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328"/>
  <workbookPr defaultThemeVersion="124226"/>
  <mc:AlternateContent xmlns:mc="http://schemas.openxmlformats.org/markup-compatibility/2006">
    <mc:Choice Requires="x15">
      <x15ac:absPath xmlns:x15ac="http://schemas.microsoft.com/office/spreadsheetml/2010/11/ac" url="https://liveuclac.sharepoint.com/sites/SmartEnergyResearchLabSERL/Shared Documents/General/SERL UCL internal/Research/SERL Stats Report/Volume 2/Report/"/>
    </mc:Choice>
  </mc:AlternateContent>
  <xr:revisionPtr revIDLastSave="276" documentId="11_AD2CDC39995949D7E317A27DA7F97F141055F93E" xr6:coauthVersionLast="47" xr6:coauthVersionMax="47" xr10:uidLastSave="{394961CD-FFC6-46BE-A1EB-7564678D5EA7}"/>
  <bookViews>
    <workbookView xWindow="7950" yWindow="0" windowWidth="20850" windowHeight="15600" xr2:uid="{00000000-000D-0000-FFFF-FFFF00000000}"/>
  </bookViews>
  <sheets>
    <sheet name="About" sheetId="73" r:id="rId1"/>
    <sheet name="Contents" sheetId="1" r:id="rId2"/>
    <sheet name="Data_dictionary" sheetId="72" r:id="rId3"/>
    <sheet name="Figure_4" sheetId="2" r:id="rId4"/>
    <sheet name="Figure_5" sheetId="3" r:id="rId5"/>
    <sheet name="Figure_6" sheetId="4" r:id="rId6"/>
    <sheet name="Figure_7" sheetId="5" r:id="rId7"/>
    <sheet name="Figure_8" sheetId="6" r:id="rId8"/>
    <sheet name="Figure_9" sheetId="7" r:id="rId9"/>
    <sheet name="Figure_10" sheetId="8" r:id="rId10"/>
    <sheet name="Figure_11" sheetId="9" r:id="rId11"/>
    <sheet name="Figure_12" sheetId="10" r:id="rId12"/>
    <sheet name="Figure_13" sheetId="11" r:id="rId13"/>
    <sheet name="Figure_14" sheetId="12" r:id="rId14"/>
    <sheet name="Figure_15" sheetId="13" r:id="rId15"/>
    <sheet name="Figure_16" sheetId="14" r:id="rId16"/>
    <sheet name="Figure_17" sheetId="15" r:id="rId17"/>
    <sheet name="Figure_18" sheetId="16" r:id="rId18"/>
    <sheet name="Figure_19" sheetId="17" r:id="rId19"/>
    <sheet name="Figure_20" sheetId="18" r:id="rId20"/>
    <sheet name="Figure_21" sheetId="19" r:id="rId21"/>
    <sheet name="Figure_22" sheetId="20" r:id="rId22"/>
    <sheet name="Figure_23" sheetId="21" r:id="rId23"/>
    <sheet name="Figure_24" sheetId="22" r:id="rId24"/>
    <sheet name="Figure_25" sheetId="23" r:id="rId25"/>
    <sheet name="Figure_26" sheetId="24" r:id="rId26"/>
    <sheet name="Figure_27" sheetId="25" r:id="rId27"/>
    <sheet name="Figure_28" sheetId="26" r:id="rId28"/>
    <sheet name="Figure_29" sheetId="27" r:id="rId29"/>
    <sheet name="Figure_30" sheetId="28" r:id="rId30"/>
    <sheet name="Figure_31" sheetId="29" r:id="rId31"/>
    <sheet name="Figure_32" sheetId="30" r:id="rId32"/>
    <sheet name="Figure_33" sheetId="31" r:id="rId33"/>
    <sheet name="Figure_34" sheetId="32" r:id="rId34"/>
    <sheet name="Figure_35" sheetId="33" r:id="rId35"/>
    <sheet name="Figure_36" sheetId="34" r:id="rId36"/>
    <sheet name="Figure_37" sheetId="35" r:id="rId37"/>
    <sheet name="Figure_38" sheetId="36" r:id="rId38"/>
    <sheet name="Figure_39" sheetId="37" r:id="rId39"/>
    <sheet name="Figure_40" sheetId="38" r:id="rId40"/>
    <sheet name="Figure_41" sheetId="39" r:id="rId41"/>
    <sheet name="Figure_42" sheetId="40" r:id="rId42"/>
    <sheet name="Figure_43" sheetId="41" r:id="rId43"/>
    <sheet name="Figure_44" sheetId="42" r:id="rId44"/>
    <sheet name="Figure_45" sheetId="43" r:id="rId45"/>
    <sheet name="Figure_46" sheetId="44" r:id="rId46"/>
    <sheet name="Figure_47" sheetId="45" r:id="rId47"/>
    <sheet name="Figure_48" sheetId="46" r:id="rId48"/>
    <sheet name="Figure_49" sheetId="47" r:id="rId49"/>
    <sheet name="Figure_50" sheetId="48" r:id="rId50"/>
    <sheet name="Figure_51" sheetId="49" r:id="rId51"/>
    <sheet name="Figure_52" sheetId="50" r:id="rId52"/>
    <sheet name="Figure_53" sheetId="51" r:id="rId53"/>
    <sheet name="Figure_54" sheetId="52" r:id="rId54"/>
    <sheet name="Figure_55" sheetId="53" r:id="rId55"/>
    <sheet name="Figure_56" sheetId="54" r:id="rId56"/>
    <sheet name="Figure_57" sheetId="55" r:id="rId57"/>
    <sheet name="Figure_58" sheetId="56" r:id="rId58"/>
    <sheet name="Figure_59" sheetId="57" r:id="rId59"/>
    <sheet name="Figure_60" sheetId="58" r:id="rId60"/>
    <sheet name="Figure_61" sheetId="59" r:id="rId61"/>
    <sheet name="Figure_62" sheetId="60" r:id="rId62"/>
    <sheet name="Figure_63" sheetId="61" r:id="rId63"/>
    <sheet name="Figure_64" sheetId="62" r:id="rId64"/>
    <sheet name="Figure_65" sheetId="63" r:id="rId65"/>
    <sheet name="Figure_66" sheetId="64" r:id="rId66"/>
    <sheet name="Figure_67" sheetId="65" r:id="rId67"/>
    <sheet name="Figure_68" sheetId="66" r:id="rId68"/>
    <sheet name="Figure_69" sheetId="67" r:id="rId69"/>
    <sheet name="Figure_70" sheetId="68" r:id="rId70"/>
    <sheet name="Figure_71" sheetId="69" r:id="rId71"/>
    <sheet name="Figure_72" sheetId="70" r:id="rId72"/>
    <sheet name="Figure_73" sheetId="71" r:id="rId73"/>
  </sheets>
  <definedNames>
    <definedName name="_xlnm._FilterDatabase" localSheetId="44" hidden="1">Figure_45!$A$2:$V$32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1" i="52" l="1"/>
  <c r="A1" i="53"/>
  <c r="A2" i="1"/>
  <c r="A1" i="1"/>
  <c r="A1" i="72"/>
  <c r="A1" i="71"/>
  <c r="A1" i="70"/>
  <c r="A1" i="69"/>
  <c r="A1" i="68"/>
  <c r="A1" i="67"/>
  <c r="A1" i="66"/>
  <c r="A1" i="65"/>
  <c r="A1" i="64"/>
  <c r="A1" i="63"/>
  <c r="A1" i="62"/>
  <c r="A1" i="61"/>
  <c r="A1" i="60"/>
  <c r="A1" i="59"/>
  <c r="A1" i="58"/>
  <c r="A1" i="57"/>
  <c r="A1" i="56"/>
  <c r="A1" i="55"/>
  <c r="A1" i="54"/>
  <c r="A1" i="51"/>
  <c r="A1" i="50"/>
  <c r="A1" i="49"/>
  <c r="A1" i="48"/>
  <c r="A1" i="47"/>
  <c r="A1" i="46"/>
  <c r="A1" i="45"/>
  <c r="A1" i="44"/>
  <c r="A1" i="43"/>
  <c r="A1" i="42"/>
  <c r="A1" i="41"/>
  <c r="A1" i="40"/>
  <c r="A1" i="39"/>
  <c r="A1" i="38"/>
  <c r="A1" i="37"/>
  <c r="A1" i="36"/>
  <c r="A1" i="35"/>
  <c r="A1" i="34"/>
  <c r="A1" i="33"/>
  <c r="A1" i="32"/>
  <c r="A1" i="31"/>
  <c r="A1" i="30"/>
  <c r="A1" i="29"/>
  <c r="A1" i="28"/>
  <c r="A1" i="27"/>
  <c r="A1" i="26"/>
  <c r="A1" i="25"/>
  <c r="A1" i="24"/>
  <c r="A1" i="23"/>
  <c r="A1" i="22"/>
  <c r="A1" i="21"/>
  <c r="A1" i="20"/>
  <c r="A1" i="19"/>
  <c r="A1" i="18"/>
  <c r="A1" i="17"/>
  <c r="A1" i="16"/>
  <c r="A1" i="15"/>
  <c r="A1" i="14"/>
  <c r="A1" i="13"/>
  <c r="A1" i="12"/>
  <c r="A1" i="11"/>
  <c r="A1" i="10"/>
  <c r="A1" i="9"/>
  <c r="A1" i="8"/>
  <c r="A1" i="7"/>
  <c r="A1" i="6"/>
  <c r="A1" i="5"/>
  <c r="A1" i="4"/>
  <c r="A1" i="3"/>
  <c r="A1" i="2"/>
  <c r="A73" i="1"/>
  <c r="A72" i="1"/>
  <c r="A71" i="1"/>
  <c r="A70" i="1"/>
  <c r="A69" i="1"/>
  <c r="A68" i="1"/>
  <c r="A67" i="1"/>
  <c r="A66" i="1"/>
  <c r="A65" i="1"/>
  <c r="A64" i="1"/>
  <c r="A63" i="1"/>
  <c r="A62" i="1"/>
  <c r="A61" i="1"/>
  <c r="A60" i="1"/>
  <c r="A59" i="1"/>
  <c r="A58" i="1"/>
  <c r="A57" i="1"/>
  <c r="A56" i="1"/>
  <c r="A55" i="1"/>
  <c r="A54" i="1"/>
  <c r="A53" i="1"/>
  <c r="A52" i="1"/>
  <c r="A51" i="1"/>
  <c r="A50" i="1"/>
  <c r="A49" i="1"/>
  <c r="A48" i="1"/>
  <c r="A47" i="1"/>
  <c r="A46" i="1"/>
  <c r="A45" i="1"/>
  <c r="A44" i="1"/>
  <c r="A43" i="1"/>
  <c r="A42" i="1"/>
  <c r="A41" i="1"/>
  <c r="A40" i="1"/>
  <c r="A39" i="1"/>
  <c r="A38" i="1"/>
  <c r="A37" i="1"/>
  <c r="A36" i="1"/>
  <c r="A35" i="1"/>
  <c r="A34" i="1"/>
  <c r="A33" i="1"/>
  <c r="A32" i="1"/>
  <c r="A31" i="1"/>
  <c r="A30" i="1"/>
  <c r="A29" i="1"/>
  <c r="A28" i="1"/>
  <c r="A27" i="1"/>
  <c r="A26" i="1"/>
  <c r="A25" i="1"/>
  <c r="A24" i="1"/>
  <c r="A23" i="1"/>
  <c r="A22" i="1"/>
  <c r="A21" i="1"/>
  <c r="A20" i="1"/>
  <c r="A19" i="1"/>
  <c r="A18" i="1"/>
  <c r="A17" i="1"/>
  <c r="A16" i="1"/>
  <c r="A15" i="1"/>
  <c r="A14" i="1"/>
  <c r="A13" i="1"/>
  <c r="A12" i="1"/>
  <c r="A11" i="1"/>
  <c r="A10" i="1"/>
  <c r="A9" i="1"/>
  <c r="A8" i="1"/>
  <c r="A7" i="1"/>
  <c r="A6" i="1"/>
  <c r="A5" i="1"/>
  <c r="A4" i="1"/>
</calcChain>
</file>

<file path=xl/sharedStrings.xml><?xml version="1.0" encoding="utf-8"?>
<sst xmlns="http://schemas.openxmlformats.org/spreadsheetml/2006/main" count="117057" uniqueCount="407">
  <si>
    <t>Smart Energy Research Lab:</t>
  </si>
  <si>
    <t>Aggregated statistics of energy use in</t>
  </si>
  <si>
    <t>GB domestic buildings 2022 and 2023</t>
  </si>
  <si>
    <t>Statistical Dataset: Volume 2</t>
  </si>
  <si>
    <t>March 2024</t>
  </si>
  <si>
    <t>About this dataset</t>
  </si>
  <si>
    <t>This dataset is produced by the Smart Energy Research Lab (SERL), a UKRI/EPSRC-funded research project to provide access to gas and electricity smart meter data for the UK research community. This dataset provides the underlying values for the figures in the SERL Statistical Report Volume 2 - see the citation and access link below. More information about SERL, including how to apply to use the data, can be found on our website:  www.serl.ac.uk</t>
  </si>
  <si>
    <t>Copyright</t>
  </si>
  <si>
    <t>This document is released under a Creative Commons license: CC-BY (Attribution)</t>
  </si>
  <si>
    <t>Disclaimer</t>
  </si>
  <si>
    <t xml:space="preserve">We recommend care when interpreting the data presented in this dataset as it has not been weighted to account for sample design and non-response bias, nor normalised with respect to differences in weather, building size or other factors. As an example, occupancy may appear to have a very large impact on energy use, but this may be due to confounding factors such as the fact that the bigger homes tend to have more occupants. To fully account for how factors correlate requires more detailed multivariate analysis which is outside the scope of this report but which we have started to publish elsewhere (McKenna et al., 2022).   </t>
  </si>
  <si>
    <t>Citation</t>
  </si>
  <si>
    <t>Please use the following details when citing this dataset or the report it accompanies.</t>
  </si>
  <si>
    <t>Dataset Tables (Excel)</t>
  </si>
  <si>
    <t>Title:</t>
  </si>
  <si>
    <t>Smart Energy Research Lab: Aggregated statistics of energy use in GB domestic buildings 2022 and 2023</t>
  </si>
  <si>
    <t xml:space="preserve">Authors: </t>
  </si>
  <si>
    <t>Martin Pullinger, Jessica Few, Eoghan McKenna, Simon Elam, Minnie Ashdown, Clare Hanmer, Ellen Zapata-Webborn, Tadj Oreszczyn</t>
  </si>
  <si>
    <t xml:space="preserve">Address: </t>
  </si>
  <si>
    <t>Smart Energy Research Lab, 14 Upper Woburn Place, University College London, London, WC1H 0NN, UK</t>
  </si>
  <si>
    <t xml:space="preserve">Series name: </t>
  </si>
  <si>
    <t>Smart Energy Research Lab (SERL) Statistical Datasets</t>
  </si>
  <si>
    <t xml:space="preserve">Volume number: </t>
  </si>
  <si>
    <t xml:space="preserve">Publisher: </t>
  </si>
  <si>
    <t>Smart Energy Research Lab</t>
  </si>
  <si>
    <t xml:space="preserve">Place of publication: </t>
  </si>
  <si>
    <t>London, UK</t>
  </si>
  <si>
    <t xml:space="preserve">Publication date: </t>
  </si>
  <si>
    <t xml:space="preserve">Publisher URL: </t>
  </si>
  <si>
    <t>https://serl.ac.uk/key-documents/reports/</t>
  </si>
  <si>
    <t>Report</t>
  </si>
  <si>
    <t xml:space="preserve">Title: </t>
  </si>
  <si>
    <t>Smart Energy Research Lab: Energy use in GB domestic buildings 2022 and 2023</t>
  </si>
  <si>
    <t>Jessica Few, Martin Pullinger, Eoghan McKenna, Simon Elam, Clare Hanmer, Ellen Zapata-Webborn, Tadj Oreszczyn</t>
  </si>
  <si>
    <t>Smart Energy Research Lab (SERL) Statistical Reports</t>
  </si>
  <si>
    <t>Place of publication:</t>
  </si>
  <si>
    <t>Contact details</t>
  </si>
  <si>
    <t xml:space="preserve">Email: </t>
  </si>
  <si>
    <t>info@serl.ac.uk</t>
  </si>
  <si>
    <t>References</t>
  </si>
  <si>
    <r>
      <t xml:space="preserve">McKenna, E. </t>
    </r>
    <r>
      <rPr>
        <i/>
        <sz val="11"/>
        <color theme="1"/>
        <rFont val="Verdana"/>
        <family val="2"/>
      </rPr>
      <t>et al.</t>
    </r>
    <r>
      <rPr>
        <sz val="11"/>
        <color theme="1"/>
        <rFont val="Verdana"/>
        <family val="2"/>
      </rPr>
      <t xml:space="preserve"> (2022) ‘Explaining daily energy demand in British housing using linked smart meter and socio-technical data in a bottom-up statistical model’, </t>
    </r>
  </si>
  <si>
    <t>Energy and Buildings, p. 111845. doi: 10.1016/j.enbuild.2022.111845.</t>
  </si>
  <si>
    <r>
      <rPr>
        <b/>
        <sz val="12"/>
        <rFont val="Verdana"/>
        <family val="2"/>
      </rPr>
      <t>Figure number in report</t>
    </r>
    <r>
      <rPr>
        <sz val="12"/>
        <rFont val="Verdana"/>
        <family val="2"/>
      </rPr>
      <t xml:space="preserve"> (click below to switch to worksheet)</t>
    </r>
  </si>
  <si>
    <t>Figure title in report</t>
  </si>
  <si>
    <t>Median gas and electricity imports per day in each month from January 2021 to December 2023 for homes in the SERL Observatory with gas heating and without PV.</t>
  </si>
  <si>
    <t>Median gas and electricity imports per day for days falling within different ranges of mean external temperature for homes in the SERL Observatory with gas heating and without PV, for years 2021 to 2023.</t>
  </si>
  <si>
    <t>Profiles of median gas use for homes in the SERL observatory with gas central heating and without PV in years 2021 to 2023.</t>
  </si>
  <si>
    <t>Profiles of median electricity imports for homes in the SERL observatory with gas central heating and without PV in years 2021 to 2023</t>
  </si>
  <si>
    <t>Median consumption of gas and electricity imports for homes in the SERL Observatory within different regions of Great Britain. Bars are arranged from left to right from the highest to lowest mean external temperature in 2021 (for consistency with volume one of the SERL statistical report).  These homes have gas central heating and do not have PV. The upper plot shows the mean daily external temperature for the sampled homes in each region.</t>
  </si>
  <si>
    <t>Median consumption of gas and electricity imports for homes in the SERL Observatory by IMD quintile in 2023. These homes have gas central heating and do not have PV.</t>
  </si>
  <si>
    <t>Median consumption of gas and electricity imports for homes in the SERL Observatory in 2023 by EPC energy efficiency rating. These homes have gas central heating and do not have PV.</t>
  </si>
  <si>
    <t>Median consumption of gas and electricity imports for homes in the SERL by floor area in 2023. These homes have gas central heating and do not have PV.</t>
  </si>
  <si>
    <t>Median consumption of gas and electricity imports for homes in the SERL Observatory by building type  in 2023. These homes have gas central heating and do not have PV.</t>
  </si>
  <si>
    <t>Median consumption of electricity imports for homes in the SERL observatory by central heating system   in 2023. These homes do not have PV.</t>
  </si>
  <si>
    <t>Median consumption of gas and electricity imports for homes in the SERL observatory by construction year bands  in 2023. These homes have gas central heating and do not have PV.</t>
  </si>
  <si>
    <t>Median consumption of gas and electricity imports for homes in the SERL Observatory by number of occupants  in 2023. These homes have gas central heating and do not have PV.</t>
  </si>
  <si>
    <t>Median consumption of gas and electricity imports for homes in the SERL observatory by tenure  in 2023. These homes have gas central heating and do not have PV.</t>
  </si>
  <si>
    <t>Median consumption of gas and electricity imports for homes in the SERL observatory by electric vehicle ownership  in 2023. These homes have gas central heating and do not have PV.</t>
  </si>
  <si>
    <t>Median gas consumption per day for homes in the SERL Observatory sample by month and EPC energy efficiency rating in 2023. These homes have gas central heating and do not have PV.</t>
  </si>
  <si>
    <t>Median consumption of electricity imports per day for homes in the SERL Observatory sample by month and EPC energy efficiency rating in 2023. These homes have gas central heating and do not have PV.</t>
  </si>
  <si>
    <t>Median gas consumption per day for homes in the SERL Observatory sample by month and floor area in 2023. These homes have gas central heating and do not have PV.</t>
  </si>
  <si>
    <t>Median consumption of electricity imports per day for homes in the SERL Observatory sample by month and floor area in 2023. These homes have gas central heating and do not have PV.</t>
  </si>
  <si>
    <t>Median electricity imports and exports per day for homes in the SERL Observatory sample by month in 2023. These homes have gas central heating and PV.</t>
  </si>
  <si>
    <t>Quartiles of gas consumption for SERL Observatory participants in 2023. These homes have gas central heating and do not have PV.</t>
  </si>
  <si>
    <t>Quartiles of net electricity  consumption for SERL Observatory participants in 2023. These homes have gas central heating and do not have PV.</t>
  </si>
  <si>
    <t>Mean gas consumption by temperature band in 2023. These homes have gas central heating and do not have PV.</t>
  </si>
  <si>
    <t>Mean electricity imports by temperature band in 2023. These homes have gas central heating and do not have PV.</t>
  </si>
  <si>
    <t>Mean gas consumption by IMD quintile in 2023. These homes have gas central heating and do not have PV.</t>
  </si>
  <si>
    <t>Mean electricity imports by IMD quintile in 2023. These homes have gas central heating and do not have PV.</t>
  </si>
  <si>
    <t>Mean gas consumption by EPC energy efficiency rating in 2023. These homes have gas central heating and do not have PV.</t>
  </si>
  <si>
    <t>Mean electricity imports by EPC energy efficiency rating in 2023. These homes have gas central heating and do not have PV.</t>
  </si>
  <si>
    <t>Mean gas consumption by floor area in 2023. These homes have gas central heating and do not have PV.</t>
  </si>
  <si>
    <t>Mean electricity imports by floor area in 2023. These homes have gas central heating and do not have PV.</t>
  </si>
  <si>
    <t>Mean gas consumption by building type in 2023. These homes have gas central heating and do not have PV.</t>
  </si>
  <si>
    <t>Mean electricity imports by building type in 2023. These homes have gas central heating and do not have PV.</t>
  </si>
  <si>
    <t>Mean electricity imports by central heating system in 2023. These homes do not have PV.</t>
  </si>
  <si>
    <t>Mean gas consumption by number of occupants in 2023. These homes have gas central heating and do not have PV.</t>
  </si>
  <si>
    <t>Mean electricity imports by number of occupants in 2023. These homes have gas central heating and do not have PV.</t>
  </si>
  <si>
    <t>Mean gas consumption by weekend and weekday in 2023. These homes have gas central heating and do not have PV.</t>
  </si>
  <si>
    <t>Mean electricity imports by weekend and weekday in 2023. These homes have gas central heating and do not have PV.</t>
  </si>
  <si>
    <t>Mean electricity imports by electric vehicle ownership in 2023. These homes have gas central heating and do not have PV.</t>
  </si>
  <si>
    <t>Median consumption of gas and electricity imports for homes in the SERL Observatory in 2022 within different regions of Great Britain. These homes have gas central heating and do not have PV. Bars are arranged from left to right from the highest to lowest mean external temperature in 2021 (for consistency with the previous SERL statistical report).</t>
  </si>
  <si>
    <t>Median consumption of gas and electricity imports for homes in the SERL Observatory in 2022 within different IMD (Index of Multiple Deprivation) quintiles. These homes have gas central heating and do not have PV.</t>
  </si>
  <si>
    <t>Median consumption of gas and electricity imports for homes in the SERL Observatory in 2022 by EPC energy efficiency rating. These homes have gas central heating and do not have PV.</t>
  </si>
  <si>
    <t>Median consumption of gas and electricity imports for homes in the SERL Observatory in 2022 by floor area band. These homes have gas central heating and do not have PV.</t>
  </si>
  <si>
    <t>Median consumption of gas and electricity imports for homes in the SERL Observatory in 2022 by building type . These homes have gas central heating and do not have PV.</t>
  </si>
  <si>
    <t>Median consumption of gas and electricity imports for homes in the SERL Observatory in 2022 by central heating system . These homes do not have PV.</t>
  </si>
  <si>
    <t>Median consumption of gas and electricity imports for homes in the SERL Observatory in 2022 by construction year bands . These homes have gas central heating and do not have PV.</t>
  </si>
  <si>
    <t>Median consumption of gas and electricity imports for homes in the SERL Observatory in 2022 by number of occupants . These homes have gas central heating and do not have PV.</t>
  </si>
  <si>
    <t>Median consumption of gas and electricity imports for homes in the SERL Observatory in 2022 by tenure . These homes have gas central heating and do not have PV.</t>
  </si>
  <si>
    <t>Median consumption of gas and electricity imports for homes in the SERL Observatory in 2022 by electric vehicle ownership . These homes have gas central heating and do not have PV.</t>
  </si>
  <si>
    <t>Median consumption of gas and electricity import for homes in the SERL Observatory by month and EPC energy efficiency rating in 2022. These homes have gas central heating and do not have PV.</t>
  </si>
  <si>
    <t>Median consumption of electricity imports for homes in the SERL Observatory by month and by EPC energy efficiency rating in 2022. These homes have gas central heating and do not have PV.</t>
  </si>
  <si>
    <t>Median gas consumption per day for homes in the SERL Observatory sample by month and floor area in 2022. These homes have gas central heating and do not have PV.</t>
  </si>
  <si>
    <t>Median consumption of electricity imports per day for homes in the SERL Observatory sample by month and floor area in 2022. These homes have gas central heating and do not have PV.</t>
  </si>
  <si>
    <t>Median electricity imports and exports per day for homes in the SERL Observatory sample by month in 2022. These homes have gas central heating and PV.</t>
  </si>
  <si>
    <t>Quartiles of gas consumption for SERL Observatory participants in 2022. These homes have gas central heating and do not have PV.</t>
  </si>
  <si>
    <t>Quartiles of electricity imports for SERL Observatory participants in 2022. These homes have gas central heating and do not have PV.</t>
  </si>
  <si>
    <t>Mean gas consumption by temperature band in 2022. These homes have gas central heating and do not have PV.</t>
  </si>
  <si>
    <t>Mean electricity imports by temperature band in 2022. These homes have gas central heating and do not have PV.</t>
  </si>
  <si>
    <t>Mean gas consumption by IMD quintile in 2022. These homes have gas central heating and do not have PV.</t>
  </si>
  <si>
    <t>Mean electricity imports by IMD quintile in 2022. These homes have gas central heating and do not have PV.</t>
  </si>
  <si>
    <t>Mean gas consumption by EPC energy efficiency rating in 2022. These homes have gas central heating and do not have PV.</t>
  </si>
  <si>
    <t>Mean electricity imports by EPC energy efficiency rating in 2022. These homes have gas central heating and do not have PV.</t>
  </si>
  <si>
    <t>Mean gas consumption by floor area in 2022. These homes have gas central heating and do not have PV.</t>
  </si>
  <si>
    <t>Mean electricity imports by floor area in 2022. These homes have gas central heating and do not have PV.</t>
  </si>
  <si>
    <t>Mean gas consumption by building type in 2022. These homes have gas central heating and do not have PV.</t>
  </si>
  <si>
    <t>Mean electricity imports by building type in 2022. These homes have gas central heating and do not have PV.</t>
  </si>
  <si>
    <t>Mean electricity imports consumption by central heating system in 2022. These homes do not have PV.</t>
  </si>
  <si>
    <t>Mean gas consumption by number of occupants in 2022. These homes have gas central heating and do not have PV.</t>
  </si>
  <si>
    <t>Mean electricity imports by number of occupants in 2022. These homes have gas central heating and do not have PV.</t>
  </si>
  <si>
    <t>Mean gas consumption by weekend and weekday in 2022. These homes have gas central heating and do not have PV.</t>
  </si>
  <si>
    <t>Mean electricity imports by weekend and weekday in 2022. These homes have gas central heating and do not have PV.</t>
  </si>
  <si>
    <t>Mean electricity imports by electric vehicle ownership in 2022. These homes have gas central heating and do not have PV.</t>
  </si>
  <si>
    <r>
      <rPr>
        <b/>
        <sz val="12"/>
        <rFont val="Verdana"/>
        <family val="2"/>
      </rPr>
      <t>Data dictionary:</t>
    </r>
    <r>
      <rPr>
        <sz val="12"/>
        <rFont val="Verdana"/>
        <family val="2"/>
      </rPr>
      <t xml:space="preserve"> guide to the variables presented in this statistical dataset</t>
    </r>
  </si>
  <si>
    <t>The table below lists the variables in the worksheets in this document, with a short description of the information provided by each variable.</t>
  </si>
  <si>
    <t>Variable</t>
  </si>
  <si>
    <t>Class</t>
  </si>
  <si>
    <t>Description</t>
  </si>
  <si>
    <t>Example values</t>
  </si>
  <si>
    <t>quantity</t>
  </si>
  <si>
    <t>String</t>
  </si>
  <si>
    <t>Electricity imports</t>
  </si>
  <si>
    <t>unit</t>
  </si>
  <si>
    <t>Unit of the value</t>
  </si>
  <si>
    <t>Wh</t>
  </si>
  <si>
    <t>summary_time</t>
  </si>
  <si>
    <t>aggregation_period</t>
  </si>
  <si>
    <t>weekday_weekend</t>
  </si>
  <si>
    <t>Whether the value was calculated using only data from weekdays, weekends or both</t>
  </si>
  <si>
    <t>Weekday</t>
  </si>
  <si>
    <t>segmentation_variable_1</t>
  </si>
  <si>
    <t>First variable used to segment the Observatory sample</t>
  </si>
  <si>
    <t>primary_space_heating_fuel</t>
  </si>
  <si>
    <t>segment_1_value</t>
  </si>
  <si>
    <t>Segment of the above segmentation variable that this value relates to (any value that the segmentation variable can take, or a merge of 2+ values to ensure at least 10 cases are included)</t>
  </si>
  <si>
    <t>Gas</t>
  </si>
  <si>
    <t>segmentation_variable_2</t>
  </si>
  <si>
    <t>Second variable used to segment the Observatory sample</t>
  </si>
  <si>
    <t>has_PV</t>
  </si>
  <si>
    <t>segment_2_value</t>
  </si>
  <si>
    <t>No</t>
  </si>
  <si>
    <t>segmentation_variable_3</t>
  </si>
  <si>
    <t>Third variable used to segment the Observatory sample</t>
  </si>
  <si>
    <t>num_occupants</t>
  </si>
  <si>
    <t>segment_3_value</t>
  </si>
  <si>
    <t>&gt;=6</t>
  </si>
  <si>
    <t>mean</t>
  </si>
  <si>
    <t>Float</t>
  </si>
  <si>
    <t>standard_deviation</t>
  </si>
  <si>
    <t>standard_error_mean</t>
  </si>
  <si>
    <t>median</t>
  </si>
  <si>
    <t>25th_percentile</t>
  </si>
  <si>
    <t>75th_percentile</t>
  </si>
  <si>
    <t>mean_temp</t>
  </si>
  <si>
    <t>mean_hdd</t>
  </si>
  <si>
    <t>mean_solar</t>
  </si>
  <si>
    <t>Data for Figure 4: Median gas and electricity imports per day in each month from January 2021 to December 2023 for homes in the SERL Observatory with gas heating and without PV.</t>
  </si>
  <si>
    <t>n_rounded</t>
  </si>
  <si>
    <t>kWh/day</t>
  </si>
  <si>
    <t>Daily</t>
  </si>
  <si>
    <t>2021-01</t>
  </si>
  <si>
    <t>both</t>
  </si>
  <si>
    <t>2021-02</t>
  </si>
  <si>
    <t>2021-03</t>
  </si>
  <si>
    <t>2021-04</t>
  </si>
  <si>
    <t>2021-05</t>
  </si>
  <si>
    <t>2021-06</t>
  </si>
  <si>
    <t>2021-07</t>
  </si>
  <si>
    <t>2021-08</t>
  </si>
  <si>
    <t>2021-09</t>
  </si>
  <si>
    <t>2021-10</t>
  </si>
  <si>
    <t>2021-11</t>
  </si>
  <si>
    <t>2021-12</t>
  </si>
  <si>
    <t>2022-01</t>
  </si>
  <si>
    <t>2022-02</t>
  </si>
  <si>
    <t>2022-03</t>
  </si>
  <si>
    <t>2022-04</t>
  </si>
  <si>
    <t>2022-05</t>
  </si>
  <si>
    <t>2022-06</t>
  </si>
  <si>
    <t>2022-07</t>
  </si>
  <si>
    <t>2022-08</t>
  </si>
  <si>
    <t>2022-09</t>
  </si>
  <si>
    <t>2022-10</t>
  </si>
  <si>
    <t>2022-11</t>
  </si>
  <si>
    <t>2022-12</t>
  </si>
  <si>
    <t>2023-01</t>
  </si>
  <si>
    <t>2023-02</t>
  </si>
  <si>
    <t>2023-03</t>
  </si>
  <si>
    <t>2023-04</t>
  </si>
  <si>
    <t>2023-05</t>
  </si>
  <si>
    <t>2023-06</t>
  </si>
  <si>
    <t>2023-07</t>
  </si>
  <si>
    <t>2023-08</t>
  </si>
  <si>
    <t>2023-09</t>
  </si>
  <si>
    <t>2023-10</t>
  </si>
  <si>
    <t>2023-11</t>
  </si>
  <si>
    <t>2023-12</t>
  </si>
  <si>
    <t>Data for Figure 5: Median gas and electricity imports per day for days falling within different ranges of mean external temperature for homes in the SERL Observatory with gas heating and without PV, for years 2021 to 2023.</t>
  </si>
  <si>
    <t>temperature_band</t>
  </si>
  <si>
    <t>-5_to_0</t>
  </si>
  <si>
    <t>0_to_5</t>
  </si>
  <si>
    <t>10_to_15</t>
  </si>
  <si>
    <t>15_to_20</t>
  </si>
  <si>
    <t>20_to_25</t>
  </si>
  <si>
    <t>5_to_10</t>
  </si>
  <si>
    <t>Data for Figure 6: Profiles of median gas use for homes in the SERL observatory with gas central heating and without PV in years 2021 to 2023.</t>
  </si>
  <si>
    <t>kWh/h</t>
  </si>
  <si>
    <t>00:00</t>
  </si>
  <si>
    <t>00:30</t>
  </si>
  <si>
    <t>01:00</t>
  </si>
  <si>
    <t>01:30</t>
  </si>
  <si>
    <t>02:00</t>
  </si>
  <si>
    <t>02:30</t>
  </si>
  <si>
    <t>03:00</t>
  </si>
  <si>
    <t>03:30</t>
  </si>
  <si>
    <t>04:00</t>
  </si>
  <si>
    <t>04:30</t>
  </si>
  <si>
    <t>05:00</t>
  </si>
  <si>
    <t>05:30</t>
  </si>
  <si>
    <t>06:00</t>
  </si>
  <si>
    <t>06:30</t>
  </si>
  <si>
    <t>07:00</t>
  </si>
  <si>
    <t>07:30</t>
  </si>
  <si>
    <t>08:00</t>
  </si>
  <si>
    <t>08:30</t>
  </si>
  <si>
    <t>09:00</t>
  </si>
  <si>
    <t>09:30</t>
  </si>
  <si>
    <t>10:00</t>
  </si>
  <si>
    <t>10:30</t>
  </si>
  <si>
    <t>11:00</t>
  </si>
  <si>
    <t>11:30</t>
  </si>
  <si>
    <t>12:00</t>
  </si>
  <si>
    <t>12:30</t>
  </si>
  <si>
    <t>13:00</t>
  </si>
  <si>
    <t>13:30</t>
  </si>
  <si>
    <t>14:00</t>
  </si>
  <si>
    <t>14:30</t>
  </si>
  <si>
    <t>15:00</t>
  </si>
  <si>
    <t>15:30</t>
  </si>
  <si>
    <t>16:00</t>
  </si>
  <si>
    <t>16:30</t>
  </si>
  <si>
    <t>17:00</t>
  </si>
  <si>
    <t>17:30</t>
  </si>
  <si>
    <t>18:00</t>
  </si>
  <si>
    <t>18:30</t>
  </si>
  <si>
    <t>19:00</t>
  </si>
  <si>
    <t>19:30</t>
  </si>
  <si>
    <t>20:00</t>
  </si>
  <si>
    <t>20:30</t>
  </si>
  <si>
    <t>21:00</t>
  </si>
  <si>
    <t>21:30</t>
  </si>
  <si>
    <t>22:00</t>
  </si>
  <si>
    <t>22:30</t>
  </si>
  <si>
    <t>23:00</t>
  </si>
  <si>
    <t>23:30</t>
  </si>
  <si>
    <t>Data for Figure 7: Profiles of median electricity imports for homes in the SERL observatory with gas central heating and without PV in years 2021 to 2023</t>
  </si>
  <si>
    <t>Data for Figure 8: Median consumption of gas and electricity imports for homes in the SERL Observatory within different regions of Great Britain. Bars are arranged from left to right from the highest to lowest mean external temperature in 2021 (for consistency with volume one of the SERL statistical report).  These homes have gas central heating and do not have PV. The upper plot shows the mean daily external temperature for the sampled homes in each region.</t>
  </si>
  <si>
    <t>region</t>
  </si>
  <si>
    <t>East Midlands</t>
  </si>
  <si>
    <t>East of England</t>
  </si>
  <si>
    <t>Greater London</t>
  </si>
  <si>
    <t>North East</t>
  </si>
  <si>
    <t>North West</t>
  </si>
  <si>
    <t>Scotland</t>
  </si>
  <si>
    <t>South East</t>
  </si>
  <si>
    <t>South West</t>
  </si>
  <si>
    <t>Wales</t>
  </si>
  <si>
    <t>West Midlands</t>
  </si>
  <si>
    <t>Yorkshire</t>
  </si>
  <si>
    <t>Data for Figure 9: Median consumption of gas and electricity imports for homes in the SERL Observatory by IMD quintile in 2023. These homes have gas central heating and do not have PV.</t>
  </si>
  <si>
    <t>IMD_quintile</t>
  </si>
  <si>
    <t>kWh/m2/day</t>
  </si>
  <si>
    <t>kWh/person/day</t>
  </si>
  <si>
    <t>Data for Figure 10: Median consumption of gas and electricity imports for homes in the SERL Observatory in 2023 by EPC energy efficiency rating. These homes have gas central heating and do not have PV.</t>
  </si>
  <si>
    <t>currentEnergyRating</t>
  </si>
  <si>
    <t>A &amp; B</t>
  </si>
  <si>
    <t>C</t>
  </si>
  <si>
    <t>D</t>
  </si>
  <si>
    <t>E</t>
  </si>
  <si>
    <t>F &amp; G</t>
  </si>
  <si>
    <t>Data for Figure 11: Median consumption of gas and electricity imports for homes in the SERL by floor area in 2023. These homes have gas central heating and do not have PV.</t>
  </si>
  <si>
    <t>floor_area_m2</t>
  </si>
  <si>
    <t>101 to 150</t>
  </si>
  <si>
    <t>151 to 200</t>
  </si>
  <si>
    <t>50 or less</t>
  </si>
  <si>
    <t>51 to 100</t>
  </si>
  <si>
    <t>Over 200</t>
  </si>
  <si>
    <t>Data for Figure 12: Median consumption of gas and electricity imports for homes in the SERL Observatory by building type  in 2023. These homes have gas central heating and do not have PV.</t>
  </si>
  <si>
    <t>building_type</t>
  </si>
  <si>
    <t>Converted flat or shared house</t>
  </si>
  <si>
    <t>Detached</t>
  </si>
  <si>
    <t>Purpose-built flat</t>
  </si>
  <si>
    <t>Semi-detached</t>
  </si>
  <si>
    <t>Terraced</t>
  </si>
  <si>
    <t>Data for Figure 13: Median consumption of electricity imports for homes in the SERL observatory by central heating system   in 2023. These homes do not have PV.</t>
  </si>
  <si>
    <t>All</t>
  </si>
  <si>
    <t>central_heating_type</t>
  </si>
  <si>
    <t>District or community</t>
  </si>
  <si>
    <t>Electric radiators</t>
  </si>
  <si>
    <t>Electric storage radiators</t>
  </si>
  <si>
    <t>Gas boiler</t>
  </si>
  <si>
    <t>Gas boiler plus other</t>
  </si>
  <si>
    <t>Oil, solid fuel or biomass</t>
  </si>
  <si>
    <t>Other electric</t>
  </si>
  <si>
    <t>Other or other mix</t>
  </si>
  <si>
    <t>Data for Figure 14: Median consumption of gas and electricity imports for homes in the SERL observatory by construction year bands  in 2023. These homes have gas central heating and do not have PV.</t>
  </si>
  <si>
    <t>building_age</t>
  </si>
  <si>
    <t>1900 - 1929</t>
  </si>
  <si>
    <t>1930 - 1949</t>
  </si>
  <si>
    <t>1950 - 1975</t>
  </si>
  <si>
    <t>1976 - 1990</t>
  </si>
  <si>
    <t>1991 - 2002</t>
  </si>
  <si>
    <t>2003 onwards</t>
  </si>
  <si>
    <t>Before 1900</t>
  </si>
  <si>
    <t>Data for Figure 15: Median consumption of gas and electricity imports for homes in the SERL Observatory by number of occupants  in 2023. These homes have gas central heating and do not have PV.</t>
  </si>
  <si>
    <t>1</t>
  </si>
  <si>
    <t>2</t>
  </si>
  <si>
    <t>3</t>
  </si>
  <si>
    <t>4</t>
  </si>
  <si>
    <t>5</t>
  </si>
  <si>
    <t>Data for Figure 16: Median consumption of gas and electricity imports for homes in the SERL observatory by tenure  in 2023. These homes have gas central heating and do not have PV.</t>
  </si>
  <si>
    <t>tenure</t>
  </si>
  <si>
    <t>Own outright or mortgage</t>
  </si>
  <si>
    <t>Part-own part-rent</t>
  </si>
  <si>
    <t>Private rent</t>
  </si>
  <si>
    <t>Rent free</t>
  </si>
  <si>
    <t>Social rent</t>
  </si>
  <si>
    <t>Data for Figure 17: Median consumption of gas and electricity imports for homes in the SERL observatory by electric vehicle ownership  in 2023. These homes have gas central heating and do not have PV.</t>
  </si>
  <si>
    <t>has_ev</t>
  </si>
  <si>
    <t>Yes</t>
  </si>
  <si>
    <t>Data for Figure 18: Median gas consumption per day for homes in the SERL Observatory sample by month and EPC energy efficiency rating in 2023. These homes have gas central heating and do not have PV.</t>
  </si>
  <si>
    <t>Data for Figure 19: Median consumption of electricity imports per day for homes in the SERL Observatory sample by month and EPC energy efficiency rating in 2023. These homes have gas central heating and do not have PV.</t>
  </si>
  <si>
    <t>Data for Figure 20: Median gas consumption per day for homes in the SERL Observatory sample by month and floor area in 2023. These homes have gas central heating and do not have PV.</t>
  </si>
  <si>
    <t>Data for Figure 21: Median consumption of electricity imports per day for homes in the SERL Observatory sample by month and floor area in 2023. These homes have gas central heating and do not have PV.</t>
  </si>
  <si>
    <t>Data for Figure 22: Median electricity imports and exports per day for homes in the SERL Observatory sample by month in 2023. These homes have gas central heating and PV.</t>
  </si>
  <si>
    <t>Electricity exports</t>
  </si>
  <si>
    <t>Data for Figure 23: Quartiles of gas consumption for SERL Observatory participants in 2023. These homes have gas central heating and do not have PV.</t>
  </si>
  <si>
    <t>Data for Figure 24: Quartiles of net electricity  consumption for SERL Observatory participants in 2023. These homes have gas central heating and do not have PV.</t>
  </si>
  <si>
    <t>Data for Figure 25: Mean gas consumption by temperature band in 2023. These homes have gas central heating and do not have PV.</t>
  </si>
  <si>
    <t>Data for Figure 26: Mean electricity imports by temperature band in 2023. These homes have gas central heating and do not have PV.</t>
  </si>
  <si>
    <t>Data for Figure 27: Mean gas consumption by IMD quintile in 2023. These homes have gas central heating and do not have PV.</t>
  </si>
  <si>
    <t>Data for Figure 28: Mean electricity imports by IMD quintile in 2023. These homes have gas central heating and do not have PV.</t>
  </si>
  <si>
    <t>Data for Figure 29: Mean gas consumption by EPC energy efficiency rating in 2023. These homes have gas central heating and do not have PV.</t>
  </si>
  <si>
    <t>kWh/h/m2</t>
  </si>
  <si>
    <t>kWh/h/person</t>
  </si>
  <si>
    <t>Data for Figure 30: Mean electricity imports by EPC energy efficiency rating in 2023. These homes have gas central heating and do not have PV.</t>
  </si>
  <si>
    <t>Data for Figure 31: Mean gas consumption by floor area in 2023. These homes have gas central heating and do not have PV.</t>
  </si>
  <si>
    <t>Data for Figure 32: Mean electricity imports by floor area in 2023. These homes have gas central heating and do not have PV.</t>
  </si>
  <si>
    <t>Data for Figure 33: Mean gas consumption by building type in 2023. These homes have gas central heating and do not have PV.</t>
  </si>
  <si>
    <t>Other or no answer</t>
  </si>
  <si>
    <t>Data for Figure 34: Mean electricity imports by building type in 2023. These homes have gas central heating and do not have PV.</t>
  </si>
  <si>
    <t>Data for Figure 35: Mean electricity imports by central heating system in 2023. These homes do not have PV.</t>
  </si>
  <si>
    <t>Data for Figure 36: Mean gas consumption by number of occupants in 2023. These homes have gas central heating and do not have PV.</t>
  </si>
  <si>
    <t>No data</t>
  </si>
  <si>
    <t>Data for Figure 37: Mean electricity imports by number of occupants in 2023. These homes have gas central heating and do not have PV.</t>
  </si>
  <si>
    <t>Data for Figure 38: Mean gas consumption by weekend and weekday in 2023. These homes have gas central heating and do not have PV.</t>
  </si>
  <si>
    <t>weekday</t>
  </si>
  <si>
    <t>weekend</t>
  </si>
  <si>
    <t>Data for Figure 39: Mean electricity imports by weekend and weekday in 2023. These homes have gas central heating and do not have PV.</t>
  </si>
  <si>
    <t>Data for Figure 40: Mean electricity imports by electric vehicle ownership in 2023. These homes have gas central heating and do not have PV.</t>
  </si>
  <si>
    <t>Data for Figure 41: Median consumption of gas and electricity imports for homes in the SERL Observatory in 2022 within different regions of Great Britain. These homes have gas central heating and do not have PV. Bars are arranged from left to right from the highest to lowest mean external temperature in 2021 (for consistency with the previous SERL statistical report).</t>
  </si>
  <si>
    <t>Data for Figure 42: Median consumption of gas and electricity imports for homes in the SERL Observatory in 2022 within different IMD (Index of Multiple Deprivation) quintiles. These homes have gas central heating and do not have PV.</t>
  </si>
  <si>
    <t>Data for Figure 43: Median consumption of gas and electricity imports for homes in the SERL Observatory in 2022 by EPC energy efficiency rating. These homes have gas central heating and do not have PV.</t>
  </si>
  <si>
    <t>Data for Figure 44: Median consumption of gas and electricity imports for homes in the SERL Observatory in 2022 by floor area band. These homes have gas central heating and do not have PV.</t>
  </si>
  <si>
    <t>Data for Figure 45: Median consumption of gas and electricity imports for homes in the SERL Observatory in 2022 by building type . These homes have gas central heating and do not have PV.</t>
  </si>
  <si>
    <t>Data for Figure 46: Median consumption of gas and electricity imports for homes in the SERL Observatory in 2022 by central heating system . These homes do not have PV.</t>
  </si>
  <si>
    <t>Data for Figure 47: Median consumption of gas and electricity imports for homes in the SERL Observatory in 2022 by construction year bands . These homes have gas central heating and do not have PV.</t>
  </si>
  <si>
    <t>Data for Figure 48: Median consumption of gas and electricity imports for homes in the SERL Observatory in 2022 by number of occupants . These homes have gas central heating and do not have PV.</t>
  </si>
  <si>
    <t>Data for Figure 49: Median consumption of gas and electricity imports for homes in the SERL Observatory in 2022 by tenure . These homes have gas central heating and do not have PV.</t>
  </si>
  <si>
    <t>Data for Figure 50: Median consumption of gas and electricity imports for homes in the SERL Observatory in 2022 by electric vehicle ownership . These homes have gas central heating and do not have PV.</t>
  </si>
  <si>
    <t>Data for Figure 51: Median consumption of gas and electricity import for homes in the SERL Observatory by month and EPC energy efficiency rating in 2022. These homes have gas central heating and do not have PV.</t>
  </si>
  <si>
    <t>Data for Figure 52: Median consumption of electricity imports for homes in the SERL Observatory by month and by EPC energy efficiency rating in 2022. These homes have gas central heating and do not have PV.</t>
  </si>
  <si>
    <t>Data for Figure 53: Median gas consumption per day for homes in the SERL Observatory sample by month and floor area in 2022. These homes have gas central heating and do not have PV.</t>
  </si>
  <si>
    <t>Data for Figure 54: Median consumption of electricity imports per day for homes in the SERL Observatory sample by month and floor area in 2022. These homes have gas central heating and do not have PV.</t>
  </si>
  <si>
    <t>Data for Figure 55: Median electricity imports and exports per day for homes in the SERL Observatory sample by month in 2022. These homes have gas central heating and PV.</t>
  </si>
  <si>
    <t>Data for Figure 56: Quartiles of gas consumption for SERL Observatory participants in 2022. These homes have gas central heating and do not have PV.</t>
  </si>
  <si>
    <t>Data for Figure 57: Quartiles of electricity imports for SERL Observatory participants in 2022. These homes have gas central heating and do not have PV.</t>
  </si>
  <si>
    <t>Data for Figure 58: Mean gas consumption by temperature band in 2022. These homes have gas central heating and do not have PV.</t>
  </si>
  <si>
    <t>Data for Figure 59: Mean electricity imports by temperature band in 2022. These homes have gas central heating and do not have PV.</t>
  </si>
  <si>
    <t>Data for Figure 60: Mean gas consumption by IMD quintile in 2022. These homes have gas central heating and do not have PV.</t>
  </si>
  <si>
    <t>Data for Figure 61: Mean electricity imports by IMD quintile in 2022. These homes have gas central heating and do not have PV.</t>
  </si>
  <si>
    <t>Data for Figure 62: Mean gas consumption by EPC energy efficiency rating in 2022. These homes have gas central heating and do not have PV.</t>
  </si>
  <si>
    <t>Data for Figure 63: Mean electricity imports by EPC energy efficiency rating in 2022. These homes have gas central heating and do not have PV.</t>
  </si>
  <si>
    <t>Data for Figure 64: Mean gas consumption by floor area in 2022. These homes have gas central heating and do not have PV.</t>
  </si>
  <si>
    <t>Data for Figure 65: Mean electricity imports by floor area in 2022. These homes have gas central heating and do not have PV.</t>
  </si>
  <si>
    <t>Data for Figure 66: Mean gas consumption by building type in 2022. These homes have gas central heating and do not have PV.</t>
  </si>
  <si>
    <t>Data for Figure 67: Mean electricity imports by building type in 2022. These homes have gas central heating and do not have PV.</t>
  </si>
  <si>
    <t>Data for Figure 68: Mean electricity imports consumption by central heating system in 2022. These homes do not have PV.</t>
  </si>
  <si>
    <t>Data for Figure 69: Mean gas consumption by number of occupants in 2022. These homes have gas central heating and do not have PV.</t>
  </si>
  <si>
    <t>Data for Figure 70: Mean electricity imports by number of occupants in 2022. These homes have gas central heating and do not have PV.</t>
  </si>
  <si>
    <t>Data for Figure 71: Mean gas consumption by weekend and weekday in 2022. These homes have gas central heating and do not have PV.</t>
  </si>
  <si>
    <t>Data for Figure 72: Mean electricity imports by weekend and weekday in 2022. These homes have gas central heating and do not have PV.</t>
  </si>
  <si>
    <t>Data for Figure 73: Mean electricity imports by electric vehicle ownership in 2022. These homes have gas central heating and do not have PV.</t>
  </si>
  <si>
    <t>The quantity reported in the row of data</t>
  </si>
  <si>
    <t>Time period that the value relates to, either a specific half hour (HH:mm) or a daily value</t>
  </si>
  <si>
    <t>Time period over which the data is aggregated (either YYYY or YYYY-MM format)</t>
  </si>
  <si>
    <t>Mean of the quantity specified in this row</t>
  </si>
  <si>
    <t>Standard deviation of the quantity specified in this row</t>
  </si>
  <si>
    <t>Standard error on the mean of the quantity specified in this row. The N used in this calculation is rounded to the nearest 10 for SDC reasons.</t>
  </si>
  <si>
    <t xml:space="preserve">The median of the quantity specified in this row - for SDC this is calculated as the mean of the 10 values closest to the whole sample median. </t>
  </si>
  <si>
    <t>The 25th percentile of the quantity specified in this row - for SDC this is calculated as the mean of the 10 values closest to the whole sample 25th percentile.</t>
  </si>
  <si>
    <t>The 75th percentile of the quantity specified in this row - for SDC this is calculated as the mean of the 10 values closest to the whole sample 75th percentile.</t>
  </si>
  <si>
    <t>Mean external temperature in ⁰C over the summary time during the aggregation period</t>
  </si>
  <si>
    <t>Mean heating degree days over the summary time during the aggregation period, taking the base temperature as 15.5⁰C. Note that this is NaN for half hourly summary times as heating degree days are defined for daily periods.</t>
  </si>
  <si>
    <t>Mean solar irradiance in W/m2 over the summary time during the aggregation period</t>
  </si>
  <si>
    <t>Number of cases in the distribution this value was drawn from. Values are rounded to the nearest 10, or set to zero if N&lt;10.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</si>
</sst>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6" x14ac:knownFonts="1">
    <font>
      <sz val="11"/>
      <color theme="1"/>
      <name val="Calibri"/>
      <family val="2"/>
      <scheme val="minor"/>
    </font>
    <font>
      <b/>
      <sz val="11"/>
      <color theme="1"/>
      <name val="Calibri"/>
      <family val="2"/>
      <scheme val="minor"/>
    </font>
    <font>
      <u/>
      <sz val="11"/>
      <color theme="10"/>
      <name val="Calibri"/>
      <family val="2"/>
      <scheme val="minor"/>
    </font>
    <font>
      <sz val="11"/>
      <color theme="1"/>
      <name val="Verdana"/>
      <family val="2"/>
    </font>
    <font>
      <u/>
      <sz val="11"/>
      <color theme="10"/>
      <name val="Verdana"/>
      <family val="2"/>
    </font>
    <font>
      <b/>
      <sz val="11"/>
      <color rgb="FFC0224F"/>
      <name val="Verdana"/>
      <family val="2"/>
    </font>
    <font>
      <i/>
      <sz val="11"/>
      <color theme="1"/>
      <name val="Verdana"/>
      <family val="2"/>
    </font>
    <font>
      <b/>
      <sz val="18"/>
      <color theme="0"/>
      <name val="Arial"/>
      <family val="2"/>
    </font>
    <font>
      <sz val="11"/>
      <color theme="1"/>
      <name val="Arial"/>
      <family val="2"/>
    </font>
    <font>
      <b/>
      <sz val="11"/>
      <color theme="1"/>
      <name val="Arial"/>
      <family val="2"/>
    </font>
    <font>
      <b/>
      <sz val="18"/>
      <name val="Arial"/>
      <family val="2"/>
    </font>
    <font>
      <b/>
      <sz val="14"/>
      <name val="Arial"/>
      <family val="2"/>
    </font>
    <font>
      <sz val="11"/>
      <name val="Arial"/>
      <family val="2"/>
    </font>
    <font>
      <u/>
      <sz val="11"/>
      <name val="Verdana"/>
      <family val="2"/>
    </font>
    <font>
      <sz val="11"/>
      <name val="Calibri"/>
      <family val="2"/>
      <scheme val="minor"/>
    </font>
    <font>
      <u/>
      <sz val="10"/>
      <name val="Verdana"/>
      <family val="2"/>
    </font>
    <font>
      <b/>
      <sz val="12"/>
      <color theme="1"/>
      <name val="Verdana"/>
      <family val="2"/>
    </font>
    <font>
      <sz val="22"/>
      <name val="Arial"/>
      <family val="2"/>
    </font>
    <font>
      <sz val="18"/>
      <color rgb="FFD10F55"/>
      <name val="Arial"/>
      <family val="2"/>
    </font>
    <font>
      <sz val="12"/>
      <color theme="1"/>
      <name val="Calibri"/>
      <family val="2"/>
      <scheme val="minor"/>
    </font>
    <font>
      <sz val="12"/>
      <name val="Verdana"/>
      <family val="2"/>
    </font>
    <font>
      <u/>
      <sz val="12"/>
      <name val="Verdana"/>
      <family val="2"/>
    </font>
    <font>
      <b/>
      <sz val="12"/>
      <name val="Verdana"/>
      <family val="2"/>
    </font>
    <font>
      <sz val="12"/>
      <color theme="1"/>
      <name val="Verdana"/>
      <family val="2"/>
    </font>
    <font>
      <b/>
      <sz val="26"/>
      <name val="Arial"/>
      <family val="2"/>
    </font>
    <font>
      <sz val="26"/>
      <name val="Arial"/>
      <family val="2"/>
    </font>
  </fonts>
  <fills count="5">
    <fill>
      <patternFill patternType="none"/>
    </fill>
    <fill>
      <patternFill patternType="gray125"/>
    </fill>
    <fill>
      <patternFill patternType="solid">
        <fgColor theme="0"/>
        <bgColor indexed="64"/>
      </patternFill>
    </fill>
    <fill>
      <patternFill patternType="solid">
        <fgColor rgb="FFC7C7C7"/>
        <bgColor indexed="64"/>
      </patternFill>
    </fill>
    <fill>
      <patternFill patternType="solid">
        <fgColor rgb="FFD10F55"/>
        <bgColor indexed="64"/>
      </patternFill>
    </fill>
  </fills>
  <borders count="4">
    <border>
      <left/>
      <right/>
      <top/>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s>
  <cellStyleXfs count="2">
    <xf numFmtId="0" fontId="0" fillId="0" borderId="0"/>
    <xf numFmtId="0" fontId="2" fillId="0" borderId="0" applyNumberFormat="0" applyFill="0" applyBorder="0" applyAlignment="0" applyProtection="0"/>
  </cellStyleXfs>
  <cellXfs count="49">
    <xf numFmtId="0" fontId="0" fillId="0" borderId="0" xfId="0"/>
    <xf numFmtId="0" fontId="0" fillId="0" borderId="0" xfId="0" applyAlignment="1">
      <alignment horizontal="left" vertical="top"/>
    </xf>
    <xf numFmtId="0" fontId="0" fillId="0" borderId="0" xfId="0" applyAlignment="1">
      <alignment horizontal="left" vertical="top" wrapText="1"/>
    </xf>
    <xf numFmtId="0" fontId="0" fillId="0" borderId="0" xfId="0" applyAlignment="1">
      <alignment horizontal="right" vertical="top"/>
    </xf>
    <xf numFmtId="0" fontId="1" fillId="0" borderId="1" xfId="0" applyFont="1" applyBorder="1" applyAlignment="1">
      <alignment horizontal="left" vertical="top" wrapText="1"/>
    </xf>
    <xf numFmtId="0" fontId="1" fillId="0" borderId="1" xfId="0" applyFont="1" applyBorder="1" applyAlignment="1">
      <alignment horizontal="right" vertical="top" wrapText="1"/>
    </xf>
    <xf numFmtId="20" fontId="0" fillId="0" borderId="0" xfId="0" applyNumberFormat="1" applyAlignment="1">
      <alignment horizontal="right" vertical="top"/>
    </xf>
    <xf numFmtId="0" fontId="0" fillId="0" borderId="0" xfId="0" applyAlignment="1">
      <alignment horizontal="right"/>
    </xf>
    <xf numFmtId="3" fontId="0" fillId="0" borderId="0" xfId="0" applyNumberFormat="1" applyAlignment="1">
      <alignment horizontal="right" vertical="top"/>
    </xf>
    <xf numFmtId="0" fontId="0" fillId="0" borderId="0" xfId="0" applyAlignment="1">
      <alignment horizontal="left"/>
    </xf>
    <xf numFmtId="0" fontId="0" fillId="0" borderId="0" xfId="0" applyAlignment="1">
      <alignment horizontal="left" wrapText="1"/>
    </xf>
    <xf numFmtId="0" fontId="3" fillId="0" borderId="0" xfId="0" applyFont="1" applyAlignment="1">
      <alignment horizontal="left" vertical="center" indent="1"/>
    </xf>
    <xf numFmtId="0" fontId="3" fillId="0" borderId="0" xfId="0" applyFont="1" applyAlignment="1">
      <alignment horizontal="left" vertical="top" indent="1"/>
    </xf>
    <xf numFmtId="0" fontId="3" fillId="0" borderId="0" xfId="0" applyFont="1" applyAlignment="1">
      <alignment horizontal="left" vertical="top" wrapText="1" indent="1"/>
    </xf>
    <xf numFmtId="0" fontId="5" fillId="0" borderId="0" xfId="0" applyFont="1" applyAlignment="1">
      <alignment horizontal="right" vertical="top" indent="1"/>
    </xf>
    <xf numFmtId="0" fontId="0" fillId="0" borderId="0" xfId="0" applyAlignment="1">
      <alignment horizontal="right" vertical="top" wrapText="1"/>
    </xf>
    <xf numFmtId="0" fontId="8" fillId="0" borderId="0" xfId="0" applyFont="1" applyAlignment="1">
      <alignment vertical="top" wrapText="1"/>
    </xf>
    <xf numFmtId="0" fontId="13" fillId="3" borderId="0" xfId="0" applyFont="1" applyFill="1" applyAlignment="1">
      <alignment horizontal="right" vertical="top" indent="1"/>
    </xf>
    <xf numFmtId="0" fontId="14" fillId="3" borderId="0" xfId="0" applyFont="1" applyFill="1" applyAlignment="1">
      <alignment horizontal="right" vertical="top" wrapText="1"/>
    </xf>
    <xf numFmtId="0" fontId="15" fillId="3" borderId="0" xfId="0" applyFont="1" applyFill="1" applyAlignment="1">
      <alignment vertical="top" wrapText="1"/>
    </xf>
    <xf numFmtId="0" fontId="7" fillId="2" borderId="0" xfId="0" applyFont="1" applyFill="1" applyAlignment="1">
      <alignment vertical="top" wrapText="1"/>
    </xf>
    <xf numFmtId="0" fontId="8" fillId="2" borderId="0" xfId="0" applyFont="1" applyFill="1" applyAlignment="1">
      <alignment vertical="top" wrapText="1"/>
    </xf>
    <xf numFmtId="0" fontId="12" fillId="2" borderId="0" xfId="0" applyFont="1" applyFill="1" applyAlignment="1">
      <alignment vertical="top" wrapText="1"/>
    </xf>
    <xf numFmtId="49" fontId="11" fillId="2" borderId="0" xfId="0" applyNumberFormat="1" applyFont="1" applyFill="1" applyAlignment="1">
      <alignment vertical="top"/>
    </xf>
    <xf numFmtId="0" fontId="9" fillId="3" borderId="0" xfId="0" applyFont="1" applyFill="1" applyAlignment="1">
      <alignment vertical="top"/>
    </xf>
    <xf numFmtId="0" fontId="8" fillId="3" borderId="0" xfId="0" applyFont="1" applyFill="1" applyAlignment="1">
      <alignment vertical="top" wrapText="1"/>
    </xf>
    <xf numFmtId="0" fontId="3" fillId="3" borderId="0" xfId="0" applyFont="1" applyFill="1" applyAlignment="1">
      <alignment vertical="top" wrapText="1"/>
    </xf>
    <xf numFmtId="0" fontId="3" fillId="3" borderId="0" xfId="0" applyFont="1" applyFill="1" applyAlignment="1">
      <alignment vertical="top"/>
    </xf>
    <xf numFmtId="0" fontId="3" fillId="3" borderId="0" xfId="0" applyFont="1" applyFill="1" applyAlignment="1">
      <alignment horizontal="left" vertical="top" wrapText="1"/>
    </xf>
    <xf numFmtId="0" fontId="16" fillId="3" borderId="0" xfId="0" applyFont="1" applyFill="1" applyAlignment="1">
      <alignment vertical="top"/>
    </xf>
    <xf numFmtId="49" fontId="3" fillId="3" borderId="0" xfId="0" applyNumberFormat="1" applyFont="1" applyFill="1" applyAlignment="1">
      <alignment horizontal="left" vertical="top" wrapText="1"/>
    </xf>
    <xf numFmtId="0" fontId="4" fillId="3" borderId="0" xfId="1" applyFont="1" applyFill="1" applyBorder="1" applyAlignment="1">
      <alignment horizontal="left" vertical="top" wrapText="1"/>
    </xf>
    <xf numFmtId="0" fontId="16" fillId="3" borderId="0" xfId="0" applyFont="1" applyFill="1" applyAlignment="1">
      <alignment vertical="top" wrapText="1"/>
    </xf>
    <xf numFmtId="0" fontId="8" fillId="3" borderId="0" xfId="0" applyFont="1" applyFill="1" applyAlignment="1">
      <alignment horizontal="left" vertical="top" wrapText="1"/>
    </xf>
    <xf numFmtId="0" fontId="10" fillId="3" borderId="0" xfId="0" applyFont="1" applyFill="1" applyAlignment="1">
      <alignment vertical="top" wrapText="1"/>
    </xf>
    <xf numFmtId="0" fontId="18" fillId="3" borderId="0" xfId="0" applyFont="1" applyFill="1" applyAlignment="1">
      <alignment vertical="top" wrapText="1"/>
    </xf>
    <xf numFmtId="0" fontId="19" fillId="0" borderId="0" xfId="0" applyFont="1" applyAlignment="1">
      <alignment horizontal="left" vertical="top"/>
    </xf>
    <xf numFmtId="0" fontId="21" fillId="3" borderId="0" xfId="0" applyFont="1" applyFill="1" applyAlignment="1">
      <alignment horizontal="left" vertical="top" wrapText="1"/>
    </xf>
    <xf numFmtId="0" fontId="21" fillId="3" borderId="0" xfId="0" applyFont="1" applyFill="1" applyAlignment="1">
      <alignment horizontal="left" vertical="center" wrapText="1"/>
    </xf>
    <xf numFmtId="0" fontId="23" fillId="2" borderId="0" xfId="0" applyFont="1" applyFill="1" applyAlignment="1">
      <alignment horizontal="left" vertical="center" wrapText="1" indent="1"/>
    </xf>
    <xf numFmtId="0" fontId="20" fillId="4" borderId="0" xfId="0" applyFont="1" applyFill="1" applyAlignment="1">
      <alignment horizontal="right" vertical="top" wrapText="1" indent="1"/>
    </xf>
    <xf numFmtId="0" fontId="22" fillId="4" borderId="0" xfId="0" applyFont="1" applyFill="1" applyAlignment="1">
      <alignment horizontal="left" vertical="top" wrapText="1" indent="1"/>
    </xf>
    <xf numFmtId="0" fontId="24" fillId="2" borderId="0" xfId="0" applyFont="1" applyFill="1" applyAlignment="1">
      <alignment horizontal="left" vertical="top"/>
    </xf>
    <xf numFmtId="0" fontId="25" fillId="2" borderId="0" xfId="0" applyFont="1" applyFill="1" applyAlignment="1">
      <alignment horizontal="left" vertical="top"/>
    </xf>
    <xf numFmtId="0" fontId="17" fillId="2" borderId="0" xfId="0" applyFont="1" applyFill="1" applyAlignment="1">
      <alignment vertical="top"/>
    </xf>
    <xf numFmtId="49" fontId="17" fillId="2" borderId="0" xfId="0" applyNumberFormat="1" applyFont="1" applyFill="1" applyAlignment="1">
      <alignment vertical="top"/>
    </xf>
    <xf numFmtId="0" fontId="20" fillId="4" borderId="1" xfId="0" applyFont="1" applyFill="1" applyBorder="1" applyAlignment="1">
      <alignment horizontal="left" vertical="top" wrapText="1" indent="1"/>
    </xf>
    <xf numFmtId="0" fontId="20" fillId="4" borderId="2" xfId="0" applyFont="1" applyFill="1" applyBorder="1" applyAlignment="1">
      <alignment horizontal="left" vertical="top" wrapText="1" indent="1"/>
    </xf>
    <xf numFmtId="0" fontId="20" fillId="4" borderId="3" xfId="0" applyFont="1" applyFill="1" applyBorder="1" applyAlignment="1">
      <alignment horizontal="left" vertical="top" wrapText="1" indent="1"/>
    </xf>
  </cellXfs>
  <cellStyles count="2">
    <cellStyle name="Hyperlink" xfId="1" builtinId="8"/>
    <cellStyle name="Normal" xfId="0" builtinId="0"/>
  </cellStyles>
  <dxfs count="0"/>
  <tableStyles count="0" defaultTableStyle="TableStyleMedium9" defaultPivotStyle="PivotStyleLight16"/>
  <colors>
    <mruColors>
      <color rgb="FFD10F55"/>
      <color rgb="FFC7C7C7"/>
      <color rgb="FFE84A6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theme" Target="theme/theme1.xml"/><Relationship Id="rId79" Type="http://schemas.openxmlformats.org/officeDocument/2006/relationships/customXml" Target="../customXml/item2.xml"/><Relationship Id="rId5" Type="http://schemas.openxmlformats.org/officeDocument/2006/relationships/worksheet" Target="worksheets/sheet5.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8314765</xdr:colOff>
      <xdr:row>12</xdr:row>
      <xdr:rowOff>235326</xdr:rowOff>
    </xdr:from>
    <xdr:to>
      <xdr:col>1</xdr:col>
      <xdr:colOff>11338765</xdr:colOff>
      <xdr:row>16</xdr:row>
      <xdr:rowOff>128006</xdr:rowOff>
    </xdr:to>
    <xdr:pic>
      <xdr:nvPicPr>
        <xdr:cNvPr id="2" name="Picture 1">
          <a:extLst>
            <a:ext uri="{FF2B5EF4-FFF2-40B4-BE49-F238E27FC236}">
              <a16:creationId xmlns:a16="http://schemas.microsoft.com/office/drawing/2014/main" id="{FAA7900F-1B86-48BA-94D2-5ABD94835AF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242177" y="5199532"/>
          <a:ext cx="3024000" cy="957239"/>
        </a:xfrm>
        <a:prstGeom prst="rect">
          <a:avLst/>
        </a:prstGeom>
      </xdr:spPr>
    </xdr:pic>
    <xdr:clientData/>
  </xdr:twoCellAnchor>
  <xdr:twoCellAnchor editAs="oneCell">
    <xdr:from>
      <xdr:col>1</xdr:col>
      <xdr:colOff>8314765</xdr:colOff>
      <xdr:row>1</xdr:row>
      <xdr:rowOff>33611</xdr:rowOff>
    </xdr:from>
    <xdr:to>
      <xdr:col>1</xdr:col>
      <xdr:colOff>11338765</xdr:colOff>
      <xdr:row>3</xdr:row>
      <xdr:rowOff>166159</xdr:rowOff>
    </xdr:to>
    <xdr:pic>
      <xdr:nvPicPr>
        <xdr:cNvPr id="3" name="Picture 2">
          <a:extLst>
            <a:ext uri="{FF2B5EF4-FFF2-40B4-BE49-F238E27FC236}">
              <a16:creationId xmlns:a16="http://schemas.microsoft.com/office/drawing/2014/main" id="{3779BC1D-C5B2-4DEB-A964-E5800CCA4ED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242177" y="324964"/>
          <a:ext cx="3024000" cy="894548"/>
        </a:xfrm>
        <a:prstGeom prst="rect">
          <a:avLst/>
        </a:prstGeom>
      </xdr:spPr>
    </xdr:pic>
    <xdr:clientData/>
  </xdr:twoCellAnchor>
  <xdr:twoCellAnchor editAs="oneCell">
    <xdr:from>
      <xdr:col>1</xdr:col>
      <xdr:colOff>8314765</xdr:colOff>
      <xdr:row>4</xdr:row>
      <xdr:rowOff>76963</xdr:rowOff>
    </xdr:from>
    <xdr:to>
      <xdr:col>1</xdr:col>
      <xdr:colOff>11338765</xdr:colOff>
      <xdr:row>6</xdr:row>
      <xdr:rowOff>202325</xdr:rowOff>
    </xdr:to>
    <xdr:pic>
      <xdr:nvPicPr>
        <xdr:cNvPr id="4" name="Picture 3">
          <a:extLst>
            <a:ext uri="{FF2B5EF4-FFF2-40B4-BE49-F238E27FC236}">
              <a16:creationId xmlns:a16="http://schemas.microsoft.com/office/drawing/2014/main" id="{4DEB08E6-2445-4847-8CAA-7ACDA84D896D}"/>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0242177" y="1477698"/>
          <a:ext cx="3024000" cy="752891"/>
        </a:xfrm>
        <a:prstGeom prst="rect">
          <a:avLst/>
        </a:prstGeom>
        <a:solidFill>
          <a:schemeClr val="bg1"/>
        </a:solidFill>
        <a:ln>
          <a:solidFill>
            <a:schemeClr val="bg1"/>
          </a:solidFill>
        </a:ln>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mailto:info@serl.ac.uk"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32F1B2-61F1-4400-BE6A-9229CE60F05B}">
  <dimension ref="A1:H45"/>
  <sheetViews>
    <sheetView tabSelected="1" zoomScale="85" zoomScaleNormal="85" workbookViewId="0">
      <selection activeCell="A9" sqref="A9"/>
    </sheetView>
  </sheetViews>
  <sheetFormatPr defaultColWidth="9.140625" defaultRowHeight="14.25" x14ac:dyDescent="0.25"/>
  <cols>
    <col min="1" max="1" width="28.85546875" style="16" customWidth="1"/>
    <col min="2" max="2" width="173.28515625" style="16" customWidth="1"/>
    <col min="3" max="16384" width="9.140625" style="16"/>
  </cols>
  <sheetData>
    <row r="1" spans="1:8" ht="23.25" x14ac:dyDescent="0.25">
      <c r="A1" s="21"/>
      <c r="B1" s="20"/>
      <c r="C1" s="21"/>
      <c r="D1" s="21"/>
      <c r="E1" s="21"/>
      <c r="F1" s="21"/>
      <c r="G1" s="21"/>
      <c r="H1" s="21"/>
    </row>
    <row r="2" spans="1:8" ht="27" customHeight="1" x14ac:dyDescent="0.25">
      <c r="A2" s="42" t="s">
        <v>0</v>
      </c>
      <c r="B2" s="21"/>
      <c r="C2" s="21"/>
      <c r="D2" s="21"/>
      <c r="E2" s="21"/>
      <c r="F2" s="21"/>
      <c r="G2" s="21"/>
      <c r="H2" s="21"/>
    </row>
    <row r="3" spans="1:8" ht="33" x14ac:dyDescent="0.25">
      <c r="A3" s="43" t="s">
        <v>1</v>
      </c>
      <c r="B3" s="20"/>
      <c r="C3" s="21"/>
      <c r="D3" s="21"/>
      <c r="E3" s="21"/>
      <c r="F3" s="21"/>
      <c r="G3" s="21"/>
      <c r="H3" s="21"/>
    </row>
    <row r="4" spans="1:8" ht="33" x14ac:dyDescent="0.25">
      <c r="A4" s="43" t="s">
        <v>2</v>
      </c>
      <c r="B4" s="20"/>
      <c r="C4" s="21"/>
      <c r="D4" s="21"/>
      <c r="E4" s="21"/>
      <c r="F4" s="21"/>
      <c r="G4" s="21"/>
      <c r="H4" s="21"/>
    </row>
    <row r="5" spans="1:8" ht="21.75" customHeight="1" x14ac:dyDescent="0.25">
      <c r="A5" s="21"/>
      <c r="B5" s="20"/>
      <c r="C5" s="21"/>
      <c r="D5" s="21"/>
      <c r="E5" s="21"/>
      <c r="F5" s="21"/>
      <c r="G5" s="21"/>
      <c r="H5" s="21"/>
    </row>
    <row r="6" spans="1:8" ht="27" x14ac:dyDescent="0.25">
      <c r="A6" s="44" t="s">
        <v>3</v>
      </c>
      <c r="B6" s="22"/>
      <c r="C6" s="21"/>
      <c r="D6" s="21"/>
      <c r="E6" s="21"/>
      <c r="F6" s="21"/>
      <c r="G6" s="21"/>
      <c r="H6" s="21"/>
    </row>
    <row r="7" spans="1:8" ht="27" x14ac:dyDescent="0.25">
      <c r="A7" s="45" t="s">
        <v>4</v>
      </c>
      <c r="B7" s="22"/>
      <c r="C7" s="21"/>
      <c r="D7" s="21"/>
      <c r="E7" s="21"/>
      <c r="F7" s="21"/>
      <c r="G7" s="21"/>
      <c r="H7" s="21"/>
    </row>
    <row r="8" spans="1:8" ht="27.75" customHeight="1" x14ac:dyDescent="0.25">
      <c r="A8" s="23"/>
      <c r="B8" s="22"/>
      <c r="C8" s="21"/>
      <c r="D8" s="21"/>
      <c r="E8" s="21"/>
      <c r="F8" s="21"/>
      <c r="G8" s="21"/>
      <c r="H8" s="21"/>
    </row>
    <row r="9" spans="1:8" ht="26.25" customHeight="1" x14ac:dyDescent="0.25">
      <c r="A9" s="24"/>
      <c r="B9" s="25"/>
      <c r="C9" s="21"/>
      <c r="D9" s="21"/>
      <c r="E9" s="21"/>
      <c r="F9" s="21"/>
      <c r="G9" s="21"/>
      <c r="H9" s="21"/>
    </row>
    <row r="10" spans="1:8" ht="57.6" customHeight="1" x14ac:dyDescent="0.25">
      <c r="A10" s="34" t="s">
        <v>5</v>
      </c>
      <c r="B10" s="26" t="s">
        <v>6</v>
      </c>
      <c r="C10" s="21"/>
      <c r="D10" s="21"/>
      <c r="E10" s="21"/>
      <c r="F10" s="21"/>
      <c r="G10" s="21"/>
      <c r="H10" s="21"/>
    </row>
    <row r="11" spans="1:8" ht="25.35" customHeight="1" x14ac:dyDescent="0.25">
      <c r="A11" s="34" t="s">
        <v>7</v>
      </c>
      <c r="B11" s="26" t="s">
        <v>8</v>
      </c>
      <c r="C11" s="21"/>
      <c r="D11" s="21"/>
      <c r="E11" s="21"/>
      <c r="F11" s="21"/>
      <c r="G11" s="21"/>
      <c r="H11" s="21"/>
    </row>
    <row r="12" spans="1:8" ht="71.25" x14ac:dyDescent="0.25">
      <c r="A12" s="34" t="s">
        <v>9</v>
      </c>
      <c r="B12" s="26" t="s">
        <v>10</v>
      </c>
      <c r="C12" s="21"/>
      <c r="D12" s="21"/>
      <c r="E12" s="21"/>
      <c r="F12" s="21"/>
      <c r="G12" s="21"/>
      <c r="H12" s="21"/>
    </row>
    <row r="13" spans="1:8" ht="23.25" x14ac:dyDescent="0.25">
      <c r="A13" s="35"/>
      <c r="B13" s="26"/>
      <c r="C13" s="21"/>
      <c r="D13" s="21"/>
      <c r="E13" s="21"/>
      <c r="F13" s="21"/>
      <c r="G13" s="21"/>
      <c r="H13" s="21"/>
    </row>
    <row r="14" spans="1:8" ht="23.25" x14ac:dyDescent="0.25">
      <c r="A14" s="34" t="s">
        <v>11</v>
      </c>
      <c r="B14" s="25"/>
      <c r="C14" s="21"/>
      <c r="D14" s="21"/>
      <c r="E14" s="21"/>
      <c r="F14" s="21"/>
      <c r="G14" s="21"/>
      <c r="H14" s="21"/>
    </row>
    <row r="15" spans="1:8" ht="20.25" customHeight="1" x14ac:dyDescent="0.25">
      <c r="A15" s="27" t="s">
        <v>12</v>
      </c>
      <c r="B15" s="28"/>
      <c r="C15" s="21"/>
      <c r="D15" s="21"/>
      <c r="E15" s="21"/>
      <c r="F15" s="21"/>
      <c r="G15" s="21"/>
      <c r="H15" s="21"/>
    </row>
    <row r="16" spans="1:8" ht="18" customHeight="1" x14ac:dyDescent="0.25">
      <c r="A16" s="29" t="s">
        <v>13</v>
      </c>
      <c r="B16" s="28"/>
      <c r="C16" s="21"/>
      <c r="D16" s="21"/>
      <c r="E16" s="21"/>
      <c r="F16" s="21"/>
      <c r="G16" s="21"/>
      <c r="H16" s="21"/>
    </row>
    <row r="17" spans="1:8" ht="19.5" customHeight="1" x14ac:dyDescent="0.25">
      <c r="A17" s="26" t="s">
        <v>14</v>
      </c>
      <c r="B17" s="28" t="s">
        <v>15</v>
      </c>
      <c r="C17" s="21"/>
      <c r="D17" s="21"/>
      <c r="E17" s="21"/>
      <c r="F17" s="21"/>
      <c r="G17" s="21"/>
      <c r="H17" s="21"/>
    </row>
    <row r="18" spans="1:8" ht="18" customHeight="1" x14ac:dyDescent="0.25">
      <c r="A18" s="26" t="s">
        <v>16</v>
      </c>
      <c r="B18" s="28" t="s">
        <v>17</v>
      </c>
      <c r="C18" s="21"/>
      <c r="D18" s="21"/>
      <c r="E18" s="21"/>
      <c r="F18" s="21"/>
      <c r="G18" s="21"/>
      <c r="H18" s="21"/>
    </row>
    <row r="19" spans="1:8" ht="17.25" customHeight="1" x14ac:dyDescent="0.25">
      <c r="A19" s="26" t="s">
        <v>18</v>
      </c>
      <c r="B19" s="28" t="s">
        <v>19</v>
      </c>
      <c r="C19" s="21"/>
      <c r="D19" s="21"/>
      <c r="E19" s="21"/>
      <c r="F19" s="21"/>
      <c r="G19" s="21"/>
      <c r="H19" s="21"/>
    </row>
    <row r="20" spans="1:8" ht="15" customHeight="1" x14ac:dyDescent="0.25">
      <c r="A20" s="26" t="s">
        <v>20</v>
      </c>
      <c r="B20" s="28" t="s">
        <v>21</v>
      </c>
      <c r="C20" s="21"/>
      <c r="D20" s="21"/>
      <c r="E20" s="21"/>
      <c r="F20" s="21"/>
      <c r="G20" s="21"/>
      <c r="H20" s="21"/>
    </row>
    <row r="21" spans="1:8" x14ac:dyDescent="0.25">
      <c r="A21" s="26" t="s">
        <v>22</v>
      </c>
      <c r="B21" s="28">
        <v>2</v>
      </c>
      <c r="C21" s="21"/>
      <c r="D21" s="21"/>
      <c r="E21" s="21"/>
      <c r="F21" s="21"/>
      <c r="G21" s="21"/>
      <c r="H21" s="21"/>
    </row>
    <row r="22" spans="1:8" x14ac:dyDescent="0.25">
      <c r="A22" s="26" t="s">
        <v>23</v>
      </c>
      <c r="B22" s="28" t="s">
        <v>24</v>
      </c>
      <c r="C22" s="21"/>
      <c r="D22" s="21"/>
      <c r="E22" s="21"/>
      <c r="F22" s="21"/>
      <c r="G22" s="21"/>
      <c r="H22" s="21"/>
    </row>
    <row r="23" spans="1:8" x14ac:dyDescent="0.25">
      <c r="A23" s="26" t="s">
        <v>25</v>
      </c>
      <c r="B23" s="28" t="s">
        <v>26</v>
      </c>
      <c r="C23" s="21"/>
      <c r="D23" s="21"/>
      <c r="E23" s="21"/>
      <c r="F23" s="21"/>
      <c r="G23" s="21"/>
      <c r="H23" s="21"/>
    </row>
    <row r="24" spans="1:8" x14ac:dyDescent="0.25">
      <c r="A24" s="26" t="s">
        <v>27</v>
      </c>
      <c r="B24" s="30" t="s">
        <v>4</v>
      </c>
      <c r="C24" s="21"/>
      <c r="D24" s="21"/>
      <c r="E24" s="21"/>
      <c r="F24" s="21"/>
      <c r="G24" s="21"/>
      <c r="H24" s="21"/>
    </row>
    <row r="25" spans="1:8" x14ac:dyDescent="0.25">
      <c r="A25" s="26" t="s">
        <v>28</v>
      </c>
      <c r="B25" s="31" t="s">
        <v>29</v>
      </c>
      <c r="C25" s="21"/>
      <c r="D25" s="21"/>
      <c r="E25" s="21"/>
      <c r="F25" s="21"/>
      <c r="G25" s="21"/>
      <c r="H25" s="21"/>
    </row>
    <row r="26" spans="1:8" x14ac:dyDescent="0.25">
      <c r="A26" s="26"/>
      <c r="B26" s="28"/>
      <c r="C26" s="21"/>
      <c r="D26" s="21"/>
      <c r="E26" s="21"/>
      <c r="F26" s="21"/>
      <c r="G26" s="21"/>
      <c r="H26" s="21"/>
    </row>
    <row r="27" spans="1:8" ht="18" customHeight="1" x14ac:dyDescent="0.25">
      <c r="A27" s="32" t="s">
        <v>30</v>
      </c>
      <c r="B27" s="28"/>
      <c r="C27" s="21"/>
      <c r="D27" s="21"/>
      <c r="E27" s="21"/>
      <c r="F27" s="21"/>
      <c r="G27" s="21"/>
      <c r="H27" s="21"/>
    </row>
    <row r="28" spans="1:8" ht="15.75" customHeight="1" x14ac:dyDescent="0.25">
      <c r="A28" s="26" t="s">
        <v>31</v>
      </c>
      <c r="B28" s="28" t="s">
        <v>32</v>
      </c>
      <c r="C28" s="21"/>
      <c r="D28" s="21"/>
      <c r="E28" s="21"/>
      <c r="F28" s="21"/>
      <c r="G28" s="21"/>
      <c r="H28" s="21"/>
    </row>
    <row r="29" spans="1:8" ht="18" customHeight="1" x14ac:dyDescent="0.25">
      <c r="A29" s="26" t="s">
        <v>16</v>
      </c>
      <c r="B29" s="28" t="s">
        <v>33</v>
      </c>
      <c r="C29" s="21"/>
      <c r="D29" s="21"/>
      <c r="E29" s="21"/>
      <c r="F29" s="21"/>
      <c r="G29" s="21"/>
      <c r="H29" s="21"/>
    </row>
    <row r="30" spans="1:8" x14ac:dyDescent="0.25">
      <c r="A30" s="26" t="s">
        <v>18</v>
      </c>
      <c r="B30" s="28" t="s">
        <v>19</v>
      </c>
      <c r="C30" s="21"/>
      <c r="D30" s="21"/>
      <c r="E30" s="21"/>
      <c r="F30" s="21"/>
      <c r="G30" s="21"/>
      <c r="H30" s="21"/>
    </row>
    <row r="31" spans="1:8" ht="15.75" customHeight="1" x14ac:dyDescent="0.25">
      <c r="A31" s="26" t="s">
        <v>20</v>
      </c>
      <c r="B31" s="28" t="s">
        <v>34</v>
      </c>
      <c r="C31" s="21"/>
      <c r="D31" s="21"/>
      <c r="E31" s="21"/>
      <c r="F31" s="21"/>
      <c r="G31" s="21"/>
      <c r="H31" s="21"/>
    </row>
    <row r="32" spans="1:8" x14ac:dyDescent="0.25">
      <c r="A32" s="26" t="s">
        <v>22</v>
      </c>
      <c r="B32" s="28">
        <v>2</v>
      </c>
      <c r="C32" s="21"/>
      <c r="D32" s="21"/>
      <c r="E32" s="21"/>
      <c r="F32" s="21"/>
      <c r="G32" s="21"/>
      <c r="H32" s="21"/>
    </row>
    <row r="33" spans="1:8" x14ac:dyDescent="0.25">
      <c r="A33" s="26" t="s">
        <v>23</v>
      </c>
      <c r="B33" s="28" t="s">
        <v>24</v>
      </c>
      <c r="C33" s="21"/>
      <c r="D33" s="21"/>
      <c r="E33" s="21"/>
      <c r="F33" s="21"/>
      <c r="G33" s="21"/>
      <c r="H33" s="21"/>
    </row>
    <row r="34" spans="1:8" x14ac:dyDescent="0.25">
      <c r="A34" s="26" t="s">
        <v>35</v>
      </c>
      <c r="B34" s="28" t="s">
        <v>26</v>
      </c>
      <c r="C34" s="21"/>
      <c r="D34" s="21"/>
      <c r="E34" s="21"/>
      <c r="F34" s="21"/>
      <c r="G34" s="21"/>
      <c r="H34" s="21"/>
    </row>
    <row r="35" spans="1:8" x14ac:dyDescent="0.25">
      <c r="A35" s="26" t="s">
        <v>27</v>
      </c>
      <c r="B35" s="30" t="s">
        <v>4</v>
      </c>
      <c r="C35" s="21"/>
      <c r="D35" s="21"/>
      <c r="E35" s="21"/>
      <c r="F35" s="21"/>
      <c r="G35" s="21"/>
      <c r="H35" s="21"/>
    </row>
    <row r="36" spans="1:8" x14ac:dyDescent="0.25">
      <c r="A36" s="26" t="s">
        <v>28</v>
      </c>
      <c r="B36" s="31" t="s">
        <v>29</v>
      </c>
      <c r="C36" s="21"/>
      <c r="D36" s="21"/>
      <c r="E36" s="21"/>
      <c r="F36" s="21"/>
      <c r="G36" s="21"/>
      <c r="H36" s="21"/>
    </row>
    <row r="37" spans="1:8" x14ac:dyDescent="0.25">
      <c r="A37" s="26"/>
      <c r="B37" s="28"/>
      <c r="C37" s="21"/>
      <c r="D37" s="21"/>
      <c r="E37" s="21"/>
      <c r="F37" s="21"/>
      <c r="G37" s="21"/>
      <c r="H37" s="21"/>
    </row>
    <row r="38" spans="1:8" ht="15" x14ac:dyDescent="0.25">
      <c r="A38" s="29" t="s">
        <v>36</v>
      </c>
      <c r="B38" s="33"/>
      <c r="C38" s="21"/>
      <c r="D38" s="21"/>
      <c r="E38" s="21"/>
      <c r="F38" s="21"/>
      <c r="G38" s="21"/>
      <c r="H38" s="21"/>
    </row>
    <row r="39" spans="1:8" x14ac:dyDescent="0.25">
      <c r="A39" s="26" t="s">
        <v>18</v>
      </c>
      <c r="B39" s="28" t="s">
        <v>19</v>
      </c>
      <c r="C39" s="21"/>
      <c r="D39" s="21"/>
      <c r="E39" s="21"/>
      <c r="F39" s="21"/>
      <c r="G39" s="21"/>
      <c r="H39" s="21"/>
    </row>
    <row r="40" spans="1:8" x14ac:dyDescent="0.25">
      <c r="A40" s="26" t="s">
        <v>37</v>
      </c>
      <c r="B40" s="31" t="s">
        <v>38</v>
      </c>
      <c r="C40" s="21"/>
      <c r="D40" s="21"/>
      <c r="E40" s="21"/>
      <c r="F40" s="21"/>
      <c r="G40" s="21"/>
      <c r="H40" s="21"/>
    </row>
    <row r="41" spans="1:8" x14ac:dyDescent="0.25">
      <c r="A41" s="25"/>
      <c r="B41" s="33"/>
      <c r="C41" s="21"/>
      <c r="D41" s="21"/>
      <c r="E41" s="21"/>
      <c r="F41" s="21"/>
      <c r="G41" s="21"/>
      <c r="H41" s="21"/>
    </row>
    <row r="42" spans="1:8" x14ac:dyDescent="0.25">
      <c r="A42" s="25"/>
      <c r="B42" s="33"/>
      <c r="C42" s="21"/>
      <c r="D42" s="21"/>
      <c r="E42" s="21"/>
      <c r="F42" s="21"/>
      <c r="G42" s="21"/>
      <c r="H42" s="21"/>
    </row>
    <row r="43" spans="1:8" ht="23.25" x14ac:dyDescent="0.25">
      <c r="A43" s="34" t="s">
        <v>39</v>
      </c>
      <c r="B43" s="25"/>
      <c r="C43" s="21"/>
      <c r="D43" s="21"/>
      <c r="E43" s="21"/>
      <c r="F43" s="21"/>
      <c r="G43" s="21"/>
      <c r="H43" s="21"/>
    </row>
    <row r="44" spans="1:8" ht="16.5" customHeight="1" x14ac:dyDescent="0.25">
      <c r="A44" s="27" t="s">
        <v>40</v>
      </c>
      <c r="B44" s="26"/>
      <c r="C44" s="21"/>
      <c r="D44" s="21"/>
      <c r="E44" s="21"/>
      <c r="F44" s="21"/>
      <c r="G44" s="21"/>
      <c r="H44" s="21"/>
    </row>
    <row r="45" spans="1:8" ht="28.5" customHeight="1" x14ac:dyDescent="0.25">
      <c r="A45" s="27" t="s">
        <v>41</v>
      </c>
      <c r="B45" s="26"/>
      <c r="C45" s="21"/>
      <c r="D45" s="21"/>
      <c r="E45" s="21"/>
      <c r="F45" s="21"/>
      <c r="G45" s="21"/>
      <c r="H45" s="21"/>
    </row>
  </sheetData>
  <hyperlinks>
    <hyperlink ref="B40" r:id="rId1" display="mailto:info@serl.ac.uk" xr:uid="{2EC2DD78-5274-4483-BCFC-1B19ACF31D6A}"/>
  </hyperlinks>
  <pageMargins left="0.7" right="0.7" top="0.75" bottom="0.75" header="0.3" footer="0.3"/>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V32"/>
  <sheetViews>
    <sheetView topLeftCell="N1" zoomScale="85" zoomScaleNormal="85" workbookViewId="0">
      <selection activeCell="B1" sqref="B1:V1"/>
    </sheetView>
  </sheetViews>
  <sheetFormatPr defaultColWidth="16" defaultRowHeight="15" x14ac:dyDescent="0.25"/>
  <cols>
    <col min="1" max="1" width="22.7109375" style="18" customWidth="1"/>
    <col min="2" max="2" width="19.42578125" style="15" customWidth="1"/>
    <col min="3" max="3" width="17.5703125" style="15" customWidth="1"/>
    <col min="4" max="4" width="16" style="15"/>
    <col min="5" max="5" width="17.5703125" style="15" customWidth="1"/>
    <col min="6" max="6" width="17.28515625" style="15" customWidth="1"/>
    <col min="7" max="7" width="28.140625" style="15" customWidth="1"/>
    <col min="8" max="8" width="27.140625" style="15" customWidth="1"/>
    <col min="9" max="9" width="24.5703125" style="15" customWidth="1"/>
    <col min="10" max="10" width="16" style="15"/>
    <col min="11" max="11" width="24.5703125" style="15" customWidth="1"/>
    <col min="12" max="13" width="16" style="15"/>
    <col min="14" max="14" width="17.7109375" style="15" customWidth="1"/>
    <col min="15" max="15" width="18.85546875" style="15" customWidth="1"/>
    <col min="16" max="16" width="18" style="15" customWidth="1"/>
    <col min="17" max="17" width="16" style="15"/>
    <col min="18" max="18" width="19" style="15" customWidth="1"/>
    <col min="19" max="19" width="16" style="15"/>
    <col min="20" max="20" width="18.7109375" style="15" customWidth="1"/>
    <col min="21" max="21" width="16" style="15"/>
    <col min="22" max="22" width="18.42578125" style="15" customWidth="1"/>
    <col min="23" max="16384" width="16" style="15"/>
  </cols>
  <sheetData>
    <row r="1" spans="1:22" ht="38.25" customHeight="1" x14ac:dyDescent="0.25">
      <c r="A1" s="37" t="str">
        <f>HYPERLINK("#Contents!A1","Return to table of contents")</f>
        <v>Return to table of contents</v>
      </c>
      <c r="B1" s="47" t="s">
        <v>274</v>
      </c>
      <c r="C1" s="47"/>
      <c r="D1" s="47"/>
      <c r="E1" s="47"/>
      <c r="F1" s="47"/>
      <c r="G1" s="47"/>
      <c r="H1" s="47"/>
      <c r="I1" s="47"/>
      <c r="J1" s="47"/>
      <c r="K1" s="47"/>
      <c r="L1" s="47"/>
      <c r="M1" s="47"/>
      <c r="N1" s="47"/>
      <c r="O1" s="47"/>
      <c r="P1" s="47"/>
      <c r="Q1" s="47"/>
      <c r="R1" s="47"/>
      <c r="S1" s="47"/>
      <c r="T1" s="47"/>
      <c r="U1" s="47"/>
      <c r="V1" s="48"/>
    </row>
    <row r="2" spans="1:22" ht="30" x14ac:dyDescent="0.25">
      <c r="A2" s="19"/>
      <c r="B2" s="5" t="s">
        <v>120</v>
      </c>
      <c r="C2" s="5" t="s">
        <v>123</v>
      </c>
      <c r="D2" s="5" t="s">
        <v>126</v>
      </c>
      <c r="E2" s="5" t="s">
        <v>127</v>
      </c>
      <c r="F2" s="5" t="s">
        <v>128</v>
      </c>
      <c r="G2" s="5" t="s">
        <v>131</v>
      </c>
      <c r="H2" s="5" t="s">
        <v>134</v>
      </c>
      <c r="I2" s="5" t="s">
        <v>137</v>
      </c>
      <c r="J2" s="5" t="s">
        <v>140</v>
      </c>
      <c r="K2" s="5" t="s">
        <v>142</v>
      </c>
      <c r="L2" s="5" t="s">
        <v>145</v>
      </c>
      <c r="M2" s="5" t="s">
        <v>147</v>
      </c>
      <c r="N2" s="5" t="s">
        <v>149</v>
      </c>
      <c r="O2" s="5" t="s">
        <v>150</v>
      </c>
      <c r="P2" s="5" t="s">
        <v>151</v>
      </c>
      <c r="Q2" s="5" t="s">
        <v>152</v>
      </c>
      <c r="R2" s="5" t="s">
        <v>153</v>
      </c>
      <c r="S2" s="5" t="s">
        <v>154</v>
      </c>
      <c r="T2" s="5" t="s">
        <v>155</v>
      </c>
      <c r="U2" s="5" t="s">
        <v>156</v>
      </c>
      <c r="V2" s="5" t="s">
        <v>158</v>
      </c>
    </row>
    <row r="3" spans="1:22" x14ac:dyDescent="0.25">
      <c r="A3" s="19"/>
      <c r="B3" s="15" t="s">
        <v>122</v>
      </c>
      <c r="C3" s="15" t="s">
        <v>159</v>
      </c>
      <c r="D3" s="15" t="s">
        <v>160</v>
      </c>
      <c r="E3" s="15">
        <v>2023</v>
      </c>
      <c r="F3" s="15" t="s">
        <v>162</v>
      </c>
      <c r="G3" s="15" t="s">
        <v>133</v>
      </c>
      <c r="H3" s="15" t="s">
        <v>136</v>
      </c>
      <c r="I3" s="15" t="s">
        <v>139</v>
      </c>
      <c r="J3" s="15" t="s">
        <v>141</v>
      </c>
      <c r="K3" s="15" t="s">
        <v>275</v>
      </c>
      <c r="L3" s="15" t="s">
        <v>276</v>
      </c>
      <c r="M3" s="15">
        <v>7.7169999999999996</v>
      </c>
      <c r="N3" s="15">
        <v>5.4809999999999999</v>
      </c>
      <c r="O3" s="15">
        <v>0.42</v>
      </c>
      <c r="P3" s="15">
        <v>6.2069999999999999</v>
      </c>
      <c r="Q3" s="15">
        <v>4.3479999999999999</v>
      </c>
      <c r="R3" s="15">
        <v>9.0690000000000008</v>
      </c>
      <c r="S3" s="15">
        <v>11.282999999999999</v>
      </c>
      <c r="T3" s="15">
        <v>5.0010000000000003</v>
      </c>
      <c r="U3" s="15">
        <v>443342.10800000001</v>
      </c>
      <c r="V3" s="15">
        <v>170</v>
      </c>
    </row>
    <row r="4" spans="1:22" x14ac:dyDescent="0.25">
      <c r="B4" s="15" t="s">
        <v>122</v>
      </c>
      <c r="C4" s="15" t="s">
        <v>159</v>
      </c>
      <c r="D4" s="15" t="s">
        <v>160</v>
      </c>
      <c r="E4" s="15">
        <v>2023</v>
      </c>
      <c r="F4" s="15" t="s">
        <v>162</v>
      </c>
      <c r="G4" s="15" t="s">
        <v>133</v>
      </c>
      <c r="H4" s="15" t="s">
        <v>136</v>
      </c>
      <c r="I4" s="15" t="s">
        <v>139</v>
      </c>
      <c r="J4" s="15" t="s">
        <v>141</v>
      </c>
      <c r="K4" s="15" t="s">
        <v>275</v>
      </c>
      <c r="L4" s="15" t="s">
        <v>277</v>
      </c>
      <c r="M4" s="15">
        <v>6.9009999999999998</v>
      </c>
      <c r="N4" s="15">
        <v>4.4359999999999999</v>
      </c>
      <c r="O4" s="15">
        <v>0.11899999999999999</v>
      </c>
      <c r="P4" s="15">
        <v>5.8070000000000004</v>
      </c>
      <c r="Q4" s="15">
        <v>4.0129999999999999</v>
      </c>
      <c r="R4" s="15">
        <v>8.4149999999999991</v>
      </c>
      <c r="S4" s="15">
        <v>11.115</v>
      </c>
      <c r="T4" s="15">
        <v>5.12</v>
      </c>
      <c r="U4" s="15">
        <v>436129.02399999998</v>
      </c>
      <c r="V4" s="15">
        <v>1400</v>
      </c>
    </row>
    <row r="5" spans="1:22" x14ac:dyDescent="0.25">
      <c r="B5" s="15" t="s">
        <v>122</v>
      </c>
      <c r="C5" s="15" t="s">
        <v>159</v>
      </c>
      <c r="D5" s="15" t="s">
        <v>160</v>
      </c>
      <c r="E5" s="15">
        <v>2023</v>
      </c>
      <c r="F5" s="15" t="s">
        <v>162</v>
      </c>
      <c r="G5" s="15" t="s">
        <v>133</v>
      </c>
      <c r="H5" s="15" t="s">
        <v>136</v>
      </c>
      <c r="I5" s="15" t="s">
        <v>139</v>
      </c>
      <c r="J5" s="15" t="s">
        <v>141</v>
      </c>
      <c r="K5" s="15" t="s">
        <v>275</v>
      </c>
      <c r="L5" s="15" t="s">
        <v>278</v>
      </c>
      <c r="M5" s="15">
        <v>8.0470000000000006</v>
      </c>
      <c r="N5" s="15">
        <v>5.0469999999999997</v>
      </c>
      <c r="O5" s="15">
        <v>0.11799999999999999</v>
      </c>
      <c r="P5" s="15">
        <v>6.9189999999999996</v>
      </c>
      <c r="Q5" s="15">
        <v>4.63</v>
      </c>
      <c r="R5" s="15">
        <v>9.9909999999999997</v>
      </c>
      <c r="S5" s="15">
        <v>11.183999999999999</v>
      </c>
      <c r="T5" s="15">
        <v>5.0579999999999998</v>
      </c>
      <c r="U5" s="15">
        <v>438255.93900000001</v>
      </c>
      <c r="V5" s="15">
        <v>1820</v>
      </c>
    </row>
    <row r="6" spans="1:22" x14ac:dyDescent="0.25">
      <c r="B6" s="15" t="s">
        <v>122</v>
      </c>
      <c r="C6" s="15" t="s">
        <v>159</v>
      </c>
      <c r="D6" s="15" t="s">
        <v>160</v>
      </c>
      <c r="E6" s="15">
        <v>2023</v>
      </c>
      <c r="F6" s="15" t="s">
        <v>162</v>
      </c>
      <c r="G6" s="15" t="s">
        <v>133</v>
      </c>
      <c r="H6" s="15" t="s">
        <v>136</v>
      </c>
      <c r="I6" s="15" t="s">
        <v>139</v>
      </c>
      <c r="J6" s="15" t="s">
        <v>141</v>
      </c>
      <c r="K6" s="15" t="s">
        <v>275</v>
      </c>
      <c r="L6" s="15" t="s">
        <v>279</v>
      </c>
      <c r="M6" s="15">
        <v>8.7720000000000002</v>
      </c>
      <c r="N6" s="15">
        <v>5.5869999999999997</v>
      </c>
      <c r="O6" s="15">
        <v>0.23200000000000001</v>
      </c>
      <c r="P6" s="15">
        <v>7.3719999999999999</v>
      </c>
      <c r="Q6" s="15">
        <v>5.1029999999999998</v>
      </c>
      <c r="R6" s="15">
        <v>10.765000000000001</v>
      </c>
      <c r="S6" s="15">
        <v>11.215999999999999</v>
      </c>
      <c r="T6" s="15">
        <v>5.04</v>
      </c>
      <c r="U6" s="15">
        <v>439104.06800000003</v>
      </c>
      <c r="V6" s="15">
        <v>580</v>
      </c>
    </row>
    <row r="7" spans="1:22" x14ac:dyDescent="0.25">
      <c r="B7" s="15" t="s">
        <v>122</v>
      </c>
      <c r="C7" s="15" t="s">
        <v>159</v>
      </c>
      <c r="D7" s="15" t="s">
        <v>160</v>
      </c>
      <c r="E7" s="15">
        <v>2023</v>
      </c>
      <c r="F7" s="15" t="s">
        <v>162</v>
      </c>
      <c r="G7" s="15" t="s">
        <v>133</v>
      </c>
      <c r="H7" s="15" t="s">
        <v>136</v>
      </c>
      <c r="I7" s="15" t="s">
        <v>139</v>
      </c>
      <c r="J7" s="15" t="s">
        <v>141</v>
      </c>
      <c r="K7" s="15" t="s">
        <v>275</v>
      </c>
      <c r="L7" s="15" t="s">
        <v>280</v>
      </c>
      <c r="M7" s="15">
        <v>9.4410000000000007</v>
      </c>
      <c r="N7" s="15">
        <v>7.9989999999999997</v>
      </c>
      <c r="O7" s="15">
        <v>0.8</v>
      </c>
      <c r="P7" s="15">
        <v>6.9960000000000004</v>
      </c>
      <c r="Q7" s="15">
        <v>4.8140000000000001</v>
      </c>
      <c r="R7" s="15">
        <v>10.279</v>
      </c>
      <c r="S7" s="15">
        <v>11.189</v>
      </c>
      <c r="T7" s="15">
        <v>5.048</v>
      </c>
      <c r="U7" s="15">
        <v>438914.36700000003</v>
      </c>
      <c r="V7" s="15">
        <v>100</v>
      </c>
    </row>
    <row r="8" spans="1:22" x14ac:dyDescent="0.25">
      <c r="B8" s="15" t="s">
        <v>122</v>
      </c>
      <c r="C8" s="15" t="s">
        <v>272</v>
      </c>
      <c r="D8" s="15" t="s">
        <v>160</v>
      </c>
      <c r="E8" s="15">
        <v>2023</v>
      </c>
      <c r="F8" s="15" t="s">
        <v>162</v>
      </c>
      <c r="G8" s="15" t="s">
        <v>133</v>
      </c>
      <c r="H8" s="15" t="s">
        <v>136</v>
      </c>
      <c r="I8" s="15" t="s">
        <v>139</v>
      </c>
      <c r="J8" s="15" t="s">
        <v>141</v>
      </c>
      <c r="K8" s="15" t="s">
        <v>275</v>
      </c>
      <c r="L8" s="15" t="s">
        <v>276</v>
      </c>
      <c r="M8" s="15">
        <v>8.3000000000000004E-2</v>
      </c>
      <c r="N8" s="15">
        <v>6.3E-2</v>
      </c>
      <c r="O8" s="15">
        <v>5.0000000000000001E-3</v>
      </c>
      <c r="P8" s="15">
        <v>6.9000000000000006E-2</v>
      </c>
      <c r="Q8" s="15">
        <v>0.05</v>
      </c>
      <c r="R8" s="15">
        <v>9.5000000000000001E-2</v>
      </c>
      <c r="S8" s="15">
        <v>11.282</v>
      </c>
      <c r="T8" s="15">
        <v>5.0010000000000003</v>
      </c>
      <c r="U8" s="15">
        <v>443495.17499999999</v>
      </c>
      <c r="V8" s="15">
        <v>170</v>
      </c>
    </row>
    <row r="9" spans="1:22" x14ac:dyDescent="0.25">
      <c r="B9" s="15" t="s">
        <v>122</v>
      </c>
      <c r="C9" s="15" t="s">
        <v>272</v>
      </c>
      <c r="D9" s="15" t="s">
        <v>160</v>
      </c>
      <c r="E9" s="15">
        <v>2023</v>
      </c>
      <c r="F9" s="15" t="s">
        <v>162</v>
      </c>
      <c r="G9" s="15" t="s">
        <v>133</v>
      </c>
      <c r="H9" s="15" t="s">
        <v>136</v>
      </c>
      <c r="I9" s="15" t="s">
        <v>139</v>
      </c>
      <c r="J9" s="15" t="s">
        <v>141</v>
      </c>
      <c r="K9" s="15" t="s">
        <v>275</v>
      </c>
      <c r="L9" s="15" t="s">
        <v>277</v>
      </c>
      <c r="M9" s="15">
        <v>8.5000000000000006E-2</v>
      </c>
      <c r="N9" s="15">
        <v>4.7E-2</v>
      </c>
      <c r="O9" s="15">
        <v>1E-3</v>
      </c>
      <c r="P9" s="15">
        <v>7.3999999999999996E-2</v>
      </c>
      <c r="Q9" s="15">
        <v>5.5E-2</v>
      </c>
      <c r="R9" s="15">
        <v>0.104</v>
      </c>
      <c r="S9" s="15">
        <v>11.114000000000001</v>
      </c>
      <c r="T9" s="15">
        <v>5.1210000000000004</v>
      </c>
      <c r="U9" s="15">
        <v>436084.35700000002</v>
      </c>
      <c r="V9" s="15">
        <v>1400</v>
      </c>
    </row>
    <row r="10" spans="1:22" x14ac:dyDescent="0.25">
      <c r="B10" s="15" t="s">
        <v>122</v>
      </c>
      <c r="C10" s="15" t="s">
        <v>272</v>
      </c>
      <c r="D10" s="15" t="s">
        <v>160</v>
      </c>
      <c r="E10" s="15">
        <v>2023</v>
      </c>
      <c r="F10" s="15" t="s">
        <v>162</v>
      </c>
      <c r="G10" s="15" t="s">
        <v>133</v>
      </c>
      <c r="H10" s="15" t="s">
        <v>136</v>
      </c>
      <c r="I10" s="15" t="s">
        <v>139</v>
      </c>
      <c r="J10" s="15" t="s">
        <v>141</v>
      </c>
      <c r="K10" s="15" t="s">
        <v>275</v>
      </c>
      <c r="L10" s="15" t="s">
        <v>278</v>
      </c>
      <c r="M10" s="15">
        <v>8.5999999999999993E-2</v>
      </c>
      <c r="N10" s="15">
        <v>4.9000000000000002E-2</v>
      </c>
      <c r="O10" s="15">
        <v>1E-3</v>
      </c>
      <c r="P10" s="15">
        <v>7.5999999999999998E-2</v>
      </c>
      <c r="Q10" s="15">
        <v>5.3999999999999999E-2</v>
      </c>
      <c r="R10" s="15">
        <v>0.107</v>
      </c>
      <c r="S10" s="15">
        <v>11.183999999999999</v>
      </c>
      <c r="T10" s="15">
        <v>5.0579999999999998</v>
      </c>
      <c r="U10" s="15">
        <v>438255.93900000001</v>
      </c>
      <c r="V10" s="15">
        <v>1820</v>
      </c>
    </row>
    <row r="11" spans="1:22" x14ac:dyDescent="0.25">
      <c r="B11" s="15" t="s">
        <v>122</v>
      </c>
      <c r="C11" s="15" t="s">
        <v>272</v>
      </c>
      <c r="D11" s="15" t="s">
        <v>160</v>
      </c>
      <c r="E11" s="15">
        <v>2023</v>
      </c>
      <c r="F11" s="15" t="s">
        <v>162</v>
      </c>
      <c r="G11" s="15" t="s">
        <v>133</v>
      </c>
      <c r="H11" s="15" t="s">
        <v>136</v>
      </c>
      <c r="I11" s="15" t="s">
        <v>139</v>
      </c>
      <c r="J11" s="15" t="s">
        <v>141</v>
      </c>
      <c r="K11" s="15" t="s">
        <v>275</v>
      </c>
      <c r="L11" s="15" t="s">
        <v>279</v>
      </c>
      <c r="M11" s="15">
        <v>8.4000000000000005E-2</v>
      </c>
      <c r="N11" s="15">
        <v>4.7E-2</v>
      </c>
      <c r="O11" s="15">
        <v>2E-3</v>
      </c>
      <c r="P11" s="15">
        <v>7.3999999999999996E-2</v>
      </c>
      <c r="Q11" s="15">
        <v>5.2999999999999999E-2</v>
      </c>
      <c r="R11" s="15">
        <v>0.104</v>
      </c>
      <c r="S11" s="15">
        <v>11.215999999999999</v>
      </c>
      <c r="T11" s="15">
        <v>5.04</v>
      </c>
      <c r="U11" s="15">
        <v>439104.06800000003</v>
      </c>
      <c r="V11" s="15">
        <v>580</v>
      </c>
    </row>
    <row r="12" spans="1:22" x14ac:dyDescent="0.25">
      <c r="B12" s="15" t="s">
        <v>122</v>
      </c>
      <c r="C12" s="15" t="s">
        <v>272</v>
      </c>
      <c r="D12" s="15" t="s">
        <v>160</v>
      </c>
      <c r="E12" s="15">
        <v>2023</v>
      </c>
      <c r="F12" s="15" t="s">
        <v>162</v>
      </c>
      <c r="G12" s="15" t="s">
        <v>133</v>
      </c>
      <c r="H12" s="15" t="s">
        <v>136</v>
      </c>
      <c r="I12" s="15" t="s">
        <v>139</v>
      </c>
      <c r="J12" s="15" t="s">
        <v>141</v>
      </c>
      <c r="K12" s="15" t="s">
        <v>275</v>
      </c>
      <c r="L12" s="15" t="s">
        <v>280</v>
      </c>
      <c r="M12" s="15">
        <v>9.6000000000000002E-2</v>
      </c>
      <c r="N12" s="15">
        <v>0.112</v>
      </c>
      <c r="O12" s="15">
        <v>1.0999999999999999E-2</v>
      </c>
      <c r="P12" s="15">
        <v>6.9000000000000006E-2</v>
      </c>
      <c r="Q12" s="15">
        <v>5.0999999999999997E-2</v>
      </c>
      <c r="R12" s="15">
        <v>0.107</v>
      </c>
      <c r="S12" s="15">
        <v>11.189</v>
      </c>
      <c r="T12" s="15">
        <v>5.048</v>
      </c>
      <c r="U12" s="15">
        <v>438914.36700000003</v>
      </c>
      <c r="V12" s="15">
        <v>100</v>
      </c>
    </row>
    <row r="13" spans="1:22" x14ac:dyDescent="0.25">
      <c r="B13" s="15" t="s">
        <v>122</v>
      </c>
      <c r="C13" s="15" t="s">
        <v>273</v>
      </c>
      <c r="D13" s="15" t="s">
        <v>160</v>
      </c>
      <c r="E13" s="15">
        <v>2023</v>
      </c>
      <c r="F13" s="15" t="s">
        <v>162</v>
      </c>
      <c r="G13" s="15" t="s">
        <v>133</v>
      </c>
      <c r="H13" s="15" t="s">
        <v>136</v>
      </c>
      <c r="I13" s="15" t="s">
        <v>139</v>
      </c>
      <c r="J13" s="15" t="s">
        <v>141</v>
      </c>
      <c r="K13" s="15" t="s">
        <v>275</v>
      </c>
      <c r="L13" s="15" t="s">
        <v>276</v>
      </c>
      <c r="M13" s="15">
        <v>3.6869999999999998</v>
      </c>
      <c r="N13" s="15">
        <v>2.585</v>
      </c>
      <c r="O13" s="15">
        <v>0.19800000000000001</v>
      </c>
      <c r="P13" s="15">
        <v>2.94</v>
      </c>
      <c r="Q13" s="15">
        <v>2.1179999999999999</v>
      </c>
      <c r="R13" s="15">
        <v>4.2119999999999997</v>
      </c>
      <c r="S13" s="15">
        <v>11.276</v>
      </c>
      <c r="T13" s="15">
        <v>5.008</v>
      </c>
      <c r="U13" s="15">
        <v>443167.011</v>
      </c>
      <c r="V13" s="15">
        <v>170</v>
      </c>
    </row>
    <row r="14" spans="1:22" x14ac:dyDescent="0.25">
      <c r="B14" s="15" t="s">
        <v>122</v>
      </c>
      <c r="C14" s="15" t="s">
        <v>273</v>
      </c>
      <c r="D14" s="15" t="s">
        <v>160</v>
      </c>
      <c r="E14" s="15">
        <v>2023</v>
      </c>
      <c r="F14" s="15" t="s">
        <v>162</v>
      </c>
      <c r="G14" s="15" t="s">
        <v>133</v>
      </c>
      <c r="H14" s="15" t="s">
        <v>136</v>
      </c>
      <c r="I14" s="15" t="s">
        <v>139</v>
      </c>
      <c r="J14" s="15" t="s">
        <v>141</v>
      </c>
      <c r="K14" s="15" t="s">
        <v>275</v>
      </c>
      <c r="L14" s="15" t="s">
        <v>277</v>
      </c>
      <c r="M14" s="15">
        <v>3.4489999999999998</v>
      </c>
      <c r="N14" s="15">
        <v>1.9670000000000001</v>
      </c>
      <c r="O14" s="15">
        <v>5.2999999999999999E-2</v>
      </c>
      <c r="P14" s="15">
        <v>3.1110000000000002</v>
      </c>
      <c r="Q14" s="15">
        <v>2.2050000000000001</v>
      </c>
      <c r="R14" s="15">
        <v>4.1520000000000001</v>
      </c>
      <c r="S14" s="15">
        <v>11.119</v>
      </c>
      <c r="T14" s="15">
        <v>5.117</v>
      </c>
      <c r="U14" s="15">
        <v>436404.49900000001</v>
      </c>
      <c r="V14" s="15">
        <v>1360</v>
      </c>
    </row>
    <row r="15" spans="1:22" x14ac:dyDescent="0.25">
      <c r="B15" s="15" t="s">
        <v>122</v>
      </c>
      <c r="C15" s="15" t="s">
        <v>273</v>
      </c>
      <c r="D15" s="15" t="s">
        <v>160</v>
      </c>
      <c r="E15" s="15">
        <v>2023</v>
      </c>
      <c r="F15" s="15" t="s">
        <v>162</v>
      </c>
      <c r="G15" s="15" t="s">
        <v>133</v>
      </c>
      <c r="H15" s="15" t="s">
        <v>136</v>
      </c>
      <c r="I15" s="15" t="s">
        <v>139</v>
      </c>
      <c r="J15" s="15" t="s">
        <v>141</v>
      </c>
      <c r="K15" s="15" t="s">
        <v>275</v>
      </c>
      <c r="L15" s="15" t="s">
        <v>278</v>
      </c>
      <c r="M15" s="15">
        <v>3.6179999999999999</v>
      </c>
      <c r="N15" s="15">
        <v>2.0430000000000001</v>
      </c>
      <c r="O15" s="15">
        <v>4.8000000000000001E-2</v>
      </c>
      <c r="P15" s="15">
        <v>3.1709999999999998</v>
      </c>
      <c r="Q15" s="15">
        <v>2.2679999999999998</v>
      </c>
      <c r="R15" s="15">
        <v>4.4509999999999996</v>
      </c>
      <c r="S15" s="15">
        <v>11.186999999999999</v>
      </c>
      <c r="T15" s="15">
        <v>5.056</v>
      </c>
      <c r="U15" s="15">
        <v>438360.82699999999</v>
      </c>
      <c r="V15" s="15">
        <v>1780</v>
      </c>
    </row>
    <row r="16" spans="1:22" x14ac:dyDescent="0.25">
      <c r="B16" s="15" t="s">
        <v>122</v>
      </c>
      <c r="C16" s="15" t="s">
        <v>273</v>
      </c>
      <c r="D16" s="15" t="s">
        <v>160</v>
      </c>
      <c r="E16" s="15">
        <v>2023</v>
      </c>
      <c r="F16" s="15" t="s">
        <v>162</v>
      </c>
      <c r="G16" s="15" t="s">
        <v>133</v>
      </c>
      <c r="H16" s="15" t="s">
        <v>136</v>
      </c>
      <c r="I16" s="15" t="s">
        <v>139</v>
      </c>
      <c r="J16" s="15" t="s">
        <v>141</v>
      </c>
      <c r="K16" s="15" t="s">
        <v>275</v>
      </c>
      <c r="L16" s="15" t="s">
        <v>279</v>
      </c>
      <c r="M16" s="15">
        <v>3.742</v>
      </c>
      <c r="N16" s="15">
        <v>2.1379999999999999</v>
      </c>
      <c r="O16" s="15">
        <v>0.09</v>
      </c>
      <c r="P16" s="15">
        <v>3.258</v>
      </c>
      <c r="Q16" s="15">
        <v>2.3919999999999999</v>
      </c>
      <c r="R16" s="15">
        <v>4.5250000000000004</v>
      </c>
      <c r="S16" s="15">
        <v>11.218999999999999</v>
      </c>
      <c r="T16" s="15">
        <v>5.0369999999999999</v>
      </c>
      <c r="U16" s="15">
        <v>439304.87699999998</v>
      </c>
      <c r="V16" s="15">
        <v>570</v>
      </c>
    </row>
    <row r="17" spans="2:22" x14ac:dyDescent="0.25">
      <c r="B17" s="15" t="s">
        <v>122</v>
      </c>
      <c r="C17" s="15" t="s">
        <v>273</v>
      </c>
      <c r="D17" s="15" t="s">
        <v>160</v>
      </c>
      <c r="E17" s="15">
        <v>2023</v>
      </c>
      <c r="F17" s="15" t="s">
        <v>162</v>
      </c>
      <c r="G17" s="15" t="s">
        <v>133</v>
      </c>
      <c r="H17" s="15" t="s">
        <v>136</v>
      </c>
      <c r="I17" s="15" t="s">
        <v>139</v>
      </c>
      <c r="J17" s="15" t="s">
        <v>141</v>
      </c>
      <c r="K17" s="15" t="s">
        <v>275</v>
      </c>
      <c r="L17" s="15" t="s">
        <v>280</v>
      </c>
      <c r="M17" s="15">
        <v>4.2050000000000001</v>
      </c>
      <c r="N17" s="15">
        <v>3.3450000000000002</v>
      </c>
      <c r="O17" s="15">
        <v>0.33500000000000002</v>
      </c>
      <c r="P17" s="15">
        <v>3.58</v>
      </c>
      <c r="Q17" s="15">
        <v>2.4820000000000002</v>
      </c>
      <c r="R17" s="15">
        <v>4.8819999999999997</v>
      </c>
      <c r="S17" s="15">
        <v>11.173999999999999</v>
      </c>
      <c r="T17" s="15">
        <v>5.0609999999999999</v>
      </c>
      <c r="U17" s="15">
        <v>438465.571</v>
      </c>
      <c r="V17" s="15">
        <v>100</v>
      </c>
    </row>
    <row r="18" spans="2:22" x14ac:dyDescent="0.25">
      <c r="B18" s="15" t="s">
        <v>136</v>
      </c>
      <c r="C18" s="15" t="s">
        <v>159</v>
      </c>
      <c r="D18" s="15" t="s">
        <v>160</v>
      </c>
      <c r="E18" s="15">
        <v>2023</v>
      </c>
      <c r="F18" s="15" t="s">
        <v>162</v>
      </c>
      <c r="G18" s="15" t="s">
        <v>133</v>
      </c>
      <c r="H18" s="15" t="s">
        <v>136</v>
      </c>
      <c r="I18" s="15" t="s">
        <v>139</v>
      </c>
      <c r="J18" s="15" t="s">
        <v>141</v>
      </c>
      <c r="K18" s="15" t="s">
        <v>275</v>
      </c>
      <c r="L18" s="15" t="s">
        <v>276</v>
      </c>
      <c r="M18" s="15">
        <v>21.501999999999999</v>
      </c>
      <c r="N18" s="15">
        <v>15.97</v>
      </c>
      <c r="O18" s="15">
        <v>1.401</v>
      </c>
      <c r="P18" s="15">
        <v>18.238</v>
      </c>
      <c r="Q18" s="15">
        <v>11.36</v>
      </c>
      <c r="R18" s="15">
        <v>29.068000000000001</v>
      </c>
      <c r="S18" s="15">
        <v>11.247999999999999</v>
      </c>
      <c r="T18" s="15">
        <v>5.0090000000000003</v>
      </c>
      <c r="U18" s="15">
        <v>442697.71500000003</v>
      </c>
      <c r="V18" s="15">
        <v>130</v>
      </c>
    </row>
    <row r="19" spans="2:22" x14ac:dyDescent="0.25">
      <c r="B19" s="15" t="s">
        <v>136</v>
      </c>
      <c r="C19" s="15" t="s">
        <v>159</v>
      </c>
      <c r="D19" s="15" t="s">
        <v>160</v>
      </c>
      <c r="E19" s="15">
        <v>2023</v>
      </c>
      <c r="F19" s="15" t="s">
        <v>162</v>
      </c>
      <c r="G19" s="15" t="s">
        <v>133</v>
      </c>
      <c r="H19" s="15" t="s">
        <v>136</v>
      </c>
      <c r="I19" s="15" t="s">
        <v>139</v>
      </c>
      <c r="J19" s="15" t="s">
        <v>141</v>
      </c>
      <c r="K19" s="15" t="s">
        <v>275</v>
      </c>
      <c r="L19" s="15" t="s">
        <v>277</v>
      </c>
      <c r="M19" s="15">
        <v>22.023</v>
      </c>
      <c r="N19" s="15">
        <v>14.045</v>
      </c>
      <c r="O19" s="15">
        <v>0.39700000000000002</v>
      </c>
      <c r="P19" s="15">
        <v>19.225999999999999</v>
      </c>
      <c r="Q19" s="15">
        <v>12.680999999999999</v>
      </c>
      <c r="R19" s="15">
        <v>28.073</v>
      </c>
      <c r="S19" s="15">
        <v>11.145</v>
      </c>
      <c r="T19" s="15">
        <v>5.0960000000000001</v>
      </c>
      <c r="U19" s="15">
        <v>436545.68599999999</v>
      </c>
      <c r="V19" s="15">
        <v>1250</v>
      </c>
    </row>
    <row r="20" spans="2:22" x14ac:dyDescent="0.25">
      <c r="B20" s="15" t="s">
        <v>136</v>
      </c>
      <c r="C20" s="15" t="s">
        <v>159</v>
      </c>
      <c r="D20" s="15" t="s">
        <v>160</v>
      </c>
      <c r="E20" s="15">
        <v>2023</v>
      </c>
      <c r="F20" s="15" t="s">
        <v>162</v>
      </c>
      <c r="G20" s="15" t="s">
        <v>133</v>
      </c>
      <c r="H20" s="15" t="s">
        <v>136</v>
      </c>
      <c r="I20" s="15" t="s">
        <v>139</v>
      </c>
      <c r="J20" s="15" t="s">
        <v>141</v>
      </c>
      <c r="K20" s="15" t="s">
        <v>275</v>
      </c>
      <c r="L20" s="15" t="s">
        <v>278</v>
      </c>
      <c r="M20" s="15">
        <v>28.02</v>
      </c>
      <c r="N20" s="15">
        <v>16.145</v>
      </c>
      <c r="O20" s="15">
        <v>0.39400000000000002</v>
      </c>
      <c r="P20" s="15">
        <v>25.602</v>
      </c>
      <c r="Q20" s="15">
        <v>17.097999999999999</v>
      </c>
      <c r="R20" s="15">
        <v>35.406999999999996</v>
      </c>
      <c r="S20" s="15">
        <v>11.215999999999999</v>
      </c>
      <c r="T20" s="15">
        <v>5.0339999999999998</v>
      </c>
      <c r="U20" s="15">
        <v>438545.45699999999</v>
      </c>
      <c r="V20" s="15">
        <v>1680</v>
      </c>
    </row>
    <row r="21" spans="2:22" x14ac:dyDescent="0.25">
      <c r="B21" s="15" t="s">
        <v>136</v>
      </c>
      <c r="C21" s="15" t="s">
        <v>159</v>
      </c>
      <c r="D21" s="15" t="s">
        <v>160</v>
      </c>
      <c r="E21" s="15">
        <v>2023</v>
      </c>
      <c r="F21" s="15" t="s">
        <v>162</v>
      </c>
      <c r="G21" s="15" t="s">
        <v>133</v>
      </c>
      <c r="H21" s="15" t="s">
        <v>136</v>
      </c>
      <c r="I21" s="15" t="s">
        <v>139</v>
      </c>
      <c r="J21" s="15" t="s">
        <v>141</v>
      </c>
      <c r="K21" s="15" t="s">
        <v>275</v>
      </c>
      <c r="L21" s="15" t="s">
        <v>279</v>
      </c>
      <c r="M21" s="15">
        <v>32.820999999999998</v>
      </c>
      <c r="N21" s="15">
        <v>17.271999999999998</v>
      </c>
      <c r="O21" s="15">
        <v>0.76500000000000001</v>
      </c>
      <c r="P21" s="15">
        <v>29.925999999999998</v>
      </c>
      <c r="Q21" s="15">
        <v>20.954999999999998</v>
      </c>
      <c r="R21" s="15">
        <v>40.969000000000001</v>
      </c>
      <c r="S21" s="15">
        <v>11.263999999999999</v>
      </c>
      <c r="T21" s="15">
        <v>5.01</v>
      </c>
      <c r="U21" s="15">
        <v>440115.68</v>
      </c>
      <c r="V21" s="15">
        <v>510</v>
      </c>
    </row>
    <row r="22" spans="2:22" x14ac:dyDescent="0.25">
      <c r="B22" s="15" t="s">
        <v>136</v>
      </c>
      <c r="C22" s="15" t="s">
        <v>159</v>
      </c>
      <c r="D22" s="15" t="s">
        <v>160</v>
      </c>
      <c r="E22" s="15">
        <v>2023</v>
      </c>
      <c r="F22" s="15" t="s">
        <v>162</v>
      </c>
      <c r="G22" s="15" t="s">
        <v>133</v>
      </c>
      <c r="H22" s="15" t="s">
        <v>136</v>
      </c>
      <c r="I22" s="15" t="s">
        <v>139</v>
      </c>
      <c r="J22" s="15" t="s">
        <v>141</v>
      </c>
      <c r="K22" s="15" t="s">
        <v>275</v>
      </c>
      <c r="L22" s="15" t="s">
        <v>280</v>
      </c>
      <c r="M22" s="15">
        <v>31.460999999999999</v>
      </c>
      <c r="N22" s="15">
        <v>18.983000000000001</v>
      </c>
      <c r="O22" s="15">
        <v>2.0009999999999999</v>
      </c>
      <c r="P22" s="15">
        <v>28.774000000000001</v>
      </c>
      <c r="Q22" s="15">
        <v>18.989000000000001</v>
      </c>
      <c r="R22" s="15">
        <v>46.468000000000004</v>
      </c>
      <c r="S22" s="15">
        <v>11.194000000000001</v>
      </c>
      <c r="T22" s="15">
        <v>5.0430000000000001</v>
      </c>
      <c r="U22" s="15">
        <v>437663.64</v>
      </c>
      <c r="V22" s="15">
        <v>90</v>
      </c>
    </row>
    <row r="23" spans="2:22" x14ac:dyDescent="0.25">
      <c r="B23" s="15" t="s">
        <v>136</v>
      </c>
      <c r="C23" s="15" t="s">
        <v>272</v>
      </c>
      <c r="D23" s="15" t="s">
        <v>160</v>
      </c>
      <c r="E23" s="15">
        <v>2023</v>
      </c>
      <c r="F23" s="15" t="s">
        <v>162</v>
      </c>
      <c r="G23" s="15" t="s">
        <v>133</v>
      </c>
      <c r="H23" s="15" t="s">
        <v>136</v>
      </c>
      <c r="I23" s="15" t="s">
        <v>139</v>
      </c>
      <c r="J23" s="15" t="s">
        <v>141</v>
      </c>
      <c r="K23" s="15" t="s">
        <v>275</v>
      </c>
      <c r="L23" s="15" t="s">
        <v>276</v>
      </c>
      <c r="M23" s="15">
        <v>0.19500000000000001</v>
      </c>
      <c r="N23" s="15">
        <v>0.112</v>
      </c>
      <c r="O23" s="15">
        <v>0.01</v>
      </c>
      <c r="P23" s="15">
        <v>0.183</v>
      </c>
      <c r="Q23" s="15">
        <v>0.13800000000000001</v>
      </c>
      <c r="R23" s="15">
        <v>0.23799999999999999</v>
      </c>
      <c r="S23" s="15">
        <v>11.250999999999999</v>
      </c>
      <c r="T23" s="15">
        <v>5.0049999999999999</v>
      </c>
      <c r="U23" s="15">
        <v>442951.56199999998</v>
      </c>
      <c r="V23" s="15">
        <v>130</v>
      </c>
    </row>
    <row r="24" spans="2:22" x14ac:dyDescent="0.25">
      <c r="B24" s="15" t="s">
        <v>136</v>
      </c>
      <c r="C24" s="15" t="s">
        <v>272</v>
      </c>
      <c r="D24" s="15" t="s">
        <v>160</v>
      </c>
      <c r="E24" s="15">
        <v>2023</v>
      </c>
      <c r="F24" s="15" t="s">
        <v>162</v>
      </c>
      <c r="G24" s="15" t="s">
        <v>133</v>
      </c>
      <c r="H24" s="15" t="s">
        <v>136</v>
      </c>
      <c r="I24" s="15" t="s">
        <v>139</v>
      </c>
      <c r="J24" s="15" t="s">
        <v>141</v>
      </c>
      <c r="K24" s="15" t="s">
        <v>275</v>
      </c>
      <c r="L24" s="15" t="s">
        <v>277</v>
      </c>
      <c r="M24" s="15">
        <v>0.25900000000000001</v>
      </c>
      <c r="N24" s="15">
        <v>0.13</v>
      </c>
      <c r="O24" s="15">
        <v>4.0000000000000001E-3</v>
      </c>
      <c r="P24" s="15">
        <v>0.24199999999999999</v>
      </c>
      <c r="Q24" s="15">
        <v>0.17199999999999999</v>
      </c>
      <c r="R24" s="15">
        <v>0.32100000000000001</v>
      </c>
      <c r="S24" s="15">
        <v>11.144</v>
      </c>
      <c r="T24" s="15">
        <v>5.0970000000000004</v>
      </c>
      <c r="U24" s="15">
        <v>436496.18300000002</v>
      </c>
      <c r="V24" s="15">
        <v>1250</v>
      </c>
    </row>
    <row r="25" spans="2:22" x14ac:dyDescent="0.25">
      <c r="B25" s="15" t="s">
        <v>136</v>
      </c>
      <c r="C25" s="15" t="s">
        <v>272</v>
      </c>
      <c r="D25" s="15" t="s">
        <v>160</v>
      </c>
      <c r="E25" s="15">
        <v>2023</v>
      </c>
      <c r="F25" s="15" t="s">
        <v>162</v>
      </c>
      <c r="G25" s="15" t="s">
        <v>133</v>
      </c>
      <c r="H25" s="15" t="s">
        <v>136</v>
      </c>
      <c r="I25" s="15" t="s">
        <v>139</v>
      </c>
      <c r="J25" s="15" t="s">
        <v>141</v>
      </c>
      <c r="K25" s="15" t="s">
        <v>275</v>
      </c>
      <c r="L25" s="15" t="s">
        <v>278</v>
      </c>
      <c r="M25" s="15">
        <v>0.29899999999999999</v>
      </c>
      <c r="N25" s="15">
        <v>0.16600000000000001</v>
      </c>
      <c r="O25" s="15">
        <v>4.0000000000000001E-3</v>
      </c>
      <c r="P25" s="15">
        <v>0.28299999999999997</v>
      </c>
      <c r="Q25" s="15">
        <v>0.20399999999999999</v>
      </c>
      <c r="R25" s="15">
        <v>0.36499999999999999</v>
      </c>
      <c r="S25" s="15">
        <v>11.215999999999999</v>
      </c>
      <c r="T25" s="15">
        <v>5.0339999999999998</v>
      </c>
      <c r="U25" s="15">
        <v>438545.45699999999</v>
      </c>
      <c r="V25" s="15">
        <v>1680</v>
      </c>
    </row>
    <row r="26" spans="2:22" x14ac:dyDescent="0.25">
      <c r="B26" s="15" t="s">
        <v>136</v>
      </c>
      <c r="C26" s="15" t="s">
        <v>272</v>
      </c>
      <c r="D26" s="15" t="s">
        <v>160</v>
      </c>
      <c r="E26" s="15">
        <v>2023</v>
      </c>
      <c r="F26" s="15" t="s">
        <v>162</v>
      </c>
      <c r="G26" s="15" t="s">
        <v>133</v>
      </c>
      <c r="H26" s="15" t="s">
        <v>136</v>
      </c>
      <c r="I26" s="15" t="s">
        <v>139</v>
      </c>
      <c r="J26" s="15" t="s">
        <v>141</v>
      </c>
      <c r="K26" s="15" t="s">
        <v>275</v>
      </c>
      <c r="L26" s="15" t="s">
        <v>279</v>
      </c>
      <c r="M26" s="15">
        <v>0.315</v>
      </c>
      <c r="N26" s="15">
        <v>0.14199999999999999</v>
      </c>
      <c r="O26" s="15">
        <v>6.0000000000000001E-3</v>
      </c>
      <c r="P26" s="15">
        <v>0.3</v>
      </c>
      <c r="Q26" s="15">
        <v>0.217</v>
      </c>
      <c r="R26" s="15">
        <v>0.38600000000000001</v>
      </c>
      <c r="S26" s="15">
        <v>11.263999999999999</v>
      </c>
      <c r="T26" s="15">
        <v>5.01</v>
      </c>
      <c r="U26" s="15">
        <v>440115.68</v>
      </c>
      <c r="V26" s="15">
        <v>510</v>
      </c>
    </row>
    <row r="27" spans="2:22" x14ac:dyDescent="0.25">
      <c r="B27" s="15" t="s">
        <v>136</v>
      </c>
      <c r="C27" s="15" t="s">
        <v>272</v>
      </c>
      <c r="D27" s="15" t="s">
        <v>160</v>
      </c>
      <c r="E27" s="15">
        <v>2023</v>
      </c>
      <c r="F27" s="15" t="s">
        <v>162</v>
      </c>
      <c r="G27" s="15" t="s">
        <v>133</v>
      </c>
      <c r="H27" s="15" t="s">
        <v>136</v>
      </c>
      <c r="I27" s="15" t="s">
        <v>139</v>
      </c>
      <c r="J27" s="15" t="s">
        <v>141</v>
      </c>
      <c r="K27" s="15" t="s">
        <v>275</v>
      </c>
      <c r="L27" s="15" t="s">
        <v>280</v>
      </c>
      <c r="M27" s="15">
        <v>0.28999999999999998</v>
      </c>
      <c r="N27" s="15">
        <v>0.155</v>
      </c>
      <c r="O27" s="15">
        <v>1.6E-2</v>
      </c>
      <c r="P27" s="15">
        <v>0.27900000000000003</v>
      </c>
      <c r="Q27" s="15">
        <v>0.192</v>
      </c>
      <c r="R27" s="15">
        <v>0.38600000000000001</v>
      </c>
      <c r="S27" s="15">
        <v>11.194000000000001</v>
      </c>
      <c r="T27" s="15">
        <v>5.0430000000000001</v>
      </c>
      <c r="U27" s="15">
        <v>437663.64</v>
      </c>
      <c r="V27" s="15">
        <v>90</v>
      </c>
    </row>
    <row r="28" spans="2:22" x14ac:dyDescent="0.25">
      <c r="B28" s="15" t="s">
        <v>136</v>
      </c>
      <c r="C28" s="15" t="s">
        <v>273</v>
      </c>
      <c r="D28" s="15" t="s">
        <v>160</v>
      </c>
      <c r="E28" s="15">
        <v>2023</v>
      </c>
      <c r="F28" s="15" t="s">
        <v>162</v>
      </c>
      <c r="G28" s="15" t="s">
        <v>133</v>
      </c>
      <c r="H28" s="15" t="s">
        <v>136</v>
      </c>
      <c r="I28" s="15" t="s">
        <v>139</v>
      </c>
      <c r="J28" s="15" t="s">
        <v>141</v>
      </c>
      <c r="K28" s="15" t="s">
        <v>275</v>
      </c>
      <c r="L28" s="15" t="s">
        <v>276</v>
      </c>
      <c r="M28" s="15">
        <v>10.021000000000001</v>
      </c>
      <c r="N28" s="15">
        <v>9.7029999999999994</v>
      </c>
      <c r="O28" s="15">
        <v>0.85099999999999998</v>
      </c>
      <c r="P28" s="15">
        <v>8.202</v>
      </c>
      <c r="Q28" s="15">
        <v>4.8419999999999996</v>
      </c>
      <c r="R28" s="15">
        <v>11.632999999999999</v>
      </c>
      <c r="S28" s="15">
        <v>11.243</v>
      </c>
      <c r="T28" s="15">
        <v>5.0129999999999999</v>
      </c>
      <c r="U28" s="15">
        <v>442615.00099999999</v>
      </c>
      <c r="V28" s="15">
        <v>130</v>
      </c>
    </row>
    <row r="29" spans="2:22" x14ac:dyDescent="0.25">
      <c r="B29" s="15" t="s">
        <v>136</v>
      </c>
      <c r="C29" s="15" t="s">
        <v>273</v>
      </c>
      <c r="D29" s="15" t="s">
        <v>160</v>
      </c>
      <c r="E29" s="15">
        <v>2023</v>
      </c>
      <c r="F29" s="15" t="s">
        <v>162</v>
      </c>
      <c r="G29" s="15" t="s">
        <v>133</v>
      </c>
      <c r="H29" s="15" t="s">
        <v>136</v>
      </c>
      <c r="I29" s="15" t="s">
        <v>139</v>
      </c>
      <c r="J29" s="15" t="s">
        <v>141</v>
      </c>
      <c r="K29" s="15" t="s">
        <v>275</v>
      </c>
      <c r="L29" s="15" t="s">
        <v>277</v>
      </c>
      <c r="M29" s="15">
        <v>11.566000000000001</v>
      </c>
      <c r="N29" s="15">
        <v>7.8940000000000001</v>
      </c>
      <c r="O29" s="15">
        <v>0.22600000000000001</v>
      </c>
      <c r="P29" s="15">
        <v>9.7899999999999991</v>
      </c>
      <c r="Q29" s="15">
        <v>6.351</v>
      </c>
      <c r="R29" s="15">
        <v>14.634</v>
      </c>
      <c r="S29" s="15">
        <v>11.146000000000001</v>
      </c>
      <c r="T29" s="15">
        <v>5.0949999999999998</v>
      </c>
      <c r="U29" s="15">
        <v>436733.42700000003</v>
      </c>
      <c r="V29" s="15">
        <v>1220</v>
      </c>
    </row>
    <row r="30" spans="2:22" x14ac:dyDescent="0.25">
      <c r="B30" s="15" t="s">
        <v>136</v>
      </c>
      <c r="C30" s="15" t="s">
        <v>273</v>
      </c>
      <c r="D30" s="15" t="s">
        <v>160</v>
      </c>
      <c r="E30" s="15">
        <v>2023</v>
      </c>
      <c r="F30" s="15" t="s">
        <v>162</v>
      </c>
      <c r="G30" s="15" t="s">
        <v>133</v>
      </c>
      <c r="H30" s="15" t="s">
        <v>136</v>
      </c>
      <c r="I30" s="15" t="s">
        <v>139</v>
      </c>
      <c r="J30" s="15" t="s">
        <v>141</v>
      </c>
      <c r="K30" s="15" t="s">
        <v>275</v>
      </c>
      <c r="L30" s="15" t="s">
        <v>278</v>
      </c>
      <c r="M30" s="15">
        <v>13.324999999999999</v>
      </c>
      <c r="N30" s="15">
        <v>9.1709999999999994</v>
      </c>
      <c r="O30" s="15">
        <v>0.22600000000000001</v>
      </c>
      <c r="P30" s="15">
        <v>11.356999999999999</v>
      </c>
      <c r="Q30" s="15">
        <v>7.3860000000000001</v>
      </c>
      <c r="R30" s="15">
        <v>16.564</v>
      </c>
      <c r="S30" s="15">
        <v>11.217000000000001</v>
      </c>
      <c r="T30" s="15">
        <v>5.0330000000000004</v>
      </c>
      <c r="U30" s="15">
        <v>438575.94</v>
      </c>
      <c r="V30" s="15">
        <v>1650</v>
      </c>
    </row>
    <row r="31" spans="2:22" x14ac:dyDescent="0.25">
      <c r="B31" s="15" t="s">
        <v>136</v>
      </c>
      <c r="C31" s="15" t="s">
        <v>273</v>
      </c>
      <c r="D31" s="15" t="s">
        <v>160</v>
      </c>
      <c r="E31" s="15">
        <v>2023</v>
      </c>
      <c r="F31" s="15" t="s">
        <v>162</v>
      </c>
      <c r="G31" s="15" t="s">
        <v>133</v>
      </c>
      <c r="H31" s="15" t="s">
        <v>136</v>
      </c>
      <c r="I31" s="15" t="s">
        <v>139</v>
      </c>
      <c r="J31" s="15" t="s">
        <v>141</v>
      </c>
      <c r="K31" s="15" t="s">
        <v>275</v>
      </c>
      <c r="L31" s="15" t="s">
        <v>279</v>
      </c>
      <c r="M31" s="15">
        <v>15.295999999999999</v>
      </c>
      <c r="N31" s="15">
        <v>10.481</v>
      </c>
      <c r="O31" s="15">
        <v>0.46899999999999997</v>
      </c>
      <c r="P31" s="15">
        <v>12.483000000000001</v>
      </c>
      <c r="Q31" s="15">
        <v>8.2119999999999997</v>
      </c>
      <c r="R31" s="15">
        <v>19.917999999999999</v>
      </c>
      <c r="S31" s="15">
        <v>11.263</v>
      </c>
      <c r="T31" s="15">
        <v>5.0110000000000001</v>
      </c>
      <c r="U31" s="15">
        <v>440254.61200000002</v>
      </c>
      <c r="V31" s="15">
        <v>500</v>
      </c>
    </row>
    <row r="32" spans="2:22" x14ac:dyDescent="0.25">
      <c r="B32" s="15" t="s">
        <v>136</v>
      </c>
      <c r="C32" s="15" t="s">
        <v>273</v>
      </c>
      <c r="D32" s="15" t="s">
        <v>160</v>
      </c>
      <c r="E32" s="15">
        <v>2023</v>
      </c>
      <c r="F32" s="15" t="s">
        <v>162</v>
      </c>
      <c r="G32" s="15" t="s">
        <v>133</v>
      </c>
      <c r="H32" s="15" t="s">
        <v>136</v>
      </c>
      <c r="I32" s="15" t="s">
        <v>139</v>
      </c>
      <c r="J32" s="15" t="s">
        <v>141</v>
      </c>
      <c r="K32" s="15" t="s">
        <v>275</v>
      </c>
      <c r="L32" s="15" t="s">
        <v>280</v>
      </c>
      <c r="M32" s="15">
        <v>14.82</v>
      </c>
      <c r="N32" s="15">
        <v>8.407</v>
      </c>
      <c r="O32" s="15">
        <v>0.88600000000000001</v>
      </c>
      <c r="P32" s="15">
        <v>12.88</v>
      </c>
      <c r="Q32" s="15">
        <v>9.1379999999999999</v>
      </c>
      <c r="R32" s="15">
        <v>19.041</v>
      </c>
      <c r="S32" s="15">
        <v>11.179</v>
      </c>
      <c r="T32" s="15">
        <v>5.0570000000000004</v>
      </c>
      <c r="U32" s="15">
        <v>437169.28100000002</v>
      </c>
      <c r="V32" s="15">
        <v>90</v>
      </c>
    </row>
  </sheetData>
  <mergeCells count="1">
    <mergeCell ref="B1:V1"/>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V32"/>
  <sheetViews>
    <sheetView zoomScale="85" zoomScaleNormal="85" workbookViewId="0">
      <selection activeCell="B1" sqref="B1:V1"/>
    </sheetView>
  </sheetViews>
  <sheetFormatPr defaultColWidth="16" defaultRowHeight="15" x14ac:dyDescent="0.25"/>
  <cols>
    <col min="1" max="1" width="22.7109375" style="18" customWidth="1"/>
    <col min="2" max="2" width="19.42578125" style="15" customWidth="1"/>
    <col min="3" max="3" width="17.5703125" style="15" customWidth="1"/>
    <col min="4" max="4" width="16" style="15"/>
    <col min="5" max="5" width="17.5703125" style="15" customWidth="1"/>
    <col min="6" max="6" width="17.28515625" style="15" customWidth="1"/>
    <col min="7" max="7" width="28.140625" style="15" customWidth="1"/>
    <col min="8" max="8" width="27.140625" style="15" customWidth="1"/>
    <col min="9" max="9" width="24.5703125" style="15" customWidth="1"/>
    <col min="10" max="10" width="16" style="15"/>
    <col min="11" max="11" width="24.5703125" style="15" customWidth="1"/>
    <col min="12" max="13" width="16" style="15"/>
    <col min="14" max="14" width="17.7109375" style="15" customWidth="1"/>
    <col min="15" max="15" width="18.85546875" style="15" customWidth="1"/>
    <col min="16" max="16" width="18" style="15" customWidth="1"/>
    <col min="17" max="17" width="16" style="15"/>
    <col min="18" max="18" width="19" style="15" customWidth="1"/>
    <col min="19" max="19" width="16" style="15"/>
    <col min="20" max="20" width="18.7109375" style="15" customWidth="1"/>
    <col min="21" max="21" width="16" style="15"/>
    <col min="22" max="22" width="18.42578125" style="15" customWidth="1"/>
    <col min="23" max="16384" width="16" style="15"/>
  </cols>
  <sheetData>
    <row r="1" spans="1:22" ht="38.25" customHeight="1" x14ac:dyDescent="0.25">
      <c r="A1" s="37" t="str">
        <f>HYPERLINK("#Contents!A1","Return to table of contents")</f>
        <v>Return to table of contents</v>
      </c>
      <c r="B1" s="47" t="s">
        <v>281</v>
      </c>
      <c r="C1" s="47"/>
      <c r="D1" s="47"/>
      <c r="E1" s="47"/>
      <c r="F1" s="47"/>
      <c r="G1" s="47"/>
      <c r="H1" s="47"/>
      <c r="I1" s="47"/>
      <c r="J1" s="47"/>
      <c r="K1" s="47"/>
      <c r="L1" s="47"/>
      <c r="M1" s="47"/>
      <c r="N1" s="47"/>
      <c r="O1" s="47"/>
      <c r="P1" s="47"/>
      <c r="Q1" s="47"/>
      <c r="R1" s="47"/>
      <c r="S1" s="47"/>
      <c r="T1" s="47"/>
      <c r="U1" s="47"/>
      <c r="V1" s="48"/>
    </row>
    <row r="2" spans="1:22" ht="30" x14ac:dyDescent="0.25">
      <c r="A2" s="19"/>
      <c r="B2" s="5" t="s">
        <v>120</v>
      </c>
      <c r="C2" s="5" t="s">
        <v>123</v>
      </c>
      <c r="D2" s="5" t="s">
        <v>126</v>
      </c>
      <c r="E2" s="5" t="s">
        <v>127</v>
      </c>
      <c r="F2" s="5" t="s">
        <v>128</v>
      </c>
      <c r="G2" s="5" t="s">
        <v>131</v>
      </c>
      <c r="H2" s="5" t="s">
        <v>134</v>
      </c>
      <c r="I2" s="5" t="s">
        <v>137</v>
      </c>
      <c r="J2" s="5" t="s">
        <v>140</v>
      </c>
      <c r="K2" s="5" t="s">
        <v>142</v>
      </c>
      <c r="L2" s="5" t="s">
        <v>145</v>
      </c>
      <c r="M2" s="5" t="s">
        <v>147</v>
      </c>
      <c r="N2" s="5" t="s">
        <v>149</v>
      </c>
      <c r="O2" s="5" t="s">
        <v>150</v>
      </c>
      <c r="P2" s="5" t="s">
        <v>151</v>
      </c>
      <c r="Q2" s="5" t="s">
        <v>152</v>
      </c>
      <c r="R2" s="5" t="s">
        <v>153</v>
      </c>
      <c r="S2" s="5" t="s">
        <v>154</v>
      </c>
      <c r="T2" s="5" t="s">
        <v>155</v>
      </c>
      <c r="U2" s="5" t="s">
        <v>156</v>
      </c>
      <c r="V2" s="5" t="s">
        <v>158</v>
      </c>
    </row>
    <row r="3" spans="1:22" x14ac:dyDescent="0.25">
      <c r="A3" s="19"/>
      <c r="B3" s="15" t="s">
        <v>122</v>
      </c>
      <c r="C3" s="15" t="s">
        <v>159</v>
      </c>
      <c r="D3" s="15" t="s">
        <v>160</v>
      </c>
      <c r="E3" s="15">
        <v>2023</v>
      </c>
      <c r="F3" s="15" t="s">
        <v>162</v>
      </c>
      <c r="G3" s="15" t="s">
        <v>133</v>
      </c>
      <c r="H3" s="15" t="s">
        <v>136</v>
      </c>
      <c r="I3" s="15" t="s">
        <v>139</v>
      </c>
      <c r="J3" s="15" t="s">
        <v>141</v>
      </c>
      <c r="K3" s="15" t="s">
        <v>282</v>
      </c>
      <c r="L3" s="15" t="s">
        <v>283</v>
      </c>
      <c r="M3" s="15">
        <v>9.4749999999999996</v>
      </c>
      <c r="N3" s="15">
        <v>5.2779999999999996</v>
      </c>
      <c r="O3" s="15">
        <v>0.17</v>
      </c>
      <c r="P3" s="15">
        <v>8.3040000000000003</v>
      </c>
      <c r="Q3" s="15">
        <v>5.9930000000000003</v>
      </c>
      <c r="R3" s="15">
        <v>11.538</v>
      </c>
      <c r="S3" s="15">
        <v>11.225</v>
      </c>
      <c r="T3" s="15">
        <v>5.0229999999999997</v>
      </c>
      <c r="U3" s="15">
        <v>440068.701</v>
      </c>
      <c r="V3" s="15">
        <v>960</v>
      </c>
    </row>
    <row r="4" spans="1:22" x14ac:dyDescent="0.25">
      <c r="B4" s="15" t="s">
        <v>122</v>
      </c>
      <c r="C4" s="15" t="s">
        <v>159</v>
      </c>
      <c r="D4" s="15" t="s">
        <v>160</v>
      </c>
      <c r="E4" s="15">
        <v>2023</v>
      </c>
      <c r="F4" s="15" t="s">
        <v>162</v>
      </c>
      <c r="G4" s="15" t="s">
        <v>133</v>
      </c>
      <c r="H4" s="15" t="s">
        <v>136</v>
      </c>
      <c r="I4" s="15" t="s">
        <v>139</v>
      </c>
      <c r="J4" s="15" t="s">
        <v>141</v>
      </c>
      <c r="K4" s="15" t="s">
        <v>282</v>
      </c>
      <c r="L4" s="15" t="s">
        <v>284</v>
      </c>
      <c r="M4" s="15">
        <v>11.436999999999999</v>
      </c>
      <c r="N4" s="15">
        <v>6.3369999999999997</v>
      </c>
      <c r="O4" s="15">
        <v>0.39300000000000002</v>
      </c>
      <c r="P4" s="15">
        <v>10.319000000000001</v>
      </c>
      <c r="Q4" s="15">
        <v>7.4980000000000002</v>
      </c>
      <c r="R4" s="15">
        <v>14.032999999999999</v>
      </c>
      <c r="S4" s="15">
        <v>11.180999999999999</v>
      </c>
      <c r="T4" s="15">
        <v>5.0460000000000003</v>
      </c>
      <c r="U4" s="15">
        <v>440873.58600000001</v>
      </c>
      <c r="V4" s="15">
        <v>260</v>
      </c>
    </row>
    <row r="5" spans="1:22" x14ac:dyDescent="0.25">
      <c r="B5" s="15" t="s">
        <v>122</v>
      </c>
      <c r="C5" s="15" t="s">
        <v>159</v>
      </c>
      <c r="D5" s="15" t="s">
        <v>160</v>
      </c>
      <c r="E5" s="15">
        <v>2023</v>
      </c>
      <c r="F5" s="15" t="s">
        <v>162</v>
      </c>
      <c r="G5" s="15" t="s">
        <v>133</v>
      </c>
      <c r="H5" s="15" t="s">
        <v>136</v>
      </c>
      <c r="I5" s="15" t="s">
        <v>139</v>
      </c>
      <c r="J5" s="15" t="s">
        <v>141</v>
      </c>
      <c r="K5" s="15" t="s">
        <v>282</v>
      </c>
      <c r="L5" s="15" t="s">
        <v>285</v>
      </c>
      <c r="M5" s="15">
        <v>4.3330000000000002</v>
      </c>
      <c r="N5" s="15">
        <v>3.069</v>
      </c>
      <c r="O5" s="15">
        <v>0.17199999999999999</v>
      </c>
      <c r="P5" s="15">
        <v>3.742</v>
      </c>
      <c r="Q5" s="15">
        <v>2.7469999999999999</v>
      </c>
      <c r="R5" s="15">
        <v>5.1040000000000001</v>
      </c>
      <c r="S5" s="15">
        <v>11.241</v>
      </c>
      <c r="T5" s="15">
        <v>5.0209999999999999</v>
      </c>
      <c r="U5" s="15">
        <v>440932.98300000001</v>
      </c>
      <c r="V5" s="15">
        <v>320</v>
      </c>
    </row>
    <row r="6" spans="1:22" x14ac:dyDescent="0.25">
      <c r="B6" s="15" t="s">
        <v>122</v>
      </c>
      <c r="C6" s="15" t="s">
        <v>159</v>
      </c>
      <c r="D6" s="15" t="s">
        <v>160</v>
      </c>
      <c r="E6" s="15">
        <v>2023</v>
      </c>
      <c r="F6" s="15" t="s">
        <v>162</v>
      </c>
      <c r="G6" s="15" t="s">
        <v>133</v>
      </c>
      <c r="H6" s="15" t="s">
        <v>136</v>
      </c>
      <c r="I6" s="15" t="s">
        <v>139</v>
      </c>
      <c r="J6" s="15" t="s">
        <v>141</v>
      </c>
      <c r="K6" s="15" t="s">
        <v>282</v>
      </c>
      <c r="L6" s="15" t="s">
        <v>286</v>
      </c>
      <c r="M6" s="15">
        <v>6.7549999999999999</v>
      </c>
      <c r="N6" s="15">
        <v>3.8010000000000002</v>
      </c>
      <c r="O6" s="15">
        <v>7.6999999999999999E-2</v>
      </c>
      <c r="P6" s="15">
        <v>5.9530000000000003</v>
      </c>
      <c r="Q6" s="15">
        <v>4.1740000000000004</v>
      </c>
      <c r="R6" s="15">
        <v>8.2940000000000005</v>
      </c>
      <c r="S6" s="15">
        <v>11.135</v>
      </c>
      <c r="T6" s="15">
        <v>5.1059999999999999</v>
      </c>
      <c r="U6" s="15">
        <v>436257.984</v>
      </c>
      <c r="V6" s="15">
        <v>2410</v>
      </c>
    </row>
    <row r="7" spans="1:22" x14ac:dyDescent="0.25">
      <c r="B7" s="15" t="s">
        <v>122</v>
      </c>
      <c r="C7" s="15" t="s">
        <v>159</v>
      </c>
      <c r="D7" s="15" t="s">
        <v>160</v>
      </c>
      <c r="E7" s="15">
        <v>2023</v>
      </c>
      <c r="F7" s="15" t="s">
        <v>162</v>
      </c>
      <c r="G7" s="15" t="s">
        <v>133</v>
      </c>
      <c r="H7" s="15" t="s">
        <v>136</v>
      </c>
      <c r="I7" s="15" t="s">
        <v>139</v>
      </c>
      <c r="J7" s="15" t="s">
        <v>141</v>
      </c>
      <c r="K7" s="15" t="s">
        <v>282</v>
      </c>
      <c r="L7" s="15" t="s">
        <v>287</v>
      </c>
      <c r="M7" s="15">
        <v>14.996</v>
      </c>
      <c r="N7" s="15">
        <v>9.17</v>
      </c>
      <c r="O7" s="15">
        <v>0.77500000000000002</v>
      </c>
      <c r="P7" s="15">
        <v>12.02</v>
      </c>
      <c r="Q7" s="15">
        <v>8.8059999999999992</v>
      </c>
      <c r="R7" s="15">
        <v>18.622</v>
      </c>
      <c r="S7" s="15">
        <v>11.202999999999999</v>
      </c>
      <c r="T7" s="15">
        <v>5.0410000000000004</v>
      </c>
      <c r="U7" s="15">
        <v>438417.59700000001</v>
      </c>
      <c r="V7" s="15">
        <v>140</v>
      </c>
    </row>
    <row r="8" spans="1:22" x14ac:dyDescent="0.25">
      <c r="B8" s="15" t="s">
        <v>122</v>
      </c>
      <c r="C8" s="15" t="s">
        <v>272</v>
      </c>
      <c r="D8" s="15" t="s">
        <v>160</v>
      </c>
      <c r="E8" s="15">
        <v>2023</v>
      </c>
      <c r="F8" s="15" t="s">
        <v>162</v>
      </c>
      <c r="G8" s="15" t="s">
        <v>133</v>
      </c>
      <c r="H8" s="15" t="s">
        <v>136</v>
      </c>
      <c r="I8" s="15" t="s">
        <v>139</v>
      </c>
      <c r="J8" s="15" t="s">
        <v>141</v>
      </c>
      <c r="K8" s="15" t="s">
        <v>282</v>
      </c>
      <c r="L8" s="15" t="s">
        <v>283</v>
      </c>
      <c r="M8" s="15">
        <v>7.9000000000000001E-2</v>
      </c>
      <c r="N8" s="15">
        <v>4.3999999999999997E-2</v>
      </c>
      <c r="O8" s="15">
        <v>1E-3</v>
      </c>
      <c r="P8" s="15">
        <v>6.9000000000000006E-2</v>
      </c>
      <c r="Q8" s="15">
        <v>5.0999999999999997E-2</v>
      </c>
      <c r="R8" s="15">
        <v>9.6000000000000002E-2</v>
      </c>
      <c r="S8" s="15">
        <v>11.225</v>
      </c>
      <c r="T8" s="15">
        <v>5.0229999999999997</v>
      </c>
      <c r="U8" s="15">
        <v>440068.701</v>
      </c>
      <c r="V8" s="15">
        <v>960</v>
      </c>
    </row>
    <row r="9" spans="1:22" x14ac:dyDescent="0.25">
      <c r="B9" s="15" t="s">
        <v>122</v>
      </c>
      <c r="C9" s="15" t="s">
        <v>272</v>
      </c>
      <c r="D9" s="15" t="s">
        <v>160</v>
      </c>
      <c r="E9" s="15">
        <v>2023</v>
      </c>
      <c r="F9" s="15" t="s">
        <v>162</v>
      </c>
      <c r="G9" s="15" t="s">
        <v>133</v>
      </c>
      <c r="H9" s="15" t="s">
        <v>136</v>
      </c>
      <c r="I9" s="15" t="s">
        <v>139</v>
      </c>
      <c r="J9" s="15" t="s">
        <v>141</v>
      </c>
      <c r="K9" s="15" t="s">
        <v>282</v>
      </c>
      <c r="L9" s="15" t="s">
        <v>284</v>
      </c>
      <c r="M9" s="15">
        <v>6.8000000000000005E-2</v>
      </c>
      <c r="N9" s="15">
        <v>3.6999999999999998E-2</v>
      </c>
      <c r="O9" s="15">
        <v>2E-3</v>
      </c>
      <c r="P9" s="15">
        <v>6.0999999999999999E-2</v>
      </c>
      <c r="Q9" s="15">
        <v>4.2999999999999997E-2</v>
      </c>
      <c r="R9" s="15">
        <v>8.3000000000000004E-2</v>
      </c>
      <c r="S9" s="15">
        <v>11.180999999999999</v>
      </c>
      <c r="T9" s="15">
        <v>5.0460000000000003</v>
      </c>
      <c r="U9" s="15">
        <v>440873.58600000001</v>
      </c>
      <c r="V9" s="15">
        <v>260</v>
      </c>
    </row>
    <row r="10" spans="1:22" x14ac:dyDescent="0.25">
      <c r="B10" s="15" t="s">
        <v>122</v>
      </c>
      <c r="C10" s="15" t="s">
        <v>272</v>
      </c>
      <c r="D10" s="15" t="s">
        <v>160</v>
      </c>
      <c r="E10" s="15">
        <v>2023</v>
      </c>
      <c r="F10" s="15" t="s">
        <v>162</v>
      </c>
      <c r="G10" s="15" t="s">
        <v>133</v>
      </c>
      <c r="H10" s="15" t="s">
        <v>136</v>
      </c>
      <c r="I10" s="15" t="s">
        <v>139</v>
      </c>
      <c r="J10" s="15" t="s">
        <v>141</v>
      </c>
      <c r="K10" s="15" t="s">
        <v>282</v>
      </c>
      <c r="L10" s="15" t="s">
        <v>285</v>
      </c>
      <c r="M10" s="15">
        <v>0.104</v>
      </c>
      <c r="N10" s="15">
        <v>8.1000000000000003E-2</v>
      </c>
      <c r="O10" s="15">
        <v>5.0000000000000001E-3</v>
      </c>
      <c r="P10" s="15">
        <v>8.6999999999999994E-2</v>
      </c>
      <c r="Q10" s="15">
        <v>6.6000000000000003E-2</v>
      </c>
      <c r="R10" s="15">
        <v>0.11799999999999999</v>
      </c>
      <c r="S10" s="15">
        <v>11.236000000000001</v>
      </c>
      <c r="T10" s="15">
        <v>5.0259999999999998</v>
      </c>
      <c r="U10" s="15">
        <v>440817.429</v>
      </c>
      <c r="V10" s="15">
        <v>310</v>
      </c>
    </row>
    <row r="11" spans="1:22" x14ac:dyDescent="0.25">
      <c r="B11" s="15" t="s">
        <v>122</v>
      </c>
      <c r="C11" s="15" t="s">
        <v>272</v>
      </c>
      <c r="D11" s="15" t="s">
        <v>160</v>
      </c>
      <c r="E11" s="15">
        <v>2023</v>
      </c>
      <c r="F11" s="15" t="s">
        <v>162</v>
      </c>
      <c r="G11" s="15" t="s">
        <v>133</v>
      </c>
      <c r="H11" s="15" t="s">
        <v>136</v>
      </c>
      <c r="I11" s="15" t="s">
        <v>139</v>
      </c>
      <c r="J11" s="15" t="s">
        <v>141</v>
      </c>
      <c r="K11" s="15" t="s">
        <v>282</v>
      </c>
      <c r="L11" s="15" t="s">
        <v>286</v>
      </c>
      <c r="M11" s="15">
        <v>8.8999999999999996E-2</v>
      </c>
      <c r="N11" s="15">
        <v>4.9000000000000002E-2</v>
      </c>
      <c r="O11" s="15">
        <v>1E-3</v>
      </c>
      <c r="P11" s="15">
        <v>7.8E-2</v>
      </c>
      <c r="Q11" s="15">
        <v>5.7000000000000002E-2</v>
      </c>
      <c r="R11" s="15">
        <v>0.109</v>
      </c>
      <c r="S11" s="15">
        <v>11.135</v>
      </c>
      <c r="T11" s="15">
        <v>5.1059999999999999</v>
      </c>
      <c r="U11" s="15">
        <v>436257.984</v>
      </c>
      <c r="V11" s="15">
        <v>2410</v>
      </c>
    </row>
    <row r="12" spans="1:22" x14ac:dyDescent="0.25">
      <c r="B12" s="15" t="s">
        <v>122</v>
      </c>
      <c r="C12" s="15" t="s">
        <v>272</v>
      </c>
      <c r="D12" s="15" t="s">
        <v>160</v>
      </c>
      <c r="E12" s="15">
        <v>2023</v>
      </c>
      <c r="F12" s="15" t="s">
        <v>162</v>
      </c>
      <c r="G12" s="15" t="s">
        <v>133</v>
      </c>
      <c r="H12" s="15" t="s">
        <v>136</v>
      </c>
      <c r="I12" s="15" t="s">
        <v>139</v>
      </c>
      <c r="J12" s="15" t="s">
        <v>141</v>
      </c>
      <c r="K12" s="15" t="s">
        <v>282</v>
      </c>
      <c r="L12" s="15" t="s">
        <v>287</v>
      </c>
      <c r="M12" s="15">
        <v>0.06</v>
      </c>
      <c r="N12" s="15">
        <v>3.5000000000000003E-2</v>
      </c>
      <c r="O12" s="15">
        <v>3.0000000000000001E-3</v>
      </c>
      <c r="P12" s="15">
        <v>5.1999999999999998E-2</v>
      </c>
      <c r="Q12" s="15">
        <v>3.7999999999999999E-2</v>
      </c>
      <c r="R12" s="15">
        <v>7.4999999999999997E-2</v>
      </c>
      <c r="S12" s="15">
        <v>11.202999999999999</v>
      </c>
      <c r="T12" s="15">
        <v>5.0410000000000004</v>
      </c>
      <c r="U12" s="15">
        <v>438417.59700000001</v>
      </c>
      <c r="V12" s="15">
        <v>140</v>
      </c>
    </row>
    <row r="13" spans="1:22" x14ac:dyDescent="0.25">
      <c r="B13" s="15" t="s">
        <v>122</v>
      </c>
      <c r="C13" s="15" t="s">
        <v>273</v>
      </c>
      <c r="D13" s="15" t="s">
        <v>160</v>
      </c>
      <c r="E13" s="15">
        <v>2023</v>
      </c>
      <c r="F13" s="15" t="s">
        <v>162</v>
      </c>
      <c r="G13" s="15" t="s">
        <v>133</v>
      </c>
      <c r="H13" s="15" t="s">
        <v>136</v>
      </c>
      <c r="I13" s="15" t="s">
        <v>139</v>
      </c>
      <c r="J13" s="15" t="s">
        <v>141</v>
      </c>
      <c r="K13" s="15" t="s">
        <v>282</v>
      </c>
      <c r="L13" s="15" t="s">
        <v>283</v>
      </c>
      <c r="M13" s="15">
        <v>3.76</v>
      </c>
      <c r="N13" s="15">
        <v>2.2229999999999999</v>
      </c>
      <c r="O13" s="15">
        <v>7.2999999999999995E-2</v>
      </c>
      <c r="P13" s="15">
        <v>3.2269999999999999</v>
      </c>
      <c r="Q13" s="15">
        <v>2.383</v>
      </c>
      <c r="R13" s="15">
        <v>4.516</v>
      </c>
      <c r="S13" s="15">
        <v>11.226000000000001</v>
      </c>
      <c r="T13" s="15">
        <v>5.0220000000000002</v>
      </c>
      <c r="U13" s="15">
        <v>440180.55900000001</v>
      </c>
      <c r="V13" s="15">
        <v>940</v>
      </c>
    </row>
    <row r="14" spans="1:22" x14ac:dyDescent="0.25">
      <c r="B14" s="15" t="s">
        <v>122</v>
      </c>
      <c r="C14" s="15" t="s">
        <v>273</v>
      </c>
      <c r="D14" s="15" t="s">
        <v>160</v>
      </c>
      <c r="E14" s="15">
        <v>2023</v>
      </c>
      <c r="F14" s="15" t="s">
        <v>162</v>
      </c>
      <c r="G14" s="15" t="s">
        <v>133</v>
      </c>
      <c r="H14" s="15" t="s">
        <v>136</v>
      </c>
      <c r="I14" s="15" t="s">
        <v>139</v>
      </c>
      <c r="J14" s="15" t="s">
        <v>141</v>
      </c>
      <c r="K14" s="15" t="s">
        <v>282</v>
      </c>
      <c r="L14" s="15" t="s">
        <v>284</v>
      </c>
      <c r="M14" s="15">
        <v>4.2069999999999999</v>
      </c>
      <c r="N14" s="15">
        <v>2.1659999999999999</v>
      </c>
      <c r="O14" s="15">
        <v>0.13400000000000001</v>
      </c>
      <c r="P14" s="15">
        <v>3.7719999999999998</v>
      </c>
      <c r="Q14" s="15">
        <v>2.7639999999999998</v>
      </c>
      <c r="R14" s="15">
        <v>5.1020000000000003</v>
      </c>
      <c r="S14" s="15">
        <v>11.180999999999999</v>
      </c>
      <c r="T14" s="15">
        <v>5.0449999999999999</v>
      </c>
      <c r="U14" s="15">
        <v>441093.53499999997</v>
      </c>
      <c r="V14" s="15">
        <v>260</v>
      </c>
    </row>
    <row r="15" spans="1:22" x14ac:dyDescent="0.25">
      <c r="B15" s="15" t="s">
        <v>122</v>
      </c>
      <c r="C15" s="15" t="s">
        <v>273</v>
      </c>
      <c r="D15" s="15" t="s">
        <v>160</v>
      </c>
      <c r="E15" s="15">
        <v>2023</v>
      </c>
      <c r="F15" s="15" t="s">
        <v>162</v>
      </c>
      <c r="G15" s="15" t="s">
        <v>133</v>
      </c>
      <c r="H15" s="15" t="s">
        <v>136</v>
      </c>
      <c r="I15" s="15" t="s">
        <v>139</v>
      </c>
      <c r="J15" s="15" t="s">
        <v>141</v>
      </c>
      <c r="K15" s="15" t="s">
        <v>282</v>
      </c>
      <c r="L15" s="15" t="s">
        <v>285</v>
      </c>
      <c r="M15" s="15">
        <v>3.3530000000000002</v>
      </c>
      <c r="N15" s="15">
        <v>1.889</v>
      </c>
      <c r="O15" s="15">
        <v>0.107</v>
      </c>
      <c r="P15" s="15">
        <v>3.0569999999999999</v>
      </c>
      <c r="Q15" s="15">
        <v>2.198</v>
      </c>
      <c r="R15" s="15">
        <v>4.085</v>
      </c>
      <c r="S15" s="15">
        <v>11.24</v>
      </c>
      <c r="T15" s="15">
        <v>5.0220000000000002</v>
      </c>
      <c r="U15" s="15">
        <v>441244.18699999998</v>
      </c>
      <c r="V15" s="15">
        <v>310</v>
      </c>
    </row>
    <row r="16" spans="1:22" x14ac:dyDescent="0.25">
      <c r="B16" s="15" t="s">
        <v>122</v>
      </c>
      <c r="C16" s="15" t="s">
        <v>273</v>
      </c>
      <c r="D16" s="15" t="s">
        <v>160</v>
      </c>
      <c r="E16" s="15">
        <v>2023</v>
      </c>
      <c r="F16" s="15" t="s">
        <v>162</v>
      </c>
      <c r="G16" s="15" t="s">
        <v>133</v>
      </c>
      <c r="H16" s="15" t="s">
        <v>136</v>
      </c>
      <c r="I16" s="15" t="s">
        <v>139</v>
      </c>
      <c r="J16" s="15" t="s">
        <v>141</v>
      </c>
      <c r="K16" s="15" t="s">
        <v>282</v>
      </c>
      <c r="L16" s="15" t="s">
        <v>286</v>
      </c>
      <c r="M16" s="15">
        <v>3.387</v>
      </c>
      <c r="N16" s="15">
        <v>1.8779999999999999</v>
      </c>
      <c r="O16" s="15">
        <v>3.9E-2</v>
      </c>
      <c r="P16" s="15">
        <v>3.0219999999999998</v>
      </c>
      <c r="Q16" s="15">
        <v>2.1629999999999998</v>
      </c>
      <c r="R16" s="15">
        <v>4.1509999999999998</v>
      </c>
      <c r="S16" s="15">
        <v>11.137</v>
      </c>
      <c r="T16" s="15">
        <v>5.1050000000000004</v>
      </c>
      <c r="U16" s="15">
        <v>436354.217</v>
      </c>
      <c r="V16" s="15">
        <v>2350</v>
      </c>
    </row>
    <row r="17" spans="2:22" x14ac:dyDescent="0.25">
      <c r="B17" s="15" t="s">
        <v>122</v>
      </c>
      <c r="C17" s="15" t="s">
        <v>273</v>
      </c>
      <c r="D17" s="15" t="s">
        <v>160</v>
      </c>
      <c r="E17" s="15">
        <v>2023</v>
      </c>
      <c r="F17" s="15" t="s">
        <v>162</v>
      </c>
      <c r="G17" s="15" t="s">
        <v>133</v>
      </c>
      <c r="H17" s="15" t="s">
        <v>136</v>
      </c>
      <c r="I17" s="15" t="s">
        <v>139</v>
      </c>
      <c r="J17" s="15" t="s">
        <v>141</v>
      </c>
      <c r="K17" s="15" t="s">
        <v>282</v>
      </c>
      <c r="L17" s="15" t="s">
        <v>287</v>
      </c>
      <c r="M17" s="15">
        <v>5.492</v>
      </c>
      <c r="N17" s="15">
        <v>3.5739999999999998</v>
      </c>
      <c r="O17" s="15">
        <v>0.313</v>
      </c>
      <c r="P17" s="15">
        <v>4.4260000000000002</v>
      </c>
      <c r="Q17" s="15">
        <v>3.0739999999999998</v>
      </c>
      <c r="R17" s="15">
        <v>7.0350000000000001</v>
      </c>
      <c r="S17" s="15">
        <v>11.226000000000001</v>
      </c>
      <c r="T17" s="15">
        <v>5.0199999999999996</v>
      </c>
      <c r="U17" s="15">
        <v>439231.85399999999</v>
      </c>
      <c r="V17" s="15">
        <v>130</v>
      </c>
    </row>
    <row r="18" spans="2:22" x14ac:dyDescent="0.25">
      <c r="B18" s="15" t="s">
        <v>136</v>
      </c>
      <c r="C18" s="15" t="s">
        <v>159</v>
      </c>
      <c r="D18" s="15" t="s">
        <v>160</v>
      </c>
      <c r="E18" s="15">
        <v>2023</v>
      </c>
      <c r="F18" s="15" t="s">
        <v>162</v>
      </c>
      <c r="G18" s="15" t="s">
        <v>133</v>
      </c>
      <c r="H18" s="15" t="s">
        <v>136</v>
      </c>
      <c r="I18" s="15" t="s">
        <v>139</v>
      </c>
      <c r="J18" s="15" t="s">
        <v>141</v>
      </c>
      <c r="K18" s="15" t="s">
        <v>282</v>
      </c>
      <c r="L18" s="15" t="s">
        <v>283</v>
      </c>
      <c r="M18" s="15">
        <v>32.667000000000002</v>
      </c>
      <c r="N18" s="15">
        <v>14.156000000000001</v>
      </c>
      <c r="O18" s="15">
        <v>0.48</v>
      </c>
      <c r="P18" s="15">
        <v>31.062000000000001</v>
      </c>
      <c r="Q18" s="15">
        <v>23.344000000000001</v>
      </c>
      <c r="R18" s="15">
        <v>40.408999999999999</v>
      </c>
      <c r="S18" s="15">
        <v>11.269</v>
      </c>
      <c r="T18" s="15">
        <v>4.9880000000000004</v>
      </c>
      <c r="U18" s="15">
        <v>440976.902</v>
      </c>
      <c r="V18" s="15">
        <v>870</v>
      </c>
    </row>
    <row r="19" spans="2:22" x14ac:dyDescent="0.25">
      <c r="B19" s="15" t="s">
        <v>136</v>
      </c>
      <c r="C19" s="15" t="s">
        <v>159</v>
      </c>
      <c r="D19" s="15" t="s">
        <v>160</v>
      </c>
      <c r="E19" s="15">
        <v>2023</v>
      </c>
      <c r="F19" s="15" t="s">
        <v>162</v>
      </c>
      <c r="G19" s="15" t="s">
        <v>133</v>
      </c>
      <c r="H19" s="15" t="s">
        <v>136</v>
      </c>
      <c r="I19" s="15" t="s">
        <v>139</v>
      </c>
      <c r="J19" s="15" t="s">
        <v>141</v>
      </c>
      <c r="K19" s="15" t="s">
        <v>282</v>
      </c>
      <c r="L19" s="15" t="s">
        <v>284</v>
      </c>
      <c r="M19" s="15">
        <v>43.018999999999998</v>
      </c>
      <c r="N19" s="15">
        <v>17.864999999999998</v>
      </c>
      <c r="O19" s="15">
        <v>1.1779999999999999</v>
      </c>
      <c r="P19" s="15">
        <v>42.040999999999997</v>
      </c>
      <c r="Q19" s="15">
        <v>30.54</v>
      </c>
      <c r="R19" s="15">
        <v>52.960999999999999</v>
      </c>
      <c r="S19" s="15">
        <v>11.21</v>
      </c>
      <c r="T19" s="15">
        <v>5.0270000000000001</v>
      </c>
      <c r="U19" s="15">
        <v>442005.66</v>
      </c>
      <c r="V19" s="15">
        <v>230</v>
      </c>
    </row>
    <row r="20" spans="2:22" x14ac:dyDescent="0.25">
      <c r="B20" s="15" t="s">
        <v>136</v>
      </c>
      <c r="C20" s="15" t="s">
        <v>159</v>
      </c>
      <c r="D20" s="15" t="s">
        <v>160</v>
      </c>
      <c r="E20" s="15">
        <v>2023</v>
      </c>
      <c r="F20" s="15" t="s">
        <v>162</v>
      </c>
      <c r="G20" s="15" t="s">
        <v>133</v>
      </c>
      <c r="H20" s="15" t="s">
        <v>136</v>
      </c>
      <c r="I20" s="15" t="s">
        <v>139</v>
      </c>
      <c r="J20" s="15" t="s">
        <v>141</v>
      </c>
      <c r="K20" s="15" t="s">
        <v>282</v>
      </c>
      <c r="L20" s="15" t="s">
        <v>285</v>
      </c>
      <c r="M20" s="15">
        <v>13.446999999999999</v>
      </c>
      <c r="N20" s="15">
        <v>9.7959999999999994</v>
      </c>
      <c r="O20" s="15">
        <v>0.60799999999999998</v>
      </c>
      <c r="P20" s="15">
        <v>11.481999999999999</v>
      </c>
      <c r="Q20" s="15">
        <v>7.7089999999999996</v>
      </c>
      <c r="R20" s="15">
        <v>16.126000000000001</v>
      </c>
      <c r="S20" s="15">
        <v>11.215999999999999</v>
      </c>
      <c r="T20" s="15">
        <v>5.0460000000000003</v>
      </c>
      <c r="U20" s="15">
        <v>439968.45500000002</v>
      </c>
      <c r="V20" s="15">
        <v>260</v>
      </c>
    </row>
    <row r="21" spans="2:22" x14ac:dyDescent="0.25">
      <c r="B21" s="15" t="s">
        <v>136</v>
      </c>
      <c r="C21" s="15" t="s">
        <v>159</v>
      </c>
      <c r="D21" s="15" t="s">
        <v>160</v>
      </c>
      <c r="E21" s="15">
        <v>2023</v>
      </c>
      <c r="F21" s="15" t="s">
        <v>162</v>
      </c>
      <c r="G21" s="15" t="s">
        <v>133</v>
      </c>
      <c r="H21" s="15" t="s">
        <v>136</v>
      </c>
      <c r="I21" s="15" t="s">
        <v>139</v>
      </c>
      <c r="J21" s="15" t="s">
        <v>141</v>
      </c>
      <c r="K21" s="15" t="s">
        <v>282</v>
      </c>
      <c r="L21" s="15" t="s">
        <v>286</v>
      </c>
      <c r="M21" s="15">
        <v>22.088999999999999</v>
      </c>
      <c r="N21" s="15">
        <v>11.157999999999999</v>
      </c>
      <c r="O21" s="15">
        <v>0.23899999999999999</v>
      </c>
      <c r="P21" s="15">
        <v>20.638000000000002</v>
      </c>
      <c r="Q21" s="15">
        <v>14.413</v>
      </c>
      <c r="R21" s="15">
        <v>28.093</v>
      </c>
      <c r="S21" s="15">
        <v>11.164999999999999</v>
      </c>
      <c r="T21" s="15">
        <v>5.0819999999999999</v>
      </c>
      <c r="U21" s="15">
        <v>436390.82699999999</v>
      </c>
      <c r="V21" s="15">
        <v>2180</v>
      </c>
    </row>
    <row r="22" spans="2:22" x14ac:dyDescent="0.25">
      <c r="B22" s="15" t="s">
        <v>136</v>
      </c>
      <c r="C22" s="15" t="s">
        <v>159</v>
      </c>
      <c r="D22" s="15" t="s">
        <v>160</v>
      </c>
      <c r="E22" s="15">
        <v>2023</v>
      </c>
      <c r="F22" s="15" t="s">
        <v>162</v>
      </c>
      <c r="G22" s="15" t="s">
        <v>133</v>
      </c>
      <c r="H22" s="15" t="s">
        <v>136</v>
      </c>
      <c r="I22" s="15" t="s">
        <v>139</v>
      </c>
      <c r="J22" s="15" t="s">
        <v>141</v>
      </c>
      <c r="K22" s="15" t="s">
        <v>282</v>
      </c>
      <c r="L22" s="15" t="s">
        <v>287</v>
      </c>
      <c r="M22" s="15">
        <v>57.811999999999998</v>
      </c>
      <c r="N22" s="15">
        <v>30.43</v>
      </c>
      <c r="O22" s="15">
        <v>2.778</v>
      </c>
      <c r="P22" s="15">
        <v>53.488999999999997</v>
      </c>
      <c r="Q22" s="15">
        <v>36.968000000000004</v>
      </c>
      <c r="R22" s="15">
        <v>75.861000000000004</v>
      </c>
      <c r="S22" s="15">
        <v>11.25</v>
      </c>
      <c r="T22" s="15">
        <v>5</v>
      </c>
      <c r="U22" s="15">
        <v>439878.23</v>
      </c>
      <c r="V22" s="15">
        <v>120</v>
      </c>
    </row>
    <row r="23" spans="2:22" x14ac:dyDescent="0.25">
      <c r="B23" s="15" t="s">
        <v>136</v>
      </c>
      <c r="C23" s="15" t="s">
        <v>272</v>
      </c>
      <c r="D23" s="15" t="s">
        <v>160</v>
      </c>
      <c r="E23" s="15">
        <v>2023</v>
      </c>
      <c r="F23" s="15" t="s">
        <v>162</v>
      </c>
      <c r="G23" s="15" t="s">
        <v>133</v>
      </c>
      <c r="H23" s="15" t="s">
        <v>136</v>
      </c>
      <c r="I23" s="15" t="s">
        <v>139</v>
      </c>
      <c r="J23" s="15" t="s">
        <v>141</v>
      </c>
      <c r="K23" s="15" t="s">
        <v>282</v>
      </c>
      <c r="L23" s="15" t="s">
        <v>283</v>
      </c>
      <c r="M23" s="15">
        <v>0.27300000000000002</v>
      </c>
      <c r="N23" s="15">
        <v>0.11600000000000001</v>
      </c>
      <c r="O23" s="15">
        <v>4.0000000000000001E-3</v>
      </c>
      <c r="P23" s="15">
        <v>0.26800000000000002</v>
      </c>
      <c r="Q23" s="15">
        <v>0.19400000000000001</v>
      </c>
      <c r="R23" s="15">
        <v>0.33700000000000002</v>
      </c>
      <c r="S23" s="15">
        <v>11.269</v>
      </c>
      <c r="T23" s="15">
        <v>4.9880000000000004</v>
      </c>
      <c r="U23" s="15">
        <v>440976.902</v>
      </c>
      <c r="V23" s="15">
        <v>870</v>
      </c>
    </row>
    <row r="24" spans="2:22" x14ac:dyDescent="0.25">
      <c r="B24" s="15" t="s">
        <v>136</v>
      </c>
      <c r="C24" s="15" t="s">
        <v>272</v>
      </c>
      <c r="D24" s="15" t="s">
        <v>160</v>
      </c>
      <c r="E24" s="15">
        <v>2023</v>
      </c>
      <c r="F24" s="15" t="s">
        <v>162</v>
      </c>
      <c r="G24" s="15" t="s">
        <v>133</v>
      </c>
      <c r="H24" s="15" t="s">
        <v>136</v>
      </c>
      <c r="I24" s="15" t="s">
        <v>139</v>
      </c>
      <c r="J24" s="15" t="s">
        <v>141</v>
      </c>
      <c r="K24" s="15" t="s">
        <v>282</v>
      </c>
      <c r="L24" s="15" t="s">
        <v>284</v>
      </c>
      <c r="M24" s="15">
        <v>0.25600000000000001</v>
      </c>
      <c r="N24" s="15">
        <v>0.107</v>
      </c>
      <c r="O24" s="15">
        <v>7.0000000000000001E-3</v>
      </c>
      <c r="P24" s="15">
        <v>0.25700000000000001</v>
      </c>
      <c r="Q24" s="15">
        <v>0.17799999999999999</v>
      </c>
      <c r="R24" s="15">
        <v>0.32300000000000001</v>
      </c>
      <c r="S24" s="15">
        <v>11.21</v>
      </c>
      <c r="T24" s="15">
        <v>5.0270000000000001</v>
      </c>
      <c r="U24" s="15">
        <v>442005.66</v>
      </c>
      <c r="V24" s="15">
        <v>230</v>
      </c>
    </row>
    <row r="25" spans="2:22" x14ac:dyDescent="0.25">
      <c r="B25" s="15" t="s">
        <v>136</v>
      </c>
      <c r="C25" s="15" t="s">
        <v>272</v>
      </c>
      <c r="D25" s="15" t="s">
        <v>160</v>
      </c>
      <c r="E25" s="15">
        <v>2023</v>
      </c>
      <c r="F25" s="15" t="s">
        <v>162</v>
      </c>
      <c r="G25" s="15" t="s">
        <v>133</v>
      </c>
      <c r="H25" s="15" t="s">
        <v>136</v>
      </c>
      <c r="I25" s="15" t="s">
        <v>139</v>
      </c>
      <c r="J25" s="15" t="s">
        <v>141</v>
      </c>
      <c r="K25" s="15" t="s">
        <v>282</v>
      </c>
      <c r="L25" s="15" t="s">
        <v>285</v>
      </c>
      <c r="M25" s="15">
        <v>0.32800000000000001</v>
      </c>
      <c r="N25" s="15">
        <v>0.311</v>
      </c>
      <c r="O25" s="15">
        <v>1.9E-2</v>
      </c>
      <c r="P25" s="15">
        <v>0.27300000000000002</v>
      </c>
      <c r="Q25" s="15">
        <v>0.17899999999999999</v>
      </c>
      <c r="R25" s="15">
        <v>0.37</v>
      </c>
      <c r="S25" s="15">
        <v>11.212999999999999</v>
      </c>
      <c r="T25" s="15">
        <v>5.05</v>
      </c>
      <c r="U25" s="15">
        <v>439847.54100000003</v>
      </c>
      <c r="V25" s="15">
        <v>260</v>
      </c>
    </row>
    <row r="26" spans="2:22" x14ac:dyDescent="0.25">
      <c r="B26" s="15" t="s">
        <v>136</v>
      </c>
      <c r="C26" s="15" t="s">
        <v>272</v>
      </c>
      <c r="D26" s="15" t="s">
        <v>160</v>
      </c>
      <c r="E26" s="15">
        <v>2023</v>
      </c>
      <c r="F26" s="15" t="s">
        <v>162</v>
      </c>
      <c r="G26" s="15" t="s">
        <v>133</v>
      </c>
      <c r="H26" s="15" t="s">
        <v>136</v>
      </c>
      <c r="I26" s="15" t="s">
        <v>139</v>
      </c>
      <c r="J26" s="15" t="s">
        <v>141</v>
      </c>
      <c r="K26" s="15" t="s">
        <v>282</v>
      </c>
      <c r="L26" s="15" t="s">
        <v>286</v>
      </c>
      <c r="M26" s="15">
        <v>0.28799999999999998</v>
      </c>
      <c r="N26" s="15">
        <v>0.14000000000000001</v>
      </c>
      <c r="O26" s="15">
        <v>3.0000000000000001E-3</v>
      </c>
      <c r="P26" s="15">
        <v>0.27400000000000002</v>
      </c>
      <c r="Q26" s="15">
        <v>0.193</v>
      </c>
      <c r="R26" s="15">
        <v>0.36299999999999999</v>
      </c>
      <c r="S26" s="15">
        <v>11.164999999999999</v>
      </c>
      <c r="T26" s="15">
        <v>5.0819999999999999</v>
      </c>
      <c r="U26" s="15">
        <v>436390.82699999999</v>
      </c>
      <c r="V26" s="15">
        <v>2180</v>
      </c>
    </row>
    <row r="27" spans="2:22" x14ac:dyDescent="0.25">
      <c r="B27" s="15" t="s">
        <v>136</v>
      </c>
      <c r="C27" s="15" t="s">
        <v>272</v>
      </c>
      <c r="D27" s="15" t="s">
        <v>160</v>
      </c>
      <c r="E27" s="15">
        <v>2023</v>
      </c>
      <c r="F27" s="15" t="s">
        <v>162</v>
      </c>
      <c r="G27" s="15" t="s">
        <v>133</v>
      </c>
      <c r="H27" s="15" t="s">
        <v>136</v>
      </c>
      <c r="I27" s="15" t="s">
        <v>139</v>
      </c>
      <c r="J27" s="15" t="s">
        <v>141</v>
      </c>
      <c r="K27" s="15" t="s">
        <v>282</v>
      </c>
      <c r="L27" s="15" t="s">
        <v>287</v>
      </c>
      <c r="M27" s="15">
        <v>0.23200000000000001</v>
      </c>
      <c r="N27" s="15">
        <v>0.107</v>
      </c>
      <c r="O27" s="15">
        <v>0.01</v>
      </c>
      <c r="P27" s="15">
        <v>0.21199999999999999</v>
      </c>
      <c r="Q27" s="15">
        <v>0.15</v>
      </c>
      <c r="R27" s="15">
        <v>0.30599999999999999</v>
      </c>
      <c r="S27" s="15">
        <v>11.25</v>
      </c>
      <c r="T27" s="15">
        <v>5</v>
      </c>
      <c r="U27" s="15">
        <v>439878.23</v>
      </c>
      <c r="V27" s="15">
        <v>120</v>
      </c>
    </row>
    <row r="28" spans="2:22" x14ac:dyDescent="0.25">
      <c r="B28" s="15" t="s">
        <v>136</v>
      </c>
      <c r="C28" s="15" t="s">
        <v>273</v>
      </c>
      <c r="D28" s="15" t="s">
        <v>160</v>
      </c>
      <c r="E28" s="15">
        <v>2023</v>
      </c>
      <c r="F28" s="15" t="s">
        <v>162</v>
      </c>
      <c r="G28" s="15" t="s">
        <v>133</v>
      </c>
      <c r="H28" s="15" t="s">
        <v>136</v>
      </c>
      <c r="I28" s="15" t="s">
        <v>139</v>
      </c>
      <c r="J28" s="15" t="s">
        <v>141</v>
      </c>
      <c r="K28" s="15" t="s">
        <v>282</v>
      </c>
      <c r="L28" s="15" t="s">
        <v>283</v>
      </c>
      <c r="M28" s="15">
        <v>14.034000000000001</v>
      </c>
      <c r="N28" s="15">
        <v>9.0389999999999997</v>
      </c>
      <c r="O28" s="15">
        <v>0.31</v>
      </c>
      <c r="P28" s="15">
        <v>11.738</v>
      </c>
      <c r="Q28" s="15">
        <v>8.0239999999999991</v>
      </c>
      <c r="R28" s="15">
        <v>17.457999999999998</v>
      </c>
      <c r="S28" s="15">
        <v>11.273</v>
      </c>
      <c r="T28" s="15">
        <v>4.9850000000000003</v>
      </c>
      <c r="U28" s="15">
        <v>441101.35600000003</v>
      </c>
      <c r="V28" s="15">
        <v>850</v>
      </c>
    </row>
    <row r="29" spans="2:22" x14ac:dyDescent="0.25">
      <c r="B29" s="15" t="s">
        <v>136</v>
      </c>
      <c r="C29" s="15" t="s">
        <v>273</v>
      </c>
      <c r="D29" s="15" t="s">
        <v>160</v>
      </c>
      <c r="E29" s="15">
        <v>2023</v>
      </c>
      <c r="F29" s="15" t="s">
        <v>162</v>
      </c>
      <c r="G29" s="15" t="s">
        <v>133</v>
      </c>
      <c r="H29" s="15" t="s">
        <v>136</v>
      </c>
      <c r="I29" s="15" t="s">
        <v>139</v>
      </c>
      <c r="J29" s="15" t="s">
        <v>141</v>
      </c>
      <c r="K29" s="15" t="s">
        <v>282</v>
      </c>
      <c r="L29" s="15" t="s">
        <v>284</v>
      </c>
      <c r="M29" s="15">
        <v>16.829000000000001</v>
      </c>
      <c r="N29" s="15">
        <v>10.606</v>
      </c>
      <c r="O29" s="15">
        <v>0.69899999999999995</v>
      </c>
      <c r="P29" s="15">
        <v>14.49</v>
      </c>
      <c r="Q29" s="15">
        <v>9.18</v>
      </c>
      <c r="R29" s="15">
        <v>20.783999999999999</v>
      </c>
      <c r="S29" s="15">
        <v>11.208</v>
      </c>
      <c r="T29" s="15">
        <v>5.0270000000000001</v>
      </c>
      <c r="U29" s="15">
        <v>442105.94099999999</v>
      </c>
      <c r="V29" s="15">
        <v>230</v>
      </c>
    </row>
    <row r="30" spans="2:22" x14ac:dyDescent="0.25">
      <c r="B30" s="15" t="s">
        <v>136</v>
      </c>
      <c r="C30" s="15" t="s">
        <v>273</v>
      </c>
      <c r="D30" s="15" t="s">
        <v>160</v>
      </c>
      <c r="E30" s="15">
        <v>2023</v>
      </c>
      <c r="F30" s="15" t="s">
        <v>162</v>
      </c>
      <c r="G30" s="15" t="s">
        <v>133</v>
      </c>
      <c r="H30" s="15" t="s">
        <v>136</v>
      </c>
      <c r="I30" s="15" t="s">
        <v>139</v>
      </c>
      <c r="J30" s="15" t="s">
        <v>141</v>
      </c>
      <c r="K30" s="15" t="s">
        <v>282</v>
      </c>
      <c r="L30" s="15" t="s">
        <v>285</v>
      </c>
      <c r="M30" s="15">
        <v>10.57</v>
      </c>
      <c r="N30" s="15">
        <v>8.4939999999999998</v>
      </c>
      <c r="O30" s="15">
        <v>0.52700000000000002</v>
      </c>
      <c r="P30" s="15">
        <v>8.923</v>
      </c>
      <c r="Q30" s="15">
        <v>5.9</v>
      </c>
      <c r="R30" s="15">
        <v>13.14</v>
      </c>
      <c r="S30" s="15">
        <v>11.209</v>
      </c>
      <c r="T30" s="15">
        <v>5.0519999999999996</v>
      </c>
      <c r="U30" s="15">
        <v>440185.82699999999</v>
      </c>
      <c r="V30" s="15">
        <v>260</v>
      </c>
    </row>
    <row r="31" spans="2:22" x14ac:dyDescent="0.25">
      <c r="B31" s="15" t="s">
        <v>136</v>
      </c>
      <c r="C31" s="15" t="s">
        <v>273</v>
      </c>
      <c r="D31" s="15" t="s">
        <v>160</v>
      </c>
      <c r="E31" s="15">
        <v>2023</v>
      </c>
      <c r="F31" s="15" t="s">
        <v>162</v>
      </c>
      <c r="G31" s="15" t="s">
        <v>133</v>
      </c>
      <c r="H31" s="15" t="s">
        <v>136</v>
      </c>
      <c r="I31" s="15" t="s">
        <v>139</v>
      </c>
      <c r="J31" s="15" t="s">
        <v>141</v>
      </c>
      <c r="K31" s="15" t="s">
        <v>282</v>
      </c>
      <c r="L31" s="15" t="s">
        <v>286</v>
      </c>
      <c r="M31" s="15">
        <v>11.789</v>
      </c>
      <c r="N31" s="15">
        <v>7.6630000000000003</v>
      </c>
      <c r="O31" s="15">
        <v>0.16600000000000001</v>
      </c>
      <c r="P31" s="15">
        <v>10.050000000000001</v>
      </c>
      <c r="Q31" s="15">
        <v>6.5869999999999997</v>
      </c>
      <c r="R31" s="15">
        <v>15.125</v>
      </c>
      <c r="S31" s="15">
        <v>11.164</v>
      </c>
      <c r="T31" s="15">
        <v>5.0839999999999996</v>
      </c>
      <c r="U31" s="15">
        <v>436405.88299999997</v>
      </c>
      <c r="V31" s="15">
        <v>2130</v>
      </c>
    </row>
    <row r="32" spans="2:22" x14ac:dyDescent="0.25">
      <c r="B32" s="15" t="s">
        <v>136</v>
      </c>
      <c r="C32" s="15" t="s">
        <v>273</v>
      </c>
      <c r="D32" s="15" t="s">
        <v>160</v>
      </c>
      <c r="E32" s="15">
        <v>2023</v>
      </c>
      <c r="F32" s="15" t="s">
        <v>162</v>
      </c>
      <c r="G32" s="15" t="s">
        <v>133</v>
      </c>
      <c r="H32" s="15" t="s">
        <v>136</v>
      </c>
      <c r="I32" s="15" t="s">
        <v>139</v>
      </c>
      <c r="J32" s="15" t="s">
        <v>141</v>
      </c>
      <c r="K32" s="15" t="s">
        <v>282</v>
      </c>
      <c r="L32" s="15" t="s">
        <v>287</v>
      </c>
      <c r="M32" s="15">
        <v>22.626999999999999</v>
      </c>
      <c r="N32" s="15">
        <v>17.431000000000001</v>
      </c>
      <c r="O32" s="15">
        <v>1.591</v>
      </c>
      <c r="P32" s="15">
        <v>16.353999999999999</v>
      </c>
      <c r="Q32" s="15">
        <v>11.714</v>
      </c>
      <c r="R32" s="15">
        <v>26.577999999999999</v>
      </c>
      <c r="S32" s="15">
        <v>11.266</v>
      </c>
      <c r="T32" s="15">
        <v>4.9859999999999998</v>
      </c>
      <c r="U32" s="15">
        <v>440361.90299999999</v>
      </c>
      <c r="V32" s="15">
        <v>120</v>
      </c>
    </row>
  </sheetData>
  <mergeCells count="1">
    <mergeCell ref="B1:V1"/>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V32"/>
  <sheetViews>
    <sheetView zoomScale="85" zoomScaleNormal="85" workbookViewId="0">
      <selection activeCell="B1" sqref="B1:V1"/>
    </sheetView>
  </sheetViews>
  <sheetFormatPr defaultColWidth="16" defaultRowHeight="15" x14ac:dyDescent="0.25"/>
  <cols>
    <col min="1" max="1" width="22.7109375" style="18" customWidth="1"/>
    <col min="2" max="2" width="19.42578125" style="15" customWidth="1"/>
    <col min="3" max="3" width="17.5703125" style="15" customWidth="1"/>
    <col min="4" max="4" width="16" style="15"/>
    <col min="5" max="5" width="17.5703125" style="15" customWidth="1"/>
    <col min="6" max="6" width="17.28515625" style="15" customWidth="1"/>
    <col min="7" max="7" width="28.140625" style="15" customWidth="1"/>
    <col min="8" max="8" width="27.140625" style="15" customWidth="1"/>
    <col min="9" max="9" width="24.5703125" style="15" customWidth="1"/>
    <col min="10" max="10" width="16" style="15"/>
    <col min="11" max="11" width="24.5703125" style="15" customWidth="1"/>
    <col min="12" max="13" width="16" style="15"/>
    <col min="14" max="14" width="17.7109375" style="15" customWidth="1"/>
    <col min="15" max="15" width="18.85546875" style="15" customWidth="1"/>
    <col min="16" max="16" width="18" style="15" customWidth="1"/>
    <col min="17" max="17" width="16" style="15"/>
    <col min="18" max="18" width="19" style="15" customWidth="1"/>
    <col min="19" max="19" width="16" style="15"/>
    <col min="20" max="20" width="18.7109375" style="15" customWidth="1"/>
    <col min="21" max="21" width="16" style="15"/>
    <col min="22" max="22" width="18.42578125" style="15" customWidth="1"/>
    <col min="23" max="16384" width="16" style="15"/>
  </cols>
  <sheetData>
    <row r="1" spans="1:22" ht="38.25" customHeight="1" x14ac:dyDescent="0.25">
      <c r="A1" s="37" t="str">
        <f>HYPERLINK("#Contents!A1","Return to table of contents")</f>
        <v>Return to table of contents</v>
      </c>
      <c r="B1" s="47" t="s">
        <v>288</v>
      </c>
      <c r="C1" s="47"/>
      <c r="D1" s="47"/>
      <c r="E1" s="47"/>
      <c r="F1" s="47"/>
      <c r="G1" s="47"/>
      <c r="H1" s="47"/>
      <c r="I1" s="47"/>
      <c r="J1" s="47"/>
      <c r="K1" s="47"/>
      <c r="L1" s="47"/>
      <c r="M1" s="47"/>
      <c r="N1" s="47"/>
      <c r="O1" s="47"/>
      <c r="P1" s="47"/>
      <c r="Q1" s="47"/>
      <c r="R1" s="47"/>
      <c r="S1" s="47"/>
      <c r="T1" s="47"/>
      <c r="U1" s="47"/>
      <c r="V1" s="48"/>
    </row>
    <row r="2" spans="1:22" ht="30" x14ac:dyDescent="0.25">
      <c r="A2" s="19"/>
      <c r="B2" s="5" t="s">
        <v>120</v>
      </c>
      <c r="C2" s="5" t="s">
        <v>123</v>
      </c>
      <c r="D2" s="5" t="s">
        <v>126</v>
      </c>
      <c r="E2" s="5" t="s">
        <v>127</v>
      </c>
      <c r="F2" s="5" t="s">
        <v>128</v>
      </c>
      <c r="G2" s="5" t="s">
        <v>131</v>
      </c>
      <c r="H2" s="5" t="s">
        <v>134</v>
      </c>
      <c r="I2" s="5" t="s">
        <v>137</v>
      </c>
      <c r="J2" s="5" t="s">
        <v>140</v>
      </c>
      <c r="K2" s="5" t="s">
        <v>142</v>
      </c>
      <c r="L2" s="5" t="s">
        <v>145</v>
      </c>
      <c r="M2" s="5" t="s">
        <v>147</v>
      </c>
      <c r="N2" s="5" t="s">
        <v>149</v>
      </c>
      <c r="O2" s="5" t="s">
        <v>150</v>
      </c>
      <c r="P2" s="5" t="s">
        <v>151</v>
      </c>
      <c r="Q2" s="5" t="s">
        <v>152</v>
      </c>
      <c r="R2" s="5" t="s">
        <v>153</v>
      </c>
      <c r="S2" s="5" t="s">
        <v>154</v>
      </c>
      <c r="T2" s="5" t="s">
        <v>155</v>
      </c>
      <c r="U2" s="5" t="s">
        <v>156</v>
      </c>
      <c r="V2" s="5" t="s">
        <v>158</v>
      </c>
    </row>
    <row r="3" spans="1:22" ht="30" x14ac:dyDescent="0.25">
      <c r="A3" s="19"/>
      <c r="B3" s="15" t="s">
        <v>122</v>
      </c>
      <c r="C3" s="15" t="s">
        <v>159</v>
      </c>
      <c r="D3" s="15" t="s">
        <v>160</v>
      </c>
      <c r="E3" s="15">
        <v>2023</v>
      </c>
      <c r="F3" s="15" t="s">
        <v>162</v>
      </c>
      <c r="G3" s="15" t="s">
        <v>133</v>
      </c>
      <c r="H3" s="15" t="s">
        <v>136</v>
      </c>
      <c r="I3" s="15" t="s">
        <v>139</v>
      </c>
      <c r="J3" s="15" t="s">
        <v>141</v>
      </c>
      <c r="K3" s="15" t="s">
        <v>289</v>
      </c>
      <c r="L3" s="15" t="s">
        <v>290</v>
      </c>
      <c r="M3" s="15">
        <v>5.4960000000000004</v>
      </c>
      <c r="N3" s="15">
        <v>3.29</v>
      </c>
      <c r="O3" s="15">
        <v>0.26</v>
      </c>
      <c r="P3" s="15">
        <v>4.7149999999999999</v>
      </c>
      <c r="Q3" s="15">
        <v>3.3039999999999998</v>
      </c>
      <c r="R3" s="15">
        <v>6.7519999999999998</v>
      </c>
      <c r="S3" s="15">
        <v>11.432</v>
      </c>
      <c r="T3" s="15">
        <v>4.8710000000000004</v>
      </c>
      <c r="U3" s="15">
        <v>449073.00099999999</v>
      </c>
      <c r="V3" s="15">
        <v>160</v>
      </c>
    </row>
    <row r="4" spans="1:22" x14ac:dyDescent="0.25">
      <c r="B4" s="15" t="s">
        <v>122</v>
      </c>
      <c r="C4" s="15" t="s">
        <v>159</v>
      </c>
      <c r="D4" s="15" t="s">
        <v>160</v>
      </c>
      <c r="E4" s="15">
        <v>2023</v>
      </c>
      <c r="F4" s="15" t="s">
        <v>162</v>
      </c>
      <c r="G4" s="15" t="s">
        <v>133</v>
      </c>
      <c r="H4" s="15" t="s">
        <v>136</v>
      </c>
      <c r="I4" s="15" t="s">
        <v>139</v>
      </c>
      <c r="J4" s="15" t="s">
        <v>141</v>
      </c>
      <c r="K4" s="15" t="s">
        <v>289</v>
      </c>
      <c r="L4" s="15" t="s">
        <v>291</v>
      </c>
      <c r="M4" s="15">
        <v>9.6709999999999994</v>
      </c>
      <c r="N4" s="15">
        <v>5.8170000000000002</v>
      </c>
      <c r="O4" s="15">
        <v>0.13300000000000001</v>
      </c>
      <c r="P4" s="15">
        <v>8.3979999999999997</v>
      </c>
      <c r="Q4" s="15">
        <v>6.0469999999999997</v>
      </c>
      <c r="R4" s="15">
        <v>11.629</v>
      </c>
      <c r="S4" s="15">
        <v>11.169</v>
      </c>
      <c r="T4" s="15">
        <v>5.0609999999999999</v>
      </c>
      <c r="U4" s="15">
        <v>438534.94400000002</v>
      </c>
      <c r="V4" s="15">
        <v>1900</v>
      </c>
    </row>
    <row r="5" spans="1:22" ht="30" x14ac:dyDescent="0.25">
      <c r="B5" s="15" t="s">
        <v>122</v>
      </c>
      <c r="C5" s="15" t="s">
        <v>159</v>
      </c>
      <c r="D5" s="15" t="s">
        <v>160</v>
      </c>
      <c r="E5" s="15">
        <v>2023</v>
      </c>
      <c r="F5" s="15" t="s">
        <v>162</v>
      </c>
      <c r="G5" s="15" t="s">
        <v>133</v>
      </c>
      <c r="H5" s="15" t="s">
        <v>136</v>
      </c>
      <c r="I5" s="15" t="s">
        <v>139</v>
      </c>
      <c r="J5" s="15" t="s">
        <v>141</v>
      </c>
      <c r="K5" s="15" t="s">
        <v>289</v>
      </c>
      <c r="L5" s="15" t="s">
        <v>292</v>
      </c>
      <c r="M5" s="15">
        <v>4.835</v>
      </c>
      <c r="N5" s="15">
        <v>2.569</v>
      </c>
      <c r="O5" s="15">
        <v>9.7000000000000003E-2</v>
      </c>
      <c r="P5" s="15">
        <v>4.33</v>
      </c>
      <c r="Q5" s="15">
        <v>3.2090000000000001</v>
      </c>
      <c r="R5" s="15">
        <v>5.9530000000000003</v>
      </c>
      <c r="S5" s="15">
        <v>11.09</v>
      </c>
      <c r="T5" s="15">
        <v>5.1680000000000001</v>
      </c>
      <c r="U5" s="15">
        <v>437147.95899999997</v>
      </c>
      <c r="V5" s="15">
        <v>700</v>
      </c>
    </row>
    <row r="6" spans="1:22" x14ac:dyDescent="0.25">
      <c r="B6" s="15" t="s">
        <v>122</v>
      </c>
      <c r="C6" s="15" t="s">
        <v>159</v>
      </c>
      <c r="D6" s="15" t="s">
        <v>160</v>
      </c>
      <c r="E6" s="15">
        <v>2023</v>
      </c>
      <c r="F6" s="15" t="s">
        <v>162</v>
      </c>
      <c r="G6" s="15" t="s">
        <v>133</v>
      </c>
      <c r="H6" s="15" t="s">
        <v>136</v>
      </c>
      <c r="I6" s="15" t="s">
        <v>139</v>
      </c>
      <c r="J6" s="15" t="s">
        <v>141</v>
      </c>
      <c r="K6" s="15" t="s">
        <v>289</v>
      </c>
      <c r="L6" s="15" t="s">
        <v>293</v>
      </c>
      <c r="M6" s="15">
        <v>8.4030000000000005</v>
      </c>
      <c r="N6" s="15">
        <v>5.0469999999999997</v>
      </c>
      <c r="O6" s="15">
        <v>0.105</v>
      </c>
      <c r="P6" s="15">
        <v>7.15</v>
      </c>
      <c r="Q6" s="15">
        <v>5.0259999999999998</v>
      </c>
      <c r="R6" s="15">
        <v>10.254</v>
      </c>
      <c r="S6" s="15">
        <v>11.117000000000001</v>
      </c>
      <c r="T6" s="15">
        <v>5.1150000000000002</v>
      </c>
      <c r="U6" s="15">
        <v>435487.402</v>
      </c>
      <c r="V6" s="15">
        <v>2320</v>
      </c>
    </row>
    <row r="7" spans="1:22" x14ac:dyDescent="0.25">
      <c r="B7" s="15" t="s">
        <v>122</v>
      </c>
      <c r="C7" s="15" t="s">
        <v>159</v>
      </c>
      <c r="D7" s="15" t="s">
        <v>160</v>
      </c>
      <c r="E7" s="15">
        <v>2023</v>
      </c>
      <c r="F7" s="15" t="s">
        <v>162</v>
      </c>
      <c r="G7" s="15" t="s">
        <v>133</v>
      </c>
      <c r="H7" s="15" t="s">
        <v>136</v>
      </c>
      <c r="I7" s="15" t="s">
        <v>139</v>
      </c>
      <c r="J7" s="15" t="s">
        <v>141</v>
      </c>
      <c r="K7" s="15" t="s">
        <v>289</v>
      </c>
      <c r="L7" s="15" t="s">
        <v>294</v>
      </c>
      <c r="M7" s="15">
        <v>7.1479999999999997</v>
      </c>
      <c r="N7" s="15">
        <v>4.1150000000000002</v>
      </c>
      <c r="O7" s="15">
        <v>9.7000000000000003E-2</v>
      </c>
      <c r="P7" s="15">
        <v>6.2910000000000004</v>
      </c>
      <c r="Q7" s="15">
        <v>4.4160000000000004</v>
      </c>
      <c r="R7" s="15">
        <v>8.7669999999999995</v>
      </c>
      <c r="S7" s="15">
        <v>11.186999999999999</v>
      </c>
      <c r="T7" s="15">
        <v>5.07</v>
      </c>
      <c r="U7" s="15">
        <v>438379.99</v>
      </c>
      <c r="V7" s="15">
        <v>1800</v>
      </c>
    </row>
    <row r="8" spans="1:22" ht="30" x14ac:dyDescent="0.25">
      <c r="B8" s="15" t="s">
        <v>122</v>
      </c>
      <c r="C8" s="15" t="s">
        <v>272</v>
      </c>
      <c r="D8" s="15" t="s">
        <v>160</v>
      </c>
      <c r="E8" s="15">
        <v>2023</v>
      </c>
      <c r="F8" s="15" t="s">
        <v>162</v>
      </c>
      <c r="G8" s="15" t="s">
        <v>133</v>
      </c>
      <c r="H8" s="15" t="s">
        <v>136</v>
      </c>
      <c r="I8" s="15" t="s">
        <v>139</v>
      </c>
      <c r="J8" s="15" t="s">
        <v>141</v>
      </c>
      <c r="K8" s="15" t="s">
        <v>289</v>
      </c>
      <c r="L8" s="15" t="s">
        <v>290</v>
      </c>
      <c r="M8" s="15">
        <v>9.2999999999999999E-2</v>
      </c>
      <c r="N8" s="15">
        <v>5.7000000000000002E-2</v>
      </c>
      <c r="O8" s="15">
        <v>5.0000000000000001E-3</v>
      </c>
      <c r="P8" s="15">
        <v>7.3999999999999996E-2</v>
      </c>
      <c r="Q8" s="15">
        <v>5.5E-2</v>
      </c>
      <c r="R8" s="15">
        <v>0.12</v>
      </c>
      <c r="S8" s="15">
        <v>11.534000000000001</v>
      </c>
      <c r="T8" s="15">
        <v>4.774</v>
      </c>
      <c r="U8" s="15">
        <v>452824.663</v>
      </c>
      <c r="V8" s="15">
        <v>110</v>
      </c>
    </row>
    <row r="9" spans="1:22" x14ac:dyDescent="0.25">
      <c r="B9" s="15" t="s">
        <v>122</v>
      </c>
      <c r="C9" s="15" t="s">
        <v>272</v>
      </c>
      <c r="D9" s="15" t="s">
        <v>160</v>
      </c>
      <c r="E9" s="15">
        <v>2023</v>
      </c>
      <c r="F9" s="15" t="s">
        <v>162</v>
      </c>
      <c r="G9" s="15" t="s">
        <v>133</v>
      </c>
      <c r="H9" s="15" t="s">
        <v>136</v>
      </c>
      <c r="I9" s="15" t="s">
        <v>139</v>
      </c>
      <c r="J9" s="15" t="s">
        <v>141</v>
      </c>
      <c r="K9" s="15" t="s">
        <v>289</v>
      </c>
      <c r="L9" s="15" t="s">
        <v>291</v>
      </c>
      <c r="M9" s="15">
        <v>8.1000000000000003E-2</v>
      </c>
      <c r="N9" s="15">
        <v>4.5999999999999999E-2</v>
      </c>
      <c r="O9" s="15">
        <v>2E-3</v>
      </c>
      <c r="P9" s="15">
        <v>7.0000000000000007E-2</v>
      </c>
      <c r="Q9" s="15">
        <v>5.0999999999999997E-2</v>
      </c>
      <c r="R9" s="15">
        <v>0.10100000000000001</v>
      </c>
      <c r="S9" s="15">
        <v>11.22</v>
      </c>
      <c r="T9" s="15">
        <v>5.01</v>
      </c>
      <c r="U9" s="15">
        <v>440351.41200000001</v>
      </c>
      <c r="V9" s="15">
        <v>930</v>
      </c>
    </row>
    <row r="10" spans="1:22" ht="30" x14ac:dyDescent="0.25">
      <c r="B10" s="15" t="s">
        <v>122</v>
      </c>
      <c r="C10" s="15" t="s">
        <v>272</v>
      </c>
      <c r="D10" s="15" t="s">
        <v>160</v>
      </c>
      <c r="E10" s="15">
        <v>2023</v>
      </c>
      <c r="F10" s="15" t="s">
        <v>162</v>
      </c>
      <c r="G10" s="15" t="s">
        <v>133</v>
      </c>
      <c r="H10" s="15" t="s">
        <v>136</v>
      </c>
      <c r="I10" s="15" t="s">
        <v>139</v>
      </c>
      <c r="J10" s="15" t="s">
        <v>141</v>
      </c>
      <c r="K10" s="15" t="s">
        <v>289</v>
      </c>
      <c r="L10" s="15" t="s">
        <v>292</v>
      </c>
      <c r="M10" s="15">
        <v>8.1000000000000003E-2</v>
      </c>
      <c r="N10" s="15">
        <v>0.04</v>
      </c>
      <c r="O10" s="15">
        <v>2E-3</v>
      </c>
      <c r="P10" s="15">
        <v>7.1999999999999995E-2</v>
      </c>
      <c r="Q10" s="15">
        <v>5.3999999999999999E-2</v>
      </c>
      <c r="R10" s="15">
        <v>0.1</v>
      </c>
      <c r="S10" s="15">
        <v>11.115</v>
      </c>
      <c r="T10" s="15">
        <v>5.149</v>
      </c>
      <c r="U10" s="15">
        <v>437329.49200000003</v>
      </c>
      <c r="V10" s="15">
        <v>540</v>
      </c>
    </row>
    <row r="11" spans="1:22" x14ac:dyDescent="0.25">
      <c r="B11" s="15" t="s">
        <v>122</v>
      </c>
      <c r="C11" s="15" t="s">
        <v>272</v>
      </c>
      <c r="D11" s="15" t="s">
        <v>160</v>
      </c>
      <c r="E11" s="15">
        <v>2023</v>
      </c>
      <c r="F11" s="15" t="s">
        <v>162</v>
      </c>
      <c r="G11" s="15" t="s">
        <v>133</v>
      </c>
      <c r="H11" s="15" t="s">
        <v>136</v>
      </c>
      <c r="I11" s="15" t="s">
        <v>139</v>
      </c>
      <c r="J11" s="15" t="s">
        <v>141</v>
      </c>
      <c r="K11" s="15" t="s">
        <v>289</v>
      </c>
      <c r="L11" s="15" t="s">
        <v>293</v>
      </c>
      <c r="M11" s="15">
        <v>9.2999999999999999E-2</v>
      </c>
      <c r="N11" s="15">
        <v>5.5E-2</v>
      </c>
      <c r="O11" s="15">
        <v>2E-3</v>
      </c>
      <c r="P11" s="15">
        <v>8.1000000000000003E-2</v>
      </c>
      <c r="Q11" s="15">
        <v>5.7000000000000002E-2</v>
      </c>
      <c r="R11" s="15">
        <v>0.112</v>
      </c>
      <c r="S11" s="15">
        <v>11.12</v>
      </c>
      <c r="T11" s="15">
        <v>5.1130000000000004</v>
      </c>
      <c r="U11" s="15">
        <v>435563.36200000002</v>
      </c>
      <c r="V11" s="15">
        <v>1280</v>
      </c>
    </row>
    <row r="12" spans="1:22" x14ac:dyDescent="0.25">
      <c r="B12" s="15" t="s">
        <v>122</v>
      </c>
      <c r="C12" s="15" t="s">
        <v>272</v>
      </c>
      <c r="D12" s="15" t="s">
        <v>160</v>
      </c>
      <c r="E12" s="15">
        <v>2023</v>
      </c>
      <c r="F12" s="15" t="s">
        <v>162</v>
      </c>
      <c r="G12" s="15" t="s">
        <v>133</v>
      </c>
      <c r="H12" s="15" t="s">
        <v>136</v>
      </c>
      <c r="I12" s="15" t="s">
        <v>139</v>
      </c>
      <c r="J12" s="15" t="s">
        <v>141</v>
      </c>
      <c r="K12" s="15" t="s">
        <v>289</v>
      </c>
      <c r="L12" s="15" t="s">
        <v>294</v>
      </c>
      <c r="M12" s="15">
        <v>8.3000000000000004E-2</v>
      </c>
      <c r="N12" s="15">
        <v>5.2999999999999999E-2</v>
      </c>
      <c r="O12" s="15">
        <v>2E-3</v>
      </c>
      <c r="P12" s="15">
        <v>7.1999999999999995E-2</v>
      </c>
      <c r="Q12" s="15">
        <v>5.1999999999999998E-2</v>
      </c>
      <c r="R12" s="15">
        <v>0.10100000000000001</v>
      </c>
      <c r="S12" s="15">
        <v>11.18</v>
      </c>
      <c r="T12" s="15">
        <v>5.0720000000000001</v>
      </c>
      <c r="U12" s="15">
        <v>437648.21600000001</v>
      </c>
      <c r="V12" s="15">
        <v>1130</v>
      </c>
    </row>
    <row r="13" spans="1:22" ht="30" x14ac:dyDescent="0.25">
      <c r="B13" s="15" t="s">
        <v>122</v>
      </c>
      <c r="C13" s="15" t="s">
        <v>273</v>
      </c>
      <c r="D13" s="15" t="s">
        <v>160</v>
      </c>
      <c r="E13" s="15">
        <v>2023</v>
      </c>
      <c r="F13" s="15" t="s">
        <v>162</v>
      </c>
      <c r="G13" s="15" t="s">
        <v>133</v>
      </c>
      <c r="H13" s="15" t="s">
        <v>136</v>
      </c>
      <c r="I13" s="15" t="s">
        <v>139</v>
      </c>
      <c r="J13" s="15" t="s">
        <v>141</v>
      </c>
      <c r="K13" s="15" t="s">
        <v>289</v>
      </c>
      <c r="L13" s="15" t="s">
        <v>290</v>
      </c>
      <c r="M13" s="15">
        <v>3.298</v>
      </c>
      <c r="N13" s="15">
        <v>1.7150000000000001</v>
      </c>
      <c r="O13" s="15">
        <v>0.13600000000000001</v>
      </c>
      <c r="P13" s="15">
        <v>3.077</v>
      </c>
      <c r="Q13" s="15">
        <v>2.0459999999999998</v>
      </c>
      <c r="R13" s="15">
        <v>3.9950000000000001</v>
      </c>
      <c r="S13" s="15">
        <v>11.432</v>
      </c>
      <c r="T13" s="15">
        <v>4.8710000000000004</v>
      </c>
      <c r="U13" s="15">
        <v>449073.00099999999</v>
      </c>
      <c r="V13" s="15">
        <v>160</v>
      </c>
    </row>
    <row r="14" spans="1:22" x14ac:dyDescent="0.25">
      <c r="B14" s="15" t="s">
        <v>122</v>
      </c>
      <c r="C14" s="15" t="s">
        <v>273</v>
      </c>
      <c r="D14" s="15" t="s">
        <v>160</v>
      </c>
      <c r="E14" s="15">
        <v>2023</v>
      </c>
      <c r="F14" s="15" t="s">
        <v>162</v>
      </c>
      <c r="G14" s="15" t="s">
        <v>133</v>
      </c>
      <c r="H14" s="15" t="s">
        <v>136</v>
      </c>
      <c r="I14" s="15" t="s">
        <v>139</v>
      </c>
      <c r="J14" s="15" t="s">
        <v>141</v>
      </c>
      <c r="K14" s="15" t="s">
        <v>289</v>
      </c>
      <c r="L14" s="15" t="s">
        <v>291</v>
      </c>
      <c r="M14" s="15">
        <v>4.2939999999999996</v>
      </c>
      <c r="N14" s="15">
        <v>2.4300000000000002</v>
      </c>
      <c r="O14" s="15">
        <v>5.6000000000000001E-2</v>
      </c>
      <c r="P14" s="15">
        <v>3.79</v>
      </c>
      <c r="Q14" s="15">
        <v>2.7810000000000001</v>
      </c>
      <c r="R14" s="15">
        <v>5.1210000000000004</v>
      </c>
      <c r="S14" s="15">
        <v>11.17</v>
      </c>
      <c r="T14" s="15">
        <v>5.0599999999999996</v>
      </c>
      <c r="U14" s="15">
        <v>438597.40299999999</v>
      </c>
      <c r="V14" s="15">
        <v>1880</v>
      </c>
    </row>
    <row r="15" spans="1:22" ht="30" x14ac:dyDescent="0.25">
      <c r="B15" s="15" t="s">
        <v>122</v>
      </c>
      <c r="C15" s="15" t="s">
        <v>273</v>
      </c>
      <c r="D15" s="15" t="s">
        <v>160</v>
      </c>
      <c r="E15" s="15">
        <v>2023</v>
      </c>
      <c r="F15" s="15" t="s">
        <v>162</v>
      </c>
      <c r="G15" s="15" t="s">
        <v>133</v>
      </c>
      <c r="H15" s="15" t="s">
        <v>136</v>
      </c>
      <c r="I15" s="15" t="s">
        <v>139</v>
      </c>
      <c r="J15" s="15" t="s">
        <v>141</v>
      </c>
      <c r="K15" s="15" t="s">
        <v>289</v>
      </c>
      <c r="L15" s="15" t="s">
        <v>292</v>
      </c>
      <c r="M15" s="15">
        <v>3.226</v>
      </c>
      <c r="N15" s="15">
        <v>1.7410000000000001</v>
      </c>
      <c r="O15" s="15">
        <v>6.6000000000000003E-2</v>
      </c>
      <c r="P15" s="15">
        <v>2.9569999999999999</v>
      </c>
      <c r="Q15" s="15">
        <v>2.0419999999999998</v>
      </c>
      <c r="R15" s="15">
        <v>4.0220000000000002</v>
      </c>
      <c r="S15" s="15">
        <v>11.089</v>
      </c>
      <c r="T15" s="15">
        <v>5.1689999999999996</v>
      </c>
      <c r="U15" s="15">
        <v>437173.97499999998</v>
      </c>
      <c r="V15" s="15">
        <v>690</v>
      </c>
    </row>
    <row r="16" spans="1:22" x14ac:dyDescent="0.25">
      <c r="B16" s="15" t="s">
        <v>122</v>
      </c>
      <c r="C16" s="15" t="s">
        <v>273</v>
      </c>
      <c r="D16" s="15" t="s">
        <v>160</v>
      </c>
      <c r="E16" s="15">
        <v>2023</v>
      </c>
      <c r="F16" s="15" t="s">
        <v>162</v>
      </c>
      <c r="G16" s="15" t="s">
        <v>133</v>
      </c>
      <c r="H16" s="15" t="s">
        <v>136</v>
      </c>
      <c r="I16" s="15" t="s">
        <v>139</v>
      </c>
      <c r="J16" s="15" t="s">
        <v>141</v>
      </c>
      <c r="K16" s="15" t="s">
        <v>289</v>
      </c>
      <c r="L16" s="15" t="s">
        <v>293</v>
      </c>
      <c r="M16" s="15">
        <v>3.8</v>
      </c>
      <c r="N16" s="15">
        <v>2.06</v>
      </c>
      <c r="O16" s="15">
        <v>4.2999999999999997E-2</v>
      </c>
      <c r="P16" s="15">
        <v>3.3420000000000001</v>
      </c>
      <c r="Q16" s="15">
        <v>2.46</v>
      </c>
      <c r="R16" s="15">
        <v>4.5620000000000003</v>
      </c>
      <c r="S16" s="15">
        <v>11.116</v>
      </c>
      <c r="T16" s="15">
        <v>5.1159999999999997</v>
      </c>
      <c r="U16" s="15">
        <v>435514.50199999998</v>
      </c>
      <c r="V16" s="15">
        <v>2290</v>
      </c>
    </row>
    <row r="17" spans="2:22" x14ac:dyDescent="0.25">
      <c r="B17" s="15" t="s">
        <v>122</v>
      </c>
      <c r="C17" s="15" t="s">
        <v>273</v>
      </c>
      <c r="D17" s="15" t="s">
        <v>160</v>
      </c>
      <c r="E17" s="15">
        <v>2023</v>
      </c>
      <c r="F17" s="15" t="s">
        <v>162</v>
      </c>
      <c r="G17" s="15" t="s">
        <v>133</v>
      </c>
      <c r="H17" s="15" t="s">
        <v>136</v>
      </c>
      <c r="I17" s="15" t="s">
        <v>139</v>
      </c>
      <c r="J17" s="15" t="s">
        <v>141</v>
      </c>
      <c r="K17" s="15" t="s">
        <v>289</v>
      </c>
      <c r="L17" s="15" t="s">
        <v>294</v>
      </c>
      <c r="M17" s="15">
        <v>3.464</v>
      </c>
      <c r="N17" s="15">
        <v>1.948</v>
      </c>
      <c r="O17" s="15">
        <v>4.5999999999999999E-2</v>
      </c>
      <c r="P17" s="15">
        <v>3.089</v>
      </c>
      <c r="Q17" s="15">
        <v>2.173</v>
      </c>
      <c r="R17" s="15">
        <v>4.298</v>
      </c>
      <c r="S17" s="15">
        <v>11.185</v>
      </c>
      <c r="T17" s="15">
        <v>5.0709999999999997</v>
      </c>
      <c r="U17" s="15">
        <v>438371.79300000001</v>
      </c>
      <c r="V17" s="15">
        <v>1780</v>
      </c>
    </row>
    <row r="18" spans="2:22" ht="30" x14ac:dyDescent="0.25">
      <c r="B18" s="15" t="s">
        <v>136</v>
      </c>
      <c r="C18" s="15" t="s">
        <v>159</v>
      </c>
      <c r="D18" s="15" t="s">
        <v>160</v>
      </c>
      <c r="E18" s="15">
        <v>2023</v>
      </c>
      <c r="F18" s="15" t="s">
        <v>162</v>
      </c>
      <c r="G18" s="15" t="s">
        <v>133</v>
      </c>
      <c r="H18" s="15" t="s">
        <v>136</v>
      </c>
      <c r="I18" s="15" t="s">
        <v>139</v>
      </c>
      <c r="J18" s="15" t="s">
        <v>141</v>
      </c>
      <c r="K18" s="15" t="s">
        <v>289</v>
      </c>
      <c r="L18" s="15" t="s">
        <v>290</v>
      </c>
      <c r="M18" s="15">
        <v>21.716000000000001</v>
      </c>
      <c r="N18" s="15">
        <v>15.867000000000001</v>
      </c>
      <c r="O18" s="15">
        <v>1.587</v>
      </c>
      <c r="P18" s="15">
        <v>18.684000000000001</v>
      </c>
      <c r="Q18" s="15">
        <v>12.725</v>
      </c>
      <c r="R18" s="15">
        <v>25.39</v>
      </c>
      <c r="S18" s="15">
        <v>11.481</v>
      </c>
      <c r="T18" s="15">
        <v>4.8330000000000002</v>
      </c>
      <c r="U18" s="15">
        <v>450927.17499999999</v>
      </c>
      <c r="V18" s="15">
        <v>100</v>
      </c>
    </row>
    <row r="19" spans="2:22" x14ac:dyDescent="0.25">
      <c r="B19" s="15" t="s">
        <v>136</v>
      </c>
      <c r="C19" s="15" t="s">
        <v>159</v>
      </c>
      <c r="D19" s="15" t="s">
        <v>160</v>
      </c>
      <c r="E19" s="15">
        <v>2023</v>
      </c>
      <c r="F19" s="15" t="s">
        <v>162</v>
      </c>
      <c r="G19" s="15" t="s">
        <v>133</v>
      </c>
      <c r="H19" s="15" t="s">
        <v>136</v>
      </c>
      <c r="I19" s="15" t="s">
        <v>139</v>
      </c>
      <c r="J19" s="15" t="s">
        <v>141</v>
      </c>
      <c r="K19" s="15" t="s">
        <v>289</v>
      </c>
      <c r="L19" s="15" t="s">
        <v>291</v>
      </c>
      <c r="M19" s="15">
        <v>37.825000000000003</v>
      </c>
      <c r="N19" s="15">
        <v>20.227</v>
      </c>
      <c r="O19" s="15">
        <v>0.48499999999999999</v>
      </c>
      <c r="P19" s="15">
        <v>34.381999999999998</v>
      </c>
      <c r="Q19" s="15">
        <v>24.617999999999999</v>
      </c>
      <c r="R19" s="15">
        <v>46.271999999999998</v>
      </c>
      <c r="S19" s="15">
        <v>11.21</v>
      </c>
      <c r="T19" s="15">
        <v>5.0289999999999999</v>
      </c>
      <c r="U19" s="15">
        <v>439074.20899999997</v>
      </c>
      <c r="V19" s="15">
        <v>1740</v>
      </c>
    </row>
    <row r="20" spans="2:22" ht="30" x14ac:dyDescent="0.25">
      <c r="B20" s="15" t="s">
        <v>136</v>
      </c>
      <c r="C20" s="15" t="s">
        <v>159</v>
      </c>
      <c r="D20" s="15" t="s">
        <v>160</v>
      </c>
      <c r="E20" s="15">
        <v>2023</v>
      </c>
      <c r="F20" s="15" t="s">
        <v>162</v>
      </c>
      <c r="G20" s="15" t="s">
        <v>133</v>
      </c>
      <c r="H20" s="15" t="s">
        <v>136</v>
      </c>
      <c r="I20" s="15" t="s">
        <v>139</v>
      </c>
      <c r="J20" s="15" t="s">
        <v>141</v>
      </c>
      <c r="K20" s="15" t="s">
        <v>289</v>
      </c>
      <c r="L20" s="15" t="s">
        <v>292</v>
      </c>
      <c r="M20" s="15">
        <v>14.887</v>
      </c>
      <c r="N20" s="15">
        <v>10.015000000000001</v>
      </c>
      <c r="O20" s="15">
        <v>0.439</v>
      </c>
      <c r="P20" s="15">
        <v>12.928000000000001</v>
      </c>
      <c r="Q20" s="15">
        <v>7.8</v>
      </c>
      <c r="R20" s="15">
        <v>19.545000000000002</v>
      </c>
      <c r="S20" s="15">
        <v>11.106</v>
      </c>
      <c r="T20" s="15">
        <v>5.1589999999999998</v>
      </c>
      <c r="U20" s="15">
        <v>437999.68800000002</v>
      </c>
      <c r="V20" s="15">
        <v>520</v>
      </c>
    </row>
    <row r="21" spans="2:22" x14ac:dyDescent="0.25">
      <c r="B21" s="15" t="s">
        <v>136</v>
      </c>
      <c r="C21" s="15" t="s">
        <v>159</v>
      </c>
      <c r="D21" s="15" t="s">
        <v>160</v>
      </c>
      <c r="E21" s="15">
        <v>2023</v>
      </c>
      <c r="F21" s="15" t="s">
        <v>162</v>
      </c>
      <c r="G21" s="15" t="s">
        <v>133</v>
      </c>
      <c r="H21" s="15" t="s">
        <v>136</v>
      </c>
      <c r="I21" s="15" t="s">
        <v>139</v>
      </c>
      <c r="J21" s="15" t="s">
        <v>141</v>
      </c>
      <c r="K21" s="15" t="s">
        <v>289</v>
      </c>
      <c r="L21" s="15" t="s">
        <v>293</v>
      </c>
      <c r="M21" s="15">
        <v>28.606999999999999</v>
      </c>
      <c r="N21" s="15">
        <v>16.120999999999999</v>
      </c>
      <c r="O21" s="15">
        <v>0.34899999999999998</v>
      </c>
      <c r="P21" s="15">
        <v>25.72</v>
      </c>
      <c r="Q21" s="15">
        <v>18.248999999999999</v>
      </c>
      <c r="R21" s="15">
        <v>35.673999999999999</v>
      </c>
      <c r="S21" s="15">
        <v>11.153</v>
      </c>
      <c r="T21" s="15">
        <v>5.085</v>
      </c>
      <c r="U21" s="15">
        <v>436089.18900000001</v>
      </c>
      <c r="V21" s="15">
        <v>2130</v>
      </c>
    </row>
    <row r="22" spans="2:22" x14ac:dyDescent="0.25">
      <c r="B22" s="15" t="s">
        <v>136</v>
      </c>
      <c r="C22" s="15" t="s">
        <v>159</v>
      </c>
      <c r="D22" s="15" t="s">
        <v>160</v>
      </c>
      <c r="E22" s="15">
        <v>2023</v>
      </c>
      <c r="F22" s="15" t="s">
        <v>162</v>
      </c>
      <c r="G22" s="15" t="s">
        <v>133</v>
      </c>
      <c r="H22" s="15" t="s">
        <v>136</v>
      </c>
      <c r="I22" s="15" t="s">
        <v>139</v>
      </c>
      <c r="J22" s="15" t="s">
        <v>141</v>
      </c>
      <c r="K22" s="15" t="s">
        <v>289</v>
      </c>
      <c r="L22" s="15" t="s">
        <v>294</v>
      </c>
      <c r="M22" s="15">
        <v>25.141999999999999</v>
      </c>
      <c r="N22" s="15">
        <v>13.845000000000001</v>
      </c>
      <c r="O22" s="15">
        <v>0.33700000000000002</v>
      </c>
      <c r="P22" s="15">
        <v>23.033999999999999</v>
      </c>
      <c r="Q22" s="15">
        <v>15.542</v>
      </c>
      <c r="R22" s="15">
        <v>32.146000000000001</v>
      </c>
      <c r="S22" s="15">
        <v>11.215</v>
      </c>
      <c r="T22" s="15">
        <v>5.0490000000000004</v>
      </c>
      <c r="U22" s="15">
        <v>438954.73</v>
      </c>
      <c r="V22" s="15">
        <v>1690</v>
      </c>
    </row>
    <row r="23" spans="2:22" ht="30" x14ac:dyDescent="0.25">
      <c r="B23" s="15" t="s">
        <v>136</v>
      </c>
      <c r="C23" s="15" t="s">
        <v>272</v>
      </c>
      <c r="D23" s="15" t="s">
        <v>160</v>
      </c>
      <c r="E23" s="15">
        <v>2023</v>
      </c>
      <c r="F23" s="15" t="s">
        <v>162</v>
      </c>
      <c r="G23" s="15" t="s">
        <v>133</v>
      </c>
      <c r="H23" s="15" t="s">
        <v>136</v>
      </c>
      <c r="I23" s="15" t="s">
        <v>139</v>
      </c>
      <c r="J23" s="15" t="s">
        <v>141</v>
      </c>
      <c r="K23" s="15" t="s">
        <v>289</v>
      </c>
      <c r="L23" s="15" t="s">
        <v>290</v>
      </c>
      <c r="M23" s="15">
        <v>0.34300000000000003</v>
      </c>
      <c r="N23" s="15">
        <v>0.26300000000000001</v>
      </c>
      <c r="O23" s="15">
        <v>2.9000000000000001E-2</v>
      </c>
      <c r="P23" s="15">
        <v>0.29799999999999999</v>
      </c>
      <c r="Q23" s="15">
        <v>0.184</v>
      </c>
      <c r="R23" s="15">
        <v>0.38500000000000001</v>
      </c>
      <c r="S23" s="15">
        <v>11.525</v>
      </c>
      <c r="T23" s="15">
        <v>4.7850000000000001</v>
      </c>
      <c r="U23" s="15">
        <v>451971.88799999998</v>
      </c>
      <c r="V23" s="15">
        <v>80</v>
      </c>
    </row>
    <row r="24" spans="2:22" x14ac:dyDescent="0.25">
      <c r="B24" s="15" t="s">
        <v>136</v>
      </c>
      <c r="C24" s="15" t="s">
        <v>272</v>
      </c>
      <c r="D24" s="15" t="s">
        <v>160</v>
      </c>
      <c r="E24" s="15">
        <v>2023</v>
      </c>
      <c r="F24" s="15" t="s">
        <v>162</v>
      </c>
      <c r="G24" s="15" t="s">
        <v>133</v>
      </c>
      <c r="H24" s="15" t="s">
        <v>136</v>
      </c>
      <c r="I24" s="15" t="s">
        <v>139</v>
      </c>
      <c r="J24" s="15" t="s">
        <v>141</v>
      </c>
      <c r="K24" s="15" t="s">
        <v>289</v>
      </c>
      <c r="L24" s="15" t="s">
        <v>291</v>
      </c>
      <c r="M24" s="15">
        <v>0.28399999999999997</v>
      </c>
      <c r="N24" s="15">
        <v>0.124</v>
      </c>
      <c r="O24" s="15">
        <v>4.0000000000000001E-3</v>
      </c>
      <c r="P24" s="15">
        <v>0.27600000000000002</v>
      </c>
      <c r="Q24" s="15">
        <v>0.20200000000000001</v>
      </c>
      <c r="R24" s="15">
        <v>0.34699999999999998</v>
      </c>
      <c r="S24" s="15">
        <v>11.239000000000001</v>
      </c>
      <c r="T24" s="15">
        <v>4.9950000000000001</v>
      </c>
      <c r="U24" s="15">
        <v>440178.50300000003</v>
      </c>
      <c r="V24" s="15">
        <v>850</v>
      </c>
    </row>
    <row r="25" spans="2:22" ht="30" x14ac:dyDescent="0.25">
      <c r="B25" s="15" t="s">
        <v>136</v>
      </c>
      <c r="C25" s="15" t="s">
        <v>272</v>
      </c>
      <c r="D25" s="15" t="s">
        <v>160</v>
      </c>
      <c r="E25" s="15">
        <v>2023</v>
      </c>
      <c r="F25" s="15" t="s">
        <v>162</v>
      </c>
      <c r="G25" s="15" t="s">
        <v>133</v>
      </c>
      <c r="H25" s="15" t="s">
        <v>136</v>
      </c>
      <c r="I25" s="15" t="s">
        <v>139</v>
      </c>
      <c r="J25" s="15" t="s">
        <v>141</v>
      </c>
      <c r="K25" s="15" t="s">
        <v>289</v>
      </c>
      <c r="L25" s="15" t="s">
        <v>292</v>
      </c>
      <c r="M25" s="15">
        <v>0.23499999999999999</v>
      </c>
      <c r="N25" s="15">
        <v>0.13700000000000001</v>
      </c>
      <c r="O25" s="15">
        <v>7.0000000000000001E-3</v>
      </c>
      <c r="P25" s="15">
        <v>0.223</v>
      </c>
      <c r="Q25" s="15">
        <v>0.13600000000000001</v>
      </c>
      <c r="R25" s="15">
        <v>0.314</v>
      </c>
      <c r="S25" s="15">
        <v>11.124000000000001</v>
      </c>
      <c r="T25" s="15">
        <v>5.1420000000000003</v>
      </c>
      <c r="U25" s="15">
        <v>437859.853</v>
      </c>
      <c r="V25" s="15">
        <v>390</v>
      </c>
    </row>
    <row r="26" spans="2:22" x14ac:dyDescent="0.25">
      <c r="B26" s="15" t="s">
        <v>136</v>
      </c>
      <c r="C26" s="15" t="s">
        <v>272</v>
      </c>
      <c r="D26" s="15" t="s">
        <v>160</v>
      </c>
      <c r="E26" s="15">
        <v>2023</v>
      </c>
      <c r="F26" s="15" t="s">
        <v>162</v>
      </c>
      <c r="G26" s="15" t="s">
        <v>133</v>
      </c>
      <c r="H26" s="15" t="s">
        <v>136</v>
      </c>
      <c r="I26" s="15" t="s">
        <v>139</v>
      </c>
      <c r="J26" s="15" t="s">
        <v>141</v>
      </c>
      <c r="K26" s="15" t="s">
        <v>289</v>
      </c>
      <c r="L26" s="15" t="s">
        <v>293</v>
      </c>
      <c r="M26" s="15">
        <v>0.29399999999999998</v>
      </c>
      <c r="N26" s="15">
        <v>0.13600000000000001</v>
      </c>
      <c r="O26" s="15">
        <v>4.0000000000000001E-3</v>
      </c>
      <c r="P26" s="15">
        <v>0.28199999999999997</v>
      </c>
      <c r="Q26" s="15">
        <v>0.20399999999999999</v>
      </c>
      <c r="R26" s="15">
        <v>0.36699999999999999</v>
      </c>
      <c r="S26" s="15">
        <v>11.151999999999999</v>
      </c>
      <c r="T26" s="15">
        <v>5.0869999999999997</v>
      </c>
      <c r="U26" s="15">
        <v>435863.22100000002</v>
      </c>
      <c r="V26" s="15">
        <v>1190</v>
      </c>
    </row>
    <row r="27" spans="2:22" x14ac:dyDescent="0.25">
      <c r="B27" s="15" t="s">
        <v>136</v>
      </c>
      <c r="C27" s="15" t="s">
        <v>272</v>
      </c>
      <c r="D27" s="15" t="s">
        <v>160</v>
      </c>
      <c r="E27" s="15">
        <v>2023</v>
      </c>
      <c r="F27" s="15" t="s">
        <v>162</v>
      </c>
      <c r="G27" s="15" t="s">
        <v>133</v>
      </c>
      <c r="H27" s="15" t="s">
        <v>136</v>
      </c>
      <c r="I27" s="15" t="s">
        <v>139</v>
      </c>
      <c r="J27" s="15" t="s">
        <v>141</v>
      </c>
      <c r="K27" s="15" t="s">
        <v>289</v>
      </c>
      <c r="L27" s="15" t="s">
        <v>294</v>
      </c>
      <c r="M27" s="15">
        <v>0.28299999999999997</v>
      </c>
      <c r="N27" s="15">
        <v>0.17599999999999999</v>
      </c>
      <c r="O27" s="15">
        <v>5.0000000000000001E-3</v>
      </c>
      <c r="P27" s="15">
        <v>0.26100000000000001</v>
      </c>
      <c r="Q27" s="15">
        <v>0.184</v>
      </c>
      <c r="R27" s="15">
        <v>0.35</v>
      </c>
      <c r="S27" s="15">
        <v>11.222</v>
      </c>
      <c r="T27" s="15">
        <v>5.0419999999999998</v>
      </c>
      <c r="U27" s="15">
        <v>438498.87</v>
      </c>
      <c r="V27" s="15">
        <v>1070</v>
      </c>
    </row>
    <row r="28" spans="2:22" ht="30" x14ac:dyDescent="0.25">
      <c r="B28" s="15" t="s">
        <v>136</v>
      </c>
      <c r="C28" s="15" t="s">
        <v>273</v>
      </c>
      <c r="D28" s="15" t="s">
        <v>160</v>
      </c>
      <c r="E28" s="15">
        <v>2023</v>
      </c>
      <c r="F28" s="15" t="s">
        <v>162</v>
      </c>
      <c r="G28" s="15" t="s">
        <v>133</v>
      </c>
      <c r="H28" s="15" t="s">
        <v>136</v>
      </c>
      <c r="I28" s="15" t="s">
        <v>139</v>
      </c>
      <c r="J28" s="15" t="s">
        <v>141</v>
      </c>
      <c r="K28" s="15" t="s">
        <v>289</v>
      </c>
      <c r="L28" s="15" t="s">
        <v>290</v>
      </c>
      <c r="M28" s="15">
        <v>13.228999999999999</v>
      </c>
      <c r="N28" s="15">
        <v>9.827</v>
      </c>
      <c r="O28" s="15">
        <v>0.98299999999999998</v>
      </c>
      <c r="P28" s="15">
        <v>10.19</v>
      </c>
      <c r="Q28" s="15">
        <v>6.5049999999999999</v>
      </c>
      <c r="R28" s="15">
        <v>16.190000000000001</v>
      </c>
      <c r="S28" s="15">
        <v>11.481</v>
      </c>
      <c r="T28" s="15">
        <v>4.8330000000000002</v>
      </c>
      <c r="U28" s="15">
        <v>450927.17499999999</v>
      </c>
      <c r="V28" s="15">
        <v>100</v>
      </c>
    </row>
    <row r="29" spans="2:22" x14ac:dyDescent="0.25">
      <c r="B29" s="15" t="s">
        <v>136</v>
      </c>
      <c r="C29" s="15" t="s">
        <v>273</v>
      </c>
      <c r="D29" s="15" t="s">
        <v>160</v>
      </c>
      <c r="E29" s="15">
        <v>2023</v>
      </c>
      <c r="F29" s="15" t="s">
        <v>162</v>
      </c>
      <c r="G29" s="15" t="s">
        <v>133</v>
      </c>
      <c r="H29" s="15" t="s">
        <v>136</v>
      </c>
      <c r="I29" s="15" t="s">
        <v>139</v>
      </c>
      <c r="J29" s="15" t="s">
        <v>141</v>
      </c>
      <c r="K29" s="15" t="s">
        <v>289</v>
      </c>
      <c r="L29" s="15" t="s">
        <v>291</v>
      </c>
      <c r="M29" s="15">
        <v>18.015000000000001</v>
      </c>
      <c r="N29" s="15">
        <v>12.122999999999999</v>
      </c>
      <c r="O29" s="15">
        <v>0.29199999999999998</v>
      </c>
      <c r="P29" s="15">
        <v>14.94</v>
      </c>
      <c r="Q29" s="15">
        <v>10.117000000000001</v>
      </c>
      <c r="R29" s="15">
        <v>22.216000000000001</v>
      </c>
      <c r="S29" s="15">
        <v>11.211</v>
      </c>
      <c r="T29" s="15">
        <v>5.0279999999999996</v>
      </c>
      <c r="U29" s="15">
        <v>439130.74300000002</v>
      </c>
      <c r="V29" s="15">
        <v>1720</v>
      </c>
    </row>
    <row r="30" spans="2:22" ht="30" x14ac:dyDescent="0.25">
      <c r="B30" s="15" t="s">
        <v>136</v>
      </c>
      <c r="C30" s="15" t="s">
        <v>273</v>
      </c>
      <c r="D30" s="15" t="s">
        <v>160</v>
      </c>
      <c r="E30" s="15">
        <v>2023</v>
      </c>
      <c r="F30" s="15" t="s">
        <v>162</v>
      </c>
      <c r="G30" s="15" t="s">
        <v>133</v>
      </c>
      <c r="H30" s="15" t="s">
        <v>136</v>
      </c>
      <c r="I30" s="15" t="s">
        <v>139</v>
      </c>
      <c r="J30" s="15" t="s">
        <v>141</v>
      </c>
      <c r="K30" s="15" t="s">
        <v>289</v>
      </c>
      <c r="L30" s="15" t="s">
        <v>292</v>
      </c>
      <c r="M30" s="15">
        <v>10.509</v>
      </c>
      <c r="N30" s="15">
        <v>7.6130000000000004</v>
      </c>
      <c r="O30" s="15">
        <v>0.33400000000000002</v>
      </c>
      <c r="P30" s="15">
        <v>8.6950000000000003</v>
      </c>
      <c r="Q30" s="15">
        <v>5.3849999999999998</v>
      </c>
      <c r="R30" s="15">
        <v>13.577999999999999</v>
      </c>
      <c r="S30" s="15">
        <v>11.106</v>
      </c>
      <c r="T30" s="15">
        <v>5.16</v>
      </c>
      <c r="U30" s="15">
        <v>438087.78399999999</v>
      </c>
      <c r="V30" s="15">
        <v>520</v>
      </c>
    </row>
    <row r="31" spans="2:22" x14ac:dyDescent="0.25">
      <c r="B31" s="15" t="s">
        <v>136</v>
      </c>
      <c r="C31" s="15" t="s">
        <v>273</v>
      </c>
      <c r="D31" s="15" t="s">
        <v>160</v>
      </c>
      <c r="E31" s="15">
        <v>2023</v>
      </c>
      <c r="F31" s="15" t="s">
        <v>162</v>
      </c>
      <c r="G31" s="15" t="s">
        <v>133</v>
      </c>
      <c r="H31" s="15" t="s">
        <v>136</v>
      </c>
      <c r="I31" s="15" t="s">
        <v>139</v>
      </c>
      <c r="J31" s="15" t="s">
        <v>141</v>
      </c>
      <c r="K31" s="15" t="s">
        <v>289</v>
      </c>
      <c r="L31" s="15" t="s">
        <v>293</v>
      </c>
      <c r="M31" s="15">
        <v>14.206</v>
      </c>
      <c r="N31" s="15">
        <v>9.8520000000000003</v>
      </c>
      <c r="O31" s="15">
        <v>0.214</v>
      </c>
      <c r="P31" s="15">
        <v>11.898</v>
      </c>
      <c r="Q31" s="15">
        <v>7.758</v>
      </c>
      <c r="R31" s="15">
        <v>17.824000000000002</v>
      </c>
      <c r="S31" s="15">
        <v>11.151999999999999</v>
      </c>
      <c r="T31" s="15">
        <v>5.0869999999999997</v>
      </c>
      <c r="U31" s="15">
        <v>436066.359</v>
      </c>
      <c r="V31" s="15">
        <v>2110</v>
      </c>
    </row>
    <row r="32" spans="2:22" x14ac:dyDescent="0.25">
      <c r="B32" s="15" t="s">
        <v>136</v>
      </c>
      <c r="C32" s="15" t="s">
        <v>273</v>
      </c>
      <c r="D32" s="15" t="s">
        <v>160</v>
      </c>
      <c r="E32" s="15">
        <v>2023</v>
      </c>
      <c r="F32" s="15" t="s">
        <v>162</v>
      </c>
      <c r="G32" s="15" t="s">
        <v>133</v>
      </c>
      <c r="H32" s="15" t="s">
        <v>136</v>
      </c>
      <c r="I32" s="15" t="s">
        <v>139</v>
      </c>
      <c r="J32" s="15" t="s">
        <v>141</v>
      </c>
      <c r="K32" s="15" t="s">
        <v>289</v>
      </c>
      <c r="L32" s="15" t="s">
        <v>294</v>
      </c>
      <c r="M32" s="15">
        <v>13.041</v>
      </c>
      <c r="N32" s="15">
        <v>9.5950000000000006</v>
      </c>
      <c r="O32" s="15">
        <v>0.23499999999999999</v>
      </c>
      <c r="P32" s="15">
        <v>10.536</v>
      </c>
      <c r="Q32" s="15">
        <v>6.92</v>
      </c>
      <c r="R32" s="15">
        <v>16.262</v>
      </c>
      <c r="S32" s="15">
        <v>11.214</v>
      </c>
      <c r="T32" s="15">
        <v>5.0510000000000002</v>
      </c>
      <c r="U32" s="15">
        <v>438921.54</v>
      </c>
      <c r="V32" s="15">
        <v>1670</v>
      </c>
    </row>
  </sheetData>
  <mergeCells count="1">
    <mergeCell ref="B1:V1"/>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V32"/>
  <sheetViews>
    <sheetView zoomScale="85" zoomScaleNormal="85" workbookViewId="0">
      <selection activeCell="B1" sqref="B1:V1"/>
    </sheetView>
  </sheetViews>
  <sheetFormatPr defaultColWidth="16" defaultRowHeight="15" x14ac:dyDescent="0.25"/>
  <cols>
    <col min="1" max="1" width="22.7109375" style="18" customWidth="1"/>
    <col min="2" max="2" width="19.42578125" style="15" customWidth="1"/>
    <col min="3" max="3" width="17.5703125" style="15" customWidth="1"/>
    <col min="4" max="4" width="16" style="15"/>
    <col min="5" max="5" width="17.5703125" style="15" customWidth="1"/>
    <col min="6" max="6" width="17.28515625" style="15" customWidth="1"/>
    <col min="7" max="7" width="28.140625" style="15" customWidth="1"/>
    <col min="8" max="8" width="27.140625" style="15" customWidth="1"/>
    <col min="9" max="9" width="24.5703125" style="15" customWidth="1"/>
    <col min="10" max="10" width="16" style="15"/>
    <col min="11" max="11" width="24.5703125" style="15" customWidth="1"/>
    <col min="12" max="13" width="16" style="15"/>
    <col min="14" max="14" width="17.7109375" style="15" customWidth="1"/>
    <col min="15" max="15" width="18.85546875" style="15" customWidth="1"/>
    <col min="16" max="16" width="18" style="15" customWidth="1"/>
    <col min="17" max="17" width="16" style="15"/>
    <col min="18" max="18" width="19" style="15" customWidth="1"/>
    <col min="19" max="19" width="16" style="15"/>
    <col min="20" max="20" width="18.7109375" style="15" customWidth="1"/>
    <col min="21" max="21" width="16" style="15"/>
    <col min="22" max="22" width="18.42578125" style="15" customWidth="1"/>
    <col min="23" max="16384" width="16" style="15"/>
  </cols>
  <sheetData>
    <row r="1" spans="1:22" ht="38.25" customHeight="1" x14ac:dyDescent="0.25">
      <c r="A1" s="37" t="str">
        <f>HYPERLINK("#Contents!A1","Return to table of contents")</f>
        <v>Return to table of contents</v>
      </c>
      <c r="B1" s="47" t="s">
        <v>295</v>
      </c>
      <c r="C1" s="47"/>
      <c r="D1" s="47"/>
      <c r="E1" s="47"/>
      <c r="F1" s="47"/>
      <c r="G1" s="47"/>
      <c r="H1" s="47"/>
      <c r="I1" s="47"/>
      <c r="J1" s="47"/>
      <c r="K1" s="47"/>
      <c r="L1" s="47"/>
      <c r="M1" s="47"/>
      <c r="N1" s="47"/>
      <c r="O1" s="47"/>
      <c r="P1" s="47"/>
      <c r="Q1" s="47"/>
      <c r="R1" s="47"/>
      <c r="S1" s="47"/>
      <c r="T1" s="47"/>
      <c r="U1" s="47"/>
      <c r="V1" s="48"/>
    </row>
    <row r="2" spans="1:22" ht="30" x14ac:dyDescent="0.25">
      <c r="A2" s="19"/>
      <c r="B2" s="5" t="s">
        <v>120</v>
      </c>
      <c r="C2" s="5" t="s">
        <v>123</v>
      </c>
      <c r="D2" s="5" t="s">
        <v>126</v>
      </c>
      <c r="E2" s="5" t="s">
        <v>127</v>
      </c>
      <c r="F2" s="5" t="s">
        <v>128</v>
      </c>
      <c r="G2" s="5" t="s">
        <v>131</v>
      </c>
      <c r="H2" s="5" t="s">
        <v>134</v>
      </c>
      <c r="I2" s="5" t="s">
        <v>137</v>
      </c>
      <c r="J2" s="5" t="s">
        <v>140</v>
      </c>
      <c r="K2" s="5" t="s">
        <v>142</v>
      </c>
      <c r="L2" s="5" t="s">
        <v>145</v>
      </c>
      <c r="M2" s="5" t="s">
        <v>147</v>
      </c>
      <c r="N2" s="5" t="s">
        <v>149</v>
      </c>
      <c r="O2" s="5" t="s">
        <v>150</v>
      </c>
      <c r="P2" s="5" t="s">
        <v>151</v>
      </c>
      <c r="Q2" s="5" t="s">
        <v>152</v>
      </c>
      <c r="R2" s="5" t="s">
        <v>153</v>
      </c>
      <c r="S2" s="5" t="s">
        <v>154</v>
      </c>
      <c r="T2" s="5" t="s">
        <v>155</v>
      </c>
      <c r="U2" s="5" t="s">
        <v>156</v>
      </c>
      <c r="V2" s="5" t="s">
        <v>158</v>
      </c>
    </row>
    <row r="3" spans="1:22" x14ac:dyDescent="0.25">
      <c r="A3" s="19"/>
      <c r="B3" s="15" t="s">
        <v>122</v>
      </c>
      <c r="C3" s="15" t="s">
        <v>159</v>
      </c>
      <c r="D3" s="15" t="s">
        <v>160</v>
      </c>
      <c r="E3" s="15">
        <v>2023</v>
      </c>
      <c r="F3" s="15" t="s">
        <v>162</v>
      </c>
      <c r="G3" s="15" t="s">
        <v>133</v>
      </c>
      <c r="H3" s="15" t="s">
        <v>296</v>
      </c>
      <c r="I3" s="15" t="s">
        <v>139</v>
      </c>
      <c r="J3" s="15" t="s">
        <v>141</v>
      </c>
      <c r="K3" s="15" t="s">
        <v>297</v>
      </c>
      <c r="L3" s="15" t="s">
        <v>296</v>
      </c>
      <c r="M3" s="15">
        <v>8.5150000000000006</v>
      </c>
      <c r="N3" s="15">
        <v>5.9950000000000001</v>
      </c>
      <c r="O3" s="15">
        <v>6.4000000000000001E-2</v>
      </c>
      <c r="P3" s="15">
        <v>6.9870000000000001</v>
      </c>
      <c r="Q3" s="15">
        <v>4.7409999999999997</v>
      </c>
      <c r="R3" s="15">
        <v>10.333</v>
      </c>
      <c r="S3" s="15">
        <v>11.162000000000001</v>
      </c>
      <c r="T3" s="15">
        <v>5.0819999999999999</v>
      </c>
      <c r="U3" s="15">
        <v>438207.92300000001</v>
      </c>
      <c r="V3" s="15">
        <v>8810</v>
      </c>
    </row>
    <row r="4" spans="1:22" ht="30" x14ac:dyDescent="0.25">
      <c r="B4" s="15" t="s">
        <v>122</v>
      </c>
      <c r="C4" s="15" t="s">
        <v>159</v>
      </c>
      <c r="D4" s="15" t="s">
        <v>160</v>
      </c>
      <c r="E4" s="15">
        <v>2023</v>
      </c>
      <c r="F4" s="15" t="s">
        <v>162</v>
      </c>
      <c r="G4" s="15" t="s">
        <v>133</v>
      </c>
      <c r="H4" s="15" t="s">
        <v>296</v>
      </c>
      <c r="I4" s="15" t="s">
        <v>139</v>
      </c>
      <c r="J4" s="15" t="s">
        <v>141</v>
      </c>
      <c r="K4" s="15" t="s">
        <v>297</v>
      </c>
      <c r="L4" s="15" t="s">
        <v>298</v>
      </c>
      <c r="M4" s="15">
        <v>5.5119999999999996</v>
      </c>
      <c r="N4" s="15">
        <v>3.3319999999999999</v>
      </c>
      <c r="O4" s="15">
        <v>0.373</v>
      </c>
      <c r="P4" s="15">
        <v>4.5629999999999997</v>
      </c>
      <c r="Q4" s="15">
        <v>2.9180000000000001</v>
      </c>
      <c r="R4" s="15">
        <v>6.6479999999999997</v>
      </c>
      <c r="S4" s="15">
        <v>11.435</v>
      </c>
      <c r="T4" s="15">
        <v>4.8899999999999997</v>
      </c>
      <c r="U4" s="15">
        <v>450579.38900000002</v>
      </c>
      <c r="V4" s="15">
        <v>80</v>
      </c>
    </row>
    <row r="5" spans="1:22" x14ac:dyDescent="0.25">
      <c r="B5" s="15" t="s">
        <v>122</v>
      </c>
      <c r="C5" s="15" t="s">
        <v>159</v>
      </c>
      <c r="D5" s="15" t="s">
        <v>160</v>
      </c>
      <c r="E5" s="15">
        <v>2023</v>
      </c>
      <c r="F5" s="15" t="s">
        <v>162</v>
      </c>
      <c r="G5" s="15" t="s">
        <v>133</v>
      </c>
      <c r="H5" s="15" t="s">
        <v>296</v>
      </c>
      <c r="I5" s="15" t="s">
        <v>139</v>
      </c>
      <c r="J5" s="15" t="s">
        <v>141</v>
      </c>
      <c r="K5" s="15" t="s">
        <v>297</v>
      </c>
      <c r="L5" s="15" t="s">
        <v>299</v>
      </c>
      <c r="M5" s="15">
        <v>11.340999999999999</v>
      </c>
      <c r="N5" s="15">
        <v>6.718</v>
      </c>
      <c r="O5" s="15">
        <v>0.53100000000000003</v>
      </c>
      <c r="P5" s="15">
        <v>9.5530000000000008</v>
      </c>
      <c r="Q5" s="15">
        <v>6.524</v>
      </c>
      <c r="R5" s="15">
        <v>15.573</v>
      </c>
      <c r="S5" s="15">
        <v>11.255000000000001</v>
      </c>
      <c r="T5" s="15">
        <v>5.0330000000000004</v>
      </c>
      <c r="U5" s="15">
        <v>441416.95400000003</v>
      </c>
      <c r="V5" s="15">
        <v>160</v>
      </c>
    </row>
    <row r="6" spans="1:22" ht="30" x14ac:dyDescent="0.25">
      <c r="B6" s="15" t="s">
        <v>122</v>
      </c>
      <c r="C6" s="15" t="s">
        <v>159</v>
      </c>
      <c r="D6" s="15" t="s">
        <v>160</v>
      </c>
      <c r="E6" s="15">
        <v>2023</v>
      </c>
      <c r="F6" s="15" t="s">
        <v>162</v>
      </c>
      <c r="G6" s="15" t="s">
        <v>133</v>
      </c>
      <c r="H6" s="15" t="s">
        <v>296</v>
      </c>
      <c r="I6" s="15" t="s">
        <v>139</v>
      </c>
      <c r="J6" s="15" t="s">
        <v>141</v>
      </c>
      <c r="K6" s="15" t="s">
        <v>297</v>
      </c>
      <c r="L6" s="15" t="s">
        <v>300</v>
      </c>
      <c r="M6" s="15">
        <v>13.473000000000001</v>
      </c>
      <c r="N6" s="15">
        <v>9.1859999999999999</v>
      </c>
      <c r="O6" s="15">
        <v>0.83899999999999997</v>
      </c>
      <c r="P6" s="15">
        <v>11.930999999999999</v>
      </c>
      <c r="Q6" s="15">
        <v>8</v>
      </c>
      <c r="R6" s="15">
        <v>16.667000000000002</v>
      </c>
      <c r="S6" s="15">
        <v>11.475</v>
      </c>
      <c r="T6" s="15">
        <v>4.8319999999999999</v>
      </c>
      <c r="U6" s="15">
        <v>451816.00300000003</v>
      </c>
      <c r="V6" s="15">
        <v>120</v>
      </c>
    </row>
    <row r="7" spans="1:22" x14ac:dyDescent="0.25">
      <c r="B7" s="15" t="s">
        <v>122</v>
      </c>
      <c r="C7" s="15" t="s">
        <v>159</v>
      </c>
      <c r="D7" s="15" t="s">
        <v>160</v>
      </c>
      <c r="E7" s="15">
        <v>2023</v>
      </c>
      <c r="F7" s="15" t="s">
        <v>162</v>
      </c>
      <c r="G7" s="15" t="s">
        <v>133</v>
      </c>
      <c r="H7" s="15" t="s">
        <v>296</v>
      </c>
      <c r="I7" s="15" t="s">
        <v>139</v>
      </c>
      <c r="J7" s="15" t="s">
        <v>141</v>
      </c>
      <c r="K7" s="15" t="s">
        <v>297</v>
      </c>
      <c r="L7" s="15" t="s">
        <v>301</v>
      </c>
      <c r="M7" s="15">
        <v>7.9880000000000004</v>
      </c>
      <c r="N7" s="15">
        <v>5.1310000000000002</v>
      </c>
      <c r="O7" s="15">
        <v>6.0999999999999999E-2</v>
      </c>
      <c r="P7" s="15">
        <v>6.8019999999999996</v>
      </c>
      <c r="Q7" s="15">
        <v>4.6589999999999998</v>
      </c>
      <c r="R7" s="15">
        <v>9.7690000000000001</v>
      </c>
      <c r="S7" s="15">
        <v>11.151999999999999</v>
      </c>
      <c r="T7" s="15">
        <v>5.09</v>
      </c>
      <c r="U7" s="15">
        <v>437449.43599999999</v>
      </c>
      <c r="V7" s="15">
        <v>7020</v>
      </c>
    </row>
    <row r="8" spans="1:22" ht="30" x14ac:dyDescent="0.25">
      <c r="B8" s="15" t="s">
        <v>122</v>
      </c>
      <c r="C8" s="15" t="s">
        <v>159</v>
      </c>
      <c r="D8" s="15" t="s">
        <v>160</v>
      </c>
      <c r="E8" s="15">
        <v>2023</v>
      </c>
      <c r="F8" s="15" t="s">
        <v>162</v>
      </c>
      <c r="G8" s="15" t="s">
        <v>133</v>
      </c>
      <c r="H8" s="15" t="s">
        <v>296</v>
      </c>
      <c r="I8" s="15" t="s">
        <v>139</v>
      </c>
      <c r="J8" s="15" t="s">
        <v>141</v>
      </c>
      <c r="K8" s="15" t="s">
        <v>297</v>
      </c>
      <c r="L8" s="15" t="s">
        <v>302</v>
      </c>
      <c r="M8" s="15">
        <v>9.7520000000000007</v>
      </c>
      <c r="N8" s="15">
        <v>7.0019999999999998</v>
      </c>
      <c r="O8" s="15">
        <v>0.34200000000000003</v>
      </c>
      <c r="P8" s="15">
        <v>7.6059999999999999</v>
      </c>
      <c r="Q8" s="15">
        <v>5.32</v>
      </c>
      <c r="R8" s="15">
        <v>11.78</v>
      </c>
      <c r="S8" s="15">
        <v>11.192</v>
      </c>
      <c r="T8" s="15">
        <v>5.0629999999999997</v>
      </c>
      <c r="U8" s="15">
        <v>437144.31599999999</v>
      </c>
      <c r="V8" s="15">
        <v>420</v>
      </c>
    </row>
    <row r="9" spans="1:22" ht="30" x14ac:dyDescent="0.25">
      <c r="B9" s="15" t="s">
        <v>122</v>
      </c>
      <c r="C9" s="15" t="s">
        <v>159</v>
      </c>
      <c r="D9" s="15" t="s">
        <v>160</v>
      </c>
      <c r="E9" s="15">
        <v>2023</v>
      </c>
      <c r="F9" s="15" t="s">
        <v>162</v>
      </c>
      <c r="G9" s="15" t="s">
        <v>133</v>
      </c>
      <c r="H9" s="15" t="s">
        <v>296</v>
      </c>
      <c r="I9" s="15" t="s">
        <v>139</v>
      </c>
      <c r="J9" s="15" t="s">
        <v>141</v>
      </c>
      <c r="K9" s="15" t="s">
        <v>297</v>
      </c>
      <c r="L9" s="15" t="s">
        <v>303</v>
      </c>
      <c r="M9" s="15">
        <v>11.574</v>
      </c>
      <c r="N9" s="15">
        <v>10.125</v>
      </c>
      <c r="O9" s="15">
        <v>0.55700000000000005</v>
      </c>
      <c r="P9" s="15">
        <v>8.7479999999999993</v>
      </c>
      <c r="Q9" s="15">
        <v>5.5140000000000002</v>
      </c>
      <c r="R9" s="15">
        <v>13.255000000000001</v>
      </c>
      <c r="S9" s="15">
        <v>11.002000000000001</v>
      </c>
      <c r="T9" s="15">
        <v>5.19</v>
      </c>
      <c r="U9" s="15">
        <v>439705.08600000001</v>
      </c>
      <c r="V9" s="15">
        <v>330</v>
      </c>
    </row>
    <row r="10" spans="1:22" x14ac:dyDescent="0.25">
      <c r="B10" s="15" t="s">
        <v>122</v>
      </c>
      <c r="C10" s="15" t="s">
        <v>159</v>
      </c>
      <c r="D10" s="15" t="s">
        <v>160</v>
      </c>
      <c r="E10" s="15">
        <v>2023</v>
      </c>
      <c r="F10" s="15" t="s">
        <v>162</v>
      </c>
      <c r="G10" s="15" t="s">
        <v>133</v>
      </c>
      <c r="H10" s="15" t="s">
        <v>296</v>
      </c>
      <c r="I10" s="15" t="s">
        <v>139</v>
      </c>
      <c r="J10" s="15" t="s">
        <v>141</v>
      </c>
      <c r="K10" s="15" t="s">
        <v>297</v>
      </c>
      <c r="L10" s="15" t="s">
        <v>304</v>
      </c>
      <c r="M10" s="15">
        <v>17.265000000000001</v>
      </c>
      <c r="N10" s="15">
        <v>10.462999999999999</v>
      </c>
      <c r="O10" s="15">
        <v>1.351</v>
      </c>
      <c r="P10" s="15">
        <v>14.391999999999999</v>
      </c>
      <c r="Q10" s="15">
        <v>10.493</v>
      </c>
      <c r="R10" s="15">
        <v>22.943999999999999</v>
      </c>
      <c r="S10" s="15">
        <v>11.205</v>
      </c>
      <c r="T10" s="15">
        <v>5.0449999999999999</v>
      </c>
      <c r="U10" s="15">
        <v>445255.53200000001</v>
      </c>
      <c r="V10" s="15">
        <v>60</v>
      </c>
    </row>
    <row r="11" spans="1:22" ht="30" x14ac:dyDescent="0.25">
      <c r="B11" s="15" t="s">
        <v>122</v>
      </c>
      <c r="C11" s="15" t="s">
        <v>159</v>
      </c>
      <c r="D11" s="15" t="s">
        <v>160</v>
      </c>
      <c r="E11" s="15">
        <v>2023</v>
      </c>
      <c r="F11" s="15" t="s">
        <v>162</v>
      </c>
      <c r="G11" s="15" t="s">
        <v>133</v>
      </c>
      <c r="H11" s="15" t="s">
        <v>296</v>
      </c>
      <c r="I11" s="15" t="s">
        <v>139</v>
      </c>
      <c r="J11" s="15" t="s">
        <v>141</v>
      </c>
      <c r="K11" s="15" t="s">
        <v>297</v>
      </c>
      <c r="L11" s="15" t="s">
        <v>305</v>
      </c>
      <c r="M11" s="15">
        <v>12.664999999999999</v>
      </c>
      <c r="N11" s="15">
        <v>9.5739999999999998</v>
      </c>
      <c r="O11" s="15">
        <v>0.71399999999999997</v>
      </c>
      <c r="P11" s="15">
        <v>9.8610000000000007</v>
      </c>
      <c r="Q11" s="15">
        <v>5.8179999999999996</v>
      </c>
      <c r="R11" s="15">
        <v>17.884</v>
      </c>
      <c r="S11" s="15">
        <v>11.242000000000001</v>
      </c>
      <c r="T11" s="15">
        <v>5.016</v>
      </c>
      <c r="U11" s="15">
        <v>444223.07900000003</v>
      </c>
      <c r="V11" s="15">
        <v>180</v>
      </c>
    </row>
    <row r="12" spans="1:22" x14ac:dyDescent="0.25">
      <c r="B12" s="15" t="s">
        <v>122</v>
      </c>
      <c r="C12" s="15" t="s">
        <v>159</v>
      </c>
      <c r="D12" s="15" t="s">
        <v>160</v>
      </c>
      <c r="E12" s="15">
        <v>2023</v>
      </c>
      <c r="F12" s="15" t="s">
        <v>162</v>
      </c>
      <c r="G12" s="15" t="s">
        <v>133</v>
      </c>
      <c r="H12" s="15" t="s">
        <v>296</v>
      </c>
      <c r="I12" s="15" t="s">
        <v>139</v>
      </c>
      <c r="J12" s="15" t="s">
        <v>141</v>
      </c>
      <c r="K12" s="15" t="s">
        <v>297</v>
      </c>
      <c r="M12" s="15">
        <v>9.4459999999999997</v>
      </c>
      <c r="N12" s="15">
        <v>7.4180000000000001</v>
      </c>
      <c r="O12" s="15">
        <v>0.5</v>
      </c>
      <c r="P12" s="15">
        <v>7.3659999999999997</v>
      </c>
      <c r="Q12" s="15">
        <v>4.2350000000000003</v>
      </c>
      <c r="R12" s="15">
        <v>12.122999999999999</v>
      </c>
      <c r="S12" s="15">
        <v>11.234</v>
      </c>
      <c r="T12" s="15">
        <v>5.032</v>
      </c>
      <c r="U12" s="15">
        <v>441008.26400000002</v>
      </c>
      <c r="V12" s="15">
        <v>220</v>
      </c>
    </row>
    <row r="13" spans="1:22" x14ac:dyDescent="0.25">
      <c r="B13" s="15" t="s">
        <v>122</v>
      </c>
      <c r="C13" s="15" t="s">
        <v>272</v>
      </c>
      <c r="D13" s="15" t="s">
        <v>160</v>
      </c>
      <c r="E13" s="15">
        <v>2023</v>
      </c>
      <c r="F13" s="15" t="s">
        <v>162</v>
      </c>
      <c r="G13" s="15" t="s">
        <v>133</v>
      </c>
      <c r="H13" s="15" t="s">
        <v>296</v>
      </c>
      <c r="I13" s="15" t="s">
        <v>139</v>
      </c>
      <c r="J13" s="15" t="s">
        <v>141</v>
      </c>
      <c r="K13" s="15" t="s">
        <v>297</v>
      </c>
      <c r="L13" s="15" t="s">
        <v>296</v>
      </c>
      <c r="M13" s="15">
        <v>9.4E-2</v>
      </c>
      <c r="N13" s="15">
        <v>6.5000000000000002E-2</v>
      </c>
      <c r="O13" s="15">
        <v>1E-3</v>
      </c>
      <c r="P13" s="15">
        <v>7.6999999999999999E-2</v>
      </c>
      <c r="Q13" s="15">
        <v>5.5E-2</v>
      </c>
      <c r="R13" s="15">
        <v>0.113</v>
      </c>
      <c r="S13" s="15">
        <v>11.182</v>
      </c>
      <c r="T13" s="15">
        <v>5.0650000000000004</v>
      </c>
      <c r="U13" s="15">
        <v>438702.93199999997</v>
      </c>
      <c r="V13" s="15">
        <v>5190</v>
      </c>
    </row>
    <row r="14" spans="1:22" ht="30" x14ac:dyDescent="0.25">
      <c r="B14" s="15" t="s">
        <v>122</v>
      </c>
      <c r="C14" s="15" t="s">
        <v>272</v>
      </c>
      <c r="D14" s="15" t="s">
        <v>160</v>
      </c>
      <c r="E14" s="15">
        <v>2023</v>
      </c>
      <c r="F14" s="15" t="s">
        <v>162</v>
      </c>
      <c r="G14" s="15" t="s">
        <v>133</v>
      </c>
      <c r="H14" s="15" t="s">
        <v>296</v>
      </c>
      <c r="I14" s="15" t="s">
        <v>139</v>
      </c>
      <c r="J14" s="15" t="s">
        <v>141</v>
      </c>
      <c r="K14" s="15" t="s">
        <v>297</v>
      </c>
      <c r="L14" s="15" t="s">
        <v>298</v>
      </c>
      <c r="M14" s="15">
        <v>9.8000000000000004E-2</v>
      </c>
      <c r="N14" s="15">
        <v>5.1999999999999998E-2</v>
      </c>
      <c r="O14" s="15">
        <v>7.0000000000000001E-3</v>
      </c>
      <c r="P14" s="15">
        <v>8.7999999999999995E-2</v>
      </c>
      <c r="Q14" s="15">
        <v>6.6000000000000003E-2</v>
      </c>
      <c r="R14" s="15">
        <v>0.107</v>
      </c>
      <c r="S14" s="15">
        <v>11.356999999999999</v>
      </c>
      <c r="T14" s="15">
        <v>4.9249999999999998</v>
      </c>
      <c r="U14" s="15">
        <v>449326.402</v>
      </c>
      <c r="V14" s="15">
        <v>60</v>
      </c>
    </row>
    <row r="15" spans="1:22" x14ac:dyDescent="0.25">
      <c r="B15" s="15" t="s">
        <v>122</v>
      </c>
      <c r="C15" s="15" t="s">
        <v>272</v>
      </c>
      <c r="D15" s="15" t="s">
        <v>160</v>
      </c>
      <c r="E15" s="15">
        <v>2023</v>
      </c>
      <c r="F15" s="15" t="s">
        <v>162</v>
      </c>
      <c r="G15" s="15" t="s">
        <v>133</v>
      </c>
      <c r="H15" s="15" t="s">
        <v>296</v>
      </c>
      <c r="I15" s="15" t="s">
        <v>139</v>
      </c>
      <c r="J15" s="15" t="s">
        <v>141</v>
      </c>
      <c r="K15" s="15" t="s">
        <v>297</v>
      </c>
      <c r="L15" s="15" t="s">
        <v>299</v>
      </c>
      <c r="M15" s="15">
        <v>0.17499999999999999</v>
      </c>
      <c r="N15" s="15">
        <v>9.2999999999999999E-2</v>
      </c>
      <c r="O15" s="15">
        <v>8.0000000000000002E-3</v>
      </c>
      <c r="P15" s="15">
        <v>0.16</v>
      </c>
      <c r="Q15" s="15">
        <v>0.10100000000000001</v>
      </c>
      <c r="R15" s="15">
        <v>0.23400000000000001</v>
      </c>
      <c r="S15" s="15">
        <v>11.275</v>
      </c>
      <c r="T15" s="15">
        <v>5.016</v>
      </c>
      <c r="U15" s="15">
        <v>441139.47</v>
      </c>
      <c r="V15" s="15">
        <v>130</v>
      </c>
    </row>
    <row r="16" spans="1:22" ht="30" x14ac:dyDescent="0.25">
      <c r="B16" s="15" t="s">
        <v>122</v>
      </c>
      <c r="C16" s="15" t="s">
        <v>272</v>
      </c>
      <c r="D16" s="15" t="s">
        <v>160</v>
      </c>
      <c r="E16" s="15">
        <v>2023</v>
      </c>
      <c r="F16" s="15" t="s">
        <v>162</v>
      </c>
      <c r="G16" s="15" t="s">
        <v>133</v>
      </c>
      <c r="H16" s="15" t="s">
        <v>296</v>
      </c>
      <c r="I16" s="15" t="s">
        <v>139</v>
      </c>
      <c r="J16" s="15" t="s">
        <v>141</v>
      </c>
      <c r="K16" s="15" t="s">
        <v>297</v>
      </c>
      <c r="L16" s="15" t="s">
        <v>300</v>
      </c>
      <c r="M16" s="15">
        <v>0.20899999999999999</v>
      </c>
      <c r="N16" s="15">
        <v>0.114</v>
      </c>
      <c r="O16" s="15">
        <v>1.2999999999999999E-2</v>
      </c>
      <c r="P16" s="15">
        <v>0.19600000000000001</v>
      </c>
      <c r="Q16" s="15">
        <v>0.126</v>
      </c>
      <c r="R16" s="15">
        <v>0.28299999999999997</v>
      </c>
      <c r="S16" s="15">
        <v>11.5</v>
      </c>
      <c r="T16" s="15">
        <v>4.8220000000000001</v>
      </c>
      <c r="U16" s="15">
        <v>451941.538</v>
      </c>
      <c r="V16" s="15">
        <v>80</v>
      </c>
    </row>
    <row r="17" spans="2:22" x14ac:dyDescent="0.25">
      <c r="B17" s="15" t="s">
        <v>122</v>
      </c>
      <c r="C17" s="15" t="s">
        <v>272</v>
      </c>
      <c r="D17" s="15" t="s">
        <v>160</v>
      </c>
      <c r="E17" s="15">
        <v>2023</v>
      </c>
      <c r="F17" s="15" t="s">
        <v>162</v>
      </c>
      <c r="G17" s="15" t="s">
        <v>133</v>
      </c>
      <c r="H17" s="15" t="s">
        <v>296</v>
      </c>
      <c r="I17" s="15" t="s">
        <v>139</v>
      </c>
      <c r="J17" s="15" t="s">
        <v>141</v>
      </c>
      <c r="K17" s="15" t="s">
        <v>297</v>
      </c>
      <c r="L17" s="15" t="s">
        <v>301</v>
      </c>
      <c r="M17" s="15">
        <v>8.5999999999999993E-2</v>
      </c>
      <c r="N17" s="15">
        <v>5.0999999999999997E-2</v>
      </c>
      <c r="O17" s="15">
        <v>1E-3</v>
      </c>
      <c r="P17" s="15">
        <v>7.3999999999999996E-2</v>
      </c>
      <c r="Q17" s="15">
        <v>5.3999999999999999E-2</v>
      </c>
      <c r="R17" s="15">
        <v>0.105</v>
      </c>
      <c r="S17" s="15">
        <v>11.169</v>
      </c>
      <c r="T17" s="15">
        <v>5.0739999999999998</v>
      </c>
      <c r="U17" s="15">
        <v>437869.22399999999</v>
      </c>
      <c r="V17" s="15">
        <v>4080</v>
      </c>
    </row>
    <row r="18" spans="2:22" ht="30" x14ac:dyDescent="0.25">
      <c r="B18" s="15" t="s">
        <v>122</v>
      </c>
      <c r="C18" s="15" t="s">
        <v>272</v>
      </c>
      <c r="D18" s="15" t="s">
        <v>160</v>
      </c>
      <c r="E18" s="15">
        <v>2023</v>
      </c>
      <c r="F18" s="15" t="s">
        <v>162</v>
      </c>
      <c r="G18" s="15" t="s">
        <v>133</v>
      </c>
      <c r="H18" s="15" t="s">
        <v>296</v>
      </c>
      <c r="I18" s="15" t="s">
        <v>139</v>
      </c>
      <c r="J18" s="15" t="s">
        <v>141</v>
      </c>
      <c r="K18" s="15" t="s">
        <v>297</v>
      </c>
      <c r="L18" s="15" t="s">
        <v>302</v>
      </c>
      <c r="M18" s="15">
        <v>9.1999999999999998E-2</v>
      </c>
      <c r="N18" s="15">
        <v>5.2999999999999999E-2</v>
      </c>
      <c r="O18" s="15">
        <v>3.0000000000000001E-3</v>
      </c>
      <c r="P18" s="15">
        <v>7.5999999999999998E-2</v>
      </c>
      <c r="Q18" s="15">
        <v>5.3999999999999999E-2</v>
      </c>
      <c r="R18" s="15">
        <v>0.11600000000000001</v>
      </c>
      <c r="S18" s="15">
        <v>11.260999999999999</v>
      </c>
      <c r="T18" s="15">
        <v>4.9960000000000004</v>
      </c>
      <c r="U18" s="15">
        <v>439694.00199999998</v>
      </c>
      <c r="V18" s="15">
        <v>250</v>
      </c>
    </row>
    <row r="19" spans="2:22" ht="30" x14ac:dyDescent="0.25">
      <c r="B19" s="15" t="s">
        <v>122</v>
      </c>
      <c r="C19" s="15" t="s">
        <v>272</v>
      </c>
      <c r="D19" s="15" t="s">
        <v>160</v>
      </c>
      <c r="E19" s="15">
        <v>2023</v>
      </c>
      <c r="F19" s="15" t="s">
        <v>162</v>
      </c>
      <c r="G19" s="15" t="s">
        <v>133</v>
      </c>
      <c r="H19" s="15" t="s">
        <v>296</v>
      </c>
      <c r="I19" s="15" t="s">
        <v>139</v>
      </c>
      <c r="J19" s="15" t="s">
        <v>141</v>
      </c>
      <c r="K19" s="15" t="s">
        <v>297</v>
      </c>
      <c r="L19" s="15" t="s">
        <v>303</v>
      </c>
      <c r="M19" s="15">
        <v>8.8999999999999996E-2</v>
      </c>
      <c r="N19" s="15">
        <v>6.0999999999999999E-2</v>
      </c>
      <c r="O19" s="15">
        <v>5.0000000000000001E-3</v>
      </c>
      <c r="P19" s="15">
        <v>7.1999999999999995E-2</v>
      </c>
      <c r="Q19" s="15">
        <v>5.3999999999999999E-2</v>
      </c>
      <c r="R19" s="15">
        <v>0.10299999999999999</v>
      </c>
      <c r="S19" s="15">
        <v>11.009</v>
      </c>
      <c r="T19" s="15">
        <v>5.1909999999999998</v>
      </c>
      <c r="U19" s="15">
        <v>439657.98100000003</v>
      </c>
      <c r="V19" s="15">
        <v>180</v>
      </c>
    </row>
    <row r="20" spans="2:22" x14ac:dyDescent="0.25">
      <c r="B20" s="15" t="s">
        <v>122</v>
      </c>
      <c r="C20" s="15" t="s">
        <v>272</v>
      </c>
      <c r="D20" s="15" t="s">
        <v>160</v>
      </c>
      <c r="E20" s="15">
        <v>2023</v>
      </c>
      <c r="F20" s="15" t="s">
        <v>162</v>
      </c>
      <c r="G20" s="15" t="s">
        <v>133</v>
      </c>
      <c r="H20" s="15" t="s">
        <v>296</v>
      </c>
      <c r="I20" s="15" t="s">
        <v>139</v>
      </c>
      <c r="J20" s="15" t="s">
        <v>141</v>
      </c>
      <c r="K20" s="15" t="s">
        <v>297</v>
      </c>
      <c r="L20" s="15" t="s">
        <v>304</v>
      </c>
      <c r="M20" s="15">
        <v>0.16</v>
      </c>
      <c r="N20" s="15">
        <v>8.4000000000000005E-2</v>
      </c>
      <c r="O20" s="15">
        <v>1.2E-2</v>
      </c>
      <c r="P20" s="15">
        <v>0.157</v>
      </c>
      <c r="Q20" s="15">
        <v>0.115</v>
      </c>
      <c r="R20" s="15">
        <v>0.188</v>
      </c>
      <c r="S20" s="15">
        <v>11.266</v>
      </c>
      <c r="T20" s="15">
        <v>5.0030000000000001</v>
      </c>
      <c r="U20" s="15">
        <v>446390.22</v>
      </c>
      <c r="V20" s="15">
        <v>50</v>
      </c>
    </row>
    <row r="21" spans="2:22" ht="30" x14ac:dyDescent="0.25">
      <c r="B21" s="15" t="s">
        <v>122</v>
      </c>
      <c r="C21" s="15" t="s">
        <v>272</v>
      </c>
      <c r="D21" s="15" t="s">
        <v>160</v>
      </c>
      <c r="E21" s="15">
        <v>2023</v>
      </c>
      <c r="F21" s="15" t="s">
        <v>162</v>
      </c>
      <c r="G21" s="15" t="s">
        <v>133</v>
      </c>
      <c r="H21" s="15" t="s">
        <v>296</v>
      </c>
      <c r="I21" s="15" t="s">
        <v>139</v>
      </c>
      <c r="J21" s="15" t="s">
        <v>141</v>
      </c>
      <c r="K21" s="15" t="s">
        <v>297</v>
      </c>
      <c r="L21" s="15" t="s">
        <v>305</v>
      </c>
      <c r="M21" s="15">
        <v>0.158</v>
      </c>
      <c r="N21" s="15">
        <v>0.14599999999999999</v>
      </c>
      <c r="O21" s="15">
        <v>1.2999999999999999E-2</v>
      </c>
      <c r="P21" s="15">
        <v>0.113</v>
      </c>
      <c r="Q21" s="15">
        <v>6.7000000000000004E-2</v>
      </c>
      <c r="R21" s="15">
        <v>0.20300000000000001</v>
      </c>
      <c r="S21" s="15">
        <v>11.268000000000001</v>
      </c>
      <c r="T21" s="15">
        <v>5.0060000000000002</v>
      </c>
      <c r="U21" s="15">
        <v>443969.13299999997</v>
      </c>
      <c r="V21" s="15">
        <v>120</v>
      </c>
    </row>
    <row r="22" spans="2:22" x14ac:dyDescent="0.25">
      <c r="B22" s="15" t="s">
        <v>122</v>
      </c>
      <c r="C22" s="15" t="s">
        <v>272</v>
      </c>
      <c r="D22" s="15" t="s">
        <v>160</v>
      </c>
      <c r="E22" s="15">
        <v>2023</v>
      </c>
      <c r="F22" s="15" t="s">
        <v>162</v>
      </c>
      <c r="G22" s="15" t="s">
        <v>133</v>
      </c>
      <c r="H22" s="15" t="s">
        <v>296</v>
      </c>
      <c r="I22" s="15" t="s">
        <v>139</v>
      </c>
      <c r="J22" s="15" t="s">
        <v>141</v>
      </c>
      <c r="K22" s="15" t="s">
        <v>297</v>
      </c>
      <c r="M22" s="15">
        <v>0.13500000000000001</v>
      </c>
      <c r="N22" s="15">
        <v>0.10199999999999999</v>
      </c>
      <c r="O22" s="15">
        <v>8.9999999999999993E-3</v>
      </c>
      <c r="P22" s="15">
        <v>9.6000000000000002E-2</v>
      </c>
      <c r="Q22" s="15">
        <v>6.0999999999999999E-2</v>
      </c>
      <c r="R22" s="15">
        <v>0.19</v>
      </c>
      <c r="S22" s="15">
        <v>11.234</v>
      </c>
      <c r="T22" s="15">
        <v>5.032</v>
      </c>
      <c r="U22" s="15">
        <v>440271.478</v>
      </c>
      <c r="V22" s="15">
        <v>130</v>
      </c>
    </row>
    <row r="23" spans="2:22" x14ac:dyDescent="0.25">
      <c r="B23" s="15" t="s">
        <v>122</v>
      </c>
      <c r="C23" s="15" t="s">
        <v>273</v>
      </c>
      <c r="D23" s="15" t="s">
        <v>160</v>
      </c>
      <c r="E23" s="15">
        <v>2023</v>
      </c>
      <c r="F23" s="15" t="s">
        <v>162</v>
      </c>
      <c r="G23" s="15" t="s">
        <v>133</v>
      </c>
      <c r="H23" s="15" t="s">
        <v>296</v>
      </c>
      <c r="I23" s="15" t="s">
        <v>139</v>
      </c>
      <c r="J23" s="15" t="s">
        <v>141</v>
      </c>
      <c r="K23" s="15" t="s">
        <v>297</v>
      </c>
      <c r="L23" s="15" t="s">
        <v>296</v>
      </c>
      <c r="M23" s="15">
        <v>4.18</v>
      </c>
      <c r="N23" s="15">
        <v>3.0390000000000001</v>
      </c>
      <c r="O23" s="15">
        <v>3.3000000000000002E-2</v>
      </c>
      <c r="P23" s="15">
        <v>3.4580000000000002</v>
      </c>
      <c r="Q23" s="15">
        <v>2.4620000000000002</v>
      </c>
      <c r="R23" s="15">
        <v>4.8899999999999997</v>
      </c>
      <c r="S23" s="15">
        <v>11.163</v>
      </c>
      <c r="T23" s="15">
        <v>5.0819999999999999</v>
      </c>
      <c r="U23" s="15">
        <v>438278.29399999999</v>
      </c>
      <c r="V23" s="15">
        <v>8380</v>
      </c>
    </row>
    <row r="24" spans="2:22" ht="30" x14ac:dyDescent="0.25">
      <c r="B24" s="15" t="s">
        <v>122</v>
      </c>
      <c r="C24" s="15" t="s">
        <v>273</v>
      </c>
      <c r="D24" s="15" t="s">
        <v>160</v>
      </c>
      <c r="E24" s="15">
        <v>2023</v>
      </c>
      <c r="F24" s="15" t="s">
        <v>162</v>
      </c>
      <c r="G24" s="15" t="s">
        <v>133</v>
      </c>
      <c r="H24" s="15" t="s">
        <v>296</v>
      </c>
      <c r="I24" s="15" t="s">
        <v>139</v>
      </c>
      <c r="J24" s="15" t="s">
        <v>141</v>
      </c>
      <c r="K24" s="15" t="s">
        <v>297</v>
      </c>
      <c r="L24" s="15" t="s">
        <v>298</v>
      </c>
      <c r="M24" s="15">
        <v>3.5910000000000002</v>
      </c>
      <c r="N24" s="15">
        <v>2.7669999999999999</v>
      </c>
      <c r="O24" s="15">
        <v>0.33100000000000002</v>
      </c>
      <c r="P24" s="15">
        <v>2.9830000000000001</v>
      </c>
      <c r="Q24" s="15">
        <v>2.0459999999999998</v>
      </c>
      <c r="R24" s="15">
        <v>4.3490000000000002</v>
      </c>
      <c r="S24" s="15">
        <v>11.456</v>
      </c>
      <c r="T24" s="15">
        <v>4.8730000000000002</v>
      </c>
      <c r="U24" s="15">
        <v>451284.19400000002</v>
      </c>
      <c r="V24" s="15">
        <v>70</v>
      </c>
    </row>
    <row r="25" spans="2:22" x14ac:dyDescent="0.25">
      <c r="B25" s="15" t="s">
        <v>122</v>
      </c>
      <c r="C25" s="15" t="s">
        <v>273</v>
      </c>
      <c r="D25" s="15" t="s">
        <v>160</v>
      </c>
      <c r="E25" s="15">
        <v>2023</v>
      </c>
      <c r="F25" s="15" t="s">
        <v>162</v>
      </c>
      <c r="G25" s="15" t="s">
        <v>133</v>
      </c>
      <c r="H25" s="15" t="s">
        <v>296</v>
      </c>
      <c r="I25" s="15" t="s">
        <v>139</v>
      </c>
      <c r="J25" s="15" t="s">
        <v>141</v>
      </c>
      <c r="K25" s="15" t="s">
        <v>297</v>
      </c>
      <c r="L25" s="15" t="s">
        <v>299</v>
      </c>
      <c r="M25" s="15">
        <v>7.4249999999999998</v>
      </c>
      <c r="N25" s="15">
        <v>5.0199999999999996</v>
      </c>
      <c r="O25" s="15">
        <v>0.39700000000000002</v>
      </c>
      <c r="P25" s="15">
        <v>6.2060000000000004</v>
      </c>
      <c r="Q25" s="15">
        <v>3.581</v>
      </c>
      <c r="R25" s="15">
        <v>9.24</v>
      </c>
      <c r="S25" s="15">
        <v>11.260999999999999</v>
      </c>
      <c r="T25" s="15">
        <v>5.0270000000000001</v>
      </c>
      <c r="U25" s="15">
        <v>441750.73100000003</v>
      </c>
      <c r="V25" s="15">
        <v>160</v>
      </c>
    </row>
    <row r="26" spans="2:22" ht="30" x14ac:dyDescent="0.25">
      <c r="B26" s="15" t="s">
        <v>122</v>
      </c>
      <c r="C26" s="15" t="s">
        <v>273</v>
      </c>
      <c r="D26" s="15" t="s">
        <v>160</v>
      </c>
      <c r="E26" s="15">
        <v>2023</v>
      </c>
      <c r="F26" s="15" t="s">
        <v>162</v>
      </c>
      <c r="G26" s="15" t="s">
        <v>133</v>
      </c>
      <c r="H26" s="15" t="s">
        <v>296</v>
      </c>
      <c r="I26" s="15" t="s">
        <v>139</v>
      </c>
      <c r="J26" s="15" t="s">
        <v>141</v>
      </c>
      <c r="K26" s="15" t="s">
        <v>297</v>
      </c>
      <c r="L26" s="15" t="s">
        <v>300</v>
      </c>
      <c r="M26" s="15">
        <v>10.106999999999999</v>
      </c>
      <c r="N26" s="15">
        <v>7.11</v>
      </c>
      <c r="O26" s="15">
        <v>0.64900000000000002</v>
      </c>
      <c r="P26" s="15">
        <v>8.6319999999999997</v>
      </c>
      <c r="Q26" s="15">
        <v>5.3769999999999998</v>
      </c>
      <c r="R26" s="15">
        <v>13.598000000000001</v>
      </c>
      <c r="S26" s="15">
        <v>11.476000000000001</v>
      </c>
      <c r="T26" s="15">
        <v>4.83</v>
      </c>
      <c r="U26" s="15">
        <v>451968.90899999999</v>
      </c>
      <c r="V26" s="15">
        <v>120</v>
      </c>
    </row>
    <row r="27" spans="2:22" x14ac:dyDescent="0.25">
      <c r="B27" s="15" t="s">
        <v>122</v>
      </c>
      <c r="C27" s="15" t="s">
        <v>273</v>
      </c>
      <c r="D27" s="15" t="s">
        <v>160</v>
      </c>
      <c r="E27" s="15">
        <v>2023</v>
      </c>
      <c r="F27" s="15" t="s">
        <v>162</v>
      </c>
      <c r="G27" s="15" t="s">
        <v>133</v>
      </c>
      <c r="H27" s="15" t="s">
        <v>296</v>
      </c>
      <c r="I27" s="15" t="s">
        <v>139</v>
      </c>
      <c r="J27" s="15" t="s">
        <v>141</v>
      </c>
      <c r="K27" s="15" t="s">
        <v>297</v>
      </c>
      <c r="L27" s="15" t="s">
        <v>301</v>
      </c>
      <c r="M27" s="15">
        <v>3.794</v>
      </c>
      <c r="N27" s="15">
        <v>2.3719999999999999</v>
      </c>
      <c r="O27" s="15">
        <v>2.9000000000000001E-2</v>
      </c>
      <c r="P27" s="15">
        <v>3.3290000000000002</v>
      </c>
      <c r="Q27" s="15">
        <v>2.403</v>
      </c>
      <c r="R27" s="15">
        <v>4.5739999999999998</v>
      </c>
      <c r="S27" s="15">
        <v>11.154</v>
      </c>
      <c r="T27" s="15">
        <v>5.0880000000000001</v>
      </c>
      <c r="U27" s="15">
        <v>437583.272</v>
      </c>
      <c r="V27" s="15">
        <v>6870</v>
      </c>
    </row>
    <row r="28" spans="2:22" ht="30" x14ac:dyDescent="0.25">
      <c r="B28" s="15" t="s">
        <v>122</v>
      </c>
      <c r="C28" s="15" t="s">
        <v>273</v>
      </c>
      <c r="D28" s="15" t="s">
        <v>160</v>
      </c>
      <c r="E28" s="15">
        <v>2023</v>
      </c>
      <c r="F28" s="15" t="s">
        <v>162</v>
      </c>
      <c r="G28" s="15" t="s">
        <v>133</v>
      </c>
      <c r="H28" s="15" t="s">
        <v>296</v>
      </c>
      <c r="I28" s="15" t="s">
        <v>139</v>
      </c>
      <c r="J28" s="15" t="s">
        <v>141</v>
      </c>
      <c r="K28" s="15" t="s">
        <v>297</v>
      </c>
      <c r="L28" s="15" t="s">
        <v>302</v>
      </c>
      <c r="M28" s="15">
        <v>4.3550000000000004</v>
      </c>
      <c r="N28" s="15">
        <v>2.8730000000000002</v>
      </c>
      <c r="O28" s="15">
        <v>0.14199999999999999</v>
      </c>
      <c r="P28" s="15">
        <v>3.661</v>
      </c>
      <c r="Q28" s="15">
        <v>2.5139999999999998</v>
      </c>
      <c r="R28" s="15">
        <v>5.2729999999999997</v>
      </c>
      <c r="S28" s="15">
        <v>11.183999999999999</v>
      </c>
      <c r="T28" s="15">
        <v>5.0720000000000001</v>
      </c>
      <c r="U28" s="15">
        <v>436610.07199999999</v>
      </c>
      <c r="V28" s="15">
        <v>410</v>
      </c>
    </row>
    <row r="29" spans="2:22" ht="30" x14ac:dyDescent="0.25">
      <c r="B29" s="15" t="s">
        <v>122</v>
      </c>
      <c r="C29" s="15" t="s">
        <v>273</v>
      </c>
      <c r="D29" s="15" t="s">
        <v>160</v>
      </c>
      <c r="E29" s="15">
        <v>2023</v>
      </c>
      <c r="F29" s="15" t="s">
        <v>162</v>
      </c>
      <c r="G29" s="15" t="s">
        <v>133</v>
      </c>
      <c r="H29" s="15" t="s">
        <v>296</v>
      </c>
      <c r="I29" s="15" t="s">
        <v>139</v>
      </c>
      <c r="J29" s="15" t="s">
        <v>141</v>
      </c>
      <c r="K29" s="15" t="s">
        <v>297</v>
      </c>
      <c r="L29" s="15" t="s">
        <v>303</v>
      </c>
      <c r="M29" s="15">
        <v>5.2629999999999999</v>
      </c>
      <c r="N29" s="15">
        <v>3.5230000000000001</v>
      </c>
      <c r="O29" s="15">
        <v>0.19700000000000001</v>
      </c>
      <c r="P29" s="15">
        <v>4.29</v>
      </c>
      <c r="Q29" s="15">
        <v>3.0339999999999998</v>
      </c>
      <c r="R29" s="15">
        <v>6.0549999999999997</v>
      </c>
      <c r="S29" s="15">
        <v>10.994</v>
      </c>
      <c r="T29" s="15">
        <v>5.1970000000000001</v>
      </c>
      <c r="U29" s="15">
        <v>439313.61800000002</v>
      </c>
      <c r="V29" s="15">
        <v>320</v>
      </c>
    </row>
    <row r="30" spans="2:22" x14ac:dyDescent="0.25">
      <c r="B30" s="15" t="s">
        <v>122</v>
      </c>
      <c r="C30" s="15" t="s">
        <v>273</v>
      </c>
      <c r="D30" s="15" t="s">
        <v>160</v>
      </c>
      <c r="E30" s="15">
        <v>2023</v>
      </c>
      <c r="F30" s="15" t="s">
        <v>162</v>
      </c>
      <c r="G30" s="15" t="s">
        <v>133</v>
      </c>
      <c r="H30" s="15" t="s">
        <v>296</v>
      </c>
      <c r="I30" s="15" t="s">
        <v>139</v>
      </c>
      <c r="J30" s="15" t="s">
        <v>141</v>
      </c>
      <c r="K30" s="15" t="s">
        <v>297</v>
      </c>
      <c r="L30" s="15" t="s">
        <v>304</v>
      </c>
      <c r="M30" s="15">
        <v>8.1199999999999992</v>
      </c>
      <c r="N30" s="15">
        <v>4.306</v>
      </c>
      <c r="O30" s="15">
        <v>0.55600000000000005</v>
      </c>
      <c r="P30" s="15">
        <v>7.0460000000000003</v>
      </c>
      <c r="Q30" s="15">
        <v>4.6639999999999997</v>
      </c>
      <c r="R30" s="15">
        <v>11.241</v>
      </c>
      <c r="S30" s="15">
        <v>11.167999999999999</v>
      </c>
      <c r="T30" s="15">
        <v>5.0810000000000004</v>
      </c>
      <c r="U30" s="15">
        <v>444620.09399999998</v>
      </c>
      <c r="V30" s="15">
        <v>60</v>
      </c>
    </row>
    <row r="31" spans="2:22" ht="30" x14ac:dyDescent="0.25">
      <c r="B31" s="15" t="s">
        <v>122</v>
      </c>
      <c r="C31" s="15" t="s">
        <v>273</v>
      </c>
      <c r="D31" s="15" t="s">
        <v>160</v>
      </c>
      <c r="E31" s="15">
        <v>2023</v>
      </c>
      <c r="F31" s="15" t="s">
        <v>162</v>
      </c>
      <c r="G31" s="15" t="s">
        <v>133</v>
      </c>
      <c r="H31" s="15" t="s">
        <v>296</v>
      </c>
      <c r="I31" s="15" t="s">
        <v>139</v>
      </c>
      <c r="J31" s="15" t="s">
        <v>141</v>
      </c>
      <c r="K31" s="15" t="s">
        <v>297</v>
      </c>
      <c r="L31" s="15" t="s">
        <v>305</v>
      </c>
      <c r="M31" s="15">
        <v>7.1989999999999998</v>
      </c>
      <c r="N31" s="15">
        <v>5.7610000000000001</v>
      </c>
      <c r="O31" s="15">
        <v>0.442</v>
      </c>
      <c r="P31" s="15">
        <v>4.9020000000000001</v>
      </c>
      <c r="Q31" s="15">
        <v>3.0670000000000002</v>
      </c>
      <c r="R31" s="15">
        <v>10.199</v>
      </c>
      <c r="S31" s="15">
        <v>11.239000000000001</v>
      </c>
      <c r="T31" s="15">
        <v>5.0190000000000001</v>
      </c>
      <c r="U31" s="15">
        <v>443987.098</v>
      </c>
      <c r="V31" s="15">
        <v>170</v>
      </c>
    </row>
    <row r="32" spans="2:22" x14ac:dyDescent="0.25">
      <c r="B32" s="15" t="s">
        <v>122</v>
      </c>
      <c r="C32" s="15" t="s">
        <v>273</v>
      </c>
      <c r="D32" s="15" t="s">
        <v>160</v>
      </c>
      <c r="E32" s="15">
        <v>2023</v>
      </c>
      <c r="F32" s="15" t="s">
        <v>162</v>
      </c>
      <c r="G32" s="15" t="s">
        <v>133</v>
      </c>
      <c r="H32" s="15" t="s">
        <v>296</v>
      </c>
      <c r="I32" s="15" t="s">
        <v>139</v>
      </c>
      <c r="J32" s="15" t="s">
        <v>141</v>
      </c>
      <c r="K32" s="15" t="s">
        <v>297</v>
      </c>
      <c r="M32" s="15">
        <v>5.5780000000000003</v>
      </c>
      <c r="N32" s="15">
        <v>4.3120000000000003</v>
      </c>
      <c r="O32" s="15">
        <v>0.30499999999999999</v>
      </c>
      <c r="P32" s="15">
        <v>4.431</v>
      </c>
      <c r="Q32" s="15">
        <v>2.8039999999999998</v>
      </c>
      <c r="R32" s="15">
        <v>7.1769999999999996</v>
      </c>
      <c r="S32" s="15">
        <v>11.239000000000001</v>
      </c>
      <c r="T32" s="15">
        <v>5.03</v>
      </c>
      <c r="U32" s="15">
        <v>441260.15399999998</v>
      </c>
      <c r="V32" s="15">
        <v>200</v>
      </c>
    </row>
  </sheetData>
  <mergeCells count="1">
    <mergeCell ref="B1:V1"/>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V44"/>
  <sheetViews>
    <sheetView zoomScale="85" zoomScaleNormal="85" workbookViewId="0">
      <selection activeCell="B1" sqref="B1:V1"/>
    </sheetView>
  </sheetViews>
  <sheetFormatPr defaultColWidth="16" defaultRowHeight="15" x14ac:dyDescent="0.25"/>
  <cols>
    <col min="1" max="1" width="22.7109375" style="18" customWidth="1"/>
    <col min="2" max="2" width="19.42578125" style="15" customWidth="1"/>
    <col min="3" max="3" width="17.5703125" style="15" customWidth="1"/>
    <col min="4" max="4" width="16" style="15"/>
    <col min="5" max="5" width="17.5703125" style="15" customWidth="1"/>
    <col min="6" max="6" width="17.28515625" style="15" customWidth="1"/>
    <col min="7" max="7" width="28.140625" style="15" customWidth="1"/>
    <col min="8" max="8" width="27.140625" style="15" customWidth="1"/>
    <col min="9" max="9" width="24.5703125" style="15" customWidth="1"/>
    <col min="10" max="10" width="16" style="15"/>
    <col min="11" max="11" width="24.5703125" style="15" customWidth="1"/>
    <col min="12" max="13" width="16" style="15"/>
    <col min="14" max="14" width="17.7109375" style="15" customWidth="1"/>
    <col min="15" max="15" width="18.85546875" style="15" customWidth="1"/>
    <col min="16" max="16" width="18" style="15" customWidth="1"/>
    <col min="17" max="17" width="16" style="15"/>
    <col min="18" max="18" width="19" style="15" customWidth="1"/>
    <col min="19" max="19" width="16" style="15"/>
    <col min="20" max="20" width="18.7109375" style="15" customWidth="1"/>
    <col min="21" max="21" width="16" style="15"/>
    <col min="22" max="22" width="18.42578125" style="15" customWidth="1"/>
    <col min="23" max="16384" width="16" style="15"/>
  </cols>
  <sheetData>
    <row r="1" spans="1:22" ht="38.25" customHeight="1" x14ac:dyDescent="0.25">
      <c r="A1" s="37" t="str">
        <f>HYPERLINK("#Contents!A1","Return to table of contents")</f>
        <v>Return to table of contents</v>
      </c>
      <c r="B1" s="47" t="s">
        <v>306</v>
      </c>
      <c r="C1" s="47"/>
      <c r="D1" s="47"/>
      <c r="E1" s="47"/>
      <c r="F1" s="47"/>
      <c r="G1" s="47"/>
      <c r="H1" s="47"/>
      <c r="I1" s="47"/>
      <c r="J1" s="47"/>
      <c r="K1" s="47"/>
      <c r="L1" s="47"/>
      <c r="M1" s="47"/>
      <c r="N1" s="47"/>
      <c r="O1" s="47"/>
      <c r="P1" s="47"/>
      <c r="Q1" s="47"/>
      <c r="R1" s="47"/>
      <c r="S1" s="47"/>
      <c r="T1" s="47"/>
      <c r="U1" s="47"/>
      <c r="V1" s="48"/>
    </row>
    <row r="2" spans="1:22" ht="30" x14ac:dyDescent="0.25">
      <c r="A2" s="19"/>
      <c r="B2" s="5" t="s">
        <v>120</v>
      </c>
      <c r="C2" s="5" t="s">
        <v>123</v>
      </c>
      <c r="D2" s="5" t="s">
        <v>126</v>
      </c>
      <c r="E2" s="5" t="s">
        <v>127</v>
      </c>
      <c r="F2" s="5" t="s">
        <v>128</v>
      </c>
      <c r="G2" s="5" t="s">
        <v>131</v>
      </c>
      <c r="H2" s="5" t="s">
        <v>134</v>
      </c>
      <c r="I2" s="5" t="s">
        <v>137</v>
      </c>
      <c r="J2" s="5" t="s">
        <v>140</v>
      </c>
      <c r="K2" s="5" t="s">
        <v>142</v>
      </c>
      <c r="L2" s="5" t="s">
        <v>145</v>
      </c>
      <c r="M2" s="5" t="s">
        <v>147</v>
      </c>
      <c r="N2" s="5" t="s">
        <v>149</v>
      </c>
      <c r="O2" s="5" t="s">
        <v>150</v>
      </c>
      <c r="P2" s="5" t="s">
        <v>151</v>
      </c>
      <c r="Q2" s="5" t="s">
        <v>152</v>
      </c>
      <c r="R2" s="5" t="s">
        <v>153</v>
      </c>
      <c r="S2" s="5" t="s">
        <v>154</v>
      </c>
      <c r="T2" s="5" t="s">
        <v>155</v>
      </c>
      <c r="U2" s="5" t="s">
        <v>156</v>
      </c>
      <c r="V2" s="5" t="s">
        <v>158</v>
      </c>
    </row>
    <row r="3" spans="1:22" x14ac:dyDescent="0.25">
      <c r="A3" s="19"/>
      <c r="B3" s="15" t="s">
        <v>122</v>
      </c>
      <c r="C3" s="15" t="s">
        <v>159</v>
      </c>
      <c r="D3" s="15" t="s">
        <v>160</v>
      </c>
      <c r="E3" s="15">
        <v>2023</v>
      </c>
      <c r="F3" s="15" t="s">
        <v>162</v>
      </c>
      <c r="G3" s="15" t="s">
        <v>133</v>
      </c>
      <c r="H3" s="15" t="s">
        <v>136</v>
      </c>
      <c r="I3" s="15" t="s">
        <v>139</v>
      </c>
      <c r="J3" s="15" t="s">
        <v>141</v>
      </c>
      <c r="K3" s="15" t="s">
        <v>307</v>
      </c>
      <c r="L3" s="15" t="s">
        <v>308</v>
      </c>
      <c r="M3" s="15">
        <v>8.1999999999999993</v>
      </c>
      <c r="N3" s="15">
        <v>5.8090000000000002</v>
      </c>
      <c r="O3" s="15">
        <v>0.19900000000000001</v>
      </c>
      <c r="P3" s="15">
        <v>6.7389999999999999</v>
      </c>
      <c r="Q3" s="15">
        <v>4.7430000000000003</v>
      </c>
      <c r="R3" s="15">
        <v>9.7739999999999991</v>
      </c>
      <c r="S3" s="15">
        <v>11.206</v>
      </c>
      <c r="T3" s="15">
        <v>5.048</v>
      </c>
      <c r="U3" s="15">
        <v>439026.88400000002</v>
      </c>
      <c r="V3" s="15">
        <v>850</v>
      </c>
    </row>
    <row r="4" spans="1:22" x14ac:dyDescent="0.25">
      <c r="B4" s="15" t="s">
        <v>122</v>
      </c>
      <c r="C4" s="15" t="s">
        <v>159</v>
      </c>
      <c r="D4" s="15" t="s">
        <v>160</v>
      </c>
      <c r="E4" s="15">
        <v>2023</v>
      </c>
      <c r="F4" s="15" t="s">
        <v>162</v>
      </c>
      <c r="G4" s="15" t="s">
        <v>133</v>
      </c>
      <c r="H4" s="15" t="s">
        <v>136</v>
      </c>
      <c r="I4" s="15" t="s">
        <v>139</v>
      </c>
      <c r="J4" s="15" t="s">
        <v>141</v>
      </c>
      <c r="K4" s="15" t="s">
        <v>307</v>
      </c>
      <c r="L4" s="15" t="s">
        <v>309</v>
      </c>
      <c r="M4" s="15">
        <v>8.5139999999999993</v>
      </c>
      <c r="N4" s="15">
        <v>5.04</v>
      </c>
      <c r="O4" s="15">
        <v>0.154</v>
      </c>
      <c r="P4" s="15">
        <v>7.29</v>
      </c>
      <c r="Q4" s="15">
        <v>5.0679999999999996</v>
      </c>
      <c r="R4" s="15">
        <v>10.417</v>
      </c>
      <c r="S4" s="15">
        <v>11.173</v>
      </c>
      <c r="T4" s="15">
        <v>5.0869999999999997</v>
      </c>
      <c r="U4" s="15">
        <v>437479.38799999998</v>
      </c>
      <c r="V4" s="15">
        <v>1070</v>
      </c>
    </row>
    <row r="5" spans="1:22" x14ac:dyDescent="0.25">
      <c r="B5" s="15" t="s">
        <v>122</v>
      </c>
      <c r="C5" s="15" t="s">
        <v>159</v>
      </c>
      <c r="D5" s="15" t="s">
        <v>160</v>
      </c>
      <c r="E5" s="15">
        <v>2023</v>
      </c>
      <c r="F5" s="15" t="s">
        <v>162</v>
      </c>
      <c r="G5" s="15" t="s">
        <v>133</v>
      </c>
      <c r="H5" s="15" t="s">
        <v>136</v>
      </c>
      <c r="I5" s="15" t="s">
        <v>139</v>
      </c>
      <c r="J5" s="15" t="s">
        <v>141</v>
      </c>
      <c r="K5" s="15" t="s">
        <v>307</v>
      </c>
      <c r="L5" s="15" t="s">
        <v>310</v>
      </c>
      <c r="M5" s="15">
        <v>7.7729999999999997</v>
      </c>
      <c r="N5" s="15">
        <v>4.58</v>
      </c>
      <c r="O5" s="15">
        <v>0.106</v>
      </c>
      <c r="P5" s="15">
        <v>6.806</v>
      </c>
      <c r="Q5" s="15">
        <v>4.7389999999999999</v>
      </c>
      <c r="R5" s="15">
        <v>9.52</v>
      </c>
      <c r="S5" s="15">
        <v>11.141999999999999</v>
      </c>
      <c r="T5" s="15">
        <v>5.0890000000000004</v>
      </c>
      <c r="U5" s="15">
        <v>437544.04599999997</v>
      </c>
      <c r="V5" s="15">
        <v>1850</v>
      </c>
    </row>
    <row r="6" spans="1:22" x14ac:dyDescent="0.25">
      <c r="B6" s="15" t="s">
        <v>122</v>
      </c>
      <c r="C6" s="15" t="s">
        <v>159</v>
      </c>
      <c r="D6" s="15" t="s">
        <v>160</v>
      </c>
      <c r="E6" s="15">
        <v>2023</v>
      </c>
      <c r="F6" s="15" t="s">
        <v>162</v>
      </c>
      <c r="G6" s="15" t="s">
        <v>133</v>
      </c>
      <c r="H6" s="15" t="s">
        <v>136</v>
      </c>
      <c r="I6" s="15" t="s">
        <v>139</v>
      </c>
      <c r="J6" s="15" t="s">
        <v>141</v>
      </c>
      <c r="K6" s="15" t="s">
        <v>307</v>
      </c>
      <c r="L6" s="15" t="s">
        <v>311</v>
      </c>
      <c r="M6" s="15">
        <v>7.6319999999999997</v>
      </c>
      <c r="N6" s="15">
        <v>4.5579999999999998</v>
      </c>
      <c r="O6" s="15">
        <v>0.14799999999999999</v>
      </c>
      <c r="P6" s="15">
        <v>6.67</v>
      </c>
      <c r="Q6" s="15">
        <v>4.4829999999999997</v>
      </c>
      <c r="R6" s="15">
        <v>9.7189999999999994</v>
      </c>
      <c r="S6" s="15">
        <v>11.161</v>
      </c>
      <c r="T6" s="15">
        <v>5.08</v>
      </c>
      <c r="U6" s="15">
        <v>437673.342</v>
      </c>
      <c r="V6" s="15">
        <v>950</v>
      </c>
    </row>
    <row r="7" spans="1:22" x14ac:dyDescent="0.25">
      <c r="B7" s="15" t="s">
        <v>122</v>
      </c>
      <c r="C7" s="15" t="s">
        <v>159</v>
      </c>
      <c r="D7" s="15" t="s">
        <v>160</v>
      </c>
      <c r="E7" s="15">
        <v>2023</v>
      </c>
      <c r="F7" s="15" t="s">
        <v>162</v>
      </c>
      <c r="G7" s="15" t="s">
        <v>133</v>
      </c>
      <c r="H7" s="15" t="s">
        <v>136</v>
      </c>
      <c r="I7" s="15" t="s">
        <v>139</v>
      </c>
      <c r="J7" s="15" t="s">
        <v>141</v>
      </c>
      <c r="K7" s="15" t="s">
        <v>307</v>
      </c>
      <c r="L7" s="15" t="s">
        <v>312</v>
      </c>
      <c r="M7" s="15">
        <v>8.0559999999999992</v>
      </c>
      <c r="N7" s="15">
        <v>5.3410000000000002</v>
      </c>
      <c r="O7" s="15">
        <v>0.20599999999999999</v>
      </c>
      <c r="P7" s="15">
        <v>6.8330000000000002</v>
      </c>
      <c r="Q7" s="15">
        <v>4.5359999999999996</v>
      </c>
      <c r="R7" s="15">
        <v>9.6790000000000003</v>
      </c>
      <c r="S7" s="15">
        <v>11.092000000000001</v>
      </c>
      <c r="T7" s="15">
        <v>5.1289999999999996</v>
      </c>
      <c r="U7" s="15">
        <v>435634.951</v>
      </c>
      <c r="V7" s="15">
        <v>670</v>
      </c>
    </row>
    <row r="8" spans="1:22" x14ac:dyDescent="0.25">
      <c r="B8" s="15" t="s">
        <v>122</v>
      </c>
      <c r="C8" s="15" t="s">
        <v>159</v>
      </c>
      <c r="D8" s="15" t="s">
        <v>160</v>
      </c>
      <c r="E8" s="15">
        <v>2023</v>
      </c>
      <c r="F8" s="15" t="s">
        <v>162</v>
      </c>
      <c r="G8" s="15" t="s">
        <v>133</v>
      </c>
      <c r="H8" s="15" t="s">
        <v>136</v>
      </c>
      <c r="I8" s="15" t="s">
        <v>139</v>
      </c>
      <c r="J8" s="15" t="s">
        <v>141</v>
      </c>
      <c r="K8" s="15" t="s">
        <v>307</v>
      </c>
      <c r="L8" s="15" t="s">
        <v>313</v>
      </c>
      <c r="M8" s="15">
        <v>8.1370000000000005</v>
      </c>
      <c r="N8" s="15">
        <v>4.9800000000000004</v>
      </c>
      <c r="O8" s="15">
        <v>0.21199999999999999</v>
      </c>
      <c r="P8" s="15">
        <v>6.8360000000000003</v>
      </c>
      <c r="Q8" s="15">
        <v>4.6529999999999996</v>
      </c>
      <c r="R8" s="15">
        <v>9.7189999999999994</v>
      </c>
      <c r="S8" s="15">
        <v>11.138</v>
      </c>
      <c r="T8" s="15">
        <v>5.1079999999999997</v>
      </c>
      <c r="U8" s="15">
        <v>436761.31099999999</v>
      </c>
      <c r="V8" s="15">
        <v>550</v>
      </c>
    </row>
    <row r="9" spans="1:22" x14ac:dyDescent="0.25">
      <c r="B9" s="15" t="s">
        <v>122</v>
      </c>
      <c r="C9" s="15" t="s">
        <v>159</v>
      </c>
      <c r="D9" s="15" t="s">
        <v>160</v>
      </c>
      <c r="E9" s="15">
        <v>2023</v>
      </c>
      <c r="F9" s="15" t="s">
        <v>162</v>
      </c>
      <c r="G9" s="15" t="s">
        <v>133</v>
      </c>
      <c r="H9" s="15" t="s">
        <v>136</v>
      </c>
      <c r="I9" s="15" t="s">
        <v>139</v>
      </c>
      <c r="J9" s="15" t="s">
        <v>141</v>
      </c>
      <c r="K9" s="15" t="s">
        <v>307</v>
      </c>
      <c r="L9" s="15" t="s">
        <v>314</v>
      </c>
      <c r="M9" s="15">
        <v>8.2289999999999992</v>
      </c>
      <c r="N9" s="15">
        <v>5.7220000000000004</v>
      </c>
      <c r="O9" s="15">
        <v>0.216</v>
      </c>
      <c r="P9" s="15">
        <v>6.7110000000000003</v>
      </c>
      <c r="Q9" s="15">
        <v>4.5019999999999998</v>
      </c>
      <c r="R9" s="15">
        <v>10.015000000000001</v>
      </c>
      <c r="S9" s="15">
        <v>11.180999999999999</v>
      </c>
      <c r="T9" s="15">
        <v>5.0709999999999997</v>
      </c>
      <c r="U9" s="15">
        <v>438927.70299999998</v>
      </c>
      <c r="V9" s="15">
        <v>700</v>
      </c>
    </row>
    <row r="10" spans="1:22" x14ac:dyDescent="0.25">
      <c r="B10" s="15" t="s">
        <v>122</v>
      </c>
      <c r="C10" s="15" t="s">
        <v>272</v>
      </c>
      <c r="D10" s="15" t="s">
        <v>160</v>
      </c>
      <c r="E10" s="15">
        <v>2023</v>
      </c>
      <c r="F10" s="15" t="s">
        <v>162</v>
      </c>
      <c r="G10" s="15" t="s">
        <v>133</v>
      </c>
      <c r="H10" s="15" t="s">
        <v>136</v>
      </c>
      <c r="I10" s="15" t="s">
        <v>139</v>
      </c>
      <c r="J10" s="15" t="s">
        <v>141</v>
      </c>
      <c r="K10" s="15" t="s">
        <v>307</v>
      </c>
      <c r="L10" s="15" t="s">
        <v>308</v>
      </c>
      <c r="M10" s="15">
        <v>7.9000000000000001E-2</v>
      </c>
      <c r="N10" s="15">
        <v>0.05</v>
      </c>
      <c r="O10" s="15">
        <v>2E-3</v>
      </c>
      <c r="P10" s="15">
        <v>7.0999999999999994E-2</v>
      </c>
      <c r="Q10" s="15">
        <v>4.8000000000000001E-2</v>
      </c>
      <c r="R10" s="15">
        <v>9.2999999999999999E-2</v>
      </c>
      <c r="S10" s="15">
        <v>11.227</v>
      </c>
      <c r="T10" s="15">
        <v>5.0220000000000002</v>
      </c>
      <c r="U10" s="15">
        <v>439077.83899999998</v>
      </c>
      <c r="V10" s="15">
        <v>490</v>
      </c>
    </row>
    <row r="11" spans="1:22" x14ac:dyDescent="0.25">
      <c r="B11" s="15" t="s">
        <v>122</v>
      </c>
      <c r="C11" s="15" t="s">
        <v>272</v>
      </c>
      <c r="D11" s="15" t="s">
        <v>160</v>
      </c>
      <c r="E11" s="15">
        <v>2023</v>
      </c>
      <c r="F11" s="15" t="s">
        <v>162</v>
      </c>
      <c r="G11" s="15" t="s">
        <v>133</v>
      </c>
      <c r="H11" s="15" t="s">
        <v>136</v>
      </c>
      <c r="I11" s="15" t="s">
        <v>139</v>
      </c>
      <c r="J11" s="15" t="s">
        <v>141</v>
      </c>
      <c r="K11" s="15" t="s">
        <v>307</v>
      </c>
      <c r="L11" s="15" t="s">
        <v>309</v>
      </c>
      <c r="M11" s="15">
        <v>9.1999999999999998E-2</v>
      </c>
      <c r="N11" s="15">
        <v>4.9000000000000002E-2</v>
      </c>
      <c r="O11" s="15">
        <v>2E-3</v>
      </c>
      <c r="P11" s="15">
        <v>0.08</v>
      </c>
      <c r="Q11" s="15">
        <v>0.06</v>
      </c>
      <c r="R11" s="15">
        <v>0.113</v>
      </c>
      <c r="S11" s="15">
        <v>11.173999999999999</v>
      </c>
      <c r="T11" s="15">
        <v>5.085</v>
      </c>
      <c r="U11" s="15">
        <v>437861.27799999999</v>
      </c>
      <c r="V11" s="15">
        <v>580</v>
      </c>
    </row>
    <row r="12" spans="1:22" x14ac:dyDescent="0.25">
      <c r="B12" s="15" t="s">
        <v>122</v>
      </c>
      <c r="C12" s="15" t="s">
        <v>272</v>
      </c>
      <c r="D12" s="15" t="s">
        <v>160</v>
      </c>
      <c r="E12" s="15">
        <v>2023</v>
      </c>
      <c r="F12" s="15" t="s">
        <v>162</v>
      </c>
      <c r="G12" s="15" t="s">
        <v>133</v>
      </c>
      <c r="H12" s="15" t="s">
        <v>136</v>
      </c>
      <c r="I12" s="15" t="s">
        <v>139</v>
      </c>
      <c r="J12" s="15" t="s">
        <v>141</v>
      </c>
      <c r="K12" s="15" t="s">
        <v>307</v>
      </c>
      <c r="L12" s="15" t="s">
        <v>310</v>
      </c>
      <c r="M12" s="15">
        <v>8.6999999999999994E-2</v>
      </c>
      <c r="N12" s="15">
        <v>4.9000000000000002E-2</v>
      </c>
      <c r="O12" s="15">
        <v>2E-3</v>
      </c>
      <c r="P12" s="15">
        <v>7.5999999999999998E-2</v>
      </c>
      <c r="Q12" s="15">
        <v>5.3999999999999999E-2</v>
      </c>
      <c r="R12" s="15">
        <v>0.106</v>
      </c>
      <c r="S12" s="15">
        <v>11.129</v>
      </c>
      <c r="T12" s="15">
        <v>5.0970000000000004</v>
      </c>
      <c r="U12" s="15">
        <v>437352.38500000001</v>
      </c>
      <c r="V12" s="15">
        <v>1010</v>
      </c>
    </row>
    <row r="13" spans="1:22" x14ac:dyDescent="0.25">
      <c r="B13" s="15" t="s">
        <v>122</v>
      </c>
      <c r="C13" s="15" t="s">
        <v>272</v>
      </c>
      <c r="D13" s="15" t="s">
        <v>160</v>
      </c>
      <c r="E13" s="15">
        <v>2023</v>
      </c>
      <c r="F13" s="15" t="s">
        <v>162</v>
      </c>
      <c r="G13" s="15" t="s">
        <v>133</v>
      </c>
      <c r="H13" s="15" t="s">
        <v>136</v>
      </c>
      <c r="I13" s="15" t="s">
        <v>139</v>
      </c>
      <c r="J13" s="15" t="s">
        <v>141</v>
      </c>
      <c r="K13" s="15" t="s">
        <v>307</v>
      </c>
      <c r="L13" s="15" t="s">
        <v>311</v>
      </c>
      <c r="M13" s="15">
        <v>8.6999999999999994E-2</v>
      </c>
      <c r="N13" s="15">
        <v>0.05</v>
      </c>
      <c r="O13" s="15">
        <v>2E-3</v>
      </c>
      <c r="P13" s="15">
        <v>7.5999999999999998E-2</v>
      </c>
      <c r="Q13" s="15">
        <v>5.5E-2</v>
      </c>
      <c r="R13" s="15">
        <v>0.109</v>
      </c>
      <c r="S13" s="15">
        <v>11.194000000000001</v>
      </c>
      <c r="T13" s="15">
        <v>5.05</v>
      </c>
      <c r="U13" s="15">
        <v>438584.63099999999</v>
      </c>
      <c r="V13" s="15">
        <v>540</v>
      </c>
    </row>
    <row r="14" spans="1:22" x14ac:dyDescent="0.25">
      <c r="B14" s="15" t="s">
        <v>122</v>
      </c>
      <c r="C14" s="15" t="s">
        <v>272</v>
      </c>
      <c r="D14" s="15" t="s">
        <v>160</v>
      </c>
      <c r="E14" s="15">
        <v>2023</v>
      </c>
      <c r="F14" s="15" t="s">
        <v>162</v>
      </c>
      <c r="G14" s="15" t="s">
        <v>133</v>
      </c>
      <c r="H14" s="15" t="s">
        <v>136</v>
      </c>
      <c r="I14" s="15" t="s">
        <v>139</v>
      </c>
      <c r="J14" s="15" t="s">
        <v>141</v>
      </c>
      <c r="K14" s="15" t="s">
        <v>307</v>
      </c>
      <c r="L14" s="15" t="s">
        <v>312</v>
      </c>
      <c r="M14" s="15">
        <v>8.3000000000000004E-2</v>
      </c>
      <c r="N14" s="15">
        <v>4.3999999999999997E-2</v>
      </c>
      <c r="O14" s="15">
        <v>2E-3</v>
      </c>
      <c r="P14" s="15">
        <v>7.2999999999999995E-2</v>
      </c>
      <c r="Q14" s="15">
        <v>5.2999999999999999E-2</v>
      </c>
      <c r="R14" s="15">
        <v>0.104</v>
      </c>
      <c r="S14" s="15">
        <v>11.148999999999999</v>
      </c>
      <c r="T14" s="15">
        <v>5.0789999999999997</v>
      </c>
      <c r="U14" s="15">
        <v>437870.57299999997</v>
      </c>
      <c r="V14" s="15">
        <v>380</v>
      </c>
    </row>
    <row r="15" spans="1:22" x14ac:dyDescent="0.25">
      <c r="B15" s="15" t="s">
        <v>122</v>
      </c>
      <c r="C15" s="15" t="s">
        <v>272</v>
      </c>
      <c r="D15" s="15" t="s">
        <v>160</v>
      </c>
      <c r="E15" s="15">
        <v>2023</v>
      </c>
      <c r="F15" s="15" t="s">
        <v>162</v>
      </c>
      <c r="G15" s="15" t="s">
        <v>133</v>
      </c>
      <c r="H15" s="15" t="s">
        <v>136</v>
      </c>
      <c r="I15" s="15" t="s">
        <v>139</v>
      </c>
      <c r="J15" s="15" t="s">
        <v>141</v>
      </c>
      <c r="K15" s="15" t="s">
        <v>307</v>
      </c>
      <c r="L15" s="15" t="s">
        <v>313</v>
      </c>
      <c r="M15" s="15">
        <v>8.3000000000000004E-2</v>
      </c>
      <c r="N15" s="15">
        <v>4.3999999999999997E-2</v>
      </c>
      <c r="O15" s="15">
        <v>2E-3</v>
      </c>
      <c r="P15" s="15">
        <v>7.0999999999999994E-2</v>
      </c>
      <c r="Q15" s="15">
        <v>5.3999999999999999E-2</v>
      </c>
      <c r="R15" s="15">
        <v>9.9000000000000005E-2</v>
      </c>
      <c r="S15" s="15">
        <v>11.167999999999999</v>
      </c>
      <c r="T15" s="15">
        <v>5.0880000000000001</v>
      </c>
      <c r="U15" s="15">
        <v>437507.68699999998</v>
      </c>
      <c r="V15" s="15">
        <v>410</v>
      </c>
    </row>
    <row r="16" spans="1:22" x14ac:dyDescent="0.25">
      <c r="B16" s="15" t="s">
        <v>122</v>
      </c>
      <c r="C16" s="15" t="s">
        <v>272</v>
      </c>
      <c r="D16" s="15" t="s">
        <v>160</v>
      </c>
      <c r="E16" s="15">
        <v>2023</v>
      </c>
      <c r="F16" s="15" t="s">
        <v>162</v>
      </c>
      <c r="G16" s="15" t="s">
        <v>133</v>
      </c>
      <c r="H16" s="15" t="s">
        <v>136</v>
      </c>
      <c r="I16" s="15" t="s">
        <v>139</v>
      </c>
      <c r="J16" s="15" t="s">
        <v>141</v>
      </c>
      <c r="K16" s="15" t="s">
        <v>307</v>
      </c>
      <c r="L16" s="15" t="s">
        <v>314</v>
      </c>
      <c r="M16" s="15">
        <v>8.2000000000000003E-2</v>
      </c>
      <c r="N16" s="15">
        <v>6.9000000000000006E-2</v>
      </c>
      <c r="O16" s="15">
        <v>3.0000000000000001E-3</v>
      </c>
      <c r="P16" s="15">
        <v>6.7000000000000004E-2</v>
      </c>
      <c r="Q16" s="15">
        <v>4.8000000000000001E-2</v>
      </c>
      <c r="R16" s="15">
        <v>9.7000000000000003E-2</v>
      </c>
      <c r="S16" s="15">
        <v>11.227</v>
      </c>
      <c r="T16" s="15">
        <v>5.0289999999999999</v>
      </c>
      <c r="U16" s="15">
        <v>439526.88199999998</v>
      </c>
      <c r="V16" s="15">
        <v>400</v>
      </c>
    </row>
    <row r="17" spans="2:22" x14ac:dyDescent="0.25">
      <c r="B17" s="15" t="s">
        <v>122</v>
      </c>
      <c r="C17" s="15" t="s">
        <v>273</v>
      </c>
      <c r="D17" s="15" t="s">
        <v>160</v>
      </c>
      <c r="E17" s="15">
        <v>2023</v>
      </c>
      <c r="F17" s="15" t="s">
        <v>162</v>
      </c>
      <c r="G17" s="15" t="s">
        <v>133</v>
      </c>
      <c r="H17" s="15" t="s">
        <v>136</v>
      </c>
      <c r="I17" s="15" t="s">
        <v>139</v>
      </c>
      <c r="J17" s="15" t="s">
        <v>141</v>
      </c>
      <c r="K17" s="15" t="s">
        <v>307</v>
      </c>
      <c r="L17" s="15" t="s">
        <v>308</v>
      </c>
      <c r="M17" s="15">
        <v>3.7949999999999999</v>
      </c>
      <c r="N17" s="15">
        <v>2.415</v>
      </c>
      <c r="O17" s="15">
        <v>8.3000000000000004E-2</v>
      </c>
      <c r="P17" s="15">
        <v>3.2080000000000002</v>
      </c>
      <c r="Q17" s="15">
        <v>2.3450000000000002</v>
      </c>
      <c r="R17" s="15">
        <v>4.6070000000000002</v>
      </c>
      <c r="S17" s="15">
        <v>11.205</v>
      </c>
      <c r="T17" s="15">
        <v>5.0490000000000004</v>
      </c>
      <c r="U17" s="15">
        <v>439028.065</v>
      </c>
      <c r="V17" s="15">
        <v>840</v>
      </c>
    </row>
    <row r="18" spans="2:22" x14ac:dyDescent="0.25">
      <c r="B18" s="15" t="s">
        <v>122</v>
      </c>
      <c r="C18" s="15" t="s">
        <v>273</v>
      </c>
      <c r="D18" s="15" t="s">
        <v>160</v>
      </c>
      <c r="E18" s="15">
        <v>2023</v>
      </c>
      <c r="F18" s="15" t="s">
        <v>162</v>
      </c>
      <c r="G18" s="15" t="s">
        <v>133</v>
      </c>
      <c r="H18" s="15" t="s">
        <v>136</v>
      </c>
      <c r="I18" s="15" t="s">
        <v>139</v>
      </c>
      <c r="J18" s="15" t="s">
        <v>141</v>
      </c>
      <c r="K18" s="15" t="s">
        <v>307</v>
      </c>
      <c r="L18" s="15" t="s">
        <v>309</v>
      </c>
      <c r="M18" s="15">
        <v>3.7839999999999998</v>
      </c>
      <c r="N18" s="15">
        <v>2.1960000000000002</v>
      </c>
      <c r="O18" s="15">
        <v>6.7000000000000004E-2</v>
      </c>
      <c r="P18" s="15">
        <v>3.3479999999999999</v>
      </c>
      <c r="Q18" s="15">
        <v>2.407</v>
      </c>
      <c r="R18" s="15">
        <v>4.5460000000000003</v>
      </c>
      <c r="S18" s="15">
        <v>11.175000000000001</v>
      </c>
      <c r="T18" s="15">
        <v>5.085</v>
      </c>
      <c r="U18" s="15">
        <v>437529.56300000002</v>
      </c>
      <c r="V18" s="15">
        <v>1060</v>
      </c>
    </row>
    <row r="19" spans="2:22" x14ac:dyDescent="0.25">
      <c r="B19" s="15" t="s">
        <v>122</v>
      </c>
      <c r="C19" s="15" t="s">
        <v>273</v>
      </c>
      <c r="D19" s="15" t="s">
        <v>160</v>
      </c>
      <c r="E19" s="15">
        <v>2023</v>
      </c>
      <c r="F19" s="15" t="s">
        <v>162</v>
      </c>
      <c r="G19" s="15" t="s">
        <v>133</v>
      </c>
      <c r="H19" s="15" t="s">
        <v>136</v>
      </c>
      <c r="I19" s="15" t="s">
        <v>139</v>
      </c>
      <c r="J19" s="15" t="s">
        <v>141</v>
      </c>
      <c r="K19" s="15" t="s">
        <v>307</v>
      </c>
      <c r="L19" s="15" t="s">
        <v>310</v>
      </c>
      <c r="M19" s="15">
        <v>3.8130000000000002</v>
      </c>
      <c r="N19" s="15">
        <v>1.9910000000000001</v>
      </c>
      <c r="O19" s="15">
        <v>4.5999999999999999E-2</v>
      </c>
      <c r="P19" s="15">
        <v>3.379</v>
      </c>
      <c r="Q19" s="15">
        <v>2.5129999999999999</v>
      </c>
      <c r="R19" s="15">
        <v>4.6120000000000001</v>
      </c>
      <c r="S19" s="15">
        <v>11.14</v>
      </c>
      <c r="T19" s="15">
        <v>5.0910000000000002</v>
      </c>
      <c r="U19" s="15">
        <v>437495.315</v>
      </c>
      <c r="V19" s="15">
        <v>1840</v>
      </c>
    </row>
    <row r="20" spans="2:22" x14ac:dyDescent="0.25">
      <c r="B20" s="15" t="s">
        <v>122</v>
      </c>
      <c r="C20" s="15" t="s">
        <v>273</v>
      </c>
      <c r="D20" s="15" t="s">
        <v>160</v>
      </c>
      <c r="E20" s="15">
        <v>2023</v>
      </c>
      <c r="F20" s="15" t="s">
        <v>162</v>
      </c>
      <c r="G20" s="15" t="s">
        <v>133</v>
      </c>
      <c r="H20" s="15" t="s">
        <v>136</v>
      </c>
      <c r="I20" s="15" t="s">
        <v>139</v>
      </c>
      <c r="J20" s="15" t="s">
        <v>141</v>
      </c>
      <c r="K20" s="15" t="s">
        <v>307</v>
      </c>
      <c r="L20" s="15" t="s">
        <v>311</v>
      </c>
      <c r="M20" s="15">
        <v>3.7450000000000001</v>
      </c>
      <c r="N20" s="15">
        <v>2.004</v>
      </c>
      <c r="O20" s="15">
        <v>6.5000000000000002E-2</v>
      </c>
      <c r="P20" s="15">
        <v>3.3660000000000001</v>
      </c>
      <c r="Q20" s="15">
        <v>2.427</v>
      </c>
      <c r="R20" s="15">
        <v>4.59</v>
      </c>
      <c r="S20" s="15">
        <v>11.159000000000001</v>
      </c>
      <c r="T20" s="15">
        <v>5.0819999999999999</v>
      </c>
      <c r="U20" s="15">
        <v>437682.56199999998</v>
      </c>
      <c r="V20" s="15">
        <v>940</v>
      </c>
    </row>
    <row r="21" spans="2:22" x14ac:dyDescent="0.25">
      <c r="B21" s="15" t="s">
        <v>122</v>
      </c>
      <c r="C21" s="15" t="s">
        <v>273</v>
      </c>
      <c r="D21" s="15" t="s">
        <v>160</v>
      </c>
      <c r="E21" s="15">
        <v>2023</v>
      </c>
      <c r="F21" s="15" t="s">
        <v>162</v>
      </c>
      <c r="G21" s="15" t="s">
        <v>133</v>
      </c>
      <c r="H21" s="15" t="s">
        <v>136</v>
      </c>
      <c r="I21" s="15" t="s">
        <v>139</v>
      </c>
      <c r="J21" s="15" t="s">
        <v>141</v>
      </c>
      <c r="K21" s="15" t="s">
        <v>307</v>
      </c>
      <c r="L21" s="15" t="s">
        <v>312</v>
      </c>
      <c r="M21" s="15">
        <v>3.819</v>
      </c>
      <c r="N21" s="15">
        <v>2.0289999999999999</v>
      </c>
      <c r="O21" s="15">
        <v>7.9000000000000001E-2</v>
      </c>
      <c r="P21" s="15">
        <v>3.452</v>
      </c>
      <c r="Q21" s="15">
        <v>2.42</v>
      </c>
      <c r="R21" s="15">
        <v>4.6909999999999998</v>
      </c>
      <c r="S21" s="15">
        <v>11.09</v>
      </c>
      <c r="T21" s="15">
        <v>5.1289999999999996</v>
      </c>
      <c r="U21" s="15">
        <v>435630.326</v>
      </c>
      <c r="V21" s="15">
        <v>660</v>
      </c>
    </row>
    <row r="22" spans="2:22" x14ac:dyDescent="0.25">
      <c r="B22" s="15" t="s">
        <v>122</v>
      </c>
      <c r="C22" s="15" t="s">
        <v>273</v>
      </c>
      <c r="D22" s="15" t="s">
        <v>160</v>
      </c>
      <c r="E22" s="15">
        <v>2023</v>
      </c>
      <c r="F22" s="15" t="s">
        <v>162</v>
      </c>
      <c r="G22" s="15" t="s">
        <v>133</v>
      </c>
      <c r="H22" s="15" t="s">
        <v>136</v>
      </c>
      <c r="I22" s="15" t="s">
        <v>139</v>
      </c>
      <c r="J22" s="15" t="s">
        <v>141</v>
      </c>
      <c r="K22" s="15" t="s">
        <v>307</v>
      </c>
      <c r="L22" s="15" t="s">
        <v>313</v>
      </c>
      <c r="M22" s="15">
        <v>3.6789999999999998</v>
      </c>
      <c r="N22" s="15">
        <v>2.1059999999999999</v>
      </c>
      <c r="O22" s="15">
        <v>9.0999999999999998E-2</v>
      </c>
      <c r="P22" s="15">
        <v>3.2010000000000001</v>
      </c>
      <c r="Q22" s="15">
        <v>2.2650000000000001</v>
      </c>
      <c r="R22" s="15">
        <v>4.306</v>
      </c>
      <c r="S22" s="15">
        <v>11.137</v>
      </c>
      <c r="T22" s="15">
        <v>5.109</v>
      </c>
      <c r="U22" s="15">
        <v>436697.93400000001</v>
      </c>
      <c r="V22" s="15">
        <v>540</v>
      </c>
    </row>
    <row r="23" spans="2:22" x14ac:dyDescent="0.25">
      <c r="B23" s="15" t="s">
        <v>122</v>
      </c>
      <c r="C23" s="15" t="s">
        <v>273</v>
      </c>
      <c r="D23" s="15" t="s">
        <v>160</v>
      </c>
      <c r="E23" s="15">
        <v>2023</v>
      </c>
      <c r="F23" s="15" t="s">
        <v>162</v>
      </c>
      <c r="G23" s="15" t="s">
        <v>133</v>
      </c>
      <c r="H23" s="15" t="s">
        <v>136</v>
      </c>
      <c r="I23" s="15" t="s">
        <v>139</v>
      </c>
      <c r="J23" s="15" t="s">
        <v>141</v>
      </c>
      <c r="K23" s="15" t="s">
        <v>307</v>
      </c>
      <c r="L23" s="15" t="s">
        <v>314</v>
      </c>
      <c r="M23" s="15">
        <v>3.919</v>
      </c>
      <c r="N23" s="15">
        <v>2.4660000000000002</v>
      </c>
      <c r="O23" s="15">
        <v>9.2999999999999999E-2</v>
      </c>
      <c r="P23" s="15">
        <v>3.42</v>
      </c>
      <c r="Q23" s="15">
        <v>2.4980000000000002</v>
      </c>
      <c r="R23" s="15">
        <v>4.5869999999999997</v>
      </c>
      <c r="S23" s="15">
        <v>11.179</v>
      </c>
      <c r="T23" s="15">
        <v>5.0730000000000004</v>
      </c>
      <c r="U23" s="15">
        <v>438858.89500000002</v>
      </c>
      <c r="V23" s="15">
        <v>700</v>
      </c>
    </row>
    <row r="24" spans="2:22" x14ac:dyDescent="0.25">
      <c r="B24" s="15" t="s">
        <v>136</v>
      </c>
      <c r="C24" s="15" t="s">
        <v>159</v>
      </c>
      <c r="D24" s="15" t="s">
        <v>160</v>
      </c>
      <c r="E24" s="15">
        <v>2023</v>
      </c>
      <c r="F24" s="15" t="s">
        <v>162</v>
      </c>
      <c r="G24" s="15" t="s">
        <v>133</v>
      </c>
      <c r="H24" s="15" t="s">
        <v>136</v>
      </c>
      <c r="I24" s="15" t="s">
        <v>139</v>
      </c>
      <c r="J24" s="15" t="s">
        <v>141</v>
      </c>
      <c r="K24" s="15" t="s">
        <v>307</v>
      </c>
      <c r="L24" s="15" t="s">
        <v>308</v>
      </c>
      <c r="M24" s="15">
        <v>33.991</v>
      </c>
      <c r="N24" s="15">
        <v>23.347999999999999</v>
      </c>
      <c r="O24" s="15">
        <v>0.84099999999999997</v>
      </c>
      <c r="P24" s="15">
        <v>29.231999999999999</v>
      </c>
      <c r="Q24" s="15">
        <v>18.998999999999999</v>
      </c>
      <c r="R24" s="15">
        <v>42.289000000000001</v>
      </c>
      <c r="S24" s="15">
        <v>11.236000000000001</v>
      </c>
      <c r="T24" s="15">
        <v>5.0229999999999997</v>
      </c>
      <c r="U24" s="15">
        <v>439325.158</v>
      </c>
      <c r="V24" s="15">
        <v>770</v>
      </c>
    </row>
    <row r="25" spans="2:22" x14ac:dyDescent="0.25">
      <c r="B25" s="15" t="s">
        <v>136</v>
      </c>
      <c r="C25" s="15" t="s">
        <v>159</v>
      </c>
      <c r="D25" s="15" t="s">
        <v>160</v>
      </c>
      <c r="E25" s="15">
        <v>2023</v>
      </c>
      <c r="F25" s="15" t="s">
        <v>162</v>
      </c>
      <c r="G25" s="15" t="s">
        <v>133</v>
      </c>
      <c r="H25" s="15" t="s">
        <v>136</v>
      </c>
      <c r="I25" s="15" t="s">
        <v>139</v>
      </c>
      <c r="J25" s="15" t="s">
        <v>141</v>
      </c>
      <c r="K25" s="15" t="s">
        <v>307</v>
      </c>
      <c r="L25" s="15" t="s">
        <v>309</v>
      </c>
      <c r="M25" s="15">
        <v>30.89</v>
      </c>
      <c r="N25" s="15">
        <v>17.097000000000001</v>
      </c>
      <c r="O25" s="15">
        <v>0.54100000000000004</v>
      </c>
      <c r="P25" s="15">
        <v>28.04</v>
      </c>
      <c r="Q25" s="15">
        <v>19.347000000000001</v>
      </c>
      <c r="R25" s="15">
        <v>39.784999999999997</v>
      </c>
      <c r="S25" s="15">
        <v>11.231999999999999</v>
      </c>
      <c r="T25" s="15">
        <v>5.0389999999999997</v>
      </c>
      <c r="U25" s="15">
        <v>438670.83899999998</v>
      </c>
      <c r="V25" s="15">
        <v>1000</v>
      </c>
    </row>
    <row r="26" spans="2:22" x14ac:dyDescent="0.25">
      <c r="B26" s="15" t="s">
        <v>136</v>
      </c>
      <c r="C26" s="15" t="s">
        <v>159</v>
      </c>
      <c r="D26" s="15" t="s">
        <v>160</v>
      </c>
      <c r="E26" s="15">
        <v>2023</v>
      </c>
      <c r="F26" s="15" t="s">
        <v>162</v>
      </c>
      <c r="G26" s="15" t="s">
        <v>133</v>
      </c>
      <c r="H26" s="15" t="s">
        <v>136</v>
      </c>
      <c r="I26" s="15" t="s">
        <v>139</v>
      </c>
      <c r="J26" s="15" t="s">
        <v>141</v>
      </c>
      <c r="K26" s="15" t="s">
        <v>307</v>
      </c>
      <c r="L26" s="15" t="s">
        <v>310</v>
      </c>
      <c r="M26" s="15">
        <v>27.446999999999999</v>
      </c>
      <c r="N26" s="15">
        <v>15.042</v>
      </c>
      <c r="O26" s="15">
        <v>0.36799999999999999</v>
      </c>
      <c r="P26" s="15">
        <v>25.58</v>
      </c>
      <c r="Q26" s="15">
        <v>17.109000000000002</v>
      </c>
      <c r="R26" s="15">
        <v>34.887</v>
      </c>
      <c r="S26" s="15">
        <v>11.170999999999999</v>
      </c>
      <c r="T26" s="15">
        <v>5.07</v>
      </c>
      <c r="U26" s="15">
        <v>438073.84899999999</v>
      </c>
      <c r="V26" s="15">
        <v>1670</v>
      </c>
    </row>
    <row r="27" spans="2:22" x14ac:dyDescent="0.25">
      <c r="B27" s="15" t="s">
        <v>136</v>
      </c>
      <c r="C27" s="15" t="s">
        <v>159</v>
      </c>
      <c r="D27" s="15" t="s">
        <v>160</v>
      </c>
      <c r="E27" s="15">
        <v>2023</v>
      </c>
      <c r="F27" s="15" t="s">
        <v>162</v>
      </c>
      <c r="G27" s="15" t="s">
        <v>133</v>
      </c>
      <c r="H27" s="15" t="s">
        <v>136</v>
      </c>
      <c r="I27" s="15" t="s">
        <v>139</v>
      </c>
      <c r="J27" s="15" t="s">
        <v>141</v>
      </c>
      <c r="K27" s="15" t="s">
        <v>307</v>
      </c>
      <c r="L27" s="15" t="s">
        <v>311</v>
      </c>
      <c r="M27" s="15">
        <v>26.923999999999999</v>
      </c>
      <c r="N27" s="15">
        <v>16.074000000000002</v>
      </c>
      <c r="O27" s="15">
        <v>0.54500000000000004</v>
      </c>
      <c r="P27" s="15">
        <v>23.81</v>
      </c>
      <c r="Q27" s="15">
        <v>16.024000000000001</v>
      </c>
      <c r="R27" s="15">
        <v>35.35</v>
      </c>
      <c r="S27" s="15">
        <v>11.185</v>
      </c>
      <c r="T27" s="15">
        <v>5.0599999999999996</v>
      </c>
      <c r="U27" s="15">
        <v>438139.59100000001</v>
      </c>
      <c r="V27" s="15">
        <v>870</v>
      </c>
    </row>
    <row r="28" spans="2:22" x14ac:dyDescent="0.25">
      <c r="B28" s="15" t="s">
        <v>136</v>
      </c>
      <c r="C28" s="15" t="s">
        <v>159</v>
      </c>
      <c r="D28" s="15" t="s">
        <v>160</v>
      </c>
      <c r="E28" s="15">
        <v>2023</v>
      </c>
      <c r="F28" s="15" t="s">
        <v>162</v>
      </c>
      <c r="G28" s="15" t="s">
        <v>133</v>
      </c>
      <c r="H28" s="15" t="s">
        <v>136</v>
      </c>
      <c r="I28" s="15" t="s">
        <v>139</v>
      </c>
      <c r="J28" s="15" t="s">
        <v>141</v>
      </c>
      <c r="K28" s="15" t="s">
        <v>307</v>
      </c>
      <c r="L28" s="15" t="s">
        <v>312</v>
      </c>
      <c r="M28" s="15">
        <v>26.552</v>
      </c>
      <c r="N28" s="15">
        <v>15.04</v>
      </c>
      <c r="O28" s="15">
        <v>0.60899999999999999</v>
      </c>
      <c r="P28" s="15">
        <v>24.643000000000001</v>
      </c>
      <c r="Q28" s="15">
        <v>16.718</v>
      </c>
      <c r="R28" s="15">
        <v>34.268000000000001</v>
      </c>
      <c r="S28" s="15">
        <v>11.135</v>
      </c>
      <c r="T28" s="15">
        <v>5.0979999999999999</v>
      </c>
      <c r="U28" s="15">
        <v>436063.59600000002</v>
      </c>
      <c r="V28" s="15">
        <v>610</v>
      </c>
    </row>
    <row r="29" spans="2:22" x14ac:dyDescent="0.25">
      <c r="B29" s="15" t="s">
        <v>136</v>
      </c>
      <c r="C29" s="15" t="s">
        <v>159</v>
      </c>
      <c r="D29" s="15" t="s">
        <v>160</v>
      </c>
      <c r="E29" s="15">
        <v>2023</v>
      </c>
      <c r="F29" s="15" t="s">
        <v>162</v>
      </c>
      <c r="G29" s="15" t="s">
        <v>133</v>
      </c>
      <c r="H29" s="15" t="s">
        <v>136</v>
      </c>
      <c r="I29" s="15" t="s">
        <v>139</v>
      </c>
      <c r="J29" s="15" t="s">
        <v>141</v>
      </c>
      <c r="K29" s="15" t="s">
        <v>307</v>
      </c>
      <c r="L29" s="15" t="s">
        <v>313</v>
      </c>
      <c r="M29" s="15">
        <v>25.009</v>
      </c>
      <c r="N29" s="15">
        <v>15.984999999999999</v>
      </c>
      <c r="O29" s="15">
        <v>0.73699999999999999</v>
      </c>
      <c r="P29" s="15">
        <v>22.231999999999999</v>
      </c>
      <c r="Q29" s="15">
        <v>13.692</v>
      </c>
      <c r="R29" s="15">
        <v>31.391999999999999</v>
      </c>
      <c r="S29" s="15">
        <v>11.11</v>
      </c>
      <c r="T29" s="15">
        <v>5.1189999999999998</v>
      </c>
      <c r="U29" s="15">
        <v>435768.57500000001</v>
      </c>
      <c r="V29" s="15">
        <v>470</v>
      </c>
    </row>
    <row r="30" spans="2:22" x14ac:dyDescent="0.25">
      <c r="B30" s="15" t="s">
        <v>136</v>
      </c>
      <c r="C30" s="15" t="s">
        <v>159</v>
      </c>
      <c r="D30" s="15" t="s">
        <v>160</v>
      </c>
      <c r="E30" s="15">
        <v>2023</v>
      </c>
      <c r="F30" s="15" t="s">
        <v>162</v>
      </c>
      <c r="G30" s="15" t="s">
        <v>133</v>
      </c>
      <c r="H30" s="15" t="s">
        <v>136</v>
      </c>
      <c r="I30" s="15" t="s">
        <v>139</v>
      </c>
      <c r="J30" s="15" t="s">
        <v>141</v>
      </c>
      <c r="K30" s="15" t="s">
        <v>307</v>
      </c>
      <c r="L30" s="15" t="s">
        <v>314</v>
      </c>
      <c r="M30" s="15">
        <v>33.991999999999997</v>
      </c>
      <c r="N30" s="15">
        <v>20.637</v>
      </c>
      <c r="O30" s="15">
        <v>0.85699999999999998</v>
      </c>
      <c r="P30" s="15">
        <v>28.594000000000001</v>
      </c>
      <c r="Q30" s="15">
        <v>19.667000000000002</v>
      </c>
      <c r="R30" s="15">
        <v>44.097000000000001</v>
      </c>
      <c r="S30" s="15">
        <v>11.231999999999999</v>
      </c>
      <c r="T30" s="15">
        <v>5.0350000000000001</v>
      </c>
      <c r="U30" s="15">
        <v>440303.658</v>
      </c>
      <c r="V30" s="15">
        <v>580</v>
      </c>
    </row>
    <row r="31" spans="2:22" x14ac:dyDescent="0.25">
      <c r="B31" s="15" t="s">
        <v>136</v>
      </c>
      <c r="C31" s="15" t="s">
        <v>272</v>
      </c>
      <c r="D31" s="15" t="s">
        <v>160</v>
      </c>
      <c r="E31" s="15">
        <v>2023</v>
      </c>
      <c r="F31" s="15" t="s">
        <v>162</v>
      </c>
      <c r="G31" s="15" t="s">
        <v>133</v>
      </c>
      <c r="H31" s="15" t="s">
        <v>136</v>
      </c>
      <c r="I31" s="15" t="s">
        <v>139</v>
      </c>
      <c r="J31" s="15" t="s">
        <v>141</v>
      </c>
      <c r="K31" s="15" t="s">
        <v>307</v>
      </c>
      <c r="L31" s="15" t="s">
        <v>308</v>
      </c>
      <c r="M31" s="15">
        <v>0.30099999999999999</v>
      </c>
      <c r="N31" s="15">
        <v>0.14599999999999999</v>
      </c>
      <c r="O31" s="15">
        <v>7.0000000000000001E-3</v>
      </c>
      <c r="P31" s="15">
        <v>0.28799999999999998</v>
      </c>
      <c r="Q31" s="15">
        <v>0.20100000000000001</v>
      </c>
      <c r="R31" s="15">
        <v>0.374</v>
      </c>
      <c r="S31" s="15">
        <v>11.256</v>
      </c>
      <c r="T31" s="15">
        <v>5.0049999999999999</v>
      </c>
      <c r="U31" s="15">
        <v>438894.68</v>
      </c>
      <c r="V31" s="15">
        <v>440</v>
      </c>
    </row>
    <row r="32" spans="2:22" x14ac:dyDescent="0.25">
      <c r="B32" s="15" t="s">
        <v>136</v>
      </c>
      <c r="C32" s="15" t="s">
        <v>272</v>
      </c>
      <c r="D32" s="15" t="s">
        <v>160</v>
      </c>
      <c r="E32" s="15">
        <v>2023</v>
      </c>
      <c r="F32" s="15" t="s">
        <v>162</v>
      </c>
      <c r="G32" s="15" t="s">
        <v>133</v>
      </c>
      <c r="H32" s="15" t="s">
        <v>136</v>
      </c>
      <c r="I32" s="15" t="s">
        <v>139</v>
      </c>
      <c r="J32" s="15" t="s">
        <v>141</v>
      </c>
      <c r="K32" s="15" t="s">
        <v>307</v>
      </c>
      <c r="L32" s="15" t="s">
        <v>309</v>
      </c>
      <c r="M32" s="15">
        <v>0.30599999999999999</v>
      </c>
      <c r="N32" s="15">
        <v>0.14499999999999999</v>
      </c>
      <c r="O32" s="15">
        <v>6.0000000000000001E-3</v>
      </c>
      <c r="P32" s="15">
        <v>0.28899999999999998</v>
      </c>
      <c r="Q32" s="15">
        <v>0.217</v>
      </c>
      <c r="R32" s="15">
        <v>0.377</v>
      </c>
      <c r="S32" s="15">
        <v>11.24</v>
      </c>
      <c r="T32" s="15">
        <v>5.0309999999999997</v>
      </c>
      <c r="U32" s="15">
        <v>439171.31400000001</v>
      </c>
      <c r="V32" s="15">
        <v>540</v>
      </c>
    </row>
    <row r="33" spans="2:22" x14ac:dyDescent="0.25">
      <c r="B33" s="15" t="s">
        <v>136</v>
      </c>
      <c r="C33" s="15" t="s">
        <v>272</v>
      </c>
      <c r="D33" s="15" t="s">
        <v>160</v>
      </c>
      <c r="E33" s="15">
        <v>2023</v>
      </c>
      <c r="F33" s="15" t="s">
        <v>162</v>
      </c>
      <c r="G33" s="15" t="s">
        <v>133</v>
      </c>
      <c r="H33" s="15" t="s">
        <v>136</v>
      </c>
      <c r="I33" s="15" t="s">
        <v>139</v>
      </c>
      <c r="J33" s="15" t="s">
        <v>141</v>
      </c>
      <c r="K33" s="15" t="s">
        <v>307</v>
      </c>
      <c r="L33" s="15" t="s">
        <v>310</v>
      </c>
      <c r="M33" s="15">
        <v>0.28100000000000003</v>
      </c>
      <c r="N33" s="15">
        <v>0.13300000000000001</v>
      </c>
      <c r="O33" s="15">
        <v>4.0000000000000001E-3</v>
      </c>
      <c r="P33" s="15">
        <v>0.26800000000000002</v>
      </c>
      <c r="Q33" s="15">
        <v>0.192</v>
      </c>
      <c r="R33" s="15">
        <v>0.34499999999999997</v>
      </c>
      <c r="S33" s="15">
        <v>11.161</v>
      </c>
      <c r="T33" s="15">
        <v>5.0759999999999996</v>
      </c>
      <c r="U33" s="15">
        <v>438168.83399999997</v>
      </c>
      <c r="V33" s="15">
        <v>910</v>
      </c>
    </row>
    <row r="34" spans="2:22" x14ac:dyDescent="0.25">
      <c r="B34" s="15" t="s">
        <v>136</v>
      </c>
      <c r="C34" s="15" t="s">
        <v>272</v>
      </c>
      <c r="D34" s="15" t="s">
        <v>160</v>
      </c>
      <c r="E34" s="15">
        <v>2023</v>
      </c>
      <c r="F34" s="15" t="s">
        <v>162</v>
      </c>
      <c r="G34" s="15" t="s">
        <v>133</v>
      </c>
      <c r="H34" s="15" t="s">
        <v>136</v>
      </c>
      <c r="I34" s="15" t="s">
        <v>139</v>
      </c>
      <c r="J34" s="15" t="s">
        <v>141</v>
      </c>
      <c r="K34" s="15" t="s">
        <v>307</v>
      </c>
      <c r="L34" s="15" t="s">
        <v>311</v>
      </c>
      <c r="M34" s="15">
        <v>0.26900000000000002</v>
      </c>
      <c r="N34" s="15">
        <v>0.121</v>
      </c>
      <c r="O34" s="15">
        <v>5.0000000000000001E-3</v>
      </c>
      <c r="P34" s="15">
        <v>0.25700000000000001</v>
      </c>
      <c r="Q34" s="15">
        <v>0.189</v>
      </c>
      <c r="R34" s="15">
        <v>0.33</v>
      </c>
      <c r="S34" s="15">
        <v>11.215</v>
      </c>
      <c r="T34" s="15">
        <v>5.0350000000000001</v>
      </c>
      <c r="U34" s="15">
        <v>438571.04399999999</v>
      </c>
      <c r="V34" s="15">
        <v>490</v>
      </c>
    </row>
    <row r="35" spans="2:22" x14ac:dyDescent="0.25">
      <c r="B35" s="15" t="s">
        <v>136</v>
      </c>
      <c r="C35" s="15" t="s">
        <v>272</v>
      </c>
      <c r="D35" s="15" t="s">
        <v>160</v>
      </c>
      <c r="E35" s="15">
        <v>2023</v>
      </c>
      <c r="F35" s="15" t="s">
        <v>162</v>
      </c>
      <c r="G35" s="15" t="s">
        <v>133</v>
      </c>
      <c r="H35" s="15" t="s">
        <v>136</v>
      </c>
      <c r="I35" s="15" t="s">
        <v>139</v>
      </c>
      <c r="J35" s="15" t="s">
        <v>141</v>
      </c>
      <c r="K35" s="15" t="s">
        <v>307</v>
      </c>
      <c r="L35" s="15" t="s">
        <v>312</v>
      </c>
      <c r="M35" s="15">
        <v>0.26</v>
      </c>
      <c r="N35" s="15">
        <v>0.113</v>
      </c>
      <c r="O35" s="15">
        <v>6.0000000000000001E-3</v>
      </c>
      <c r="P35" s="15">
        <v>0.25700000000000001</v>
      </c>
      <c r="Q35" s="15">
        <v>0.185</v>
      </c>
      <c r="R35" s="15">
        <v>0.32500000000000001</v>
      </c>
      <c r="S35" s="15">
        <v>11.163</v>
      </c>
      <c r="T35" s="15">
        <v>5.0730000000000004</v>
      </c>
      <c r="U35" s="15">
        <v>437020.34299999999</v>
      </c>
      <c r="V35" s="15">
        <v>350</v>
      </c>
    </row>
    <row r="36" spans="2:22" x14ac:dyDescent="0.25">
      <c r="B36" s="15" t="s">
        <v>136</v>
      </c>
      <c r="C36" s="15" t="s">
        <v>272</v>
      </c>
      <c r="D36" s="15" t="s">
        <v>160</v>
      </c>
      <c r="E36" s="15">
        <v>2023</v>
      </c>
      <c r="F36" s="15" t="s">
        <v>162</v>
      </c>
      <c r="G36" s="15" t="s">
        <v>133</v>
      </c>
      <c r="H36" s="15" t="s">
        <v>136</v>
      </c>
      <c r="I36" s="15" t="s">
        <v>139</v>
      </c>
      <c r="J36" s="15" t="s">
        <v>141</v>
      </c>
      <c r="K36" s="15" t="s">
        <v>307</v>
      </c>
      <c r="L36" s="15" t="s">
        <v>313</v>
      </c>
      <c r="M36" s="15">
        <v>0.23499999999999999</v>
      </c>
      <c r="N36" s="15">
        <v>0.129</v>
      </c>
      <c r="O36" s="15">
        <v>7.0000000000000001E-3</v>
      </c>
      <c r="P36" s="15">
        <v>0.215</v>
      </c>
      <c r="Q36" s="15">
        <v>0.154</v>
      </c>
      <c r="R36" s="15">
        <v>0.29399999999999998</v>
      </c>
      <c r="S36" s="15">
        <v>11.13</v>
      </c>
      <c r="T36" s="15">
        <v>5.1029999999999998</v>
      </c>
      <c r="U36" s="15">
        <v>435744.71500000003</v>
      </c>
      <c r="V36" s="15">
        <v>360</v>
      </c>
    </row>
    <row r="37" spans="2:22" x14ac:dyDescent="0.25">
      <c r="B37" s="15" t="s">
        <v>136</v>
      </c>
      <c r="C37" s="15" t="s">
        <v>272</v>
      </c>
      <c r="D37" s="15" t="s">
        <v>160</v>
      </c>
      <c r="E37" s="15">
        <v>2023</v>
      </c>
      <c r="F37" s="15" t="s">
        <v>162</v>
      </c>
      <c r="G37" s="15" t="s">
        <v>133</v>
      </c>
      <c r="H37" s="15" t="s">
        <v>136</v>
      </c>
      <c r="I37" s="15" t="s">
        <v>139</v>
      </c>
      <c r="J37" s="15" t="s">
        <v>141</v>
      </c>
      <c r="K37" s="15" t="s">
        <v>307</v>
      </c>
      <c r="L37" s="15" t="s">
        <v>314</v>
      </c>
      <c r="M37" s="15">
        <v>0.314</v>
      </c>
      <c r="N37" s="15">
        <v>0.251</v>
      </c>
      <c r="O37" s="15">
        <v>1.4E-2</v>
      </c>
      <c r="P37" s="15">
        <v>0.28599999999999998</v>
      </c>
      <c r="Q37" s="15">
        <v>0.19900000000000001</v>
      </c>
      <c r="R37" s="15">
        <v>0.36</v>
      </c>
      <c r="S37" s="15">
        <v>11.276999999999999</v>
      </c>
      <c r="T37" s="15">
        <v>4.9930000000000003</v>
      </c>
      <c r="U37" s="15">
        <v>441249.783</v>
      </c>
      <c r="V37" s="15">
        <v>340</v>
      </c>
    </row>
    <row r="38" spans="2:22" x14ac:dyDescent="0.25">
      <c r="B38" s="15" t="s">
        <v>136</v>
      </c>
      <c r="C38" s="15" t="s">
        <v>273</v>
      </c>
      <c r="D38" s="15" t="s">
        <v>160</v>
      </c>
      <c r="E38" s="15">
        <v>2023</v>
      </c>
      <c r="F38" s="15" t="s">
        <v>162</v>
      </c>
      <c r="G38" s="15" t="s">
        <v>133</v>
      </c>
      <c r="H38" s="15" t="s">
        <v>136</v>
      </c>
      <c r="I38" s="15" t="s">
        <v>139</v>
      </c>
      <c r="J38" s="15" t="s">
        <v>141</v>
      </c>
      <c r="K38" s="15" t="s">
        <v>307</v>
      </c>
      <c r="L38" s="15" t="s">
        <v>308</v>
      </c>
      <c r="M38" s="15">
        <v>16.539000000000001</v>
      </c>
      <c r="N38" s="15">
        <v>12.214</v>
      </c>
      <c r="O38" s="15">
        <v>0.443</v>
      </c>
      <c r="P38" s="15">
        <v>12.978</v>
      </c>
      <c r="Q38" s="15">
        <v>8.657</v>
      </c>
      <c r="R38" s="15">
        <v>20.687999999999999</v>
      </c>
      <c r="S38" s="15">
        <v>11.233000000000001</v>
      </c>
      <c r="T38" s="15">
        <v>5.0270000000000001</v>
      </c>
      <c r="U38" s="15">
        <v>439180.02399999998</v>
      </c>
      <c r="V38" s="15">
        <v>760</v>
      </c>
    </row>
    <row r="39" spans="2:22" x14ac:dyDescent="0.25">
      <c r="B39" s="15" t="s">
        <v>136</v>
      </c>
      <c r="C39" s="15" t="s">
        <v>273</v>
      </c>
      <c r="D39" s="15" t="s">
        <v>160</v>
      </c>
      <c r="E39" s="15">
        <v>2023</v>
      </c>
      <c r="F39" s="15" t="s">
        <v>162</v>
      </c>
      <c r="G39" s="15" t="s">
        <v>133</v>
      </c>
      <c r="H39" s="15" t="s">
        <v>136</v>
      </c>
      <c r="I39" s="15" t="s">
        <v>139</v>
      </c>
      <c r="J39" s="15" t="s">
        <v>141</v>
      </c>
      <c r="K39" s="15" t="s">
        <v>307</v>
      </c>
      <c r="L39" s="15" t="s">
        <v>309</v>
      </c>
      <c r="M39" s="15">
        <v>14.782999999999999</v>
      </c>
      <c r="N39" s="15">
        <v>11.411</v>
      </c>
      <c r="O39" s="15">
        <v>0.36299999999999999</v>
      </c>
      <c r="P39" s="15">
        <v>11.722</v>
      </c>
      <c r="Q39" s="15">
        <v>7.7889999999999997</v>
      </c>
      <c r="R39" s="15">
        <v>18.494</v>
      </c>
      <c r="S39" s="15">
        <v>11.234</v>
      </c>
      <c r="T39" s="15">
        <v>5.0380000000000003</v>
      </c>
      <c r="U39" s="15">
        <v>438738.50599999999</v>
      </c>
      <c r="V39" s="15">
        <v>990</v>
      </c>
    </row>
    <row r="40" spans="2:22" x14ac:dyDescent="0.25">
      <c r="B40" s="15" t="s">
        <v>136</v>
      </c>
      <c r="C40" s="15" t="s">
        <v>273</v>
      </c>
      <c r="D40" s="15" t="s">
        <v>160</v>
      </c>
      <c r="E40" s="15">
        <v>2023</v>
      </c>
      <c r="F40" s="15" t="s">
        <v>162</v>
      </c>
      <c r="G40" s="15" t="s">
        <v>133</v>
      </c>
      <c r="H40" s="15" t="s">
        <v>136</v>
      </c>
      <c r="I40" s="15" t="s">
        <v>139</v>
      </c>
      <c r="J40" s="15" t="s">
        <v>141</v>
      </c>
      <c r="K40" s="15" t="s">
        <v>307</v>
      </c>
      <c r="L40" s="15" t="s">
        <v>310</v>
      </c>
      <c r="M40" s="15">
        <v>14.638</v>
      </c>
      <c r="N40" s="15">
        <v>10.079000000000001</v>
      </c>
      <c r="O40" s="15">
        <v>0.247</v>
      </c>
      <c r="P40" s="15">
        <v>12.371</v>
      </c>
      <c r="Q40" s="15">
        <v>7.7779999999999996</v>
      </c>
      <c r="R40" s="15">
        <v>18.363</v>
      </c>
      <c r="S40" s="15">
        <v>11.17</v>
      </c>
      <c r="T40" s="15">
        <v>5.0709999999999997</v>
      </c>
      <c r="U40" s="15">
        <v>438064.92</v>
      </c>
      <c r="V40" s="15">
        <v>1660</v>
      </c>
    </row>
    <row r="41" spans="2:22" x14ac:dyDescent="0.25">
      <c r="B41" s="15" t="s">
        <v>136</v>
      </c>
      <c r="C41" s="15" t="s">
        <v>273</v>
      </c>
      <c r="D41" s="15" t="s">
        <v>160</v>
      </c>
      <c r="E41" s="15">
        <v>2023</v>
      </c>
      <c r="F41" s="15" t="s">
        <v>162</v>
      </c>
      <c r="G41" s="15" t="s">
        <v>133</v>
      </c>
      <c r="H41" s="15" t="s">
        <v>136</v>
      </c>
      <c r="I41" s="15" t="s">
        <v>139</v>
      </c>
      <c r="J41" s="15" t="s">
        <v>141</v>
      </c>
      <c r="K41" s="15" t="s">
        <v>307</v>
      </c>
      <c r="L41" s="15" t="s">
        <v>311</v>
      </c>
      <c r="M41" s="15">
        <v>14.106999999999999</v>
      </c>
      <c r="N41" s="15">
        <v>9.4079999999999995</v>
      </c>
      <c r="O41" s="15">
        <v>0.32100000000000001</v>
      </c>
      <c r="P41" s="15">
        <v>12.007999999999999</v>
      </c>
      <c r="Q41" s="15">
        <v>7.7359999999999998</v>
      </c>
      <c r="R41" s="15">
        <v>18.172000000000001</v>
      </c>
      <c r="S41" s="15">
        <v>11.183999999999999</v>
      </c>
      <c r="T41" s="15">
        <v>5.0620000000000003</v>
      </c>
      <c r="U41" s="15">
        <v>438132.83899999998</v>
      </c>
      <c r="V41" s="15">
        <v>860</v>
      </c>
    </row>
    <row r="42" spans="2:22" x14ac:dyDescent="0.25">
      <c r="B42" s="15" t="s">
        <v>136</v>
      </c>
      <c r="C42" s="15" t="s">
        <v>273</v>
      </c>
      <c r="D42" s="15" t="s">
        <v>160</v>
      </c>
      <c r="E42" s="15">
        <v>2023</v>
      </c>
      <c r="F42" s="15" t="s">
        <v>162</v>
      </c>
      <c r="G42" s="15" t="s">
        <v>133</v>
      </c>
      <c r="H42" s="15" t="s">
        <v>136</v>
      </c>
      <c r="I42" s="15" t="s">
        <v>139</v>
      </c>
      <c r="J42" s="15" t="s">
        <v>141</v>
      </c>
      <c r="K42" s="15" t="s">
        <v>307</v>
      </c>
      <c r="L42" s="15" t="s">
        <v>312</v>
      </c>
      <c r="M42" s="15">
        <v>13.452999999999999</v>
      </c>
      <c r="N42" s="15">
        <v>8.7490000000000006</v>
      </c>
      <c r="O42" s="15">
        <v>0.35399999999999998</v>
      </c>
      <c r="P42" s="15">
        <v>11.773</v>
      </c>
      <c r="Q42" s="15">
        <v>7.2709999999999999</v>
      </c>
      <c r="R42" s="15">
        <v>17.321999999999999</v>
      </c>
      <c r="S42" s="15">
        <v>11.134</v>
      </c>
      <c r="T42" s="15">
        <v>5.0990000000000002</v>
      </c>
      <c r="U42" s="15">
        <v>436050.033</v>
      </c>
      <c r="V42" s="15">
        <v>610</v>
      </c>
    </row>
    <row r="43" spans="2:22" x14ac:dyDescent="0.25">
      <c r="B43" s="15" t="s">
        <v>136</v>
      </c>
      <c r="C43" s="15" t="s">
        <v>273</v>
      </c>
      <c r="D43" s="15" t="s">
        <v>160</v>
      </c>
      <c r="E43" s="15">
        <v>2023</v>
      </c>
      <c r="F43" s="15" t="s">
        <v>162</v>
      </c>
      <c r="G43" s="15" t="s">
        <v>133</v>
      </c>
      <c r="H43" s="15" t="s">
        <v>136</v>
      </c>
      <c r="I43" s="15" t="s">
        <v>139</v>
      </c>
      <c r="J43" s="15" t="s">
        <v>141</v>
      </c>
      <c r="K43" s="15" t="s">
        <v>307</v>
      </c>
      <c r="L43" s="15" t="s">
        <v>313</v>
      </c>
      <c r="M43" s="15">
        <v>11.571999999999999</v>
      </c>
      <c r="N43" s="15">
        <v>8.0449999999999999</v>
      </c>
      <c r="O43" s="15">
        <v>0.371</v>
      </c>
      <c r="P43" s="15">
        <v>10.163</v>
      </c>
      <c r="Q43" s="15">
        <v>6.4059999999999997</v>
      </c>
      <c r="R43" s="15">
        <v>14.518000000000001</v>
      </c>
      <c r="S43" s="15">
        <v>11.11</v>
      </c>
      <c r="T43" s="15">
        <v>5.1180000000000003</v>
      </c>
      <c r="U43" s="15">
        <v>435757.02</v>
      </c>
      <c r="V43" s="15">
        <v>470</v>
      </c>
    </row>
    <row r="44" spans="2:22" x14ac:dyDescent="0.25">
      <c r="B44" s="15" t="s">
        <v>136</v>
      </c>
      <c r="C44" s="15" t="s">
        <v>273</v>
      </c>
      <c r="D44" s="15" t="s">
        <v>160</v>
      </c>
      <c r="E44" s="15">
        <v>2023</v>
      </c>
      <c r="F44" s="15" t="s">
        <v>162</v>
      </c>
      <c r="G44" s="15" t="s">
        <v>133</v>
      </c>
      <c r="H44" s="15" t="s">
        <v>136</v>
      </c>
      <c r="I44" s="15" t="s">
        <v>139</v>
      </c>
      <c r="J44" s="15" t="s">
        <v>141</v>
      </c>
      <c r="K44" s="15" t="s">
        <v>307</v>
      </c>
      <c r="L44" s="15" t="s">
        <v>314</v>
      </c>
      <c r="M44" s="15">
        <v>17.558</v>
      </c>
      <c r="N44" s="15">
        <v>13.177</v>
      </c>
      <c r="O44" s="15">
        <v>0.54700000000000004</v>
      </c>
      <c r="P44" s="15">
        <v>13.935</v>
      </c>
      <c r="Q44" s="15">
        <v>9.0370000000000008</v>
      </c>
      <c r="R44" s="15">
        <v>22.640999999999998</v>
      </c>
      <c r="S44" s="15">
        <v>11.23</v>
      </c>
      <c r="T44" s="15">
        <v>5.0359999999999996</v>
      </c>
      <c r="U44" s="15">
        <v>440229.70299999998</v>
      </c>
      <c r="V44" s="15">
        <v>580</v>
      </c>
    </row>
  </sheetData>
  <mergeCells count="1">
    <mergeCell ref="B1:V1"/>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V38"/>
  <sheetViews>
    <sheetView zoomScale="85" zoomScaleNormal="85" workbookViewId="0">
      <selection activeCell="B1" sqref="B1:V1"/>
    </sheetView>
  </sheetViews>
  <sheetFormatPr defaultColWidth="16" defaultRowHeight="15" x14ac:dyDescent="0.25"/>
  <cols>
    <col min="1" max="1" width="22.7109375" style="18" customWidth="1"/>
    <col min="2" max="2" width="19.42578125" style="15" customWidth="1"/>
    <col min="3" max="3" width="17.5703125" style="15" customWidth="1"/>
    <col min="4" max="4" width="16" style="15"/>
    <col min="5" max="5" width="17.5703125" style="15" customWidth="1"/>
    <col min="6" max="6" width="17.28515625" style="15" customWidth="1"/>
    <col min="7" max="7" width="28.140625" style="15" customWidth="1"/>
    <col min="8" max="8" width="27.140625" style="15" customWidth="1"/>
    <col min="9" max="9" width="24.5703125" style="15" customWidth="1"/>
    <col min="10" max="10" width="16" style="15"/>
    <col min="11" max="11" width="24.5703125" style="15" customWidth="1"/>
    <col min="12" max="13" width="16" style="15"/>
    <col min="14" max="14" width="17.7109375" style="15" customWidth="1"/>
    <col min="15" max="15" width="18.85546875" style="15" customWidth="1"/>
    <col min="16" max="16" width="18" style="15" customWidth="1"/>
    <col min="17" max="17" width="16" style="15"/>
    <col min="18" max="18" width="19" style="15" customWidth="1"/>
    <col min="19" max="19" width="16" style="15"/>
    <col min="20" max="20" width="18.7109375" style="15" customWidth="1"/>
    <col min="21" max="21" width="16" style="15"/>
    <col min="22" max="22" width="18.42578125" style="15" customWidth="1"/>
    <col min="23" max="16384" width="16" style="15"/>
  </cols>
  <sheetData>
    <row r="1" spans="1:22" ht="38.25" customHeight="1" x14ac:dyDescent="0.25">
      <c r="A1" s="37" t="str">
        <f>HYPERLINK("#Contents!A1","Return to table of contents")</f>
        <v>Return to table of contents</v>
      </c>
      <c r="B1" s="47" t="s">
        <v>315</v>
      </c>
      <c r="C1" s="47"/>
      <c r="D1" s="47"/>
      <c r="E1" s="47"/>
      <c r="F1" s="47"/>
      <c r="G1" s="47"/>
      <c r="H1" s="47"/>
      <c r="I1" s="47"/>
      <c r="J1" s="47"/>
      <c r="K1" s="47"/>
      <c r="L1" s="47"/>
      <c r="M1" s="47"/>
      <c r="N1" s="47"/>
      <c r="O1" s="47"/>
      <c r="P1" s="47"/>
      <c r="Q1" s="47"/>
      <c r="R1" s="47"/>
      <c r="S1" s="47"/>
      <c r="T1" s="47"/>
      <c r="U1" s="47"/>
      <c r="V1" s="48"/>
    </row>
    <row r="2" spans="1:22" ht="30" x14ac:dyDescent="0.25">
      <c r="A2" s="19"/>
      <c r="B2" s="5" t="s">
        <v>120</v>
      </c>
      <c r="C2" s="5" t="s">
        <v>123</v>
      </c>
      <c r="D2" s="5" t="s">
        <v>126</v>
      </c>
      <c r="E2" s="5" t="s">
        <v>127</v>
      </c>
      <c r="F2" s="5" t="s">
        <v>128</v>
      </c>
      <c r="G2" s="5" t="s">
        <v>131</v>
      </c>
      <c r="H2" s="5" t="s">
        <v>134</v>
      </c>
      <c r="I2" s="5" t="s">
        <v>137</v>
      </c>
      <c r="J2" s="5" t="s">
        <v>140</v>
      </c>
      <c r="K2" s="5" t="s">
        <v>142</v>
      </c>
      <c r="L2" s="5" t="s">
        <v>145</v>
      </c>
      <c r="M2" s="5" t="s">
        <v>147</v>
      </c>
      <c r="N2" s="5" t="s">
        <v>149</v>
      </c>
      <c r="O2" s="5" t="s">
        <v>150</v>
      </c>
      <c r="P2" s="5" t="s">
        <v>151</v>
      </c>
      <c r="Q2" s="5" t="s">
        <v>152</v>
      </c>
      <c r="R2" s="5" t="s">
        <v>153</v>
      </c>
      <c r="S2" s="5" t="s">
        <v>154</v>
      </c>
      <c r="T2" s="5" t="s">
        <v>155</v>
      </c>
      <c r="U2" s="5" t="s">
        <v>156</v>
      </c>
      <c r="V2" s="5" t="s">
        <v>158</v>
      </c>
    </row>
    <row r="3" spans="1:22" x14ac:dyDescent="0.25">
      <c r="A3" s="19"/>
      <c r="B3" s="15" t="s">
        <v>122</v>
      </c>
      <c r="C3" s="15" t="s">
        <v>159</v>
      </c>
      <c r="D3" s="15" t="s">
        <v>160</v>
      </c>
      <c r="E3" s="15">
        <v>2023</v>
      </c>
      <c r="F3" s="15" t="s">
        <v>162</v>
      </c>
      <c r="G3" s="15" t="s">
        <v>133</v>
      </c>
      <c r="H3" s="15" t="s">
        <v>136</v>
      </c>
      <c r="I3" s="15" t="s">
        <v>139</v>
      </c>
      <c r="J3" s="15" t="s">
        <v>141</v>
      </c>
      <c r="K3" s="15" t="s">
        <v>144</v>
      </c>
      <c r="L3" s="15" t="s">
        <v>316</v>
      </c>
      <c r="M3" s="15">
        <v>4.7729999999999997</v>
      </c>
      <c r="N3" s="15">
        <v>3.097</v>
      </c>
      <c r="O3" s="15">
        <v>7.3999999999999996E-2</v>
      </c>
      <c r="P3" s="15">
        <v>4.2430000000000003</v>
      </c>
      <c r="Q3" s="15">
        <v>3.1920000000000002</v>
      </c>
      <c r="R3" s="15">
        <v>5.6509999999999998</v>
      </c>
      <c r="S3" s="15">
        <v>11.129</v>
      </c>
      <c r="T3" s="15">
        <v>5.1040000000000001</v>
      </c>
      <c r="U3" s="15">
        <v>436957.19900000002</v>
      </c>
      <c r="V3" s="15">
        <v>1750</v>
      </c>
    </row>
    <row r="4" spans="1:22" x14ac:dyDescent="0.25">
      <c r="B4" s="15" t="s">
        <v>122</v>
      </c>
      <c r="C4" s="15" t="s">
        <v>159</v>
      </c>
      <c r="D4" s="15" t="s">
        <v>160</v>
      </c>
      <c r="E4" s="15">
        <v>2023</v>
      </c>
      <c r="F4" s="15" t="s">
        <v>162</v>
      </c>
      <c r="G4" s="15" t="s">
        <v>133</v>
      </c>
      <c r="H4" s="15" t="s">
        <v>136</v>
      </c>
      <c r="I4" s="15" t="s">
        <v>139</v>
      </c>
      <c r="J4" s="15" t="s">
        <v>141</v>
      </c>
      <c r="K4" s="15" t="s">
        <v>144</v>
      </c>
      <c r="L4" s="15" t="s">
        <v>317</v>
      </c>
      <c r="M4" s="15">
        <v>7.7949999999999999</v>
      </c>
      <c r="N4" s="15">
        <v>4.3390000000000004</v>
      </c>
      <c r="O4" s="15">
        <v>0.08</v>
      </c>
      <c r="P4" s="15">
        <v>6.8710000000000004</v>
      </c>
      <c r="Q4" s="15">
        <v>5.1769999999999996</v>
      </c>
      <c r="R4" s="15">
        <v>9.1460000000000008</v>
      </c>
      <c r="S4" s="15">
        <v>11.131</v>
      </c>
      <c r="T4" s="15">
        <v>5.0999999999999996</v>
      </c>
      <c r="U4" s="15">
        <v>436705.11300000001</v>
      </c>
      <c r="V4" s="15">
        <v>2910</v>
      </c>
    </row>
    <row r="5" spans="1:22" x14ac:dyDescent="0.25">
      <c r="B5" s="15" t="s">
        <v>122</v>
      </c>
      <c r="C5" s="15" t="s">
        <v>159</v>
      </c>
      <c r="D5" s="15" t="s">
        <v>160</v>
      </c>
      <c r="E5" s="15">
        <v>2023</v>
      </c>
      <c r="F5" s="15" t="s">
        <v>162</v>
      </c>
      <c r="G5" s="15" t="s">
        <v>133</v>
      </c>
      <c r="H5" s="15" t="s">
        <v>136</v>
      </c>
      <c r="I5" s="15" t="s">
        <v>139</v>
      </c>
      <c r="J5" s="15" t="s">
        <v>141</v>
      </c>
      <c r="K5" s="15" t="s">
        <v>144</v>
      </c>
      <c r="L5" s="15" t="s">
        <v>318</v>
      </c>
      <c r="M5" s="15">
        <v>9.0090000000000003</v>
      </c>
      <c r="N5" s="15">
        <v>4.359</v>
      </c>
      <c r="O5" s="15">
        <v>0.14199999999999999</v>
      </c>
      <c r="P5" s="15">
        <v>8.1430000000000007</v>
      </c>
      <c r="Q5" s="15">
        <v>6.1289999999999996</v>
      </c>
      <c r="R5" s="15">
        <v>10.863</v>
      </c>
      <c r="S5" s="15">
        <v>11.18</v>
      </c>
      <c r="T5" s="15">
        <v>5.0759999999999996</v>
      </c>
      <c r="U5" s="15">
        <v>438895.375</v>
      </c>
      <c r="V5" s="15">
        <v>940</v>
      </c>
    </row>
    <row r="6" spans="1:22" x14ac:dyDescent="0.25">
      <c r="B6" s="15" t="s">
        <v>122</v>
      </c>
      <c r="C6" s="15" t="s">
        <v>159</v>
      </c>
      <c r="D6" s="15" t="s">
        <v>160</v>
      </c>
      <c r="E6" s="15">
        <v>2023</v>
      </c>
      <c r="F6" s="15" t="s">
        <v>162</v>
      </c>
      <c r="G6" s="15" t="s">
        <v>133</v>
      </c>
      <c r="H6" s="15" t="s">
        <v>136</v>
      </c>
      <c r="I6" s="15" t="s">
        <v>139</v>
      </c>
      <c r="J6" s="15" t="s">
        <v>141</v>
      </c>
      <c r="K6" s="15" t="s">
        <v>144</v>
      </c>
      <c r="L6" s="15" t="s">
        <v>319</v>
      </c>
      <c r="M6" s="15">
        <v>11.547000000000001</v>
      </c>
      <c r="N6" s="15">
        <v>5.8289999999999997</v>
      </c>
      <c r="O6" s="15">
        <v>0.19400000000000001</v>
      </c>
      <c r="P6" s="15">
        <v>10.113</v>
      </c>
      <c r="Q6" s="15">
        <v>7.577</v>
      </c>
      <c r="R6" s="15">
        <v>13.920999999999999</v>
      </c>
      <c r="S6" s="15">
        <v>11.193</v>
      </c>
      <c r="T6" s="15">
        <v>5.0739999999999998</v>
      </c>
      <c r="U6" s="15">
        <v>439229.52399999998</v>
      </c>
      <c r="V6" s="15">
        <v>900</v>
      </c>
    </row>
    <row r="7" spans="1:22" x14ac:dyDescent="0.25">
      <c r="B7" s="15" t="s">
        <v>122</v>
      </c>
      <c r="C7" s="15" t="s">
        <v>159</v>
      </c>
      <c r="D7" s="15" t="s">
        <v>160</v>
      </c>
      <c r="E7" s="15">
        <v>2023</v>
      </c>
      <c r="F7" s="15" t="s">
        <v>162</v>
      </c>
      <c r="G7" s="15" t="s">
        <v>133</v>
      </c>
      <c r="H7" s="15" t="s">
        <v>136</v>
      </c>
      <c r="I7" s="15" t="s">
        <v>139</v>
      </c>
      <c r="J7" s="15" t="s">
        <v>141</v>
      </c>
      <c r="K7" s="15" t="s">
        <v>144</v>
      </c>
      <c r="L7" s="15" t="s">
        <v>320</v>
      </c>
      <c r="M7" s="15">
        <v>13.513</v>
      </c>
      <c r="N7" s="15">
        <v>7.0979999999999999</v>
      </c>
      <c r="O7" s="15">
        <v>0.44</v>
      </c>
      <c r="P7" s="15">
        <v>12.097</v>
      </c>
      <c r="Q7" s="15">
        <v>8.7759999999999998</v>
      </c>
      <c r="R7" s="15">
        <v>16.125</v>
      </c>
      <c r="S7" s="15">
        <v>11.263</v>
      </c>
      <c r="T7" s="15">
        <v>5.0119999999999996</v>
      </c>
      <c r="U7" s="15">
        <v>439743.022</v>
      </c>
      <c r="V7" s="15">
        <v>260</v>
      </c>
    </row>
    <row r="8" spans="1:22" x14ac:dyDescent="0.25">
      <c r="B8" s="15" t="s">
        <v>122</v>
      </c>
      <c r="C8" s="15" t="s">
        <v>159</v>
      </c>
      <c r="D8" s="15" t="s">
        <v>160</v>
      </c>
      <c r="E8" s="15">
        <v>2023</v>
      </c>
      <c r="F8" s="15" t="s">
        <v>162</v>
      </c>
      <c r="G8" s="15" t="s">
        <v>133</v>
      </c>
      <c r="H8" s="15" t="s">
        <v>136</v>
      </c>
      <c r="I8" s="15" t="s">
        <v>139</v>
      </c>
      <c r="J8" s="15" t="s">
        <v>141</v>
      </c>
      <c r="K8" s="15" t="s">
        <v>144</v>
      </c>
      <c r="L8" s="15" t="s">
        <v>146</v>
      </c>
      <c r="M8" s="15">
        <v>13.996</v>
      </c>
      <c r="N8" s="15">
        <v>7.3620000000000001</v>
      </c>
      <c r="O8" s="15">
        <v>0.73599999999999999</v>
      </c>
      <c r="P8" s="15">
        <v>11.817</v>
      </c>
      <c r="Q8" s="15">
        <v>9.4359999999999999</v>
      </c>
      <c r="R8" s="15">
        <v>17.927</v>
      </c>
      <c r="S8" s="15">
        <v>11.385</v>
      </c>
      <c r="T8" s="15">
        <v>4.9180000000000001</v>
      </c>
      <c r="U8" s="15">
        <v>441132.11</v>
      </c>
      <c r="V8" s="15">
        <v>100</v>
      </c>
    </row>
    <row r="9" spans="1:22" x14ac:dyDescent="0.25">
      <c r="B9" s="15" t="s">
        <v>122</v>
      </c>
      <c r="C9" s="15" t="s">
        <v>272</v>
      </c>
      <c r="D9" s="15" t="s">
        <v>160</v>
      </c>
      <c r="E9" s="15">
        <v>2023</v>
      </c>
      <c r="F9" s="15" t="s">
        <v>162</v>
      </c>
      <c r="G9" s="15" t="s">
        <v>133</v>
      </c>
      <c r="H9" s="15" t="s">
        <v>136</v>
      </c>
      <c r="I9" s="15" t="s">
        <v>139</v>
      </c>
      <c r="J9" s="15" t="s">
        <v>141</v>
      </c>
      <c r="K9" s="15" t="s">
        <v>144</v>
      </c>
      <c r="L9" s="15" t="s">
        <v>316</v>
      </c>
      <c r="M9" s="15">
        <v>6.7000000000000004E-2</v>
      </c>
      <c r="N9" s="15">
        <v>3.5999999999999997E-2</v>
      </c>
      <c r="O9" s="15">
        <v>1E-3</v>
      </c>
      <c r="P9" s="15">
        <v>5.8999999999999997E-2</v>
      </c>
      <c r="Q9" s="15">
        <v>4.2999999999999997E-2</v>
      </c>
      <c r="R9" s="15">
        <v>8.1000000000000003E-2</v>
      </c>
      <c r="S9" s="15">
        <v>11.122</v>
      </c>
      <c r="T9" s="15">
        <v>5.1109999999999998</v>
      </c>
      <c r="U9" s="15">
        <v>436149.19099999999</v>
      </c>
      <c r="V9" s="15">
        <v>1010</v>
      </c>
    </row>
    <row r="10" spans="1:22" x14ac:dyDescent="0.25">
      <c r="B10" s="15" t="s">
        <v>122</v>
      </c>
      <c r="C10" s="15" t="s">
        <v>272</v>
      </c>
      <c r="D10" s="15" t="s">
        <v>160</v>
      </c>
      <c r="E10" s="15">
        <v>2023</v>
      </c>
      <c r="F10" s="15" t="s">
        <v>162</v>
      </c>
      <c r="G10" s="15" t="s">
        <v>133</v>
      </c>
      <c r="H10" s="15" t="s">
        <v>136</v>
      </c>
      <c r="I10" s="15" t="s">
        <v>139</v>
      </c>
      <c r="J10" s="15" t="s">
        <v>141</v>
      </c>
      <c r="K10" s="15" t="s">
        <v>144</v>
      </c>
      <c r="L10" s="15" t="s">
        <v>317</v>
      </c>
      <c r="M10" s="15">
        <v>8.4000000000000005E-2</v>
      </c>
      <c r="N10" s="15">
        <v>5.2999999999999999E-2</v>
      </c>
      <c r="O10" s="15">
        <v>1E-3</v>
      </c>
      <c r="P10" s="15">
        <v>7.2999999999999995E-2</v>
      </c>
      <c r="Q10" s="15">
        <v>5.3999999999999999E-2</v>
      </c>
      <c r="R10" s="15">
        <v>0.1</v>
      </c>
      <c r="S10" s="15">
        <v>11.157999999999999</v>
      </c>
      <c r="T10" s="15">
        <v>5.0709999999999997</v>
      </c>
      <c r="U10" s="15">
        <v>437406.11800000002</v>
      </c>
      <c r="V10" s="15">
        <v>1560</v>
      </c>
    </row>
    <row r="11" spans="1:22" x14ac:dyDescent="0.25">
      <c r="B11" s="15" t="s">
        <v>122</v>
      </c>
      <c r="C11" s="15" t="s">
        <v>272</v>
      </c>
      <c r="D11" s="15" t="s">
        <v>160</v>
      </c>
      <c r="E11" s="15">
        <v>2023</v>
      </c>
      <c r="F11" s="15" t="s">
        <v>162</v>
      </c>
      <c r="G11" s="15" t="s">
        <v>133</v>
      </c>
      <c r="H11" s="15" t="s">
        <v>136</v>
      </c>
      <c r="I11" s="15" t="s">
        <v>139</v>
      </c>
      <c r="J11" s="15" t="s">
        <v>141</v>
      </c>
      <c r="K11" s="15" t="s">
        <v>144</v>
      </c>
      <c r="L11" s="15" t="s">
        <v>318</v>
      </c>
      <c r="M11" s="15">
        <v>9.0999999999999998E-2</v>
      </c>
      <c r="N11" s="15">
        <v>4.5999999999999999E-2</v>
      </c>
      <c r="O11" s="15">
        <v>2E-3</v>
      </c>
      <c r="P11" s="15">
        <v>8.1000000000000003E-2</v>
      </c>
      <c r="Q11" s="15">
        <v>6.2E-2</v>
      </c>
      <c r="R11" s="15">
        <v>0.111</v>
      </c>
      <c r="S11" s="15">
        <v>11.207000000000001</v>
      </c>
      <c r="T11" s="15">
        <v>5.0519999999999996</v>
      </c>
      <c r="U11" s="15">
        <v>440680.16399999999</v>
      </c>
      <c r="V11" s="15">
        <v>590</v>
      </c>
    </row>
    <row r="12" spans="1:22" x14ac:dyDescent="0.25">
      <c r="B12" s="15" t="s">
        <v>122</v>
      </c>
      <c r="C12" s="15" t="s">
        <v>272</v>
      </c>
      <c r="D12" s="15" t="s">
        <v>160</v>
      </c>
      <c r="E12" s="15">
        <v>2023</v>
      </c>
      <c r="F12" s="15" t="s">
        <v>162</v>
      </c>
      <c r="G12" s="15" t="s">
        <v>133</v>
      </c>
      <c r="H12" s="15" t="s">
        <v>136</v>
      </c>
      <c r="I12" s="15" t="s">
        <v>139</v>
      </c>
      <c r="J12" s="15" t="s">
        <v>141</v>
      </c>
      <c r="K12" s="15" t="s">
        <v>144</v>
      </c>
      <c r="L12" s="15" t="s">
        <v>319</v>
      </c>
      <c r="M12" s="15">
        <v>0.104</v>
      </c>
      <c r="N12" s="15">
        <v>5.1999999999999998E-2</v>
      </c>
      <c r="O12" s="15">
        <v>2E-3</v>
      </c>
      <c r="P12" s="15">
        <v>9.2999999999999999E-2</v>
      </c>
      <c r="Q12" s="15">
        <v>6.9000000000000006E-2</v>
      </c>
      <c r="R12" s="15">
        <v>0.124</v>
      </c>
      <c r="S12" s="15">
        <v>11.21</v>
      </c>
      <c r="T12" s="15">
        <v>5.0650000000000004</v>
      </c>
      <c r="U12" s="15">
        <v>439414.35800000001</v>
      </c>
      <c r="V12" s="15">
        <v>590</v>
      </c>
    </row>
    <row r="13" spans="1:22" x14ac:dyDescent="0.25">
      <c r="B13" s="15" t="s">
        <v>122</v>
      </c>
      <c r="C13" s="15" t="s">
        <v>272</v>
      </c>
      <c r="D13" s="15" t="s">
        <v>160</v>
      </c>
      <c r="E13" s="15">
        <v>2023</v>
      </c>
      <c r="F13" s="15" t="s">
        <v>162</v>
      </c>
      <c r="G13" s="15" t="s">
        <v>133</v>
      </c>
      <c r="H13" s="15" t="s">
        <v>136</v>
      </c>
      <c r="I13" s="15" t="s">
        <v>139</v>
      </c>
      <c r="J13" s="15" t="s">
        <v>141</v>
      </c>
      <c r="K13" s="15" t="s">
        <v>144</v>
      </c>
      <c r="L13" s="15" t="s">
        <v>320</v>
      </c>
      <c r="M13" s="15">
        <v>0.115</v>
      </c>
      <c r="N13" s="15">
        <v>5.3999999999999999E-2</v>
      </c>
      <c r="O13" s="15">
        <v>4.0000000000000001E-3</v>
      </c>
      <c r="P13" s="15">
        <v>0.107</v>
      </c>
      <c r="Q13" s="15">
        <v>7.5999999999999998E-2</v>
      </c>
      <c r="R13" s="15">
        <v>0.14899999999999999</v>
      </c>
      <c r="S13" s="15">
        <v>11.243</v>
      </c>
      <c r="T13" s="15">
        <v>5.0190000000000001</v>
      </c>
      <c r="U13" s="15">
        <v>439667.33</v>
      </c>
      <c r="V13" s="15">
        <v>160</v>
      </c>
    </row>
    <row r="14" spans="1:22" x14ac:dyDescent="0.25">
      <c r="B14" s="15" t="s">
        <v>122</v>
      </c>
      <c r="C14" s="15" t="s">
        <v>272</v>
      </c>
      <c r="D14" s="15" t="s">
        <v>160</v>
      </c>
      <c r="E14" s="15">
        <v>2023</v>
      </c>
      <c r="F14" s="15" t="s">
        <v>162</v>
      </c>
      <c r="G14" s="15" t="s">
        <v>133</v>
      </c>
      <c r="H14" s="15" t="s">
        <v>136</v>
      </c>
      <c r="I14" s="15" t="s">
        <v>139</v>
      </c>
      <c r="J14" s="15" t="s">
        <v>141</v>
      </c>
      <c r="K14" s="15" t="s">
        <v>144</v>
      </c>
      <c r="L14" s="15" t="s">
        <v>146</v>
      </c>
      <c r="M14" s="15">
        <v>0.129</v>
      </c>
      <c r="N14" s="15">
        <v>7.5999999999999998E-2</v>
      </c>
      <c r="O14" s="15">
        <v>8.9999999999999993E-3</v>
      </c>
      <c r="P14" s="15">
        <v>0.10299999999999999</v>
      </c>
      <c r="Q14" s="15">
        <v>8.5999999999999993E-2</v>
      </c>
      <c r="R14" s="15">
        <v>0.15</v>
      </c>
      <c r="S14" s="15">
        <v>11.385</v>
      </c>
      <c r="T14" s="15">
        <v>4.9059999999999997</v>
      </c>
      <c r="U14" s="15">
        <v>440902.96100000001</v>
      </c>
      <c r="V14" s="15">
        <v>70</v>
      </c>
    </row>
    <row r="15" spans="1:22" x14ac:dyDescent="0.25">
      <c r="B15" s="15" t="s">
        <v>122</v>
      </c>
      <c r="C15" s="15" t="s">
        <v>273</v>
      </c>
      <c r="D15" s="15" t="s">
        <v>160</v>
      </c>
      <c r="E15" s="15">
        <v>2023</v>
      </c>
      <c r="F15" s="15" t="s">
        <v>162</v>
      </c>
      <c r="G15" s="15" t="s">
        <v>133</v>
      </c>
      <c r="H15" s="15" t="s">
        <v>136</v>
      </c>
      <c r="I15" s="15" t="s">
        <v>139</v>
      </c>
      <c r="J15" s="15" t="s">
        <v>141</v>
      </c>
      <c r="K15" s="15" t="s">
        <v>144</v>
      </c>
      <c r="L15" s="15" t="s">
        <v>316</v>
      </c>
      <c r="M15" s="15">
        <v>4.7729999999999997</v>
      </c>
      <c r="N15" s="15">
        <v>3.097</v>
      </c>
      <c r="O15" s="15">
        <v>7.3999999999999996E-2</v>
      </c>
      <c r="P15" s="15">
        <v>4.2430000000000003</v>
      </c>
      <c r="Q15" s="15">
        <v>3.1920000000000002</v>
      </c>
      <c r="R15" s="15">
        <v>5.6509999999999998</v>
      </c>
      <c r="S15" s="15">
        <v>11.129</v>
      </c>
      <c r="T15" s="15">
        <v>5.1040000000000001</v>
      </c>
      <c r="U15" s="15">
        <v>436957.19900000002</v>
      </c>
      <c r="V15" s="15">
        <v>1750</v>
      </c>
    </row>
    <row r="16" spans="1:22" x14ac:dyDescent="0.25">
      <c r="B16" s="15" t="s">
        <v>122</v>
      </c>
      <c r="C16" s="15" t="s">
        <v>273</v>
      </c>
      <c r="D16" s="15" t="s">
        <v>160</v>
      </c>
      <c r="E16" s="15">
        <v>2023</v>
      </c>
      <c r="F16" s="15" t="s">
        <v>162</v>
      </c>
      <c r="G16" s="15" t="s">
        <v>133</v>
      </c>
      <c r="H16" s="15" t="s">
        <v>136</v>
      </c>
      <c r="I16" s="15" t="s">
        <v>139</v>
      </c>
      <c r="J16" s="15" t="s">
        <v>141</v>
      </c>
      <c r="K16" s="15" t="s">
        <v>144</v>
      </c>
      <c r="L16" s="15" t="s">
        <v>317</v>
      </c>
      <c r="M16" s="15">
        <v>3.8980000000000001</v>
      </c>
      <c r="N16" s="15">
        <v>2.169</v>
      </c>
      <c r="O16" s="15">
        <v>0.04</v>
      </c>
      <c r="P16" s="15">
        <v>3.4359999999999999</v>
      </c>
      <c r="Q16" s="15">
        <v>2.5880000000000001</v>
      </c>
      <c r="R16" s="15">
        <v>4.5730000000000004</v>
      </c>
      <c r="S16" s="15">
        <v>11.131</v>
      </c>
      <c r="T16" s="15">
        <v>5.0999999999999996</v>
      </c>
      <c r="U16" s="15">
        <v>436705.11300000001</v>
      </c>
      <c r="V16" s="15">
        <v>2910</v>
      </c>
    </row>
    <row r="17" spans="2:22" x14ac:dyDescent="0.25">
      <c r="B17" s="15" t="s">
        <v>122</v>
      </c>
      <c r="C17" s="15" t="s">
        <v>273</v>
      </c>
      <c r="D17" s="15" t="s">
        <v>160</v>
      </c>
      <c r="E17" s="15">
        <v>2023</v>
      </c>
      <c r="F17" s="15" t="s">
        <v>162</v>
      </c>
      <c r="G17" s="15" t="s">
        <v>133</v>
      </c>
      <c r="H17" s="15" t="s">
        <v>136</v>
      </c>
      <c r="I17" s="15" t="s">
        <v>139</v>
      </c>
      <c r="J17" s="15" t="s">
        <v>141</v>
      </c>
      <c r="K17" s="15" t="s">
        <v>144</v>
      </c>
      <c r="L17" s="15" t="s">
        <v>318</v>
      </c>
      <c r="M17" s="15">
        <v>3.0030000000000001</v>
      </c>
      <c r="N17" s="15">
        <v>1.4530000000000001</v>
      </c>
      <c r="O17" s="15">
        <v>4.7E-2</v>
      </c>
      <c r="P17" s="15">
        <v>2.714</v>
      </c>
      <c r="Q17" s="15">
        <v>2.0430000000000001</v>
      </c>
      <c r="R17" s="15">
        <v>3.621</v>
      </c>
      <c r="S17" s="15">
        <v>11.18</v>
      </c>
      <c r="T17" s="15">
        <v>5.0759999999999996</v>
      </c>
      <c r="U17" s="15">
        <v>438895.375</v>
      </c>
      <c r="V17" s="15">
        <v>940</v>
      </c>
    </row>
    <row r="18" spans="2:22" x14ac:dyDescent="0.25">
      <c r="B18" s="15" t="s">
        <v>122</v>
      </c>
      <c r="C18" s="15" t="s">
        <v>273</v>
      </c>
      <c r="D18" s="15" t="s">
        <v>160</v>
      </c>
      <c r="E18" s="15">
        <v>2023</v>
      </c>
      <c r="F18" s="15" t="s">
        <v>162</v>
      </c>
      <c r="G18" s="15" t="s">
        <v>133</v>
      </c>
      <c r="H18" s="15" t="s">
        <v>136</v>
      </c>
      <c r="I18" s="15" t="s">
        <v>139</v>
      </c>
      <c r="J18" s="15" t="s">
        <v>141</v>
      </c>
      <c r="K18" s="15" t="s">
        <v>144</v>
      </c>
      <c r="L18" s="15" t="s">
        <v>319</v>
      </c>
      <c r="M18" s="15">
        <v>2.887</v>
      </c>
      <c r="N18" s="15">
        <v>1.4570000000000001</v>
      </c>
      <c r="O18" s="15">
        <v>4.9000000000000002E-2</v>
      </c>
      <c r="P18" s="15">
        <v>2.528</v>
      </c>
      <c r="Q18" s="15">
        <v>1.8939999999999999</v>
      </c>
      <c r="R18" s="15">
        <v>3.48</v>
      </c>
      <c r="S18" s="15">
        <v>11.193</v>
      </c>
      <c r="T18" s="15">
        <v>5.0739999999999998</v>
      </c>
      <c r="U18" s="15">
        <v>439229.52399999998</v>
      </c>
      <c r="V18" s="15">
        <v>900</v>
      </c>
    </row>
    <row r="19" spans="2:22" x14ac:dyDescent="0.25">
      <c r="B19" s="15" t="s">
        <v>122</v>
      </c>
      <c r="C19" s="15" t="s">
        <v>273</v>
      </c>
      <c r="D19" s="15" t="s">
        <v>160</v>
      </c>
      <c r="E19" s="15">
        <v>2023</v>
      </c>
      <c r="F19" s="15" t="s">
        <v>162</v>
      </c>
      <c r="G19" s="15" t="s">
        <v>133</v>
      </c>
      <c r="H19" s="15" t="s">
        <v>136</v>
      </c>
      <c r="I19" s="15" t="s">
        <v>139</v>
      </c>
      <c r="J19" s="15" t="s">
        <v>141</v>
      </c>
      <c r="K19" s="15" t="s">
        <v>144</v>
      </c>
      <c r="L19" s="15" t="s">
        <v>320</v>
      </c>
      <c r="M19" s="15">
        <v>2.7029999999999998</v>
      </c>
      <c r="N19" s="15">
        <v>1.42</v>
      </c>
      <c r="O19" s="15">
        <v>8.7999999999999995E-2</v>
      </c>
      <c r="P19" s="15">
        <v>2.419</v>
      </c>
      <c r="Q19" s="15">
        <v>1.7549999999999999</v>
      </c>
      <c r="R19" s="15">
        <v>3.2250000000000001</v>
      </c>
      <c r="S19" s="15">
        <v>11.263</v>
      </c>
      <c r="T19" s="15">
        <v>5.0119999999999996</v>
      </c>
      <c r="U19" s="15">
        <v>439743.022</v>
      </c>
      <c r="V19" s="15">
        <v>260</v>
      </c>
    </row>
    <row r="20" spans="2:22" x14ac:dyDescent="0.25">
      <c r="B20" s="15" t="s">
        <v>122</v>
      </c>
      <c r="C20" s="15" t="s">
        <v>273</v>
      </c>
      <c r="D20" s="15" t="s">
        <v>160</v>
      </c>
      <c r="E20" s="15">
        <v>2023</v>
      </c>
      <c r="F20" s="15" t="s">
        <v>162</v>
      </c>
      <c r="G20" s="15" t="s">
        <v>133</v>
      </c>
      <c r="H20" s="15" t="s">
        <v>136</v>
      </c>
      <c r="I20" s="15" t="s">
        <v>139</v>
      </c>
      <c r="J20" s="15" t="s">
        <v>141</v>
      </c>
      <c r="K20" s="15" t="s">
        <v>144</v>
      </c>
      <c r="L20" s="15" t="s">
        <v>146</v>
      </c>
      <c r="M20" s="15">
        <v>2.1859999999999999</v>
      </c>
      <c r="N20" s="15">
        <v>1.1459999999999999</v>
      </c>
      <c r="O20" s="15">
        <v>0.115</v>
      </c>
      <c r="P20" s="15">
        <v>1.93</v>
      </c>
      <c r="Q20" s="15">
        <v>1.4339999999999999</v>
      </c>
      <c r="R20" s="15">
        <v>2.7360000000000002</v>
      </c>
      <c r="S20" s="15">
        <v>11.385</v>
      </c>
      <c r="T20" s="15">
        <v>4.9180000000000001</v>
      </c>
      <c r="U20" s="15">
        <v>441132.11</v>
      </c>
      <c r="V20" s="15">
        <v>100</v>
      </c>
    </row>
    <row r="21" spans="2:22" x14ac:dyDescent="0.25">
      <c r="B21" s="15" t="s">
        <v>136</v>
      </c>
      <c r="C21" s="15" t="s">
        <v>159</v>
      </c>
      <c r="D21" s="15" t="s">
        <v>160</v>
      </c>
      <c r="E21" s="15">
        <v>2023</v>
      </c>
      <c r="F21" s="15" t="s">
        <v>162</v>
      </c>
      <c r="G21" s="15" t="s">
        <v>133</v>
      </c>
      <c r="H21" s="15" t="s">
        <v>136</v>
      </c>
      <c r="I21" s="15" t="s">
        <v>139</v>
      </c>
      <c r="J21" s="15" t="s">
        <v>141</v>
      </c>
      <c r="K21" s="15" t="s">
        <v>144</v>
      </c>
      <c r="L21" s="15" t="s">
        <v>316</v>
      </c>
      <c r="M21" s="15">
        <v>21.329000000000001</v>
      </c>
      <c r="N21" s="15">
        <v>14.387</v>
      </c>
      <c r="O21" s="15">
        <v>0.36499999999999999</v>
      </c>
      <c r="P21" s="15">
        <v>18.527999999999999</v>
      </c>
      <c r="Q21" s="15">
        <v>11.683</v>
      </c>
      <c r="R21" s="15">
        <v>27.672000000000001</v>
      </c>
      <c r="S21" s="15">
        <v>11.151999999999999</v>
      </c>
      <c r="T21" s="15">
        <v>5.0860000000000003</v>
      </c>
      <c r="U21" s="15">
        <v>436887.91899999999</v>
      </c>
      <c r="V21" s="15">
        <v>1550</v>
      </c>
    </row>
    <row r="22" spans="2:22" x14ac:dyDescent="0.25">
      <c r="B22" s="15" t="s">
        <v>136</v>
      </c>
      <c r="C22" s="15" t="s">
        <v>159</v>
      </c>
      <c r="D22" s="15" t="s">
        <v>160</v>
      </c>
      <c r="E22" s="15">
        <v>2023</v>
      </c>
      <c r="F22" s="15" t="s">
        <v>162</v>
      </c>
      <c r="G22" s="15" t="s">
        <v>133</v>
      </c>
      <c r="H22" s="15" t="s">
        <v>136</v>
      </c>
      <c r="I22" s="15" t="s">
        <v>139</v>
      </c>
      <c r="J22" s="15" t="s">
        <v>141</v>
      </c>
      <c r="K22" s="15" t="s">
        <v>144</v>
      </c>
      <c r="L22" s="15" t="s">
        <v>317</v>
      </c>
      <c r="M22" s="15">
        <v>29.617999999999999</v>
      </c>
      <c r="N22" s="15">
        <v>17.542000000000002</v>
      </c>
      <c r="O22" s="15">
        <v>0.34100000000000003</v>
      </c>
      <c r="P22" s="15">
        <v>26.402999999999999</v>
      </c>
      <c r="Q22" s="15">
        <v>18.234999999999999</v>
      </c>
      <c r="R22" s="15">
        <v>36.792999999999999</v>
      </c>
      <c r="S22" s="15">
        <v>11.173</v>
      </c>
      <c r="T22" s="15">
        <v>5.0670000000000002</v>
      </c>
      <c r="U22" s="15">
        <v>437677.55599999998</v>
      </c>
      <c r="V22" s="15">
        <v>2640</v>
      </c>
    </row>
    <row r="23" spans="2:22" x14ac:dyDescent="0.25">
      <c r="B23" s="15" t="s">
        <v>136</v>
      </c>
      <c r="C23" s="15" t="s">
        <v>159</v>
      </c>
      <c r="D23" s="15" t="s">
        <v>160</v>
      </c>
      <c r="E23" s="15">
        <v>2023</v>
      </c>
      <c r="F23" s="15" t="s">
        <v>162</v>
      </c>
      <c r="G23" s="15" t="s">
        <v>133</v>
      </c>
      <c r="H23" s="15" t="s">
        <v>136</v>
      </c>
      <c r="I23" s="15" t="s">
        <v>139</v>
      </c>
      <c r="J23" s="15" t="s">
        <v>141</v>
      </c>
      <c r="K23" s="15" t="s">
        <v>144</v>
      </c>
      <c r="L23" s="15" t="s">
        <v>318</v>
      </c>
      <c r="M23" s="15">
        <v>30.942</v>
      </c>
      <c r="N23" s="15">
        <v>16.146999999999998</v>
      </c>
      <c r="O23" s="15">
        <v>0.55100000000000005</v>
      </c>
      <c r="P23" s="15">
        <v>27.832999999999998</v>
      </c>
      <c r="Q23" s="15">
        <v>20.036000000000001</v>
      </c>
      <c r="R23" s="15">
        <v>38.698999999999998</v>
      </c>
      <c r="S23" s="15">
        <v>11.19</v>
      </c>
      <c r="T23" s="15">
        <v>5.0709999999999997</v>
      </c>
      <c r="U23" s="15">
        <v>438571.69199999998</v>
      </c>
      <c r="V23" s="15">
        <v>860</v>
      </c>
    </row>
    <row r="24" spans="2:22" x14ac:dyDescent="0.25">
      <c r="B24" s="15" t="s">
        <v>136</v>
      </c>
      <c r="C24" s="15" t="s">
        <v>159</v>
      </c>
      <c r="D24" s="15" t="s">
        <v>160</v>
      </c>
      <c r="E24" s="15">
        <v>2023</v>
      </c>
      <c r="F24" s="15" t="s">
        <v>162</v>
      </c>
      <c r="G24" s="15" t="s">
        <v>133</v>
      </c>
      <c r="H24" s="15" t="s">
        <v>136</v>
      </c>
      <c r="I24" s="15" t="s">
        <v>139</v>
      </c>
      <c r="J24" s="15" t="s">
        <v>141</v>
      </c>
      <c r="K24" s="15" t="s">
        <v>144</v>
      </c>
      <c r="L24" s="15" t="s">
        <v>319</v>
      </c>
      <c r="M24" s="15">
        <v>34.819000000000003</v>
      </c>
      <c r="N24" s="15">
        <v>17.725000000000001</v>
      </c>
      <c r="O24" s="15">
        <v>0.627</v>
      </c>
      <c r="P24" s="15">
        <v>31.14</v>
      </c>
      <c r="Q24" s="15">
        <v>23.876000000000001</v>
      </c>
      <c r="R24" s="15">
        <v>42.290999999999997</v>
      </c>
      <c r="S24" s="15">
        <v>11.244999999999999</v>
      </c>
      <c r="T24" s="15">
        <v>5.0330000000000004</v>
      </c>
      <c r="U24" s="15">
        <v>440411.23599999998</v>
      </c>
      <c r="V24" s="15">
        <v>800</v>
      </c>
    </row>
    <row r="25" spans="2:22" x14ac:dyDescent="0.25">
      <c r="B25" s="15" t="s">
        <v>136</v>
      </c>
      <c r="C25" s="15" t="s">
        <v>159</v>
      </c>
      <c r="D25" s="15" t="s">
        <v>160</v>
      </c>
      <c r="E25" s="15">
        <v>2023</v>
      </c>
      <c r="F25" s="15" t="s">
        <v>162</v>
      </c>
      <c r="G25" s="15" t="s">
        <v>133</v>
      </c>
      <c r="H25" s="15" t="s">
        <v>136</v>
      </c>
      <c r="I25" s="15" t="s">
        <v>139</v>
      </c>
      <c r="J25" s="15" t="s">
        <v>141</v>
      </c>
      <c r="K25" s="15" t="s">
        <v>144</v>
      </c>
      <c r="L25" s="15" t="s">
        <v>320</v>
      </c>
      <c r="M25" s="15">
        <v>39.008000000000003</v>
      </c>
      <c r="N25" s="15">
        <v>19.375</v>
      </c>
      <c r="O25" s="15">
        <v>1.306</v>
      </c>
      <c r="P25" s="15">
        <v>36.478999999999999</v>
      </c>
      <c r="Q25" s="15">
        <v>26.219000000000001</v>
      </c>
      <c r="R25" s="15">
        <v>47.933999999999997</v>
      </c>
      <c r="S25" s="15">
        <v>11.308999999999999</v>
      </c>
      <c r="T25" s="15">
        <v>4.9770000000000003</v>
      </c>
      <c r="U25" s="15">
        <v>440721.74699999997</v>
      </c>
      <c r="V25" s="15">
        <v>220</v>
      </c>
    </row>
    <row r="26" spans="2:22" x14ac:dyDescent="0.25">
      <c r="B26" s="15" t="s">
        <v>136</v>
      </c>
      <c r="C26" s="15" t="s">
        <v>159</v>
      </c>
      <c r="D26" s="15" t="s">
        <v>160</v>
      </c>
      <c r="E26" s="15">
        <v>2023</v>
      </c>
      <c r="F26" s="15" t="s">
        <v>162</v>
      </c>
      <c r="G26" s="15" t="s">
        <v>133</v>
      </c>
      <c r="H26" s="15" t="s">
        <v>136</v>
      </c>
      <c r="I26" s="15" t="s">
        <v>139</v>
      </c>
      <c r="J26" s="15" t="s">
        <v>141</v>
      </c>
      <c r="K26" s="15" t="s">
        <v>144</v>
      </c>
      <c r="L26" s="15" t="s">
        <v>146</v>
      </c>
      <c r="M26" s="15">
        <v>42.252000000000002</v>
      </c>
      <c r="N26" s="15">
        <v>27.292999999999999</v>
      </c>
      <c r="O26" s="15">
        <v>2.7290000000000001</v>
      </c>
      <c r="P26" s="15">
        <v>39.750999999999998</v>
      </c>
      <c r="Q26" s="15">
        <v>25.114999999999998</v>
      </c>
      <c r="R26" s="15">
        <v>50.268999999999998</v>
      </c>
      <c r="S26" s="15">
        <v>11.359</v>
      </c>
      <c r="T26" s="15">
        <v>4.9409999999999998</v>
      </c>
      <c r="U26" s="15">
        <v>439754.636</v>
      </c>
      <c r="V26" s="15">
        <v>100</v>
      </c>
    </row>
    <row r="27" spans="2:22" x14ac:dyDescent="0.25">
      <c r="B27" s="15" t="s">
        <v>136</v>
      </c>
      <c r="C27" s="15" t="s">
        <v>272</v>
      </c>
      <c r="D27" s="15" t="s">
        <v>160</v>
      </c>
      <c r="E27" s="15">
        <v>2023</v>
      </c>
      <c r="F27" s="15" t="s">
        <v>162</v>
      </c>
      <c r="G27" s="15" t="s">
        <v>133</v>
      </c>
      <c r="H27" s="15" t="s">
        <v>136</v>
      </c>
      <c r="I27" s="15" t="s">
        <v>139</v>
      </c>
      <c r="J27" s="15" t="s">
        <v>141</v>
      </c>
      <c r="K27" s="15" t="s">
        <v>144</v>
      </c>
      <c r="L27" s="15" t="s">
        <v>316</v>
      </c>
      <c r="M27" s="15">
        <v>0.254</v>
      </c>
      <c r="N27" s="15">
        <v>0.16</v>
      </c>
      <c r="O27" s="15">
        <v>5.0000000000000001E-3</v>
      </c>
      <c r="P27" s="15">
        <v>0.22800000000000001</v>
      </c>
      <c r="Q27" s="15">
        <v>0.16200000000000001</v>
      </c>
      <c r="R27" s="15">
        <v>0.317</v>
      </c>
      <c r="S27" s="15">
        <v>11.14</v>
      </c>
      <c r="T27" s="15">
        <v>5.0970000000000004</v>
      </c>
      <c r="U27" s="15">
        <v>435570.57400000002</v>
      </c>
      <c r="V27" s="15">
        <v>900</v>
      </c>
    </row>
    <row r="28" spans="2:22" x14ac:dyDescent="0.25">
      <c r="B28" s="15" t="s">
        <v>136</v>
      </c>
      <c r="C28" s="15" t="s">
        <v>272</v>
      </c>
      <c r="D28" s="15" t="s">
        <v>160</v>
      </c>
      <c r="E28" s="15">
        <v>2023</v>
      </c>
      <c r="F28" s="15" t="s">
        <v>162</v>
      </c>
      <c r="G28" s="15" t="s">
        <v>133</v>
      </c>
      <c r="H28" s="15" t="s">
        <v>136</v>
      </c>
      <c r="I28" s="15" t="s">
        <v>139</v>
      </c>
      <c r="J28" s="15" t="s">
        <v>141</v>
      </c>
      <c r="K28" s="15" t="s">
        <v>144</v>
      </c>
      <c r="L28" s="15" t="s">
        <v>317</v>
      </c>
      <c r="M28" s="15">
        <v>0.28399999999999997</v>
      </c>
      <c r="N28" s="15">
        <v>0.154</v>
      </c>
      <c r="O28" s="15">
        <v>4.0000000000000001E-3</v>
      </c>
      <c r="P28" s="15">
        <v>0.26900000000000002</v>
      </c>
      <c r="Q28" s="15">
        <v>0.193</v>
      </c>
      <c r="R28" s="15">
        <v>0.35599999999999998</v>
      </c>
      <c r="S28" s="15">
        <v>11.195</v>
      </c>
      <c r="T28" s="15">
        <v>5.0439999999999996</v>
      </c>
      <c r="U28" s="15">
        <v>438234.19799999997</v>
      </c>
      <c r="V28" s="15">
        <v>1420</v>
      </c>
    </row>
    <row r="29" spans="2:22" x14ac:dyDescent="0.25">
      <c r="B29" s="15" t="s">
        <v>136</v>
      </c>
      <c r="C29" s="15" t="s">
        <v>272</v>
      </c>
      <c r="D29" s="15" t="s">
        <v>160</v>
      </c>
      <c r="E29" s="15">
        <v>2023</v>
      </c>
      <c r="F29" s="15" t="s">
        <v>162</v>
      </c>
      <c r="G29" s="15" t="s">
        <v>133</v>
      </c>
      <c r="H29" s="15" t="s">
        <v>136</v>
      </c>
      <c r="I29" s="15" t="s">
        <v>139</v>
      </c>
      <c r="J29" s="15" t="s">
        <v>141</v>
      </c>
      <c r="K29" s="15" t="s">
        <v>144</v>
      </c>
      <c r="L29" s="15" t="s">
        <v>318</v>
      </c>
      <c r="M29" s="15">
        <v>0.29199999999999998</v>
      </c>
      <c r="N29" s="15">
        <v>0.14699999999999999</v>
      </c>
      <c r="O29" s="15">
        <v>6.0000000000000001E-3</v>
      </c>
      <c r="P29" s="15">
        <v>0.27800000000000002</v>
      </c>
      <c r="Q29" s="15">
        <v>0.19500000000000001</v>
      </c>
      <c r="R29" s="15">
        <v>0.35399999999999998</v>
      </c>
      <c r="S29" s="15">
        <v>11.214</v>
      </c>
      <c r="T29" s="15">
        <v>5.0469999999999997</v>
      </c>
      <c r="U29" s="15">
        <v>440109.73</v>
      </c>
      <c r="V29" s="15">
        <v>530</v>
      </c>
    </row>
    <row r="30" spans="2:22" x14ac:dyDescent="0.25">
      <c r="B30" s="15" t="s">
        <v>136</v>
      </c>
      <c r="C30" s="15" t="s">
        <v>272</v>
      </c>
      <c r="D30" s="15" t="s">
        <v>160</v>
      </c>
      <c r="E30" s="15">
        <v>2023</v>
      </c>
      <c r="F30" s="15" t="s">
        <v>162</v>
      </c>
      <c r="G30" s="15" t="s">
        <v>133</v>
      </c>
      <c r="H30" s="15" t="s">
        <v>136</v>
      </c>
      <c r="I30" s="15" t="s">
        <v>139</v>
      </c>
      <c r="J30" s="15" t="s">
        <v>141</v>
      </c>
      <c r="K30" s="15" t="s">
        <v>144</v>
      </c>
      <c r="L30" s="15" t="s">
        <v>319</v>
      </c>
      <c r="M30" s="15">
        <v>0.30599999999999999</v>
      </c>
      <c r="N30" s="15">
        <v>0.123</v>
      </c>
      <c r="O30" s="15">
        <v>5.0000000000000001E-3</v>
      </c>
      <c r="P30" s="15">
        <v>0.29199999999999998</v>
      </c>
      <c r="Q30" s="15">
        <v>0.219</v>
      </c>
      <c r="R30" s="15">
        <v>0.374</v>
      </c>
      <c r="S30" s="15">
        <v>11.243</v>
      </c>
      <c r="T30" s="15">
        <v>5.0380000000000003</v>
      </c>
      <c r="U30" s="15">
        <v>440072.54399999999</v>
      </c>
      <c r="V30" s="15">
        <v>530</v>
      </c>
    </row>
    <row r="31" spans="2:22" x14ac:dyDescent="0.25">
      <c r="B31" s="15" t="s">
        <v>136</v>
      </c>
      <c r="C31" s="15" t="s">
        <v>272</v>
      </c>
      <c r="D31" s="15" t="s">
        <v>160</v>
      </c>
      <c r="E31" s="15">
        <v>2023</v>
      </c>
      <c r="F31" s="15" t="s">
        <v>162</v>
      </c>
      <c r="G31" s="15" t="s">
        <v>133</v>
      </c>
      <c r="H31" s="15" t="s">
        <v>136</v>
      </c>
      <c r="I31" s="15" t="s">
        <v>139</v>
      </c>
      <c r="J31" s="15" t="s">
        <v>141</v>
      </c>
      <c r="K31" s="15" t="s">
        <v>144</v>
      </c>
      <c r="L31" s="15" t="s">
        <v>320</v>
      </c>
      <c r="M31" s="15">
        <v>0.309</v>
      </c>
      <c r="N31" s="15">
        <v>0.115</v>
      </c>
      <c r="O31" s="15">
        <v>0.01</v>
      </c>
      <c r="P31" s="15">
        <v>0.29399999999999998</v>
      </c>
      <c r="Q31" s="15">
        <v>0.22700000000000001</v>
      </c>
      <c r="R31" s="15">
        <v>0.372</v>
      </c>
      <c r="S31" s="15">
        <v>11.331</v>
      </c>
      <c r="T31" s="15">
        <v>4.9480000000000004</v>
      </c>
      <c r="U31" s="15">
        <v>441880.86499999999</v>
      </c>
      <c r="V31" s="15">
        <v>140</v>
      </c>
    </row>
    <row r="32" spans="2:22" x14ac:dyDescent="0.25">
      <c r="B32" s="15" t="s">
        <v>136</v>
      </c>
      <c r="C32" s="15" t="s">
        <v>272</v>
      </c>
      <c r="D32" s="15" t="s">
        <v>160</v>
      </c>
      <c r="E32" s="15">
        <v>2023</v>
      </c>
      <c r="F32" s="15" t="s">
        <v>162</v>
      </c>
      <c r="G32" s="15" t="s">
        <v>133</v>
      </c>
      <c r="H32" s="15" t="s">
        <v>136</v>
      </c>
      <c r="I32" s="15" t="s">
        <v>139</v>
      </c>
      <c r="J32" s="15" t="s">
        <v>141</v>
      </c>
      <c r="K32" s="15" t="s">
        <v>144</v>
      </c>
      <c r="L32" s="15" t="s">
        <v>146</v>
      </c>
      <c r="M32" s="15">
        <v>0.34799999999999998</v>
      </c>
      <c r="N32" s="15">
        <v>0.193</v>
      </c>
      <c r="O32" s="15">
        <v>2.3E-2</v>
      </c>
      <c r="P32" s="15">
        <v>0.318</v>
      </c>
      <c r="Q32" s="15">
        <v>0.22900000000000001</v>
      </c>
      <c r="R32" s="15">
        <v>0.45300000000000001</v>
      </c>
      <c r="S32" s="15">
        <v>11.347</v>
      </c>
      <c r="T32" s="15">
        <v>4.9329999999999998</v>
      </c>
      <c r="U32" s="15">
        <v>439443.86300000001</v>
      </c>
      <c r="V32" s="15">
        <v>70</v>
      </c>
    </row>
    <row r="33" spans="2:22" x14ac:dyDescent="0.25">
      <c r="B33" s="15" t="s">
        <v>136</v>
      </c>
      <c r="C33" s="15" t="s">
        <v>273</v>
      </c>
      <c r="D33" s="15" t="s">
        <v>160</v>
      </c>
      <c r="E33" s="15">
        <v>2023</v>
      </c>
      <c r="F33" s="15" t="s">
        <v>162</v>
      </c>
      <c r="G33" s="15" t="s">
        <v>133</v>
      </c>
      <c r="H33" s="15" t="s">
        <v>136</v>
      </c>
      <c r="I33" s="15" t="s">
        <v>139</v>
      </c>
      <c r="J33" s="15" t="s">
        <v>141</v>
      </c>
      <c r="K33" s="15" t="s">
        <v>144</v>
      </c>
      <c r="L33" s="15" t="s">
        <v>316</v>
      </c>
      <c r="M33" s="15">
        <v>21.329000000000001</v>
      </c>
      <c r="N33" s="15">
        <v>14.387</v>
      </c>
      <c r="O33" s="15">
        <v>0.36499999999999999</v>
      </c>
      <c r="P33" s="15">
        <v>18.527999999999999</v>
      </c>
      <c r="Q33" s="15">
        <v>11.683</v>
      </c>
      <c r="R33" s="15">
        <v>27.672000000000001</v>
      </c>
      <c r="S33" s="15">
        <v>11.151999999999999</v>
      </c>
      <c r="T33" s="15">
        <v>5.0860000000000003</v>
      </c>
      <c r="U33" s="15">
        <v>436887.91899999999</v>
      </c>
      <c r="V33" s="15">
        <v>1550</v>
      </c>
    </row>
    <row r="34" spans="2:22" x14ac:dyDescent="0.25">
      <c r="B34" s="15" t="s">
        <v>136</v>
      </c>
      <c r="C34" s="15" t="s">
        <v>273</v>
      </c>
      <c r="D34" s="15" t="s">
        <v>160</v>
      </c>
      <c r="E34" s="15">
        <v>2023</v>
      </c>
      <c r="F34" s="15" t="s">
        <v>162</v>
      </c>
      <c r="G34" s="15" t="s">
        <v>133</v>
      </c>
      <c r="H34" s="15" t="s">
        <v>136</v>
      </c>
      <c r="I34" s="15" t="s">
        <v>139</v>
      </c>
      <c r="J34" s="15" t="s">
        <v>141</v>
      </c>
      <c r="K34" s="15" t="s">
        <v>144</v>
      </c>
      <c r="L34" s="15" t="s">
        <v>317</v>
      </c>
      <c r="M34" s="15">
        <v>14.808999999999999</v>
      </c>
      <c r="N34" s="15">
        <v>8.7710000000000008</v>
      </c>
      <c r="O34" s="15">
        <v>0.17100000000000001</v>
      </c>
      <c r="P34" s="15">
        <v>13.201000000000001</v>
      </c>
      <c r="Q34" s="15">
        <v>9.1170000000000009</v>
      </c>
      <c r="R34" s="15">
        <v>18.396000000000001</v>
      </c>
      <c r="S34" s="15">
        <v>11.173</v>
      </c>
      <c r="T34" s="15">
        <v>5.0670000000000002</v>
      </c>
      <c r="U34" s="15">
        <v>437677.55599999998</v>
      </c>
      <c r="V34" s="15">
        <v>2640</v>
      </c>
    </row>
    <row r="35" spans="2:22" x14ac:dyDescent="0.25">
      <c r="B35" s="15" t="s">
        <v>136</v>
      </c>
      <c r="C35" s="15" t="s">
        <v>273</v>
      </c>
      <c r="D35" s="15" t="s">
        <v>160</v>
      </c>
      <c r="E35" s="15">
        <v>2023</v>
      </c>
      <c r="F35" s="15" t="s">
        <v>162</v>
      </c>
      <c r="G35" s="15" t="s">
        <v>133</v>
      </c>
      <c r="H35" s="15" t="s">
        <v>136</v>
      </c>
      <c r="I35" s="15" t="s">
        <v>139</v>
      </c>
      <c r="J35" s="15" t="s">
        <v>141</v>
      </c>
      <c r="K35" s="15" t="s">
        <v>144</v>
      </c>
      <c r="L35" s="15" t="s">
        <v>318</v>
      </c>
      <c r="M35" s="15">
        <v>10.314</v>
      </c>
      <c r="N35" s="15">
        <v>5.3819999999999997</v>
      </c>
      <c r="O35" s="15">
        <v>0.184</v>
      </c>
      <c r="P35" s="15">
        <v>9.2780000000000005</v>
      </c>
      <c r="Q35" s="15">
        <v>6.6790000000000003</v>
      </c>
      <c r="R35" s="15">
        <v>12.9</v>
      </c>
      <c r="S35" s="15">
        <v>11.19</v>
      </c>
      <c r="T35" s="15">
        <v>5.0709999999999997</v>
      </c>
      <c r="U35" s="15">
        <v>438571.69199999998</v>
      </c>
      <c r="V35" s="15">
        <v>860</v>
      </c>
    </row>
    <row r="36" spans="2:22" x14ac:dyDescent="0.25">
      <c r="B36" s="15" t="s">
        <v>136</v>
      </c>
      <c r="C36" s="15" t="s">
        <v>273</v>
      </c>
      <c r="D36" s="15" t="s">
        <v>160</v>
      </c>
      <c r="E36" s="15">
        <v>2023</v>
      </c>
      <c r="F36" s="15" t="s">
        <v>162</v>
      </c>
      <c r="G36" s="15" t="s">
        <v>133</v>
      </c>
      <c r="H36" s="15" t="s">
        <v>136</v>
      </c>
      <c r="I36" s="15" t="s">
        <v>139</v>
      </c>
      <c r="J36" s="15" t="s">
        <v>141</v>
      </c>
      <c r="K36" s="15" t="s">
        <v>144</v>
      </c>
      <c r="L36" s="15" t="s">
        <v>319</v>
      </c>
      <c r="M36" s="15">
        <v>8.7050000000000001</v>
      </c>
      <c r="N36" s="15">
        <v>4.431</v>
      </c>
      <c r="O36" s="15">
        <v>0.157</v>
      </c>
      <c r="P36" s="15">
        <v>7.7850000000000001</v>
      </c>
      <c r="Q36" s="15">
        <v>5.9690000000000003</v>
      </c>
      <c r="R36" s="15">
        <v>10.573</v>
      </c>
      <c r="S36" s="15">
        <v>11.244999999999999</v>
      </c>
      <c r="T36" s="15">
        <v>5.0330000000000004</v>
      </c>
      <c r="U36" s="15">
        <v>440411.23599999998</v>
      </c>
      <c r="V36" s="15">
        <v>800</v>
      </c>
    </row>
    <row r="37" spans="2:22" x14ac:dyDescent="0.25">
      <c r="B37" s="15" t="s">
        <v>136</v>
      </c>
      <c r="C37" s="15" t="s">
        <v>273</v>
      </c>
      <c r="D37" s="15" t="s">
        <v>160</v>
      </c>
      <c r="E37" s="15">
        <v>2023</v>
      </c>
      <c r="F37" s="15" t="s">
        <v>162</v>
      </c>
      <c r="G37" s="15" t="s">
        <v>133</v>
      </c>
      <c r="H37" s="15" t="s">
        <v>136</v>
      </c>
      <c r="I37" s="15" t="s">
        <v>139</v>
      </c>
      <c r="J37" s="15" t="s">
        <v>141</v>
      </c>
      <c r="K37" s="15" t="s">
        <v>144</v>
      </c>
      <c r="L37" s="15" t="s">
        <v>320</v>
      </c>
      <c r="M37" s="15">
        <v>7.8019999999999996</v>
      </c>
      <c r="N37" s="15">
        <v>3.875</v>
      </c>
      <c r="O37" s="15">
        <v>0.26100000000000001</v>
      </c>
      <c r="P37" s="15">
        <v>7.2960000000000003</v>
      </c>
      <c r="Q37" s="15">
        <v>5.2439999999999998</v>
      </c>
      <c r="R37" s="15">
        <v>9.5869999999999997</v>
      </c>
      <c r="S37" s="15">
        <v>11.308999999999999</v>
      </c>
      <c r="T37" s="15">
        <v>4.9770000000000003</v>
      </c>
      <c r="U37" s="15">
        <v>440721.74699999997</v>
      </c>
      <c r="V37" s="15">
        <v>220</v>
      </c>
    </row>
    <row r="38" spans="2:22" x14ac:dyDescent="0.25">
      <c r="B38" s="15" t="s">
        <v>136</v>
      </c>
      <c r="C38" s="15" t="s">
        <v>273</v>
      </c>
      <c r="D38" s="15" t="s">
        <v>160</v>
      </c>
      <c r="E38" s="15">
        <v>2023</v>
      </c>
      <c r="F38" s="15" t="s">
        <v>162</v>
      </c>
      <c r="G38" s="15" t="s">
        <v>133</v>
      </c>
      <c r="H38" s="15" t="s">
        <v>136</v>
      </c>
      <c r="I38" s="15" t="s">
        <v>139</v>
      </c>
      <c r="J38" s="15" t="s">
        <v>141</v>
      </c>
      <c r="K38" s="15" t="s">
        <v>144</v>
      </c>
      <c r="L38" s="15" t="s">
        <v>146</v>
      </c>
      <c r="M38" s="15">
        <v>6.5839999999999996</v>
      </c>
      <c r="N38" s="15">
        <v>3.85</v>
      </c>
      <c r="O38" s="15">
        <v>0.38500000000000001</v>
      </c>
      <c r="P38" s="15">
        <v>6.1559999999999997</v>
      </c>
      <c r="Q38" s="15">
        <v>4.3010000000000002</v>
      </c>
      <c r="R38" s="15">
        <v>8.1890000000000001</v>
      </c>
      <c r="S38" s="15">
        <v>11.359</v>
      </c>
      <c r="T38" s="15">
        <v>4.9409999999999998</v>
      </c>
      <c r="U38" s="15">
        <v>439754.636</v>
      </c>
      <c r="V38" s="15">
        <v>100</v>
      </c>
    </row>
  </sheetData>
  <mergeCells count="1">
    <mergeCell ref="B1:V1"/>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V32"/>
  <sheetViews>
    <sheetView zoomScale="85" zoomScaleNormal="85" workbookViewId="0">
      <selection activeCell="B1" sqref="B1:V1"/>
    </sheetView>
  </sheetViews>
  <sheetFormatPr defaultColWidth="16" defaultRowHeight="15" x14ac:dyDescent="0.25"/>
  <cols>
    <col min="1" max="1" width="22.7109375" style="18" customWidth="1"/>
    <col min="2" max="2" width="19.42578125" style="15" customWidth="1"/>
    <col min="3" max="3" width="17.5703125" style="15" customWidth="1"/>
    <col min="4" max="4" width="16" style="15"/>
    <col min="5" max="5" width="17.5703125" style="15" customWidth="1"/>
    <col min="6" max="6" width="17.28515625" style="15" customWidth="1"/>
    <col min="7" max="7" width="28.140625" style="15" customWidth="1"/>
    <col min="8" max="8" width="27.140625" style="15" customWidth="1"/>
    <col min="9" max="9" width="24.5703125" style="15" customWidth="1"/>
    <col min="10" max="10" width="16" style="15"/>
    <col min="11" max="11" width="24.5703125" style="15" customWidth="1"/>
    <col min="12" max="13" width="16" style="15"/>
    <col min="14" max="14" width="17.7109375" style="15" customWidth="1"/>
    <col min="15" max="15" width="18.85546875" style="15" customWidth="1"/>
    <col min="16" max="16" width="18" style="15" customWidth="1"/>
    <col min="17" max="17" width="16" style="15"/>
    <col min="18" max="18" width="19" style="15" customWidth="1"/>
    <col min="19" max="19" width="16" style="15"/>
    <col min="20" max="20" width="18.7109375" style="15" customWidth="1"/>
    <col min="21" max="21" width="16" style="15"/>
    <col min="22" max="22" width="18.42578125" style="15" customWidth="1"/>
    <col min="23" max="16384" width="16" style="15"/>
  </cols>
  <sheetData>
    <row r="1" spans="1:22" ht="38.25" customHeight="1" x14ac:dyDescent="0.25">
      <c r="A1" s="37" t="str">
        <f>HYPERLINK("#Contents!A1","Return to table of contents")</f>
        <v>Return to table of contents</v>
      </c>
      <c r="B1" s="47" t="s">
        <v>321</v>
      </c>
      <c r="C1" s="47"/>
      <c r="D1" s="47"/>
      <c r="E1" s="47"/>
      <c r="F1" s="47"/>
      <c r="G1" s="47"/>
      <c r="H1" s="47"/>
      <c r="I1" s="47"/>
      <c r="J1" s="47"/>
      <c r="K1" s="47"/>
      <c r="L1" s="47"/>
      <c r="M1" s="47"/>
      <c r="N1" s="47"/>
      <c r="O1" s="47"/>
      <c r="P1" s="47"/>
      <c r="Q1" s="47"/>
      <c r="R1" s="47"/>
      <c r="S1" s="47"/>
      <c r="T1" s="47"/>
      <c r="U1" s="47"/>
      <c r="V1" s="48"/>
    </row>
    <row r="2" spans="1:22" ht="30" x14ac:dyDescent="0.25">
      <c r="A2" s="19"/>
      <c r="B2" s="5" t="s">
        <v>120</v>
      </c>
      <c r="C2" s="5" t="s">
        <v>123</v>
      </c>
      <c r="D2" s="5" t="s">
        <v>126</v>
      </c>
      <c r="E2" s="5" t="s">
        <v>127</v>
      </c>
      <c r="F2" s="5" t="s">
        <v>128</v>
      </c>
      <c r="G2" s="5" t="s">
        <v>131</v>
      </c>
      <c r="H2" s="5" t="s">
        <v>134</v>
      </c>
      <c r="I2" s="5" t="s">
        <v>137</v>
      </c>
      <c r="J2" s="5" t="s">
        <v>140</v>
      </c>
      <c r="K2" s="5" t="s">
        <v>142</v>
      </c>
      <c r="L2" s="5" t="s">
        <v>145</v>
      </c>
      <c r="M2" s="5" t="s">
        <v>147</v>
      </c>
      <c r="N2" s="5" t="s">
        <v>149</v>
      </c>
      <c r="O2" s="5" t="s">
        <v>150</v>
      </c>
      <c r="P2" s="5" t="s">
        <v>151</v>
      </c>
      <c r="Q2" s="5" t="s">
        <v>152</v>
      </c>
      <c r="R2" s="5" t="s">
        <v>153</v>
      </c>
      <c r="S2" s="5" t="s">
        <v>154</v>
      </c>
      <c r="T2" s="5" t="s">
        <v>155</v>
      </c>
      <c r="U2" s="5" t="s">
        <v>156</v>
      </c>
      <c r="V2" s="5" t="s">
        <v>158</v>
      </c>
    </row>
    <row r="3" spans="1:22" ht="30" x14ac:dyDescent="0.25">
      <c r="A3" s="19"/>
      <c r="B3" s="15" t="s">
        <v>122</v>
      </c>
      <c r="C3" s="15" t="s">
        <v>159</v>
      </c>
      <c r="D3" s="15" t="s">
        <v>160</v>
      </c>
      <c r="E3" s="15">
        <v>2023</v>
      </c>
      <c r="F3" s="15" t="s">
        <v>162</v>
      </c>
      <c r="G3" s="15" t="s">
        <v>133</v>
      </c>
      <c r="H3" s="15" t="s">
        <v>136</v>
      </c>
      <c r="I3" s="15" t="s">
        <v>139</v>
      </c>
      <c r="J3" s="15" t="s">
        <v>141</v>
      </c>
      <c r="K3" s="15" t="s">
        <v>322</v>
      </c>
      <c r="L3" s="15" t="s">
        <v>323</v>
      </c>
      <c r="M3" s="15">
        <v>8.2850000000000001</v>
      </c>
      <c r="N3" s="15">
        <v>5.1239999999999997</v>
      </c>
      <c r="O3" s="15">
        <v>6.8000000000000005E-2</v>
      </c>
      <c r="P3" s="15">
        <v>7.0650000000000004</v>
      </c>
      <c r="Q3" s="15">
        <v>4.9219999999999997</v>
      </c>
      <c r="R3" s="15">
        <v>10.076000000000001</v>
      </c>
      <c r="S3" s="15">
        <v>11.151999999999999</v>
      </c>
      <c r="T3" s="15">
        <v>5.0880000000000001</v>
      </c>
      <c r="U3" s="15">
        <v>437443.49200000003</v>
      </c>
      <c r="V3" s="15">
        <v>5660</v>
      </c>
    </row>
    <row r="4" spans="1:22" ht="30" x14ac:dyDescent="0.25">
      <c r="B4" s="15" t="s">
        <v>122</v>
      </c>
      <c r="C4" s="15" t="s">
        <v>159</v>
      </c>
      <c r="D4" s="15" t="s">
        <v>160</v>
      </c>
      <c r="E4" s="15">
        <v>2023</v>
      </c>
      <c r="F4" s="15" t="s">
        <v>162</v>
      </c>
      <c r="G4" s="15" t="s">
        <v>133</v>
      </c>
      <c r="H4" s="15" t="s">
        <v>136</v>
      </c>
      <c r="I4" s="15" t="s">
        <v>139</v>
      </c>
      <c r="J4" s="15" t="s">
        <v>141</v>
      </c>
      <c r="K4" s="15" t="s">
        <v>322</v>
      </c>
      <c r="L4" s="15" t="s">
        <v>324</v>
      </c>
      <c r="M4" s="15">
        <v>7.2850000000000001</v>
      </c>
      <c r="N4" s="15">
        <v>4.2309999999999999</v>
      </c>
      <c r="O4" s="15">
        <v>0.59799999999999998</v>
      </c>
      <c r="P4" s="15">
        <v>6.2649999999999997</v>
      </c>
      <c r="Q4" s="15">
        <v>4.423</v>
      </c>
      <c r="R4" s="15">
        <v>8.5</v>
      </c>
      <c r="S4" s="15">
        <v>11.365</v>
      </c>
      <c r="T4" s="15">
        <v>4.9420000000000002</v>
      </c>
      <c r="U4" s="15">
        <v>442397.55499999999</v>
      </c>
      <c r="V4" s="15">
        <v>50</v>
      </c>
    </row>
    <row r="5" spans="1:22" x14ac:dyDescent="0.25">
      <c r="B5" s="15" t="s">
        <v>122</v>
      </c>
      <c r="C5" s="15" t="s">
        <v>159</v>
      </c>
      <c r="D5" s="15" t="s">
        <v>160</v>
      </c>
      <c r="E5" s="15">
        <v>2023</v>
      </c>
      <c r="F5" s="15" t="s">
        <v>162</v>
      </c>
      <c r="G5" s="15" t="s">
        <v>133</v>
      </c>
      <c r="H5" s="15" t="s">
        <v>136</v>
      </c>
      <c r="I5" s="15" t="s">
        <v>139</v>
      </c>
      <c r="J5" s="15" t="s">
        <v>141</v>
      </c>
      <c r="K5" s="15" t="s">
        <v>322</v>
      </c>
      <c r="L5" s="15" t="s">
        <v>325</v>
      </c>
      <c r="M5" s="15">
        <v>7.0289999999999999</v>
      </c>
      <c r="N5" s="15">
        <v>5.9909999999999997</v>
      </c>
      <c r="O5" s="15">
        <v>0.26800000000000002</v>
      </c>
      <c r="P5" s="15">
        <v>5.7160000000000002</v>
      </c>
      <c r="Q5" s="15">
        <v>3.835</v>
      </c>
      <c r="R5" s="15">
        <v>8.4749999999999996</v>
      </c>
      <c r="S5" s="15">
        <v>11.250999999999999</v>
      </c>
      <c r="T5" s="15">
        <v>5.0220000000000002</v>
      </c>
      <c r="U5" s="15">
        <v>440561.51799999998</v>
      </c>
      <c r="V5" s="15">
        <v>500</v>
      </c>
    </row>
    <row r="6" spans="1:22" x14ac:dyDescent="0.25">
      <c r="B6" s="15" t="s">
        <v>122</v>
      </c>
      <c r="C6" s="15" t="s">
        <v>159</v>
      </c>
      <c r="D6" s="15" t="s">
        <v>160</v>
      </c>
      <c r="E6" s="15">
        <v>2023</v>
      </c>
      <c r="F6" s="15" t="s">
        <v>162</v>
      </c>
      <c r="G6" s="15" t="s">
        <v>133</v>
      </c>
      <c r="H6" s="15" t="s">
        <v>136</v>
      </c>
      <c r="I6" s="15" t="s">
        <v>139</v>
      </c>
      <c r="J6" s="15" t="s">
        <v>141</v>
      </c>
      <c r="K6" s="15" t="s">
        <v>322</v>
      </c>
      <c r="L6" s="15" t="s">
        <v>326</v>
      </c>
      <c r="M6" s="15">
        <v>8.3559999999999999</v>
      </c>
      <c r="N6" s="15">
        <v>6.1529999999999996</v>
      </c>
      <c r="O6" s="15">
        <v>1.123</v>
      </c>
      <c r="P6" s="15">
        <v>7.5060000000000002</v>
      </c>
      <c r="Q6" s="15">
        <v>4.2649999999999997</v>
      </c>
      <c r="R6" s="15">
        <v>10.047000000000001</v>
      </c>
      <c r="S6" s="15">
        <v>11.01</v>
      </c>
      <c r="T6" s="15">
        <v>5.1970000000000001</v>
      </c>
      <c r="U6" s="15">
        <v>434396.85600000003</v>
      </c>
      <c r="V6" s="15">
        <v>30</v>
      </c>
    </row>
    <row r="7" spans="1:22" x14ac:dyDescent="0.25">
      <c r="B7" s="15" t="s">
        <v>122</v>
      </c>
      <c r="C7" s="15" t="s">
        <v>159</v>
      </c>
      <c r="D7" s="15" t="s">
        <v>160</v>
      </c>
      <c r="E7" s="15">
        <v>2023</v>
      </c>
      <c r="F7" s="15" t="s">
        <v>162</v>
      </c>
      <c r="G7" s="15" t="s">
        <v>133</v>
      </c>
      <c r="H7" s="15" t="s">
        <v>136</v>
      </c>
      <c r="I7" s="15" t="s">
        <v>139</v>
      </c>
      <c r="J7" s="15" t="s">
        <v>141</v>
      </c>
      <c r="K7" s="15" t="s">
        <v>322</v>
      </c>
      <c r="L7" s="15" t="s">
        <v>327</v>
      </c>
      <c r="M7" s="15">
        <v>6.3239999999999998</v>
      </c>
      <c r="N7" s="15">
        <v>4.0549999999999997</v>
      </c>
      <c r="O7" s="15">
        <v>0.157</v>
      </c>
      <c r="P7" s="15">
        <v>5.242</v>
      </c>
      <c r="Q7" s="15">
        <v>3.6850000000000001</v>
      </c>
      <c r="R7" s="15">
        <v>7.819</v>
      </c>
      <c r="S7" s="15">
        <v>11.093999999999999</v>
      </c>
      <c r="T7" s="15">
        <v>5.14</v>
      </c>
      <c r="U7" s="15">
        <v>435899.891</v>
      </c>
      <c r="V7" s="15">
        <v>670</v>
      </c>
    </row>
    <row r="8" spans="1:22" ht="30" x14ac:dyDescent="0.25">
      <c r="B8" s="15" t="s">
        <v>122</v>
      </c>
      <c r="C8" s="15" t="s">
        <v>272</v>
      </c>
      <c r="D8" s="15" t="s">
        <v>160</v>
      </c>
      <c r="E8" s="15">
        <v>2023</v>
      </c>
      <c r="F8" s="15" t="s">
        <v>162</v>
      </c>
      <c r="G8" s="15" t="s">
        <v>133</v>
      </c>
      <c r="H8" s="15" t="s">
        <v>136</v>
      </c>
      <c r="I8" s="15" t="s">
        <v>139</v>
      </c>
      <c r="J8" s="15" t="s">
        <v>141</v>
      </c>
      <c r="K8" s="15" t="s">
        <v>322</v>
      </c>
      <c r="L8" s="15" t="s">
        <v>323</v>
      </c>
      <c r="M8" s="15">
        <v>8.2000000000000003E-2</v>
      </c>
      <c r="N8" s="15">
        <v>4.9000000000000002E-2</v>
      </c>
      <c r="O8" s="15">
        <v>1E-3</v>
      </c>
      <c r="P8" s="15">
        <v>7.1999999999999995E-2</v>
      </c>
      <c r="Q8" s="15">
        <v>5.1999999999999998E-2</v>
      </c>
      <c r="R8" s="15">
        <v>0.1</v>
      </c>
      <c r="S8" s="15">
        <v>11.170999999999999</v>
      </c>
      <c r="T8" s="15">
        <v>5.07</v>
      </c>
      <c r="U8" s="15">
        <v>438159.21399999998</v>
      </c>
      <c r="V8" s="15">
        <v>3040</v>
      </c>
    </row>
    <row r="9" spans="1:22" ht="30" x14ac:dyDescent="0.25">
      <c r="B9" s="15" t="s">
        <v>122</v>
      </c>
      <c r="C9" s="15" t="s">
        <v>272</v>
      </c>
      <c r="D9" s="15" t="s">
        <v>160</v>
      </c>
      <c r="E9" s="15">
        <v>2023</v>
      </c>
      <c r="F9" s="15" t="s">
        <v>162</v>
      </c>
      <c r="G9" s="15" t="s">
        <v>133</v>
      </c>
      <c r="H9" s="15" t="s">
        <v>136</v>
      </c>
      <c r="I9" s="15" t="s">
        <v>139</v>
      </c>
      <c r="J9" s="15" t="s">
        <v>141</v>
      </c>
      <c r="K9" s="15" t="s">
        <v>322</v>
      </c>
      <c r="L9" s="15" t="s">
        <v>324</v>
      </c>
      <c r="M9" s="15">
        <v>9.7000000000000003E-2</v>
      </c>
      <c r="N9" s="15">
        <v>0.06</v>
      </c>
      <c r="O9" s="15">
        <v>1.0999999999999999E-2</v>
      </c>
      <c r="P9" s="15">
        <v>8.5000000000000006E-2</v>
      </c>
      <c r="Q9" s="15">
        <v>4.4999999999999998E-2</v>
      </c>
      <c r="R9" s="15">
        <v>0.112</v>
      </c>
      <c r="S9" s="15">
        <v>11.414999999999999</v>
      </c>
      <c r="T9" s="15">
        <v>4.915</v>
      </c>
      <c r="U9" s="15">
        <v>440377.424</v>
      </c>
      <c r="V9" s="15">
        <v>30</v>
      </c>
    </row>
    <row r="10" spans="1:22" x14ac:dyDescent="0.25">
      <c r="B10" s="15" t="s">
        <v>122</v>
      </c>
      <c r="C10" s="15" t="s">
        <v>272</v>
      </c>
      <c r="D10" s="15" t="s">
        <v>160</v>
      </c>
      <c r="E10" s="15">
        <v>2023</v>
      </c>
      <c r="F10" s="15" t="s">
        <v>162</v>
      </c>
      <c r="G10" s="15" t="s">
        <v>133</v>
      </c>
      <c r="H10" s="15" t="s">
        <v>136</v>
      </c>
      <c r="I10" s="15" t="s">
        <v>139</v>
      </c>
      <c r="J10" s="15" t="s">
        <v>141</v>
      </c>
      <c r="K10" s="15" t="s">
        <v>322</v>
      </c>
      <c r="L10" s="15" t="s">
        <v>325</v>
      </c>
      <c r="M10" s="15">
        <v>9.1999999999999998E-2</v>
      </c>
      <c r="N10" s="15">
        <v>5.3999999999999999E-2</v>
      </c>
      <c r="O10" s="15">
        <v>3.0000000000000001E-3</v>
      </c>
      <c r="P10" s="15">
        <v>7.9000000000000001E-2</v>
      </c>
      <c r="Q10" s="15">
        <v>5.8999999999999997E-2</v>
      </c>
      <c r="R10" s="15">
        <v>0.115</v>
      </c>
      <c r="S10" s="15">
        <v>11.281000000000001</v>
      </c>
      <c r="T10" s="15">
        <v>5.0019999999999998</v>
      </c>
      <c r="U10" s="15">
        <v>441136.89199999999</v>
      </c>
      <c r="V10" s="15">
        <v>440</v>
      </c>
    </row>
    <row r="11" spans="1:22" x14ac:dyDescent="0.25">
      <c r="B11" s="15" t="s">
        <v>122</v>
      </c>
      <c r="C11" s="15" t="s">
        <v>272</v>
      </c>
      <c r="D11" s="15" t="s">
        <v>160</v>
      </c>
      <c r="E11" s="15">
        <v>2023</v>
      </c>
      <c r="F11" s="15" t="s">
        <v>162</v>
      </c>
      <c r="G11" s="15" t="s">
        <v>133</v>
      </c>
      <c r="H11" s="15" t="s">
        <v>136</v>
      </c>
      <c r="I11" s="15" t="s">
        <v>139</v>
      </c>
      <c r="J11" s="15" t="s">
        <v>141</v>
      </c>
      <c r="K11" s="15" t="s">
        <v>322</v>
      </c>
      <c r="L11" s="15" t="s">
        <v>326</v>
      </c>
      <c r="M11" s="15">
        <v>0.09</v>
      </c>
      <c r="N11" s="15">
        <v>5.5E-2</v>
      </c>
      <c r="O11" s="15">
        <v>1.2E-2</v>
      </c>
      <c r="P11" s="15">
        <v>0.06</v>
      </c>
      <c r="Q11" s="15">
        <v>5.7000000000000002E-2</v>
      </c>
      <c r="R11" s="15">
        <v>8.1000000000000003E-2</v>
      </c>
      <c r="S11" s="15">
        <v>11.002000000000001</v>
      </c>
      <c r="T11" s="15">
        <v>5.1609999999999996</v>
      </c>
      <c r="U11" s="15">
        <v>429031.36200000002</v>
      </c>
      <c r="V11" s="15">
        <v>20</v>
      </c>
    </row>
    <row r="12" spans="1:22" x14ac:dyDescent="0.25">
      <c r="B12" s="15" t="s">
        <v>122</v>
      </c>
      <c r="C12" s="15" t="s">
        <v>272</v>
      </c>
      <c r="D12" s="15" t="s">
        <v>160</v>
      </c>
      <c r="E12" s="15">
        <v>2023</v>
      </c>
      <c r="F12" s="15" t="s">
        <v>162</v>
      </c>
      <c r="G12" s="15" t="s">
        <v>133</v>
      </c>
      <c r="H12" s="15" t="s">
        <v>136</v>
      </c>
      <c r="I12" s="15" t="s">
        <v>139</v>
      </c>
      <c r="J12" s="15" t="s">
        <v>141</v>
      </c>
      <c r="K12" s="15" t="s">
        <v>322</v>
      </c>
      <c r="L12" s="15" t="s">
        <v>327</v>
      </c>
      <c r="M12" s="15">
        <v>9.9000000000000005E-2</v>
      </c>
      <c r="N12" s="15">
        <v>5.2999999999999999E-2</v>
      </c>
      <c r="O12" s="15">
        <v>2E-3</v>
      </c>
      <c r="P12" s="15">
        <v>8.6999999999999994E-2</v>
      </c>
      <c r="Q12" s="15">
        <v>6.4000000000000001E-2</v>
      </c>
      <c r="R12" s="15">
        <v>0.11899999999999999</v>
      </c>
      <c r="S12" s="15">
        <v>11.061999999999999</v>
      </c>
      <c r="T12" s="15">
        <v>5.1619999999999999</v>
      </c>
      <c r="U12" s="15">
        <v>434042.62599999999</v>
      </c>
      <c r="V12" s="15">
        <v>480</v>
      </c>
    </row>
    <row r="13" spans="1:22" ht="30" x14ac:dyDescent="0.25">
      <c r="B13" s="15" t="s">
        <v>122</v>
      </c>
      <c r="C13" s="15" t="s">
        <v>273</v>
      </c>
      <c r="D13" s="15" t="s">
        <v>160</v>
      </c>
      <c r="E13" s="15">
        <v>2023</v>
      </c>
      <c r="F13" s="15" t="s">
        <v>162</v>
      </c>
      <c r="G13" s="15" t="s">
        <v>133</v>
      </c>
      <c r="H13" s="15" t="s">
        <v>136</v>
      </c>
      <c r="I13" s="15" t="s">
        <v>139</v>
      </c>
      <c r="J13" s="15" t="s">
        <v>141</v>
      </c>
      <c r="K13" s="15" t="s">
        <v>322</v>
      </c>
      <c r="L13" s="15" t="s">
        <v>323</v>
      </c>
      <c r="M13" s="15">
        <v>3.8540000000000001</v>
      </c>
      <c r="N13" s="15">
        <v>2.169</v>
      </c>
      <c r="O13" s="15">
        <v>2.9000000000000001E-2</v>
      </c>
      <c r="P13" s="15">
        <v>3.3860000000000001</v>
      </c>
      <c r="Q13" s="15">
        <v>2.464</v>
      </c>
      <c r="R13" s="15">
        <v>4.657</v>
      </c>
      <c r="S13" s="15">
        <v>11.151</v>
      </c>
      <c r="T13" s="15">
        <v>5.0890000000000004</v>
      </c>
      <c r="U13" s="15">
        <v>437441.12300000002</v>
      </c>
      <c r="V13" s="15">
        <v>5610</v>
      </c>
    </row>
    <row r="14" spans="1:22" ht="30" x14ac:dyDescent="0.25">
      <c r="B14" s="15" t="s">
        <v>122</v>
      </c>
      <c r="C14" s="15" t="s">
        <v>273</v>
      </c>
      <c r="D14" s="15" t="s">
        <v>160</v>
      </c>
      <c r="E14" s="15">
        <v>2023</v>
      </c>
      <c r="F14" s="15" t="s">
        <v>162</v>
      </c>
      <c r="G14" s="15" t="s">
        <v>133</v>
      </c>
      <c r="H14" s="15" t="s">
        <v>136</v>
      </c>
      <c r="I14" s="15" t="s">
        <v>139</v>
      </c>
      <c r="J14" s="15" t="s">
        <v>141</v>
      </c>
      <c r="K14" s="15" t="s">
        <v>322</v>
      </c>
      <c r="L14" s="15" t="s">
        <v>324</v>
      </c>
      <c r="M14" s="15">
        <v>3.6429999999999998</v>
      </c>
      <c r="N14" s="15">
        <v>1.4319999999999999</v>
      </c>
      <c r="O14" s="15">
        <v>0.20300000000000001</v>
      </c>
      <c r="P14" s="15">
        <v>3.7879999999999998</v>
      </c>
      <c r="Q14" s="15">
        <v>2.3780000000000001</v>
      </c>
      <c r="R14" s="15">
        <v>4.5250000000000004</v>
      </c>
      <c r="S14" s="15">
        <v>11.365</v>
      </c>
      <c r="T14" s="15">
        <v>4.9420000000000002</v>
      </c>
      <c r="U14" s="15">
        <v>442397.55499999999</v>
      </c>
      <c r="V14" s="15">
        <v>50</v>
      </c>
    </row>
    <row r="15" spans="1:22" x14ac:dyDescent="0.25">
      <c r="B15" s="15" t="s">
        <v>122</v>
      </c>
      <c r="C15" s="15" t="s">
        <v>273</v>
      </c>
      <c r="D15" s="15" t="s">
        <v>160</v>
      </c>
      <c r="E15" s="15">
        <v>2023</v>
      </c>
      <c r="F15" s="15" t="s">
        <v>162</v>
      </c>
      <c r="G15" s="15" t="s">
        <v>133</v>
      </c>
      <c r="H15" s="15" t="s">
        <v>136</v>
      </c>
      <c r="I15" s="15" t="s">
        <v>139</v>
      </c>
      <c r="J15" s="15" t="s">
        <v>141</v>
      </c>
      <c r="K15" s="15" t="s">
        <v>322</v>
      </c>
      <c r="L15" s="15" t="s">
        <v>325</v>
      </c>
      <c r="M15" s="15">
        <v>3.4510000000000001</v>
      </c>
      <c r="N15" s="15">
        <v>4.3520000000000003</v>
      </c>
      <c r="O15" s="15">
        <v>0.19700000000000001</v>
      </c>
      <c r="P15" s="15">
        <v>2.7970000000000002</v>
      </c>
      <c r="Q15" s="15">
        <v>1.9610000000000001</v>
      </c>
      <c r="R15" s="15">
        <v>3.964</v>
      </c>
      <c r="S15" s="15">
        <v>11.252000000000001</v>
      </c>
      <c r="T15" s="15">
        <v>5.0220000000000002</v>
      </c>
      <c r="U15" s="15">
        <v>440671.10800000001</v>
      </c>
      <c r="V15" s="15">
        <v>490</v>
      </c>
    </row>
    <row r="16" spans="1:22" x14ac:dyDescent="0.25">
      <c r="B16" s="15" t="s">
        <v>122</v>
      </c>
      <c r="C16" s="15" t="s">
        <v>273</v>
      </c>
      <c r="D16" s="15" t="s">
        <v>160</v>
      </c>
      <c r="E16" s="15">
        <v>2023</v>
      </c>
      <c r="F16" s="15" t="s">
        <v>162</v>
      </c>
      <c r="G16" s="15" t="s">
        <v>133</v>
      </c>
      <c r="H16" s="15" t="s">
        <v>136</v>
      </c>
      <c r="I16" s="15" t="s">
        <v>139</v>
      </c>
      <c r="J16" s="15" t="s">
        <v>141</v>
      </c>
      <c r="K16" s="15" t="s">
        <v>322</v>
      </c>
      <c r="L16" s="15" t="s">
        <v>326</v>
      </c>
      <c r="M16" s="15">
        <v>4.4749999999999996</v>
      </c>
      <c r="N16" s="15">
        <v>2.7189999999999999</v>
      </c>
      <c r="O16" s="15">
        <v>0.496</v>
      </c>
      <c r="P16" s="15">
        <v>3.702</v>
      </c>
      <c r="Q16" s="15">
        <v>2.6280000000000001</v>
      </c>
      <c r="R16" s="15">
        <v>5.3470000000000004</v>
      </c>
      <c r="S16" s="15">
        <v>10.988</v>
      </c>
      <c r="T16" s="15">
        <v>5.21</v>
      </c>
      <c r="U16" s="15">
        <v>434093.48599999998</v>
      </c>
      <c r="V16" s="15">
        <v>30</v>
      </c>
    </row>
    <row r="17" spans="2:22" x14ac:dyDescent="0.25">
      <c r="B17" s="15" t="s">
        <v>122</v>
      </c>
      <c r="C17" s="15" t="s">
        <v>273</v>
      </c>
      <c r="D17" s="15" t="s">
        <v>160</v>
      </c>
      <c r="E17" s="15">
        <v>2023</v>
      </c>
      <c r="F17" s="15" t="s">
        <v>162</v>
      </c>
      <c r="G17" s="15" t="s">
        <v>133</v>
      </c>
      <c r="H17" s="15" t="s">
        <v>136</v>
      </c>
      <c r="I17" s="15" t="s">
        <v>139</v>
      </c>
      <c r="J17" s="15" t="s">
        <v>141</v>
      </c>
      <c r="K17" s="15" t="s">
        <v>322</v>
      </c>
      <c r="L17" s="15" t="s">
        <v>327</v>
      </c>
      <c r="M17" s="15">
        <v>3.524</v>
      </c>
      <c r="N17" s="15">
        <v>1.92</v>
      </c>
      <c r="O17" s="15">
        <v>7.4999999999999997E-2</v>
      </c>
      <c r="P17" s="15">
        <v>3.1259999999999999</v>
      </c>
      <c r="Q17" s="15">
        <v>2.2639999999999998</v>
      </c>
      <c r="R17" s="15">
        <v>4.2750000000000004</v>
      </c>
      <c r="S17" s="15">
        <v>11.093999999999999</v>
      </c>
      <c r="T17" s="15">
        <v>5.14</v>
      </c>
      <c r="U17" s="15">
        <v>436064.73</v>
      </c>
      <c r="V17" s="15">
        <v>660</v>
      </c>
    </row>
    <row r="18" spans="2:22" ht="30" x14ac:dyDescent="0.25">
      <c r="B18" s="15" t="s">
        <v>136</v>
      </c>
      <c r="C18" s="15" t="s">
        <v>159</v>
      </c>
      <c r="D18" s="15" t="s">
        <v>160</v>
      </c>
      <c r="E18" s="15">
        <v>2023</v>
      </c>
      <c r="F18" s="15" t="s">
        <v>162</v>
      </c>
      <c r="G18" s="15" t="s">
        <v>133</v>
      </c>
      <c r="H18" s="15" t="s">
        <v>136</v>
      </c>
      <c r="I18" s="15" t="s">
        <v>139</v>
      </c>
      <c r="J18" s="15" t="s">
        <v>141</v>
      </c>
      <c r="K18" s="15" t="s">
        <v>322</v>
      </c>
      <c r="L18" s="15" t="s">
        <v>323</v>
      </c>
      <c r="M18" s="15">
        <v>30.634</v>
      </c>
      <c r="N18" s="15">
        <v>17.869</v>
      </c>
      <c r="O18" s="15">
        <v>0.248</v>
      </c>
      <c r="P18" s="15">
        <v>27.42</v>
      </c>
      <c r="Q18" s="15">
        <v>18.937000000000001</v>
      </c>
      <c r="R18" s="15">
        <v>38.704000000000001</v>
      </c>
      <c r="S18" s="15">
        <v>11.19</v>
      </c>
      <c r="T18" s="15">
        <v>5.0590000000000002</v>
      </c>
      <c r="U18" s="15">
        <v>438230.13299999997</v>
      </c>
      <c r="V18" s="15">
        <v>5190</v>
      </c>
    </row>
    <row r="19" spans="2:22" ht="30" x14ac:dyDescent="0.25">
      <c r="B19" s="15" t="s">
        <v>136</v>
      </c>
      <c r="C19" s="15" t="s">
        <v>159</v>
      </c>
      <c r="D19" s="15" t="s">
        <v>160</v>
      </c>
      <c r="E19" s="15">
        <v>2023</v>
      </c>
      <c r="F19" s="15" t="s">
        <v>162</v>
      </c>
      <c r="G19" s="15" t="s">
        <v>133</v>
      </c>
      <c r="H19" s="15" t="s">
        <v>136</v>
      </c>
      <c r="I19" s="15" t="s">
        <v>139</v>
      </c>
      <c r="J19" s="15" t="s">
        <v>141</v>
      </c>
      <c r="K19" s="15" t="s">
        <v>322</v>
      </c>
      <c r="L19" s="15" t="s">
        <v>324</v>
      </c>
      <c r="M19" s="15">
        <v>20.428999999999998</v>
      </c>
      <c r="N19" s="15">
        <v>11.678000000000001</v>
      </c>
      <c r="O19" s="15">
        <v>1.8460000000000001</v>
      </c>
      <c r="P19" s="15">
        <v>14.221</v>
      </c>
      <c r="Q19" s="15">
        <v>12.81</v>
      </c>
      <c r="R19" s="15">
        <v>22.95</v>
      </c>
      <c r="S19" s="15">
        <v>11.333</v>
      </c>
      <c r="T19" s="15">
        <v>4.9539999999999997</v>
      </c>
      <c r="U19" s="15">
        <v>441069.978</v>
      </c>
      <c r="V19" s="15">
        <v>40</v>
      </c>
    </row>
    <row r="20" spans="2:22" x14ac:dyDescent="0.25">
      <c r="B20" s="15" t="s">
        <v>136</v>
      </c>
      <c r="C20" s="15" t="s">
        <v>159</v>
      </c>
      <c r="D20" s="15" t="s">
        <v>160</v>
      </c>
      <c r="E20" s="15">
        <v>2023</v>
      </c>
      <c r="F20" s="15" t="s">
        <v>162</v>
      </c>
      <c r="G20" s="15" t="s">
        <v>133</v>
      </c>
      <c r="H20" s="15" t="s">
        <v>136</v>
      </c>
      <c r="I20" s="15" t="s">
        <v>139</v>
      </c>
      <c r="J20" s="15" t="s">
        <v>141</v>
      </c>
      <c r="K20" s="15" t="s">
        <v>322</v>
      </c>
      <c r="L20" s="15" t="s">
        <v>325</v>
      </c>
      <c r="M20" s="15">
        <v>21.902999999999999</v>
      </c>
      <c r="N20" s="15">
        <v>13.242000000000001</v>
      </c>
      <c r="O20" s="15">
        <v>0.67100000000000004</v>
      </c>
      <c r="P20" s="15">
        <v>19.920000000000002</v>
      </c>
      <c r="Q20" s="15">
        <v>12.263</v>
      </c>
      <c r="R20" s="15">
        <v>28.648</v>
      </c>
      <c r="S20" s="15">
        <v>11.256</v>
      </c>
      <c r="T20" s="15">
        <v>5.0199999999999996</v>
      </c>
      <c r="U20" s="15">
        <v>439773.48300000001</v>
      </c>
      <c r="V20" s="15">
        <v>390</v>
      </c>
    </row>
    <row r="21" spans="2:22" x14ac:dyDescent="0.25">
      <c r="B21" s="15" t="s">
        <v>136</v>
      </c>
      <c r="C21" s="15" t="s">
        <v>159</v>
      </c>
      <c r="D21" s="15" t="s">
        <v>160</v>
      </c>
      <c r="E21" s="15">
        <v>2023</v>
      </c>
      <c r="F21" s="15" t="s">
        <v>162</v>
      </c>
      <c r="G21" s="15" t="s">
        <v>133</v>
      </c>
      <c r="H21" s="15" t="s">
        <v>136</v>
      </c>
      <c r="I21" s="15" t="s">
        <v>139</v>
      </c>
      <c r="J21" s="15" t="s">
        <v>141</v>
      </c>
      <c r="K21" s="15" t="s">
        <v>322</v>
      </c>
      <c r="L21" s="15" t="s">
        <v>326</v>
      </c>
      <c r="M21" s="15">
        <v>38.149000000000001</v>
      </c>
      <c r="N21" s="15">
        <v>35.621000000000002</v>
      </c>
      <c r="O21" s="15">
        <v>5.6319999999999997</v>
      </c>
      <c r="P21" s="15">
        <v>28.372</v>
      </c>
      <c r="Q21" s="15">
        <v>23.917000000000002</v>
      </c>
      <c r="R21" s="15">
        <v>49.726999999999997</v>
      </c>
      <c r="S21" s="15">
        <v>11.065</v>
      </c>
      <c r="T21" s="15">
        <v>5.173</v>
      </c>
      <c r="U21" s="15">
        <v>434803.36300000001</v>
      </c>
      <c r="V21" s="15">
        <v>40</v>
      </c>
    </row>
    <row r="22" spans="2:22" x14ac:dyDescent="0.25">
      <c r="B22" s="15" t="s">
        <v>136</v>
      </c>
      <c r="C22" s="15" t="s">
        <v>159</v>
      </c>
      <c r="D22" s="15" t="s">
        <v>160</v>
      </c>
      <c r="E22" s="15">
        <v>2023</v>
      </c>
      <c r="F22" s="15" t="s">
        <v>162</v>
      </c>
      <c r="G22" s="15" t="s">
        <v>133</v>
      </c>
      <c r="H22" s="15" t="s">
        <v>136</v>
      </c>
      <c r="I22" s="15" t="s">
        <v>139</v>
      </c>
      <c r="J22" s="15" t="s">
        <v>141</v>
      </c>
      <c r="K22" s="15" t="s">
        <v>322</v>
      </c>
      <c r="L22" s="15" t="s">
        <v>327</v>
      </c>
      <c r="M22" s="15">
        <v>18.097000000000001</v>
      </c>
      <c r="N22" s="15">
        <v>11.272</v>
      </c>
      <c r="O22" s="15">
        <v>0.48099999999999998</v>
      </c>
      <c r="P22" s="15">
        <v>16.366</v>
      </c>
      <c r="Q22" s="15">
        <v>10.59</v>
      </c>
      <c r="R22" s="15">
        <v>23.771999999999998</v>
      </c>
      <c r="S22" s="15">
        <v>11.113</v>
      </c>
      <c r="T22" s="15">
        <v>5.1210000000000004</v>
      </c>
      <c r="U22" s="15">
        <v>435455.22499999998</v>
      </c>
      <c r="V22" s="15">
        <v>550</v>
      </c>
    </row>
    <row r="23" spans="2:22" ht="30" x14ac:dyDescent="0.25">
      <c r="B23" s="15" t="s">
        <v>136</v>
      </c>
      <c r="C23" s="15" t="s">
        <v>272</v>
      </c>
      <c r="D23" s="15" t="s">
        <v>160</v>
      </c>
      <c r="E23" s="15">
        <v>2023</v>
      </c>
      <c r="F23" s="15" t="s">
        <v>162</v>
      </c>
      <c r="G23" s="15" t="s">
        <v>133</v>
      </c>
      <c r="H23" s="15" t="s">
        <v>136</v>
      </c>
      <c r="I23" s="15" t="s">
        <v>139</v>
      </c>
      <c r="J23" s="15" t="s">
        <v>141</v>
      </c>
      <c r="K23" s="15" t="s">
        <v>322</v>
      </c>
      <c r="L23" s="15" t="s">
        <v>323</v>
      </c>
      <c r="M23" s="15">
        <v>0.28299999999999997</v>
      </c>
      <c r="N23" s="15">
        <v>0.15</v>
      </c>
      <c r="O23" s="15">
        <v>3.0000000000000001E-3</v>
      </c>
      <c r="P23" s="15">
        <v>0.26900000000000002</v>
      </c>
      <c r="Q23" s="15">
        <v>0.193</v>
      </c>
      <c r="R23" s="15">
        <v>0.34899999999999998</v>
      </c>
      <c r="S23" s="15">
        <v>11.207000000000001</v>
      </c>
      <c r="T23" s="15">
        <v>5.0419999999999998</v>
      </c>
      <c r="U23" s="15">
        <v>438782.31</v>
      </c>
      <c r="V23" s="15">
        <v>2820</v>
      </c>
    </row>
    <row r="24" spans="2:22" ht="30" x14ac:dyDescent="0.25">
      <c r="B24" s="15" t="s">
        <v>136</v>
      </c>
      <c r="C24" s="15" t="s">
        <v>272</v>
      </c>
      <c r="D24" s="15" t="s">
        <v>160</v>
      </c>
      <c r="E24" s="15">
        <v>2023</v>
      </c>
      <c r="F24" s="15" t="s">
        <v>162</v>
      </c>
      <c r="G24" s="15" t="s">
        <v>133</v>
      </c>
      <c r="H24" s="15" t="s">
        <v>136</v>
      </c>
      <c r="I24" s="15" t="s">
        <v>139</v>
      </c>
      <c r="J24" s="15" t="s">
        <v>141</v>
      </c>
      <c r="K24" s="15" t="s">
        <v>322</v>
      </c>
      <c r="L24" s="15" t="s">
        <v>324</v>
      </c>
      <c r="M24" s="15">
        <v>0.26800000000000002</v>
      </c>
      <c r="N24" s="15">
        <v>0.129</v>
      </c>
      <c r="O24" s="15">
        <v>2.9000000000000001E-2</v>
      </c>
      <c r="P24" s="15">
        <v>0.21299999999999999</v>
      </c>
      <c r="Q24" s="15">
        <v>0.157</v>
      </c>
      <c r="R24" s="15">
        <v>0.36199999999999999</v>
      </c>
      <c r="S24" s="15">
        <v>11.387</v>
      </c>
      <c r="T24" s="15">
        <v>4.9219999999999997</v>
      </c>
      <c r="U24" s="15">
        <v>437453.728</v>
      </c>
      <c r="V24" s="15">
        <v>20</v>
      </c>
    </row>
    <row r="25" spans="2:22" x14ac:dyDescent="0.25">
      <c r="B25" s="15" t="s">
        <v>136</v>
      </c>
      <c r="C25" s="15" t="s">
        <v>272</v>
      </c>
      <c r="D25" s="15" t="s">
        <v>160</v>
      </c>
      <c r="E25" s="15">
        <v>2023</v>
      </c>
      <c r="F25" s="15" t="s">
        <v>162</v>
      </c>
      <c r="G25" s="15" t="s">
        <v>133</v>
      </c>
      <c r="H25" s="15" t="s">
        <v>136</v>
      </c>
      <c r="I25" s="15" t="s">
        <v>139</v>
      </c>
      <c r="J25" s="15" t="s">
        <v>141</v>
      </c>
      <c r="K25" s="15" t="s">
        <v>322</v>
      </c>
      <c r="L25" s="15" t="s">
        <v>325</v>
      </c>
      <c r="M25" s="15">
        <v>0.28899999999999998</v>
      </c>
      <c r="N25" s="15">
        <v>0.16200000000000001</v>
      </c>
      <c r="O25" s="15">
        <v>8.9999999999999993E-3</v>
      </c>
      <c r="P25" s="15">
        <v>0.26700000000000002</v>
      </c>
      <c r="Q25" s="15">
        <v>0.17699999999999999</v>
      </c>
      <c r="R25" s="15">
        <v>0.36299999999999999</v>
      </c>
      <c r="S25" s="15">
        <v>11.265000000000001</v>
      </c>
      <c r="T25" s="15">
        <v>5.0140000000000002</v>
      </c>
      <c r="U25" s="15">
        <v>440020.71799999999</v>
      </c>
      <c r="V25" s="15">
        <v>350</v>
      </c>
    </row>
    <row r="26" spans="2:22" x14ac:dyDescent="0.25">
      <c r="B26" s="15" t="s">
        <v>136</v>
      </c>
      <c r="C26" s="15" t="s">
        <v>272</v>
      </c>
      <c r="D26" s="15" t="s">
        <v>160</v>
      </c>
      <c r="E26" s="15">
        <v>2023</v>
      </c>
      <c r="F26" s="15" t="s">
        <v>162</v>
      </c>
      <c r="G26" s="15" t="s">
        <v>133</v>
      </c>
      <c r="H26" s="15" t="s">
        <v>136</v>
      </c>
      <c r="I26" s="15" t="s">
        <v>139</v>
      </c>
      <c r="J26" s="15" t="s">
        <v>141</v>
      </c>
      <c r="K26" s="15" t="s">
        <v>322</v>
      </c>
      <c r="L26" s="15" t="s">
        <v>326</v>
      </c>
      <c r="M26" s="15">
        <v>0.33400000000000002</v>
      </c>
      <c r="N26" s="15">
        <v>0.186</v>
      </c>
      <c r="O26" s="15">
        <v>4.2000000000000003E-2</v>
      </c>
      <c r="P26" s="15">
        <v>0.28299999999999997</v>
      </c>
      <c r="Q26" s="15">
        <v>0.218</v>
      </c>
      <c r="R26" s="15">
        <v>0.34200000000000003</v>
      </c>
      <c r="S26" s="15">
        <v>11.032</v>
      </c>
      <c r="T26" s="15">
        <v>5.1929999999999996</v>
      </c>
      <c r="U26" s="15">
        <v>430184.37300000002</v>
      </c>
      <c r="V26" s="15">
        <v>20</v>
      </c>
    </row>
    <row r="27" spans="2:22" x14ac:dyDescent="0.25">
      <c r="B27" s="15" t="s">
        <v>136</v>
      </c>
      <c r="C27" s="15" t="s">
        <v>272</v>
      </c>
      <c r="D27" s="15" t="s">
        <v>160</v>
      </c>
      <c r="E27" s="15">
        <v>2023</v>
      </c>
      <c r="F27" s="15" t="s">
        <v>162</v>
      </c>
      <c r="G27" s="15" t="s">
        <v>133</v>
      </c>
      <c r="H27" s="15" t="s">
        <v>136</v>
      </c>
      <c r="I27" s="15" t="s">
        <v>139</v>
      </c>
      <c r="J27" s="15" t="s">
        <v>141</v>
      </c>
      <c r="K27" s="15" t="s">
        <v>322</v>
      </c>
      <c r="L27" s="15" t="s">
        <v>327</v>
      </c>
      <c r="M27" s="15">
        <v>0.27700000000000002</v>
      </c>
      <c r="N27" s="15">
        <v>0.15</v>
      </c>
      <c r="O27" s="15">
        <v>8.0000000000000002E-3</v>
      </c>
      <c r="P27" s="15">
        <v>0.26400000000000001</v>
      </c>
      <c r="Q27" s="15">
        <v>0.18</v>
      </c>
      <c r="R27" s="15">
        <v>0.35399999999999998</v>
      </c>
      <c r="S27" s="15">
        <v>11.08</v>
      </c>
      <c r="T27" s="15">
        <v>5.1420000000000003</v>
      </c>
      <c r="U27" s="15">
        <v>433309.51699999999</v>
      </c>
      <c r="V27" s="15">
        <v>400</v>
      </c>
    </row>
    <row r="28" spans="2:22" ht="30" x14ac:dyDescent="0.25">
      <c r="B28" s="15" t="s">
        <v>136</v>
      </c>
      <c r="C28" s="15" t="s">
        <v>273</v>
      </c>
      <c r="D28" s="15" t="s">
        <v>160</v>
      </c>
      <c r="E28" s="15">
        <v>2023</v>
      </c>
      <c r="F28" s="15" t="s">
        <v>162</v>
      </c>
      <c r="G28" s="15" t="s">
        <v>133</v>
      </c>
      <c r="H28" s="15" t="s">
        <v>136</v>
      </c>
      <c r="I28" s="15" t="s">
        <v>139</v>
      </c>
      <c r="J28" s="15" t="s">
        <v>141</v>
      </c>
      <c r="K28" s="15" t="s">
        <v>322</v>
      </c>
      <c r="L28" s="15" t="s">
        <v>323</v>
      </c>
      <c r="M28" s="15">
        <v>15.291</v>
      </c>
      <c r="N28" s="15">
        <v>10.882</v>
      </c>
      <c r="O28" s="15">
        <v>0.152</v>
      </c>
      <c r="P28" s="15">
        <v>12.676</v>
      </c>
      <c r="Q28" s="15">
        <v>8.2119999999999997</v>
      </c>
      <c r="R28" s="15">
        <v>19.096</v>
      </c>
      <c r="S28" s="15">
        <v>11.189</v>
      </c>
      <c r="T28" s="15">
        <v>5.0599999999999996</v>
      </c>
      <c r="U28" s="15">
        <v>438208.625</v>
      </c>
      <c r="V28" s="15">
        <v>5140</v>
      </c>
    </row>
    <row r="29" spans="2:22" ht="30" x14ac:dyDescent="0.25">
      <c r="B29" s="15" t="s">
        <v>136</v>
      </c>
      <c r="C29" s="15" t="s">
        <v>273</v>
      </c>
      <c r="D29" s="15" t="s">
        <v>160</v>
      </c>
      <c r="E29" s="15">
        <v>2023</v>
      </c>
      <c r="F29" s="15" t="s">
        <v>162</v>
      </c>
      <c r="G29" s="15" t="s">
        <v>133</v>
      </c>
      <c r="H29" s="15" t="s">
        <v>136</v>
      </c>
      <c r="I29" s="15" t="s">
        <v>139</v>
      </c>
      <c r="J29" s="15" t="s">
        <v>141</v>
      </c>
      <c r="K29" s="15" t="s">
        <v>322</v>
      </c>
      <c r="L29" s="15" t="s">
        <v>324</v>
      </c>
      <c r="M29" s="15">
        <v>11.615</v>
      </c>
      <c r="N29" s="15">
        <v>8.8559999999999999</v>
      </c>
      <c r="O29" s="15">
        <v>1.4</v>
      </c>
      <c r="P29" s="15">
        <v>9.9719999999999995</v>
      </c>
      <c r="Q29" s="15">
        <v>6.484</v>
      </c>
      <c r="R29" s="15">
        <v>11.898999999999999</v>
      </c>
      <c r="S29" s="15">
        <v>11.333</v>
      </c>
      <c r="T29" s="15">
        <v>4.9539999999999997</v>
      </c>
      <c r="U29" s="15">
        <v>441069.978</v>
      </c>
      <c r="V29" s="15">
        <v>40</v>
      </c>
    </row>
    <row r="30" spans="2:22" x14ac:dyDescent="0.25">
      <c r="B30" s="15" t="s">
        <v>136</v>
      </c>
      <c r="C30" s="15" t="s">
        <v>273</v>
      </c>
      <c r="D30" s="15" t="s">
        <v>160</v>
      </c>
      <c r="E30" s="15">
        <v>2023</v>
      </c>
      <c r="F30" s="15" t="s">
        <v>162</v>
      </c>
      <c r="G30" s="15" t="s">
        <v>133</v>
      </c>
      <c r="H30" s="15" t="s">
        <v>136</v>
      </c>
      <c r="I30" s="15" t="s">
        <v>139</v>
      </c>
      <c r="J30" s="15" t="s">
        <v>141</v>
      </c>
      <c r="K30" s="15" t="s">
        <v>322</v>
      </c>
      <c r="L30" s="15" t="s">
        <v>325</v>
      </c>
      <c r="M30" s="15">
        <v>11.147</v>
      </c>
      <c r="N30" s="15">
        <v>8.8699999999999992</v>
      </c>
      <c r="O30" s="15">
        <v>0.45500000000000002</v>
      </c>
      <c r="P30" s="15">
        <v>8.7919999999999998</v>
      </c>
      <c r="Q30" s="15">
        <v>5.7770000000000001</v>
      </c>
      <c r="R30" s="15">
        <v>13.567</v>
      </c>
      <c r="S30" s="15">
        <v>11.259</v>
      </c>
      <c r="T30" s="15">
        <v>5.0179999999999998</v>
      </c>
      <c r="U30" s="15">
        <v>439936.32799999998</v>
      </c>
      <c r="V30" s="15">
        <v>380</v>
      </c>
    </row>
    <row r="31" spans="2:22" x14ac:dyDescent="0.25">
      <c r="B31" s="15" t="s">
        <v>136</v>
      </c>
      <c r="C31" s="15" t="s">
        <v>273</v>
      </c>
      <c r="D31" s="15" t="s">
        <v>160</v>
      </c>
      <c r="E31" s="15">
        <v>2023</v>
      </c>
      <c r="F31" s="15" t="s">
        <v>162</v>
      </c>
      <c r="G31" s="15" t="s">
        <v>133</v>
      </c>
      <c r="H31" s="15" t="s">
        <v>136</v>
      </c>
      <c r="I31" s="15" t="s">
        <v>139</v>
      </c>
      <c r="J31" s="15" t="s">
        <v>141</v>
      </c>
      <c r="K31" s="15" t="s">
        <v>322</v>
      </c>
      <c r="L31" s="15" t="s">
        <v>326</v>
      </c>
      <c r="M31" s="15">
        <v>18.420000000000002</v>
      </c>
      <c r="N31" s="15">
        <v>11.237</v>
      </c>
      <c r="O31" s="15">
        <v>1.7769999999999999</v>
      </c>
      <c r="P31" s="15">
        <v>14.292</v>
      </c>
      <c r="Q31" s="15">
        <v>11.24</v>
      </c>
      <c r="R31" s="15">
        <v>25.349</v>
      </c>
      <c r="S31" s="15">
        <v>11.045999999999999</v>
      </c>
      <c r="T31" s="15">
        <v>5.1840000000000002</v>
      </c>
      <c r="U31" s="15">
        <v>434537.61099999998</v>
      </c>
      <c r="V31" s="15">
        <v>40</v>
      </c>
    </row>
    <row r="32" spans="2:22" x14ac:dyDescent="0.25">
      <c r="B32" s="15" t="s">
        <v>136</v>
      </c>
      <c r="C32" s="15" t="s">
        <v>273</v>
      </c>
      <c r="D32" s="15" t="s">
        <v>160</v>
      </c>
      <c r="E32" s="15">
        <v>2023</v>
      </c>
      <c r="F32" s="15" t="s">
        <v>162</v>
      </c>
      <c r="G32" s="15" t="s">
        <v>133</v>
      </c>
      <c r="H32" s="15" t="s">
        <v>136</v>
      </c>
      <c r="I32" s="15" t="s">
        <v>139</v>
      </c>
      <c r="J32" s="15" t="s">
        <v>141</v>
      </c>
      <c r="K32" s="15" t="s">
        <v>322</v>
      </c>
      <c r="L32" s="15" t="s">
        <v>327</v>
      </c>
      <c r="M32" s="15">
        <v>10.936999999999999</v>
      </c>
      <c r="N32" s="15">
        <v>8.1010000000000009</v>
      </c>
      <c r="O32" s="15">
        <v>0.34899999999999998</v>
      </c>
      <c r="P32" s="15">
        <v>8.5869999999999997</v>
      </c>
      <c r="Q32" s="15">
        <v>5.6580000000000004</v>
      </c>
      <c r="R32" s="15">
        <v>13.733000000000001</v>
      </c>
      <c r="S32" s="15">
        <v>11.113</v>
      </c>
      <c r="T32" s="15">
        <v>5.1210000000000004</v>
      </c>
      <c r="U32" s="15">
        <v>435658.77799999999</v>
      </c>
      <c r="V32" s="15">
        <v>540</v>
      </c>
    </row>
  </sheetData>
  <mergeCells count="1">
    <mergeCell ref="B1:V1"/>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V14"/>
  <sheetViews>
    <sheetView zoomScale="85" zoomScaleNormal="85" workbookViewId="0">
      <selection activeCell="B1" sqref="B1:V1"/>
    </sheetView>
  </sheetViews>
  <sheetFormatPr defaultColWidth="16" defaultRowHeight="15" x14ac:dyDescent="0.25"/>
  <cols>
    <col min="1" max="1" width="22.7109375" style="18" customWidth="1"/>
    <col min="2" max="2" width="19.42578125" style="15" customWidth="1"/>
    <col min="3" max="3" width="17.5703125" style="15" customWidth="1"/>
    <col min="4" max="4" width="16" style="15"/>
    <col min="5" max="5" width="17.5703125" style="15" customWidth="1"/>
    <col min="6" max="6" width="17.28515625" style="15" customWidth="1"/>
    <col min="7" max="7" width="28.140625" style="15" customWidth="1"/>
    <col min="8" max="8" width="27.140625" style="15" customWidth="1"/>
    <col min="9" max="9" width="24.5703125" style="15" customWidth="1"/>
    <col min="10" max="10" width="16" style="15"/>
    <col min="11" max="11" width="24.5703125" style="15" customWidth="1"/>
    <col min="12" max="13" width="16" style="15"/>
    <col min="14" max="14" width="17.7109375" style="15" customWidth="1"/>
    <col min="15" max="15" width="18.85546875" style="15" customWidth="1"/>
    <col min="16" max="16" width="18" style="15" customWidth="1"/>
    <col min="17" max="17" width="16" style="15"/>
    <col min="18" max="18" width="19" style="15" customWidth="1"/>
    <col min="19" max="19" width="16" style="15"/>
    <col min="20" max="20" width="18.7109375" style="15" customWidth="1"/>
    <col min="21" max="21" width="16" style="15"/>
    <col min="22" max="22" width="18.42578125" style="15" customWidth="1"/>
    <col min="23" max="16384" width="16" style="15"/>
  </cols>
  <sheetData>
    <row r="1" spans="1:22" ht="38.25" customHeight="1" x14ac:dyDescent="0.25">
      <c r="A1" s="37" t="str">
        <f>HYPERLINK("#Contents!A1","Return to table of contents")</f>
        <v>Return to table of contents</v>
      </c>
      <c r="B1" s="47" t="s">
        <v>328</v>
      </c>
      <c r="C1" s="47"/>
      <c r="D1" s="47"/>
      <c r="E1" s="47"/>
      <c r="F1" s="47"/>
      <c r="G1" s="47"/>
      <c r="H1" s="47"/>
      <c r="I1" s="47"/>
      <c r="J1" s="47"/>
      <c r="K1" s="47"/>
      <c r="L1" s="47"/>
      <c r="M1" s="47"/>
      <c r="N1" s="47"/>
      <c r="O1" s="47"/>
      <c r="P1" s="47"/>
      <c r="Q1" s="47"/>
      <c r="R1" s="47"/>
      <c r="S1" s="47"/>
      <c r="T1" s="47"/>
      <c r="U1" s="47"/>
      <c r="V1" s="48"/>
    </row>
    <row r="2" spans="1:22" ht="30" x14ac:dyDescent="0.25">
      <c r="A2" s="19"/>
      <c r="B2" s="5" t="s">
        <v>120</v>
      </c>
      <c r="C2" s="5" t="s">
        <v>123</v>
      </c>
      <c r="D2" s="5" t="s">
        <v>126</v>
      </c>
      <c r="E2" s="5" t="s">
        <v>127</v>
      </c>
      <c r="F2" s="5" t="s">
        <v>128</v>
      </c>
      <c r="G2" s="5" t="s">
        <v>131</v>
      </c>
      <c r="H2" s="5" t="s">
        <v>134</v>
      </c>
      <c r="I2" s="5" t="s">
        <v>137</v>
      </c>
      <c r="J2" s="5" t="s">
        <v>140</v>
      </c>
      <c r="K2" s="5" t="s">
        <v>142</v>
      </c>
      <c r="L2" s="5" t="s">
        <v>145</v>
      </c>
      <c r="M2" s="5" t="s">
        <v>147</v>
      </c>
      <c r="N2" s="5" t="s">
        <v>149</v>
      </c>
      <c r="O2" s="5" t="s">
        <v>150</v>
      </c>
      <c r="P2" s="5" t="s">
        <v>151</v>
      </c>
      <c r="Q2" s="5" t="s">
        <v>152</v>
      </c>
      <c r="R2" s="5" t="s">
        <v>153</v>
      </c>
      <c r="S2" s="5" t="s">
        <v>154</v>
      </c>
      <c r="T2" s="5" t="s">
        <v>155</v>
      </c>
      <c r="U2" s="5" t="s">
        <v>156</v>
      </c>
      <c r="V2" s="5" t="s">
        <v>158</v>
      </c>
    </row>
    <row r="3" spans="1:22" x14ac:dyDescent="0.25">
      <c r="A3" s="19"/>
      <c r="B3" s="15" t="s">
        <v>122</v>
      </c>
      <c r="C3" s="15" t="s">
        <v>159</v>
      </c>
      <c r="D3" s="15" t="s">
        <v>160</v>
      </c>
      <c r="E3" s="15">
        <v>2023</v>
      </c>
      <c r="F3" s="15" t="s">
        <v>162</v>
      </c>
      <c r="G3" s="15" t="s">
        <v>133</v>
      </c>
      <c r="H3" s="15" t="s">
        <v>136</v>
      </c>
      <c r="I3" s="15" t="s">
        <v>139</v>
      </c>
      <c r="J3" s="15" t="s">
        <v>141</v>
      </c>
      <c r="K3" s="15" t="s">
        <v>329</v>
      </c>
      <c r="L3" s="15" t="s">
        <v>141</v>
      </c>
      <c r="M3" s="15">
        <v>7.7450000000000001</v>
      </c>
      <c r="N3" s="15">
        <v>4.7270000000000003</v>
      </c>
      <c r="O3" s="15">
        <v>5.8000000000000003E-2</v>
      </c>
      <c r="P3" s="15">
        <v>6.7229999999999999</v>
      </c>
      <c r="Q3" s="15">
        <v>4.625</v>
      </c>
      <c r="R3" s="15">
        <v>9.5329999999999995</v>
      </c>
      <c r="S3" s="15">
        <v>11.156000000000001</v>
      </c>
      <c r="T3" s="15">
        <v>5.0860000000000003</v>
      </c>
      <c r="U3" s="15">
        <v>437671.66800000001</v>
      </c>
      <c r="V3" s="15">
        <v>6600</v>
      </c>
    </row>
    <row r="4" spans="1:22" x14ac:dyDescent="0.25">
      <c r="B4" s="15" t="s">
        <v>122</v>
      </c>
      <c r="C4" s="15" t="s">
        <v>159</v>
      </c>
      <c r="D4" s="15" t="s">
        <v>160</v>
      </c>
      <c r="E4" s="15">
        <v>2023</v>
      </c>
      <c r="F4" s="15" t="s">
        <v>162</v>
      </c>
      <c r="G4" s="15" t="s">
        <v>133</v>
      </c>
      <c r="H4" s="15" t="s">
        <v>136</v>
      </c>
      <c r="I4" s="15" t="s">
        <v>139</v>
      </c>
      <c r="J4" s="15" t="s">
        <v>141</v>
      </c>
      <c r="K4" s="15" t="s">
        <v>329</v>
      </c>
      <c r="L4" s="15" t="s">
        <v>330</v>
      </c>
      <c r="M4" s="15">
        <v>15.163</v>
      </c>
      <c r="N4" s="15">
        <v>9.2799999999999994</v>
      </c>
      <c r="O4" s="15">
        <v>0.61199999999999999</v>
      </c>
      <c r="P4" s="15">
        <v>13.416</v>
      </c>
      <c r="Q4" s="15">
        <v>8.3949999999999996</v>
      </c>
      <c r="R4" s="15">
        <v>20.815999999999999</v>
      </c>
      <c r="S4" s="15">
        <v>11.138999999999999</v>
      </c>
      <c r="T4" s="15">
        <v>5.1130000000000004</v>
      </c>
      <c r="U4" s="15">
        <v>437604.91700000002</v>
      </c>
      <c r="V4" s="15">
        <v>230</v>
      </c>
    </row>
    <row r="5" spans="1:22" x14ac:dyDescent="0.25">
      <c r="B5" s="15" t="s">
        <v>122</v>
      </c>
      <c r="C5" s="15" t="s">
        <v>272</v>
      </c>
      <c r="D5" s="15" t="s">
        <v>160</v>
      </c>
      <c r="E5" s="15">
        <v>2023</v>
      </c>
      <c r="F5" s="15" t="s">
        <v>162</v>
      </c>
      <c r="G5" s="15" t="s">
        <v>133</v>
      </c>
      <c r="H5" s="15" t="s">
        <v>136</v>
      </c>
      <c r="I5" s="15" t="s">
        <v>139</v>
      </c>
      <c r="J5" s="15" t="s">
        <v>141</v>
      </c>
      <c r="K5" s="15" t="s">
        <v>329</v>
      </c>
      <c r="L5" s="15" t="s">
        <v>141</v>
      </c>
      <c r="M5" s="15">
        <v>8.4000000000000005E-2</v>
      </c>
      <c r="N5" s="15">
        <v>4.7E-2</v>
      </c>
      <c r="O5" s="15">
        <v>1E-3</v>
      </c>
      <c r="P5" s="15">
        <v>7.3999999999999996E-2</v>
      </c>
      <c r="Q5" s="15">
        <v>5.3999999999999999E-2</v>
      </c>
      <c r="R5" s="15">
        <v>0.10299999999999999</v>
      </c>
      <c r="S5" s="15">
        <v>11.175000000000001</v>
      </c>
      <c r="T5" s="15">
        <v>5.0679999999999996</v>
      </c>
      <c r="U5" s="15">
        <v>438171.15899999999</v>
      </c>
      <c r="V5" s="15">
        <v>3830</v>
      </c>
    </row>
    <row r="6" spans="1:22" x14ac:dyDescent="0.25">
      <c r="B6" s="15" t="s">
        <v>122</v>
      </c>
      <c r="C6" s="15" t="s">
        <v>272</v>
      </c>
      <c r="D6" s="15" t="s">
        <v>160</v>
      </c>
      <c r="E6" s="15">
        <v>2023</v>
      </c>
      <c r="F6" s="15" t="s">
        <v>162</v>
      </c>
      <c r="G6" s="15" t="s">
        <v>133</v>
      </c>
      <c r="H6" s="15" t="s">
        <v>136</v>
      </c>
      <c r="I6" s="15" t="s">
        <v>139</v>
      </c>
      <c r="J6" s="15" t="s">
        <v>141</v>
      </c>
      <c r="K6" s="15" t="s">
        <v>329</v>
      </c>
      <c r="L6" s="15" t="s">
        <v>330</v>
      </c>
      <c r="M6" s="15">
        <v>0.13400000000000001</v>
      </c>
      <c r="N6" s="15">
        <v>0.107</v>
      </c>
      <c r="O6" s="15">
        <v>8.9999999999999993E-3</v>
      </c>
      <c r="P6" s="15">
        <v>0.11</v>
      </c>
      <c r="Q6" s="15">
        <v>8.1000000000000003E-2</v>
      </c>
      <c r="R6" s="15">
        <v>0.16400000000000001</v>
      </c>
      <c r="S6" s="15">
        <v>11.089</v>
      </c>
      <c r="T6" s="15">
        <v>5.149</v>
      </c>
      <c r="U6" s="15">
        <v>436279</v>
      </c>
      <c r="V6" s="15">
        <v>130</v>
      </c>
    </row>
    <row r="7" spans="1:22" x14ac:dyDescent="0.25">
      <c r="B7" s="15" t="s">
        <v>122</v>
      </c>
      <c r="C7" s="15" t="s">
        <v>273</v>
      </c>
      <c r="D7" s="15" t="s">
        <v>160</v>
      </c>
      <c r="E7" s="15">
        <v>2023</v>
      </c>
      <c r="F7" s="15" t="s">
        <v>162</v>
      </c>
      <c r="G7" s="15" t="s">
        <v>133</v>
      </c>
      <c r="H7" s="15" t="s">
        <v>136</v>
      </c>
      <c r="I7" s="15" t="s">
        <v>139</v>
      </c>
      <c r="J7" s="15" t="s">
        <v>141</v>
      </c>
      <c r="K7" s="15" t="s">
        <v>329</v>
      </c>
      <c r="L7" s="15" t="s">
        <v>141</v>
      </c>
      <c r="M7" s="15">
        <v>3.7149999999999999</v>
      </c>
      <c r="N7" s="15">
        <v>2.2890000000000001</v>
      </c>
      <c r="O7" s="15">
        <v>2.8000000000000001E-2</v>
      </c>
      <c r="P7" s="15">
        <v>3.294</v>
      </c>
      <c r="Q7" s="15">
        <v>2.379</v>
      </c>
      <c r="R7" s="15">
        <v>4.4980000000000002</v>
      </c>
      <c r="S7" s="15">
        <v>11.154999999999999</v>
      </c>
      <c r="T7" s="15">
        <v>5.0869999999999997</v>
      </c>
      <c r="U7" s="15">
        <v>437659.22100000002</v>
      </c>
      <c r="V7" s="15">
        <v>6570</v>
      </c>
    </row>
    <row r="8" spans="1:22" x14ac:dyDescent="0.25">
      <c r="B8" s="15" t="s">
        <v>122</v>
      </c>
      <c r="C8" s="15" t="s">
        <v>273</v>
      </c>
      <c r="D8" s="15" t="s">
        <v>160</v>
      </c>
      <c r="E8" s="15">
        <v>2023</v>
      </c>
      <c r="F8" s="15" t="s">
        <v>162</v>
      </c>
      <c r="G8" s="15" t="s">
        <v>133</v>
      </c>
      <c r="H8" s="15" t="s">
        <v>136</v>
      </c>
      <c r="I8" s="15" t="s">
        <v>139</v>
      </c>
      <c r="J8" s="15" t="s">
        <v>141</v>
      </c>
      <c r="K8" s="15" t="s">
        <v>329</v>
      </c>
      <c r="L8" s="15" t="s">
        <v>330</v>
      </c>
      <c r="M8" s="15">
        <v>6.133</v>
      </c>
      <c r="N8" s="15">
        <v>3.431</v>
      </c>
      <c r="O8" s="15">
        <v>0.22600000000000001</v>
      </c>
      <c r="P8" s="15">
        <v>5.4420000000000002</v>
      </c>
      <c r="Q8" s="15">
        <v>3.5640000000000001</v>
      </c>
      <c r="R8" s="15">
        <v>7.8810000000000002</v>
      </c>
      <c r="S8" s="15">
        <v>11.138999999999999</v>
      </c>
      <c r="T8" s="15">
        <v>5.1130000000000004</v>
      </c>
      <c r="U8" s="15">
        <v>437604.91700000002</v>
      </c>
      <c r="V8" s="15">
        <v>230</v>
      </c>
    </row>
    <row r="9" spans="1:22" x14ac:dyDescent="0.25">
      <c r="B9" s="15" t="s">
        <v>136</v>
      </c>
      <c r="C9" s="15" t="s">
        <v>159</v>
      </c>
      <c r="D9" s="15" t="s">
        <v>160</v>
      </c>
      <c r="E9" s="15">
        <v>2023</v>
      </c>
      <c r="F9" s="15" t="s">
        <v>162</v>
      </c>
      <c r="G9" s="15" t="s">
        <v>133</v>
      </c>
      <c r="H9" s="15" t="s">
        <v>136</v>
      </c>
      <c r="I9" s="15" t="s">
        <v>139</v>
      </c>
      <c r="J9" s="15" t="s">
        <v>141</v>
      </c>
      <c r="K9" s="15" t="s">
        <v>329</v>
      </c>
      <c r="L9" s="15" t="s">
        <v>141</v>
      </c>
      <c r="M9" s="15">
        <v>28.611999999999998</v>
      </c>
      <c r="N9" s="15">
        <v>17.286999999999999</v>
      </c>
      <c r="O9" s="15">
        <v>0.22500000000000001</v>
      </c>
      <c r="P9" s="15">
        <v>25.664999999999999</v>
      </c>
      <c r="Q9" s="15">
        <v>17.079000000000001</v>
      </c>
      <c r="R9" s="15">
        <v>36.591999999999999</v>
      </c>
      <c r="S9" s="15">
        <v>11.188000000000001</v>
      </c>
      <c r="T9" s="15">
        <v>5.0609999999999999</v>
      </c>
      <c r="U9" s="15">
        <v>438162.446</v>
      </c>
      <c r="V9" s="15">
        <v>5920</v>
      </c>
    </row>
    <row r="10" spans="1:22" x14ac:dyDescent="0.25">
      <c r="B10" s="15" t="s">
        <v>136</v>
      </c>
      <c r="C10" s="15" t="s">
        <v>159</v>
      </c>
      <c r="D10" s="15" t="s">
        <v>160</v>
      </c>
      <c r="E10" s="15">
        <v>2023</v>
      </c>
      <c r="F10" s="15" t="s">
        <v>162</v>
      </c>
      <c r="G10" s="15" t="s">
        <v>133</v>
      </c>
      <c r="H10" s="15" t="s">
        <v>136</v>
      </c>
      <c r="I10" s="15" t="s">
        <v>139</v>
      </c>
      <c r="J10" s="15" t="s">
        <v>141</v>
      </c>
      <c r="K10" s="15" t="s">
        <v>329</v>
      </c>
      <c r="L10" s="15" t="s">
        <v>330</v>
      </c>
      <c r="M10" s="15">
        <v>36.283999999999999</v>
      </c>
      <c r="N10" s="15">
        <v>24.882999999999999</v>
      </c>
      <c r="O10" s="15">
        <v>1.7170000000000001</v>
      </c>
      <c r="P10" s="15">
        <v>29.46</v>
      </c>
      <c r="Q10" s="15">
        <v>21.77</v>
      </c>
      <c r="R10" s="15">
        <v>43.886000000000003</v>
      </c>
      <c r="S10" s="15">
        <v>11.223000000000001</v>
      </c>
      <c r="T10" s="15">
        <v>5.0510000000000002</v>
      </c>
      <c r="U10" s="15">
        <v>440050.723</v>
      </c>
      <c r="V10" s="15">
        <v>210</v>
      </c>
    </row>
    <row r="11" spans="1:22" x14ac:dyDescent="0.25">
      <c r="B11" s="15" t="s">
        <v>136</v>
      </c>
      <c r="C11" s="15" t="s">
        <v>272</v>
      </c>
      <c r="D11" s="15" t="s">
        <v>160</v>
      </c>
      <c r="E11" s="15">
        <v>2023</v>
      </c>
      <c r="F11" s="15" t="s">
        <v>162</v>
      </c>
      <c r="G11" s="15" t="s">
        <v>133</v>
      </c>
      <c r="H11" s="15" t="s">
        <v>136</v>
      </c>
      <c r="I11" s="15" t="s">
        <v>139</v>
      </c>
      <c r="J11" s="15" t="s">
        <v>141</v>
      </c>
      <c r="K11" s="15" t="s">
        <v>329</v>
      </c>
      <c r="L11" s="15" t="s">
        <v>141</v>
      </c>
      <c r="M11" s="15">
        <v>0.28199999999999997</v>
      </c>
      <c r="N11" s="15">
        <v>0.151</v>
      </c>
      <c r="O11" s="15">
        <v>3.0000000000000001E-3</v>
      </c>
      <c r="P11" s="15">
        <v>0.26800000000000002</v>
      </c>
      <c r="Q11" s="15">
        <v>0.189</v>
      </c>
      <c r="R11" s="15">
        <v>0.35199999999999998</v>
      </c>
      <c r="S11" s="15">
        <v>11.2</v>
      </c>
      <c r="T11" s="15">
        <v>5.0490000000000004</v>
      </c>
      <c r="U11" s="15">
        <v>438341.72200000001</v>
      </c>
      <c r="V11" s="15">
        <v>3450</v>
      </c>
    </row>
    <row r="12" spans="1:22" x14ac:dyDescent="0.25">
      <c r="B12" s="15" t="s">
        <v>136</v>
      </c>
      <c r="C12" s="15" t="s">
        <v>272</v>
      </c>
      <c r="D12" s="15" t="s">
        <v>160</v>
      </c>
      <c r="E12" s="15">
        <v>2023</v>
      </c>
      <c r="F12" s="15" t="s">
        <v>162</v>
      </c>
      <c r="G12" s="15" t="s">
        <v>133</v>
      </c>
      <c r="H12" s="15" t="s">
        <v>136</v>
      </c>
      <c r="I12" s="15" t="s">
        <v>139</v>
      </c>
      <c r="J12" s="15" t="s">
        <v>141</v>
      </c>
      <c r="K12" s="15" t="s">
        <v>329</v>
      </c>
      <c r="L12" s="15" t="s">
        <v>330</v>
      </c>
      <c r="M12" s="15">
        <v>0.28699999999999998</v>
      </c>
      <c r="N12" s="15">
        <v>0.13800000000000001</v>
      </c>
      <c r="O12" s="15">
        <v>1.2999999999999999E-2</v>
      </c>
      <c r="P12" s="15">
        <v>0.27900000000000003</v>
      </c>
      <c r="Q12" s="15">
        <v>0.19400000000000001</v>
      </c>
      <c r="R12" s="15">
        <v>0.32700000000000001</v>
      </c>
      <c r="S12" s="15">
        <v>11.228999999999999</v>
      </c>
      <c r="T12" s="15">
        <v>5.0380000000000003</v>
      </c>
      <c r="U12" s="15">
        <v>440561.348</v>
      </c>
      <c r="V12" s="15">
        <v>120</v>
      </c>
    </row>
    <row r="13" spans="1:22" x14ac:dyDescent="0.25">
      <c r="B13" s="15" t="s">
        <v>136</v>
      </c>
      <c r="C13" s="15" t="s">
        <v>273</v>
      </c>
      <c r="D13" s="15" t="s">
        <v>160</v>
      </c>
      <c r="E13" s="15">
        <v>2023</v>
      </c>
      <c r="F13" s="15" t="s">
        <v>162</v>
      </c>
      <c r="G13" s="15" t="s">
        <v>133</v>
      </c>
      <c r="H13" s="15" t="s">
        <v>136</v>
      </c>
      <c r="I13" s="15" t="s">
        <v>139</v>
      </c>
      <c r="J13" s="15" t="s">
        <v>141</v>
      </c>
      <c r="K13" s="15" t="s">
        <v>329</v>
      </c>
      <c r="L13" s="15" t="s">
        <v>141</v>
      </c>
      <c r="M13" s="15">
        <v>14.561</v>
      </c>
      <c r="N13" s="15">
        <v>10.535</v>
      </c>
      <c r="O13" s="15">
        <v>0.13700000000000001</v>
      </c>
      <c r="P13" s="15">
        <v>12.000999999999999</v>
      </c>
      <c r="Q13" s="15">
        <v>7.6719999999999997</v>
      </c>
      <c r="R13" s="15">
        <v>18.271000000000001</v>
      </c>
      <c r="S13" s="15">
        <v>11.186999999999999</v>
      </c>
      <c r="T13" s="15">
        <v>5.0620000000000003</v>
      </c>
      <c r="U13" s="15">
        <v>438142.076</v>
      </c>
      <c r="V13" s="15">
        <v>5890</v>
      </c>
    </row>
    <row r="14" spans="1:22" x14ac:dyDescent="0.25">
      <c r="B14" s="15" t="s">
        <v>136</v>
      </c>
      <c r="C14" s="15" t="s">
        <v>273</v>
      </c>
      <c r="D14" s="15" t="s">
        <v>160</v>
      </c>
      <c r="E14" s="15">
        <v>2023</v>
      </c>
      <c r="F14" s="15" t="s">
        <v>162</v>
      </c>
      <c r="G14" s="15" t="s">
        <v>133</v>
      </c>
      <c r="H14" s="15" t="s">
        <v>136</v>
      </c>
      <c r="I14" s="15" t="s">
        <v>139</v>
      </c>
      <c r="J14" s="15" t="s">
        <v>141</v>
      </c>
      <c r="K14" s="15" t="s">
        <v>329</v>
      </c>
      <c r="L14" s="15" t="s">
        <v>330</v>
      </c>
      <c r="M14" s="15">
        <v>16.097999999999999</v>
      </c>
      <c r="N14" s="15">
        <v>13.327</v>
      </c>
      <c r="O14" s="15">
        <v>0.92</v>
      </c>
      <c r="P14" s="15">
        <v>12.558999999999999</v>
      </c>
      <c r="Q14" s="15">
        <v>7.8620000000000001</v>
      </c>
      <c r="R14" s="15">
        <v>19.399000000000001</v>
      </c>
      <c r="S14" s="15">
        <v>11.223000000000001</v>
      </c>
      <c r="T14" s="15">
        <v>5.0510000000000002</v>
      </c>
      <c r="U14" s="15">
        <v>440050.723</v>
      </c>
      <c r="V14" s="15">
        <v>210</v>
      </c>
    </row>
  </sheetData>
  <mergeCells count="1">
    <mergeCell ref="B1:V1"/>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V62"/>
  <sheetViews>
    <sheetView zoomScale="85" zoomScaleNormal="85" workbookViewId="0">
      <selection activeCell="B1" sqref="B1:V1"/>
    </sheetView>
  </sheetViews>
  <sheetFormatPr defaultColWidth="16" defaultRowHeight="15" x14ac:dyDescent="0.25"/>
  <cols>
    <col min="1" max="1" width="22.7109375" style="18" customWidth="1"/>
    <col min="2" max="2" width="19.42578125" style="15" customWidth="1"/>
    <col min="3" max="3" width="17.5703125" style="15" customWidth="1"/>
    <col min="4" max="4" width="16" style="15"/>
    <col min="5" max="5" width="17.5703125" style="15" customWidth="1"/>
    <col min="6" max="6" width="17.28515625" style="15" customWidth="1"/>
    <col min="7" max="7" width="28.140625" style="15" customWidth="1"/>
    <col min="8" max="8" width="27.140625" style="15" customWidth="1"/>
    <col min="9" max="9" width="24.5703125" style="15" customWidth="1"/>
    <col min="10" max="10" width="16" style="15"/>
    <col min="11" max="11" width="24.5703125" style="15" customWidth="1"/>
    <col min="12" max="13" width="16" style="15"/>
    <col min="14" max="14" width="17.7109375" style="15" customWidth="1"/>
    <col min="15" max="15" width="18.85546875" style="15" customWidth="1"/>
    <col min="16" max="16" width="18" style="15" customWidth="1"/>
    <col min="17" max="17" width="16" style="15"/>
    <col min="18" max="18" width="19" style="15" customWidth="1"/>
    <col min="19" max="19" width="16" style="15"/>
    <col min="20" max="20" width="18.7109375" style="15" customWidth="1"/>
    <col min="21" max="21" width="16" style="15"/>
    <col min="22" max="22" width="18.42578125" style="15" customWidth="1"/>
    <col min="23" max="16384" width="16" style="15"/>
  </cols>
  <sheetData>
    <row r="1" spans="1:22" ht="38.25" customHeight="1" x14ac:dyDescent="0.25">
      <c r="A1" s="37" t="str">
        <f>HYPERLINK("#Contents!A1","Return to table of contents")</f>
        <v>Return to table of contents</v>
      </c>
      <c r="B1" s="47" t="s">
        <v>331</v>
      </c>
      <c r="C1" s="47"/>
      <c r="D1" s="47"/>
      <c r="E1" s="47"/>
      <c r="F1" s="47"/>
      <c r="G1" s="47"/>
      <c r="H1" s="47"/>
      <c r="I1" s="47"/>
      <c r="J1" s="47"/>
      <c r="K1" s="47"/>
      <c r="L1" s="47"/>
      <c r="M1" s="47"/>
      <c r="N1" s="47"/>
      <c r="O1" s="47"/>
      <c r="P1" s="47"/>
      <c r="Q1" s="47"/>
      <c r="R1" s="47"/>
      <c r="S1" s="47"/>
      <c r="T1" s="47"/>
      <c r="U1" s="47"/>
      <c r="V1" s="48"/>
    </row>
    <row r="2" spans="1:22" ht="30" x14ac:dyDescent="0.25">
      <c r="A2" s="19"/>
      <c r="B2" s="5" t="s">
        <v>120</v>
      </c>
      <c r="C2" s="5" t="s">
        <v>123</v>
      </c>
      <c r="D2" s="5" t="s">
        <v>126</v>
      </c>
      <c r="E2" s="5" t="s">
        <v>127</v>
      </c>
      <c r="F2" s="5" t="s">
        <v>128</v>
      </c>
      <c r="G2" s="5" t="s">
        <v>131</v>
      </c>
      <c r="H2" s="5" t="s">
        <v>134</v>
      </c>
      <c r="I2" s="5" t="s">
        <v>137</v>
      </c>
      <c r="J2" s="5" t="s">
        <v>140</v>
      </c>
      <c r="K2" s="5" t="s">
        <v>142</v>
      </c>
      <c r="L2" s="5" t="s">
        <v>145</v>
      </c>
      <c r="M2" s="5" t="s">
        <v>147</v>
      </c>
      <c r="N2" s="5" t="s">
        <v>149</v>
      </c>
      <c r="O2" s="5" t="s">
        <v>150</v>
      </c>
      <c r="P2" s="5" t="s">
        <v>151</v>
      </c>
      <c r="Q2" s="5" t="s">
        <v>152</v>
      </c>
      <c r="R2" s="5" t="s">
        <v>153</v>
      </c>
      <c r="S2" s="5" t="s">
        <v>154</v>
      </c>
      <c r="T2" s="5" t="s">
        <v>155</v>
      </c>
      <c r="U2" s="5" t="s">
        <v>156</v>
      </c>
      <c r="V2" s="5" t="s">
        <v>158</v>
      </c>
    </row>
    <row r="3" spans="1:22" x14ac:dyDescent="0.25">
      <c r="A3" s="19"/>
      <c r="B3" s="15" t="s">
        <v>136</v>
      </c>
      <c r="C3" s="15" t="s">
        <v>159</v>
      </c>
      <c r="D3" s="15" t="s">
        <v>160</v>
      </c>
      <c r="E3" s="15" t="s">
        <v>186</v>
      </c>
      <c r="F3" s="15" t="s">
        <v>162</v>
      </c>
      <c r="G3" s="15" t="s">
        <v>133</v>
      </c>
      <c r="H3" s="15" t="s">
        <v>136</v>
      </c>
      <c r="I3" s="15" t="s">
        <v>139</v>
      </c>
      <c r="J3" s="15" t="s">
        <v>141</v>
      </c>
      <c r="K3" s="15" t="s">
        <v>275</v>
      </c>
      <c r="L3" s="15" t="s">
        <v>276</v>
      </c>
      <c r="M3" s="15">
        <v>41.412999999999997</v>
      </c>
      <c r="N3" s="15">
        <v>30.471</v>
      </c>
      <c r="O3" s="15">
        <v>2.488</v>
      </c>
      <c r="P3" s="15">
        <v>34.363</v>
      </c>
      <c r="Q3" s="15">
        <v>20.899000000000001</v>
      </c>
      <c r="R3" s="15">
        <v>50.889000000000003</v>
      </c>
      <c r="S3" s="15">
        <v>5.4909999999999997</v>
      </c>
      <c r="T3" s="15">
        <v>10.031000000000001</v>
      </c>
      <c r="U3" s="15">
        <v>123724.164</v>
      </c>
      <c r="V3" s="15">
        <v>150</v>
      </c>
    </row>
    <row r="4" spans="1:22" x14ac:dyDescent="0.25">
      <c r="B4" s="15" t="s">
        <v>136</v>
      </c>
      <c r="C4" s="15" t="s">
        <v>159</v>
      </c>
      <c r="D4" s="15" t="s">
        <v>160</v>
      </c>
      <c r="E4" s="15" t="s">
        <v>186</v>
      </c>
      <c r="F4" s="15" t="s">
        <v>162</v>
      </c>
      <c r="G4" s="15" t="s">
        <v>133</v>
      </c>
      <c r="H4" s="15" t="s">
        <v>136</v>
      </c>
      <c r="I4" s="15" t="s">
        <v>139</v>
      </c>
      <c r="J4" s="15" t="s">
        <v>141</v>
      </c>
      <c r="K4" s="15" t="s">
        <v>275</v>
      </c>
      <c r="L4" s="15" t="s">
        <v>277</v>
      </c>
      <c r="M4" s="15">
        <v>43.847999999999999</v>
      </c>
      <c r="N4" s="15">
        <v>28.530999999999999</v>
      </c>
      <c r="O4" s="15">
        <v>0.77400000000000002</v>
      </c>
      <c r="P4" s="15">
        <v>39.037999999999997</v>
      </c>
      <c r="Q4" s="15">
        <v>25.260999999999999</v>
      </c>
      <c r="R4" s="15">
        <v>57.249000000000002</v>
      </c>
      <c r="S4" s="15">
        <v>5.4669999999999996</v>
      </c>
      <c r="T4" s="15">
        <v>10.054</v>
      </c>
      <c r="U4" s="15">
        <v>120708.747</v>
      </c>
      <c r="V4" s="15">
        <v>1360</v>
      </c>
    </row>
    <row r="5" spans="1:22" x14ac:dyDescent="0.25">
      <c r="B5" s="15" t="s">
        <v>136</v>
      </c>
      <c r="C5" s="15" t="s">
        <v>159</v>
      </c>
      <c r="D5" s="15" t="s">
        <v>160</v>
      </c>
      <c r="E5" s="15" t="s">
        <v>186</v>
      </c>
      <c r="F5" s="15" t="s">
        <v>162</v>
      </c>
      <c r="G5" s="15" t="s">
        <v>133</v>
      </c>
      <c r="H5" s="15" t="s">
        <v>136</v>
      </c>
      <c r="I5" s="15" t="s">
        <v>139</v>
      </c>
      <c r="J5" s="15" t="s">
        <v>141</v>
      </c>
      <c r="K5" s="15" t="s">
        <v>275</v>
      </c>
      <c r="L5" s="15" t="s">
        <v>278</v>
      </c>
      <c r="M5" s="15">
        <v>57.368000000000002</v>
      </c>
      <c r="N5" s="15">
        <v>32.555999999999997</v>
      </c>
      <c r="O5" s="15">
        <v>0.76500000000000001</v>
      </c>
      <c r="P5" s="15">
        <v>53.246000000000002</v>
      </c>
      <c r="Q5" s="15">
        <v>36.292999999999999</v>
      </c>
      <c r="R5" s="15">
        <v>73.156000000000006</v>
      </c>
      <c r="S5" s="15">
        <v>5.5209999999999999</v>
      </c>
      <c r="T5" s="15">
        <v>10.000999999999999</v>
      </c>
      <c r="U5" s="15">
        <v>122647.08900000001</v>
      </c>
      <c r="V5" s="15">
        <v>1810</v>
      </c>
    </row>
    <row r="6" spans="1:22" x14ac:dyDescent="0.25">
      <c r="B6" s="15" t="s">
        <v>136</v>
      </c>
      <c r="C6" s="15" t="s">
        <v>159</v>
      </c>
      <c r="D6" s="15" t="s">
        <v>160</v>
      </c>
      <c r="E6" s="15" t="s">
        <v>186</v>
      </c>
      <c r="F6" s="15" t="s">
        <v>162</v>
      </c>
      <c r="G6" s="15" t="s">
        <v>133</v>
      </c>
      <c r="H6" s="15" t="s">
        <v>136</v>
      </c>
      <c r="I6" s="15" t="s">
        <v>139</v>
      </c>
      <c r="J6" s="15" t="s">
        <v>141</v>
      </c>
      <c r="K6" s="15" t="s">
        <v>275</v>
      </c>
      <c r="L6" s="15" t="s">
        <v>279</v>
      </c>
      <c r="M6" s="15">
        <v>66.234999999999999</v>
      </c>
      <c r="N6" s="15">
        <v>35.024000000000001</v>
      </c>
      <c r="O6" s="15">
        <v>1.4930000000000001</v>
      </c>
      <c r="P6" s="15">
        <v>61.259</v>
      </c>
      <c r="Q6" s="15">
        <v>42.851999999999997</v>
      </c>
      <c r="R6" s="15">
        <v>85.41</v>
      </c>
      <c r="S6" s="15">
        <v>5.4960000000000004</v>
      </c>
      <c r="T6" s="15">
        <v>10.028</v>
      </c>
      <c r="U6" s="15">
        <v>123490.598</v>
      </c>
      <c r="V6" s="15">
        <v>550</v>
      </c>
    </row>
    <row r="7" spans="1:22" x14ac:dyDescent="0.25">
      <c r="B7" s="15" t="s">
        <v>136</v>
      </c>
      <c r="C7" s="15" t="s">
        <v>159</v>
      </c>
      <c r="D7" s="15" t="s">
        <v>160</v>
      </c>
      <c r="E7" s="15" t="s">
        <v>186</v>
      </c>
      <c r="F7" s="15" t="s">
        <v>162</v>
      </c>
      <c r="G7" s="15" t="s">
        <v>133</v>
      </c>
      <c r="H7" s="15" t="s">
        <v>136</v>
      </c>
      <c r="I7" s="15" t="s">
        <v>139</v>
      </c>
      <c r="J7" s="15" t="s">
        <v>141</v>
      </c>
      <c r="K7" s="15" t="s">
        <v>275</v>
      </c>
      <c r="L7" s="15" t="s">
        <v>280</v>
      </c>
      <c r="M7" s="15">
        <v>66.688000000000002</v>
      </c>
      <c r="N7" s="15">
        <v>38.768000000000001</v>
      </c>
      <c r="O7" s="15">
        <v>4.0869999999999997</v>
      </c>
      <c r="P7" s="15">
        <v>65.138999999999996</v>
      </c>
      <c r="Q7" s="15">
        <v>42.865000000000002</v>
      </c>
      <c r="R7" s="15">
        <v>91.111000000000004</v>
      </c>
      <c r="S7" s="15">
        <v>5.5220000000000002</v>
      </c>
      <c r="T7" s="15">
        <v>10.003</v>
      </c>
      <c r="U7" s="15">
        <v>121944.541</v>
      </c>
      <c r="V7" s="15">
        <v>90</v>
      </c>
    </row>
    <row r="8" spans="1:22" x14ac:dyDescent="0.25">
      <c r="B8" s="15" t="s">
        <v>136</v>
      </c>
      <c r="C8" s="15" t="s">
        <v>159</v>
      </c>
      <c r="D8" s="15" t="s">
        <v>160</v>
      </c>
      <c r="E8" s="15" t="s">
        <v>187</v>
      </c>
      <c r="F8" s="15" t="s">
        <v>162</v>
      </c>
      <c r="G8" s="15" t="s">
        <v>133</v>
      </c>
      <c r="H8" s="15" t="s">
        <v>136</v>
      </c>
      <c r="I8" s="15" t="s">
        <v>139</v>
      </c>
      <c r="J8" s="15" t="s">
        <v>141</v>
      </c>
      <c r="K8" s="15" t="s">
        <v>275</v>
      </c>
      <c r="L8" s="15" t="s">
        <v>276</v>
      </c>
      <c r="M8" s="15">
        <v>33.923000000000002</v>
      </c>
      <c r="N8" s="15">
        <v>26.238</v>
      </c>
      <c r="O8" s="15">
        <v>2.218</v>
      </c>
      <c r="P8" s="15">
        <v>28.047999999999998</v>
      </c>
      <c r="Q8" s="15">
        <v>16.463999999999999</v>
      </c>
      <c r="R8" s="15">
        <v>42.823999999999998</v>
      </c>
      <c r="S8" s="15">
        <v>6.4960000000000004</v>
      </c>
      <c r="T8" s="15">
        <v>8.9060000000000006</v>
      </c>
      <c r="U8" s="15">
        <v>221058.70199999999</v>
      </c>
      <c r="V8" s="15">
        <v>140</v>
      </c>
    </row>
    <row r="9" spans="1:22" x14ac:dyDescent="0.25">
      <c r="B9" s="15" t="s">
        <v>136</v>
      </c>
      <c r="C9" s="15" t="s">
        <v>159</v>
      </c>
      <c r="D9" s="15" t="s">
        <v>160</v>
      </c>
      <c r="E9" s="15" t="s">
        <v>187</v>
      </c>
      <c r="F9" s="15" t="s">
        <v>162</v>
      </c>
      <c r="G9" s="15" t="s">
        <v>133</v>
      </c>
      <c r="H9" s="15" t="s">
        <v>136</v>
      </c>
      <c r="I9" s="15" t="s">
        <v>139</v>
      </c>
      <c r="J9" s="15" t="s">
        <v>141</v>
      </c>
      <c r="K9" s="15" t="s">
        <v>275</v>
      </c>
      <c r="L9" s="15" t="s">
        <v>277</v>
      </c>
      <c r="M9" s="15">
        <v>36.482999999999997</v>
      </c>
      <c r="N9" s="15">
        <v>24.111000000000001</v>
      </c>
      <c r="O9" s="15">
        <v>0.65900000000000003</v>
      </c>
      <c r="P9" s="15">
        <v>32.646000000000001</v>
      </c>
      <c r="Q9" s="15">
        <v>20.573</v>
      </c>
      <c r="R9" s="15">
        <v>47.92</v>
      </c>
      <c r="S9" s="15">
        <v>6.52</v>
      </c>
      <c r="T9" s="15">
        <v>8.9039999999999999</v>
      </c>
      <c r="U9" s="15">
        <v>216433.016</v>
      </c>
      <c r="V9" s="15">
        <v>1340</v>
      </c>
    </row>
    <row r="10" spans="1:22" x14ac:dyDescent="0.25">
      <c r="B10" s="15" t="s">
        <v>136</v>
      </c>
      <c r="C10" s="15" t="s">
        <v>159</v>
      </c>
      <c r="D10" s="15" t="s">
        <v>160</v>
      </c>
      <c r="E10" s="15" t="s">
        <v>187</v>
      </c>
      <c r="F10" s="15" t="s">
        <v>162</v>
      </c>
      <c r="G10" s="15" t="s">
        <v>133</v>
      </c>
      <c r="H10" s="15" t="s">
        <v>136</v>
      </c>
      <c r="I10" s="15" t="s">
        <v>139</v>
      </c>
      <c r="J10" s="15" t="s">
        <v>141</v>
      </c>
      <c r="K10" s="15" t="s">
        <v>275</v>
      </c>
      <c r="L10" s="15" t="s">
        <v>278</v>
      </c>
      <c r="M10" s="15">
        <v>47.597999999999999</v>
      </c>
      <c r="N10" s="15">
        <v>28.446000000000002</v>
      </c>
      <c r="O10" s="15">
        <v>0.67200000000000004</v>
      </c>
      <c r="P10" s="15">
        <v>44.024000000000001</v>
      </c>
      <c r="Q10" s="15">
        <v>29.297999999999998</v>
      </c>
      <c r="R10" s="15">
        <v>61.241999999999997</v>
      </c>
      <c r="S10" s="15">
        <v>6.5220000000000002</v>
      </c>
      <c r="T10" s="15">
        <v>8.8879999999999999</v>
      </c>
      <c r="U10" s="15">
        <v>219537.53099999999</v>
      </c>
      <c r="V10" s="15">
        <v>1790</v>
      </c>
    </row>
    <row r="11" spans="1:22" x14ac:dyDescent="0.25">
      <c r="B11" s="15" t="s">
        <v>136</v>
      </c>
      <c r="C11" s="15" t="s">
        <v>159</v>
      </c>
      <c r="D11" s="15" t="s">
        <v>160</v>
      </c>
      <c r="E11" s="15" t="s">
        <v>187</v>
      </c>
      <c r="F11" s="15" t="s">
        <v>162</v>
      </c>
      <c r="G11" s="15" t="s">
        <v>133</v>
      </c>
      <c r="H11" s="15" t="s">
        <v>136</v>
      </c>
      <c r="I11" s="15" t="s">
        <v>139</v>
      </c>
      <c r="J11" s="15" t="s">
        <v>141</v>
      </c>
      <c r="K11" s="15" t="s">
        <v>275</v>
      </c>
      <c r="L11" s="15" t="s">
        <v>279</v>
      </c>
      <c r="M11" s="15">
        <v>55.741</v>
      </c>
      <c r="N11" s="15">
        <v>29.731000000000002</v>
      </c>
      <c r="O11" s="15">
        <v>1.2789999999999999</v>
      </c>
      <c r="P11" s="15">
        <v>51.578000000000003</v>
      </c>
      <c r="Q11" s="15">
        <v>36.073999999999998</v>
      </c>
      <c r="R11" s="15">
        <v>70.840999999999994</v>
      </c>
      <c r="S11" s="15">
        <v>6.4820000000000002</v>
      </c>
      <c r="T11" s="15">
        <v>8.9149999999999991</v>
      </c>
      <c r="U11" s="15">
        <v>220251.223</v>
      </c>
      <c r="V11" s="15">
        <v>540</v>
      </c>
    </row>
    <row r="12" spans="1:22" x14ac:dyDescent="0.25">
      <c r="B12" s="15" t="s">
        <v>136</v>
      </c>
      <c r="C12" s="15" t="s">
        <v>159</v>
      </c>
      <c r="D12" s="15" t="s">
        <v>160</v>
      </c>
      <c r="E12" s="15" t="s">
        <v>187</v>
      </c>
      <c r="F12" s="15" t="s">
        <v>162</v>
      </c>
      <c r="G12" s="15" t="s">
        <v>133</v>
      </c>
      <c r="H12" s="15" t="s">
        <v>136</v>
      </c>
      <c r="I12" s="15" t="s">
        <v>139</v>
      </c>
      <c r="J12" s="15" t="s">
        <v>141</v>
      </c>
      <c r="K12" s="15" t="s">
        <v>275</v>
      </c>
      <c r="L12" s="15" t="s">
        <v>280</v>
      </c>
      <c r="M12" s="15">
        <v>53.518999999999998</v>
      </c>
      <c r="N12" s="15">
        <v>32.420999999999999</v>
      </c>
      <c r="O12" s="15">
        <v>3.4169999999999998</v>
      </c>
      <c r="P12" s="15">
        <v>49.965000000000003</v>
      </c>
      <c r="Q12" s="15">
        <v>34.034999999999997</v>
      </c>
      <c r="R12" s="15">
        <v>73.245000000000005</v>
      </c>
      <c r="S12" s="15">
        <v>6.4749999999999996</v>
      </c>
      <c r="T12" s="15">
        <v>8.9359999999999999</v>
      </c>
      <c r="U12" s="15">
        <v>218416.584</v>
      </c>
      <c r="V12" s="15">
        <v>90</v>
      </c>
    </row>
    <row r="13" spans="1:22" x14ac:dyDescent="0.25">
      <c r="B13" s="15" t="s">
        <v>136</v>
      </c>
      <c r="C13" s="15" t="s">
        <v>159</v>
      </c>
      <c r="D13" s="15" t="s">
        <v>160</v>
      </c>
      <c r="E13" s="15" t="s">
        <v>188</v>
      </c>
      <c r="F13" s="15" t="s">
        <v>162</v>
      </c>
      <c r="G13" s="15" t="s">
        <v>133</v>
      </c>
      <c r="H13" s="15" t="s">
        <v>136</v>
      </c>
      <c r="I13" s="15" t="s">
        <v>139</v>
      </c>
      <c r="J13" s="15" t="s">
        <v>141</v>
      </c>
      <c r="K13" s="15" t="s">
        <v>275</v>
      </c>
      <c r="L13" s="15" t="s">
        <v>276</v>
      </c>
      <c r="M13" s="15">
        <v>32.869999999999997</v>
      </c>
      <c r="N13" s="15">
        <v>24.507000000000001</v>
      </c>
      <c r="O13" s="15">
        <v>2.0710000000000002</v>
      </c>
      <c r="P13" s="15">
        <v>29.379000000000001</v>
      </c>
      <c r="Q13" s="15">
        <v>15.329000000000001</v>
      </c>
      <c r="R13" s="15">
        <v>41.460999999999999</v>
      </c>
      <c r="S13" s="15">
        <v>7.032</v>
      </c>
      <c r="T13" s="15">
        <v>8.5139999999999993</v>
      </c>
      <c r="U13" s="15">
        <v>328271.88400000002</v>
      </c>
      <c r="V13" s="15">
        <v>140</v>
      </c>
    </row>
    <row r="14" spans="1:22" x14ac:dyDescent="0.25">
      <c r="B14" s="15" t="s">
        <v>136</v>
      </c>
      <c r="C14" s="15" t="s">
        <v>159</v>
      </c>
      <c r="D14" s="15" t="s">
        <v>160</v>
      </c>
      <c r="E14" s="15" t="s">
        <v>188</v>
      </c>
      <c r="F14" s="15" t="s">
        <v>162</v>
      </c>
      <c r="G14" s="15" t="s">
        <v>133</v>
      </c>
      <c r="H14" s="15" t="s">
        <v>136</v>
      </c>
      <c r="I14" s="15" t="s">
        <v>139</v>
      </c>
      <c r="J14" s="15" t="s">
        <v>141</v>
      </c>
      <c r="K14" s="15" t="s">
        <v>275</v>
      </c>
      <c r="L14" s="15" t="s">
        <v>277</v>
      </c>
      <c r="M14" s="15">
        <v>35.295000000000002</v>
      </c>
      <c r="N14" s="15">
        <v>23.044</v>
      </c>
      <c r="O14" s="15">
        <v>0.63200000000000001</v>
      </c>
      <c r="P14" s="15">
        <v>30.939</v>
      </c>
      <c r="Q14" s="15">
        <v>19.957000000000001</v>
      </c>
      <c r="R14" s="15">
        <v>46.856000000000002</v>
      </c>
      <c r="S14" s="15">
        <v>6.9420000000000002</v>
      </c>
      <c r="T14" s="15">
        <v>8.6110000000000007</v>
      </c>
      <c r="U14" s="15">
        <v>326822.16800000001</v>
      </c>
      <c r="V14" s="15">
        <v>1330</v>
      </c>
    </row>
    <row r="15" spans="1:22" x14ac:dyDescent="0.25">
      <c r="B15" s="15" t="s">
        <v>136</v>
      </c>
      <c r="C15" s="15" t="s">
        <v>159</v>
      </c>
      <c r="D15" s="15" t="s">
        <v>160</v>
      </c>
      <c r="E15" s="15" t="s">
        <v>188</v>
      </c>
      <c r="F15" s="15" t="s">
        <v>162</v>
      </c>
      <c r="G15" s="15" t="s">
        <v>133</v>
      </c>
      <c r="H15" s="15" t="s">
        <v>136</v>
      </c>
      <c r="I15" s="15" t="s">
        <v>139</v>
      </c>
      <c r="J15" s="15" t="s">
        <v>141</v>
      </c>
      <c r="K15" s="15" t="s">
        <v>275</v>
      </c>
      <c r="L15" s="15" t="s">
        <v>278</v>
      </c>
      <c r="M15" s="15">
        <v>45.587000000000003</v>
      </c>
      <c r="N15" s="15">
        <v>26.975000000000001</v>
      </c>
      <c r="O15" s="15">
        <v>0.63900000000000001</v>
      </c>
      <c r="P15" s="15">
        <v>42.045999999999999</v>
      </c>
      <c r="Q15" s="15">
        <v>28.440999999999999</v>
      </c>
      <c r="R15" s="15">
        <v>58.677999999999997</v>
      </c>
      <c r="S15" s="15">
        <v>7.0090000000000003</v>
      </c>
      <c r="T15" s="15">
        <v>8.5440000000000005</v>
      </c>
      <c r="U15" s="15">
        <v>326583.40999999997</v>
      </c>
      <c r="V15" s="15">
        <v>1780</v>
      </c>
    </row>
    <row r="16" spans="1:22" x14ac:dyDescent="0.25">
      <c r="B16" s="15" t="s">
        <v>136</v>
      </c>
      <c r="C16" s="15" t="s">
        <v>159</v>
      </c>
      <c r="D16" s="15" t="s">
        <v>160</v>
      </c>
      <c r="E16" s="15" t="s">
        <v>188</v>
      </c>
      <c r="F16" s="15" t="s">
        <v>162</v>
      </c>
      <c r="G16" s="15" t="s">
        <v>133</v>
      </c>
      <c r="H16" s="15" t="s">
        <v>136</v>
      </c>
      <c r="I16" s="15" t="s">
        <v>139</v>
      </c>
      <c r="J16" s="15" t="s">
        <v>141</v>
      </c>
      <c r="K16" s="15" t="s">
        <v>275</v>
      </c>
      <c r="L16" s="15" t="s">
        <v>279</v>
      </c>
      <c r="M16" s="15">
        <v>52.933</v>
      </c>
      <c r="N16" s="15">
        <v>28.524000000000001</v>
      </c>
      <c r="O16" s="15">
        <v>1.2270000000000001</v>
      </c>
      <c r="P16" s="15">
        <v>48.268999999999998</v>
      </c>
      <c r="Q16" s="15">
        <v>33.744999999999997</v>
      </c>
      <c r="R16" s="15">
        <v>67.222999999999999</v>
      </c>
      <c r="S16" s="15">
        <v>7.056</v>
      </c>
      <c r="T16" s="15">
        <v>8.4979999999999993</v>
      </c>
      <c r="U16" s="15">
        <v>325835.84600000002</v>
      </c>
      <c r="V16" s="15">
        <v>540</v>
      </c>
    </row>
    <row r="17" spans="2:22" x14ac:dyDescent="0.25">
      <c r="B17" s="15" t="s">
        <v>136</v>
      </c>
      <c r="C17" s="15" t="s">
        <v>159</v>
      </c>
      <c r="D17" s="15" t="s">
        <v>160</v>
      </c>
      <c r="E17" s="15" t="s">
        <v>188</v>
      </c>
      <c r="F17" s="15" t="s">
        <v>162</v>
      </c>
      <c r="G17" s="15" t="s">
        <v>133</v>
      </c>
      <c r="H17" s="15" t="s">
        <v>136</v>
      </c>
      <c r="I17" s="15" t="s">
        <v>139</v>
      </c>
      <c r="J17" s="15" t="s">
        <v>141</v>
      </c>
      <c r="K17" s="15" t="s">
        <v>275</v>
      </c>
      <c r="L17" s="15" t="s">
        <v>280</v>
      </c>
      <c r="M17" s="15">
        <v>52.015000000000001</v>
      </c>
      <c r="N17" s="15">
        <v>31.384</v>
      </c>
      <c r="O17" s="15">
        <v>3.3079999999999998</v>
      </c>
      <c r="P17" s="15">
        <v>42.914999999999999</v>
      </c>
      <c r="Q17" s="15">
        <v>32.183</v>
      </c>
      <c r="R17" s="15">
        <v>75.149000000000001</v>
      </c>
      <c r="S17" s="15">
        <v>6.9850000000000003</v>
      </c>
      <c r="T17" s="15">
        <v>8.5760000000000005</v>
      </c>
      <c r="U17" s="15">
        <v>325457.83199999999</v>
      </c>
      <c r="V17" s="15">
        <v>90</v>
      </c>
    </row>
    <row r="18" spans="2:22" x14ac:dyDescent="0.25">
      <c r="B18" s="15" t="s">
        <v>136</v>
      </c>
      <c r="C18" s="15" t="s">
        <v>159</v>
      </c>
      <c r="D18" s="15" t="s">
        <v>160</v>
      </c>
      <c r="E18" s="15" t="s">
        <v>189</v>
      </c>
      <c r="F18" s="15" t="s">
        <v>162</v>
      </c>
      <c r="G18" s="15" t="s">
        <v>133</v>
      </c>
      <c r="H18" s="15" t="s">
        <v>136</v>
      </c>
      <c r="I18" s="15" t="s">
        <v>139</v>
      </c>
      <c r="J18" s="15" t="s">
        <v>141</v>
      </c>
      <c r="K18" s="15" t="s">
        <v>275</v>
      </c>
      <c r="L18" s="15" t="s">
        <v>276</v>
      </c>
      <c r="M18" s="15">
        <v>22.606000000000002</v>
      </c>
      <c r="N18" s="15">
        <v>18.111000000000001</v>
      </c>
      <c r="O18" s="15">
        <v>1.5309999999999999</v>
      </c>
      <c r="P18" s="15">
        <v>18.87</v>
      </c>
      <c r="Q18" s="15">
        <v>9.8309999999999995</v>
      </c>
      <c r="R18" s="15">
        <v>32.418999999999997</v>
      </c>
      <c r="S18" s="15">
        <v>8.5860000000000003</v>
      </c>
      <c r="T18" s="15">
        <v>6.9269999999999996</v>
      </c>
      <c r="U18" s="15">
        <v>591833.34699999995</v>
      </c>
      <c r="V18" s="15">
        <v>140</v>
      </c>
    </row>
    <row r="19" spans="2:22" x14ac:dyDescent="0.25">
      <c r="B19" s="15" t="s">
        <v>136</v>
      </c>
      <c r="C19" s="15" t="s">
        <v>159</v>
      </c>
      <c r="D19" s="15" t="s">
        <v>160</v>
      </c>
      <c r="E19" s="15" t="s">
        <v>189</v>
      </c>
      <c r="F19" s="15" t="s">
        <v>162</v>
      </c>
      <c r="G19" s="15" t="s">
        <v>133</v>
      </c>
      <c r="H19" s="15" t="s">
        <v>136</v>
      </c>
      <c r="I19" s="15" t="s">
        <v>139</v>
      </c>
      <c r="J19" s="15" t="s">
        <v>141</v>
      </c>
      <c r="K19" s="15" t="s">
        <v>275</v>
      </c>
      <c r="L19" s="15" t="s">
        <v>277</v>
      </c>
      <c r="M19" s="15">
        <v>22.920999999999999</v>
      </c>
      <c r="N19" s="15">
        <v>17.474</v>
      </c>
      <c r="O19" s="15">
        <v>0.47899999999999998</v>
      </c>
      <c r="P19" s="15">
        <v>18.960999999999999</v>
      </c>
      <c r="Q19" s="15">
        <v>10.548999999999999</v>
      </c>
      <c r="R19" s="15">
        <v>30.757999999999999</v>
      </c>
      <c r="S19" s="15">
        <v>8.5519999999999996</v>
      </c>
      <c r="T19" s="15">
        <v>6.9660000000000002</v>
      </c>
      <c r="U19" s="15">
        <v>585487.23</v>
      </c>
      <c r="V19" s="15">
        <v>1330</v>
      </c>
    </row>
    <row r="20" spans="2:22" x14ac:dyDescent="0.25">
      <c r="B20" s="15" t="s">
        <v>136</v>
      </c>
      <c r="C20" s="15" t="s">
        <v>159</v>
      </c>
      <c r="D20" s="15" t="s">
        <v>160</v>
      </c>
      <c r="E20" s="15" t="s">
        <v>189</v>
      </c>
      <c r="F20" s="15" t="s">
        <v>162</v>
      </c>
      <c r="G20" s="15" t="s">
        <v>133</v>
      </c>
      <c r="H20" s="15" t="s">
        <v>136</v>
      </c>
      <c r="I20" s="15" t="s">
        <v>139</v>
      </c>
      <c r="J20" s="15" t="s">
        <v>141</v>
      </c>
      <c r="K20" s="15" t="s">
        <v>275</v>
      </c>
      <c r="L20" s="15" t="s">
        <v>278</v>
      </c>
      <c r="M20" s="15">
        <v>29.288</v>
      </c>
      <c r="N20" s="15">
        <v>20.8</v>
      </c>
      <c r="O20" s="15">
        <v>0.49399999999999999</v>
      </c>
      <c r="P20" s="15">
        <v>26.053000000000001</v>
      </c>
      <c r="Q20" s="15">
        <v>15</v>
      </c>
      <c r="R20" s="15">
        <v>38.942999999999998</v>
      </c>
      <c r="S20" s="15">
        <v>8.593</v>
      </c>
      <c r="T20" s="15">
        <v>6.9219999999999997</v>
      </c>
      <c r="U20" s="15">
        <v>585134.36</v>
      </c>
      <c r="V20" s="15">
        <v>1770</v>
      </c>
    </row>
    <row r="21" spans="2:22" x14ac:dyDescent="0.25">
      <c r="B21" s="15" t="s">
        <v>136</v>
      </c>
      <c r="C21" s="15" t="s">
        <v>159</v>
      </c>
      <c r="D21" s="15" t="s">
        <v>160</v>
      </c>
      <c r="E21" s="15" t="s">
        <v>189</v>
      </c>
      <c r="F21" s="15" t="s">
        <v>162</v>
      </c>
      <c r="G21" s="15" t="s">
        <v>133</v>
      </c>
      <c r="H21" s="15" t="s">
        <v>136</v>
      </c>
      <c r="I21" s="15" t="s">
        <v>139</v>
      </c>
      <c r="J21" s="15" t="s">
        <v>141</v>
      </c>
      <c r="K21" s="15" t="s">
        <v>275</v>
      </c>
      <c r="L21" s="15" t="s">
        <v>279</v>
      </c>
      <c r="M21" s="15">
        <v>33.722000000000001</v>
      </c>
      <c r="N21" s="15">
        <v>21.414000000000001</v>
      </c>
      <c r="O21" s="15">
        <v>0.92200000000000004</v>
      </c>
      <c r="P21" s="15">
        <v>29.317</v>
      </c>
      <c r="Q21" s="15">
        <v>18.423999999999999</v>
      </c>
      <c r="R21" s="15">
        <v>45.003999999999998</v>
      </c>
      <c r="S21" s="15">
        <v>8.6370000000000005</v>
      </c>
      <c r="T21" s="15">
        <v>6.8739999999999997</v>
      </c>
      <c r="U21" s="15">
        <v>586858.08700000006</v>
      </c>
      <c r="V21" s="15">
        <v>540</v>
      </c>
    </row>
    <row r="22" spans="2:22" x14ac:dyDescent="0.25">
      <c r="B22" s="15" t="s">
        <v>136</v>
      </c>
      <c r="C22" s="15" t="s">
        <v>159</v>
      </c>
      <c r="D22" s="15" t="s">
        <v>160</v>
      </c>
      <c r="E22" s="15" t="s">
        <v>189</v>
      </c>
      <c r="F22" s="15" t="s">
        <v>162</v>
      </c>
      <c r="G22" s="15" t="s">
        <v>133</v>
      </c>
      <c r="H22" s="15" t="s">
        <v>136</v>
      </c>
      <c r="I22" s="15" t="s">
        <v>139</v>
      </c>
      <c r="J22" s="15" t="s">
        <v>141</v>
      </c>
      <c r="K22" s="15" t="s">
        <v>275</v>
      </c>
      <c r="L22" s="15" t="s">
        <v>280</v>
      </c>
      <c r="M22" s="15">
        <v>33.298999999999999</v>
      </c>
      <c r="N22" s="15">
        <v>22.7</v>
      </c>
      <c r="O22" s="15">
        <v>2.3929999999999998</v>
      </c>
      <c r="P22" s="15">
        <v>26.398</v>
      </c>
      <c r="Q22" s="15">
        <v>18.146000000000001</v>
      </c>
      <c r="R22" s="15">
        <v>49.975999999999999</v>
      </c>
      <c r="S22" s="15">
        <v>8.5640000000000001</v>
      </c>
      <c r="T22" s="15">
        <v>6.95</v>
      </c>
      <c r="U22" s="15">
        <v>582340.59199999995</v>
      </c>
      <c r="V22" s="15">
        <v>90</v>
      </c>
    </row>
    <row r="23" spans="2:22" x14ac:dyDescent="0.25">
      <c r="B23" s="15" t="s">
        <v>136</v>
      </c>
      <c r="C23" s="15" t="s">
        <v>159</v>
      </c>
      <c r="D23" s="15" t="s">
        <v>160</v>
      </c>
      <c r="E23" s="15" t="s">
        <v>190</v>
      </c>
      <c r="F23" s="15" t="s">
        <v>162</v>
      </c>
      <c r="G23" s="15" t="s">
        <v>133</v>
      </c>
      <c r="H23" s="15" t="s">
        <v>136</v>
      </c>
      <c r="I23" s="15" t="s">
        <v>139</v>
      </c>
      <c r="J23" s="15" t="s">
        <v>141</v>
      </c>
      <c r="K23" s="15" t="s">
        <v>275</v>
      </c>
      <c r="L23" s="15" t="s">
        <v>276</v>
      </c>
      <c r="M23" s="15">
        <v>10.82</v>
      </c>
      <c r="N23" s="15">
        <v>10.561</v>
      </c>
      <c r="O23" s="15">
        <v>0.89300000000000002</v>
      </c>
      <c r="P23" s="15">
        <v>7.851</v>
      </c>
      <c r="Q23" s="15">
        <v>4.2629999999999999</v>
      </c>
      <c r="R23" s="15">
        <v>13.244</v>
      </c>
      <c r="S23" s="15">
        <v>12.467000000000001</v>
      </c>
      <c r="T23" s="15">
        <v>3.379</v>
      </c>
      <c r="U23" s="15">
        <v>802040.99</v>
      </c>
      <c r="V23" s="15">
        <v>140</v>
      </c>
    </row>
    <row r="24" spans="2:22" x14ac:dyDescent="0.25">
      <c r="B24" s="15" t="s">
        <v>136</v>
      </c>
      <c r="C24" s="15" t="s">
        <v>159</v>
      </c>
      <c r="D24" s="15" t="s">
        <v>160</v>
      </c>
      <c r="E24" s="15" t="s">
        <v>190</v>
      </c>
      <c r="F24" s="15" t="s">
        <v>162</v>
      </c>
      <c r="G24" s="15" t="s">
        <v>133</v>
      </c>
      <c r="H24" s="15" t="s">
        <v>136</v>
      </c>
      <c r="I24" s="15" t="s">
        <v>139</v>
      </c>
      <c r="J24" s="15" t="s">
        <v>141</v>
      </c>
      <c r="K24" s="15" t="s">
        <v>275</v>
      </c>
      <c r="L24" s="15" t="s">
        <v>277</v>
      </c>
      <c r="M24" s="15">
        <v>10.212</v>
      </c>
      <c r="N24" s="15">
        <v>8.8810000000000002</v>
      </c>
      <c r="O24" s="15">
        <v>0.245</v>
      </c>
      <c r="P24" s="15">
        <v>7.7439999999999998</v>
      </c>
      <c r="Q24" s="15">
        <v>4.2270000000000003</v>
      </c>
      <c r="R24" s="15">
        <v>13.404999999999999</v>
      </c>
      <c r="S24" s="15">
        <v>12.432</v>
      </c>
      <c r="T24" s="15">
        <v>3.4159999999999999</v>
      </c>
      <c r="U24" s="15">
        <v>793220.23899999994</v>
      </c>
      <c r="V24" s="15">
        <v>1310</v>
      </c>
    </row>
    <row r="25" spans="2:22" x14ac:dyDescent="0.25">
      <c r="B25" s="15" t="s">
        <v>136</v>
      </c>
      <c r="C25" s="15" t="s">
        <v>159</v>
      </c>
      <c r="D25" s="15" t="s">
        <v>160</v>
      </c>
      <c r="E25" s="15" t="s">
        <v>190</v>
      </c>
      <c r="F25" s="15" t="s">
        <v>162</v>
      </c>
      <c r="G25" s="15" t="s">
        <v>133</v>
      </c>
      <c r="H25" s="15" t="s">
        <v>136</v>
      </c>
      <c r="I25" s="15" t="s">
        <v>139</v>
      </c>
      <c r="J25" s="15" t="s">
        <v>141</v>
      </c>
      <c r="K25" s="15" t="s">
        <v>275</v>
      </c>
      <c r="L25" s="15" t="s">
        <v>278</v>
      </c>
      <c r="M25" s="15">
        <v>12.002000000000001</v>
      </c>
      <c r="N25" s="15">
        <v>10.629</v>
      </c>
      <c r="O25" s="15">
        <v>0.253</v>
      </c>
      <c r="P25" s="15">
        <v>9.673</v>
      </c>
      <c r="Q25" s="15">
        <v>5.1840000000000002</v>
      </c>
      <c r="R25" s="15">
        <v>15.654</v>
      </c>
      <c r="S25" s="15">
        <v>12.474</v>
      </c>
      <c r="T25" s="15">
        <v>3.3730000000000002</v>
      </c>
      <c r="U25" s="15">
        <v>799447.69799999997</v>
      </c>
      <c r="V25" s="15">
        <v>1760</v>
      </c>
    </row>
    <row r="26" spans="2:22" x14ac:dyDescent="0.25">
      <c r="B26" s="15" t="s">
        <v>136</v>
      </c>
      <c r="C26" s="15" t="s">
        <v>159</v>
      </c>
      <c r="D26" s="15" t="s">
        <v>160</v>
      </c>
      <c r="E26" s="15" t="s">
        <v>190</v>
      </c>
      <c r="F26" s="15" t="s">
        <v>162</v>
      </c>
      <c r="G26" s="15" t="s">
        <v>133</v>
      </c>
      <c r="H26" s="15" t="s">
        <v>136</v>
      </c>
      <c r="I26" s="15" t="s">
        <v>139</v>
      </c>
      <c r="J26" s="15" t="s">
        <v>141</v>
      </c>
      <c r="K26" s="15" t="s">
        <v>275</v>
      </c>
      <c r="L26" s="15" t="s">
        <v>279</v>
      </c>
      <c r="M26" s="15">
        <v>13.41</v>
      </c>
      <c r="N26" s="15">
        <v>11.012</v>
      </c>
      <c r="O26" s="15">
        <v>0.47399999999999998</v>
      </c>
      <c r="P26" s="15">
        <v>10.864000000000001</v>
      </c>
      <c r="Q26" s="15">
        <v>5.9240000000000004</v>
      </c>
      <c r="R26" s="15">
        <v>17.145</v>
      </c>
      <c r="S26" s="15">
        <v>12.531000000000001</v>
      </c>
      <c r="T26" s="15">
        <v>3.3239999999999998</v>
      </c>
      <c r="U26" s="15">
        <v>801823.75899999996</v>
      </c>
      <c r="V26" s="15">
        <v>540</v>
      </c>
    </row>
    <row r="27" spans="2:22" x14ac:dyDescent="0.25">
      <c r="B27" s="15" t="s">
        <v>136</v>
      </c>
      <c r="C27" s="15" t="s">
        <v>159</v>
      </c>
      <c r="D27" s="15" t="s">
        <v>160</v>
      </c>
      <c r="E27" s="15" t="s">
        <v>190</v>
      </c>
      <c r="F27" s="15" t="s">
        <v>162</v>
      </c>
      <c r="G27" s="15" t="s">
        <v>133</v>
      </c>
      <c r="H27" s="15" t="s">
        <v>136</v>
      </c>
      <c r="I27" s="15" t="s">
        <v>139</v>
      </c>
      <c r="J27" s="15" t="s">
        <v>141</v>
      </c>
      <c r="K27" s="15" t="s">
        <v>275</v>
      </c>
      <c r="L27" s="15" t="s">
        <v>280</v>
      </c>
      <c r="M27" s="15">
        <v>12.621</v>
      </c>
      <c r="N27" s="15">
        <v>10.153</v>
      </c>
      <c r="O27" s="15">
        <v>1.07</v>
      </c>
      <c r="P27" s="15">
        <v>9.3879999999999999</v>
      </c>
      <c r="Q27" s="15">
        <v>5.085</v>
      </c>
      <c r="R27" s="15">
        <v>15.675000000000001</v>
      </c>
      <c r="S27" s="15">
        <v>12.488</v>
      </c>
      <c r="T27" s="15">
        <v>3.3690000000000002</v>
      </c>
      <c r="U27" s="15">
        <v>801589.25600000005</v>
      </c>
      <c r="V27" s="15">
        <v>90</v>
      </c>
    </row>
    <row r="28" spans="2:22" x14ac:dyDescent="0.25">
      <c r="B28" s="15" t="s">
        <v>136</v>
      </c>
      <c r="C28" s="15" t="s">
        <v>159</v>
      </c>
      <c r="D28" s="15" t="s">
        <v>160</v>
      </c>
      <c r="E28" s="15" t="s">
        <v>191</v>
      </c>
      <c r="F28" s="15" t="s">
        <v>162</v>
      </c>
      <c r="G28" s="15" t="s">
        <v>133</v>
      </c>
      <c r="H28" s="15" t="s">
        <v>136</v>
      </c>
      <c r="I28" s="15" t="s">
        <v>139</v>
      </c>
      <c r="J28" s="15" t="s">
        <v>141</v>
      </c>
      <c r="K28" s="15" t="s">
        <v>275</v>
      </c>
      <c r="L28" s="15" t="s">
        <v>276</v>
      </c>
      <c r="M28" s="15">
        <v>6.8620000000000001</v>
      </c>
      <c r="N28" s="15">
        <v>6.6580000000000004</v>
      </c>
      <c r="O28" s="15">
        <v>0.56299999999999994</v>
      </c>
      <c r="P28" s="15">
        <v>5.0599999999999996</v>
      </c>
      <c r="Q28" s="15">
        <v>2.6629999999999998</v>
      </c>
      <c r="R28" s="15">
        <v>7.8879999999999999</v>
      </c>
      <c r="S28" s="15">
        <v>16.821000000000002</v>
      </c>
      <c r="T28" s="15">
        <v>1.161</v>
      </c>
      <c r="U28" s="15">
        <v>936130.19400000002</v>
      </c>
      <c r="V28" s="15">
        <v>140</v>
      </c>
    </row>
    <row r="29" spans="2:22" x14ac:dyDescent="0.25">
      <c r="B29" s="15" t="s">
        <v>136</v>
      </c>
      <c r="C29" s="15" t="s">
        <v>159</v>
      </c>
      <c r="D29" s="15" t="s">
        <v>160</v>
      </c>
      <c r="E29" s="15" t="s">
        <v>191</v>
      </c>
      <c r="F29" s="15" t="s">
        <v>162</v>
      </c>
      <c r="G29" s="15" t="s">
        <v>133</v>
      </c>
      <c r="H29" s="15" t="s">
        <v>136</v>
      </c>
      <c r="I29" s="15" t="s">
        <v>139</v>
      </c>
      <c r="J29" s="15" t="s">
        <v>141</v>
      </c>
      <c r="K29" s="15" t="s">
        <v>275</v>
      </c>
      <c r="L29" s="15" t="s">
        <v>277</v>
      </c>
      <c r="M29" s="15">
        <v>5.9089999999999998</v>
      </c>
      <c r="N29" s="15">
        <v>5.1159999999999997</v>
      </c>
      <c r="O29" s="15">
        <v>0.14099999999999999</v>
      </c>
      <c r="P29" s="15">
        <v>4.5670000000000002</v>
      </c>
      <c r="Q29" s="15">
        <v>2.593</v>
      </c>
      <c r="R29" s="15">
        <v>7.8639999999999999</v>
      </c>
      <c r="S29" s="15">
        <v>16.786000000000001</v>
      </c>
      <c r="T29" s="15">
        <v>1.1890000000000001</v>
      </c>
      <c r="U29" s="15">
        <v>928217.51800000004</v>
      </c>
      <c r="V29" s="15">
        <v>1320</v>
      </c>
    </row>
    <row r="30" spans="2:22" x14ac:dyDescent="0.25">
      <c r="B30" s="15" t="s">
        <v>136</v>
      </c>
      <c r="C30" s="15" t="s">
        <v>159</v>
      </c>
      <c r="D30" s="15" t="s">
        <v>160</v>
      </c>
      <c r="E30" s="15" t="s">
        <v>191</v>
      </c>
      <c r="F30" s="15" t="s">
        <v>162</v>
      </c>
      <c r="G30" s="15" t="s">
        <v>133</v>
      </c>
      <c r="H30" s="15" t="s">
        <v>136</v>
      </c>
      <c r="I30" s="15" t="s">
        <v>139</v>
      </c>
      <c r="J30" s="15" t="s">
        <v>141</v>
      </c>
      <c r="K30" s="15" t="s">
        <v>275</v>
      </c>
      <c r="L30" s="15" t="s">
        <v>278</v>
      </c>
      <c r="M30" s="15">
        <v>6.8319999999999999</v>
      </c>
      <c r="N30" s="15">
        <v>6.508</v>
      </c>
      <c r="O30" s="15">
        <v>0.155</v>
      </c>
      <c r="P30" s="15">
        <v>5.3710000000000004</v>
      </c>
      <c r="Q30" s="15">
        <v>2.9820000000000002</v>
      </c>
      <c r="R30" s="15">
        <v>8.9410000000000007</v>
      </c>
      <c r="S30" s="15">
        <v>16.824000000000002</v>
      </c>
      <c r="T30" s="15">
        <v>1.1499999999999999</v>
      </c>
      <c r="U30" s="15">
        <v>930439.90800000005</v>
      </c>
      <c r="V30" s="15">
        <v>1760</v>
      </c>
    </row>
    <row r="31" spans="2:22" x14ac:dyDescent="0.25">
      <c r="B31" s="15" t="s">
        <v>136</v>
      </c>
      <c r="C31" s="15" t="s">
        <v>159</v>
      </c>
      <c r="D31" s="15" t="s">
        <v>160</v>
      </c>
      <c r="E31" s="15" t="s">
        <v>191</v>
      </c>
      <c r="F31" s="15" t="s">
        <v>162</v>
      </c>
      <c r="G31" s="15" t="s">
        <v>133</v>
      </c>
      <c r="H31" s="15" t="s">
        <v>136</v>
      </c>
      <c r="I31" s="15" t="s">
        <v>139</v>
      </c>
      <c r="J31" s="15" t="s">
        <v>141</v>
      </c>
      <c r="K31" s="15" t="s">
        <v>275</v>
      </c>
      <c r="L31" s="15" t="s">
        <v>279</v>
      </c>
      <c r="M31" s="15">
        <v>7.3280000000000003</v>
      </c>
      <c r="N31" s="15">
        <v>6.4859999999999998</v>
      </c>
      <c r="O31" s="15">
        <v>0.27900000000000003</v>
      </c>
      <c r="P31" s="15">
        <v>5.782</v>
      </c>
      <c r="Q31" s="15">
        <v>3.2330000000000001</v>
      </c>
      <c r="R31" s="15">
        <v>9.4359999999999999</v>
      </c>
      <c r="S31" s="15">
        <v>16.946000000000002</v>
      </c>
      <c r="T31" s="15">
        <v>1.1220000000000001</v>
      </c>
      <c r="U31" s="15">
        <v>933319.17599999998</v>
      </c>
      <c r="V31" s="15">
        <v>540</v>
      </c>
    </row>
    <row r="32" spans="2:22" x14ac:dyDescent="0.25">
      <c r="B32" s="15" t="s">
        <v>136</v>
      </c>
      <c r="C32" s="15" t="s">
        <v>159</v>
      </c>
      <c r="D32" s="15" t="s">
        <v>160</v>
      </c>
      <c r="E32" s="15" t="s">
        <v>191</v>
      </c>
      <c r="F32" s="15" t="s">
        <v>162</v>
      </c>
      <c r="G32" s="15" t="s">
        <v>133</v>
      </c>
      <c r="H32" s="15" t="s">
        <v>136</v>
      </c>
      <c r="I32" s="15" t="s">
        <v>139</v>
      </c>
      <c r="J32" s="15" t="s">
        <v>141</v>
      </c>
      <c r="K32" s="15" t="s">
        <v>275</v>
      </c>
      <c r="L32" s="15" t="s">
        <v>280</v>
      </c>
      <c r="M32" s="15">
        <v>6.6870000000000003</v>
      </c>
      <c r="N32" s="15">
        <v>5.6269999999999998</v>
      </c>
      <c r="O32" s="15">
        <v>0.59299999999999997</v>
      </c>
      <c r="P32" s="15">
        <v>5.2009999999999996</v>
      </c>
      <c r="Q32" s="15">
        <v>3.0070000000000001</v>
      </c>
      <c r="R32" s="15">
        <v>8.8819999999999997</v>
      </c>
      <c r="S32" s="15">
        <v>16.829000000000001</v>
      </c>
      <c r="T32" s="15">
        <v>1.1559999999999999</v>
      </c>
      <c r="U32" s="15">
        <v>933217.03899999999</v>
      </c>
      <c r="V32" s="15">
        <v>90</v>
      </c>
    </row>
    <row r="33" spans="2:22" x14ac:dyDescent="0.25">
      <c r="B33" s="15" t="s">
        <v>136</v>
      </c>
      <c r="C33" s="15" t="s">
        <v>159</v>
      </c>
      <c r="D33" s="15" t="s">
        <v>160</v>
      </c>
      <c r="E33" s="15" t="s">
        <v>192</v>
      </c>
      <c r="F33" s="15" t="s">
        <v>162</v>
      </c>
      <c r="G33" s="15" t="s">
        <v>133</v>
      </c>
      <c r="H33" s="15" t="s">
        <v>136</v>
      </c>
      <c r="I33" s="15" t="s">
        <v>139</v>
      </c>
      <c r="J33" s="15" t="s">
        <v>141</v>
      </c>
      <c r="K33" s="15" t="s">
        <v>275</v>
      </c>
      <c r="L33" s="15" t="s">
        <v>276</v>
      </c>
      <c r="M33" s="15">
        <v>6.9880000000000004</v>
      </c>
      <c r="N33" s="15">
        <v>6.89</v>
      </c>
      <c r="O33" s="15">
        <v>0.58199999999999996</v>
      </c>
      <c r="P33" s="15">
        <v>4.9039999999999999</v>
      </c>
      <c r="Q33" s="15">
        <v>2.5419999999999998</v>
      </c>
      <c r="R33" s="15">
        <v>8.6769999999999996</v>
      </c>
      <c r="S33" s="15">
        <v>16.271999999999998</v>
      </c>
      <c r="T33" s="15">
        <v>0.81799999999999995</v>
      </c>
      <c r="U33" s="15">
        <v>718250.18500000006</v>
      </c>
      <c r="V33" s="15">
        <v>140</v>
      </c>
    </row>
    <row r="34" spans="2:22" x14ac:dyDescent="0.25">
      <c r="B34" s="15" t="s">
        <v>136</v>
      </c>
      <c r="C34" s="15" t="s">
        <v>159</v>
      </c>
      <c r="D34" s="15" t="s">
        <v>160</v>
      </c>
      <c r="E34" s="15" t="s">
        <v>192</v>
      </c>
      <c r="F34" s="15" t="s">
        <v>162</v>
      </c>
      <c r="G34" s="15" t="s">
        <v>133</v>
      </c>
      <c r="H34" s="15" t="s">
        <v>136</v>
      </c>
      <c r="I34" s="15" t="s">
        <v>139</v>
      </c>
      <c r="J34" s="15" t="s">
        <v>141</v>
      </c>
      <c r="K34" s="15" t="s">
        <v>275</v>
      </c>
      <c r="L34" s="15" t="s">
        <v>277</v>
      </c>
      <c r="M34" s="15">
        <v>5.984</v>
      </c>
      <c r="N34" s="15">
        <v>5.4749999999999996</v>
      </c>
      <c r="O34" s="15">
        <v>0.151</v>
      </c>
      <c r="P34" s="15">
        <v>4.7350000000000003</v>
      </c>
      <c r="Q34" s="15">
        <v>2.633</v>
      </c>
      <c r="R34" s="15">
        <v>7.7610000000000001</v>
      </c>
      <c r="S34" s="15">
        <v>16.146999999999998</v>
      </c>
      <c r="T34" s="15">
        <v>0.86199999999999999</v>
      </c>
      <c r="U34" s="15">
        <v>713823.56799999997</v>
      </c>
      <c r="V34" s="15">
        <v>1320</v>
      </c>
    </row>
    <row r="35" spans="2:22" x14ac:dyDescent="0.25">
      <c r="B35" s="15" t="s">
        <v>136</v>
      </c>
      <c r="C35" s="15" t="s">
        <v>159</v>
      </c>
      <c r="D35" s="15" t="s">
        <v>160</v>
      </c>
      <c r="E35" s="15" t="s">
        <v>192</v>
      </c>
      <c r="F35" s="15" t="s">
        <v>162</v>
      </c>
      <c r="G35" s="15" t="s">
        <v>133</v>
      </c>
      <c r="H35" s="15" t="s">
        <v>136</v>
      </c>
      <c r="I35" s="15" t="s">
        <v>139</v>
      </c>
      <c r="J35" s="15" t="s">
        <v>141</v>
      </c>
      <c r="K35" s="15" t="s">
        <v>275</v>
      </c>
      <c r="L35" s="15" t="s">
        <v>278</v>
      </c>
      <c r="M35" s="15">
        <v>6.7149999999999999</v>
      </c>
      <c r="N35" s="15">
        <v>6.1230000000000002</v>
      </c>
      <c r="O35" s="15">
        <v>0.14599999999999999</v>
      </c>
      <c r="P35" s="15">
        <v>5.3150000000000004</v>
      </c>
      <c r="Q35" s="15">
        <v>2.9159999999999999</v>
      </c>
      <c r="R35" s="15">
        <v>8.8450000000000006</v>
      </c>
      <c r="S35" s="15">
        <v>16.22</v>
      </c>
      <c r="T35" s="15">
        <v>0.81299999999999994</v>
      </c>
      <c r="U35" s="15">
        <v>714990.08100000001</v>
      </c>
      <c r="V35" s="15">
        <v>1760</v>
      </c>
    </row>
    <row r="36" spans="2:22" x14ac:dyDescent="0.25">
      <c r="B36" s="15" t="s">
        <v>136</v>
      </c>
      <c r="C36" s="15" t="s">
        <v>159</v>
      </c>
      <c r="D36" s="15" t="s">
        <v>160</v>
      </c>
      <c r="E36" s="15" t="s">
        <v>192</v>
      </c>
      <c r="F36" s="15" t="s">
        <v>162</v>
      </c>
      <c r="G36" s="15" t="s">
        <v>133</v>
      </c>
      <c r="H36" s="15" t="s">
        <v>136</v>
      </c>
      <c r="I36" s="15" t="s">
        <v>139</v>
      </c>
      <c r="J36" s="15" t="s">
        <v>141</v>
      </c>
      <c r="K36" s="15" t="s">
        <v>275</v>
      </c>
      <c r="L36" s="15" t="s">
        <v>279</v>
      </c>
      <c r="M36" s="15">
        <v>7.2990000000000004</v>
      </c>
      <c r="N36" s="15">
        <v>6.9320000000000004</v>
      </c>
      <c r="O36" s="15">
        <v>0.29799999999999999</v>
      </c>
      <c r="P36" s="15">
        <v>5.6269999999999998</v>
      </c>
      <c r="Q36" s="15">
        <v>3.36</v>
      </c>
      <c r="R36" s="15">
        <v>9.1110000000000007</v>
      </c>
      <c r="S36" s="15">
        <v>16.306999999999999</v>
      </c>
      <c r="T36" s="15">
        <v>0.78900000000000003</v>
      </c>
      <c r="U36" s="15">
        <v>715828.94400000002</v>
      </c>
      <c r="V36" s="15">
        <v>540</v>
      </c>
    </row>
    <row r="37" spans="2:22" x14ac:dyDescent="0.25">
      <c r="B37" s="15" t="s">
        <v>136</v>
      </c>
      <c r="C37" s="15" t="s">
        <v>159</v>
      </c>
      <c r="D37" s="15" t="s">
        <v>160</v>
      </c>
      <c r="E37" s="15" t="s">
        <v>192</v>
      </c>
      <c r="F37" s="15" t="s">
        <v>162</v>
      </c>
      <c r="G37" s="15" t="s">
        <v>133</v>
      </c>
      <c r="H37" s="15" t="s">
        <v>136</v>
      </c>
      <c r="I37" s="15" t="s">
        <v>139</v>
      </c>
      <c r="J37" s="15" t="s">
        <v>141</v>
      </c>
      <c r="K37" s="15" t="s">
        <v>275</v>
      </c>
      <c r="L37" s="15" t="s">
        <v>280</v>
      </c>
      <c r="M37" s="15">
        <v>6.9580000000000002</v>
      </c>
      <c r="N37" s="15">
        <v>6.7169999999999996</v>
      </c>
      <c r="O37" s="15">
        <v>0.70799999999999996</v>
      </c>
      <c r="P37" s="15">
        <v>5.008</v>
      </c>
      <c r="Q37" s="15">
        <v>2.74</v>
      </c>
      <c r="R37" s="15">
        <v>9.1050000000000004</v>
      </c>
      <c r="S37" s="15">
        <v>16.155000000000001</v>
      </c>
      <c r="T37" s="15">
        <v>0.82799999999999996</v>
      </c>
      <c r="U37" s="15">
        <v>711590.43900000001</v>
      </c>
      <c r="V37" s="15">
        <v>90</v>
      </c>
    </row>
    <row r="38" spans="2:22" x14ac:dyDescent="0.25">
      <c r="B38" s="15" t="s">
        <v>136</v>
      </c>
      <c r="C38" s="15" t="s">
        <v>159</v>
      </c>
      <c r="D38" s="15" t="s">
        <v>160</v>
      </c>
      <c r="E38" s="15" t="s">
        <v>193</v>
      </c>
      <c r="F38" s="15" t="s">
        <v>162</v>
      </c>
      <c r="G38" s="15" t="s">
        <v>133</v>
      </c>
      <c r="H38" s="15" t="s">
        <v>136</v>
      </c>
      <c r="I38" s="15" t="s">
        <v>139</v>
      </c>
      <c r="J38" s="15" t="s">
        <v>141</v>
      </c>
      <c r="K38" s="15" t="s">
        <v>275</v>
      </c>
      <c r="L38" s="15" t="s">
        <v>276</v>
      </c>
      <c r="M38" s="15">
        <v>6.867</v>
      </c>
      <c r="N38" s="15">
        <v>7.0010000000000003</v>
      </c>
      <c r="O38" s="15">
        <v>0.59199999999999997</v>
      </c>
      <c r="P38" s="15">
        <v>4.548</v>
      </c>
      <c r="Q38" s="15">
        <v>2.4009999999999998</v>
      </c>
      <c r="R38" s="15">
        <v>8.1950000000000003</v>
      </c>
      <c r="S38" s="15">
        <v>16.420999999999999</v>
      </c>
      <c r="T38" s="15">
        <v>0.83899999999999997</v>
      </c>
      <c r="U38" s="15">
        <v>614306.56000000006</v>
      </c>
      <c r="V38" s="15">
        <v>140</v>
      </c>
    </row>
    <row r="39" spans="2:22" x14ac:dyDescent="0.25">
      <c r="B39" s="15" t="s">
        <v>136</v>
      </c>
      <c r="C39" s="15" t="s">
        <v>159</v>
      </c>
      <c r="D39" s="15" t="s">
        <v>160</v>
      </c>
      <c r="E39" s="15" t="s">
        <v>193</v>
      </c>
      <c r="F39" s="15" t="s">
        <v>162</v>
      </c>
      <c r="G39" s="15" t="s">
        <v>133</v>
      </c>
      <c r="H39" s="15" t="s">
        <v>136</v>
      </c>
      <c r="I39" s="15" t="s">
        <v>139</v>
      </c>
      <c r="J39" s="15" t="s">
        <v>141</v>
      </c>
      <c r="K39" s="15" t="s">
        <v>275</v>
      </c>
      <c r="L39" s="15" t="s">
        <v>277</v>
      </c>
      <c r="M39" s="15">
        <v>5.8220000000000001</v>
      </c>
      <c r="N39" s="15">
        <v>5.008</v>
      </c>
      <c r="O39" s="15">
        <v>0.13800000000000001</v>
      </c>
      <c r="P39" s="15">
        <v>4.59</v>
      </c>
      <c r="Q39" s="15">
        <v>2.6150000000000002</v>
      </c>
      <c r="R39" s="15">
        <v>7.6420000000000003</v>
      </c>
      <c r="S39" s="15">
        <v>16.318999999999999</v>
      </c>
      <c r="T39" s="15">
        <v>0.871</v>
      </c>
      <c r="U39" s="15">
        <v>608401.30299999996</v>
      </c>
      <c r="V39" s="15">
        <v>1320</v>
      </c>
    </row>
    <row r="40" spans="2:22" x14ac:dyDescent="0.25">
      <c r="B40" s="15" t="s">
        <v>136</v>
      </c>
      <c r="C40" s="15" t="s">
        <v>159</v>
      </c>
      <c r="D40" s="15" t="s">
        <v>160</v>
      </c>
      <c r="E40" s="15" t="s">
        <v>193</v>
      </c>
      <c r="F40" s="15" t="s">
        <v>162</v>
      </c>
      <c r="G40" s="15" t="s">
        <v>133</v>
      </c>
      <c r="H40" s="15" t="s">
        <v>136</v>
      </c>
      <c r="I40" s="15" t="s">
        <v>139</v>
      </c>
      <c r="J40" s="15" t="s">
        <v>141</v>
      </c>
      <c r="K40" s="15" t="s">
        <v>275</v>
      </c>
      <c r="L40" s="15" t="s">
        <v>278</v>
      </c>
      <c r="M40" s="15">
        <v>6.5970000000000004</v>
      </c>
      <c r="N40" s="15">
        <v>6.4189999999999996</v>
      </c>
      <c r="O40" s="15">
        <v>0.153</v>
      </c>
      <c r="P40" s="15">
        <v>5.2149999999999999</v>
      </c>
      <c r="Q40" s="15">
        <v>2.7949999999999999</v>
      </c>
      <c r="R40" s="15">
        <v>8.43</v>
      </c>
      <c r="S40" s="15">
        <v>16.376999999999999</v>
      </c>
      <c r="T40" s="15">
        <v>0.84199999999999997</v>
      </c>
      <c r="U40" s="15">
        <v>610083.48100000003</v>
      </c>
      <c r="V40" s="15">
        <v>1760</v>
      </c>
    </row>
    <row r="41" spans="2:22" x14ac:dyDescent="0.25">
      <c r="B41" s="15" t="s">
        <v>136</v>
      </c>
      <c r="C41" s="15" t="s">
        <v>159</v>
      </c>
      <c r="D41" s="15" t="s">
        <v>160</v>
      </c>
      <c r="E41" s="15" t="s">
        <v>193</v>
      </c>
      <c r="F41" s="15" t="s">
        <v>162</v>
      </c>
      <c r="G41" s="15" t="s">
        <v>133</v>
      </c>
      <c r="H41" s="15" t="s">
        <v>136</v>
      </c>
      <c r="I41" s="15" t="s">
        <v>139</v>
      </c>
      <c r="J41" s="15" t="s">
        <v>141</v>
      </c>
      <c r="K41" s="15" t="s">
        <v>275</v>
      </c>
      <c r="L41" s="15" t="s">
        <v>279</v>
      </c>
      <c r="M41" s="15">
        <v>7.1269999999999998</v>
      </c>
      <c r="N41" s="15">
        <v>6.851</v>
      </c>
      <c r="O41" s="15">
        <v>0.29499999999999998</v>
      </c>
      <c r="P41" s="15">
        <v>5.4740000000000002</v>
      </c>
      <c r="Q41" s="15">
        <v>3.3239999999999998</v>
      </c>
      <c r="R41" s="15">
        <v>8.6679999999999993</v>
      </c>
      <c r="S41" s="15">
        <v>16.440000000000001</v>
      </c>
      <c r="T41" s="15">
        <v>0.82799999999999996</v>
      </c>
      <c r="U41" s="15">
        <v>611874.77</v>
      </c>
      <c r="V41" s="15">
        <v>540</v>
      </c>
    </row>
    <row r="42" spans="2:22" x14ac:dyDescent="0.25">
      <c r="B42" s="15" t="s">
        <v>136</v>
      </c>
      <c r="C42" s="15" t="s">
        <v>159</v>
      </c>
      <c r="D42" s="15" t="s">
        <v>160</v>
      </c>
      <c r="E42" s="15" t="s">
        <v>193</v>
      </c>
      <c r="F42" s="15" t="s">
        <v>162</v>
      </c>
      <c r="G42" s="15" t="s">
        <v>133</v>
      </c>
      <c r="H42" s="15" t="s">
        <v>136</v>
      </c>
      <c r="I42" s="15" t="s">
        <v>139</v>
      </c>
      <c r="J42" s="15" t="s">
        <v>141</v>
      </c>
      <c r="K42" s="15" t="s">
        <v>275</v>
      </c>
      <c r="L42" s="15" t="s">
        <v>280</v>
      </c>
      <c r="M42" s="15">
        <v>6.298</v>
      </c>
      <c r="N42" s="15">
        <v>5.4409999999999998</v>
      </c>
      <c r="O42" s="15">
        <v>0.57399999999999995</v>
      </c>
      <c r="P42" s="15">
        <v>4.7030000000000003</v>
      </c>
      <c r="Q42" s="15">
        <v>2.6309999999999998</v>
      </c>
      <c r="R42" s="15">
        <v>8.2430000000000003</v>
      </c>
      <c r="S42" s="15">
        <v>16.324000000000002</v>
      </c>
      <c r="T42" s="15">
        <v>0.84699999999999998</v>
      </c>
      <c r="U42" s="15">
        <v>609224.12100000004</v>
      </c>
      <c r="V42" s="15">
        <v>90</v>
      </c>
    </row>
    <row r="43" spans="2:22" x14ac:dyDescent="0.25">
      <c r="B43" s="15" t="s">
        <v>136</v>
      </c>
      <c r="C43" s="15" t="s">
        <v>159</v>
      </c>
      <c r="D43" s="15" t="s">
        <v>160</v>
      </c>
      <c r="E43" s="15" t="s">
        <v>194</v>
      </c>
      <c r="F43" s="15" t="s">
        <v>162</v>
      </c>
      <c r="G43" s="15" t="s">
        <v>133</v>
      </c>
      <c r="H43" s="15" t="s">
        <v>136</v>
      </c>
      <c r="I43" s="15" t="s">
        <v>139</v>
      </c>
      <c r="J43" s="15" t="s">
        <v>141</v>
      </c>
      <c r="K43" s="15" t="s">
        <v>275</v>
      </c>
      <c r="L43" s="15" t="s">
        <v>276</v>
      </c>
      <c r="M43" s="15">
        <v>7.431</v>
      </c>
      <c r="N43" s="15">
        <v>7.2569999999999997</v>
      </c>
      <c r="O43" s="15">
        <v>0.61299999999999999</v>
      </c>
      <c r="P43" s="15">
        <v>5.1639999999999997</v>
      </c>
      <c r="Q43" s="15">
        <v>2.7069999999999999</v>
      </c>
      <c r="R43" s="15">
        <v>9.4730000000000008</v>
      </c>
      <c r="S43" s="15">
        <v>16.859000000000002</v>
      </c>
      <c r="T43" s="15">
        <v>0.97099999999999997</v>
      </c>
      <c r="U43" s="15">
        <v>477315.21399999998</v>
      </c>
      <c r="V43" s="15">
        <v>140</v>
      </c>
    </row>
    <row r="44" spans="2:22" x14ac:dyDescent="0.25">
      <c r="B44" s="15" t="s">
        <v>136</v>
      </c>
      <c r="C44" s="15" t="s">
        <v>159</v>
      </c>
      <c r="D44" s="15" t="s">
        <v>160</v>
      </c>
      <c r="E44" s="15" t="s">
        <v>194</v>
      </c>
      <c r="F44" s="15" t="s">
        <v>162</v>
      </c>
      <c r="G44" s="15" t="s">
        <v>133</v>
      </c>
      <c r="H44" s="15" t="s">
        <v>136</v>
      </c>
      <c r="I44" s="15" t="s">
        <v>139</v>
      </c>
      <c r="J44" s="15" t="s">
        <v>141</v>
      </c>
      <c r="K44" s="15" t="s">
        <v>275</v>
      </c>
      <c r="L44" s="15" t="s">
        <v>277</v>
      </c>
      <c r="M44" s="15">
        <v>6.7220000000000004</v>
      </c>
      <c r="N44" s="15">
        <v>5.76</v>
      </c>
      <c r="O44" s="15">
        <v>0.16</v>
      </c>
      <c r="P44" s="15">
        <v>5.2649999999999997</v>
      </c>
      <c r="Q44" s="15">
        <v>2.96</v>
      </c>
      <c r="R44" s="15">
        <v>8.9489999999999998</v>
      </c>
      <c r="S44" s="15">
        <v>16.672999999999998</v>
      </c>
      <c r="T44" s="15">
        <v>1.04</v>
      </c>
      <c r="U44" s="15">
        <v>466490.19699999999</v>
      </c>
      <c r="V44" s="15">
        <v>1300</v>
      </c>
    </row>
    <row r="45" spans="2:22" x14ac:dyDescent="0.25">
      <c r="B45" s="15" t="s">
        <v>136</v>
      </c>
      <c r="C45" s="15" t="s">
        <v>159</v>
      </c>
      <c r="D45" s="15" t="s">
        <v>160</v>
      </c>
      <c r="E45" s="15" t="s">
        <v>194</v>
      </c>
      <c r="F45" s="15" t="s">
        <v>162</v>
      </c>
      <c r="G45" s="15" t="s">
        <v>133</v>
      </c>
      <c r="H45" s="15" t="s">
        <v>136</v>
      </c>
      <c r="I45" s="15" t="s">
        <v>139</v>
      </c>
      <c r="J45" s="15" t="s">
        <v>141</v>
      </c>
      <c r="K45" s="15" t="s">
        <v>275</v>
      </c>
      <c r="L45" s="15" t="s">
        <v>278</v>
      </c>
      <c r="M45" s="15">
        <v>7.7249999999999996</v>
      </c>
      <c r="N45" s="15">
        <v>7.4459999999999997</v>
      </c>
      <c r="O45" s="15">
        <v>0.17899999999999999</v>
      </c>
      <c r="P45" s="15">
        <v>6.0149999999999997</v>
      </c>
      <c r="Q45" s="15">
        <v>3.1080000000000001</v>
      </c>
      <c r="R45" s="15">
        <v>10.16</v>
      </c>
      <c r="S45" s="15">
        <v>16.814</v>
      </c>
      <c r="T45" s="15">
        <v>0.96399999999999997</v>
      </c>
      <c r="U45" s="15">
        <v>469215.99599999998</v>
      </c>
      <c r="V45" s="15">
        <v>1740</v>
      </c>
    </row>
    <row r="46" spans="2:22" x14ac:dyDescent="0.25">
      <c r="B46" s="15" t="s">
        <v>136</v>
      </c>
      <c r="C46" s="15" t="s">
        <v>159</v>
      </c>
      <c r="D46" s="15" t="s">
        <v>160</v>
      </c>
      <c r="E46" s="15" t="s">
        <v>194</v>
      </c>
      <c r="F46" s="15" t="s">
        <v>162</v>
      </c>
      <c r="G46" s="15" t="s">
        <v>133</v>
      </c>
      <c r="H46" s="15" t="s">
        <v>136</v>
      </c>
      <c r="I46" s="15" t="s">
        <v>139</v>
      </c>
      <c r="J46" s="15" t="s">
        <v>141</v>
      </c>
      <c r="K46" s="15" t="s">
        <v>275</v>
      </c>
      <c r="L46" s="15" t="s">
        <v>279</v>
      </c>
      <c r="M46" s="15">
        <v>8.59</v>
      </c>
      <c r="N46" s="15">
        <v>7.6429999999999998</v>
      </c>
      <c r="O46" s="15">
        <v>0.33200000000000002</v>
      </c>
      <c r="P46" s="15">
        <v>6.5439999999999996</v>
      </c>
      <c r="Q46" s="15">
        <v>3.7570000000000001</v>
      </c>
      <c r="R46" s="15">
        <v>10.89</v>
      </c>
      <c r="S46" s="15">
        <v>16.91</v>
      </c>
      <c r="T46" s="15">
        <v>0.93400000000000005</v>
      </c>
      <c r="U46" s="15">
        <v>472390.39299999998</v>
      </c>
      <c r="V46" s="15">
        <v>530</v>
      </c>
    </row>
    <row r="47" spans="2:22" x14ac:dyDescent="0.25">
      <c r="B47" s="15" t="s">
        <v>136</v>
      </c>
      <c r="C47" s="15" t="s">
        <v>159</v>
      </c>
      <c r="D47" s="15" t="s">
        <v>160</v>
      </c>
      <c r="E47" s="15" t="s">
        <v>194</v>
      </c>
      <c r="F47" s="15" t="s">
        <v>162</v>
      </c>
      <c r="G47" s="15" t="s">
        <v>133</v>
      </c>
      <c r="H47" s="15" t="s">
        <v>136</v>
      </c>
      <c r="I47" s="15" t="s">
        <v>139</v>
      </c>
      <c r="J47" s="15" t="s">
        <v>141</v>
      </c>
      <c r="K47" s="15" t="s">
        <v>275</v>
      </c>
      <c r="L47" s="15" t="s">
        <v>280</v>
      </c>
      <c r="M47" s="15">
        <v>7.5149999999999997</v>
      </c>
      <c r="N47" s="15">
        <v>6.9779999999999998</v>
      </c>
      <c r="O47" s="15">
        <v>0.73599999999999999</v>
      </c>
      <c r="P47" s="15">
        <v>5.7720000000000002</v>
      </c>
      <c r="Q47" s="15">
        <v>2.6520000000000001</v>
      </c>
      <c r="R47" s="15">
        <v>9.8889999999999993</v>
      </c>
      <c r="S47" s="15">
        <v>16.757000000000001</v>
      </c>
      <c r="T47" s="15">
        <v>0.98</v>
      </c>
      <c r="U47" s="15">
        <v>464833.87900000002</v>
      </c>
      <c r="V47" s="15">
        <v>90</v>
      </c>
    </row>
    <row r="48" spans="2:22" x14ac:dyDescent="0.25">
      <c r="B48" s="15" t="s">
        <v>136</v>
      </c>
      <c r="C48" s="15" t="s">
        <v>159</v>
      </c>
      <c r="D48" s="15" t="s">
        <v>160</v>
      </c>
      <c r="E48" s="15" t="s">
        <v>195</v>
      </c>
      <c r="F48" s="15" t="s">
        <v>162</v>
      </c>
      <c r="G48" s="15" t="s">
        <v>133</v>
      </c>
      <c r="H48" s="15" t="s">
        <v>136</v>
      </c>
      <c r="I48" s="15" t="s">
        <v>139</v>
      </c>
      <c r="J48" s="15" t="s">
        <v>141</v>
      </c>
      <c r="K48" s="15" t="s">
        <v>275</v>
      </c>
      <c r="L48" s="15" t="s">
        <v>276</v>
      </c>
      <c r="M48" s="15">
        <v>16.093</v>
      </c>
      <c r="N48" s="15">
        <v>13.446</v>
      </c>
      <c r="O48" s="15">
        <v>1.1359999999999999</v>
      </c>
      <c r="P48" s="15">
        <v>13.013999999999999</v>
      </c>
      <c r="Q48" s="15">
        <v>7.5979999999999999</v>
      </c>
      <c r="R48" s="15">
        <v>21.414999999999999</v>
      </c>
      <c r="S48" s="15">
        <v>12.465</v>
      </c>
      <c r="T48" s="15">
        <v>3.4409999999999998</v>
      </c>
      <c r="U48" s="15">
        <v>265154.87199999997</v>
      </c>
      <c r="V48" s="15">
        <v>140</v>
      </c>
    </row>
    <row r="49" spans="2:22" x14ac:dyDescent="0.25">
      <c r="B49" s="15" t="s">
        <v>136</v>
      </c>
      <c r="C49" s="15" t="s">
        <v>159</v>
      </c>
      <c r="D49" s="15" t="s">
        <v>160</v>
      </c>
      <c r="E49" s="15" t="s">
        <v>195</v>
      </c>
      <c r="F49" s="15" t="s">
        <v>162</v>
      </c>
      <c r="G49" s="15" t="s">
        <v>133</v>
      </c>
      <c r="H49" s="15" t="s">
        <v>136</v>
      </c>
      <c r="I49" s="15" t="s">
        <v>139</v>
      </c>
      <c r="J49" s="15" t="s">
        <v>141</v>
      </c>
      <c r="K49" s="15" t="s">
        <v>275</v>
      </c>
      <c r="L49" s="15" t="s">
        <v>277</v>
      </c>
      <c r="M49" s="15">
        <v>16.701000000000001</v>
      </c>
      <c r="N49" s="15">
        <v>13.448</v>
      </c>
      <c r="O49" s="15">
        <v>0.373</v>
      </c>
      <c r="P49" s="15">
        <v>13.705</v>
      </c>
      <c r="Q49" s="15">
        <v>7.4</v>
      </c>
      <c r="R49" s="15">
        <v>22.027999999999999</v>
      </c>
      <c r="S49" s="15">
        <v>12.287000000000001</v>
      </c>
      <c r="T49" s="15">
        <v>3.5819999999999999</v>
      </c>
      <c r="U49" s="15">
        <v>257889.88800000001</v>
      </c>
      <c r="V49" s="15">
        <v>1300</v>
      </c>
    </row>
    <row r="50" spans="2:22" x14ac:dyDescent="0.25">
      <c r="B50" s="15" t="s">
        <v>136</v>
      </c>
      <c r="C50" s="15" t="s">
        <v>159</v>
      </c>
      <c r="D50" s="15" t="s">
        <v>160</v>
      </c>
      <c r="E50" s="15" t="s">
        <v>195</v>
      </c>
      <c r="F50" s="15" t="s">
        <v>162</v>
      </c>
      <c r="G50" s="15" t="s">
        <v>133</v>
      </c>
      <c r="H50" s="15" t="s">
        <v>136</v>
      </c>
      <c r="I50" s="15" t="s">
        <v>139</v>
      </c>
      <c r="J50" s="15" t="s">
        <v>141</v>
      </c>
      <c r="K50" s="15" t="s">
        <v>275</v>
      </c>
      <c r="L50" s="15" t="s">
        <v>278</v>
      </c>
      <c r="M50" s="15">
        <v>20.577000000000002</v>
      </c>
      <c r="N50" s="15">
        <v>15.96</v>
      </c>
      <c r="O50" s="15">
        <v>0.38300000000000001</v>
      </c>
      <c r="P50" s="15">
        <v>17.972000000000001</v>
      </c>
      <c r="Q50" s="15">
        <v>10.085000000000001</v>
      </c>
      <c r="R50" s="15">
        <v>26.98</v>
      </c>
      <c r="S50" s="15">
        <v>12.429</v>
      </c>
      <c r="T50" s="15">
        <v>3.4540000000000002</v>
      </c>
      <c r="U50" s="15">
        <v>261384.04800000001</v>
      </c>
      <c r="V50" s="15">
        <v>1740</v>
      </c>
    </row>
    <row r="51" spans="2:22" x14ac:dyDescent="0.25">
      <c r="B51" s="15" t="s">
        <v>136</v>
      </c>
      <c r="C51" s="15" t="s">
        <v>159</v>
      </c>
      <c r="D51" s="15" t="s">
        <v>160</v>
      </c>
      <c r="E51" s="15" t="s">
        <v>195</v>
      </c>
      <c r="F51" s="15" t="s">
        <v>162</v>
      </c>
      <c r="G51" s="15" t="s">
        <v>133</v>
      </c>
      <c r="H51" s="15" t="s">
        <v>136</v>
      </c>
      <c r="I51" s="15" t="s">
        <v>139</v>
      </c>
      <c r="J51" s="15" t="s">
        <v>141</v>
      </c>
      <c r="K51" s="15" t="s">
        <v>275</v>
      </c>
      <c r="L51" s="15" t="s">
        <v>279</v>
      </c>
      <c r="M51" s="15">
        <v>24.01</v>
      </c>
      <c r="N51" s="15">
        <v>16.559000000000001</v>
      </c>
      <c r="O51" s="15">
        <v>0.71899999999999997</v>
      </c>
      <c r="P51" s="15">
        <v>20.474</v>
      </c>
      <c r="Q51" s="15">
        <v>12.234</v>
      </c>
      <c r="R51" s="15">
        <v>31.785</v>
      </c>
      <c r="S51" s="15">
        <v>12.487</v>
      </c>
      <c r="T51" s="15">
        <v>3.4049999999999998</v>
      </c>
      <c r="U51" s="15">
        <v>264709.31199999998</v>
      </c>
      <c r="V51" s="15">
        <v>530</v>
      </c>
    </row>
    <row r="52" spans="2:22" x14ac:dyDescent="0.25">
      <c r="B52" s="15" t="s">
        <v>136</v>
      </c>
      <c r="C52" s="15" t="s">
        <v>159</v>
      </c>
      <c r="D52" s="15" t="s">
        <v>160</v>
      </c>
      <c r="E52" s="15" t="s">
        <v>195</v>
      </c>
      <c r="F52" s="15" t="s">
        <v>162</v>
      </c>
      <c r="G52" s="15" t="s">
        <v>133</v>
      </c>
      <c r="H52" s="15" t="s">
        <v>136</v>
      </c>
      <c r="I52" s="15" t="s">
        <v>139</v>
      </c>
      <c r="J52" s="15" t="s">
        <v>141</v>
      </c>
      <c r="K52" s="15" t="s">
        <v>275</v>
      </c>
      <c r="L52" s="15" t="s">
        <v>280</v>
      </c>
      <c r="M52" s="15">
        <v>21.818999999999999</v>
      </c>
      <c r="N52" s="15">
        <v>17.358000000000001</v>
      </c>
      <c r="O52" s="15">
        <v>1.83</v>
      </c>
      <c r="P52" s="15">
        <v>17.067</v>
      </c>
      <c r="Q52" s="15">
        <v>12.532999999999999</v>
      </c>
      <c r="R52" s="15">
        <v>31.45</v>
      </c>
      <c r="S52" s="15">
        <v>12.314</v>
      </c>
      <c r="T52" s="15">
        <v>3.5350000000000001</v>
      </c>
      <c r="U52" s="15">
        <v>258855.63800000001</v>
      </c>
      <c r="V52" s="15">
        <v>90</v>
      </c>
    </row>
    <row r="53" spans="2:22" x14ac:dyDescent="0.25">
      <c r="B53" s="15" t="s">
        <v>136</v>
      </c>
      <c r="C53" s="15" t="s">
        <v>159</v>
      </c>
      <c r="D53" s="15" t="s">
        <v>160</v>
      </c>
      <c r="E53" s="15" t="s">
        <v>196</v>
      </c>
      <c r="F53" s="15" t="s">
        <v>162</v>
      </c>
      <c r="G53" s="15" t="s">
        <v>133</v>
      </c>
      <c r="H53" s="15" t="s">
        <v>136</v>
      </c>
      <c r="I53" s="15" t="s">
        <v>139</v>
      </c>
      <c r="J53" s="15" t="s">
        <v>141</v>
      </c>
      <c r="K53" s="15" t="s">
        <v>275</v>
      </c>
      <c r="L53" s="15" t="s">
        <v>276</v>
      </c>
      <c r="M53" s="15">
        <v>33.328000000000003</v>
      </c>
      <c r="N53" s="15">
        <v>25.134</v>
      </c>
      <c r="O53" s="15">
        <v>2.1240000000000001</v>
      </c>
      <c r="P53" s="15">
        <v>30.22</v>
      </c>
      <c r="Q53" s="15">
        <v>16.887</v>
      </c>
      <c r="R53" s="15">
        <v>43.35</v>
      </c>
      <c r="S53" s="15">
        <v>7.8479999999999999</v>
      </c>
      <c r="T53" s="15">
        <v>7.6790000000000003</v>
      </c>
      <c r="U53" s="15">
        <v>138677.10200000001</v>
      </c>
      <c r="V53" s="15">
        <v>140</v>
      </c>
    </row>
    <row r="54" spans="2:22" x14ac:dyDescent="0.25">
      <c r="B54" s="15" t="s">
        <v>136</v>
      </c>
      <c r="C54" s="15" t="s">
        <v>159</v>
      </c>
      <c r="D54" s="15" t="s">
        <v>160</v>
      </c>
      <c r="E54" s="15" t="s">
        <v>196</v>
      </c>
      <c r="F54" s="15" t="s">
        <v>162</v>
      </c>
      <c r="G54" s="15" t="s">
        <v>133</v>
      </c>
      <c r="H54" s="15" t="s">
        <v>136</v>
      </c>
      <c r="I54" s="15" t="s">
        <v>139</v>
      </c>
      <c r="J54" s="15" t="s">
        <v>141</v>
      </c>
      <c r="K54" s="15" t="s">
        <v>275</v>
      </c>
      <c r="L54" s="15" t="s">
        <v>277</v>
      </c>
      <c r="M54" s="15">
        <v>34.503999999999998</v>
      </c>
      <c r="N54" s="15">
        <v>23.038</v>
      </c>
      <c r="O54" s="15">
        <v>0.63900000000000001</v>
      </c>
      <c r="P54" s="15">
        <v>30.766999999999999</v>
      </c>
      <c r="Q54" s="15">
        <v>19.361999999999998</v>
      </c>
      <c r="R54" s="15">
        <v>45.418999999999997</v>
      </c>
      <c r="S54" s="15">
        <v>7.6870000000000003</v>
      </c>
      <c r="T54" s="15">
        <v>7.8410000000000002</v>
      </c>
      <c r="U54" s="15">
        <v>135856.65400000001</v>
      </c>
      <c r="V54" s="15">
        <v>1300</v>
      </c>
    </row>
    <row r="55" spans="2:22" x14ac:dyDescent="0.25">
      <c r="B55" s="15" t="s">
        <v>136</v>
      </c>
      <c r="C55" s="15" t="s">
        <v>159</v>
      </c>
      <c r="D55" s="15" t="s">
        <v>160</v>
      </c>
      <c r="E55" s="15" t="s">
        <v>196</v>
      </c>
      <c r="F55" s="15" t="s">
        <v>162</v>
      </c>
      <c r="G55" s="15" t="s">
        <v>133</v>
      </c>
      <c r="H55" s="15" t="s">
        <v>136</v>
      </c>
      <c r="I55" s="15" t="s">
        <v>139</v>
      </c>
      <c r="J55" s="15" t="s">
        <v>141</v>
      </c>
      <c r="K55" s="15" t="s">
        <v>275</v>
      </c>
      <c r="L55" s="15" t="s">
        <v>278</v>
      </c>
      <c r="M55" s="15">
        <v>45.344999999999999</v>
      </c>
      <c r="N55" s="15">
        <v>27.134</v>
      </c>
      <c r="O55" s="15">
        <v>0.64900000000000002</v>
      </c>
      <c r="P55" s="15">
        <v>41.573999999999998</v>
      </c>
      <c r="Q55" s="15">
        <v>27.425000000000001</v>
      </c>
      <c r="R55" s="15">
        <v>57.722000000000001</v>
      </c>
      <c r="S55" s="15">
        <v>7.8</v>
      </c>
      <c r="T55" s="15">
        <v>7.726</v>
      </c>
      <c r="U55" s="15">
        <v>137592.302</v>
      </c>
      <c r="V55" s="15">
        <v>1750</v>
      </c>
    </row>
    <row r="56" spans="2:22" x14ac:dyDescent="0.25">
      <c r="B56" s="15" t="s">
        <v>136</v>
      </c>
      <c r="C56" s="15" t="s">
        <v>159</v>
      </c>
      <c r="D56" s="15" t="s">
        <v>160</v>
      </c>
      <c r="E56" s="15" t="s">
        <v>196</v>
      </c>
      <c r="F56" s="15" t="s">
        <v>162</v>
      </c>
      <c r="G56" s="15" t="s">
        <v>133</v>
      </c>
      <c r="H56" s="15" t="s">
        <v>136</v>
      </c>
      <c r="I56" s="15" t="s">
        <v>139</v>
      </c>
      <c r="J56" s="15" t="s">
        <v>141</v>
      </c>
      <c r="K56" s="15" t="s">
        <v>275</v>
      </c>
      <c r="L56" s="15" t="s">
        <v>279</v>
      </c>
      <c r="M56" s="15">
        <v>53.497999999999998</v>
      </c>
      <c r="N56" s="15">
        <v>28.794</v>
      </c>
      <c r="O56" s="15">
        <v>1.2390000000000001</v>
      </c>
      <c r="P56" s="15">
        <v>49.475000000000001</v>
      </c>
      <c r="Q56" s="15">
        <v>34.892000000000003</v>
      </c>
      <c r="R56" s="15">
        <v>66.073999999999998</v>
      </c>
      <c r="S56" s="15">
        <v>7.8070000000000004</v>
      </c>
      <c r="T56" s="15">
        <v>7.7190000000000003</v>
      </c>
      <c r="U56" s="15">
        <v>139018.31400000001</v>
      </c>
      <c r="V56" s="15">
        <v>540</v>
      </c>
    </row>
    <row r="57" spans="2:22" x14ac:dyDescent="0.25">
      <c r="B57" s="15" t="s">
        <v>136</v>
      </c>
      <c r="C57" s="15" t="s">
        <v>159</v>
      </c>
      <c r="D57" s="15" t="s">
        <v>160</v>
      </c>
      <c r="E57" s="15" t="s">
        <v>196</v>
      </c>
      <c r="F57" s="15" t="s">
        <v>162</v>
      </c>
      <c r="G57" s="15" t="s">
        <v>133</v>
      </c>
      <c r="H57" s="15" t="s">
        <v>136</v>
      </c>
      <c r="I57" s="15" t="s">
        <v>139</v>
      </c>
      <c r="J57" s="15" t="s">
        <v>141</v>
      </c>
      <c r="K57" s="15" t="s">
        <v>275</v>
      </c>
      <c r="L57" s="15" t="s">
        <v>280</v>
      </c>
      <c r="M57" s="15">
        <v>52.805</v>
      </c>
      <c r="N57" s="15">
        <v>34.429000000000002</v>
      </c>
      <c r="O57" s="15">
        <v>3.629</v>
      </c>
      <c r="P57" s="15">
        <v>44.767000000000003</v>
      </c>
      <c r="Q57" s="15">
        <v>28.695</v>
      </c>
      <c r="R57" s="15">
        <v>81.855999999999995</v>
      </c>
      <c r="S57" s="15">
        <v>7.7830000000000004</v>
      </c>
      <c r="T57" s="15">
        <v>7.7549999999999999</v>
      </c>
      <c r="U57" s="15">
        <v>136840.24299999999</v>
      </c>
      <c r="V57" s="15">
        <v>90</v>
      </c>
    </row>
    <row r="58" spans="2:22" x14ac:dyDescent="0.25">
      <c r="B58" s="15" t="s">
        <v>136</v>
      </c>
      <c r="C58" s="15" t="s">
        <v>159</v>
      </c>
      <c r="D58" s="15" t="s">
        <v>160</v>
      </c>
      <c r="E58" s="15" t="s">
        <v>197</v>
      </c>
      <c r="F58" s="15" t="s">
        <v>162</v>
      </c>
      <c r="G58" s="15" t="s">
        <v>133</v>
      </c>
      <c r="H58" s="15" t="s">
        <v>136</v>
      </c>
      <c r="I58" s="15" t="s">
        <v>139</v>
      </c>
      <c r="J58" s="15" t="s">
        <v>141</v>
      </c>
      <c r="K58" s="15" t="s">
        <v>275</v>
      </c>
      <c r="L58" s="15" t="s">
        <v>276</v>
      </c>
      <c r="M58" s="15">
        <v>38.628999999999998</v>
      </c>
      <c r="N58" s="15">
        <v>27.795999999999999</v>
      </c>
      <c r="O58" s="15">
        <v>2.3490000000000002</v>
      </c>
      <c r="P58" s="15">
        <v>33.218000000000004</v>
      </c>
      <c r="Q58" s="15">
        <v>20.308</v>
      </c>
      <c r="R58" s="15">
        <v>47.69</v>
      </c>
      <c r="S58" s="15">
        <v>7.61</v>
      </c>
      <c r="T58" s="15">
        <v>8.0619999999999994</v>
      </c>
      <c r="U58" s="15">
        <v>75244.096000000005</v>
      </c>
      <c r="V58" s="15">
        <v>140</v>
      </c>
    </row>
    <row r="59" spans="2:22" x14ac:dyDescent="0.25">
      <c r="B59" s="15" t="s">
        <v>136</v>
      </c>
      <c r="C59" s="15" t="s">
        <v>159</v>
      </c>
      <c r="D59" s="15" t="s">
        <v>160</v>
      </c>
      <c r="E59" s="15" t="s">
        <v>197</v>
      </c>
      <c r="F59" s="15" t="s">
        <v>162</v>
      </c>
      <c r="G59" s="15" t="s">
        <v>133</v>
      </c>
      <c r="H59" s="15" t="s">
        <v>136</v>
      </c>
      <c r="I59" s="15" t="s">
        <v>139</v>
      </c>
      <c r="J59" s="15" t="s">
        <v>141</v>
      </c>
      <c r="K59" s="15" t="s">
        <v>275</v>
      </c>
      <c r="L59" s="15" t="s">
        <v>277</v>
      </c>
      <c r="M59" s="15">
        <v>39.723999999999997</v>
      </c>
      <c r="N59" s="15">
        <v>25.588999999999999</v>
      </c>
      <c r="O59" s="15">
        <v>0.71</v>
      </c>
      <c r="P59" s="15">
        <v>35.811999999999998</v>
      </c>
      <c r="Q59" s="15">
        <v>22.707999999999998</v>
      </c>
      <c r="R59" s="15">
        <v>51.170999999999999</v>
      </c>
      <c r="S59" s="15">
        <v>7.4960000000000004</v>
      </c>
      <c r="T59" s="15">
        <v>8.1769999999999996</v>
      </c>
      <c r="U59" s="15">
        <v>72460.286999999997</v>
      </c>
      <c r="V59" s="15">
        <v>1300</v>
      </c>
    </row>
    <row r="60" spans="2:22" x14ac:dyDescent="0.25">
      <c r="B60" s="15" t="s">
        <v>136</v>
      </c>
      <c r="C60" s="15" t="s">
        <v>159</v>
      </c>
      <c r="D60" s="15" t="s">
        <v>160</v>
      </c>
      <c r="E60" s="15" t="s">
        <v>197</v>
      </c>
      <c r="F60" s="15" t="s">
        <v>162</v>
      </c>
      <c r="G60" s="15" t="s">
        <v>133</v>
      </c>
      <c r="H60" s="15" t="s">
        <v>136</v>
      </c>
      <c r="I60" s="15" t="s">
        <v>139</v>
      </c>
      <c r="J60" s="15" t="s">
        <v>141</v>
      </c>
      <c r="K60" s="15" t="s">
        <v>275</v>
      </c>
      <c r="L60" s="15" t="s">
        <v>278</v>
      </c>
      <c r="M60" s="15">
        <v>52.1</v>
      </c>
      <c r="N60" s="15">
        <v>29.303000000000001</v>
      </c>
      <c r="O60" s="15">
        <v>0.7</v>
      </c>
      <c r="P60" s="15">
        <v>48.539000000000001</v>
      </c>
      <c r="Q60" s="15">
        <v>33.271000000000001</v>
      </c>
      <c r="R60" s="15">
        <v>65.930999999999997</v>
      </c>
      <c r="S60" s="15">
        <v>7.59</v>
      </c>
      <c r="T60" s="15">
        <v>8.0809999999999995</v>
      </c>
      <c r="U60" s="15">
        <v>73660.812999999995</v>
      </c>
      <c r="V60" s="15">
        <v>1750</v>
      </c>
    </row>
    <row r="61" spans="2:22" x14ac:dyDescent="0.25">
      <c r="B61" s="15" t="s">
        <v>136</v>
      </c>
      <c r="C61" s="15" t="s">
        <v>159</v>
      </c>
      <c r="D61" s="15" t="s">
        <v>160</v>
      </c>
      <c r="E61" s="15" t="s">
        <v>197</v>
      </c>
      <c r="F61" s="15" t="s">
        <v>162</v>
      </c>
      <c r="G61" s="15" t="s">
        <v>133</v>
      </c>
      <c r="H61" s="15" t="s">
        <v>136</v>
      </c>
      <c r="I61" s="15" t="s">
        <v>139</v>
      </c>
      <c r="J61" s="15" t="s">
        <v>141</v>
      </c>
      <c r="K61" s="15" t="s">
        <v>275</v>
      </c>
      <c r="L61" s="15" t="s">
        <v>279</v>
      </c>
      <c r="M61" s="15">
        <v>62.356000000000002</v>
      </c>
      <c r="N61" s="15">
        <v>31.788</v>
      </c>
      <c r="O61" s="15">
        <v>1.3680000000000001</v>
      </c>
      <c r="P61" s="15">
        <v>59.054000000000002</v>
      </c>
      <c r="Q61" s="15">
        <v>41.146999999999998</v>
      </c>
      <c r="R61" s="15">
        <v>78.671000000000006</v>
      </c>
      <c r="S61" s="15">
        <v>7.6349999999999998</v>
      </c>
      <c r="T61" s="15">
        <v>8.0399999999999991</v>
      </c>
      <c r="U61" s="15">
        <v>74727.964000000007</v>
      </c>
      <c r="V61" s="15">
        <v>540</v>
      </c>
    </row>
    <row r="62" spans="2:22" x14ac:dyDescent="0.25">
      <c r="B62" s="15" t="s">
        <v>136</v>
      </c>
      <c r="C62" s="15" t="s">
        <v>159</v>
      </c>
      <c r="D62" s="15" t="s">
        <v>160</v>
      </c>
      <c r="E62" s="15" t="s">
        <v>197</v>
      </c>
      <c r="F62" s="15" t="s">
        <v>162</v>
      </c>
      <c r="G62" s="15" t="s">
        <v>133</v>
      </c>
      <c r="H62" s="15" t="s">
        <v>136</v>
      </c>
      <c r="I62" s="15" t="s">
        <v>139</v>
      </c>
      <c r="J62" s="15" t="s">
        <v>141</v>
      </c>
      <c r="K62" s="15" t="s">
        <v>275</v>
      </c>
      <c r="L62" s="15" t="s">
        <v>280</v>
      </c>
      <c r="M62" s="15">
        <v>60.316000000000003</v>
      </c>
      <c r="N62" s="15">
        <v>36.889000000000003</v>
      </c>
      <c r="O62" s="15">
        <v>3.8879999999999999</v>
      </c>
      <c r="P62" s="15">
        <v>59.213999999999999</v>
      </c>
      <c r="Q62" s="15">
        <v>33.103000000000002</v>
      </c>
      <c r="R62" s="15">
        <v>82.031999999999996</v>
      </c>
      <c r="S62" s="15">
        <v>7.61</v>
      </c>
      <c r="T62" s="15">
        <v>8.0609999999999999</v>
      </c>
      <c r="U62" s="15">
        <v>73958.876999999993</v>
      </c>
      <c r="V62" s="15">
        <v>90</v>
      </c>
    </row>
  </sheetData>
  <mergeCells count="1">
    <mergeCell ref="B1:V1"/>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V62"/>
  <sheetViews>
    <sheetView zoomScale="85" zoomScaleNormal="85" workbookViewId="0">
      <selection activeCell="B1" sqref="B1:V1"/>
    </sheetView>
  </sheetViews>
  <sheetFormatPr defaultColWidth="16" defaultRowHeight="15" x14ac:dyDescent="0.25"/>
  <cols>
    <col min="1" max="1" width="22.7109375" style="18" customWidth="1"/>
    <col min="2" max="2" width="19.42578125" style="15" customWidth="1"/>
    <col min="3" max="3" width="17.5703125" style="15" customWidth="1"/>
    <col min="4" max="4" width="16" style="15"/>
    <col min="5" max="5" width="17.5703125" style="15" customWidth="1"/>
    <col min="6" max="6" width="17.28515625" style="15" customWidth="1"/>
    <col min="7" max="7" width="28.140625" style="15" customWidth="1"/>
    <col min="8" max="8" width="27.140625" style="15" customWidth="1"/>
    <col min="9" max="9" width="24.5703125" style="15" customWidth="1"/>
    <col min="10" max="10" width="16" style="15"/>
    <col min="11" max="11" width="24.5703125" style="15" customWidth="1"/>
    <col min="12" max="13" width="16" style="15"/>
    <col min="14" max="14" width="17.7109375" style="15" customWidth="1"/>
    <col min="15" max="15" width="18.85546875" style="15" customWidth="1"/>
    <col min="16" max="16" width="18" style="15" customWidth="1"/>
    <col min="17" max="17" width="16" style="15"/>
    <col min="18" max="18" width="19" style="15" customWidth="1"/>
    <col min="19" max="19" width="16" style="15"/>
    <col min="20" max="20" width="18.7109375" style="15" customWidth="1"/>
    <col min="21" max="21" width="16" style="15"/>
    <col min="22" max="22" width="18.42578125" style="15" customWidth="1"/>
    <col min="23" max="16384" width="16" style="15"/>
  </cols>
  <sheetData>
    <row r="1" spans="1:22" ht="38.25" customHeight="1" x14ac:dyDescent="0.25">
      <c r="A1" s="37" t="str">
        <f>HYPERLINK("#Contents!A1","Return to table of contents")</f>
        <v>Return to table of contents</v>
      </c>
      <c r="B1" s="47" t="s">
        <v>332</v>
      </c>
      <c r="C1" s="47"/>
      <c r="D1" s="47"/>
      <c r="E1" s="47"/>
      <c r="F1" s="47"/>
      <c r="G1" s="47"/>
      <c r="H1" s="47"/>
      <c r="I1" s="47"/>
      <c r="J1" s="47"/>
      <c r="K1" s="47"/>
      <c r="L1" s="47"/>
      <c r="M1" s="47"/>
      <c r="N1" s="47"/>
      <c r="O1" s="47"/>
      <c r="P1" s="47"/>
      <c r="Q1" s="47"/>
      <c r="R1" s="47"/>
      <c r="S1" s="47"/>
      <c r="T1" s="47"/>
      <c r="U1" s="47"/>
      <c r="V1" s="48"/>
    </row>
    <row r="2" spans="1:22" ht="30" x14ac:dyDescent="0.25">
      <c r="A2" s="19"/>
      <c r="B2" s="5" t="s">
        <v>120</v>
      </c>
      <c r="C2" s="5" t="s">
        <v>123</v>
      </c>
      <c r="D2" s="5" t="s">
        <v>126</v>
      </c>
      <c r="E2" s="5" t="s">
        <v>127</v>
      </c>
      <c r="F2" s="5" t="s">
        <v>128</v>
      </c>
      <c r="G2" s="5" t="s">
        <v>131</v>
      </c>
      <c r="H2" s="5" t="s">
        <v>134</v>
      </c>
      <c r="I2" s="5" t="s">
        <v>137</v>
      </c>
      <c r="J2" s="5" t="s">
        <v>140</v>
      </c>
      <c r="K2" s="5" t="s">
        <v>142</v>
      </c>
      <c r="L2" s="5" t="s">
        <v>145</v>
      </c>
      <c r="M2" s="5" t="s">
        <v>147</v>
      </c>
      <c r="N2" s="5" t="s">
        <v>149</v>
      </c>
      <c r="O2" s="5" t="s">
        <v>150</v>
      </c>
      <c r="P2" s="5" t="s">
        <v>151</v>
      </c>
      <c r="Q2" s="5" t="s">
        <v>152</v>
      </c>
      <c r="R2" s="5" t="s">
        <v>153</v>
      </c>
      <c r="S2" s="5" t="s">
        <v>154</v>
      </c>
      <c r="T2" s="5" t="s">
        <v>155</v>
      </c>
      <c r="U2" s="5" t="s">
        <v>156</v>
      </c>
      <c r="V2" s="5" t="s">
        <v>158</v>
      </c>
    </row>
    <row r="3" spans="1:22" x14ac:dyDescent="0.25">
      <c r="A3" s="19"/>
      <c r="B3" s="15" t="s">
        <v>122</v>
      </c>
      <c r="C3" s="15" t="s">
        <v>159</v>
      </c>
      <c r="D3" s="15" t="s">
        <v>160</v>
      </c>
      <c r="E3" s="15" t="s">
        <v>186</v>
      </c>
      <c r="F3" s="15" t="s">
        <v>162</v>
      </c>
      <c r="G3" s="15" t="s">
        <v>133</v>
      </c>
      <c r="H3" s="15" t="s">
        <v>136</v>
      </c>
      <c r="I3" s="15" t="s">
        <v>139</v>
      </c>
      <c r="J3" s="15" t="s">
        <v>141</v>
      </c>
      <c r="K3" s="15" t="s">
        <v>275</v>
      </c>
      <c r="L3" s="15" t="s">
        <v>276</v>
      </c>
      <c r="M3" s="15">
        <v>8.7530000000000001</v>
      </c>
      <c r="N3" s="15">
        <v>6.6950000000000003</v>
      </c>
      <c r="O3" s="15">
        <v>0.46200000000000002</v>
      </c>
      <c r="P3" s="15">
        <v>6.726</v>
      </c>
      <c r="Q3" s="15">
        <v>4.5529999999999999</v>
      </c>
      <c r="R3" s="15">
        <v>10.114000000000001</v>
      </c>
      <c r="S3" s="15">
        <v>5.4989999999999997</v>
      </c>
      <c r="T3" s="15">
        <v>10.032</v>
      </c>
      <c r="U3" s="15">
        <v>124799.16499999999</v>
      </c>
      <c r="V3" s="15">
        <v>210</v>
      </c>
    </row>
    <row r="4" spans="1:22" x14ac:dyDescent="0.25">
      <c r="B4" s="15" t="s">
        <v>122</v>
      </c>
      <c r="C4" s="15" t="s">
        <v>159</v>
      </c>
      <c r="D4" s="15" t="s">
        <v>160</v>
      </c>
      <c r="E4" s="15" t="s">
        <v>186</v>
      </c>
      <c r="F4" s="15" t="s">
        <v>162</v>
      </c>
      <c r="G4" s="15" t="s">
        <v>133</v>
      </c>
      <c r="H4" s="15" t="s">
        <v>136</v>
      </c>
      <c r="I4" s="15" t="s">
        <v>139</v>
      </c>
      <c r="J4" s="15" t="s">
        <v>141</v>
      </c>
      <c r="K4" s="15" t="s">
        <v>275</v>
      </c>
      <c r="L4" s="15" t="s">
        <v>277</v>
      </c>
      <c r="M4" s="15">
        <v>7.9710000000000001</v>
      </c>
      <c r="N4" s="15">
        <v>5.9630000000000001</v>
      </c>
      <c r="O4" s="15">
        <v>0.14599999999999999</v>
      </c>
      <c r="P4" s="15">
        <v>6.5880000000000001</v>
      </c>
      <c r="Q4" s="15">
        <v>4.3570000000000002</v>
      </c>
      <c r="R4" s="15">
        <v>9.6980000000000004</v>
      </c>
      <c r="S4" s="15">
        <v>5.4530000000000003</v>
      </c>
      <c r="T4" s="15">
        <v>10.068</v>
      </c>
      <c r="U4" s="15">
        <v>120174.49400000001</v>
      </c>
      <c r="V4" s="15">
        <v>1660</v>
      </c>
    </row>
    <row r="5" spans="1:22" x14ac:dyDescent="0.25">
      <c r="B5" s="15" t="s">
        <v>122</v>
      </c>
      <c r="C5" s="15" t="s">
        <v>159</v>
      </c>
      <c r="D5" s="15" t="s">
        <v>160</v>
      </c>
      <c r="E5" s="15" t="s">
        <v>186</v>
      </c>
      <c r="F5" s="15" t="s">
        <v>162</v>
      </c>
      <c r="G5" s="15" t="s">
        <v>133</v>
      </c>
      <c r="H5" s="15" t="s">
        <v>136</v>
      </c>
      <c r="I5" s="15" t="s">
        <v>139</v>
      </c>
      <c r="J5" s="15" t="s">
        <v>141</v>
      </c>
      <c r="K5" s="15" t="s">
        <v>275</v>
      </c>
      <c r="L5" s="15" t="s">
        <v>278</v>
      </c>
      <c r="M5" s="15">
        <v>9.4979999999999993</v>
      </c>
      <c r="N5" s="15">
        <v>6.6520000000000001</v>
      </c>
      <c r="O5" s="15">
        <v>0.14299999999999999</v>
      </c>
      <c r="P5" s="15">
        <v>8.01</v>
      </c>
      <c r="Q5" s="15">
        <v>5.3250000000000002</v>
      </c>
      <c r="R5" s="15">
        <v>11.911</v>
      </c>
      <c r="S5" s="15">
        <v>5.4939999999999998</v>
      </c>
      <c r="T5" s="15">
        <v>10.028</v>
      </c>
      <c r="U5" s="15">
        <v>122108.24800000001</v>
      </c>
      <c r="V5" s="15">
        <v>2160</v>
      </c>
    </row>
    <row r="6" spans="1:22" x14ac:dyDescent="0.25">
      <c r="B6" s="15" t="s">
        <v>122</v>
      </c>
      <c r="C6" s="15" t="s">
        <v>159</v>
      </c>
      <c r="D6" s="15" t="s">
        <v>160</v>
      </c>
      <c r="E6" s="15" t="s">
        <v>186</v>
      </c>
      <c r="F6" s="15" t="s">
        <v>162</v>
      </c>
      <c r="G6" s="15" t="s">
        <v>133</v>
      </c>
      <c r="H6" s="15" t="s">
        <v>136</v>
      </c>
      <c r="I6" s="15" t="s">
        <v>139</v>
      </c>
      <c r="J6" s="15" t="s">
        <v>141</v>
      </c>
      <c r="K6" s="15" t="s">
        <v>275</v>
      </c>
      <c r="L6" s="15" t="s">
        <v>279</v>
      </c>
      <c r="M6" s="15">
        <v>10.436</v>
      </c>
      <c r="N6" s="15">
        <v>7.5750000000000002</v>
      </c>
      <c r="O6" s="15">
        <v>0.28999999999999998</v>
      </c>
      <c r="P6" s="15">
        <v>8.6010000000000009</v>
      </c>
      <c r="Q6" s="15">
        <v>5.7880000000000003</v>
      </c>
      <c r="R6" s="15">
        <v>12.763999999999999</v>
      </c>
      <c r="S6" s="15">
        <v>5.4950000000000001</v>
      </c>
      <c r="T6" s="15">
        <v>10.029999999999999</v>
      </c>
      <c r="U6" s="15">
        <v>122860.712</v>
      </c>
      <c r="V6" s="15">
        <v>680</v>
      </c>
    </row>
    <row r="7" spans="1:22" x14ac:dyDescent="0.25">
      <c r="B7" s="15" t="s">
        <v>122</v>
      </c>
      <c r="C7" s="15" t="s">
        <v>159</v>
      </c>
      <c r="D7" s="15" t="s">
        <v>160</v>
      </c>
      <c r="E7" s="15" t="s">
        <v>186</v>
      </c>
      <c r="F7" s="15" t="s">
        <v>162</v>
      </c>
      <c r="G7" s="15" t="s">
        <v>133</v>
      </c>
      <c r="H7" s="15" t="s">
        <v>136</v>
      </c>
      <c r="I7" s="15" t="s">
        <v>139</v>
      </c>
      <c r="J7" s="15" t="s">
        <v>141</v>
      </c>
      <c r="K7" s="15" t="s">
        <v>275</v>
      </c>
      <c r="L7" s="15" t="s">
        <v>280</v>
      </c>
      <c r="M7" s="15">
        <v>11.180999999999999</v>
      </c>
      <c r="N7" s="15">
        <v>10.555</v>
      </c>
      <c r="O7" s="15">
        <v>0.96399999999999997</v>
      </c>
      <c r="P7" s="15">
        <v>8.1280000000000001</v>
      </c>
      <c r="Q7" s="15">
        <v>5.3380000000000001</v>
      </c>
      <c r="R7" s="15">
        <v>12.339</v>
      </c>
      <c r="S7" s="15">
        <v>5.5190000000000001</v>
      </c>
      <c r="T7" s="15">
        <v>10.003</v>
      </c>
      <c r="U7" s="15">
        <v>121857.106</v>
      </c>
      <c r="V7" s="15">
        <v>120</v>
      </c>
    </row>
    <row r="8" spans="1:22" x14ac:dyDescent="0.25">
      <c r="B8" s="15" t="s">
        <v>122</v>
      </c>
      <c r="C8" s="15" t="s">
        <v>159</v>
      </c>
      <c r="D8" s="15" t="s">
        <v>160</v>
      </c>
      <c r="E8" s="15" t="s">
        <v>187</v>
      </c>
      <c r="F8" s="15" t="s">
        <v>162</v>
      </c>
      <c r="G8" s="15" t="s">
        <v>133</v>
      </c>
      <c r="H8" s="15" t="s">
        <v>136</v>
      </c>
      <c r="I8" s="15" t="s">
        <v>139</v>
      </c>
      <c r="J8" s="15" t="s">
        <v>141</v>
      </c>
      <c r="K8" s="15" t="s">
        <v>275</v>
      </c>
      <c r="L8" s="15" t="s">
        <v>276</v>
      </c>
      <c r="M8" s="15">
        <v>8.2479999999999993</v>
      </c>
      <c r="N8" s="15">
        <v>6.3</v>
      </c>
      <c r="O8" s="15">
        <v>0.44500000000000001</v>
      </c>
      <c r="P8" s="15">
        <v>6.3730000000000002</v>
      </c>
      <c r="Q8" s="15">
        <v>4.3600000000000003</v>
      </c>
      <c r="R8" s="15">
        <v>9.6929999999999996</v>
      </c>
      <c r="S8" s="15">
        <v>6.4610000000000003</v>
      </c>
      <c r="T8" s="15">
        <v>8.9320000000000004</v>
      </c>
      <c r="U8" s="15">
        <v>220986.29500000001</v>
      </c>
      <c r="V8" s="15">
        <v>200</v>
      </c>
    </row>
    <row r="9" spans="1:22" x14ac:dyDescent="0.25">
      <c r="B9" s="15" t="s">
        <v>122</v>
      </c>
      <c r="C9" s="15" t="s">
        <v>159</v>
      </c>
      <c r="D9" s="15" t="s">
        <v>160</v>
      </c>
      <c r="E9" s="15" t="s">
        <v>187</v>
      </c>
      <c r="F9" s="15" t="s">
        <v>162</v>
      </c>
      <c r="G9" s="15" t="s">
        <v>133</v>
      </c>
      <c r="H9" s="15" t="s">
        <v>136</v>
      </c>
      <c r="I9" s="15" t="s">
        <v>139</v>
      </c>
      <c r="J9" s="15" t="s">
        <v>141</v>
      </c>
      <c r="K9" s="15" t="s">
        <v>275</v>
      </c>
      <c r="L9" s="15" t="s">
        <v>277</v>
      </c>
      <c r="M9" s="15">
        <v>7.5350000000000001</v>
      </c>
      <c r="N9" s="15">
        <v>5.5019999999999998</v>
      </c>
      <c r="O9" s="15">
        <v>0.13600000000000001</v>
      </c>
      <c r="P9" s="15">
        <v>6.18</v>
      </c>
      <c r="Q9" s="15">
        <v>4.0540000000000003</v>
      </c>
      <c r="R9" s="15">
        <v>9.2390000000000008</v>
      </c>
      <c r="S9" s="15">
        <v>6.5149999999999997</v>
      </c>
      <c r="T9" s="15">
        <v>8.9120000000000008</v>
      </c>
      <c r="U9" s="15">
        <v>215442.18799999999</v>
      </c>
      <c r="V9" s="15">
        <v>1640</v>
      </c>
    </row>
    <row r="10" spans="1:22" x14ac:dyDescent="0.25">
      <c r="B10" s="15" t="s">
        <v>122</v>
      </c>
      <c r="C10" s="15" t="s">
        <v>159</v>
      </c>
      <c r="D10" s="15" t="s">
        <v>160</v>
      </c>
      <c r="E10" s="15" t="s">
        <v>187</v>
      </c>
      <c r="F10" s="15" t="s">
        <v>162</v>
      </c>
      <c r="G10" s="15" t="s">
        <v>133</v>
      </c>
      <c r="H10" s="15" t="s">
        <v>136</v>
      </c>
      <c r="I10" s="15" t="s">
        <v>139</v>
      </c>
      <c r="J10" s="15" t="s">
        <v>141</v>
      </c>
      <c r="K10" s="15" t="s">
        <v>275</v>
      </c>
      <c r="L10" s="15" t="s">
        <v>278</v>
      </c>
      <c r="M10" s="15">
        <v>8.8789999999999996</v>
      </c>
      <c r="N10" s="15">
        <v>6.18</v>
      </c>
      <c r="O10" s="15">
        <v>0.13500000000000001</v>
      </c>
      <c r="P10" s="15">
        <v>7.5579999999999998</v>
      </c>
      <c r="Q10" s="15">
        <v>5.0609999999999999</v>
      </c>
      <c r="R10" s="15">
        <v>10.929</v>
      </c>
      <c r="S10" s="15">
        <v>6.5039999999999996</v>
      </c>
      <c r="T10" s="15">
        <v>8.9090000000000007</v>
      </c>
      <c r="U10" s="15">
        <v>218576.15900000001</v>
      </c>
      <c r="V10" s="15">
        <v>2110</v>
      </c>
    </row>
    <row r="11" spans="1:22" x14ac:dyDescent="0.25">
      <c r="B11" s="15" t="s">
        <v>122</v>
      </c>
      <c r="C11" s="15" t="s">
        <v>159</v>
      </c>
      <c r="D11" s="15" t="s">
        <v>160</v>
      </c>
      <c r="E11" s="15" t="s">
        <v>187</v>
      </c>
      <c r="F11" s="15" t="s">
        <v>162</v>
      </c>
      <c r="G11" s="15" t="s">
        <v>133</v>
      </c>
      <c r="H11" s="15" t="s">
        <v>136</v>
      </c>
      <c r="I11" s="15" t="s">
        <v>139</v>
      </c>
      <c r="J11" s="15" t="s">
        <v>141</v>
      </c>
      <c r="K11" s="15" t="s">
        <v>275</v>
      </c>
      <c r="L11" s="15" t="s">
        <v>279</v>
      </c>
      <c r="M11" s="15">
        <v>9.7789999999999999</v>
      </c>
      <c r="N11" s="15">
        <v>6.83</v>
      </c>
      <c r="O11" s="15">
        <v>0.26400000000000001</v>
      </c>
      <c r="P11" s="15">
        <v>8.0709999999999997</v>
      </c>
      <c r="Q11" s="15">
        <v>5.5759999999999996</v>
      </c>
      <c r="R11" s="15">
        <v>12.029</v>
      </c>
      <c r="S11" s="15">
        <v>6.484</v>
      </c>
      <c r="T11" s="15">
        <v>8.92</v>
      </c>
      <c r="U11" s="15">
        <v>219340.50200000001</v>
      </c>
      <c r="V11" s="15">
        <v>670</v>
      </c>
    </row>
    <row r="12" spans="1:22" x14ac:dyDescent="0.25">
      <c r="B12" s="15" t="s">
        <v>122</v>
      </c>
      <c r="C12" s="15" t="s">
        <v>159</v>
      </c>
      <c r="D12" s="15" t="s">
        <v>160</v>
      </c>
      <c r="E12" s="15" t="s">
        <v>187</v>
      </c>
      <c r="F12" s="15" t="s">
        <v>162</v>
      </c>
      <c r="G12" s="15" t="s">
        <v>133</v>
      </c>
      <c r="H12" s="15" t="s">
        <v>136</v>
      </c>
      <c r="I12" s="15" t="s">
        <v>139</v>
      </c>
      <c r="J12" s="15" t="s">
        <v>141</v>
      </c>
      <c r="K12" s="15" t="s">
        <v>275</v>
      </c>
      <c r="L12" s="15" t="s">
        <v>280</v>
      </c>
      <c r="M12" s="15">
        <v>10.234999999999999</v>
      </c>
      <c r="N12" s="15">
        <v>9.6050000000000004</v>
      </c>
      <c r="O12" s="15">
        <v>0.877</v>
      </c>
      <c r="P12" s="15">
        <v>7.5609999999999999</v>
      </c>
      <c r="Q12" s="15">
        <v>4.8369999999999997</v>
      </c>
      <c r="R12" s="15">
        <v>12.208</v>
      </c>
      <c r="S12" s="15">
        <v>6.5019999999999998</v>
      </c>
      <c r="T12" s="15">
        <v>8.9220000000000006</v>
      </c>
      <c r="U12" s="15">
        <v>217734.53099999999</v>
      </c>
      <c r="V12" s="15">
        <v>120</v>
      </c>
    </row>
    <row r="13" spans="1:22" x14ac:dyDescent="0.25">
      <c r="B13" s="15" t="s">
        <v>122</v>
      </c>
      <c r="C13" s="15" t="s">
        <v>159</v>
      </c>
      <c r="D13" s="15" t="s">
        <v>160</v>
      </c>
      <c r="E13" s="15" t="s">
        <v>188</v>
      </c>
      <c r="F13" s="15" t="s">
        <v>162</v>
      </c>
      <c r="G13" s="15" t="s">
        <v>133</v>
      </c>
      <c r="H13" s="15" t="s">
        <v>136</v>
      </c>
      <c r="I13" s="15" t="s">
        <v>139</v>
      </c>
      <c r="J13" s="15" t="s">
        <v>141</v>
      </c>
      <c r="K13" s="15" t="s">
        <v>275</v>
      </c>
      <c r="L13" s="15" t="s">
        <v>276</v>
      </c>
      <c r="M13" s="15">
        <v>8.1769999999999996</v>
      </c>
      <c r="N13" s="15">
        <v>6.6529999999999996</v>
      </c>
      <c r="O13" s="15">
        <v>0.47</v>
      </c>
      <c r="P13" s="15">
        <v>6.3520000000000003</v>
      </c>
      <c r="Q13" s="15">
        <v>4.1520000000000001</v>
      </c>
      <c r="R13" s="15">
        <v>9.5359999999999996</v>
      </c>
      <c r="S13" s="15">
        <v>7.0309999999999997</v>
      </c>
      <c r="T13" s="15">
        <v>8.5139999999999993</v>
      </c>
      <c r="U13" s="15">
        <v>326681.96500000003</v>
      </c>
      <c r="V13" s="15">
        <v>200</v>
      </c>
    </row>
    <row r="14" spans="1:22" x14ac:dyDescent="0.25">
      <c r="B14" s="15" t="s">
        <v>122</v>
      </c>
      <c r="C14" s="15" t="s">
        <v>159</v>
      </c>
      <c r="D14" s="15" t="s">
        <v>160</v>
      </c>
      <c r="E14" s="15" t="s">
        <v>188</v>
      </c>
      <c r="F14" s="15" t="s">
        <v>162</v>
      </c>
      <c r="G14" s="15" t="s">
        <v>133</v>
      </c>
      <c r="H14" s="15" t="s">
        <v>136</v>
      </c>
      <c r="I14" s="15" t="s">
        <v>139</v>
      </c>
      <c r="J14" s="15" t="s">
        <v>141</v>
      </c>
      <c r="K14" s="15" t="s">
        <v>275</v>
      </c>
      <c r="L14" s="15" t="s">
        <v>277</v>
      </c>
      <c r="M14" s="15">
        <v>7.3170000000000002</v>
      </c>
      <c r="N14" s="15">
        <v>5.3730000000000002</v>
      </c>
      <c r="O14" s="15">
        <v>0.13300000000000001</v>
      </c>
      <c r="P14" s="15">
        <v>5.9939999999999998</v>
      </c>
      <c r="Q14" s="15">
        <v>3.9620000000000002</v>
      </c>
      <c r="R14" s="15">
        <v>9.0259999999999998</v>
      </c>
      <c r="S14" s="15">
        <v>6.8719999999999999</v>
      </c>
      <c r="T14" s="15">
        <v>8.6829999999999998</v>
      </c>
      <c r="U14" s="15">
        <v>326534.12900000002</v>
      </c>
      <c r="V14" s="15">
        <v>1630</v>
      </c>
    </row>
    <row r="15" spans="1:22" x14ac:dyDescent="0.25">
      <c r="B15" s="15" t="s">
        <v>122</v>
      </c>
      <c r="C15" s="15" t="s">
        <v>159</v>
      </c>
      <c r="D15" s="15" t="s">
        <v>160</v>
      </c>
      <c r="E15" s="15" t="s">
        <v>188</v>
      </c>
      <c r="F15" s="15" t="s">
        <v>162</v>
      </c>
      <c r="G15" s="15" t="s">
        <v>133</v>
      </c>
      <c r="H15" s="15" t="s">
        <v>136</v>
      </c>
      <c r="I15" s="15" t="s">
        <v>139</v>
      </c>
      <c r="J15" s="15" t="s">
        <v>141</v>
      </c>
      <c r="K15" s="15" t="s">
        <v>275</v>
      </c>
      <c r="L15" s="15" t="s">
        <v>278</v>
      </c>
      <c r="M15" s="15">
        <v>8.7439999999999998</v>
      </c>
      <c r="N15" s="15">
        <v>6.1180000000000003</v>
      </c>
      <c r="O15" s="15">
        <v>0.13400000000000001</v>
      </c>
      <c r="P15" s="15">
        <v>7.4710000000000001</v>
      </c>
      <c r="Q15" s="15">
        <v>4.9249999999999998</v>
      </c>
      <c r="R15" s="15">
        <v>10.699</v>
      </c>
      <c r="S15" s="15">
        <v>6.9370000000000003</v>
      </c>
      <c r="T15" s="15">
        <v>8.6180000000000003</v>
      </c>
      <c r="U15" s="15">
        <v>326710.17800000001</v>
      </c>
      <c r="V15" s="15">
        <v>2100</v>
      </c>
    </row>
    <row r="16" spans="1:22" x14ac:dyDescent="0.25">
      <c r="B16" s="15" t="s">
        <v>122</v>
      </c>
      <c r="C16" s="15" t="s">
        <v>159</v>
      </c>
      <c r="D16" s="15" t="s">
        <v>160</v>
      </c>
      <c r="E16" s="15" t="s">
        <v>188</v>
      </c>
      <c r="F16" s="15" t="s">
        <v>162</v>
      </c>
      <c r="G16" s="15" t="s">
        <v>133</v>
      </c>
      <c r="H16" s="15" t="s">
        <v>136</v>
      </c>
      <c r="I16" s="15" t="s">
        <v>139</v>
      </c>
      <c r="J16" s="15" t="s">
        <v>141</v>
      </c>
      <c r="K16" s="15" t="s">
        <v>275</v>
      </c>
      <c r="L16" s="15" t="s">
        <v>279</v>
      </c>
      <c r="M16" s="15">
        <v>9.5389999999999997</v>
      </c>
      <c r="N16" s="15">
        <v>6.5359999999999996</v>
      </c>
      <c r="O16" s="15">
        <v>0.254</v>
      </c>
      <c r="P16" s="15">
        <v>7.9009999999999998</v>
      </c>
      <c r="Q16" s="15">
        <v>5.3940000000000001</v>
      </c>
      <c r="R16" s="15">
        <v>11.601000000000001</v>
      </c>
      <c r="S16" s="15">
        <v>6.9859999999999998</v>
      </c>
      <c r="T16" s="15">
        <v>8.5709999999999997</v>
      </c>
      <c r="U16" s="15">
        <v>326469.47100000002</v>
      </c>
      <c r="V16" s="15">
        <v>660</v>
      </c>
    </row>
    <row r="17" spans="2:22" x14ac:dyDescent="0.25">
      <c r="B17" s="15" t="s">
        <v>122</v>
      </c>
      <c r="C17" s="15" t="s">
        <v>159</v>
      </c>
      <c r="D17" s="15" t="s">
        <v>160</v>
      </c>
      <c r="E17" s="15" t="s">
        <v>188</v>
      </c>
      <c r="F17" s="15" t="s">
        <v>162</v>
      </c>
      <c r="G17" s="15" t="s">
        <v>133</v>
      </c>
      <c r="H17" s="15" t="s">
        <v>136</v>
      </c>
      <c r="I17" s="15" t="s">
        <v>139</v>
      </c>
      <c r="J17" s="15" t="s">
        <v>141</v>
      </c>
      <c r="K17" s="15" t="s">
        <v>275</v>
      </c>
      <c r="L17" s="15" t="s">
        <v>280</v>
      </c>
      <c r="M17" s="15">
        <v>10.41</v>
      </c>
      <c r="N17" s="15">
        <v>9.67</v>
      </c>
      <c r="O17" s="15">
        <v>0.88300000000000001</v>
      </c>
      <c r="P17" s="15">
        <v>7.7009999999999996</v>
      </c>
      <c r="Q17" s="15">
        <v>5.2270000000000003</v>
      </c>
      <c r="R17" s="15">
        <v>11.753</v>
      </c>
      <c r="S17" s="15">
        <v>6.9240000000000004</v>
      </c>
      <c r="T17" s="15">
        <v>8.6340000000000003</v>
      </c>
      <c r="U17" s="15">
        <v>326863.946</v>
      </c>
      <c r="V17" s="15">
        <v>120</v>
      </c>
    </row>
    <row r="18" spans="2:22" x14ac:dyDescent="0.25">
      <c r="B18" s="15" t="s">
        <v>122</v>
      </c>
      <c r="C18" s="15" t="s">
        <v>159</v>
      </c>
      <c r="D18" s="15" t="s">
        <v>160</v>
      </c>
      <c r="E18" s="15" t="s">
        <v>189</v>
      </c>
      <c r="F18" s="15" t="s">
        <v>162</v>
      </c>
      <c r="G18" s="15" t="s">
        <v>133</v>
      </c>
      <c r="H18" s="15" t="s">
        <v>136</v>
      </c>
      <c r="I18" s="15" t="s">
        <v>139</v>
      </c>
      <c r="J18" s="15" t="s">
        <v>141</v>
      </c>
      <c r="K18" s="15" t="s">
        <v>275</v>
      </c>
      <c r="L18" s="15" t="s">
        <v>276</v>
      </c>
      <c r="M18" s="15">
        <v>7.3810000000000002</v>
      </c>
      <c r="N18" s="15">
        <v>5.7270000000000003</v>
      </c>
      <c r="O18" s="15">
        <v>0.42699999999999999</v>
      </c>
      <c r="P18" s="15">
        <v>5.9859999999999998</v>
      </c>
      <c r="Q18" s="15">
        <v>3.7909999999999999</v>
      </c>
      <c r="R18" s="15">
        <v>8.4320000000000004</v>
      </c>
      <c r="S18" s="15">
        <v>8.6020000000000003</v>
      </c>
      <c r="T18" s="15">
        <v>6.9020000000000001</v>
      </c>
      <c r="U18" s="15">
        <v>594080.21600000001</v>
      </c>
      <c r="V18" s="15">
        <v>180</v>
      </c>
    </row>
    <row r="19" spans="2:22" x14ac:dyDescent="0.25">
      <c r="B19" s="15" t="s">
        <v>122</v>
      </c>
      <c r="C19" s="15" t="s">
        <v>159</v>
      </c>
      <c r="D19" s="15" t="s">
        <v>160</v>
      </c>
      <c r="E19" s="15" t="s">
        <v>189</v>
      </c>
      <c r="F19" s="15" t="s">
        <v>162</v>
      </c>
      <c r="G19" s="15" t="s">
        <v>133</v>
      </c>
      <c r="H19" s="15" t="s">
        <v>136</v>
      </c>
      <c r="I19" s="15" t="s">
        <v>139</v>
      </c>
      <c r="J19" s="15" t="s">
        <v>141</v>
      </c>
      <c r="K19" s="15" t="s">
        <v>275</v>
      </c>
      <c r="L19" s="15" t="s">
        <v>277</v>
      </c>
      <c r="M19" s="15">
        <v>6.74</v>
      </c>
      <c r="N19" s="15">
        <v>4.5960000000000001</v>
      </c>
      <c r="O19" s="15">
        <v>0.12</v>
      </c>
      <c r="P19" s="15">
        <v>5.6840000000000002</v>
      </c>
      <c r="Q19" s="15">
        <v>3.702</v>
      </c>
      <c r="R19" s="15">
        <v>8.3699999999999992</v>
      </c>
      <c r="S19" s="15">
        <v>8.5280000000000005</v>
      </c>
      <c r="T19" s="15">
        <v>6.9889999999999999</v>
      </c>
      <c r="U19" s="15">
        <v>585441.76300000004</v>
      </c>
      <c r="V19" s="15">
        <v>1460</v>
      </c>
    </row>
    <row r="20" spans="2:22" x14ac:dyDescent="0.25">
      <c r="B20" s="15" t="s">
        <v>122</v>
      </c>
      <c r="C20" s="15" t="s">
        <v>159</v>
      </c>
      <c r="D20" s="15" t="s">
        <v>160</v>
      </c>
      <c r="E20" s="15" t="s">
        <v>189</v>
      </c>
      <c r="F20" s="15" t="s">
        <v>162</v>
      </c>
      <c r="G20" s="15" t="s">
        <v>133</v>
      </c>
      <c r="H20" s="15" t="s">
        <v>136</v>
      </c>
      <c r="I20" s="15" t="s">
        <v>139</v>
      </c>
      <c r="J20" s="15" t="s">
        <v>141</v>
      </c>
      <c r="K20" s="15" t="s">
        <v>275</v>
      </c>
      <c r="L20" s="15" t="s">
        <v>278</v>
      </c>
      <c r="M20" s="15">
        <v>7.8620000000000001</v>
      </c>
      <c r="N20" s="15">
        <v>5.4660000000000002</v>
      </c>
      <c r="O20" s="15">
        <v>0.126</v>
      </c>
      <c r="P20" s="15">
        <v>6.6040000000000001</v>
      </c>
      <c r="Q20" s="15">
        <v>4.4249999999999998</v>
      </c>
      <c r="R20" s="15">
        <v>9.6809999999999992</v>
      </c>
      <c r="S20" s="15">
        <v>8.5719999999999992</v>
      </c>
      <c r="T20" s="15">
        <v>6.944</v>
      </c>
      <c r="U20" s="15">
        <v>585806.40899999999</v>
      </c>
      <c r="V20" s="15">
        <v>1890</v>
      </c>
    </row>
    <row r="21" spans="2:22" x14ac:dyDescent="0.25">
      <c r="B21" s="15" t="s">
        <v>122</v>
      </c>
      <c r="C21" s="15" t="s">
        <v>159</v>
      </c>
      <c r="D21" s="15" t="s">
        <v>160</v>
      </c>
      <c r="E21" s="15" t="s">
        <v>189</v>
      </c>
      <c r="F21" s="15" t="s">
        <v>162</v>
      </c>
      <c r="G21" s="15" t="s">
        <v>133</v>
      </c>
      <c r="H21" s="15" t="s">
        <v>136</v>
      </c>
      <c r="I21" s="15" t="s">
        <v>139</v>
      </c>
      <c r="J21" s="15" t="s">
        <v>141</v>
      </c>
      <c r="K21" s="15" t="s">
        <v>275</v>
      </c>
      <c r="L21" s="15" t="s">
        <v>279</v>
      </c>
      <c r="M21" s="15">
        <v>8.5169999999999995</v>
      </c>
      <c r="N21" s="15">
        <v>5.6050000000000004</v>
      </c>
      <c r="O21" s="15">
        <v>0.22900000000000001</v>
      </c>
      <c r="P21" s="15">
        <v>7.0709999999999997</v>
      </c>
      <c r="Q21" s="15">
        <v>4.8029999999999999</v>
      </c>
      <c r="R21" s="15">
        <v>10.795</v>
      </c>
      <c r="S21" s="15">
        <v>8.593</v>
      </c>
      <c r="T21" s="15">
        <v>6.9189999999999996</v>
      </c>
      <c r="U21" s="15">
        <v>586844.598</v>
      </c>
      <c r="V21" s="15">
        <v>600</v>
      </c>
    </row>
    <row r="22" spans="2:22" x14ac:dyDescent="0.25">
      <c r="B22" s="15" t="s">
        <v>122</v>
      </c>
      <c r="C22" s="15" t="s">
        <v>159</v>
      </c>
      <c r="D22" s="15" t="s">
        <v>160</v>
      </c>
      <c r="E22" s="15" t="s">
        <v>189</v>
      </c>
      <c r="F22" s="15" t="s">
        <v>162</v>
      </c>
      <c r="G22" s="15" t="s">
        <v>133</v>
      </c>
      <c r="H22" s="15" t="s">
        <v>136</v>
      </c>
      <c r="I22" s="15" t="s">
        <v>139</v>
      </c>
      <c r="J22" s="15" t="s">
        <v>141</v>
      </c>
      <c r="K22" s="15" t="s">
        <v>275</v>
      </c>
      <c r="L22" s="15" t="s">
        <v>280</v>
      </c>
      <c r="M22" s="15">
        <v>8.91</v>
      </c>
      <c r="N22" s="15">
        <v>8.0719999999999992</v>
      </c>
      <c r="O22" s="15">
        <v>0.77</v>
      </c>
      <c r="P22" s="15">
        <v>6.5810000000000004</v>
      </c>
      <c r="Q22" s="15">
        <v>4.3680000000000003</v>
      </c>
      <c r="R22" s="15">
        <v>10.022</v>
      </c>
      <c r="S22" s="15">
        <v>8.5410000000000004</v>
      </c>
      <c r="T22" s="15">
        <v>6.9770000000000003</v>
      </c>
      <c r="U22" s="15">
        <v>584037.97900000005</v>
      </c>
      <c r="V22" s="15">
        <v>110</v>
      </c>
    </row>
    <row r="23" spans="2:22" x14ac:dyDescent="0.25">
      <c r="B23" s="15" t="s">
        <v>122</v>
      </c>
      <c r="C23" s="15" t="s">
        <v>159</v>
      </c>
      <c r="D23" s="15" t="s">
        <v>160</v>
      </c>
      <c r="E23" s="15" t="s">
        <v>190</v>
      </c>
      <c r="F23" s="15" t="s">
        <v>162</v>
      </c>
      <c r="G23" s="15" t="s">
        <v>133</v>
      </c>
      <c r="H23" s="15" t="s">
        <v>136</v>
      </c>
      <c r="I23" s="15" t="s">
        <v>139</v>
      </c>
      <c r="J23" s="15" t="s">
        <v>141</v>
      </c>
      <c r="K23" s="15" t="s">
        <v>275</v>
      </c>
      <c r="L23" s="15" t="s">
        <v>276</v>
      </c>
      <c r="M23" s="15">
        <v>6.9029999999999996</v>
      </c>
      <c r="N23" s="15">
        <v>5.3730000000000002</v>
      </c>
      <c r="O23" s="15">
        <v>0.40100000000000002</v>
      </c>
      <c r="P23" s="15">
        <v>5.3129999999999997</v>
      </c>
      <c r="Q23" s="15">
        <v>3.74</v>
      </c>
      <c r="R23" s="15">
        <v>8.2390000000000008</v>
      </c>
      <c r="S23" s="15">
        <v>12.446</v>
      </c>
      <c r="T23" s="15">
        <v>3.39</v>
      </c>
      <c r="U23" s="15">
        <v>802131.14399999997</v>
      </c>
      <c r="V23" s="15">
        <v>180</v>
      </c>
    </row>
    <row r="24" spans="2:22" x14ac:dyDescent="0.25">
      <c r="B24" s="15" t="s">
        <v>122</v>
      </c>
      <c r="C24" s="15" t="s">
        <v>159</v>
      </c>
      <c r="D24" s="15" t="s">
        <v>160</v>
      </c>
      <c r="E24" s="15" t="s">
        <v>190</v>
      </c>
      <c r="F24" s="15" t="s">
        <v>162</v>
      </c>
      <c r="G24" s="15" t="s">
        <v>133</v>
      </c>
      <c r="H24" s="15" t="s">
        <v>136</v>
      </c>
      <c r="I24" s="15" t="s">
        <v>139</v>
      </c>
      <c r="J24" s="15" t="s">
        <v>141</v>
      </c>
      <c r="K24" s="15" t="s">
        <v>275</v>
      </c>
      <c r="L24" s="15" t="s">
        <v>277</v>
      </c>
      <c r="M24" s="15">
        <v>6.2320000000000002</v>
      </c>
      <c r="N24" s="15">
        <v>4.0860000000000003</v>
      </c>
      <c r="O24" s="15">
        <v>0.107</v>
      </c>
      <c r="P24" s="15">
        <v>5.2069999999999999</v>
      </c>
      <c r="Q24" s="15">
        <v>3.5350000000000001</v>
      </c>
      <c r="R24" s="15">
        <v>7.8470000000000004</v>
      </c>
      <c r="S24" s="15">
        <v>12.391999999999999</v>
      </c>
      <c r="T24" s="15">
        <v>3.4510000000000001</v>
      </c>
      <c r="U24" s="15">
        <v>790754.44200000004</v>
      </c>
      <c r="V24" s="15">
        <v>1450</v>
      </c>
    </row>
    <row r="25" spans="2:22" x14ac:dyDescent="0.25">
      <c r="B25" s="15" t="s">
        <v>122</v>
      </c>
      <c r="C25" s="15" t="s">
        <v>159</v>
      </c>
      <c r="D25" s="15" t="s">
        <v>160</v>
      </c>
      <c r="E25" s="15" t="s">
        <v>190</v>
      </c>
      <c r="F25" s="15" t="s">
        <v>162</v>
      </c>
      <c r="G25" s="15" t="s">
        <v>133</v>
      </c>
      <c r="H25" s="15" t="s">
        <v>136</v>
      </c>
      <c r="I25" s="15" t="s">
        <v>139</v>
      </c>
      <c r="J25" s="15" t="s">
        <v>141</v>
      </c>
      <c r="K25" s="15" t="s">
        <v>275</v>
      </c>
      <c r="L25" s="15" t="s">
        <v>278</v>
      </c>
      <c r="M25" s="15">
        <v>7.0750000000000002</v>
      </c>
      <c r="N25" s="15">
        <v>4.6669999999999998</v>
      </c>
      <c r="O25" s="15">
        <v>0.108</v>
      </c>
      <c r="P25" s="15">
        <v>6.1109999999999998</v>
      </c>
      <c r="Q25" s="15">
        <v>4.1280000000000001</v>
      </c>
      <c r="R25" s="15">
        <v>8.7189999999999994</v>
      </c>
      <c r="S25" s="15">
        <v>12.439</v>
      </c>
      <c r="T25" s="15">
        <v>3.403</v>
      </c>
      <c r="U25" s="15">
        <v>797591.26899999997</v>
      </c>
      <c r="V25" s="15">
        <v>1870</v>
      </c>
    </row>
    <row r="26" spans="2:22" x14ac:dyDescent="0.25">
      <c r="B26" s="15" t="s">
        <v>122</v>
      </c>
      <c r="C26" s="15" t="s">
        <v>159</v>
      </c>
      <c r="D26" s="15" t="s">
        <v>160</v>
      </c>
      <c r="E26" s="15" t="s">
        <v>190</v>
      </c>
      <c r="F26" s="15" t="s">
        <v>162</v>
      </c>
      <c r="G26" s="15" t="s">
        <v>133</v>
      </c>
      <c r="H26" s="15" t="s">
        <v>136</v>
      </c>
      <c r="I26" s="15" t="s">
        <v>139</v>
      </c>
      <c r="J26" s="15" t="s">
        <v>141</v>
      </c>
      <c r="K26" s="15" t="s">
        <v>275</v>
      </c>
      <c r="L26" s="15" t="s">
        <v>279</v>
      </c>
      <c r="M26" s="15">
        <v>7.6180000000000003</v>
      </c>
      <c r="N26" s="15">
        <v>4.8109999999999999</v>
      </c>
      <c r="O26" s="15">
        <v>0.19600000000000001</v>
      </c>
      <c r="P26" s="15">
        <v>6.5389999999999997</v>
      </c>
      <c r="Q26" s="15">
        <v>4.4429999999999996</v>
      </c>
      <c r="R26" s="15">
        <v>9.3019999999999996</v>
      </c>
      <c r="S26" s="15">
        <v>12.47</v>
      </c>
      <c r="T26" s="15">
        <v>3.3759999999999999</v>
      </c>
      <c r="U26" s="15">
        <v>799865.23600000003</v>
      </c>
      <c r="V26" s="15">
        <v>600</v>
      </c>
    </row>
    <row r="27" spans="2:22" x14ac:dyDescent="0.25">
      <c r="B27" s="15" t="s">
        <v>122</v>
      </c>
      <c r="C27" s="15" t="s">
        <v>159</v>
      </c>
      <c r="D27" s="15" t="s">
        <v>160</v>
      </c>
      <c r="E27" s="15" t="s">
        <v>190</v>
      </c>
      <c r="F27" s="15" t="s">
        <v>162</v>
      </c>
      <c r="G27" s="15" t="s">
        <v>133</v>
      </c>
      <c r="H27" s="15" t="s">
        <v>136</v>
      </c>
      <c r="I27" s="15" t="s">
        <v>139</v>
      </c>
      <c r="J27" s="15" t="s">
        <v>141</v>
      </c>
      <c r="K27" s="15" t="s">
        <v>275</v>
      </c>
      <c r="L27" s="15" t="s">
        <v>280</v>
      </c>
      <c r="M27" s="15">
        <v>7.891</v>
      </c>
      <c r="N27" s="15">
        <v>6.57</v>
      </c>
      <c r="O27" s="15">
        <v>0.626</v>
      </c>
      <c r="P27" s="15">
        <v>5.968</v>
      </c>
      <c r="Q27" s="15">
        <v>4.1449999999999996</v>
      </c>
      <c r="R27" s="15">
        <v>9.0649999999999995</v>
      </c>
      <c r="S27" s="15">
        <v>12.438000000000001</v>
      </c>
      <c r="T27" s="15">
        <v>3.4220000000000002</v>
      </c>
      <c r="U27" s="15">
        <v>799137.09199999995</v>
      </c>
      <c r="V27" s="15">
        <v>110</v>
      </c>
    </row>
    <row r="28" spans="2:22" x14ac:dyDescent="0.25">
      <c r="B28" s="15" t="s">
        <v>122</v>
      </c>
      <c r="C28" s="15" t="s">
        <v>159</v>
      </c>
      <c r="D28" s="15" t="s">
        <v>160</v>
      </c>
      <c r="E28" s="15" t="s">
        <v>191</v>
      </c>
      <c r="F28" s="15" t="s">
        <v>162</v>
      </c>
      <c r="G28" s="15" t="s">
        <v>133</v>
      </c>
      <c r="H28" s="15" t="s">
        <v>136</v>
      </c>
      <c r="I28" s="15" t="s">
        <v>139</v>
      </c>
      <c r="J28" s="15" t="s">
        <v>141</v>
      </c>
      <c r="K28" s="15" t="s">
        <v>275</v>
      </c>
      <c r="L28" s="15" t="s">
        <v>276</v>
      </c>
      <c r="M28" s="15">
        <v>6.758</v>
      </c>
      <c r="N28" s="15">
        <v>5.3440000000000003</v>
      </c>
      <c r="O28" s="15">
        <v>0.39800000000000002</v>
      </c>
      <c r="P28" s="15">
        <v>5.32</v>
      </c>
      <c r="Q28" s="15">
        <v>3.504</v>
      </c>
      <c r="R28" s="15">
        <v>7.7</v>
      </c>
      <c r="S28" s="15">
        <v>16.872</v>
      </c>
      <c r="T28" s="15">
        <v>1.137</v>
      </c>
      <c r="U28" s="15">
        <v>938826.70400000003</v>
      </c>
      <c r="V28" s="15">
        <v>180</v>
      </c>
    </row>
    <row r="29" spans="2:22" x14ac:dyDescent="0.25">
      <c r="B29" s="15" t="s">
        <v>122</v>
      </c>
      <c r="C29" s="15" t="s">
        <v>159</v>
      </c>
      <c r="D29" s="15" t="s">
        <v>160</v>
      </c>
      <c r="E29" s="15" t="s">
        <v>191</v>
      </c>
      <c r="F29" s="15" t="s">
        <v>162</v>
      </c>
      <c r="G29" s="15" t="s">
        <v>133</v>
      </c>
      <c r="H29" s="15" t="s">
        <v>136</v>
      </c>
      <c r="I29" s="15" t="s">
        <v>139</v>
      </c>
      <c r="J29" s="15" t="s">
        <v>141</v>
      </c>
      <c r="K29" s="15" t="s">
        <v>275</v>
      </c>
      <c r="L29" s="15" t="s">
        <v>277</v>
      </c>
      <c r="M29" s="15">
        <v>6.03</v>
      </c>
      <c r="N29" s="15">
        <v>3.8959999999999999</v>
      </c>
      <c r="O29" s="15">
        <v>0.10199999999999999</v>
      </c>
      <c r="P29" s="15">
        <v>5.1310000000000002</v>
      </c>
      <c r="Q29" s="15">
        <v>3.4630000000000001</v>
      </c>
      <c r="R29" s="15">
        <v>7.48</v>
      </c>
      <c r="S29" s="15">
        <v>16.745000000000001</v>
      </c>
      <c r="T29" s="15">
        <v>1.2110000000000001</v>
      </c>
      <c r="U29" s="15">
        <v>927800.18200000003</v>
      </c>
      <c r="V29" s="15">
        <v>1470</v>
      </c>
    </row>
    <row r="30" spans="2:22" x14ac:dyDescent="0.25">
      <c r="B30" s="15" t="s">
        <v>122</v>
      </c>
      <c r="C30" s="15" t="s">
        <v>159</v>
      </c>
      <c r="D30" s="15" t="s">
        <v>160</v>
      </c>
      <c r="E30" s="15" t="s">
        <v>191</v>
      </c>
      <c r="F30" s="15" t="s">
        <v>162</v>
      </c>
      <c r="G30" s="15" t="s">
        <v>133</v>
      </c>
      <c r="H30" s="15" t="s">
        <v>136</v>
      </c>
      <c r="I30" s="15" t="s">
        <v>139</v>
      </c>
      <c r="J30" s="15" t="s">
        <v>141</v>
      </c>
      <c r="K30" s="15" t="s">
        <v>275</v>
      </c>
      <c r="L30" s="15" t="s">
        <v>278</v>
      </c>
      <c r="M30" s="15">
        <v>6.7880000000000003</v>
      </c>
      <c r="N30" s="15">
        <v>4.4969999999999999</v>
      </c>
      <c r="O30" s="15">
        <v>0.10299999999999999</v>
      </c>
      <c r="P30" s="15">
        <v>5.8780000000000001</v>
      </c>
      <c r="Q30" s="15">
        <v>3.9670000000000001</v>
      </c>
      <c r="R30" s="15">
        <v>8.33</v>
      </c>
      <c r="S30" s="15">
        <v>16.788</v>
      </c>
      <c r="T30" s="15">
        <v>1.1659999999999999</v>
      </c>
      <c r="U30" s="15">
        <v>930971.51800000004</v>
      </c>
      <c r="V30" s="15">
        <v>1900</v>
      </c>
    </row>
    <row r="31" spans="2:22" x14ac:dyDescent="0.25">
      <c r="B31" s="15" t="s">
        <v>122</v>
      </c>
      <c r="C31" s="15" t="s">
        <v>159</v>
      </c>
      <c r="D31" s="15" t="s">
        <v>160</v>
      </c>
      <c r="E31" s="15" t="s">
        <v>191</v>
      </c>
      <c r="F31" s="15" t="s">
        <v>162</v>
      </c>
      <c r="G31" s="15" t="s">
        <v>133</v>
      </c>
      <c r="H31" s="15" t="s">
        <v>136</v>
      </c>
      <c r="I31" s="15" t="s">
        <v>139</v>
      </c>
      <c r="J31" s="15" t="s">
        <v>141</v>
      </c>
      <c r="K31" s="15" t="s">
        <v>275</v>
      </c>
      <c r="L31" s="15" t="s">
        <v>279</v>
      </c>
      <c r="M31" s="15">
        <v>7.3570000000000002</v>
      </c>
      <c r="N31" s="15">
        <v>5.1929999999999996</v>
      </c>
      <c r="O31" s="15">
        <v>0.21199999999999999</v>
      </c>
      <c r="P31" s="15">
        <v>6.0810000000000004</v>
      </c>
      <c r="Q31" s="15">
        <v>4.2510000000000003</v>
      </c>
      <c r="R31" s="15">
        <v>8.9120000000000008</v>
      </c>
      <c r="S31" s="15">
        <v>16.856000000000002</v>
      </c>
      <c r="T31" s="15">
        <v>1.151</v>
      </c>
      <c r="U31" s="15">
        <v>932302.07</v>
      </c>
      <c r="V31" s="15">
        <v>600</v>
      </c>
    </row>
    <row r="32" spans="2:22" x14ac:dyDescent="0.25">
      <c r="B32" s="15" t="s">
        <v>122</v>
      </c>
      <c r="C32" s="15" t="s">
        <v>159</v>
      </c>
      <c r="D32" s="15" t="s">
        <v>160</v>
      </c>
      <c r="E32" s="15" t="s">
        <v>191</v>
      </c>
      <c r="F32" s="15" t="s">
        <v>162</v>
      </c>
      <c r="G32" s="15" t="s">
        <v>133</v>
      </c>
      <c r="H32" s="15" t="s">
        <v>136</v>
      </c>
      <c r="I32" s="15" t="s">
        <v>139</v>
      </c>
      <c r="J32" s="15" t="s">
        <v>141</v>
      </c>
      <c r="K32" s="15" t="s">
        <v>275</v>
      </c>
      <c r="L32" s="15" t="s">
        <v>280</v>
      </c>
      <c r="M32" s="15">
        <v>7.601</v>
      </c>
      <c r="N32" s="15">
        <v>5.4450000000000003</v>
      </c>
      <c r="O32" s="15">
        <v>0.51900000000000002</v>
      </c>
      <c r="P32" s="15">
        <v>5.8479999999999999</v>
      </c>
      <c r="Q32" s="15">
        <v>4.0330000000000004</v>
      </c>
      <c r="R32" s="15">
        <v>9.68</v>
      </c>
      <c r="S32" s="15">
        <v>16.795000000000002</v>
      </c>
      <c r="T32" s="15">
        <v>1.163</v>
      </c>
      <c r="U32" s="15">
        <v>933098.27</v>
      </c>
      <c r="V32" s="15">
        <v>110</v>
      </c>
    </row>
    <row r="33" spans="2:22" x14ac:dyDescent="0.25">
      <c r="B33" s="15" t="s">
        <v>122</v>
      </c>
      <c r="C33" s="15" t="s">
        <v>159</v>
      </c>
      <c r="D33" s="15" t="s">
        <v>160</v>
      </c>
      <c r="E33" s="15" t="s">
        <v>192</v>
      </c>
      <c r="F33" s="15" t="s">
        <v>162</v>
      </c>
      <c r="G33" s="15" t="s">
        <v>133</v>
      </c>
      <c r="H33" s="15" t="s">
        <v>136</v>
      </c>
      <c r="I33" s="15" t="s">
        <v>139</v>
      </c>
      <c r="J33" s="15" t="s">
        <v>141</v>
      </c>
      <c r="K33" s="15" t="s">
        <v>275</v>
      </c>
      <c r="L33" s="15" t="s">
        <v>276</v>
      </c>
      <c r="M33" s="15">
        <v>6.8239999999999998</v>
      </c>
      <c r="N33" s="15">
        <v>5.2110000000000003</v>
      </c>
      <c r="O33" s="15">
        <v>0.38800000000000001</v>
      </c>
      <c r="P33" s="15">
        <v>5.452</v>
      </c>
      <c r="Q33" s="15">
        <v>3.5630000000000002</v>
      </c>
      <c r="R33" s="15">
        <v>8.1029999999999998</v>
      </c>
      <c r="S33" s="15">
        <v>16.349</v>
      </c>
      <c r="T33" s="15">
        <v>0.79400000000000004</v>
      </c>
      <c r="U33" s="15">
        <v>722338.103</v>
      </c>
      <c r="V33" s="15">
        <v>180</v>
      </c>
    </row>
    <row r="34" spans="2:22" x14ac:dyDescent="0.25">
      <c r="B34" s="15" t="s">
        <v>122</v>
      </c>
      <c r="C34" s="15" t="s">
        <v>159</v>
      </c>
      <c r="D34" s="15" t="s">
        <v>160</v>
      </c>
      <c r="E34" s="15" t="s">
        <v>192</v>
      </c>
      <c r="F34" s="15" t="s">
        <v>162</v>
      </c>
      <c r="G34" s="15" t="s">
        <v>133</v>
      </c>
      <c r="H34" s="15" t="s">
        <v>136</v>
      </c>
      <c r="I34" s="15" t="s">
        <v>139</v>
      </c>
      <c r="J34" s="15" t="s">
        <v>141</v>
      </c>
      <c r="K34" s="15" t="s">
        <v>275</v>
      </c>
      <c r="L34" s="15" t="s">
        <v>277</v>
      </c>
      <c r="M34" s="15">
        <v>6.1219999999999999</v>
      </c>
      <c r="N34" s="15">
        <v>3.9430000000000001</v>
      </c>
      <c r="O34" s="15">
        <v>0.104</v>
      </c>
      <c r="P34" s="15">
        <v>5.218</v>
      </c>
      <c r="Q34" s="15">
        <v>3.53</v>
      </c>
      <c r="R34" s="15">
        <v>7.56</v>
      </c>
      <c r="S34" s="15">
        <v>16.116</v>
      </c>
      <c r="T34" s="15">
        <v>0.88300000000000001</v>
      </c>
      <c r="U34" s="15">
        <v>713908.89800000004</v>
      </c>
      <c r="V34" s="15">
        <v>1450</v>
      </c>
    </row>
    <row r="35" spans="2:22" x14ac:dyDescent="0.25">
      <c r="B35" s="15" t="s">
        <v>122</v>
      </c>
      <c r="C35" s="15" t="s">
        <v>159</v>
      </c>
      <c r="D35" s="15" t="s">
        <v>160</v>
      </c>
      <c r="E35" s="15" t="s">
        <v>192</v>
      </c>
      <c r="F35" s="15" t="s">
        <v>162</v>
      </c>
      <c r="G35" s="15" t="s">
        <v>133</v>
      </c>
      <c r="H35" s="15" t="s">
        <v>136</v>
      </c>
      <c r="I35" s="15" t="s">
        <v>139</v>
      </c>
      <c r="J35" s="15" t="s">
        <v>141</v>
      </c>
      <c r="K35" s="15" t="s">
        <v>275</v>
      </c>
      <c r="L35" s="15" t="s">
        <v>278</v>
      </c>
      <c r="M35" s="15">
        <v>6.8890000000000002</v>
      </c>
      <c r="N35" s="15">
        <v>4.4530000000000003</v>
      </c>
      <c r="O35" s="15">
        <v>0.10299999999999999</v>
      </c>
      <c r="P35" s="15">
        <v>5.9560000000000004</v>
      </c>
      <c r="Q35" s="15">
        <v>4.0259999999999998</v>
      </c>
      <c r="R35" s="15">
        <v>8.5190000000000001</v>
      </c>
      <c r="S35" s="15">
        <v>16.186</v>
      </c>
      <c r="T35" s="15">
        <v>0.83299999999999996</v>
      </c>
      <c r="U35" s="15">
        <v>715289.32900000003</v>
      </c>
      <c r="V35" s="15">
        <v>1880</v>
      </c>
    </row>
    <row r="36" spans="2:22" x14ac:dyDescent="0.25">
      <c r="B36" s="15" t="s">
        <v>122</v>
      </c>
      <c r="C36" s="15" t="s">
        <v>159</v>
      </c>
      <c r="D36" s="15" t="s">
        <v>160</v>
      </c>
      <c r="E36" s="15" t="s">
        <v>192</v>
      </c>
      <c r="F36" s="15" t="s">
        <v>162</v>
      </c>
      <c r="G36" s="15" t="s">
        <v>133</v>
      </c>
      <c r="H36" s="15" t="s">
        <v>136</v>
      </c>
      <c r="I36" s="15" t="s">
        <v>139</v>
      </c>
      <c r="J36" s="15" t="s">
        <v>141</v>
      </c>
      <c r="K36" s="15" t="s">
        <v>275</v>
      </c>
      <c r="L36" s="15" t="s">
        <v>279</v>
      </c>
      <c r="M36" s="15">
        <v>7.4470000000000001</v>
      </c>
      <c r="N36" s="15">
        <v>5.101</v>
      </c>
      <c r="O36" s="15">
        <v>0.20799999999999999</v>
      </c>
      <c r="P36" s="15">
        <v>6.2039999999999997</v>
      </c>
      <c r="Q36" s="15">
        <v>4.2690000000000001</v>
      </c>
      <c r="R36" s="15">
        <v>9.0679999999999996</v>
      </c>
      <c r="S36" s="15">
        <v>16.242999999999999</v>
      </c>
      <c r="T36" s="15">
        <v>0.81799999999999995</v>
      </c>
      <c r="U36" s="15">
        <v>714777.15800000005</v>
      </c>
      <c r="V36" s="15">
        <v>600</v>
      </c>
    </row>
    <row r="37" spans="2:22" x14ac:dyDescent="0.25">
      <c r="B37" s="15" t="s">
        <v>122</v>
      </c>
      <c r="C37" s="15" t="s">
        <v>159</v>
      </c>
      <c r="D37" s="15" t="s">
        <v>160</v>
      </c>
      <c r="E37" s="15" t="s">
        <v>192</v>
      </c>
      <c r="F37" s="15" t="s">
        <v>162</v>
      </c>
      <c r="G37" s="15" t="s">
        <v>133</v>
      </c>
      <c r="H37" s="15" t="s">
        <v>136</v>
      </c>
      <c r="I37" s="15" t="s">
        <v>139</v>
      </c>
      <c r="J37" s="15" t="s">
        <v>141</v>
      </c>
      <c r="K37" s="15" t="s">
        <v>275</v>
      </c>
      <c r="L37" s="15" t="s">
        <v>280</v>
      </c>
      <c r="M37" s="15">
        <v>7.6289999999999996</v>
      </c>
      <c r="N37" s="15">
        <v>5.6289999999999996</v>
      </c>
      <c r="O37" s="15">
        <v>0.53700000000000003</v>
      </c>
      <c r="P37" s="15">
        <v>6.0940000000000003</v>
      </c>
      <c r="Q37" s="15">
        <v>4.28</v>
      </c>
      <c r="R37" s="15">
        <v>9.4570000000000007</v>
      </c>
      <c r="S37" s="15">
        <v>16.099</v>
      </c>
      <c r="T37" s="15">
        <v>0.87</v>
      </c>
      <c r="U37" s="15">
        <v>712209.95</v>
      </c>
      <c r="V37" s="15">
        <v>110</v>
      </c>
    </row>
    <row r="38" spans="2:22" x14ac:dyDescent="0.25">
      <c r="B38" s="15" t="s">
        <v>122</v>
      </c>
      <c r="C38" s="15" t="s">
        <v>159</v>
      </c>
      <c r="D38" s="15" t="s">
        <v>160</v>
      </c>
      <c r="E38" s="15" t="s">
        <v>193</v>
      </c>
      <c r="F38" s="15" t="s">
        <v>162</v>
      </c>
      <c r="G38" s="15" t="s">
        <v>133</v>
      </c>
      <c r="H38" s="15" t="s">
        <v>136</v>
      </c>
      <c r="I38" s="15" t="s">
        <v>139</v>
      </c>
      <c r="J38" s="15" t="s">
        <v>141</v>
      </c>
      <c r="K38" s="15" t="s">
        <v>275</v>
      </c>
      <c r="L38" s="15" t="s">
        <v>276</v>
      </c>
      <c r="M38" s="15">
        <v>6.7469999999999999</v>
      </c>
      <c r="N38" s="15">
        <v>5.1470000000000002</v>
      </c>
      <c r="O38" s="15">
        <v>0.38400000000000001</v>
      </c>
      <c r="P38" s="15">
        <v>5.3449999999999998</v>
      </c>
      <c r="Q38" s="15">
        <v>3.694</v>
      </c>
      <c r="R38" s="15">
        <v>7.9059999999999997</v>
      </c>
      <c r="S38" s="15">
        <v>16.484999999999999</v>
      </c>
      <c r="T38" s="15">
        <v>0.81499999999999995</v>
      </c>
      <c r="U38" s="15">
        <v>616496.53599999996</v>
      </c>
      <c r="V38" s="15">
        <v>180</v>
      </c>
    </row>
    <row r="39" spans="2:22" x14ac:dyDescent="0.25">
      <c r="B39" s="15" t="s">
        <v>122</v>
      </c>
      <c r="C39" s="15" t="s">
        <v>159</v>
      </c>
      <c r="D39" s="15" t="s">
        <v>160</v>
      </c>
      <c r="E39" s="15" t="s">
        <v>193</v>
      </c>
      <c r="F39" s="15" t="s">
        <v>162</v>
      </c>
      <c r="G39" s="15" t="s">
        <v>133</v>
      </c>
      <c r="H39" s="15" t="s">
        <v>136</v>
      </c>
      <c r="I39" s="15" t="s">
        <v>139</v>
      </c>
      <c r="J39" s="15" t="s">
        <v>141</v>
      </c>
      <c r="K39" s="15" t="s">
        <v>275</v>
      </c>
      <c r="L39" s="15" t="s">
        <v>277</v>
      </c>
      <c r="M39" s="15">
        <v>6.0430000000000001</v>
      </c>
      <c r="N39" s="15">
        <v>3.9420000000000002</v>
      </c>
      <c r="O39" s="15">
        <v>0.10299999999999999</v>
      </c>
      <c r="P39" s="15">
        <v>5.0490000000000004</v>
      </c>
      <c r="Q39" s="15">
        <v>3.4980000000000002</v>
      </c>
      <c r="R39" s="15">
        <v>7.5750000000000002</v>
      </c>
      <c r="S39" s="15">
        <v>16.289000000000001</v>
      </c>
      <c r="T39" s="15">
        <v>0.88500000000000001</v>
      </c>
      <c r="U39" s="15">
        <v>608001.87199999997</v>
      </c>
      <c r="V39" s="15">
        <v>1460</v>
      </c>
    </row>
    <row r="40" spans="2:22" x14ac:dyDescent="0.25">
      <c r="B40" s="15" t="s">
        <v>122</v>
      </c>
      <c r="C40" s="15" t="s">
        <v>159</v>
      </c>
      <c r="D40" s="15" t="s">
        <v>160</v>
      </c>
      <c r="E40" s="15" t="s">
        <v>193</v>
      </c>
      <c r="F40" s="15" t="s">
        <v>162</v>
      </c>
      <c r="G40" s="15" t="s">
        <v>133</v>
      </c>
      <c r="H40" s="15" t="s">
        <v>136</v>
      </c>
      <c r="I40" s="15" t="s">
        <v>139</v>
      </c>
      <c r="J40" s="15" t="s">
        <v>141</v>
      </c>
      <c r="K40" s="15" t="s">
        <v>275</v>
      </c>
      <c r="L40" s="15" t="s">
        <v>278</v>
      </c>
      <c r="M40" s="15">
        <v>6.819</v>
      </c>
      <c r="N40" s="15">
        <v>4.4580000000000002</v>
      </c>
      <c r="O40" s="15">
        <v>0.10299999999999999</v>
      </c>
      <c r="P40" s="15">
        <v>5.9249999999999998</v>
      </c>
      <c r="Q40" s="15">
        <v>4.016</v>
      </c>
      <c r="R40" s="15">
        <v>8.4130000000000003</v>
      </c>
      <c r="S40" s="15">
        <v>16.347000000000001</v>
      </c>
      <c r="T40" s="15">
        <v>0.85399999999999998</v>
      </c>
      <c r="U40" s="15">
        <v>609859.02500000002</v>
      </c>
      <c r="V40" s="15">
        <v>1880</v>
      </c>
    </row>
    <row r="41" spans="2:22" x14ac:dyDescent="0.25">
      <c r="B41" s="15" t="s">
        <v>122</v>
      </c>
      <c r="C41" s="15" t="s">
        <v>159</v>
      </c>
      <c r="D41" s="15" t="s">
        <v>160</v>
      </c>
      <c r="E41" s="15" t="s">
        <v>193</v>
      </c>
      <c r="F41" s="15" t="s">
        <v>162</v>
      </c>
      <c r="G41" s="15" t="s">
        <v>133</v>
      </c>
      <c r="H41" s="15" t="s">
        <v>136</v>
      </c>
      <c r="I41" s="15" t="s">
        <v>139</v>
      </c>
      <c r="J41" s="15" t="s">
        <v>141</v>
      </c>
      <c r="K41" s="15" t="s">
        <v>275</v>
      </c>
      <c r="L41" s="15" t="s">
        <v>279</v>
      </c>
      <c r="M41" s="15">
        <v>7.2210000000000001</v>
      </c>
      <c r="N41" s="15">
        <v>4.7649999999999997</v>
      </c>
      <c r="O41" s="15">
        <v>0.19500000000000001</v>
      </c>
      <c r="P41" s="15">
        <v>6.12</v>
      </c>
      <c r="Q41" s="15">
        <v>4.1609999999999996</v>
      </c>
      <c r="R41" s="15">
        <v>8.8759999999999994</v>
      </c>
      <c r="S41" s="15">
        <v>16.382999999999999</v>
      </c>
      <c r="T41" s="15">
        <v>0.84499999999999997</v>
      </c>
      <c r="U41" s="15">
        <v>611405.09400000004</v>
      </c>
      <c r="V41" s="15">
        <v>600</v>
      </c>
    </row>
    <row r="42" spans="2:22" x14ac:dyDescent="0.25">
      <c r="B42" s="15" t="s">
        <v>122</v>
      </c>
      <c r="C42" s="15" t="s">
        <v>159</v>
      </c>
      <c r="D42" s="15" t="s">
        <v>160</v>
      </c>
      <c r="E42" s="15" t="s">
        <v>193</v>
      </c>
      <c r="F42" s="15" t="s">
        <v>162</v>
      </c>
      <c r="G42" s="15" t="s">
        <v>133</v>
      </c>
      <c r="H42" s="15" t="s">
        <v>136</v>
      </c>
      <c r="I42" s="15" t="s">
        <v>139</v>
      </c>
      <c r="J42" s="15" t="s">
        <v>141</v>
      </c>
      <c r="K42" s="15" t="s">
        <v>275</v>
      </c>
      <c r="L42" s="15" t="s">
        <v>280</v>
      </c>
      <c r="M42" s="15">
        <v>7.4080000000000004</v>
      </c>
      <c r="N42" s="15">
        <v>5.4690000000000003</v>
      </c>
      <c r="O42" s="15">
        <v>0.52100000000000002</v>
      </c>
      <c r="P42" s="15">
        <v>5.96</v>
      </c>
      <c r="Q42" s="15">
        <v>4.3940000000000001</v>
      </c>
      <c r="R42" s="15">
        <v>9.3719999999999999</v>
      </c>
      <c r="S42" s="15">
        <v>16.274000000000001</v>
      </c>
      <c r="T42" s="15">
        <v>0.873</v>
      </c>
      <c r="U42" s="15">
        <v>609013.06400000001</v>
      </c>
      <c r="V42" s="15">
        <v>110</v>
      </c>
    </row>
    <row r="43" spans="2:22" x14ac:dyDescent="0.25">
      <c r="B43" s="15" t="s">
        <v>122</v>
      </c>
      <c r="C43" s="15" t="s">
        <v>159</v>
      </c>
      <c r="D43" s="15" t="s">
        <v>160</v>
      </c>
      <c r="E43" s="15" t="s">
        <v>194</v>
      </c>
      <c r="F43" s="15" t="s">
        <v>162</v>
      </c>
      <c r="G43" s="15" t="s">
        <v>133</v>
      </c>
      <c r="H43" s="15" t="s">
        <v>136</v>
      </c>
      <c r="I43" s="15" t="s">
        <v>139</v>
      </c>
      <c r="J43" s="15" t="s">
        <v>141</v>
      </c>
      <c r="K43" s="15" t="s">
        <v>275</v>
      </c>
      <c r="L43" s="15" t="s">
        <v>276</v>
      </c>
      <c r="M43" s="15">
        <v>7.16</v>
      </c>
      <c r="N43" s="15">
        <v>5.4269999999999996</v>
      </c>
      <c r="O43" s="15">
        <v>0.40500000000000003</v>
      </c>
      <c r="P43" s="15">
        <v>5.6219999999999999</v>
      </c>
      <c r="Q43" s="15">
        <v>3.7050000000000001</v>
      </c>
      <c r="R43" s="15">
        <v>8.2629999999999999</v>
      </c>
      <c r="S43" s="15">
        <v>16.95</v>
      </c>
      <c r="T43" s="15">
        <v>0.94099999999999995</v>
      </c>
      <c r="U43" s="15">
        <v>482494.41700000002</v>
      </c>
      <c r="V43" s="15">
        <v>180</v>
      </c>
    </row>
    <row r="44" spans="2:22" x14ac:dyDescent="0.25">
      <c r="B44" s="15" t="s">
        <v>122</v>
      </c>
      <c r="C44" s="15" t="s">
        <v>159</v>
      </c>
      <c r="D44" s="15" t="s">
        <v>160</v>
      </c>
      <c r="E44" s="15" t="s">
        <v>194</v>
      </c>
      <c r="F44" s="15" t="s">
        <v>162</v>
      </c>
      <c r="G44" s="15" t="s">
        <v>133</v>
      </c>
      <c r="H44" s="15" t="s">
        <v>136</v>
      </c>
      <c r="I44" s="15" t="s">
        <v>139</v>
      </c>
      <c r="J44" s="15" t="s">
        <v>141</v>
      </c>
      <c r="K44" s="15" t="s">
        <v>275</v>
      </c>
      <c r="L44" s="15" t="s">
        <v>277</v>
      </c>
      <c r="M44" s="15">
        <v>6.2919999999999998</v>
      </c>
      <c r="N44" s="15">
        <v>4.07</v>
      </c>
      <c r="O44" s="15">
        <v>0.107</v>
      </c>
      <c r="P44" s="15">
        <v>5.3630000000000004</v>
      </c>
      <c r="Q44" s="15">
        <v>3.5640000000000001</v>
      </c>
      <c r="R44" s="15">
        <v>7.8230000000000004</v>
      </c>
      <c r="S44" s="15">
        <v>16.616</v>
      </c>
      <c r="T44" s="15">
        <v>1.07</v>
      </c>
      <c r="U44" s="15">
        <v>466134.55200000003</v>
      </c>
      <c r="V44" s="15">
        <v>1450</v>
      </c>
    </row>
    <row r="45" spans="2:22" x14ac:dyDescent="0.25">
      <c r="B45" s="15" t="s">
        <v>122</v>
      </c>
      <c r="C45" s="15" t="s">
        <v>159</v>
      </c>
      <c r="D45" s="15" t="s">
        <v>160</v>
      </c>
      <c r="E45" s="15" t="s">
        <v>194</v>
      </c>
      <c r="F45" s="15" t="s">
        <v>162</v>
      </c>
      <c r="G45" s="15" t="s">
        <v>133</v>
      </c>
      <c r="H45" s="15" t="s">
        <v>136</v>
      </c>
      <c r="I45" s="15" t="s">
        <v>139</v>
      </c>
      <c r="J45" s="15" t="s">
        <v>141</v>
      </c>
      <c r="K45" s="15" t="s">
        <v>275</v>
      </c>
      <c r="L45" s="15" t="s">
        <v>278</v>
      </c>
      <c r="M45" s="15">
        <v>7.1740000000000004</v>
      </c>
      <c r="N45" s="15">
        <v>4.6879999999999997</v>
      </c>
      <c r="O45" s="15">
        <v>0.109</v>
      </c>
      <c r="P45" s="15">
        <v>6.24</v>
      </c>
      <c r="Q45" s="15">
        <v>4.1390000000000002</v>
      </c>
      <c r="R45" s="15">
        <v>8.9109999999999996</v>
      </c>
      <c r="S45" s="15">
        <v>16.760999999999999</v>
      </c>
      <c r="T45" s="15">
        <v>0.99199999999999999</v>
      </c>
      <c r="U45" s="15">
        <v>469517.76400000002</v>
      </c>
      <c r="V45" s="15">
        <v>1860</v>
      </c>
    </row>
    <row r="46" spans="2:22" x14ac:dyDescent="0.25">
      <c r="B46" s="15" t="s">
        <v>122</v>
      </c>
      <c r="C46" s="15" t="s">
        <v>159</v>
      </c>
      <c r="D46" s="15" t="s">
        <v>160</v>
      </c>
      <c r="E46" s="15" t="s">
        <v>194</v>
      </c>
      <c r="F46" s="15" t="s">
        <v>162</v>
      </c>
      <c r="G46" s="15" t="s">
        <v>133</v>
      </c>
      <c r="H46" s="15" t="s">
        <v>136</v>
      </c>
      <c r="I46" s="15" t="s">
        <v>139</v>
      </c>
      <c r="J46" s="15" t="s">
        <v>141</v>
      </c>
      <c r="K46" s="15" t="s">
        <v>275</v>
      </c>
      <c r="L46" s="15" t="s">
        <v>279</v>
      </c>
      <c r="M46" s="15">
        <v>7.7839999999999998</v>
      </c>
      <c r="N46" s="15">
        <v>5.444</v>
      </c>
      <c r="O46" s="15">
        <v>0.222</v>
      </c>
      <c r="P46" s="15">
        <v>6.306</v>
      </c>
      <c r="Q46" s="15">
        <v>4.4240000000000004</v>
      </c>
      <c r="R46" s="15">
        <v>9.4529999999999994</v>
      </c>
      <c r="S46" s="15">
        <v>16.815000000000001</v>
      </c>
      <c r="T46" s="15">
        <v>0.96699999999999997</v>
      </c>
      <c r="U46" s="15">
        <v>469863.68099999998</v>
      </c>
      <c r="V46" s="15">
        <v>600</v>
      </c>
    </row>
    <row r="47" spans="2:22" x14ac:dyDescent="0.25">
      <c r="B47" s="15" t="s">
        <v>122</v>
      </c>
      <c r="C47" s="15" t="s">
        <v>159</v>
      </c>
      <c r="D47" s="15" t="s">
        <v>160</v>
      </c>
      <c r="E47" s="15" t="s">
        <v>194</v>
      </c>
      <c r="F47" s="15" t="s">
        <v>162</v>
      </c>
      <c r="G47" s="15" t="s">
        <v>133</v>
      </c>
      <c r="H47" s="15" t="s">
        <v>136</v>
      </c>
      <c r="I47" s="15" t="s">
        <v>139</v>
      </c>
      <c r="J47" s="15" t="s">
        <v>141</v>
      </c>
      <c r="K47" s="15" t="s">
        <v>275</v>
      </c>
      <c r="L47" s="15" t="s">
        <v>280</v>
      </c>
      <c r="M47" s="15">
        <v>8.2669999999999995</v>
      </c>
      <c r="N47" s="15">
        <v>6.4640000000000004</v>
      </c>
      <c r="O47" s="15">
        <v>0.61599999999999999</v>
      </c>
      <c r="P47" s="15">
        <v>6.2919999999999998</v>
      </c>
      <c r="Q47" s="15">
        <v>4.2009999999999996</v>
      </c>
      <c r="R47" s="15">
        <v>9.5009999999999994</v>
      </c>
      <c r="S47" s="15">
        <v>16.68</v>
      </c>
      <c r="T47" s="15">
        <v>1.034</v>
      </c>
      <c r="U47" s="15">
        <v>466999.16899999999</v>
      </c>
      <c r="V47" s="15">
        <v>110</v>
      </c>
    </row>
    <row r="48" spans="2:22" x14ac:dyDescent="0.25">
      <c r="B48" s="15" t="s">
        <v>122</v>
      </c>
      <c r="C48" s="15" t="s">
        <v>159</v>
      </c>
      <c r="D48" s="15" t="s">
        <v>160</v>
      </c>
      <c r="E48" s="15" t="s">
        <v>195</v>
      </c>
      <c r="F48" s="15" t="s">
        <v>162</v>
      </c>
      <c r="G48" s="15" t="s">
        <v>133</v>
      </c>
      <c r="H48" s="15" t="s">
        <v>136</v>
      </c>
      <c r="I48" s="15" t="s">
        <v>139</v>
      </c>
      <c r="J48" s="15" t="s">
        <v>141</v>
      </c>
      <c r="K48" s="15" t="s">
        <v>275</v>
      </c>
      <c r="L48" s="15" t="s">
        <v>276</v>
      </c>
      <c r="M48" s="15">
        <v>7.875</v>
      </c>
      <c r="N48" s="15">
        <v>5.91</v>
      </c>
      <c r="O48" s="15">
        <v>0.44</v>
      </c>
      <c r="P48" s="15">
        <v>6.3879999999999999</v>
      </c>
      <c r="Q48" s="15">
        <v>3.9649999999999999</v>
      </c>
      <c r="R48" s="15">
        <v>9.5120000000000005</v>
      </c>
      <c r="S48" s="15">
        <v>12.584</v>
      </c>
      <c r="T48" s="15">
        <v>3.343</v>
      </c>
      <c r="U48" s="15">
        <v>268449.68800000002</v>
      </c>
      <c r="V48" s="15">
        <v>180</v>
      </c>
    </row>
    <row r="49" spans="2:22" x14ac:dyDescent="0.25">
      <c r="B49" s="15" t="s">
        <v>122</v>
      </c>
      <c r="C49" s="15" t="s">
        <v>159</v>
      </c>
      <c r="D49" s="15" t="s">
        <v>160</v>
      </c>
      <c r="E49" s="15" t="s">
        <v>195</v>
      </c>
      <c r="F49" s="15" t="s">
        <v>162</v>
      </c>
      <c r="G49" s="15" t="s">
        <v>133</v>
      </c>
      <c r="H49" s="15" t="s">
        <v>136</v>
      </c>
      <c r="I49" s="15" t="s">
        <v>139</v>
      </c>
      <c r="J49" s="15" t="s">
        <v>141</v>
      </c>
      <c r="K49" s="15" t="s">
        <v>275</v>
      </c>
      <c r="L49" s="15" t="s">
        <v>277</v>
      </c>
      <c r="M49" s="15">
        <v>6.9160000000000004</v>
      </c>
      <c r="N49" s="15">
        <v>4.5860000000000003</v>
      </c>
      <c r="O49" s="15">
        <v>0.121</v>
      </c>
      <c r="P49" s="15">
        <v>5.8789999999999996</v>
      </c>
      <c r="Q49" s="15">
        <v>3.8839999999999999</v>
      </c>
      <c r="R49" s="15">
        <v>8.609</v>
      </c>
      <c r="S49" s="15">
        <v>12.282999999999999</v>
      </c>
      <c r="T49" s="15">
        <v>3.5870000000000002</v>
      </c>
      <c r="U49" s="15">
        <v>256095.45600000001</v>
      </c>
      <c r="V49" s="15">
        <v>1440</v>
      </c>
    </row>
    <row r="50" spans="2:22" x14ac:dyDescent="0.25">
      <c r="B50" s="15" t="s">
        <v>122</v>
      </c>
      <c r="C50" s="15" t="s">
        <v>159</v>
      </c>
      <c r="D50" s="15" t="s">
        <v>160</v>
      </c>
      <c r="E50" s="15" t="s">
        <v>195</v>
      </c>
      <c r="F50" s="15" t="s">
        <v>162</v>
      </c>
      <c r="G50" s="15" t="s">
        <v>133</v>
      </c>
      <c r="H50" s="15" t="s">
        <v>136</v>
      </c>
      <c r="I50" s="15" t="s">
        <v>139</v>
      </c>
      <c r="J50" s="15" t="s">
        <v>141</v>
      </c>
      <c r="K50" s="15" t="s">
        <v>275</v>
      </c>
      <c r="L50" s="15" t="s">
        <v>278</v>
      </c>
      <c r="M50" s="15">
        <v>7.9930000000000003</v>
      </c>
      <c r="N50" s="15">
        <v>5.1340000000000003</v>
      </c>
      <c r="O50" s="15">
        <v>0.11899999999999999</v>
      </c>
      <c r="P50" s="15">
        <v>6.8579999999999997</v>
      </c>
      <c r="Q50" s="15">
        <v>4.6109999999999998</v>
      </c>
      <c r="R50" s="15">
        <v>9.9789999999999992</v>
      </c>
      <c r="S50" s="15">
        <v>12.436</v>
      </c>
      <c r="T50" s="15">
        <v>3.448</v>
      </c>
      <c r="U50" s="15">
        <v>259894.163</v>
      </c>
      <c r="V50" s="15">
        <v>1860</v>
      </c>
    </row>
    <row r="51" spans="2:22" x14ac:dyDescent="0.25">
      <c r="B51" s="15" t="s">
        <v>122</v>
      </c>
      <c r="C51" s="15" t="s">
        <v>159</v>
      </c>
      <c r="D51" s="15" t="s">
        <v>160</v>
      </c>
      <c r="E51" s="15" t="s">
        <v>195</v>
      </c>
      <c r="F51" s="15" t="s">
        <v>162</v>
      </c>
      <c r="G51" s="15" t="s">
        <v>133</v>
      </c>
      <c r="H51" s="15" t="s">
        <v>136</v>
      </c>
      <c r="I51" s="15" t="s">
        <v>139</v>
      </c>
      <c r="J51" s="15" t="s">
        <v>141</v>
      </c>
      <c r="K51" s="15" t="s">
        <v>275</v>
      </c>
      <c r="L51" s="15" t="s">
        <v>279</v>
      </c>
      <c r="M51" s="15">
        <v>8.6679999999999993</v>
      </c>
      <c r="N51" s="15">
        <v>6.13</v>
      </c>
      <c r="O51" s="15">
        <v>0.252</v>
      </c>
      <c r="P51" s="15">
        <v>7.3760000000000003</v>
      </c>
      <c r="Q51" s="15">
        <v>4.8719999999999999</v>
      </c>
      <c r="R51" s="15">
        <v>10.692</v>
      </c>
      <c r="S51" s="15">
        <v>12.461</v>
      </c>
      <c r="T51" s="15">
        <v>3.4249999999999998</v>
      </c>
      <c r="U51" s="15">
        <v>260989.10800000001</v>
      </c>
      <c r="V51" s="15">
        <v>590</v>
      </c>
    </row>
    <row r="52" spans="2:22" x14ac:dyDescent="0.25">
      <c r="B52" s="15" t="s">
        <v>122</v>
      </c>
      <c r="C52" s="15" t="s">
        <v>159</v>
      </c>
      <c r="D52" s="15" t="s">
        <v>160</v>
      </c>
      <c r="E52" s="15" t="s">
        <v>195</v>
      </c>
      <c r="F52" s="15" t="s">
        <v>162</v>
      </c>
      <c r="G52" s="15" t="s">
        <v>133</v>
      </c>
      <c r="H52" s="15" t="s">
        <v>136</v>
      </c>
      <c r="I52" s="15" t="s">
        <v>139</v>
      </c>
      <c r="J52" s="15" t="s">
        <v>141</v>
      </c>
      <c r="K52" s="15" t="s">
        <v>275</v>
      </c>
      <c r="L52" s="15" t="s">
        <v>280</v>
      </c>
      <c r="M52" s="15">
        <v>9.3049999999999997</v>
      </c>
      <c r="N52" s="15">
        <v>8.41</v>
      </c>
      <c r="O52" s="15">
        <v>0.80200000000000005</v>
      </c>
      <c r="P52" s="15">
        <v>6.569</v>
      </c>
      <c r="Q52" s="15">
        <v>4.6760000000000002</v>
      </c>
      <c r="R52" s="15">
        <v>10.762</v>
      </c>
      <c r="S52" s="15">
        <v>12.39</v>
      </c>
      <c r="T52" s="15">
        <v>3.47</v>
      </c>
      <c r="U52" s="15">
        <v>259582.155</v>
      </c>
      <c r="V52" s="15">
        <v>110</v>
      </c>
    </row>
    <row r="53" spans="2:22" x14ac:dyDescent="0.25">
      <c r="B53" s="15" t="s">
        <v>122</v>
      </c>
      <c r="C53" s="15" t="s">
        <v>159</v>
      </c>
      <c r="D53" s="15" t="s">
        <v>160</v>
      </c>
      <c r="E53" s="15" t="s">
        <v>196</v>
      </c>
      <c r="F53" s="15" t="s">
        <v>162</v>
      </c>
      <c r="G53" s="15" t="s">
        <v>133</v>
      </c>
      <c r="H53" s="15" t="s">
        <v>136</v>
      </c>
      <c r="I53" s="15" t="s">
        <v>139</v>
      </c>
      <c r="J53" s="15" t="s">
        <v>141</v>
      </c>
      <c r="K53" s="15" t="s">
        <v>275</v>
      </c>
      <c r="L53" s="15" t="s">
        <v>276</v>
      </c>
      <c r="M53" s="15">
        <v>8.7309999999999999</v>
      </c>
      <c r="N53" s="15">
        <v>6.6849999999999996</v>
      </c>
      <c r="O53" s="15">
        <v>0.47299999999999998</v>
      </c>
      <c r="P53" s="15">
        <v>6.883</v>
      </c>
      <c r="Q53" s="15">
        <v>4.3840000000000003</v>
      </c>
      <c r="R53" s="15">
        <v>10.523</v>
      </c>
      <c r="S53" s="15">
        <v>7.8929999999999998</v>
      </c>
      <c r="T53" s="15">
        <v>7.6360000000000001</v>
      </c>
      <c r="U53" s="15">
        <v>139454.932</v>
      </c>
      <c r="V53" s="15">
        <v>200</v>
      </c>
    </row>
    <row r="54" spans="2:22" x14ac:dyDescent="0.25">
      <c r="B54" s="15" t="s">
        <v>122</v>
      </c>
      <c r="C54" s="15" t="s">
        <v>159</v>
      </c>
      <c r="D54" s="15" t="s">
        <v>160</v>
      </c>
      <c r="E54" s="15" t="s">
        <v>196</v>
      </c>
      <c r="F54" s="15" t="s">
        <v>162</v>
      </c>
      <c r="G54" s="15" t="s">
        <v>133</v>
      </c>
      <c r="H54" s="15" t="s">
        <v>136</v>
      </c>
      <c r="I54" s="15" t="s">
        <v>139</v>
      </c>
      <c r="J54" s="15" t="s">
        <v>141</v>
      </c>
      <c r="K54" s="15" t="s">
        <v>275</v>
      </c>
      <c r="L54" s="15" t="s">
        <v>277</v>
      </c>
      <c r="M54" s="15">
        <v>7.65</v>
      </c>
      <c r="N54" s="15">
        <v>5.6120000000000001</v>
      </c>
      <c r="O54" s="15">
        <v>0.14199999999999999</v>
      </c>
      <c r="P54" s="15">
        <v>6.2489999999999997</v>
      </c>
      <c r="Q54" s="15">
        <v>4.1989999999999998</v>
      </c>
      <c r="R54" s="15">
        <v>9.4540000000000006</v>
      </c>
      <c r="S54" s="15">
        <v>7.6660000000000004</v>
      </c>
      <c r="T54" s="15">
        <v>7.8630000000000004</v>
      </c>
      <c r="U54" s="15">
        <v>135423.30499999999</v>
      </c>
      <c r="V54" s="15">
        <v>1570</v>
      </c>
    </row>
    <row r="55" spans="2:22" x14ac:dyDescent="0.25">
      <c r="B55" s="15" t="s">
        <v>122</v>
      </c>
      <c r="C55" s="15" t="s">
        <v>159</v>
      </c>
      <c r="D55" s="15" t="s">
        <v>160</v>
      </c>
      <c r="E55" s="15" t="s">
        <v>196</v>
      </c>
      <c r="F55" s="15" t="s">
        <v>162</v>
      </c>
      <c r="G55" s="15" t="s">
        <v>133</v>
      </c>
      <c r="H55" s="15" t="s">
        <v>136</v>
      </c>
      <c r="I55" s="15" t="s">
        <v>139</v>
      </c>
      <c r="J55" s="15" t="s">
        <v>141</v>
      </c>
      <c r="K55" s="15" t="s">
        <v>275</v>
      </c>
      <c r="L55" s="15" t="s">
        <v>278</v>
      </c>
      <c r="M55" s="15">
        <v>9.06</v>
      </c>
      <c r="N55" s="15">
        <v>6.141</v>
      </c>
      <c r="O55" s="15">
        <v>0.13600000000000001</v>
      </c>
      <c r="P55" s="15">
        <v>7.7830000000000004</v>
      </c>
      <c r="Q55" s="15">
        <v>5.0510000000000002</v>
      </c>
      <c r="R55" s="15">
        <v>11.224</v>
      </c>
      <c r="S55" s="15">
        <v>7.7679999999999998</v>
      </c>
      <c r="T55" s="15">
        <v>7.7569999999999997</v>
      </c>
      <c r="U55" s="15">
        <v>137183.516</v>
      </c>
      <c r="V55" s="15">
        <v>2040</v>
      </c>
    </row>
    <row r="56" spans="2:22" x14ac:dyDescent="0.25">
      <c r="B56" s="15" t="s">
        <v>122</v>
      </c>
      <c r="C56" s="15" t="s">
        <v>159</v>
      </c>
      <c r="D56" s="15" t="s">
        <v>160</v>
      </c>
      <c r="E56" s="15" t="s">
        <v>196</v>
      </c>
      <c r="F56" s="15" t="s">
        <v>162</v>
      </c>
      <c r="G56" s="15" t="s">
        <v>133</v>
      </c>
      <c r="H56" s="15" t="s">
        <v>136</v>
      </c>
      <c r="I56" s="15" t="s">
        <v>139</v>
      </c>
      <c r="J56" s="15" t="s">
        <v>141</v>
      </c>
      <c r="K56" s="15" t="s">
        <v>275</v>
      </c>
      <c r="L56" s="15" t="s">
        <v>279</v>
      </c>
      <c r="M56" s="15">
        <v>9.8550000000000004</v>
      </c>
      <c r="N56" s="15">
        <v>7.1040000000000001</v>
      </c>
      <c r="O56" s="15">
        <v>0.27900000000000003</v>
      </c>
      <c r="P56" s="15">
        <v>8.5299999999999994</v>
      </c>
      <c r="Q56" s="15">
        <v>5.5149999999999997</v>
      </c>
      <c r="R56" s="15">
        <v>11.923999999999999</v>
      </c>
      <c r="S56" s="15">
        <v>7.7690000000000001</v>
      </c>
      <c r="T56" s="15">
        <v>7.7569999999999997</v>
      </c>
      <c r="U56" s="15">
        <v>138306.649</v>
      </c>
      <c r="V56" s="15">
        <v>650</v>
      </c>
    </row>
    <row r="57" spans="2:22" x14ac:dyDescent="0.25">
      <c r="B57" s="15" t="s">
        <v>122</v>
      </c>
      <c r="C57" s="15" t="s">
        <v>159</v>
      </c>
      <c r="D57" s="15" t="s">
        <v>160</v>
      </c>
      <c r="E57" s="15" t="s">
        <v>196</v>
      </c>
      <c r="F57" s="15" t="s">
        <v>162</v>
      </c>
      <c r="G57" s="15" t="s">
        <v>133</v>
      </c>
      <c r="H57" s="15" t="s">
        <v>136</v>
      </c>
      <c r="I57" s="15" t="s">
        <v>139</v>
      </c>
      <c r="J57" s="15" t="s">
        <v>141</v>
      </c>
      <c r="K57" s="15" t="s">
        <v>275</v>
      </c>
      <c r="L57" s="15" t="s">
        <v>280</v>
      </c>
      <c r="M57" s="15">
        <v>10.984</v>
      </c>
      <c r="N57" s="15">
        <v>10.347</v>
      </c>
      <c r="O57" s="15">
        <v>0.94499999999999995</v>
      </c>
      <c r="P57" s="15">
        <v>7.617</v>
      </c>
      <c r="Q57" s="15">
        <v>5.1420000000000003</v>
      </c>
      <c r="R57" s="15">
        <v>12.909000000000001</v>
      </c>
      <c r="S57" s="15">
        <v>7.7779999999999996</v>
      </c>
      <c r="T57" s="15">
        <v>7.7549999999999999</v>
      </c>
      <c r="U57" s="15">
        <v>137062.326</v>
      </c>
      <c r="V57" s="15">
        <v>120</v>
      </c>
    </row>
    <row r="58" spans="2:22" x14ac:dyDescent="0.25">
      <c r="B58" s="15" t="s">
        <v>122</v>
      </c>
      <c r="C58" s="15" t="s">
        <v>159</v>
      </c>
      <c r="D58" s="15" t="s">
        <v>160</v>
      </c>
      <c r="E58" s="15" t="s">
        <v>197</v>
      </c>
      <c r="F58" s="15" t="s">
        <v>162</v>
      </c>
      <c r="G58" s="15" t="s">
        <v>133</v>
      </c>
      <c r="H58" s="15" t="s">
        <v>136</v>
      </c>
      <c r="I58" s="15" t="s">
        <v>139</v>
      </c>
      <c r="J58" s="15" t="s">
        <v>141</v>
      </c>
      <c r="K58" s="15" t="s">
        <v>275</v>
      </c>
      <c r="L58" s="15" t="s">
        <v>276</v>
      </c>
      <c r="M58" s="15">
        <v>9.43</v>
      </c>
      <c r="N58" s="15">
        <v>7.202</v>
      </c>
      <c r="O58" s="15">
        <v>0.52200000000000002</v>
      </c>
      <c r="P58" s="15">
        <v>7.3120000000000003</v>
      </c>
      <c r="Q58" s="15">
        <v>4.375</v>
      </c>
      <c r="R58" s="15">
        <v>12.32</v>
      </c>
      <c r="S58" s="15">
        <v>7.6790000000000003</v>
      </c>
      <c r="T58" s="15">
        <v>7.9950000000000001</v>
      </c>
      <c r="U58" s="15">
        <v>76450.968999999997</v>
      </c>
      <c r="V58" s="15">
        <v>190</v>
      </c>
    </row>
    <row r="59" spans="2:22" x14ac:dyDescent="0.25">
      <c r="B59" s="15" t="s">
        <v>122</v>
      </c>
      <c r="C59" s="15" t="s">
        <v>159</v>
      </c>
      <c r="D59" s="15" t="s">
        <v>160</v>
      </c>
      <c r="E59" s="15" t="s">
        <v>197</v>
      </c>
      <c r="F59" s="15" t="s">
        <v>162</v>
      </c>
      <c r="G59" s="15" t="s">
        <v>133</v>
      </c>
      <c r="H59" s="15" t="s">
        <v>136</v>
      </c>
      <c r="I59" s="15" t="s">
        <v>139</v>
      </c>
      <c r="J59" s="15" t="s">
        <v>141</v>
      </c>
      <c r="K59" s="15" t="s">
        <v>275</v>
      </c>
      <c r="L59" s="15" t="s">
        <v>277</v>
      </c>
      <c r="M59" s="15">
        <v>8.0069999999999997</v>
      </c>
      <c r="N59" s="15">
        <v>6.2069999999999999</v>
      </c>
      <c r="O59" s="15">
        <v>0.157</v>
      </c>
      <c r="P59" s="15">
        <v>6.3650000000000002</v>
      </c>
      <c r="Q59" s="15">
        <v>4.2460000000000004</v>
      </c>
      <c r="R59" s="15">
        <v>9.7929999999999993</v>
      </c>
      <c r="S59" s="15">
        <v>7.4480000000000004</v>
      </c>
      <c r="T59" s="15">
        <v>8.2240000000000002</v>
      </c>
      <c r="U59" s="15">
        <v>72299.331999999995</v>
      </c>
      <c r="V59" s="15">
        <v>1570</v>
      </c>
    </row>
    <row r="60" spans="2:22" x14ac:dyDescent="0.25">
      <c r="B60" s="15" t="s">
        <v>122</v>
      </c>
      <c r="C60" s="15" t="s">
        <v>159</v>
      </c>
      <c r="D60" s="15" t="s">
        <v>160</v>
      </c>
      <c r="E60" s="15" t="s">
        <v>197</v>
      </c>
      <c r="F60" s="15" t="s">
        <v>162</v>
      </c>
      <c r="G60" s="15" t="s">
        <v>133</v>
      </c>
      <c r="H60" s="15" t="s">
        <v>136</v>
      </c>
      <c r="I60" s="15" t="s">
        <v>139</v>
      </c>
      <c r="J60" s="15" t="s">
        <v>141</v>
      </c>
      <c r="K60" s="15" t="s">
        <v>275</v>
      </c>
      <c r="L60" s="15" t="s">
        <v>278</v>
      </c>
      <c r="M60" s="15">
        <v>9.6820000000000004</v>
      </c>
      <c r="N60" s="15">
        <v>6.5940000000000003</v>
      </c>
      <c r="O60" s="15">
        <v>0.14599999999999999</v>
      </c>
      <c r="P60" s="15">
        <v>8.1679999999999993</v>
      </c>
      <c r="Q60" s="15">
        <v>5.359</v>
      </c>
      <c r="R60" s="15">
        <v>12.157999999999999</v>
      </c>
      <c r="S60" s="15">
        <v>7.54</v>
      </c>
      <c r="T60" s="15">
        <v>8.1300000000000008</v>
      </c>
      <c r="U60" s="15">
        <v>73473.914000000004</v>
      </c>
      <c r="V60" s="15">
        <v>2030</v>
      </c>
    </row>
    <row r="61" spans="2:22" x14ac:dyDescent="0.25">
      <c r="B61" s="15" t="s">
        <v>122</v>
      </c>
      <c r="C61" s="15" t="s">
        <v>159</v>
      </c>
      <c r="D61" s="15" t="s">
        <v>160</v>
      </c>
      <c r="E61" s="15" t="s">
        <v>197</v>
      </c>
      <c r="F61" s="15" t="s">
        <v>162</v>
      </c>
      <c r="G61" s="15" t="s">
        <v>133</v>
      </c>
      <c r="H61" s="15" t="s">
        <v>136</v>
      </c>
      <c r="I61" s="15" t="s">
        <v>139</v>
      </c>
      <c r="J61" s="15" t="s">
        <v>141</v>
      </c>
      <c r="K61" s="15" t="s">
        <v>275</v>
      </c>
      <c r="L61" s="15" t="s">
        <v>279</v>
      </c>
      <c r="M61" s="15">
        <v>10.476000000000001</v>
      </c>
      <c r="N61" s="15">
        <v>7.3220000000000001</v>
      </c>
      <c r="O61" s="15">
        <v>0.28699999999999998</v>
      </c>
      <c r="P61" s="15">
        <v>8.7560000000000002</v>
      </c>
      <c r="Q61" s="15">
        <v>5.7389999999999999</v>
      </c>
      <c r="R61" s="15">
        <v>13.356999999999999</v>
      </c>
      <c r="S61" s="15">
        <v>7.5709999999999997</v>
      </c>
      <c r="T61" s="15">
        <v>8.1050000000000004</v>
      </c>
      <c r="U61" s="15">
        <v>74263.5</v>
      </c>
      <c r="V61" s="15">
        <v>650</v>
      </c>
    </row>
    <row r="62" spans="2:22" x14ac:dyDescent="0.25">
      <c r="B62" s="15" t="s">
        <v>122</v>
      </c>
      <c r="C62" s="15" t="s">
        <v>159</v>
      </c>
      <c r="D62" s="15" t="s">
        <v>160</v>
      </c>
      <c r="E62" s="15" t="s">
        <v>197</v>
      </c>
      <c r="F62" s="15" t="s">
        <v>162</v>
      </c>
      <c r="G62" s="15" t="s">
        <v>133</v>
      </c>
      <c r="H62" s="15" t="s">
        <v>136</v>
      </c>
      <c r="I62" s="15" t="s">
        <v>139</v>
      </c>
      <c r="J62" s="15" t="s">
        <v>141</v>
      </c>
      <c r="K62" s="15" t="s">
        <v>275</v>
      </c>
      <c r="L62" s="15" t="s">
        <v>280</v>
      </c>
      <c r="M62" s="15">
        <v>11.721</v>
      </c>
      <c r="N62" s="15">
        <v>11.54</v>
      </c>
      <c r="O62" s="15">
        <v>1.0529999999999999</v>
      </c>
      <c r="P62" s="15">
        <v>8.2919999999999998</v>
      </c>
      <c r="Q62" s="15">
        <v>5.5979999999999999</v>
      </c>
      <c r="R62" s="15">
        <v>13.734999999999999</v>
      </c>
      <c r="S62" s="15">
        <v>7.6139999999999999</v>
      </c>
      <c r="T62" s="15">
        <v>8.0549999999999997</v>
      </c>
      <c r="U62" s="15">
        <v>74029.998999999996</v>
      </c>
      <c r="V62" s="15">
        <v>120</v>
      </c>
    </row>
  </sheetData>
  <mergeCells count="1">
    <mergeCell ref="B1:V1"/>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73"/>
  <sheetViews>
    <sheetView zoomScale="85" zoomScaleNormal="85" workbookViewId="0">
      <selection activeCell="A3" sqref="A3"/>
    </sheetView>
  </sheetViews>
  <sheetFormatPr defaultColWidth="9.140625" defaultRowHeight="14.25" x14ac:dyDescent="0.25"/>
  <cols>
    <col min="1" max="1" width="31.7109375" style="14" customWidth="1"/>
    <col min="2" max="2" width="182.7109375" style="13" customWidth="1"/>
    <col min="3" max="16384" width="9.140625" style="12"/>
  </cols>
  <sheetData>
    <row r="1" spans="1:2" s="11" customFormat="1" ht="33" customHeight="1" x14ac:dyDescent="0.25">
      <c r="A1" s="38" t="str">
        <f>HYPERLINK("#About!A10","About this data release")</f>
        <v>About this data release</v>
      </c>
      <c r="B1" s="39"/>
    </row>
    <row r="2" spans="1:2" s="11" customFormat="1" ht="32.25" customHeight="1" x14ac:dyDescent="0.25">
      <c r="A2" s="38" t="str">
        <f>HYPERLINK("#Data_dictionary!A1","Data dictionary")</f>
        <v>Data dictionary</v>
      </c>
      <c r="B2" s="39"/>
    </row>
    <row r="3" spans="1:2" ht="47.25" customHeight="1" x14ac:dyDescent="0.25">
      <c r="A3" s="40" t="s">
        <v>42</v>
      </c>
      <c r="B3" s="41" t="s">
        <v>43</v>
      </c>
    </row>
    <row r="4" spans="1:2" ht="28.5" x14ac:dyDescent="0.25">
      <c r="A4" s="17" t="str">
        <f>HYPERLINK("#Figure_4!A1","Figure 4")</f>
        <v>Figure 4</v>
      </c>
      <c r="B4" s="13" t="s">
        <v>44</v>
      </c>
    </row>
    <row r="5" spans="1:2" ht="28.5" x14ac:dyDescent="0.25">
      <c r="A5" s="17" t="str">
        <f>HYPERLINK("#Figure_5!A1","Figure 5")</f>
        <v>Figure 5</v>
      </c>
      <c r="B5" s="13" t="s">
        <v>45</v>
      </c>
    </row>
    <row r="6" spans="1:2" x14ac:dyDescent="0.25">
      <c r="A6" s="17" t="str">
        <f>HYPERLINK("#Figure_6!A1","Figure 6")</f>
        <v>Figure 6</v>
      </c>
      <c r="B6" s="13" t="s">
        <v>46</v>
      </c>
    </row>
    <row r="7" spans="1:2" x14ac:dyDescent="0.25">
      <c r="A7" s="17" t="str">
        <f>HYPERLINK("#Figure_7!A1","Figure 7")</f>
        <v>Figure 7</v>
      </c>
      <c r="B7" s="13" t="s">
        <v>47</v>
      </c>
    </row>
    <row r="8" spans="1:2" ht="42.75" x14ac:dyDescent="0.25">
      <c r="A8" s="17" t="str">
        <f>HYPERLINK("#Figure_8!A1","Figure 8")</f>
        <v>Figure 8</v>
      </c>
      <c r="B8" s="13" t="s">
        <v>48</v>
      </c>
    </row>
    <row r="9" spans="1:2" ht="28.5" x14ac:dyDescent="0.25">
      <c r="A9" s="17" t="str">
        <f>HYPERLINK("#Figure_9!A1","Figure 9")</f>
        <v>Figure 9</v>
      </c>
      <c r="B9" s="13" t="s">
        <v>49</v>
      </c>
    </row>
    <row r="10" spans="1:2" ht="28.5" x14ac:dyDescent="0.25">
      <c r="A10" s="17" t="str">
        <f>HYPERLINK("#Figure_10!A1","Figure 10")</f>
        <v>Figure 10</v>
      </c>
      <c r="B10" s="13" t="s">
        <v>50</v>
      </c>
    </row>
    <row r="11" spans="1:2" x14ac:dyDescent="0.25">
      <c r="A11" s="17" t="str">
        <f>HYPERLINK("#Figure_11!A1","Figure 11")</f>
        <v>Figure 11</v>
      </c>
      <c r="B11" s="13" t="s">
        <v>51</v>
      </c>
    </row>
    <row r="12" spans="1:2" ht="28.5" x14ac:dyDescent="0.25">
      <c r="A12" s="17" t="str">
        <f>HYPERLINK("#Figure_12!A1","Figure 12")</f>
        <v>Figure 12</v>
      </c>
      <c r="B12" s="13" t="s">
        <v>52</v>
      </c>
    </row>
    <row r="13" spans="1:2" x14ac:dyDescent="0.25">
      <c r="A13" s="17" t="str">
        <f>HYPERLINK("#Figure_13!A1","Figure 13")</f>
        <v>Figure 13</v>
      </c>
      <c r="B13" s="13" t="s">
        <v>53</v>
      </c>
    </row>
    <row r="14" spans="1:2" ht="28.5" x14ac:dyDescent="0.25">
      <c r="A14" s="17" t="str">
        <f>HYPERLINK("#Figure_14!A1","Figure 14")</f>
        <v>Figure 14</v>
      </c>
      <c r="B14" s="13" t="s">
        <v>54</v>
      </c>
    </row>
    <row r="15" spans="1:2" ht="28.5" x14ac:dyDescent="0.25">
      <c r="A15" s="17" t="str">
        <f>HYPERLINK("#Figure_15!A1","Figure 15")</f>
        <v>Figure 15</v>
      </c>
      <c r="B15" s="13" t="s">
        <v>55</v>
      </c>
    </row>
    <row r="16" spans="1:2" ht="28.5" x14ac:dyDescent="0.25">
      <c r="A16" s="17" t="str">
        <f>HYPERLINK("#Figure_16!A1","Figure 16")</f>
        <v>Figure 16</v>
      </c>
      <c r="B16" s="13" t="s">
        <v>56</v>
      </c>
    </row>
    <row r="17" spans="1:2" ht="28.5" x14ac:dyDescent="0.25">
      <c r="A17" s="17" t="str">
        <f>HYPERLINK("#Figure_17!A1","Figure 17")</f>
        <v>Figure 17</v>
      </c>
      <c r="B17" s="13" t="s">
        <v>57</v>
      </c>
    </row>
    <row r="18" spans="1:2" ht="28.5" x14ac:dyDescent="0.25">
      <c r="A18" s="17" t="str">
        <f>HYPERLINK("#Figure_18!A1","Figure 18")</f>
        <v>Figure 18</v>
      </c>
      <c r="B18" s="13" t="s">
        <v>58</v>
      </c>
    </row>
    <row r="19" spans="1:2" ht="28.5" x14ac:dyDescent="0.25">
      <c r="A19" s="17" t="str">
        <f>HYPERLINK("#Figure_19!A1","Figure 19")</f>
        <v>Figure 19</v>
      </c>
      <c r="B19" s="13" t="s">
        <v>59</v>
      </c>
    </row>
    <row r="20" spans="1:2" ht="28.5" x14ac:dyDescent="0.25">
      <c r="A20" s="17" t="str">
        <f>HYPERLINK("#Figure_20!A1","Figure 20")</f>
        <v>Figure 20</v>
      </c>
      <c r="B20" s="13" t="s">
        <v>60</v>
      </c>
    </row>
    <row r="21" spans="1:2" ht="28.5" x14ac:dyDescent="0.25">
      <c r="A21" s="17" t="str">
        <f>HYPERLINK("#Figure_21!A1","Figure 21")</f>
        <v>Figure 21</v>
      </c>
      <c r="B21" s="13" t="s">
        <v>61</v>
      </c>
    </row>
    <row r="22" spans="1:2" x14ac:dyDescent="0.25">
      <c r="A22" s="17" t="str">
        <f>HYPERLINK("#Figure_22!A1","Figure 22")</f>
        <v>Figure 22</v>
      </c>
      <c r="B22" s="13" t="s">
        <v>62</v>
      </c>
    </row>
    <row r="23" spans="1:2" x14ac:dyDescent="0.25">
      <c r="A23" s="17" t="str">
        <f>HYPERLINK("#Figure_23!A1","Figure 23")</f>
        <v>Figure 23</v>
      </c>
      <c r="B23" s="13" t="s">
        <v>63</v>
      </c>
    </row>
    <row r="24" spans="1:2" x14ac:dyDescent="0.25">
      <c r="A24" s="17" t="str">
        <f>HYPERLINK("#Figure_24!A1","Figure 24")</f>
        <v>Figure 24</v>
      </c>
      <c r="B24" s="13" t="s">
        <v>64</v>
      </c>
    </row>
    <row r="25" spans="1:2" x14ac:dyDescent="0.25">
      <c r="A25" s="17" t="str">
        <f>HYPERLINK("#Figure_25!A1","Figure 25")</f>
        <v>Figure 25</v>
      </c>
      <c r="B25" s="13" t="s">
        <v>65</v>
      </c>
    </row>
    <row r="26" spans="1:2" x14ac:dyDescent="0.25">
      <c r="A26" s="17" t="str">
        <f>HYPERLINK("#Figure_26!A1","Figure 26")</f>
        <v>Figure 26</v>
      </c>
      <c r="B26" s="13" t="s">
        <v>66</v>
      </c>
    </row>
    <row r="27" spans="1:2" x14ac:dyDescent="0.25">
      <c r="A27" s="17" t="str">
        <f>HYPERLINK("#Figure_27!A1","Figure 27")</f>
        <v>Figure 27</v>
      </c>
      <c r="B27" s="13" t="s">
        <v>67</v>
      </c>
    </row>
    <row r="28" spans="1:2" x14ac:dyDescent="0.25">
      <c r="A28" s="17" t="str">
        <f>HYPERLINK("#Figure_28!A1","Figure 28")</f>
        <v>Figure 28</v>
      </c>
      <c r="B28" s="13" t="s">
        <v>68</v>
      </c>
    </row>
    <row r="29" spans="1:2" x14ac:dyDescent="0.25">
      <c r="A29" s="17" t="str">
        <f>HYPERLINK("#Figure_29!A1","Figure 29")</f>
        <v>Figure 29</v>
      </c>
      <c r="B29" s="13" t="s">
        <v>69</v>
      </c>
    </row>
    <row r="30" spans="1:2" x14ac:dyDescent="0.25">
      <c r="A30" s="17" t="str">
        <f>HYPERLINK("#Figure_30!A1","Figure 30")</f>
        <v>Figure 30</v>
      </c>
      <c r="B30" s="13" t="s">
        <v>70</v>
      </c>
    </row>
    <row r="31" spans="1:2" x14ac:dyDescent="0.25">
      <c r="A31" s="17" t="str">
        <f>HYPERLINK("#Figure_31!A1","Figure 31")</f>
        <v>Figure 31</v>
      </c>
      <c r="B31" s="13" t="s">
        <v>71</v>
      </c>
    </row>
    <row r="32" spans="1:2" x14ac:dyDescent="0.25">
      <c r="A32" s="17" t="str">
        <f>HYPERLINK("#Figure_32!A1","Figure 32")</f>
        <v>Figure 32</v>
      </c>
      <c r="B32" s="13" t="s">
        <v>72</v>
      </c>
    </row>
    <row r="33" spans="1:2" x14ac:dyDescent="0.25">
      <c r="A33" s="17" t="str">
        <f>HYPERLINK("#Figure_33!A1","Figure 33")</f>
        <v>Figure 33</v>
      </c>
      <c r="B33" s="13" t="s">
        <v>73</v>
      </c>
    </row>
    <row r="34" spans="1:2" x14ac:dyDescent="0.25">
      <c r="A34" s="17" t="str">
        <f>HYPERLINK("#Figure_34!A1","Figure 34")</f>
        <v>Figure 34</v>
      </c>
      <c r="B34" s="13" t="s">
        <v>74</v>
      </c>
    </row>
    <row r="35" spans="1:2" x14ac:dyDescent="0.25">
      <c r="A35" s="17" t="str">
        <f>HYPERLINK("#Figure_35!A1","Figure 35")</f>
        <v>Figure 35</v>
      </c>
      <c r="B35" s="13" t="s">
        <v>75</v>
      </c>
    </row>
    <row r="36" spans="1:2" x14ac:dyDescent="0.25">
      <c r="A36" s="17" t="str">
        <f>HYPERLINK("#Figure_36!A1","Figure 36")</f>
        <v>Figure 36</v>
      </c>
      <c r="B36" s="13" t="s">
        <v>76</v>
      </c>
    </row>
    <row r="37" spans="1:2" x14ac:dyDescent="0.25">
      <c r="A37" s="17" t="str">
        <f>HYPERLINK("#Figure_37!A1","Figure 37")</f>
        <v>Figure 37</v>
      </c>
      <c r="B37" s="13" t="s">
        <v>77</v>
      </c>
    </row>
    <row r="38" spans="1:2" x14ac:dyDescent="0.25">
      <c r="A38" s="17" t="str">
        <f>HYPERLINK("#Figure_38!A1","Figure 38")</f>
        <v>Figure 38</v>
      </c>
      <c r="B38" s="13" t="s">
        <v>78</v>
      </c>
    </row>
    <row r="39" spans="1:2" x14ac:dyDescent="0.25">
      <c r="A39" s="17" t="str">
        <f>HYPERLINK("#Figure_39!A1","Figure 39")</f>
        <v>Figure 39</v>
      </c>
      <c r="B39" s="13" t="s">
        <v>79</v>
      </c>
    </row>
    <row r="40" spans="1:2" x14ac:dyDescent="0.25">
      <c r="A40" s="17" t="str">
        <f>HYPERLINK("#Figure_40!A1","Figure 40")</f>
        <v>Figure 40</v>
      </c>
      <c r="B40" s="13" t="s">
        <v>80</v>
      </c>
    </row>
    <row r="41" spans="1:2" ht="42.75" x14ac:dyDescent="0.25">
      <c r="A41" s="17" t="str">
        <f>HYPERLINK("#Figure_41!A1","Figure 41")</f>
        <v>Figure 41</v>
      </c>
      <c r="B41" s="13" t="s">
        <v>81</v>
      </c>
    </row>
    <row r="42" spans="1:2" ht="28.5" x14ac:dyDescent="0.25">
      <c r="A42" s="17" t="str">
        <f>HYPERLINK("#Figure_42!A1","Figure 42")</f>
        <v>Figure 42</v>
      </c>
      <c r="B42" s="13" t="s">
        <v>82</v>
      </c>
    </row>
    <row r="43" spans="1:2" ht="28.5" x14ac:dyDescent="0.25">
      <c r="A43" s="17" t="str">
        <f>HYPERLINK("#Figure_43!A1","Figure 43")</f>
        <v>Figure 43</v>
      </c>
      <c r="B43" s="13" t="s">
        <v>83</v>
      </c>
    </row>
    <row r="44" spans="1:2" ht="28.5" x14ac:dyDescent="0.25">
      <c r="A44" s="17" t="str">
        <f>HYPERLINK("#Figure_44!A1","Figure 44")</f>
        <v>Figure 44</v>
      </c>
      <c r="B44" s="13" t="s">
        <v>84</v>
      </c>
    </row>
    <row r="45" spans="1:2" ht="28.5" x14ac:dyDescent="0.25">
      <c r="A45" s="17" t="str">
        <f>HYPERLINK("#Figure_45!A1","Figure 45")</f>
        <v>Figure 45</v>
      </c>
      <c r="B45" s="13" t="s">
        <v>85</v>
      </c>
    </row>
    <row r="46" spans="1:2" x14ac:dyDescent="0.25">
      <c r="A46" s="17" t="str">
        <f>HYPERLINK("#Figure_46!A1","Figure 46")</f>
        <v>Figure 46</v>
      </c>
      <c r="B46" s="13" t="s">
        <v>86</v>
      </c>
    </row>
    <row r="47" spans="1:2" ht="28.5" x14ac:dyDescent="0.25">
      <c r="A47" s="17" t="str">
        <f>HYPERLINK("#Figure_47!A1","Figure 47")</f>
        <v>Figure 47</v>
      </c>
      <c r="B47" s="13" t="s">
        <v>87</v>
      </c>
    </row>
    <row r="48" spans="1:2" ht="28.5" x14ac:dyDescent="0.25">
      <c r="A48" s="17" t="str">
        <f>HYPERLINK("#Figure_48!A1","Figure 48")</f>
        <v>Figure 48</v>
      </c>
      <c r="B48" s="13" t="s">
        <v>88</v>
      </c>
    </row>
    <row r="49" spans="1:2" ht="28.5" x14ac:dyDescent="0.25">
      <c r="A49" s="17" t="str">
        <f>HYPERLINK("#Figure_49!A1","Figure 49")</f>
        <v>Figure 49</v>
      </c>
      <c r="B49" s="13" t="s">
        <v>89</v>
      </c>
    </row>
    <row r="50" spans="1:2" ht="28.5" x14ac:dyDescent="0.25">
      <c r="A50" s="17" t="str">
        <f>HYPERLINK("#Figure_50!A1","Figure 50")</f>
        <v>Figure 50</v>
      </c>
      <c r="B50" s="13" t="s">
        <v>90</v>
      </c>
    </row>
    <row r="51" spans="1:2" ht="28.5" x14ac:dyDescent="0.25">
      <c r="A51" s="17" t="str">
        <f>HYPERLINK("#Figure_51!A1","Figure 51")</f>
        <v>Figure 51</v>
      </c>
      <c r="B51" s="13" t="s">
        <v>91</v>
      </c>
    </row>
    <row r="52" spans="1:2" ht="28.5" x14ac:dyDescent="0.25">
      <c r="A52" s="17" t="str">
        <f>HYPERLINK("#Figure_52!A1","Figure 52")</f>
        <v>Figure 52</v>
      </c>
      <c r="B52" s="13" t="s">
        <v>92</v>
      </c>
    </row>
    <row r="53" spans="1:2" ht="28.5" x14ac:dyDescent="0.25">
      <c r="A53" s="17" t="str">
        <f>HYPERLINK("#Figure_53!A1","Figure 53")</f>
        <v>Figure 53</v>
      </c>
      <c r="B53" s="13" t="s">
        <v>93</v>
      </c>
    </row>
    <row r="54" spans="1:2" ht="28.5" x14ac:dyDescent="0.25">
      <c r="A54" s="17" t="str">
        <f>HYPERLINK("#Figure_54!A1","Figure 54")</f>
        <v>Figure 54</v>
      </c>
      <c r="B54" s="13" t="s">
        <v>94</v>
      </c>
    </row>
    <row r="55" spans="1:2" x14ac:dyDescent="0.25">
      <c r="A55" s="17" t="str">
        <f>HYPERLINK("#Figure_55!A1","Figure 55")</f>
        <v>Figure 55</v>
      </c>
      <c r="B55" s="13" t="s">
        <v>95</v>
      </c>
    </row>
    <row r="56" spans="1:2" x14ac:dyDescent="0.25">
      <c r="A56" s="17" t="str">
        <f>HYPERLINK("#Figure_56!A1","Figure 56")</f>
        <v>Figure 56</v>
      </c>
      <c r="B56" s="13" t="s">
        <v>96</v>
      </c>
    </row>
    <row r="57" spans="1:2" x14ac:dyDescent="0.25">
      <c r="A57" s="17" t="str">
        <f>HYPERLINK("#Figure_57!A1","Figure 57")</f>
        <v>Figure 57</v>
      </c>
      <c r="B57" s="13" t="s">
        <v>97</v>
      </c>
    </row>
    <row r="58" spans="1:2" x14ac:dyDescent="0.25">
      <c r="A58" s="17" t="str">
        <f>HYPERLINK("#Figure_58!A1","Figure 58")</f>
        <v>Figure 58</v>
      </c>
      <c r="B58" s="13" t="s">
        <v>98</v>
      </c>
    </row>
    <row r="59" spans="1:2" x14ac:dyDescent="0.25">
      <c r="A59" s="17" t="str">
        <f>HYPERLINK("#Figure_59!A1","Figure 59")</f>
        <v>Figure 59</v>
      </c>
      <c r="B59" s="13" t="s">
        <v>99</v>
      </c>
    </row>
    <row r="60" spans="1:2" x14ac:dyDescent="0.25">
      <c r="A60" s="17" t="str">
        <f>HYPERLINK("#Figure_60!A1","Figure 60")</f>
        <v>Figure 60</v>
      </c>
      <c r="B60" s="13" t="s">
        <v>100</v>
      </c>
    </row>
    <row r="61" spans="1:2" x14ac:dyDescent="0.25">
      <c r="A61" s="17" t="str">
        <f>HYPERLINK("#Figure_61!A1","Figure 61")</f>
        <v>Figure 61</v>
      </c>
      <c r="B61" s="13" t="s">
        <v>101</v>
      </c>
    </row>
    <row r="62" spans="1:2" x14ac:dyDescent="0.25">
      <c r="A62" s="17" t="str">
        <f>HYPERLINK("#Figure_62!A1","Figure 62")</f>
        <v>Figure 62</v>
      </c>
      <c r="B62" s="13" t="s">
        <v>102</v>
      </c>
    </row>
    <row r="63" spans="1:2" x14ac:dyDescent="0.25">
      <c r="A63" s="17" t="str">
        <f>HYPERLINK("#Figure_63!A1","Figure 63")</f>
        <v>Figure 63</v>
      </c>
      <c r="B63" s="13" t="s">
        <v>103</v>
      </c>
    </row>
    <row r="64" spans="1:2" x14ac:dyDescent="0.25">
      <c r="A64" s="17" t="str">
        <f>HYPERLINK("#Figure_64!A1","Figure 64")</f>
        <v>Figure 64</v>
      </c>
      <c r="B64" s="13" t="s">
        <v>104</v>
      </c>
    </row>
    <row r="65" spans="1:2" x14ac:dyDescent="0.25">
      <c r="A65" s="17" t="str">
        <f>HYPERLINK("#Figure_65!A1","Figure 65")</f>
        <v>Figure 65</v>
      </c>
      <c r="B65" s="13" t="s">
        <v>105</v>
      </c>
    </row>
    <row r="66" spans="1:2" x14ac:dyDescent="0.25">
      <c r="A66" s="17" t="str">
        <f>HYPERLINK("#Figure_66!A1","Figure 66")</f>
        <v>Figure 66</v>
      </c>
      <c r="B66" s="13" t="s">
        <v>106</v>
      </c>
    </row>
    <row r="67" spans="1:2" x14ac:dyDescent="0.25">
      <c r="A67" s="17" t="str">
        <f>HYPERLINK("#Figure_67!A1","Figure 67")</f>
        <v>Figure 67</v>
      </c>
      <c r="B67" s="13" t="s">
        <v>107</v>
      </c>
    </row>
    <row r="68" spans="1:2" x14ac:dyDescent="0.25">
      <c r="A68" s="17" t="str">
        <f>HYPERLINK("#Figure_68!A1","Figure 68")</f>
        <v>Figure 68</v>
      </c>
      <c r="B68" s="13" t="s">
        <v>108</v>
      </c>
    </row>
    <row r="69" spans="1:2" x14ac:dyDescent="0.25">
      <c r="A69" s="17" t="str">
        <f>HYPERLINK("#Figure_69!A1","Figure 69")</f>
        <v>Figure 69</v>
      </c>
      <c r="B69" s="13" t="s">
        <v>109</v>
      </c>
    </row>
    <row r="70" spans="1:2" x14ac:dyDescent="0.25">
      <c r="A70" s="17" t="str">
        <f>HYPERLINK("#Figure_70!A1","Figure 70")</f>
        <v>Figure 70</v>
      </c>
      <c r="B70" s="13" t="s">
        <v>110</v>
      </c>
    </row>
    <row r="71" spans="1:2" x14ac:dyDescent="0.25">
      <c r="A71" s="17" t="str">
        <f>HYPERLINK("#Figure_71!A1","Figure 71")</f>
        <v>Figure 71</v>
      </c>
      <c r="B71" s="13" t="s">
        <v>111</v>
      </c>
    </row>
    <row r="72" spans="1:2" x14ac:dyDescent="0.25">
      <c r="A72" s="17" t="str">
        <f>HYPERLINK("#Figure_72!A1","Figure 72")</f>
        <v>Figure 72</v>
      </c>
      <c r="B72" s="13" t="s">
        <v>112</v>
      </c>
    </row>
    <row r="73" spans="1:2" x14ac:dyDescent="0.25">
      <c r="A73" s="17" t="str">
        <f>HYPERLINK("#Figure_73!A1","Figure 73")</f>
        <v>Figure 73</v>
      </c>
      <c r="B73" s="13" t="s">
        <v>113</v>
      </c>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V62"/>
  <sheetViews>
    <sheetView zoomScale="85" zoomScaleNormal="85" workbookViewId="0">
      <selection activeCell="B1" sqref="B1:V1"/>
    </sheetView>
  </sheetViews>
  <sheetFormatPr defaultColWidth="16" defaultRowHeight="15" x14ac:dyDescent="0.25"/>
  <cols>
    <col min="1" max="1" width="22.7109375" style="18" customWidth="1"/>
    <col min="2" max="2" width="19.42578125" style="15" customWidth="1"/>
    <col min="3" max="3" width="17.5703125" style="15" customWidth="1"/>
    <col min="4" max="4" width="16" style="15"/>
    <col min="5" max="5" width="17.5703125" style="15" customWidth="1"/>
    <col min="6" max="6" width="17.28515625" style="15" customWidth="1"/>
    <col min="7" max="7" width="28.140625" style="15" customWidth="1"/>
    <col min="8" max="8" width="27.140625" style="15" customWidth="1"/>
    <col min="9" max="9" width="24.5703125" style="15" customWidth="1"/>
    <col min="10" max="10" width="16" style="15"/>
    <col min="11" max="11" width="24.5703125" style="15" customWidth="1"/>
    <col min="12" max="13" width="16" style="15"/>
    <col min="14" max="14" width="17.7109375" style="15" customWidth="1"/>
    <col min="15" max="15" width="18.85546875" style="15" customWidth="1"/>
    <col min="16" max="16" width="18" style="15" customWidth="1"/>
    <col min="17" max="17" width="16" style="15"/>
    <col min="18" max="18" width="19" style="15" customWidth="1"/>
    <col min="19" max="19" width="16" style="15"/>
    <col min="20" max="20" width="18.7109375" style="15" customWidth="1"/>
    <col min="21" max="21" width="16" style="15"/>
    <col min="22" max="22" width="18.42578125" style="15" customWidth="1"/>
    <col min="23" max="16384" width="16" style="15"/>
  </cols>
  <sheetData>
    <row r="1" spans="1:22" ht="38.25" customHeight="1" x14ac:dyDescent="0.25">
      <c r="A1" s="37" t="str">
        <f>HYPERLINK("#Contents!A1","Return to table of contents")</f>
        <v>Return to table of contents</v>
      </c>
      <c r="B1" s="47" t="s">
        <v>333</v>
      </c>
      <c r="C1" s="47"/>
      <c r="D1" s="47"/>
      <c r="E1" s="47"/>
      <c r="F1" s="47"/>
      <c r="G1" s="47"/>
      <c r="H1" s="47"/>
      <c r="I1" s="47"/>
      <c r="J1" s="47"/>
      <c r="K1" s="47"/>
      <c r="L1" s="47"/>
      <c r="M1" s="47"/>
      <c r="N1" s="47"/>
      <c r="O1" s="47"/>
      <c r="P1" s="47"/>
      <c r="Q1" s="47"/>
      <c r="R1" s="47"/>
      <c r="S1" s="47"/>
      <c r="T1" s="47"/>
      <c r="U1" s="47"/>
      <c r="V1" s="48"/>
    </row>
    <row r="2" spans="1:22" ht="30" x14ac:dyDescent="0.25">
      <c r="A2" s="19"/>
      <c r="B2" s="5" t="s">
        <v>120</v>
      </c>
      <c r="C2" s="5" t="s">
        <v>123</v>
      </c>
      <c r="D2" s="5" t="s">
        <v>126</v>
      </c>
      <c r="E2" s="5" t="s">
        <v>127</v>
      </c>
      <c r="F2" s="5" t="s">
        <v>128</v>
      </c>
      <c r="G2" s="5" t="s">
        <v>131</v>
      </c>
      <c r="H2" s="5" t="s">
        <v>134</v>
      </c>
      <c r="I2" s="5" t="s">
        <v>137</v>
      </c>
      <c r="J2" s="5" t="s">
        <v>140</v>
      </c>
      <c r="K2" s="5" t="s">
        <v>142</v>
      </c>
      <c r="L2" s="5" t="s">
        <v>145</v>
      </c>
      <c r="M2" s="5" t="s">
        <v>147</v>
      </c>
      <c r="N2" s="5" t="s">
        <v>149</v>
      </c>
      <c r="O2" s="5" t="s">
        <v>150</v>
      </c>
      <c r="P2" s="5" t="s">
        <v>151</v>
      </c>
      <c r="Q2" s="5" t="s">
        <v>152</v>
      </c>
      <c r="R2" s="5" t="s">
        <v>153</v>
      </c>
      <c r="S2" s="5" t="s">
        <v>154</v>
      </c>
      <c r="T2" s="5" t="s">
        <v>155</v>
      </c>
      <c r="U2" s="5" t="s">
        <v>156</v>
      </c>
      <c r="V2" s="5" t="s">
        <v>158</v>
      </c>
    </row>
    <row r="3" spans="1:22" x14ac:dyDescent="0.25">
      <c r="A3" s="19"/>
      <c r="B3" s="15" t="s">
        <v>136</v>
      </c>
      <c r="C3" s="15" t="s">
        <v>159</v>
      </c>
      <c r="D3" s="15" t="s">
        <v>160</v>
      </c>
      <c r="E3" s="15" t="s">
        <v>186</v>
      </c>
      <c r="F3" s="15" t="s">
        <v>162</v>
      </c>
      <c r="G3" s="15" t="s">
        <v>133</v>
      </c>
      <c r="H3" s="15" t="s">
        <v>136</v>
      </c>
      <c r="I3" s="15" t="s">
        <v>139</v>
      </c>
      <c r="J3" s="15" t="s">
        <v>141</v>
      </c>
      <c r="K3" s="15" t="s">
        <v>282</v>
      </c>
      <c r="L3" s="15" t="s">
        <v>283</v>
      </c>
      <c r="M3" s="15">
        <v>67.043000000000006</v>
      </c>
      <c r="N3" s="15">
        <v>29.744</v>
      </c>
      <c r="O3" s="15">
        <v>0.97499999999999998</v>
      </c>
      <c r="P3" s="15">
        <v>66.352999999999994</v>
      </c>
      <c r="Q3" s="15">
        <v>48.195999999999998</v>
      </c>
      <c r="R3" s="15">
        <v>85.384</v>
      </c>
      <c r="S3" s="15">
        <v>5.5759999999999996</v>
      </c>
      <c r="T3" s="15">
        <v>9.9489999999999998</v>
      </c>
      <c r="U3" s="15">
        <v>123425.11599999999</v>
      </c>
      <c r="V3" s="15">
        <v>930</v>
      </c>
    </row>
    <row r="4" spans="1:22" x14ac:dyDescent="0.25">
      <c r="B4" s="15" t="s">
        <v>136</v>
      </c>
      <c r="C4" s="15" t="s">
        <v>159</v>
      </c>
      <c r="D4" s="15" t="s">
        <v>160</v>
      </c>
      <c r="E4" s="15" t="s">
        <v>186</v>
      </c>
      <c r="F4" s="15" t="s">
        <v>162</v>
      </c>
      <c r="G4" s="15" t="s">
        <v>133</v>
      </c>
      <c r="H4" s="15" t="s">
        <v>136</v>
      </c>
      <c r="I4" s="15" t="s">
        <v>139</v>
      </c>
      <c r="J4" s="15" t="s">
        <v>141</v>
      </c>
      <c r="K4" s="15" t="s">
        <v>282</v>
      </c>
      <c r="L4" s="15" t="s">
        <v>284</v>
      </c>
      <c r="M4" s="15">
        <v>86.260999999999996</v>
      </c>
      <c r="N4" s="15">
        <v>37.747999999999998</v>
      </c>
      <c r="O4" s="15">
        <v>2.3410000000000002</v>
      </c>
      <c r="P4" s="15">
        <v>84.528000000000006</v>
      </c>
      <c r="Q4" s="15">
        <v>65.078000000000003</v>
      </c>
      <c r="R4" s="15">
        <v>106.831</v>
      </c>
      <c r="S4" s="15">
        <v>5.556</v>
      </c>
      <c r="T4" s="15">
        <v>9.9689999999999994</v>
      </c>
      <c r="U4" s="15">
        <v>123717.863</v>
      </c>
      <c r="V4" s="15">
        <v>260</v>
      </c>
    </row>
    <row r="5" spans="1:22" x14ac:dyDescent="0.25">
      <c r="B5" s="15" t="s">
        <v>136</v>
      </c>
      <c r="C5" s="15" t="s">
        <v>159</v>
      </c>
      <c r="D5" s="15" t="s">
        <v>160</v>
      </c>
      <c r="E5" s="15" t="s">
        <v>186</v>
      </c>
      <c r="F5" s="15" t="s">
        <v>162</v>
      </c>
      <c r="G5" s="15" t="s">
        <v>133</v>
      </c>
      <c r="H5" s="15" t="s">
        <v>136</v>
      </c>
      <c r="I5" s="15" t="s">
        <v>139</v>
      </c>
      <c r="J5" s="15" t="s">
        <v>141</v>
      </c>
      <c r="K5" s="15" t="s">
        <v>282</v>
      </c>
      <c r="L5" s="15" t="s">
        <v>285</v>
      </c>
      <c r="M5" s="15">
        <v>26.58</v>
      </c>
      <c r="N5" s="15">
        <v>18.102</v>
      </c>
      <c r="O5" s="15">
        <v>1.0820000000000001</v>
      </c>
      <c r="P5" s="15">
        <v>23.861999999999998</v>
      </c>
      <c r="Q5" s="15">
        <v>15.627000000000001</v>
      </c>
      <c r="R5" s="15">
        <v>34.055999999999997</v>
      </c>
      <c r="S5" s="15">
        <v>5.516</v>
      </c>
      <c r="T5" s="15">
        <v>10.007</v>
      </c>
      <c r="U5" s="15">
        <v>121848.573</v>
      </c>
      <c r="V5" s="15">
        <v>280</v>
      </c>
    </row>
    <row r="6" spans="1:22" x14ac:dyDescent="0.25">
      <c r="B6" s="15" t="s">
        <v>136</v>
      </c>
      <c r="C6" s="15" t="s">
        <v>159</v>
      </c>
      <c r="D6" s="15" t="s">
        <v>160</v>
      </c>
      <c r="E6" s="15" t="s">
        <v>186</v>
      </c>
      <c r="F6" s="15" t="s">
        <v>162</v>
      </c>
      <c r="G6" s="15" t="s">
        <v>133</v>
      </c>
      <c r="H6" s="15" t="s">
        <v>136</v>
      </c>
      <c r="I6" s="15" t="s">
        <v>139</v>
      </c>
      <c r="J6" s="15" t="s">
        <v>141</v>
      </c>
      <c r="K6" s="15" t="s">
        <v>282</v>
      </c>
      <c r="L6" s="15" t="s">
        <v>286</v>
      </c>
      <c r="M6" s="15">
        <v>44.512</v>
      </c>
      <c r="N6" s="15">
        <v>22.533999999999999</v>
      </c>
      <c r="O6" s="15">
        <v>0.46400000000000002</v>
      </c>
      <c r="P6" s="15">
        <v>42.793999999999997</v>
      </c>
      <c r="Q6" s="15">
        <v>29.49</v>
      </c>
      <c r="R6" s="15">
        <v>57.895000000000003</v>
      </c>
      <c r="S6" s="15">
        <v>5.4539999999999997</v>
      </c>
      <c r="T6" s="15">
        <v>10.065</v>
      </c>
      <c r="U6" s="15">
        <v>121490.77099999999</v>
      </c>
      <c r="V6" s="15">
        <v>2360</v>
      </c>
    </row>
    <row r="7" spans="1:22" x14ac:dyDescent="0.25">
      <c r="B7" s="15" t="s">
        <v>136</v>
      </c>
      <c r="C7" s="15" t="s">
        <v>159</v>
      </c>
      <c r="D7" s="15" t="s">
        <v>160</v>
      </c>
      <c r="E7" s="15" t="s">
        <v>186</v>
      </c>
      <c r="F7" s="15" t="s">
        <v>162</v>
      </c>
      <c r="G7" s="15" t="s">
        <v>133</v>
      </c>
      <c r="H7" s="15" t="s">
        <v>136</v>
      </c>
      <c r="I7" s="15" t="s">
        <v>139</v>
      </c>
      <c r="J7" s="15" t="s">
        <v>141</v>
      </c>
      <c r="K7" s="15" t="s">
        <v>282</v>
      </c>
      <c r="L7" s="15" t="s">
        <v>287</v>
      </c>
      <c r="M7" s="15">
        <v>117.504</v>
      </c>
      <c r="N7" s="15">
        <v>56.704999999999998</v>
      </c>
      <c r="O7" s="15">
        <v>4.9729999999999999</v>
      </c>
      <c r="P7" s="15">
        <v>118.693</v>
      </c>
      <c r="Q7" s="15">
        <v>82.600999999999999</v>
      </c>
      <c r="R7" s="15">
        <v>150.834</v>
      </c>
      <c r="S7" s="15">
        <v>5.5720000000000001</v>
      </c>
      <c r="T7" s="15">
        <v>9.9559999999999995</v>
      </c>
      <c r="U7" s="15">
        <v>121728.64200000001</v>
      </c>
      <c r="V7" s="15">
        <v>130</v>
      </c>
    </row>
    <row r="8" spans="1:22" x14ac:dyDescent="0.25">
      <c r="B8" s="15" t="s">
        <v>136</v>
      </c>
      <c r="C8" s="15" t="s">
        <v>159</v>
      </c>
      <c r="D8" s="15" t="s">
        <v>160</v>
      </c>
      <c r="E8" s="15" t="s">
        <v>187</v>
      </c>
      <c r="F8" s="15" t="s">
        <v>162</v>
      </c>
      <c r="G8" s="15" t="s">
        <v>133</v>
      </c>
      <c r="H8" s="15" t="s">
        <v>136</v>
      </c>
      <c r="I8" s="15" t="s">
        <v>139</v>
      </c>
      <c r="J8" s="15" t="s">
        <v>141</v>
      </c>
      <c r="K8" s="15" t="s">
        <v>282</v>
      </c>
      <c r="L8" s="15" t="s">
        <v>283</v>
      </c>
      <c r="M8" s="15">
        <v>55.183</v>
      </c>
      <c r="N8" s="15">
        <v>25.617999999999999</v>
      </c>
      <c r="O8" s="15">
        <v>0.84499999999999997</v>
      </c>
      <c r="P8" s="15">
        <v>54.267000000000003</v>
      </c>
      <c r="Q8" s="15">
        <v>39.368000000000002</v>
      </c>
      <c r="R8" s="15">
        <v>70.147000000000006</v>
      </c>
      <c r="S8" s="15">
        <v>6.5410000000000004</v>
      </c>
      <c r="T8" s="15">
        <v>8.8689999999999998</v>
      </c>
      <c r="U8" s="15">
        <v>220022.109</v>
      </c>
      <c r="V8" s="15">
        <v>920</v>
      </c>
    </row>
    <row r="9" spans="1:22" x14ac:dyDescent="0.25">
      <c r="B9" s="15" t="s">
        <v>136</v>
      </c>
      <c r="C9" s="15" t="s">
        <v>159</v>
      </c>
      <c r="D9" s="15" t="s">
        <v>160</v>
      </c>
      <c r="E9" s="15" t="s">
        <v>187</v>
      </c>
      <c r="F9" s="15" t="s">
        <v>162</v>
      </c>
      <c r="G9" s="15" t="s">
        <v>133</v>
      </c>
      <c r="H9" s="15" t="s">
        <v>136</v>
      </c>
      <c r="I9" s="15" t="s">
        <v>139</v>
      </c>
      <c r="J9" s="15" t="s">
        <v>141</v>
      </c>
      <c r="K9" s="15" t="s">
        <v>282</v>
      </c>
      <c r="L9" s="15" t="s">
        <v>284</v>
      </c>
      <c r="M9" s="15">
        <v>72.866</v>
      </c>
      <c r="N9" s="15">
        <v>32.567</v>
      </c>
      <c r="O9" s="15">
        <v>2.06</v>
      </c>
      <c r="P9" s="15">
        <v>70.754999999999995</v>
      </c>
      <c r="Q9" s="15">
        <v>52.720999999999997</v>
      </c>
      <c r="R9" s="15">
        <v>89.29</v>
      </c>
      <c r="S9" s="15">
        <v>6.5129999999999999</v>
      </c>
      <c r="T9" s="15">
        <v>8.8970000000000002</v>
      </c>
      <c r="U9" s="15">
        <v>220479.698</v>
      </c>
      <c r="V9" s="15">
        <v>250</v>
      </c>
    </row>
    <row r="10" spans="1:22" x14ac:dyDescent="0.25">
      <c r="B10" s="15" t="s">
        <v>136</v>
      </c>
      <c r="C10" s="15" t="s">
        <v>159</v>
      </c>
      <c r="D10" s="15" t="s">
        <v>160</v>
      </c>
      <c r="E10" s="15" t="s">
        <v>187</v>
      </c>
      <c r="F10" s="15" t="s">
        <v>162</v>
      </c>
      <c r="G10" s="15" t="s">
        <v>133</v>
      </c>
      <c r="H10" s="15" t="s">
        <v>136</v>
      </c>
      <c r="I10" s="15" t="s">
        <v>139</v>
      </c>
      <c r="J10" s="15" t="s">
        <v>141</v>
      </c>
      <c r="K10" s="15" t="s">
        <v>282</v>
      </c>
      <c r="L10" s="15" t="s">
        <v>285</v>
      </c>
      <c r="M10" s="15">
        <v>22.177</v>
      </c>
      <c r="N10" s="15">
        <v>16.11</v>
      </c>
      <c r="O10" s="15">
        <v>0.96299999999999997</v>
      </c>
      <c r="P10" s="15">
        <v>20.568000000000001</v>
      </c>
      <c r="Q10" s="15">
        <v>11.225</v>
      </c>
      <c r="R10" s="15">
        <v>27.681999999999999</v>
      </c>
      <c r="S10" s="15">
        <v>6.5190000000000001</v>
      </c>
      <c r="T10" s="15">
        <v>8.8940000000000001</v>
      </c>
      <c r="U10" s="15">
        <v>217476.397</v>
      </c>
      <c r="V10" s="15">
        <v>280</v>
      </c>
    </row>
    <row r="11" spans="1:22" x14ac:dyDescent="0.25">
      <c r="B11" s="15" t="s">
        <v>136</v>
      </c>
      <c r="C11" s="15" t="s">
        <v>159</v>
      </c>
      <c r="D11" s="15" t="s">
        <v>160</v>
      </c>
      <c r="E11" s="15" t="s">
        <v>187</v>
      </c>
      <c r="F11" s="15" t="s">
        <v>162</v>
      </c>
      <c r="G11" s="15" t="s">
        <v>133</v>
      </c>
      <c r="H11" s="15" t="s">
        <v>136</v>
      </c>
      <c r="I11" s="15" t="s">
        <v>139</v>
      </c>
      <c r="J11" s="15" t="s">
        <v>141</v>
      </c>
      <c r="K11" s="15" t="s">
        <v>282</v>
      </c>
      <c r="L11" s="15" t="s">
        <v>286</v>
      </c>
      <c r="M11" s="15">
        <v>37.003</v>
      </c>
      <c r="N11" s="15">
        <v>19.477</v>
      </c>
      <c r="O11" s="15">
        <v>0.40400000000000003</v>
      </c>
      <c r="P11" s="15">
        <v>35.003999999999998</v>
      </c>
      <c r="Q11" s="15">
        <v>24.044</v>
      </c>
      <c r="R11" s="15">
        <v>48.600999999999999</v>
      </c>
      <c r="S11" s="15">
        <v>6.5010000000000003</v>
      </c>
      <c r="T11" s="15">
        <v>8.9130000000000003</v>
      </c>
      <c r="U11" s="15">
        <v>217979.66800000001</v>
      </c>
      <c r="V11" s="15">
        <v>2330</v>
      </c>
    </row>
    <row r="12" spans="1:22" x14ac:dyDescent="0.25">
      <c r="B12" s="15" t="s">
        <v>136</v>
      </c>
      <c r="C12" s="15" t="s">
        <v>159</v>
      </c>
      <c r="D12" s="15" t="s">
        <v>160</v>
      </c>
      <c r="E12" s="15" t="s">
        <v>187</v>
      </c>
      <c r="F12" s="15" t="s">
        <v>162</v>
      </c>
      <c r="G12" s="15" t="s">
        <v>133</v>
      </c>
      <c r="H12" s="15" t="s">
        <v>136</v>
      </c>
      <c r="I12" s="15" t="s">
        <v>139</v>
      </c>
      <c r="J12" s="15" t="s">
        <v>141</v>
      </c>
      <c r="K12" s="15" t="s">
        <v>282</v>
      </c>
      <c r="L12" s="15" t="s">
        <v>287</v>
      </c>
      <c r="M12" s="15">
        <v>99.290999999999997</v>
      </c>
      <c r="N12" s="15">
        <v>49.673000000000002</v>
      </c>
      <c r="O12" s="15">
        <v>4.3570000000000002</v>
      </c>
      <c r="P12" s="15">
        <v>96.245999999999995</v>
      </c>
      <c r="Q12" s="15">
        <v>65.856999999999999</v>
      </c>
      <c r="R12" s="15">
        <v>128.52699999999999</v>
      </c>
      <c r="S12" s="15">
        <v>6.5430000000000001</v>
      </c>
      <c r="T12" s="15">
        <v>8.8759999999999994</v>
      </c>
      <c r="U12" s="15">
        <v>218295.4</v>
      </c>
      <c r="V12" s="15">
        <v>130</v>
      </c>
    </row>
    <row r="13" spans="1:22" x14ac:dyDescent="0.25">
      <c r="B13" s="15" t="s">
        <v>136</v>
      </c>
      <c r="C13" s="15" t="s">
        <v>159</v>
      </c>
      <c r="D13" s="15" t="s">
        <v>160</v>
      </c>
      <c r="E13" s="15" t="s">
        <v>188</v>
      </c>
      <c r="F13" s="15" t="s">
        <v>162</v>
      </c>
      <c r="G13" s="15" t="s">
        <v>133</v>
      </c>
      <c r="H13" s="15" t="s">
        <v>136</v>
      </c>
      <c r="I13" s="15" t="s">
        <v>139</v>
      </c>
      <c r="J13" s="15" t="s">
        <v>141</v>
      </c>
      <c r="K13" s="15" t="s">
        <v>282</v>
      </c>
      <c r="L13" s="15" t="s">
        <v>283</v>
      </c>
      <c r="M13" s="15">
        <v>52.792000000000002</v>
      </c>
      <c r="N13" s="15">
        <v>24.451000000000001</v>
      </c>
      <c r="O13" s="15">
        <v>0.80600000000000005</v>
      </c>
      <c r="P13" s="15">
        <v>51.01</v>
      </c>
      <c r="Q13" s="15">
        <v>37.673999999999999</v>
      </c>
      <c r="R13" s="15">
        <v>65.915000000000006</v>
      </c>
      <c r="S13" s="15">
        <v>7.0750000000000002</v>
      </c>
      <c r="T13" s="15">
        <v>8.4760000000000009</v>
      </c>
      <c r="U13" s="15">
        <v>327099.337</v>
      </c>
      <c r="V13" s="15">
        <v>920</v>
      </c>
    </row>
    <row r="14" spans="1:22" x14ac:dyDescent="0.25">
      <c r="B14" s="15" t="s">
        <v>136</v>
      </c>
      <c r="C14" s="15" t="s">
        <v>159</v>
      </c>
      <c r="D14" s="15" t="s">
        <v>160</v>
      </c>
      <c r="E14" s="15" t="s">
        <v>188</v>
      </c>
      <c r="F14" s="15" t="s">
        <v>162</v>
      </c>
      <c r="G14" s="15" t="s">
        <v>133</v>
      </c>
      <c r="H14" s="15" t="s">
        <v>136</v>
      </c>
      <c r="I14" s="15" t="s">
        <v>139</v>
      </c>
      <c r="J14" s="15" t="s">
        <v>141</v>
      </c>
      <c r="K14" s="15" t="s">
        <v>282</v>
      </c>
      <c r="L14" s="15" t="s">
        <v>284</v>
      </c>
      <c r="M14" s="15">
        <v>69.855000000000004</v>
      </c>
      <c r="N14" s="15">
        <v>30.841000000000001</v>
      </c>
      <c r="O14" s="15">
        <v>1.9510000000000001</v>
      </c>
      <c r="P14" s="15">
        <v>69.442999999999998</v>
      </c>
      <c r="Q14" s="15">
        <v>50.582999999999998</v>
      </c>
      <c r="R14" s="15">
        <v>85.561999999999998</v>
      </c>
      <c r="S14" s="15">
        <v>7.0209999999999999</v>
      </c>
      <c r="T14" s="15">
        <v>8.5250000000000004</v>
      </c>
      <c r="U14" s="15">
        <v>328113.79200000002</v>
      </c>
      <c r="V14" s="15">
        <v>250</v>
      </c>
    </row>
    <row r="15" spans="1:22" x14ac:dyDescent="0.25">
      <c r="B15" s="15" t="s">
        <v>136</v>
      </c>
      <c r="C15" s="15" t="s">
        <v>159</v>
      </c>
      <c r="D15" s="15" t="s">
        <v>160</v>
      </c>
      <c r="E15" s="15" t="s">
        <v>188</v>
      </c>
      <c r="F15" s="15" t="s">
        <v>162</v>
      </c>
      <c r="G15" s="15" t="s">
        <v>133</v>
      </c>
      <c r="H15" s="15" t="s">
        <v>136</v>
      </c>
      <c r="I15" s="15" t="s">
        <v>139</v>
      </c>
      <c r="J15" s="15" t="s">
        <v>141</v>
      </c>
      <c r="K15" s="15" t="s">
        <v>282</v>
      </c>
      <c r="L15" s="15" t="s">
        <v>285</v>
      </c>
      <c r="M15" s="15">
        <v>21.585000000000001</v>
      </c>
      <c r="N15" s="15">
        <v>16.29</v>
      </c>
      <c r="O15" s="15">
        <v>0.97399999999999998</v>
      </c>
      <c r="P15" s="15">
        <v>19.28</v>
      </c>
      <c r="Q15" s="15">
        <v>10.96</v>
      </c>
      <c r="R15" s="15">
        <v>26.710999999999999</v>
      </c>
      <c r="S15" s="15">
        <v>7.0049999999999999</v>
      </c>
      <c r="T15" s="15">
        <v>8.5470000000000006</v>
      </c>
      <c r="U15" s="15">
        <v>326485.48499999999</v>
      </c>
      <c r="V15" s="15">
        <v>280</v>
      </c>
    </row>
    <row r="16" spans="1:22" x14ac:dyDescent="0.25">
      <c r="B16" s="15" t="s">
        <v>136</v>
      </c>
      <c r="C16" s="15" t="s">
        <v>159</v>
      </c>
      <c r="D16" s="15" t="s">
        <v>160</v>
      </c>
      <c r="E16" s="15" t="s">
        <v>188</v>
      </c>
      <c r="F16" s="15" t="s">
        <v>162</v>
      </c>
      <c r="G16" s="15" t="s">
        <v>133</v>
      </c>
      <c r="H16" s="15" t="s">
        <v>136</v>
      </c>
      <c r="I16" s="15" t="s">
        <v>139</v>
      </c>
      <c r="J16" s="15" t="s">
        <v>141</v>
      </c>
      <c r="K16" s="15" t="s">
        <v>282</v>
      </c>
      <c r="L16" s="15" t="s">
        <v>286</v>
      </c>
      <c r="M16" s="15">
        <v>35.664000000000001</v>
      </c>
      <c r="N16" s="15">
        <v>18.663</v>
      </c>
      <c r="O16" s="15">
        <v>0.38700000000000001</v>
      </c>
      <c r="P16" s="15">
        <v>33.768999999999998</v>
      </c>
      <c r="Q16" s="15">
        <v>22.585000000000001</v>
      </c>
      <c r="R16" s="15">
        <v>46.494999999999997</v>
      </c>
      <c r="S16" s="15">
        <v>6.9530000000000003</v>
      </c>
      <c r="T16" s="15">
        <v>8.6010000000000009</v>
      </c>
      <c r="U16" s="15">
        <v>326278.402</v>
      </c>
      <c r="V16" s="15">
        <v>2320</v>
      </c>
    </row>
    <row r="17" spans="2:22" x14ac:dyDescent="0.25">
      <c r="B17" s="15" t="s">
        <v>136</v>
      </c>
      <c r="C17" s="15" t="s">
        <v>159</v>
      </c>
      <c r="D17" s="15" t="s">
        <v>160</v>
      </c>
      <c r="E17" s="15" t="s">
        <v>188</v>
      </c>
      <c r="F17" s="15" t="s">
        <v>162</v>
      </c>
      <c r="G17" s="15" t="s">
        <v>133</v>
      </c>
      <c r="H17" s="15" t="s">
        <v>136</v>
      </c>
      <c r="I17" s="15" t="s">
        <v>139</v>
      </c>
      <c r="J17" s="15" t="s">
        <v>141</v>
      </c>
      <c r="K17" s="15" t="s">
        <v>282</v>
      </c>
      <c r="L17" s="15" t="s">
        <v>287</v>
      </c>
      <c r="M17" s="15">
        <v>93.521000000000001</v>
      </c>
      <c r="N17" s="15">
        <v>47.29</v>
      </c>
      <c r="O17" s="15">
        <v>4.3170000000000002</v>
      </c>
      <c r="P17" s="15">
        <v>86.04</v>
      </c>
      <c r="Q17" s="15">
        <v>64.346999999999994</v>
      </c>
      <c r="R17" s="15">
        <v>121.25</v>
      </c>
      <c r="S17" s="15">
        <v>7.0369999999999999</v>
      </c>
      <c r="T17" s="15">
        <v>8.5210000000000008</v>
      </c>
      <c r="U17" s="15">
        <v>325975.96999999997</v>
      </c>
      <c r="V17" s="15">
        <v>120</v>
      </c>
    </row>
    <row r="18" spans="2:22" x14ac:dyDescent="0.25">
      <c r="B18" s="15" t="s">
        <v>136</v>
      </c>
      <c r="C18" s="15" t="s">
        <v>159</v>
      </c>
      <c r="D18" s="15" t="s">
        <v>160</v>
      </c>
      <c r="E18" s="15" t="s">
        <v>189</v>
      </c>
      <c r="F18" s="15" t="s">
        <v>162</v>
      </c>
      <c r="G18" s="15" t="s">
        <v>133</v>
      </c>
      <c r="H18" s="15" t="s">
        <v>136</v>
      </c>
      <c r="I18" s="15" t="s">
        <v>139</v>
      </c>
      <c r="J18" s="15" t="s">
        <v>141</v>
      </c>
      <c r="K18" s="15" t="s">
        <v>282</v>
      </c>
      <c r="L18" s="15" t="s">
        <v>283</v>
      </c>
      <c r="M18" s="15">
        <v>33.472999999999999</v>
      </c>
      <c r="N18" s="15">
        <v>18.553000000000001</v>
      </c>
      <c r="O18" s="15">
        <v>0.61199999999999999</v>
      </c>
      <c r="P18" s="15">
        <v>31.422999999999998</v>
      </c>
      <c r="Q18" s="15">
        <v>20.373999999999999</v>
      </c>
      <c r="R18" s="15">
        <v>44.365000000000002</v>
      </c>
      <c r="S18" s="15">
        <v>8.641</v>
      </c>
      <c r="T18" s="15">
        <v>6.8689999999999998</v>
      </c>
      <c r="U18" s="15">
        <v>589024.353</v>
      </c>
      <c r="V18" s="15">
        <v>920</v>
      </c>
    </row>
    <row r="19" spans="2:22" x14ac:dyDescent="0.25">
      <c r="B19" s="15" t="s">
        <v>136</v>
      </c>
      <c r="C19" s="15" t="s">
        <v>159</v>
      </c>
      <c r="D19" s="15" t="s">
        <v>160</v>
      </c>
      <c r="E19" s="15" t="s">
        <v>189</v>
      </c>
      <c r="F19" s="15" t="s">
        <v>162</v>
      </c>
      <c r="G19" s="15" t="s">
        <v>133</v>
      </c>
      <c r="H19" s="15" t="s">
        <v>136</v>
      </c>
      <c r="I19" s="15" t="s">
        <v>139</v>
      </c>
      <c r="J19" s="15" t="s">
        <v>141</v>
      </c>
      <c r="K19" s="15" t="s">
        <v>282</v>
      </c>
      <c r="L19" s="15" t="s">
        <v>284</v>
      </c>
      <c r="M19" s="15">
        <v>45.862000000000002</v>
      </c>
      <c r="N19" s="15">
        <v>23.419</v>
      </c>
      <c r="O19" s="15">
        <v>1.4810000000000001</v>
      </c>
      <c r="P19" s="15">
        <v>44.078000000000003</v>
      </c>
      <c r="Q19" s="15">
        <v>27.338999999999999</v>
      </c>
      <c r="R19" s="15">
        <v>58.945</v>
      </c>
      <c r="S19" s="15">
        <v>8.5860000000000003</v>
      </c>
      <c r="T19" s="15">
        <v>6.923</v>
      </c>
      <c r="U19" s="15">
        <v>591434.10100000002</v>
      </c>
      <c r="V19" s="15">
        <v>250</v>
      </c>
    </row>
    <row r="20" spans="2:22" x14ac:dyDescent="0.25">
      <c r="B20" s="15" t="s">
        <v>136</v>
      </c>
      <c r="C20" s="15" t="s">
        <v>159</v>
      </c>
      <c r="D20" s="15" t="s">
        <v>160</v>
      </c>
      <c r="E20" s="15" t="s">
        <v>189</v>
      </c>
      <c r="F20" s="15" t="s">
        <v>162</v>
      </c>
      <c r="G20" s="15" t="s">
        <v>133</v>
      </c>
      <c r="H20" s="15" t="s">
        <v>136</v>
      </c>
      <c r="I20" s="15" t="s">
        <v>139</v>
      </c>
      <c r="J20" s="15" t="s">
        <v>141</v>
      </c>
      <c r="K20" s="15" t="s">
        <v>282</v>
      </c>
      <c r="L20" s="15" t="s">
        <v>285</v>
      </c>
      <c r="M20" s="15">
        <v>13.927</v>
      </c>
      <c r="N20" s="15">
        <v>12.53</v>
      </c>
      <c r="O20" s="15">
        <v>0.749</v>
      </c>
      <c r="P20" s="15">
        <v>11.432</v>
      </c>
      <c r="Q20" s="15">
        <v>5.5990000000000002</v>
      </c>
      <c r="R20" s="15">
        <v>18.641999999999999</v>
      </c>
      <c r="S20" s="15">
        <v>8.5890000000000004</v>
      </c>
      <c r="T20" s="15">
        <v>6.92</v>
      </c>
      <c r="U20" s="15">
        <v>591899.34600000002</v>
      </c>
      <c r="V20" s="15">
        <v>280</v>
      </c>
    </row>
    <row r="21" spans="2:22" x14ac:dyDescent="0.25">
      <c r="B21" s="15" t="s">
        <v>136</v>
      </c>
      <c r="C21" s="15" t="s">
        <v>159</v>
      </c>
      <c r="D21" s="15" t="s">
        <v>160</v>
      </c>
      <c r="E21" s="15" t="s">
        <v>189</v>
      </c>
      <c r="F21" s="15" t="s">
        <v>162</v>
      </c>
      <c r="G21" s="15" t="s">
        <v>133</v>
      </c>
      <c r="H21" s="15" t="s">
        <v>136</v>
      </c>
      <c r="I21" s="15" t="s">
        <v>139</v>
      </c>
      <c r="J21" s="15" t="s">
        <v>141</v>
      </c>
      <c r="K21" s="15" t="s">
        <v>282</v>
      </c>
      <c r="L21" s="15" t="s">
        <v>286</v>
      </c>
      <c r="M21" s="15">
        <v>22.86</v>
      </c>
      <c r="N21" s="15">
        <v>14.683999999999999</v>
      </c>
      <c r="O21" s="15">
        <v>0.30599999999999999</v>
      </c>
      <c r="P21" s="15">
        <v>20.518000000000001</v>
      </c>
      <c r="Q21" s="15">
        <v>12.102</v>
      </c>
      <c r="R21" s="15">
        <v>31</v>
      </c>
      <c r="S21" s="15">
        <v>8.56</v>
      </c>
      <c r="T21" s="15">
        <v>6.9589999999999996</v>
      </c>
      <c r="U21" s="15">
        <v>582972.49300000002</v>
      </c>
      <c r="V21" s="15">
        <v>2300</v>
      </c>
    </row>
    <row r="22" spans="2:22" x14ac:dyDescent="0.25">
      <c r="B22" s="15" t="s">
        <v>136</v>
      </c>
      <c r="C22" s="15" t="s">
        <v>159</v>
      </c>
      <c r="D22" s="15" t="s">
        <v>160</v>
      </c>
      <c r="E22" s="15" t="s">
        <v>189</v>
      </c>
      <c r="F22" s="15" t="s">
        <v>162</v>
      </c>
      <c r="G22" s="15" t="s">
        <v>133</v>
      </c>
      <c r="H22" s="15" t="s">
        <v>136</v>
      </c>
      <c r="I22" s="15" t="s">
        <v>139</v>
      </c>
      <c r="J22" s="15" t="s">
        <v>141</v>
      </c>
      <c r="K22" s="15" t="s">
        <v>282</v>
      </c>
      <c r="L22" s="15" t="s">
        <v>287</v>
      </c>
      <c r="M22" s="15">
        <v>65.001999999999995</v>
      </c>
      <c r="N22" s="15">
        <v>38.878</v>
      </c>
      <c r="O22" s="15">
        <v>3.5489999999999999</v>
      </c>
      <c r="P22" s="15">
        <v>59.44</v>
      </c>
      <c r="Q22" s="15">
        <v>39.447000000000003</v>
      </c>
      <c r="R22" s="15">
        <v>80.11</v>
      </c>
      <c r="S22" s="15">
        <v>8.6020000000000003</v>
      </c>
      <c r="T22" s="15">
        <v>6.9139999999999997</v>
      </c>
      <c r="U22" s="15">
        <v>585490.70400000003</v>
      </c>
      <c r="V22" s="15">
        <v>120</v>
      </c>
    </row>
    <row r="23" spans="2:22" x14ac:dyDescent="0.25">
      <c r="B23" s="15" t="s">
        <v>136</v>
      </c>
      <c r="C23" s="15" t="s">
        <v>159</v>
      </c>
      <c r="D23" s="15" t="s">
        <v>160</v>
      </c>
      <c r="E23" s="15" t="s">
        <v>190</v>
      </c>
      <c r="F23" s="15" t="s">
        <v>162</v>
      </c>
      <c r="G23" s="15" t="s">
        <v>133</v>
      </c>
      <c r="H23" s="15" t="s">
        <v>136</v>
      </c>
      <c r="I23" s="15" t="s">
        <v>139</v>
      </c>
      <c r="J23" s="15" t="s">
        <v>141</v>
      </c>
      <c r="K23" s="15" t="s">
        <v>282</v>
      </c>
      <c r="L23" s="15" t="s">
        <v>283</v>
      </c>
      <c r="M23" s="15">
        <v>13.536</v>
      </c>
      <c r="N23" s="15">
        <v>9.7050000000000001</v>
      </c>
      <c r="O23" s="15">
        <v>0.32</v>
      </c>
      <c r="P23" s="15">
        <v>11.285</v>
      </c>
      <c r="Q23" s="15">
        <v>6.8550000000000004</v>
      </c>
      <c r="R23" s="15">
        <v>18.527999999999999</v>
      </c>
      <c r="S23" s="15">
        <v>12.494</v>
      </c>
      <c r="T23" s="15">
        <v>3.35</v>
      </c>
      <c r="U23" s="15">
        <v>802841.745</v>
      </c>
      <c r="V23" s="15">
        <v>920</v>
      </c>
    </row>
    <row r="24" spans="2:22" x14ac:dyDescent="0.25">
      <c r="B24" s="15" t="s">
        <v>136</v>
      </c>
      <c r="C24" s="15" t="s">
        <v>159</v>
      </c>
      <c r="D24" s="15" t="s">
        <v>160</v>
      </c>
      <c r="E24" s="15" t="s">
        <v>190</v>
      </c>
      <c r="F24" s="15" t="s">
        <v>162</v>
      </c>
      <c r="G24" s="15" t="s">
        <v>133</v>
      </c>
      <c r="H24" s="15" t="s">
        <v>136</v>
      </c>
      <c r="I24" s="15" t="s">
        <v>139</v>
      </c>
      <c r="J24" s="15" t="s">
        <v>141</v>
      </c>
      <c r="K24" s="15" t="s">
        <v>282</v>
      </c>
      <c r="L24" s="15" t="s">
        <v>284</v>
      </c>
      <c r="M24" s="15">
        <v>18.829000000000001</v>
      </c>
      <c r="N24" s="15">
        <v>12.77</v>
      </c>
      <c r="O24" s="15">
        <v>0.82399999999999995</v>
      </c>
      <c r="P24" s="15">
        <v>15.441000000000001</v>
      </c>
      <c r="Q24" s="15">
        <v>10.183999999999999</v>
      </c>
      <c r="R24" s="15">
        <v>25.988</v>
      </c>
      <c r="S24" s="15">
        <v>12.42</v>
      </c>
      <c r="T24" s="15">
        <v>3.4159999999999999</v>
      </c>
      <c r="U24" s="15">
        <v>802025.29</v>
      </c>
      <c r="V24" s="15">
        <v>240</v>
      </c>
    </row>
    <row r="25" spans="2:22" x14ac:dyDescent="0.25">
      <c r="B25" s="15" t="s">
        <v>136</v>
      </c>
      <c r="C25" s="15" t="s">
        <v>159</v>
      </c>
      <c r="D25" s="15" t="s">
        <v>160</v>
      </c>
      <c r="E25" s="15" t="s">
        <v>190</v>
      </c>
      <c r="F25" s="15" t="s">
        <v>162</v>
      </c>
      <c r="G25" s="15" t="s">
        <v>133</v>
      </c>
      <c r="H25" s="15" t="s">
        <v>136</v>
      </c>
      <c r="I25" s="15" t="s">
        <v>139</v>
      </c>
      <c r="J25" s="15" t="s">
        <v>141</v>
      </c>
      <c r="K25" s="15" t="s">
        <v>282</v>
      </c>
      <c r="L25" s="15" t="s">
        <v>285</v>
      </c>
      <c r="M25" s="15">
        <v>6.585</v>
      </c>
      <c r="N25" s="15">
        <v>7.1189999999999998</v>
      </c>
      <c r="O25" s="15">
        <v>0.42499999999999999</v>
      </c>
      <c r="P25" s="15">
        <v>4.8630000000000004</v>
      </c>
      <c r="Q25" s="15">
        <v>2.5070000000000001</v>
      </c>
      <c r="R25" s="15">
        <v>8.4420000000000002</v>
      </c>
      <c r="S25" s="15">
        <v>12.429</v>
      </c>
      <c r="T25" s="15">
        <v>3.4039999999999999</v>
      </c>
      <c r="U25" s="15">
        <v>796870.79</v>
      </c>
      <c r="V25" s="15">
        <v>280</v>
      </c>
    </row>
    <row r="26" spans="2:22" x14ac:dyDescent="0.25">
      <c r="B26" s="15" t="s">
        <v>136</v>
      </c>
      <c r="C26" s="15" t="s">
        <v>159</v>
      </c>
      <c r="D26" s="15" t="s">
        <v>160</v>
      </c>
      <c r="E26" s="15" t="s">
        <v>190</v>
      </c>
      <c r="F26" s="15" t="s">
        <v>162</v>
      </c>
      <c r="G26" s="15" t="s">
        <v>133</v>
      </c>
      <c r="H26" s="15" t="s">
        <v>136</v>
      </c>
      <c r="I26" s="15" t="s">
        <v>139</v>
      </c>
      <c r="J26" s="15" t="s">
        <v>141</v>
      </c>
      <c r="K26" s="15" t="s">
        <v>282</v>
      </c>
      <c r="L26" s="15" t="s">
        <v>286</v>
      </c>
      <c r="M26" s="15">
        <v>9.7360000000000007</v>
      </c>
      <c r="N26" s="15">
        <v>7.7</v>
      </c>
      <c r="O26" s="15">
        <v>0.161</v>
      </c>
      <c r="P26" s="15">
        <v>7.8810000000000002</v>
      </c>
      <c r="Q26" s="15">
        <v>4.32</v>
      </c>
      <c r="R26" s="15">
        <v>13.15</v>
      </c>
      <c r="S26" s="15">
        <v>12.465999999999999</v>
      </c>
      <c r="T26" s="15">
        <v>3.387</v>
      </c>
      <c r="U26" s="15">
        <v>795106.51599999995</v>
      </c>
      <c r="V26" s="15">
        <v>2280</v>
      </c>
    </row>
    <row r="27" spans="2:22" x14ac:dyDescent="0.25">
      <c r="B27" s="15" t="s">
        <v>136</v>
      </c>
      <c r="C27" s="15" t="s">
        <v>159</v>
      </c>
      <c r="D27" s="15" t="s">
        <v>160</v>
      </c>
      <c r="E27" s="15" t="s">
        <v>190</v>
      </c>
      <c r="F27" s="15" t="s">
        <v>162</v>
      </c>
      <c r="G27" s="15" t="s">
        <v>133</v>
      </c>
      <c r="H27" s="15" t="s">
        <v>136</v>
      </c>
      <c r="I27" s="15" t="s">
        <v>139</v>
      </c>
      <c r="J27" s="15" t="s">
        <v>141</v>
      </c>
      <c r="K27" s="15" t="s">
        <v>282</v>
      </c>
      <c r="L27" s="15" t="s">
        <v>287</v>
      </c>
      <c r="M27" s="15">
        <v>27.279</v>
      </c>
      <c r="N27" s="15">
        <v>22.225999999999999</v>
      </c>
      <c r="O27" s="15">
        <v>2.0289999999999999</v>
      </c>
      <c r="P27" s="15">
        <v>20.013000000000002</v>
      </c>
      <c r="Q27" s="15">
        <v>11.65</v>
      </c>
      <c r="R27" s="15">
        <v>37.759</v>
      </c>
      <c r="S27" s="15">
        <v>12.486000000000001</v>
      </c>
      <c r="T27" s="15">
        <v>3.3660000000000001</v>
      </c>
      <c r="U27" s="15">
        <v>803716.79</v>
      </c>
      <c r="V27" s="15">
        <v>120</v>
      </c>
    </row>
    <row r="28" spans="2:22" x14ac:dyDescent="0.25">
      <c r="B28" s="15" t="s">
        <v>136</v>
      </c>
      <c r="C28" s="15" t="s">
        <v>159</v>
      </c>
      <c r="D28" s="15" t="s">
        <v>160</v>
      </c>
      <c r="E28" s="15" t="s">
        <v>191</v>
      </c>
      <c r="F28" s="15" t="s">
        <v>162</v>
      </c>
      <c r="G28" s="15" t="s">
        <v>133</v>
      </c>
      <c r="H28" s="15" t="s">
        <v>136</v>
      </c>
      <c r="I28" s="15" t="s">
        <v>139</v>
      </c>
      <c r="J28" s="15" t="s">
        <v>141</v>
      </c>
      <c r="K28" s="15" t="s">
        <v>282</v>
      </c>
      <c r="L28" s="15" t="s">
        <v>283</v>
      </c>
      <c r="M28" s="15">
        <v>7.468</v>
      </c>
      <c r="N28" s="15">
        <v>5.4139999999999997</v>
      </c>
      <c r="O28" s="15">
        <v>0.17799999999999999</v>
      </c>
      <c r="P28" s="15">
        <v>6.4</v>
      </c>
      <c r="Q28" s="15">
        <v>3.7040000000000002</v>
      </c>
      <c r="R28" s="15">
        <v>10.028</v>
      </c>
      <c r="S28" s="15">
        <v>16.866</v>
      </c>
      <c r="T28" s="15">
        <v>1.119</v>
      </c>
      <c r="U28" s="15">
        <v>934924.74199999997</v>
      </c>
      <c r="V28" s="15">
        <v>920</v>
      </c>
    </row>
    <row r="29" spans="2:22" x14ac:dyDescent="0.25">
      <c r="B29" s="15" t="s">
        <v>136</v>
      </c>
      <c r="C29" s="15" t="s">
        <v>159</v>
      </c>
      <c r="D29" s="15" t="s">
        <v>160</v>
      </c>
      <c r="E29" s="15" t="s">
        <v>191</v>
      </c>
      <c r="F29" s="15" t="s">
        <v>162</v>
      </c>
      <c r="G29" s="15" t="s">
        <v>133</v>
      </c>
      <c r="H29" s="15" t="s">
        <v>136</v>
      </c>
      <c r="I29" s="15" t="s">
        <v>139</v>
      </c>
      <c r="J29" s="15" t="s">
        <v>141</v>
      </c>
      <c r="K29" s="15" t="s">
        <v>282</v>
      </c>
      <c r="L29" s="15" t="s">
        <v>284</v>
      </c>
      <c r="M29" s="15">
        <v>10.659000000000001</v>
      </c>
      <c r="N29" s="15">
        <v>9.2430000000000003</v>
      </c>
      <c r="O29" s="15">
        <v>0.58499999999999996</v>
      </c>
      <c r="P29" s="15">
        <v>8.2530000000000001</v>
      </c>
      <c r="Q29" s="15">
        <v>5.2249999999999996</v>
      </c>
      <c r="R29" s="15">
        <v>12.58</v>
      </c>
      <c r="S29" s="15">
        <v>16.77</v>
      </c>
      <c r="T29" s="15">
        <v>1.1519999999999999</v>
      </c>
      <c r="U29" s="15">
        <v>938028.79500000004</v>
      </c>
      <c r="V29" s="15">
        <v>250</v>
      </c>
    </row>
    <row r="30" spans="2:22" x14ac:dyDescent="0.25">
      <c r="B30" s="15" t="s">
        <v>136</v>
      </c>
      <c r="C30" s="15" t="s">
        <v>159</v>
      </c>
      <c r="D30" s="15" t="s">
        <v>160</v>
      </c>
      <c r="E30" s="15" t="s">
        <v>191</v>
      </c>
      <c r="F30" s="15" t="s">
        <v>162</v>
      </c>
      <c r="G30" s="15" t="s">
        <v>133</v>
      </c>
      <c r="H30" s="15" t="s">
        <v>136</v>
      </c>
      <c r="I30" s="15" t="s">
        <v>139</v>
      </c>
      <c r="J30" s="15" t="s">
        <v>141</v>
      </c>
      <c r="K30" s="15" t="s">
        <v>282</v>
      </c>
      <c r="L30" s="15" t="s">
        <v>285</v>
      </c>
      <c r="M30" s="15">
        <v>3.7109999999999999</v>
      </c>
      <c r="N30" s="15">
        <v>3.6989999999999998</v>
      </c>
      <c r="O30" s="15">
        <v>0.221</v>
      </c>
      <c r="P30" s="15">
        <v>2.7989999999999999</v>
      </c>
      <c r="Q30" s="15">
        <v>1.4219999999999999</v>
      </c>
      <c r="R30" s="15">
        <v>4.8230000000000004</v>
      </c>
      <c r="S30" s="15">
        <v>16.817</v>
      </c>
      <c r="T30" s="15">
        <v>1.1639999999999999</v>
      </c>
      <c r="U30" s="15">
        <v>932492.63399999996</v>
      </c>
      <c r="V30" s="15">
        <v>280</v>
      </c>
    </row>
    <row r="31" spans="2:22" x14ac:dyDescent="0.25">
      <c r="B31" s="15" t="s">
        <v>136</v>
      </c>
      <c r="C31" s="15" t="s">
        <v>159</v>
      </c>
      <c r="D31" s="15" t="s">
        <v>160</v>
      </c>
      <c r="E31" s="15" t="s">
        <v>191</v>
      </c>
      <c r="F31" s="15" t="s">
        <v>162</v>
      </c>
      <c r="G31" s="15" t="s">
        <v>133</v>
      </c>
      <c r="H31" s="15" t="s">
        <v>136</v>
      </c>
      <c r="I31" s="15" t="s">
        <v>139</v>
      </c>
      <c r="J31" s="15" t="s">
        <v>141</v>
      </c>
      <c r="K31" s="15" t="s">
        <v>282</v>
      </c>
      <c r="L31" s="15" t="s">
        <v>286</v>
      </c>
      <c r="M31" s="15">
        <v>5.67</v>
      </c>
      <c r="N31" s="15">
        <v>4.6719999999999997</v>
      </c>
      <c r="O31" s="15">
        <v>9.8000000000000004E-2</v>
      </c>
      <c r="P31" s="15">
        <v>4.633</v>
      </c>
      <c r="Q31" s="15">
        <v>2.6669999999999998</v>
      </c>
      <c r="R31" s="15">
        <v>7.4539999999999997</v>
      </c>
      <c r="S31" s="15">
        <v>16.82</v>
      </c>
      <c r="T31" s="15">
        <v>1.1779999999999999</v>
      </c>
      <c r="U31" s="15">
        <v>927134.67599999998</v>
      </c>
      <c r="V31" s="15">
        <v>2290</v>
      </c>
    </row>
    <row r="32" spans="2:22" x14ac:dyDescent="0.25">
      <c r="B32" s="15" t="s">
        <v>136</v>
      </c>
      <c r="C32" s="15" t="s">
        <v>159</v>
      </c>
      <c r="D32" s="15" t="s">
        <v>160</v>
      </c>
      <c r="E32" s="15" t="s">
        <v>191</v>
      </c>
      <c r="F32" s="15" t="s">
        <v>162</v>
      </c>
      <c r="G32" s="15" t="s">
        <v>133</v>
      </c>
      <c r="H32" s="15" t="s">
        <v>136</v>
      </c>
      <c r="I32" s="15" t="s">
        <v>139</v>
      </c>
      <c r="J32" s="15" t="s">
        <v>141</v>
      </c>
      <c r="K32" s="15" t="s">
        <v>282</v>
      </c>
      <c r="L32" s="15" t="s">
        <v>287</v>
      </c>
      <c r="M32" s="15">
        <v>15.067</v>
      </c>
      <c r="N32" s="15">
        <v>13.428000000000001</v>
      </c>
      <c r="O32" s="15">
        <v>1.226</v>
      </c>
      <c r="P32" s="15">
        <v>11.093</v>
      </c>
      <c r="Q32" s="15">
        <v>5.9969999999999999</v>
      </c>
      <c r="R32" s="15">
        <v>19.908999999999999</v>
      </c>
      <c r="S32" s="15">
        <v>16.834</v>
      </c>
      <c r="T32" s="15">
        <v>1.1399999999999999</v>
      </c>
      <c r="U32" s="15">
        <v>935852.92799999996</v>
      </c>
      <c r="V32" s="15">
        <v>120</v>
      </c>
    </row>
    <row r="33" spans="2:22" x14ac:dyDescent="0.25">
      <c r="B33" s="15" t="s">
        <v>136</v>
      </c>
      <c r="C33" s="15" t="s">
        <v>159</v>
      </c>
      <c r="D33" s="15" t="s">
        <v>160</v>
      </c>
      <c r="E33" s="15" t="s">
        <v>192</v>
      </c>
      <c r="F33" s="15" t="s">
        <v>162</v>
      </c>
      <c r="G33" s="15" t="s">
        <v>133</v>
      </c>
      <c r="H33" s="15" t="s">
        <v>136</v>
      </c>
      <c r="I33" s="15" t="s">
        <v>139</v>
      </c>
      <c r="J33" s="15" t="s">
        <v>141</v>
      </c>
      <c r="K33" s="15" t="s">
        <v>282</v>
      </c>
      <c r="L33" s="15" t="s">
        <v>283</v>
      </c>
      <c r="M33" s="15">
        <v>7.5279999999999996</v>
      </c>
      <c r="N33" s="15">
        <v>5.7720000000000002</v>
      </c>
      <c r="O33" s="15">
        <v>0.19</v>
      </c>
      <c r="P33" s="15">
        <v>6.399</v>
      </c>
      <c r="Q33" s="15">
        <v>3.8170000000000002</v>
      </c>
      <c r="R33" s="15">
        <v>10.071999999999999</v>
      </c>
      <c r="S33" s="15">
        <v>16.280999999999999</v>
      </c>
      <c r="T33" s="15">
        <v>0.78100000000000003</v>
      </c>
      <c r="U33" s="15">
        <v>717970.72699999996</v>
      </c>
      <c r="V33" s="15">
        <v>920</v>
      </c>
    </row>
    <row r="34" spans="2:22" x14ac:dyDescent="0.25">
      <c r="B34" s="15" t="s">
        <v>136</v>
      </c>
      <c r="C34" s="15" t="s">
        <v>159</v>
      </c>
      <c r="D34" s="15" t="s">
        <v>160</v>
      </c>
      <c r="E34" s="15" t="s">
        <v>192</v>
      </c>
      <c r="F34" s="15" t="s">
        <v>162</v>
      </c>
      <c r="G34" s="15" t="s">
        <v>133</v>
      </c>
      <c r="H34" s="15" t="s">
        <v>136</v>
      </c>
      <c r="I34" s="15" t="s">
        <v>139</v>
      </c>
      <c r="J34" s="15" t="s">
        <v>141</v>
      </c>
      <c r="K34" s="15" t="s">
        <v>282</v>
      </c>
      <c r="L34" s="15" t="s">
        <v>284</v>
      </c>
      <c r="M34" s="15">
        <v>10.347</v>
      </c>
      <c r="N34" s="15">
        <v>8.8659999999999997</v>
      </c>
      <c r="O34" s="15">
        <v>0.57199999999999995</v>
      </c>
      <c r="P34" s="15">
        <v>8.1</v>
      </c>
      <c r="Q34" s="15">
        <v>5.07</v>
      </c>
      <c r="R34" s="15">
        <v>12.377000000000001</v>
      </c>
      <c r="S34" s="15">
        <v>16.193999999999999</v>
      </c>
      <c r="T34" s="15">
        <v>0.81899999999999995</v>
      </c>
      <c r="U34" s="15">
        <v>720585.2</v>
      </c>
      <c r="V34" s="15">
        <v>240</v>
      </c>
    </row>
    <row r="35" spans="2:22" x14ac:dyDescent="0.25">
      <c r="B35" s="15" t="s">
        <v>136</v>
      </c>
      <c r="C35" s="15" t="s">
        <v>159</v>
      </c>
      <c r="D35" s="15" t="s">
        <v>160</v>
      </c>
      <c r="E35" s="15" t="s">
        <v>192</v>
      </c>
      <c r="F35" s="15" t="s">
        <v>162</v>
      </c>
      <c r="G35" s="15" t="s">
        <v>133</v>
      </c>
      <c r="H35" s="15" t="s">
        <v>136</v>
      </c>
      <c r="I35" s="15" t="s">
        <v>139</v>
      </c>
      <c r="J35" s="15" t="s">
        <v>141</v>
      </c>
      <c r="K35" s="15" t="s">
        <v>282</v>
      </c>
      <c r="L35" s="15" t="s">
        <v>285</v>
      </c>
      <c r="M35" s="15">
        <v>3.7679999999999998</v>
      </c>
      <c r="N35" s="15">
        <v>3.7890000000000001</v>
      </c>
      <c r="O35" s="15">
        <v>0.22600000000000001</v>
      </c>
      <c r="P35" s="15">
        <v>2.6890000000000001</v>
      </c>
      <c r="Q35" s="15">
        <v>1.5680000000000001</v>
      </c>
      <c r="R35" s="15">
        <v>4.6340000000000003</v>
      </c>
      <c r="S35" s="15">
        <v>16.268000000000001</v>
      </c>
      <c r="T35" s="15">
        <v>0.81799999999999995</v>
      </c>
      <c r="U35" s="15">
        <v>718522.80700000003</v>
      </c>
      <c r="V35" s="15">
        <v>280</v>
      </c>
    </row>
    <row r="36" spans="2:22" x14ac:dyDescent="0.25">
      <c r="B36" s="15" t="s">
        <v>136</v>
      </c>
      <c r="C36" s="15" t="s">
        <v>159</v>
      </c>
      <c r="D36" s="15" t="s">
        <v>160</v>
      </c>
      <c r="E36" s="15" t="s">
        <v>192</v>
      </c>
      <c r="F36" s="15" t="s">
        <v>162</v>
      </c>
      <c r="G36" s="15" t="s">
        <v>133</v>
      </c>
      <c r="H36" s="15" t="s">
        <v>136</v>
      </c>
      <c r="I36" s="15" t="s">
        <v>139</v>
      </c>
      <c r="J36" s="15" t="s">
        <v>141</v>
      </c>
      <c r="K36" s="15" t="s">
        <v>282</v>
      </c>
      <c r="L36" s="15" t="s">
        <v>286</v>
      </c>
      <c r="M36" s="15">
        <v>5.6680000000000001</v>
      </c>
      <c r="N36" s="15">
        <v>4.7439999999999998</v>
      </c>
      <c r="O36" s="15">
        <v>9.9000000000000005E-2</v>
      </c>
      <c r="P36" s="15">
        <v>4.5780000000000003</v>
      </c>
      <c r="Q36" s="15">
        <v>2.6219999999999999</v>
      </c>
      <c r="R36" s="15">
        <v>7.4950000000000001</v>
      </c>
      <c r="S36" s="15">
        <v>16.172999999999998</v>
      </c>
      <c r="T36" s="15">
        <v>0.84899999999999998</v>
      </c>
      <c r="U36" s="15">
        <v>712411.277</v>
      </c>
      <c r="V36" s="15">
        <v>2290</v>
      </c>
    </row>
    <row r="37" spans="2:22" x14ac:dyDescent="0.25">
      <c r="B37" s="15" t="s">
        <v>136</v>
      </c>
      <c r="C37" s="15" t="s">
        <v>159</v>
      </c>
      <c r="D37" s="15" t="s">
        <v>160</v>
      </c>
      <c r="E37" s="15" t="s">
        <v>192</v>
      </c>
      <c r="F37" s="15" t="s">
        <v>162</v>
      </c>
      <c r="G37" s="15" t="s">
        <v>133</v>
      </c>
      <c r="H37" s="15" t="s">
        <v>136</v>
      </c>
      <c r="I37" s="15" t="s">
        <v>139</v>
      </c>
      <c r="J37" s="15" t="s">
        <v>141</v>
      </c>
      <c r="K37" s="15" t="s">
        <v>282</v>
      </c>
      <c r="L37" s="15" t="s">
        <v>287</v>
      </c>
      <c r="M37" s="15">
        <v>14.741</v>
      </c>
      <c r="N37" s="15">
        <v>13.167999999999999</v>
      </c>
      <c r="O37" s="15">
        <v>1.202</v>
      </c>
      <c r="P37" s="15">
        <v>10.286</v>
      </c>
      <c r="Q37" s="15">
        <v>5.7530000000000001</v>
      </c>
      <c r="R37" s="15">
        <v>18.709</v>
      </c>
      <c r="S37" s="15">
        <v>16.207999999999998</v>
      </c>
      <c r="T37" s="15">
        <v>0.79500000000000004</v>
      </c>
      <c r="U37" s="15">
        <v>714158.69400000002</v>
      </c>
      <c r="V37" s="15">
        <v>120</v>
      </c>
    </row>
    <row r="38" spans="2:22" x14ac:dyDescent="0.25">
      <c r="B38" s="15" t="s">
        <v>136</v>
      </c>
      <c r="C38" s="15" t="s">
        <v>159</v>
      </c>
      <c r="D38" s="15" t="s">
        <v>160</v>
      </c>
      <c r="E38" s="15" t="s">
        <v>193</v>
      </c>
      <c r="F38" s="15" t="s">
        <v>162</v>
      </c>
      <c r="G38" s="15" t="s">
        <v>133</v>
      </c>
      <c r="H38" s="15" t="s">
        <v>136</v>
      </c>
      <c r="I38" s="15" t="s">
        <v>139</v>
      </c>
      <c r="J38" s="15" t="s">
        <v>141</v>
      </c>
      <c r="K38" s="15" t="s">
        <v>282</v>
      </c>
      <c r="L38" s="15" t="s">
        <v>283</v>
      </c>
      <c r="M38" s="15">
        <v>7.3659999999999997</v>
      </c>
      <c r="N38" s="15">
        <v>5.8440000000000003</v>
      </c>
      <c r="O38" s="15">
        <v>0.193</v>
      </c>
      <c r="P38" s="15">
        <v>6.1070000000000002</v>
      </c>
      <c r="Q38" s="15">
        <v>3.77</v>
      </c>
      <c r="R38" s="15">
        <v>9.5489999999999995</v>
      </c>
      <c r="S38" s="15">
        <v>16.437000000000001</v>
      </c>
      <c r="T38" s="15">
        <v>0.80600000000000005</v>
      </c>
      <c r="U38" s="15">
        <v>614494.826</v>
      </c>
      <c r="V38" s="15">
        <v>920</v>
      </c>
    </row>
    <row r="39" spans="2:22" x14ac:dyDescent="0.25">
      <c r="B39" s="15" t="s">
        <v>136</v>
      </c>
      <c r="C39" s="15" t="s">
        <v>159</v>
      </c>
      <c r="D39" s="15" t="s">
        <v>160</v>
      </c>
      <c r="E39" s="15" t="s">
        <v>193</v>
      </c>
      <c r="F39" s="15" t="s">
        <v>162</v>
      </c>
      <c r="G39" s="15" t="s">
        <v>133</v>
      </c>
      <c r="H39" s="15" t="s">
        <v>136</v>
      </c>
      <c r="I39" s="15" t="s">
        <v>139</v>
      </c>
      <c r="J39" s="15" t="s">
        <v>141</v>
      </c>
      <c r="K39" s="15" t="s">
        <v>282</v>
      </c>
      <c r="L39" s="15" t="s">
        <v>284</v>
      </c>
      <c r="M39" s="15">
        <v>9.8650000000000002</v>
      </c>
      <c r="N39" s="15">
        <v>8.4440000000000008</v>
      </c>
      <c r="O39" s="15">
        <v>0.54500000000000004</v>
      </c>
      <c r="P39" s="15">
        <v>7.6139999999999999</v>
      </c>
      <c r="Q39" s="15">
        <v>4.6920000000000002</v>
      </c>
      <c r="R39" s="15">
        <v>13.202999999999999</v>
      </c>
      <c r="S39" s="15">
        <v>16.363</v>
      </c>
      <c r="T39" s="15">
        <v>0.83299999999999996</v>
      </c>
      <c r="U39" s="15">
        <v>615513.97699999996</v>
      </c>
      <c r="V39" s="15">
        <v>240</v>
      </c>
    </row>
    <row r="40" spans="2:22" x14ac:dyDescent="0.25">
      <c r="B40" s="15" t="s">
        <v>136</v>
      </c>
      <c r="C40" s="15" t="s">
        <v>159</v>
      </c>
      <c r="D40" s="15" t="s">
        <v>160</v>
      </c>
      <c r="E40" s="15" t="s">
        <v>193</v>
      </c>
      <c r="F40" s="15" t="s">
        <v>162</v>
      </c>
      <c r="G40" s="15" t="s">
        <v>133</v>
      </c>
      <c r="H40" s="15" t="s">
        <v>136</v>
      </c>
      <c r="I40" s="15" t="s">
        <v>139</v>
      </c>
      <c r="J40" s="15" t="s">
        <v>141</v>
      </c>
      <c r="K40" s="15" t="s">
        <v>282</v>
      </c>
      <c r="L40" s="15" t="s">
        <v>285</v>
      </c>
      <c r="M40" s="15">
        <v>3.7189999999999999</v>
      </c>
      <c r="N40" s="15">
        <v>3.609</v>
      </c>
      <c r="O40" s="15">
        <v>0.216</v>
      </c>
      <c r="P40" s="15">
        <v>2.7349999999999999</v>
      </c>
      <c r="Q40" s="15">
        <v>1.5860000000000001</v>
      </c>
      <c r="R40" s="15">
        <v>4.4290000000000003</v>
      </c>
      <c r="S40" s="15">
        <v>16.402000000000001</v>
      </c>
      <c r="T40" s="15">
        <v>0.84099999999999997</v>
      </c>
      <c r="U40" s="15">
        <v>611924.62199999997</v>
      </c>
      <c r="V40" s="15">
        <v>280</v>
      </c>
    </row>
    <row r="41" spans="2:22" x14ac:dyDescent="0.25">
      <c r="B41" s="15" t="s">
        <v>136</v>
      </c>
      <c r="C41" s="15" t="s">
        <v>159</v>
      </c>
      <c r="D41" s="15" t="s">
        <v>160</v>
      </c>
      <c r="E41" s="15" t="s">
        <v>193</v>
      </c>
      <c r="F41" s="15" t="s">
        <v>162</v>
      </c>
      <c r="G41" s="15" t="s">
        <v>133</v>
      </c>
      <c r="H41" s="15" t="s">
        <v>136</v>
      </c>
      <c r="I41" s="15" t="s">
        <v>139</v>
      </c>
      <c r="J41" s="15" t="s">
        <v>141</v>
      </c>
      <c r="K41" s="15" t="s">
        <v>282</v>
      </c>
      <c r="L41" s="15" t="s">
        <v>286</v>
      </c>
      <c r="M41" s="15">
        <v>5.5549999999999997</v>
      </c>
      <c r="N41" s="15">
        <v>4.6120000000000001</v>
      </c>
      <c r="O41" s="15">
        <v>9.6000000000000002E-2</v>
      </c>
      <c r="P41" s="15">
        <v>4.5289999999999999</v>
      </c>
      <c r="Q41" s="15">
        <v>2.5470000000000002</v>
      </c>
      <c r="R41" s="15">
        <v>7.3760000000000003</v>
      </c>
      <c r="S41" s="15">
        <v>16.332000000000001</v>
      </c>
      <c r="T41" s="15">
        <v>0.872</v>
      </c>
      <c r="U41" s="15">
        <v>607078.91099999996</v>
      </c>
      <c r="V41" s="15">
        <v>2300</v>
      </c>
    </row>
    <row r="42" spans="2:22" x14ac:dyDescent="0.25">
      <c r="B42" s="15" t="s">
        <v>136</v>
      </c>
      <c r="C42" s="15" t="s">
        <v>159</v>
      </c>
      <c r="D42" s="15" t="s">
        <v>160</v>
      </c>
      <c r="E42" s="15" t="s">
        <v>193</v>
      </c>
      <c r="F42" s="15" t="s">
        <v>162</v>
      </c>
      <c r="G42" s="15" t="s">
        <v>133</v>
      </c>
      <c r="H42" s="15" t="s">
        <v>136</v>
      </c>
      <c r="I42" s="15" t="s">
        <v>139</v>
      </c>
      <c r="J42" s="15" t="s">
        <v>141</v>
      </c>
      <c r="K42" s="15" t="s">
        <v>282</v>
      </c>
      <c r="L42" s="15" t="s">
        <v>287</v>
      </c>
      <c r="M42" s="15">
        <v>14.374000000000001</v>
      </c>
      <c r="N42" s="15">
        <v>14.345000000000001</v>
      </c>
      <c r="O42" s="15">
        <v>1.31</v>
      </c>
      <c r="P42" s="15">
        <v>10.148</v>
      </c>
      <c r="Q42" s="15">
        <v>5.8259999999999996</v>
      </c>
      <c r="R42" s="15">
        <v>15.948</v>
      </c>
      <c r="S42" s="15">
        <v>16.39</v>
      </c>
      <c r="T42" s="15">
        <v>0.81399999999999995</v>
      </c>
      <c r="U42" s="15">
        <v>612478.99199999997</v>
      </c>
      <c r="V42" s="15">
        <v>120</v>
      </c>
    </row>
    <row r="43" spans="2:22" x14ac:dyDescent="0.25">
      <c r="B43" s="15" t="s">
        <v>136</v>
      </c>
      <c r="C43" s="15" t="s">
        <v>159</v>
      </c>
      <c r="D43" s="15" t="s">
        <v>160</v>
      </c>
      <c r="E43" s="15" t="s">
        <v>194</v>
      </c>
      <c r="F43" s="15" t="s">
        <v>162</v>
      </c>
      <c r="G43" s="15" t="s">
        <v>133</v>
      </c>
      <c r="H43" s="15" t="s">
        <v>136</v>
      </c>
      <c r="I43" s="15" t="s">
        <v>139</v>
      </c>
      <c r="J43" s="15" t="s">
        <v>141</v>
      </c>
      <c r="K43" s="15" t="s">
        <v>282</v>
      </c>
      <c r="L43" s="15" t="s">
        <v>283</v>
      </c>
      <c r="M43" s="15">
        <v>8.8230000000000004</v>
      </c>
      <c r="N43" s="15">
        <v>6.9160000000000004</v>
      </c>
      <c r="O43" s="15">
        <v>0.23100000000000001</v>
      </c>
      <c r="P43" s="15">
        <v>7.2309999999999999</v>
      </c>
      <c r="Q43" s="15">
        <v>4.4029999999999996</v>
      </c>
      <c r="R43" s="15">
        <v>11.423</v>
      </c>
      <c r="S43" s="15">
        <v>16.870999999999999</v>
      </c>
      <c r="T43" s="15">
        <v>0.93300000000000005</v>
      </c>
      <c r="U43" s="15">
        <v>472989.23</v>
      </c>
      <c r="V43" s="15">
        <v>900</v>
      </c>
    </row>
    <row r="44" spans="2:22" x14ac:dyDescent="0.25">
      <c r="B44" s="15" t="s">
        <v>136</v>
      </c>
      <c r="C44" s="15" t="s">
        <v>159</v>
      </c>
      <c r="D44" s="15" t="s">
        <v>160</v>
      </c>
      <c r="E44" s="15" t="s">
        <v>194</v>
      </c>
      <c r="F44" s="15" t="s">
        <v>162</v>
      </c>
      <c r="G44" s="15" t="s">
        <v>133</v>
      </c>
      <c r="H44" s="15" t="s">
        <v>136</v>
      </c>
      <c r="I44" s="15" t="s">
        <v>139</v>
      </c>
      <c r="J44" s="15" t="s">
        <v>141</v>
      </c>
      <c r="K44" s="15" t="s">
        <v>282</v>
      </c>
      <c r="L44" s="15" t="s">
        <v>284</v>
      </c>
      <c r="M44" s="15">
        <v>11.678000000000001</v>
      </c>
      <c r="N44" s="15">
        <v>7.8029999999999999</v>
      </c>
      <c r="O44" s="15">
        <v>0.504</v>
      </c>
      <c r="P44" s="15">
        <v>10.332000000000001</v>
      </c>
      <c r="Q44" s="15">
        <v>6.2850000000000001</v>
      </c>
      <c r="R44" s="15">
        <v>15.109</v>
      </c>
      <c r="S44" s="15">
        <v>16.798999999999999</v>
      </c>
      <c r="T44" s="15">
        <v>0.97</v>
      </c>
      <c r="U44" s="15">
        <v>476504.66499999998</v>
      </c>
      <c r="V44" s="15">
        <v>240</v>
      </c>
    </row>
    <row r="45" spans="2:22" x14ac:dyDescent="0.25">
      <c r="B45" s="15" t="s">
        <v>136</v>
      </c>
      <c r="C45" s="15" t="s">
        <v>159</v>
      </c>
      <c r="D45" s="15" t="s">
        <v>160</v>
      </c>
      <c r="E45" s="15" t="s">
        <v>194</v>
      </c>
      <c r="F45" s="15" t="s">
        <v>162</v>
      </c>
      <c r="G45" s="15" t="s">
        <v>133</v>
      </c>
      <c r="H45" s="15" t="s">
        <v>136</v>
      </c>
      <c r="I45" s="15" t="s">
        <v>139</v>
      </c>
      <c r="J45" s="15" t="s">
        <v>141</v>
      </c>
      <c r="K45" s="15" t="s">
        <v>282</v>
      </c>
      <c r="L45" s="15" t="s">
        <v>285</v>
      </c>
      <c r="M45" s="15">
        <v>4.0869999999999997</v>
      </c>
      <c r="N45" s="15">
        <v>3.9540000000000002</v>
      </c>
      <c r="O45" s="15">
        <v>0.24099999999999999</v>
      </c>
      <c r="P45" s="15">
        <v>2.9830000000000001</v>
      </c>
      <c r="Q45" s="15">
        <v>1.536</v>
      </c>
      <c r="R45" s="15">
        <v>5.125</v>
      </c>
      <c r="S45" s="15">
        <v>16.829000000000001</v>
      </c>
      <c r="T45" s="15">
        <v>0.97199999999999998</v>
      </c>
      <c r="U45" s="15">
        <v>473134.85100000002</v>
      </c>
      <c r="V45" s="15">
        <v>270</v>
      </c>
    </row>
    <row r="46" spans="2:22" x14ac:dyDescent="0.25">
      <c r="B46" s="15" t="s">
        <v>136</v>
      </c>
      <c r="C46" s="15" t="s">
        <v>159</v>
      </c>
      <c r="D46" s="15" t="s">
        <v>160</v>
      </c>
      <c r="E46" s="15" t="s">
        <v>194</v>
      </c>
      <c r="F46" s="15" t="s">
        <v>162</v>
      </c>
      <c r="G46" s="15" t="s">
        <v>133</v>
      </c>
      <c r="H46" s="15" t="s">
        <v>136</v>
      </c>
      <c r="I46" s="15" t="s">
        <v>139</v>
      </c>
      <c r="J46" s="15" t="s">
        <v>141</v>
      </c>
      <c r="K46" s="15" t="s">
        <v>282</v>
      </c>
      <c r="L46" s="15" t="s">
        <v>286</v>
      </c>
      <c r="M46" s="15">
        <v>6.391</v>
      </c>
      <c r="N46" s="15">
        <v>5.3070000000000004</v>
      </c>
      <c r="O46" s="15">
        <v>0.111</v>
      </c>
      <c r="P46" s="15">
        <v>5.1559999999999997</v>
      </c>
      <c r="Q46" s="15">
        <v>2.8839999999999999</v>
      </c>
      <c r="R46" s="15">
        <v>8.4849999999999994</v>
      </c>
      <c r="S46" s="15">
        <v>16.733000000000001</v>
      </c>
      <c r="T46" s="15">
        <v>1.0129999999999999</v>
      </c>
      <c r="U46" s="15">
        <v>465994.18599999999</v>
      </c>
      <c r="V46" s="15">
        <v>2270</v>
      </c>
    </row>
    <row r="47" spans="2:22" x14ac:dyDescent="0.25">
      <c r="B47" s="15" t="s">
        <v>136</v>
      </c>
      <c r="C47" s="15" t="s">
        <v>159</v>
      </c>
      <c r="D47" s="15" t="s">
        <v>160</v>
      </c>
      <c r="E47" s="15" t="s">
        <v>194</v>
      </c>
      <c r="F47" s="15" t="s">
        <v>162</v>
      </c>
      <c r="G47" s="15" t="s">
        <v>133</v>
      </c>
      <c r="H47" s="15" t="s">
        <v>136</v>
      </c>
      <c r="I47" s="15" t="s">
        <v>139</v>
      </c>
      <c r="J47" s="15" t="s">
        <v>141</v>
      </c>
      <c r="K47" s="15" t="s">
        <v>282</v>
      </c>
      <c r="L47" s="15" t="s">
        <v>287</v>
      </c>
      <c r="M47" s="15">
        <v>17.021999999999998</v>
      </c>
      <c r="N47" s="15">
        <v>16.885999999999999</v>
      </c>
      <c r="O47" s="15">
        <v>1.5409999999999999</v>
      </c>
      <c r="P47" s="15">
        <v>12.14</v>
      </c>
      <c r="Q47" s="15">
        <v>6.0049999999999999</v>
      </c>
      <c r="R47" s="15">
        <v>21.408999999999999</v>
      </c>
      <c r="S47" s="15">
        <v>16.815000000000001</v>
      </c>
      <c r="T47" s="15">
        <v>0.95299999999999996</v>
      </c>
      <c r="U47" s="15">
        <v>468609.00099999999</v>
      </c>
      <c r="V47" s="15">
        <v>120</v>
      </c>
    </row>
    <row r="48" spans="2:22" x14ac:dyDescent="0.25">
      <c r="B48" s="15" t="s">
        <v>136</v>
      </c>
      <c r="C48" s="15" t="s">
        <v>159</v>
      </c>
      <c r="D48" s="15" t="s">
        <v>160</v>
      </c>
      <c r="E48" s="15" t="s">
        <v>195</v>
      </c>
      <c r="F48" s="15" t="s">
        <v>162</v>
      </c>
      <c r="G48" s="15" t="s">
        <v>133</v>
      </c>
      <c r="H48" s="15" t="s">
        <v>136</v>
      </c>
      <c r="I48" s="15" t="s">
        <v>139</v>
      </c>
      <c r="J48" s="15" t="s">
        <v>141</v>
      </c>
      <c r="K48" s="15" t="s">
        <v>282</v>
      </c>
      <c r="L48" s="15" t="s">
        <v>283</v>
      </c>
      <c r="M48" s="15">
        <v>24.103999999999999</v>
      </c>
      <c r="N48" s="15">
        <v>14.933999999999999</v>
      </c>
      <c r="O48" s="15">
        <v>0.495</v>
      </c>
      <c r="P48" s="15">
        <v>21.358000000000001</v>
      </c>
      <c r="Q48" s="15">
        <v>14.262</v>
      </c>
      <c r="R48" s="15">
        <v>31.550999999999998</v>
      </c>
      <c r="S48" s="15">
        <v>12.506</v>
      </c>
      <c r="T48" s="15">
        <v>3.387</v>
      </c>
      <c r="U48" s="15">
        <v>264187.99800000002</v>
      </c>
      <c r="V48" s="15">
        <v>910</v>
      </c>
    </row>
    <row r="49" spans="2:22" x14ac:dyDescent="0.25">
      <c r="B49" s="15" t="s">
        <v>136</v>
      </c>
      <c r="C49" s="15" t="s">
        <v>159</v>
      </c>
      <c r="D49" s="15" t="s">
        <v>160</v>
      </c>
      <c r="E49" s="15" t="s">
        <v>195</v>
      </c>
      <c r="F49" s="15" t="s">
        <v>162</v>
      </c>
      <c r="G49" s="15" t="s">
        <v>133</v>
      </c>
      <c r="H49" s="15" t="s">
        <v>136</v>
      </c>
      <c r="I49" s="15" t="s">
        <v>139</v>
      </c>
      <c r="J49" s="15" t="s">
        <v>141</v>
      </c>
      <c r="K49" s="15" t="s">
        <v>282</v>
      </c>
      <c r="L49" s="15" t="s">
        <v>284</v>
      </c>
      <c r="M49" s="15">
        <v>31.375</v>
      </c>
      <c r="N49" s="15">
        <v>17.791</v>
      </c>
      <c r="O49" s="15">
        <v>1.1479999999999999</v>
      </c>
      <c r="P49" s="15">
        <v>29.209</v>
      </c>
      <c r="Q49" s="15">
        <v>17.786999999999999</v>
      </c>
      <c r="R49" s="15">
        <v>41.98</v>
      </c>
      <c r="S49" s="15">
        <v>12.47</v>
      </c>
      <c r="T49" s="15">
        <v>3.4180000000000001</v>
      </c>
      <c r="U49" s="15">
        <v>264992.57799999998</v>
      </c>
      <c r="V49" s="15">
        <v>240</v>
      </c>
    </row>
    <row r="50" spans="2:22" x14ac:dyDescent="0.25">
      <c r="B50" s="15" t="s">
        <v>136</v>
      </c>
      <c r="C50" s="15" t="s">
        <v>159</v>
      </c>
      <c r="D50" s="15" t="s">
        <v>160</v>
      </c>
      <c r="E50" s="15" t="s">
        <v>195</v>
      </c>
      <c r="F50" s="15" t="s">
        <v>162</v>
      </c>
      <c r="G50" s="15" t="s">
        <v>133</v>
      </c>
      <c r="H50" s="15" t="s">
        <v>136</v>
      </c>
      <c r="I50" s="15" t="s">
        <v>139</v>
      </c>
      <c r="J50" s="15" t="s">
        <v>141</v>
      </c>
      <c r="K50" s="15" t="s">
        <v>282</v>
      </c>
      <c r="L50" s="15" t="s">
        <v>285</v>
      </c>
      <c r="M50" s="15">
        <v>10.377000000000001</v>
      </c>
      <c r="N50" s="15">
        <v>9.1440000000000001</v>
      </c>
      <c r="O50" s="15">
        <v>0.55600000000000005</v>
      </c>
      <c r="P50" s="15">
        <v>8.01</v>
      </c>
      <c r="Q50" s="15">
        <v>4.4720000000000004</v>
      </c>
      <c r="R50" s="15">
        <v>12.792</v>
      </c>
      <c r="S50" s="15">
        <v>12.427</v>
      </c>
      <c r="T50" s="15">
        <v>3.472</v>
      </c>
      <c r="U50" s="15">
        <v>262326.87800000003</v>
      </c>
      <c r="V50" s="15">
        <v>270</v>
      </c>
    </row>
    <row r="51" spans="2:22" x14ac:dyDescent="0.25">
      <c r="B51" s="15" t="s">
        <v>136</v>
      </c>
      <c r="C51" s="15" t="s">
        <v>159</v>
      </c>
      <c r="D51" s="15" t="s">
        <v>160</v>
      </c>
      <c r="E51" s="15" t="s">
        <v>195</v>
      </c>
      <c r="F51" s="15" t="s">
        <v>162</v>
      </c>
      <c r="G51" s="15" t="s">
        <v>133</v>
      </c>
      <c r="H51" s="15" t="s">
        <v>136</v>
      </c>
      <c r="I51" s="15" t="s">
        <v>139</v>
      </c>
      <c r="J51" s="15" t="s">
        <v>141</v>
      </c>
      <c r="K51" s="15" t="s">
        <v>282</v>
      </c>
      <c r="L51" s="15" t="s">
        <v>286</v>
      </c>
      <c r="M51" s="15">
        <v>16.206</v>
      </c>
      <c r="N51" s="15">
        <v>11.223000000000001</v>
      </c>
      <c r="O51" s="15">
        <v>0.23599999999999999</v>
      </c>
      <c r="P51" s="15">
        <v>14.462999999999999</v>
      </c>
      <c r="Q51" s="15">
        <v>8.1259999999999994</v>
      </c>
      <c r="R51" s="15">
        <v>22.026</v>
      </c>
      <c r="S51" s="15">
        <v>12.321999999999999</v>
      </c>
      <c r="T51" s="15">
        <v>3.548</v>
      </c>
      <c r="U51" s="15">
        <v>258679.52100000001</v>
      </c>
      <c r="V51" s="15">
        <v>2260</v>
      </c>
    </row>
    <row r="52" spans="2:22" x14ac:dyDescent="0.25">
      <c r="B52" s="15" t="s">
        <v>136</v>
      </c>
      <c r="C52" s="15" t="s">
        <v>159</v>
      </c>
      <c r="D52" s="15" t="s">
        <v>160</v>
      </c>
      <c r="E52" s="15" t="s">
        <v>195</v>
      </c>
      <c r="F52" s="15" t="s">
        <v>162</v>
      </c>
      <c r="G52" s="15" t="s">
        <v>133</v>
      </c>
      <c r="H52" s="15" t="s">
        <v>136</v>
      </c>
      <c r="I52" s="15" t="s">
        <v>139</v>
      </c>
      <c r="J52" s="15" t="s">
        <v>141</v>
      </c>
      <c r="K52" s="15" t="s">
        <v>282</v>
      </c>
      <c r="L52" s="15" t="s">
        <v>287</v>
      </c>
      <c r="M52" s="15">
        <v>45.427</v>
      </c>
      <c r="N52" s="15">
        <v>32.69</v>
      </c>
      <c r="O52" s="15">
        <v>2.984</v>
      </c>
      <c r="P52" s="15">
        <v>38.188000000000002</v>
      </c>
      <c r="Q52" s="15">
        <v>24.626999999999999</v>
      </c>
      <c r="R52" s="15">
        <v>60.271999999999998</v>
      </c>
      <c r="S52" s="15">
        <v>12.454000000000001</v>
      </c>
      <c r="T52" s="15">
        <v>3.427</v>
      </c>
      <c r="U52" s="15">
        <v>260995.28</v>
      </c>
      <c r="V52" s="15">
        <v>120</v>
      </c>
    </row>
    <row r="53" spans="2:22" x14ac:dyDescent="0.25">
      <c r="B53" s="15" t="s">
        <v>136</v>
      </c>
      <c r="C53" s="15" t="s">
        <v>159</v>
      </c>
      <c r="D53" s="15" t="s">
        <v>160</v>
      </c>
      <c r="E53" s="15" t="s">
        <v>196</v>
      </c>
      <c r="F53" s="15" t="s">
        <v>162</v>
      </c>
      <c r="G53" s="15" t="s">
        <v>133</v>
      </c>
      <c r="H53" s="15" t="s">
        <v>136</v>
      </c>
      <c r="I53" s="15" t="s">
        <v>139</v>
      </c>
      <c r="J53" s="15" t="s">
        <v>141</v>
      </c>
      <c r="K53" s="15" t="s">
        <v>282</v>
      </c>
      <c r="L53" s="15" t="s">
        <v>283</v>
      </c>
      <c r="M53" s="15">
        <v>53.307000000000002</v>
      </c>
      <c r="N53" s="15">
        <v>24.831</v>
      </c>
      <c r="O53" s="15">
        <v>0.82299999999999995</v>
      </c>
      <c r="P53" s="15">
        <v>51.249000000000002</v>
      </c>
      <c r="Q53" s="15">
        <v>37.786999999999999</v>
      </c>
      <c r="R53" s="15">
        <v>67.331000000000003</v>
      </c>
      <c r="S53" s="15">
        <v>7.8730000000000002</v>
      </c>
      <c r="T53" s="15">
        <v>7.6559999999999997</v>
      </c>
      <c r="U53" s="15">
        <v>138372.34</v>
      </c>
      <c r="V53" s="15">
        <v>910</v>
      </c>
    </row>
    <row r="54" spans="2:22" x14ac:dyDescent="0.25">
      <c r="B54" s="15" t="s">
        <v>136</v>
      </c>
      <c r="C54" s="15" t="s">
        <v>159</v>
      </c>
      <c r="D54" s="15" t="s">
        <v>160</v>
      </c>
      <c r="E54" s="15" t="s">
        <v>196</v>
      </c>
      <c r="F54" s="15" t="s">
        <v>162</v>
      </c>
      <c r="G54" s="15" t="s">
        <v>133</v>
      </c>
      <c r="H54" s="15" t="s">
        <v>136</v>
      </c>
      <c r="I54" s="15" t="s">
        <v>139</v>
      </c>
      <c r="J54" s="15" t="s">
        <v>141</v>
      </c>
      <c r="K54" s="15" t="s">
        <v>282</v>
      </c>
      <c r="L54" s="15" t="s">
        <v>284</v>
      </c>
      <c r="M54" s="15">
        <v>69.207999999999998</v>
      </c>
      <c r="N54" s="15">
        <v>30.065000000000001</v>
      </c>
      <c r="O54" s="15">
        <v>1.901</v>
      </c>
      <c r="P54" s="15">
        <v>69.236999999999995</v>
      </c>
      <c r="Q54" s="15">
        <v>47.442999999999998</v>
      </c>
      <c r="R54" s="15">
        <v>85.01</v>
      </c>
      <c r="S54" s="15">
        <v>7.8680000000000003</v>
      </c>
      <c r="T54" s="15">
        <v>7.6619999999999999</v>
      </c>
      <c r="U54" s="15">
        <v>137904.40299999999</v>
      </c>
      <c r="V54" s="15">
        <v>250</v>
      </c>
    </row>
    <row r="55" spans="2:22" x14ac:dyDescent="0.25">
      <c r="B55" s="15" t="s">
        <v>136</v>
      </c>
      <c r="C55" s="15" t="s">
        <v>159</v>
      </c>
      <c r="D55" s="15" t="s">
        <v>160</v>
      </c>
      <c r="E55" s="15" t="s">
        <v>196</v>
      </c>
      <c r="F55" s="15" t="s">
        <v>162</v>
      </c>
      <c r="G55" s="15" t="s">
        <v>133</v>
      </c>
      <c r="H55" s="15" t="s">
        <v>136</v>
      </c>
      <c r="I55" s="15" t="s">
        <v>139</v>
      </c>
      <c r="J55" s="15" t="s">
        <v>141</v>
      </c>
      <c r="K55" s="15" t="s">
        <v>282</v>
      </c>
      <c r="L55" s="15" t="s">
        <v>285</v>
      </c>
      <c r="M55" s="15">
        <v>21.131</v>
      </c>
      <c r="N55" s="15">
        <v>15.654</v>
      </c>
      <c r="O55" s="15">
        <v>0.93600000000000005</v>
      </c>
      <c r="P55" s="15">
        <v>18.623000000000001</v>
      </c>
      <c r="Q55" s="15">
        <v>11.997999999999999</v>
      </c>
      <c r="R55" s="15">
        <v>27.366</v>
      </c>
      <c r="S55" s="15">
        <v>7.7649999999999997</v>
      </c>
      <c r="T55" s="15">
        <v>7.7610000000000001</v>
      </c>
      <c r="U55" s="15">
        <v>136623.19899999999</v>
      </c>
      <c r="V55" s="15">
        <v>280</v>
      </c>
    </row>
    <row r="56" spans="2:22" x14ac:dyDescent="0.25">
      <c r="B56" s="15" t="s">
        <v>136</v>
      </c>
      <c r="C56" s="15" t="s">
        <v>159</v>
      </c>
      <c r="D56" s="15" t="s">
        <v>160</v>
      </c>
      <c r="E56" s="15" t="s">
        <v>196</v>
      </c>
      <c r="F56" s="15" t="s">
        <v>162</v>
      </c>
      <c r="G56" s="15" t="s">
        <v>133</v>
      </c>
      <c r="H56" s="15" t="s">
        <v>136</v>
      </c>
      <c r="I56" s="15" t="s">
        <v>139</v>
      </c>
      <c r="J56" s="15" t="s">
        <v>141</v>
      </c>
      <c r="K56" s="15" t="s">
        <v>282</v>
      </c>
      <c r="L56" s="15" t="s">
        <v>286</v>
      </c>
      <c r="M56" s="15">
        <v>35.11</v>
      </c>
      <c r="N56" s="15">
        <v>18.751999999999999</v>
      </c>
      <c r="O56" s="15">
        <v>0.39400000000000002</v>
      </c>
      <c r="P56" s="15">
        <v>33.738999999999997</v>
      </c>
      <c r="Q56" s="15">
        <v>22.605</v>
      </c>
      <c r="R56" s="15">
        <v>46.052999999999997</v>
      </c>
      <c r="S56" s="15">
        <v>7.7009999999999996</v>
      </c>
      <c r="T56" s="15">
        <v>7.8230000000000004</v>
      </c>
      <c r="U56" s="15">
        <v>136761.71</v>
      </c>
      <c r="V56" s="15">
        <v>2260</v>
      </c>
    </row>
    <row r="57" spans="2:22" x14ac:dyDescent="0.25">
      <c r="B57" s="15" t="s">
        <v>136</v>
      </c>
      <c r="C57" s="15" t="s">
        <v>159</v>
      </c>
      <c r="D57" s="15" t="s">
        <v>160</v>
      </c>
      <c r="E57" s="15" t="s">
        <v>196</v>
      </c>
      <c r="F57" s="15" t="s">
        <v>162</v>
      </c>
      <c r="G57" s="15" t="s">
        <v>133</v>
      </c>
      <c r="H57" s="15" t="s">
        <v>136</v>
      </c>
      <c r="I57" s="15" t="s">
        <v>139</v>
      </c>
      <c r="J57" s="15" t="s">
        <v>141</v>
      </c>
      <c r="K57" s="15" t="s">
        <v>282</v>
      </c>
      <c r="L57" s="15" t="s">
        <v>287</v>
      </c>
      <c r="M57" s="15">
        <v>94.733999999999995</v>
      </c>
      <c r="N57" s="15">
        <v>49.222999999999999</v>
      </c>
      <c r="O57" s="15">
        <v>4.4930000000000003</v>
      </c>
      <c r="P57" s="15">
        <v>92.998999999999995</v>
      </c>
      <c r="Q57" s="15">
        <v>60.345999999999997</v>
      </c>
      <c r="R57" s="15">
        <v>120.92100000000001</v>
      </c>
      <c r="S57" s="15">
        <v>7.8959999999999999</v>
      </c>
      <c r="T57" s="15">
        <v>7.6449999999999996</v>
      </c>
      <c r="U57" s="15">
        <v>137211.524</v>
      </c>
      <c r="V57" s="15">
        <v>120</v>
      </c>
    </row>
    <row r="58" spans="2:22" x14ac:dyDescent="0.25">
      <c r="B58" s="15" t="s">
        <v>136</v>
      </c>
      <c r="C58" s="15" t="s">
        <v>159</v>
      </c>
      <c r="D58" s="15" t="s">
        <v>160</v>
      </c>
      <c r="E58" s="15" t="s">
        <v>197</v>
      </c>
      <c r="F58" s="15" t="s">
        <v>162</v>
      </c>
      <c r="G58" s="15" t="s">
        <v>133</v>
      </c>
      <c r="H58" s="15" t="s">
        <v>136</v>
      </c>
      <c r="I58" s="15" t="s">
        <v>139</v>
      </c>
      <c r="J58" s="15" t="s">
        <v>141</v>
      </c>
      <c r="K58" s="15" t="s">
        <v>282</v>
      </c>
      <c r="L58" s="15" t="s">
        <v>283</v>
      </c>
      <c r="M58" s="15">
        <v>61.302999999999997</v>
      </c>
      <c r="N58" s="15">
        <v>26.661000000000001</v>
      </c>
      <c r="O58" s="15">
        <v>0.88400000000000001</v>
      </c>
      <c r="P58" s="15">
        <v>59.301000000000002</v>
      </c>
      <c r="Q58" s="15">
        <v>45.015000000000001</v>
      </c>
      <c r="R58" s="15">
        <v>77.53</v>
      </c>
      <c r="S58" s="15">
        <v>7.6710000000000003</v>
      </c>
      <c r="T58" s="15">
        <v>7.9989999999999997</v>
      </c>
      <c r="U58" s="15">
        <v>74628.813999999998</v>
      </c>
      <c r="V58" s="15">
        <v>910</v>
      </c>
    </row>
    <row r="59" spans="2:22" x14ac:dyDescent="0.25">
      <c r="B59" s="15" t="s">
        <v>136</v>
      </c>
      <c r="C59" s="15" t="s">
        <v>159</v>
      </c>
      <c r="D59" s="15" t="s">
        <v>160</v>
      </c>
      <c r="E59" s="15" t="s">
        <v>197</v>
      </c>
      <c r="F59" s="15" t="s">
        <v>162</v>
      </c>
      <c r="G59" s="15" t="s">
        <v>133</v>
      </c>
      <c r="H59" s="15" t="s">
        <v>136</v>
      </c>
      <c r="I59" s="15" t="s">
        <v>139</v>
      </c>
      <c r="J59" s="15" t="s">
        <v>141</v>
      </c>
      <c r="K59" s="15" t="s">
        <v>282</v>
      </c>
      <c r="L59" s="15" t="s">
        <v>284</v>
      </c>
      <c r="M59" s="15">
        <v>80.811999999999998</v>
      </c>
      <c r="N59" s="15">
        <v>32.508000000000003</v>
      </c>
      <c r="O59" s="15">
        <v>2.056</v>
      </c>
      <c r="P59" s="15">
        <v>78.082999999999998</v>
      </c>
      <c r="Q59" s="15">
        <v>60.948</v>
      </c>
      <c r="R59" s="15">
        <v>100.541</v>
      </c>
      <c r="S59" s="15">
        <v>7.63</v>
      </c>
      <c r="T59" s="15">
        <v>8.0359999999999996</v>
      </c>
      <c r="U59" s="15">
        <v>74864.324999999997</v>
      </c>
      <c r="V59" s="15">
        <v>250</v>
      </c>
    </row>
    <row r="60" spans="2:22" x14ac:dyDescent="0.25">
      <c r="B60" s="15" t="s">
        <v>136</v>
      </c>
      <c r="C60" s="15" t="s">
        <v>159</v>
      </c>
      <c r="D60" s="15" t="s">
        <v>160</v>
      </c>
      <c r="E60" s="15" t="s">
        <v>197</v>
      </c>
      <c r="F60" s="15" t="s">
        <v>162</v>
      </c>
      <c r="G60" s="15" t="s">
        <v>133</v>
      </c>
      <c r="H60" s="15" t="s">
        <v>136</v>
      </c>
      <c r="I60" s="15" t="s">
        <v>139</v>
      </c>
      <c r="J60" s="15" t="s">
        <v>141</v>
      </c>
      <c r="K60" s="15" t="s">
        <v>282</v>
      </c>
      <c r="L60" s="15" t="s">
        <v>285</v>
      </c>
      <c r="M60" s="15">
        <v>24.5</v>
      </c>
      <c r="N60" s="15">
        <v>16.898</v>
      </c>
      <c r="O60" s="15">
        <v>1.01</v>
      </c>
      <c r="P60" s="15">
        <v>21.22</v>
      </c>
      <c r="Q60" s="15">
        <v>14.615</v>
      </c>
      <c r="R60" s="15">
        <v>30.984999999999999</v>
      </c>
      <c r="S60" s="15">
        <v>7.5720000000000001</v>
      </c>
      <c r="T60" s="15">
        <v>8.1050000000000004</v>
      </c>
      <c r="U60" s="15">
        <v>73640.864000000001</v>
      </c>
      <c r="V60" s="15">
        <v>280</v>
      </c>
    </row>
    <row r="61" spans="2:22" x14ac:dyDescent="0.25">
      <c r="B61" s="15" t="s">
        <v>136</v>
      </c>
      <c r="C61" s="15" t="s">
        <v>159</v>
      </c>
      <c r="D61" s="15" t="s">
        <v>160</v>
      </c>
      <c r="E61" s="15" t="s">
        <v>197</v>
      </c>
      <c r="F61" s="15" t="s">
        <v>162</v>
      </c>
      <c r="G61" s="15" t="s">
        <v>133</v>
      </c>
      <c r="H61" s="15" t="s">
        <v>136</v>
      </c>
      <c r="I61" s="15" t="s">
        <v>139</v>
      </c>
      <c r="J61" s="15" t="s">
        <v>141</v>
      </c>
      <c r="K61" s="15" t="s">
        <v>282</v>
      </c>
      <c r="L61" s="15" t="s">
        <v>286</v>
      </c>
      <c r="M61" s="15">
        <v>40.722999999999999</v>
      </c>
      <c r="N61" s="15">
        <v>20.623000000000001</v>
      </c>
      <c r="O61" s="15">
        <v>0.433</v>
      </c>
      <c r="P61" s="15">
        <v>39.651000000000003</v>
      </c>
      <c r="Q61" s="15">
        <v>26.661000000000001</v>
      </c>
      <c r="R61" s="15">
        <v>52.634999999999998</v>
      </c>
      <c r="S61" s="15">
        <v>7.51</v>
      </c>
      <c r="T61" s="15">
        <v>8.1630000000000003</v>
      </c>
      <c r="U61" s="15">
        <v>72793.865999999995</v>
      </c>
      <c r="V61" s="15">
        <v>2270</v>
      </c>
    </row>
    <row r="62" spans="2:22" x14ac:dyDescent="0.25">
      <c r="B62" s="15" t="s">
        <v>136</v>
      </c>
      <c r="C62" s="15" t="s">
        <v>159</v>
      </c>
      <c r="D62" s="15" t="s">
        <v>160</v>
      </c>
      <c r="E62" s="15" t="s">
        <v>197</v>
      </c>
      <c r="F62" s="15" t="s">
        <v>162</v>
      </c>
      <c r="G62" s="15" t="s">
        <v>133</v>
      </c>
      <c r="H62" s="15" t="s">
        <v>136</v>
      </c>
      <c r="I62" s="15" t="s">
        <v>139</v>
      </c>
      <c r="J62" s="15" t="s">
        <v>141</v>
      </c>
      <c r="K62" s="15" t="s">
        <v>282</v>
      </c>
      <c r="L62" s="15" t="s">
        <v>287</v>
      </c>
      <c r="M62" s="15">
        <v>104.2</v>
      </c>
      <c r="N62" s="15">
        <v>54.384999999999998</v>
      </c>
      <c r="O62" s="15">
        <v>4.9649999999999999</v>
      </c>
      <c r="P62" s="15">
        <v>97.272000000000006</v>
      </c>
      <c r="Q62" s="15">
        <v>68.799000000000007</v>
      </c>
      <c r="R62" s="15">
        <v>142.49700000000001</v>
      </c>
      <c r="S62" s="15">
        <v>7.6619999999999999</v>
      </c>
      <c r="T62" s="15">
        <v>8.0079999999999991</v>
      </c>
      <c r="U62" s="15">
        <v>74192.285999999993</v>
      </c>
      <c r="V62" s="15">
        <v>120</v>
      </c>
    </row>
  </sheetData>
  <mergeCells count="1">
    <mergeCell ref="B1:V1"/>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V62"/>
  <sheetViews>
    <sheetView zoomScale="85" zoomScaleNormal="85" workbookViewId="0">
      <selection activeCell="B1" sqref="B1:V1"/>
    </sheetView>
  </sheetViews>
  <sheetFormatPr defaultColWidth="16" defaultRowHeight="15" x14ac:dyDescent="0.25"/>
  <cols>
    <col min="1" max="1" width="22.7109375" style="18" customWidth="1"/>
    <col min="2" max="2" width="19.42578125" style="15" customWidth="1"/>
    <col min="3" max="3" width="17.5703125" style="15" customWidth="1"/>
    <col min="4" max="4" width="16" style="15"/>
    <col min="5" max="5" width="17.5703125" style="15" customWidth="1"/>
    <col min="6" max="6" width="17.28515625" style="15" customWidth="1"/>
    <col min="7" max="7" width="28.140625" style="15" customWidth="1"/>
    <col min="8" max="8" width="27.140625" style="15" customWidth="1"/>
    <col min="9" max="9" width="24.5703125" style="15" customWidth="1"/>
    <col min="10" max="10" width="16" style="15"/>
    <col min="11" max="11" width="24.5703125" style="15" customWidth="1"/>
    <col min="12" max="13" width="16" style="15"/>
    <col min="14" max="14" width="17.7109375" style="15" customWidth="1"/>
    <col min="15" max="15" width="18.85546875" style="15" customWidth="1"/>
    <col min="16" max="16" width="18" style="15" customWidth="1"/>
    <col min="17" max="17" width="16" style="15"/>
    <col min="18" max="18" width="19" style="15" customWidth="1"/>
    <col min="19" max="19" width="16" style="15"/>
    <col min="20" max="20" width="18.7109375" style="15" customWidth="1"/>
    <col min="21" max="21" width="16" style="15"/>
    <col min="22" max="22" width="18.42578125" style="15" customWidth="1"/>
    <col min="23" max="16384" width="16" style="15"/>
  </cols>
  <sheetData>
    <row r="1" spans="1:22" ht="38.25" customHeight="1" x14ac:dyDescent="0.25">
      <c r="A1" s="37" t="str">
        <f>HYPERLINK("#Contents!A1","Return to table of contents")</f>
        <v>Return to table of contents</v>
      </c>
      <c r="B1" s="47" t="s">
        <v>334</v>
      </c>
      <c r="C1" s="47"/>
      <c r="D1" s="47"/>
      <c r="E1" s="47"/>
      <c r="F1" s="47"/>
      <c r="G1" s="47"/>
      <c r="H1" s="47"/>
      <c r="I1" s="47"/>
      <c r="J1" s="47"/>
      <c r="K1" s="47"/>
      <c r="L1" s="47"/>
      <c r="M1" s="47"/>
      <c r="N1" s="47"/>
      <c r="O1" s="47"/>
      <c r="P1" s="47"/>
      <c r="Q1" s="47"/>
      <c r="R1" s="47"/>
      <c r="S1" s="47"/>
      <c r="T1" s="47"/>
      <c r="U1" s="47"/>
      <c r="V1" s="48"/>
    </row>
    <row r="2" spans="1:22" ht="30" x14ac:dyDescent="0.25">
      <c r="A2" s="19"/>
      <c r="B2" s="5" t="s">
        <v>120</v>
      </c>
      <c r="C2" s="5" t="s">
        <v>123</v>
      </c>
      <c r="D2" s="5" t="s">
        <v>126</v>
      </c>
      <c r="E2" s="5" t="s">
        <v>127</v>
      </c>
      <c r="F2" s="5" t="s">
        <v>128</v>
      </c>
      <c r="G2" s="5" t="s">
        <v>131</v>
      </c>
      <c r="H2" s="5" t="s">
        <v>134</v>
      </c>
      <c r="I2" s="5" t="s">
        <v>137</v>
      </c>
      <c r="J2" s="5" t="s">
        <v>140</v>
      </c>
      <c r="K2" s="5" t="s">
        <v>142</v>
      </c>
      <c r="L2" s="5" t="s">
        <v>145</v>
      </c>
      <c r="M2" s="5" t="s">
        <v>147</v>
      </c>
      <c r="N2" s="5" t="s">
        <v>149</v>
      </c>
      <c r="O2" s="5" t="s">
        <v>150</v>
      </c>
      <c r="P2" s="5" t="s">
        <v>151</v>
      </c>
      <c r="Q2" s="5" t="s">
        <v>152</v>
      </c>
      <c r="R2" s="5" t="s">
        <v>153</v>
      </c>
      <c r="S2" s="5" t="s">
        <v>154</v>
      </c>
      <c r="T2" s="5" t="s">
        <v>155</v>
      </c>
      <c r="U2" s="5" t="s">
        <v>156</v>
      </c>
      <c r="V2" s="5" t="s">
        <v>158</v>
      </c>
    </row>
    <row r="3" spans="1:22" x14ac:dyDescent="0.25">
      <c r="A3" s="19"/>
      <c r="B3" s="15" t="s">
        <v>122</v>
      </c>
      <c r="C3" s="15" t="s">
        <v>159</v>
      </c>
      <c r="D3" s="15" t="s">
        <v>160</v>
      </c>
      <c r="E3" s="15" t="s">
        <v>186</v>
      </c>
      <c r="F3" s="15" t="s">
        <v>162</v>
      </c>
      <c r="G3" s="15" t="s">
        <v>133</v>
      </c>
      <c r="H3" s="15" t="s">
        <v>136</v>
      </c>
      <c r="I3" s="15" t="s">
        <v>139</v>
      </c>
      <c r="J3" s="15" t="s">
        <v>141</v>
      </c>
      <c r="K3" s="15" t="s">
        <v>282</v>
      </c>
      <c r="L3" s="15" t="s">
        <v>283</v>
      </c>
      <c r="M3" s="15">
        <v>11.374000000000001</v>
      </c>
      <c r="N3" s="15">
        <v>7.3460000000000001</v>
      </c>
      <c r="O3" s="15">
        <v>0.22</v>
      </c>
      <c r="P3" s="15">
        <v>9.7170000000000005</v>
      </c>
      <c r="Q3" s="15">
        <v>6.8440000000000003</v>
      </c>
      <c r="R3" s="15">
        <v>13.680999999999999</v>
      </c>
      <c r="S3" s="15">
        <v>5.55</v>
      </c>
      <c r="T3" s="15">
        <v>9.9749999999999996</v>
      </c>
      <c r="U3" s="15">
        <v>122591.827</v>
      </c>
      <c r="V3" s="15">
        <v>1120</v>
      </c>
    </row>
    <row r="4" spans="1:22" x14ac:dyDescent="0.25">
      <c r="B4" s="15" t="s">
        <v>122</v>
      </c>
      <c r="C4" s="15" t="s">
        <v>159</v>
      </c>
      <c r="D4" s="15" t="s">
        <v>160</v>
      </c>
      <c r="E4" s="15" t="s">
        <v>186</v>
      </c>
      <c r="F4" s="15" t="s">
        <v>162</v>
      </c>
      <c r="G4" s="15" t="s">
        <v>133</v>
      </c>
      <c r="H4" s="15" t="s">
        <v>136</v>
      </c>
      <c r="I4" s="15" t="s">
        <v>139</v>
      </c>
      <c r="J4" s="15" t="s">
        <v>141</v>
      </c>
      <c r="K4" s="15" t="s">
        <v>282</v>
      </c>
      <c r="L4" s="15" t="s">
        <v>284</v>
      </c>
      <c r="M4" s="15">
        <v>13.689</v>
      </c>
      <c r="N4" s="15">
        <v>8.8879999999999999</v>
      </c>
      <c r="O4" s="15">
        <v>0.505</v>
      </c>
      <c r="P4" s="15">
        <v>12.045</v>
      </c>
      <c r="Q4" s="15">
        <v>8.2490000000000006</v>
      </c>
      <c r="R4" s="15">
        <v>17.451000000000001</v>
      </c>
      <c r="S4" s="15">
        <v>5.5289999999999999</v>
      </c>
      <c r="T4" s="15">
        <v>9.9960000000000004</v>
      </c>
      <c r="U4" s="15">
        <v>123193.30100000001</v>
      </c>
      <c r="V4" s="15">
        <v>310</v>
      </c>
    </row>
    <row r="5" spans="1:22" x14ac:dyDescent="0.25">
      <c r="B5" s="15" t="s">
        <v>122</v>
      </c>
      <c r="C5" s="15" t="s">
        <v>159</v>
      </c>
      <c r="D5" s="15" t="s">
        <v>160</v>
      </c>
      <c r="E5" s="15" t="s">
        <v>186</v>
      </c>
      <c r="F5" s="15" t="s">
        <v>162</v>
      </c>
      <c r="G5" s="15" t="s">
        <v>133</v>
      </c>
      <c r="H5" s="15" t="s">
        <v>136</v>
      </c>
      <c r="I5" s="15" t="s">
        <v>139</v>
      </c>
      <c r="J5" s="15" t="s">
        <v>141</v>
      </c>
      <c r="K5" s="15" t="s">
        <v>282</v>
      </c>
      <c r="L5" s="15" t="s">
        <v>285</v>
      </c>
      <c r="M5" s="15">
        <v>5.109</v>
      </c>
      <c r="N5" s="15">
        <v>3.649</v>
      </c>
      <c r="O5" s="15">
        <v>0.187</v>
      </c>
      <c r="P5" s="15">
        <v>4.2990000000000004</v>
      </c>
      <c r="Q5" s="15">
        <v>3.1560000000000001</v>
      </c>
      <c r="R5" s="15">
        <v>5.94</v>
      </c>
      <c r="S5" s="15">
        <v>5.54</v>
      </c>
      <c r="T5" s="15">
        <v>9.9849999999999994</v>
      </c>
      <c r="U5" s="15">
        <v>122450.274</v>
      </c>
      <c r="V5" s="15">
        <v>380</v>
      </c>
    </row>
    <row r="6" spans="1:22" x14ac:dyDescent="0.25">
      <c r="B6" s="15" t="s">
        <v>122</v>
      </c>
      <c r="C6" s="15" t="s">
        <v>159</v>
      </c>
      <c r="D6" s="15" t="s">
        <v>160</v>
      </c>
      <c r="E6" s="15" t="s">
        <v>186</v>
      </c>
      <c r="F6" s="15" t="s">
        <v>162</v>
      </c>
      <c r="G6" s="15" t="s">
        <v>133</v>
      </c>
      <c r="H6" s="15" t="s">
        <v>136</v>
      </c>
      <c r="I6" s="15" t="s">
        <v>139</v>
      </c>
      <c r="J6" s="15" t="s">
        <v>141</v>
      </c>
      <c r="K6" s="15" t="s">
        <v>282</v>
      </c>
      <c r="L6" s="15" t="s">
        <v>286</v>
      </c>
      <c r="M6" s="15">
        <v>7.7629999999999999</v>
      </c>
      <c r="N6" s="15">
        <v>4.8970000000000002</v>
      </c>
      <c r="O6" s="15">
        <v>9.1999999999999998E-2</v>
      </c>
      <c r="P6" s="15">
        <v>6.7030000000000003</v>
      </c>
      <c r="Q6" s="15">
        <v>4.617</v>
      </c>
      <c r="R6" s="15">
        <v>9.5510000000000002</v>
      </c>
      <c r="S6" s="15">
        <v>5.4390000000000001</v>
      </c>
      <c r="T6" s="15">
        <v>10.081</v>
      </c>
      <c r="U6" s="15">
        <v>121026.232</v>
      </c>
      <c r="V6" s="15">
        <v>2860</v>
      </c>
    </row>
    <row r="7" spans="1:22" x14ac:dyDescent="0.25">
      <c r="B7" s="15" t="s">
        <v>122</v>
      </c>
      <c r="C7" s="15" t="s">
        <v>159</v>
      </c>
      <c r="D7" s="15" t="s">
        <v>160</v>
      </c>
      <c r="E7" s="15" t="s">
        <v>186</v>
      </c>
      <c r="F7" s="15" t="s">
        <v>162</v>
      </c>
      <c r="G7" s="15" t="s">
        <v>133</v>
      </c>
      <c r="H7" s="15" t="s">
        <v>136</v>
      </c>
      <c r="I7" s="15" t="s">
        <v>139</v>
      </c>
      <c r="J7" s="15" t="s">
        <v>141</v>
      </c>
      <c r="K7" s="15" t="s">
        <v>282</v>
      </c>
      <c r="L7" s="15" t="s">
        <v>287</v>
      </c>
      <c r="M7" s="15">
        <v>18.433</v>
      </c>
      <c r="N7" s="15">
        <v>12.817</v>
      </c>
      <c r="O7" s="15">
        <v>1.046</v>
      </c>
      <c r="P7" s="15">
        <v>14.061</v>
      </c>
      <c r="Q7" s="15">
        <v>10.441000000000001</v>
      </c>
      <c r="R7" s="15">
        <v>21.873000000000001</v>
      </c>
      <c r="S7" s="15">
        <v>5.5129999999999999</v>
      </c>
      <c r="T7" s="15">
        <v>10.015000000000001</v>
      </c>
      <c r="U7" s="15">
        <v>121519.531</v>
      </c>
      <c r="V7" s="15">
        <v>150</v>
      </c>
    </row>
    <row r="8" spans="1:22" x14ac:dyDescent="0.25">
      <c r="B8" s="15" t="s">
        <v>122</v>
      </c>
      <c r="C8" s="15" t="s">
        <v>159</v>
      </c>
      <c r="D8" s="15" t="s">
        <v>160</v>
      </c>
      <c r="E8" s="15" t="s">
        <v>187</v>
      </c>
      <c r="F8" s="15" t="s">
        <v>162</v>
      </c>
      <c r="G8" s="15" t="s">
        <v>133</v>
      </c>
      <c r="H8" s="15" t="s">
        <v>136</v>
      </c>
      <c r="I8" s="15" t="s">
        <v>139</v>
      </c>
      <c r="J8" s="15" t="s">
        <v>141</v>
      </c>
      <c r="K8" s="15" t="s">
        <v>282</v>
      </c>
      <c r="L8" s="15" t="s">
        <v>283</v>
      </c>
      <c r="M8" s="15">
        <v>10.551</v>
      </c>
      <c r="N8" s="15">
        <v>6.7930000000000001</v>
      </c>
      <c r="O8" s="15">
        <v>0.20399999999999999</v>
      </c>
      <c r="P8" s="15">
        <v>9.0990000000000002</v>
      </c>
      <c r="Q8" s="15">
        <v>6.27</v>
      </c>
      <c r="R8" s="15">
        <v>12.978999999999999</v>
      </c>
      <c r="S8" s="15">
        <v>6.5279999999999996</v>
      </c>
      <c r="T8" s="15">
        <v>8.8859999999999992</v>
      </c>
      <c r="U8" s="15">
        <v>218731.07800000001</v>
      </c>
      <c r="V8" s="15">
        <v>1110</v>
      </c>
    </row>
    <row r="9" spans="1:22" x14ac:dyDescent="0.25">
      <c r="B9" s="15" t="s">
        <v>122</v>
      </c>
      <c r="C9" s="15" t="s">
        <v>159</v>
      </c>
      <c r="D9" s="15" t="s">
        <v>160</v>
      </c>
      <c r="E9" s="15" t="s">
        <v>187</v>
      </c>
      <c r="F9" s="15" t="s">
        <v>162</v>
      </c>
      <c r="G9" s="15" t="s">
        <v>133</v>
      </c>
      <c r="H9" s="15" t="s">
        <v>136</v>
      </c>
      <c r="I9" s="15" t="s">
        <v>139</v>
      </c>
      <c r="J9" s="15" t="s">
        <v>141</v>
      </c>
      <c r="K9" s="15" t="s">
        <v>282</v>
      </c>
      <c r="L9" s="15" t="s">
        <v>284</v>
      </c>
      <c r="M9" s="15">
        <v>12.763999999999999</v>
      </c>
      <c r="N9" s="15">
        <v>8.1489999999999991</v>
      </c>
      <c r="O9" s="15">
        <v>0.46300000000000002</v>
      </c>
      <c r="P9" s="15">
        <v>11.263999999999999</v>
      </c>
      <c r="Q9" s="15">
        <v>7.3869999999999996</v>
      </c>
      <c r="R9" s="15">
        <v>16.207000000000001</v>
      </c>
      <c r="S9" s="15">
        <v>6.5119999999999996</v>
      </c>
      <c r="T9" s="15">
        <v>8.9009999999999998</v>
      </c>
      <c r="U9" s="15">
        <v>219278.92499999999</v>
      </c>
      <c r="V9" s="15">
        <v>310</v>
      </c>
    </row>
    <row r="10" spans="1:22" x14ac:dyDescent="0.25">
      <c r="B10" s="15" t="s">
        <v>122</v>
      </c>
      <c r="C10" s="15" t="s">
        <v>159</v>
      </c>
      <c r="D10" s="15" t="s">
        <v>160</v>
      </c>
      <c r="E10" s="15" t="s">
        <v>187</v>
      </c>
      <c r="F10" s="15" t="s">
        <v>162</v>
      </c>
      <c r="G10" s="15" t="s">
        <v>133</v>
      </c>
      <c r="H10" s="15" t="s">
        <v>136</v>
      </c>
      <c r="I10" s="15" t="s">
        <v>139</v>
      </c>
      <c r="J10" s="15" t="s">
        <v>141</v>
      </c>
      <c r="K10" s="15" t="s">
        <v>282</v>
      </c>
      <c r="L10" s="15" t="s">
        <v>285</v>
      </c>
      <c r="M10" s="15">
        <v>4.8029999999999999</v>
      </c>
      <c r="N10" s="15">
        <v>3.3239999999999998</v>
      </c>
      <c r="O10" s="15">
        <v>0.17100000000000001</v>
      </c>
      <c r="P10" s="15">
        <v>4.1529999999999996</v>
      </c>
      <c r="Q10" s="15">
        <v>3.0009999999999999</v>
      </c>
      <c r="R10" s="15">
        <v>5.5449999999999999</v>
      </c>
      <c r="S10" s="15">
        <v>6.516</v>
      </c>
      <c r="T10" s="15">
        <v>8.8970000000000002</v>
      </c>
      <c r="U10" s="15">
        <v>217724.58199999999</v>
      </c>
      <c r="V10" s="15">
        <v>380</v>
      </c>
    </row>
    <row r="11" spans="1:22" x14ac:dyDescent="0.25">
      <c r="B11" s="15" t="s">
        <v>122</v>
      </c>
      <c r="C11" s="15" t="s">
        <v>159</v>
      </c>
      <c r="D11" s="15" t="s">
        <v>160</v>
      </c>
      <c r="E11" s="15" t="s">
        <v>187</v>
      </c>
      <c r="F11" s="15" t="s">
        <v>162</v>
      </c>
      <c r="G11" s="15" t="s">
        <v>133</v>
      </c>
      <c r="H11" s="15" t="s">
        <v>136</v>
      </c>
      <c r="I11" s="15" t="s">
        <v>139</v>
      </c>
      <c r="J11" s="15" t="s">
        <v>141</v>
      </c>
      <c r="K11" s="15" t="s">
        <v>282</v>
      </c>
      <c r="L11" s="15" t="s">
        <v>286</v>
      </c>
      <c r="M11" s="15">
        <v>7.3570000000000002</v>
      </c>
      <c r="N11" s="15">
        <v>4.5780000000000003</v>
      </c>
      <c r="O11" s="15">
        <v>8.5999999999999993E-2</v>
      </c>
      <c r="P11" s="15">
        <v>6.3369999999999997</v>
      </c>
      <c r="Q11" s="15">
        <v>4.3789999999999996</v>
      </c>
      <c r="R11" s="15">
        <v>9.0489999999999995</v>
      </c>
      <c r="S11" s="15">
        <v>6.49</v>
      </c>
      <c r="T11" s="15">
        <v>8.9269999999999996</v>
      </c>
      <c r="U11" s="15">
        <v>217123.576</v>
      </c>
      <c r="V11" s="15">
        <v>2810</v>
      </c>
    </row>
    <row r="12" spans="1:22" x14ac:dyDescent="0.25">
      <c r="B12" s="15" t="s">
        <v>122</v>
      </c>
      <c r="C12" s="15" t="s">
        <v>159</v>
      </c>
      <c r="D12" s="15" t="s">
        <v>160</v>
      </c>
      <c r="E12" s="15" t="s">
        <v>187</v>
      </c>
      <c r="F12" s="15" t="s">
        <v>162</v>
      </c>
      <c r="G12" s="15" t="s">
        <v>133</v>
      </c>
      <c r="H12" s="15" t="s">
        <v>136</v>
      </c>
      <c r="I12" s="15" t="s">
        <v>139</v>
      </c>
      <c r="J12" s="15" t="s">
        <v>141</v>
      </c>
      <c r="K12" s="15" t="s">
        <v>282</v>
      </c>
      <c r="L12" s="15" t="s">
        <v>287</v>
      </c>
      <c r="M12" s="15">
        <v>16.834</v>
      </c>
      <c r="N12" s="15">
        <v>11.622</v>
      </c>
      <c r="O12" s="15">
        <v>0.94899999999999995</v>
      </c>
      <c r="P12" s="15">
        <v>13.061</v>
      </c>
      <c r="Q12" s="15">
        <v>9.6140000000000008</v>
      </c>
      <c r="R12" s="15">
        <v>20.795999999999999</v>
      </c>
      <c r="S12" s="15">
        <v>6.5090000000000003</v>
      </c>
      <c r="T12" s="15">
        <v>8.9120000000000008</v>
      </c>
      <c r="U12" s="15">
        <v>217033.90599999999</v>
      </c>
      <c r="V12" s="15">
        <v>150</v>
      </c>
    </row>
    <row r="13" spans="1:22" x14ac:dyDescent="0.25">
      <c r="B13" s="15" t="s">
        <v>122</v>
      </c>
      <c r="C13" s="15" t="s">
        <v>159</v>
      </c>
      <c r="D13" s="15" t="s">
        <v>160</v>
      </c>
      <c r="E13" s="15" t="s">
        <v>188</v>
      </c>
      <c r="F13" s="15" t="s">
        <v>162</v>
      </c>
      <c r="G13" s="15" t="s">
        <v>133</v>
      </c>
      <c r="H13" s="15" t="s">
        <v>136</v>
      </c>
      <c r="I13" s="15" t="s">
        <v>139</v>
      </c>
      <c r="J13" s="15" t="s">
        <v>141</v>
      </c>
      <c r="K13" s="15" t="s">
        <v>282</v>
      </c>
      <c r="L13" s="15" t="s">
        <v>283</v>
      </c>
      <c r="M13" s="15">
        <v>10.343999999999999</v>
      </c>
      <c r="N13" s="15">
        <v>6.69</v>
      </c>
      <c r="O13" s="15">
        <v>0.20200000000000001</v>
      </c>
      <c r="P13" s="15">
        <v>8.8620000000000001</v>
      </c>
      <c r="Q13" s="15">
        <v>6.242</v>
      </c>
      <c r="R13" s="15">
        <v>12.573</v>
      </c>
      <c r="S13" s="15">
        <v>6.9880000000000004</v>
      </c>
      <c r="T13" s="15">
        <v>8.5649999999999995</v>
      </c>
      <c r="U13" s="15">
        <v>327171.82799999998</v>
      </c>
      <c r="V13" s="15">
        <v>1100</v>
      </c>
    </row>
    <row r="14" spans="1:22" x14ac:dyDescent="0.25">
      <c r="B14" s="15" t="s">
        <v>122</v>
      </c>
      <c r="C14" s="15" t="s">
        <v>159</v>
      </c>
      <c r="D14" s="15" t="s">
        <v>160</v>
      </c>
      <c r="E14" s="15" t="s">
        <v>188</v>
      </c>
      <c r="F14" s="15" t="s">
        <v>162</v>
      </c>
      <c r="G14" s="15" t="s">
        <v>133</v>
      </c>
      <c r="H14" s="15" t="s">
        <v>136</v>
      </c>
      <c r="I14" s="15" t="s">
        <v>139</v>
      </c>
      <c r="J14" s="15" t="s">
        <v>141</v>
      </c>
      <c r="K14" s="15" t="s">
        <v>282</v>
      </c>
      <c r="L14" s="15" t="s">
        <v>284</v>
      </c>
      <c r="M14" s="15">
        <v>12.552</v>
      </c>
      <c r="N14" s="15">
        <v>7.9950000000000001</v>
      </c>
      <c r="O14" s="15">
        <v>0.46200000000000002</v>
      </c>
      <c r="P14" s="15">
        <v>10.942</v>
      </c>
      <c r="Q14" s="15">
        <v>7.5209999999999999</v>
      </c>
      <c r="R14" s="15">
        <v>16.001000000000001</v>
      </c>
      <c r="S14" s="15">
        <v>6.9640000000000004</v>
      </c>
      <c r="T14" s="15">
        <v>8.5820000000000007</v>
      </c>
      <c r="U14" s="15">
        <v>327753.49699999997</v>
      </c>
      <c r="V14" s="15">
        <v>300</v>
      </c>
    </row>
    <row r="15" spans="1:22" x14ac:dyDescent="0.25">
      <c r="B15" s="15" t="s">
        <v>122</v>
      </c>
      <c r="C15" s="15" t="s">
        <v>159</v>
      </c>
      <c r="D15" s="15" t="s">
        <v>160</v>
      </c>
      <c r="E15" s="15" t="s">
        <v>188</v>
      </c>
      <c r="F15" s="15" t="s">
        <v>162</v>
      </c>
      <c r="G15" s="15" t="s">
        <v>133</v>
      </c>
      <c r="H15" s="15" t="s">
        <v>136</v>
      </c>
      <c r="I15" s="15" t="s">
        <v>139</v>
      </c>
      <c r="J15" s="15" t="s">
        <v>141</v>
      </c>
      <c r="K15" s="15" t="s">
        <v>282</v>
      </c>
      <c r="L15" s="15" t="s">
        <v>285</v>
      </c>
      <c r="M15" s="15">
        <v>4.758</v>
      </c>
      <c r="N15" s="15">
        <v>3.5470000000000002</v>
      </c>
      <c r="O15" s="15">
        <v>0.182</v>
      </c>
      <c r="P15" s="15">
        <v>3.9870000000000001</v>
      </c>
      <c r="Q15" s="15">
        <v>2.8530000000000002</v>
      </c>
      <c r="R15" s="15">
        <v>5.4160000000000004</v>
      </c>
      <c r="S15" s="15">
        <v>6.976</v>
      </c>
      <c r="T15" s="15">
        <v>8.5739999999999998</v>
      </c>
      <c r="U15" s="15">
        <v>325638.28600000002</v>
      </c>
      <c r="V15" s="15">
        <v>380</v>
      </c>
    </row>
    <row r="16" spans="1:22" x14ac:dyDescent="0.25">
      <c r="B16" s="15" t="s">
        <v>122</v>
      </c>
      <c r="C16" s="15" t="s">
        <v>159</v>
      </c>
      <c r="D16" s="15" t="s">
        <v>160</v>
      </c>
      <c r="E16" s="15" t="s">
        <v>188</v>
      </c>
      <c r="F16" s="15" t="s">
        <v>162</v>
      </c>
      <c r="G16" s="15" t="s">
        <v>133</v>
      </c>
      <c r="H16" s="15" t="s">
        <v>136</v>
      </c>
      <c r="I16" s="15" t="s">
        <v>139</v>
      </c>
      <c r="J16" s="15" t="s">
        <v>141</v>
      </c>
      <c r="K16" s="15" t="s">
        <v>282</v>
      </c>
      <c r="L16" s="15" t="s">
        <v>286</v>
      </c>
      <c r="M16" s="15">
        <v>7.2089999999999996</v>
      </c>
      <c r="N16" s="15">
        <v>4.4909999999999997</v>
      </c>
      <c r="O16" s="15">
        <v>8.5000000000000006E-2</v>
      </c>
      <c r="P16" s="15">
        <v>6.2770000000000001</v>
      </c>
      <c r="Q16" s="15">
        <v>4.2809999999999997</v>
      </c>
      <c r="R16" s="15">
        <v>8.8610000000000007</v>
      </c>
      <c r="S16" s="15">
        <v>6.8879999999999999</v>
      </c>
      <c r="T16" s="15">
        <v>8.6690000000000005</v>
      </c>
      <c r="U16" s="15">
        <v>326485.75300000003</v>
      </c>
      <c r="V16" s="15">
        <v>2800</v>
      </c>
    </row>
    <row r="17" spans="2:22" x14ac:dyDescent="0.25">
      <c r="B17" s="15" t="s">
        <v>122</v>
      </c>
      <c r="C17" s="15" t="s">
        <v>159</v>
      </c>
      <c r="D17" s="15" t="s">
        <v>160</v>
      </c>
      <c r="E17" s="15" t="s">
        <v>188</v>
      </c>
      <c r="F17" s="15" t="s">
        <v>162</v>
      </c>
      <c r="G17" s="15" t="s">
        <v>133</v>
      </c>
      <c r="H17" s="15" t="s">
        <v>136</v>
      </c>
      <c r="I17" s="15" t="s">
        <v>139</v>
      </c>
      <c r="J17" s="15" t="s">
        <v>141</v>
      </c>
      <c r="K17" s="15" t="s">
        <v>282</v>
      </c>
      <c r="L17" s="15" t="s">
        <v>287</v>
      </c>
      <c r="M17" s="15">
        <v>16.611999999999998</v>
      </c>
      <c r="N17" s="15">
        <v>11.651999999999999</v>
      </c>
      <c r="O17" s="15">
        <v>0.95099999999999996</v>
      </c>
      <c r="P17" s="15">
        <v>12.795</v>
      </c>
      <c r="Q17" s="15">
        <v>9.1989999999999998</v>
      </c>
      <c r="R17" s="15">
        <v>19.838000000000001</v>
      </c>
      <c r="S17" s="15">
        <v>6.9560000000000004</v>
      </c>
      <c r="T17" s="15">
        <v>8.6010000000000009</v>
      </c>
      <c r="U17" s="15">
        <v>325190.20600000001</v>
      </c>
      <c r="V17" s="15">
        <v>150</v>
      </c>
    </row>
    <row r="18" spans="2:22" x14ac:dyDescent="0.25">
      <c r="B18" s="15" t="s">
        <v>122</v>
      </c>
      <c r="C18" s="15" t="s">
        <v>159</v>
      </c>
      <c r="D18" s="15" t="s">
        <v>160</v>
      </c>
      <c r="E18" s="15" t="s">
        <v>189</v>
      </c>
      <c r="F18" s="15" t="s">
        <v>162</v>
      </c>
      <c r="G18" s="15" t="s">
        <v>133</v>
      </c>
      <c r="H18" s="15" t="s">
        <v>136</v>
      </c>
      <c r="I18" s="15" t="s">
        <v>139</v>
      </c>
      <c r="J18" s="15" t="s">
        <v>141</v>
      </c>
      <c r="K18" s="15" t="s">
        <v>282</v>
      </c>
      <c r="L18" s="15" t="s">
        <v>283</v>
      </c>
      <c r="M18" s="15">
        <v>9.16</v>
      </c>
      <c r="N18" s="15">
        <v>5.7249999999999996</v>
      </c>
      <c r="O18" s="15">
        <v>0.18099999999999999</v>
      </c>
      <c r="P18" s="15">
        <v>7.89</v>
      </c>
      <c r="Q18" s="15">
        <v>5.6050000000000004</v>
      </c>
      <c r="R18" s="15">
        <v>11.335000000000001</v>
      </c>
      <c r="S18" s="15">
        <v>8.6050000000000004</v>
      </c>
      <c r="T18" s="15">
        <v>6.9059999999999997</v>
      </c>
      <c r="U18" s="15">
        <v>589041.36</v>
      </c>
      <c r="V18" s="15">
        <v>1000</v>
      </c>
    </row>
    <row r="19" spans="2:22" x14ac:dyDescent="0.25">
      <c r="B19" s="15" t="s">
        <v>122</v>
      </c>
      <c r="C19" s="15" t="s">
        <v>159</v>
      </c>
      <c r="D19" s="15" t="s">
        <v>160</v>
      </c>
      <c r="E19" s="15" t="s">
        <v>189</v>
      </c>
      <c r="F19" s="15" t="s">
        <v>162</v>
      </c>
      <c r="G19" s="15" t="s">
        <v>133</v>
      </c>
      <c r="H19" s="15" t="s">
        <v>136</v>
      </c>
      <c r="I19" s="15" t="s">
        <v>139</v>
      </c>
      <c r="J19" s="15" t="s">
        <v>141</v>
      </c>
      <c r="K19" s="15" t="s">
        <v>282</v>
      </c>
      <c r="L19" s="15" t="s">
        <v>284</v>
      </c>
      <c r="M19" s="15">
        <v>11.007</v>
      </c>
      <c r="N19" s="15">
        <v>6.6719999999999997</v>
      </c>
      <c r="O19" s="15">
        <v>0.39900000000000002</v>
      </c>
      <c r="P19" s="15">
        <v>9.6319999999999997</v>
      </c>
      <c r="Q19" s="15">
        <v>6.7460000000000004</v>
      </c>
      <c r="R19" s="15">
        <v>13.824</v>
      </c>
      <c r="S19" s="15">
        <v>8.5579999999999998</v>
      </c>
      <c r="T19" s="15">
        <v>6.9539999999999997</v>
      </c>
      <c r="U19" s="15">
        <v>588710.66200000001</v>
      </c>
      <c r="V19" s="15">
        <v>280</v>
      </c>
    </row>
    <row r="20" spans="2:22" x14ac:dyDescent="0.25">
      <c r="B20" s="15" t="s">
        <v>122</v>
      </c>
      <c r="C20" s="15" t="s">
        <v>159</v>
      </c>
      <c r="D20" s="15" t="s">
        <v>160</v>
      </c>
      <c r="E20" s="15" t="s">
        <v>189</v>
      </c>
      <c r="F20" s="15" t="s">
        <v>162</v>
      </c>
      <c r="G20" s="15" t="s">
        <v>133</v>
      </c>
      <c r="H20" s="15" t="s">
        <v>136</v>
      </c>
      <c r="I20" s="15" t="s">
        <v>139</v>
      </c>
      <c r="J20" s="15" t="s">
        <v>141</v>
      </c>
      <c r="K20" s="15" t="s">
        <v>282</v>
      </c>
      <c r="L20" s="15" t="s">
        <v>285</v>
      </c>
      <c r="M20" s="15">
        <v>4.3310000000000004</v>
      </c>
      <c r="N20" s="15">
        <v>3.2789999999999999</v>
      </c>
      <c r="O20" s="15">
        <v>0.18099999999999999</v>
      </c>
      <c r="P20" s="15">
        <v>3.81</v>
      </c>
      <c r="Q20" s="15">
        <v>2.5630000000000002</v>
      </c>
      <c r="R20" s="15">
        <v>5.1130000000000004</v>
      </c>
      <c r="S20" s="15">
        <v>8.6120000000000001</v>
      </c>
      <c r="T20" s="15">
        <v>6.8979999999999997</v>
      </c>
      <c r="U20" s="15">
        <v>592663.71100000001</v>
      </c>
      <c r="V20" s="15">
        <v>330</v>
      </c>
    </row>
    <row r="21" spans="2:22" x14ac:dyDescent="0.25">
      <c r="B21" s="15" t="s">
        <v>122</v>
      </c>
      <c r="C21" s="15" t="s">
        <v>159</v>
      </c>
      <c r="D21" s="15" t="s">
        <v>160</v>
      </c>
      <c r="E21" s="15" t="s">
        <v>189</v>
      </c>
      <c r="F21" s="15" t="s">
        <v>162</v>
      </c>
      <c r="G21" s="15" t="s">
        <v>133</v>
      </c>
      <c r="H21" s="15" t="s">
        <v>136</v>
      </c>
      <c r="I21" s="15" t="s">
        <v>139</v>
      </c>
      <c r="J21" s="15" t="s">
        <v>141</v>
      </c>
      <c r="K21" s="15" t="s">
        <v>282</v>
      </c>
      <c r="L21" s="15" t="s">
        <v>286</v>
      </c>
      <c r="M21" s="15">
        <v>6.6</v>
      </c>
      <c r="N21" s="15">
        <v>4.0810000000000004</v>
      </c>
      <c r="O21" s="15">
        <v>8.1000000000000003E-2</v>
      </c>
      <c r="P21" s="15">
        <v>5.7670000000000003</v>
      </c>
      <c r="Q21" s="15">
        <v>3.944</v>
      </c>
      <c r="R21" s="15">
        <v>8.1609999999999996</v>
      </c>
      <c r="S21" s="15">
        <v>8.5370000000000008</v>
      </c>
      <c r="T21" s="15">
        <v>6.9809999999999999</v>
      </c>
      <c r="U21" s="15">
        <v>583941.76399999997</v>
      </c>
      <c r="V21" s="15">
        <v>2510</v>
      </c>
    </row>
    <row r="22" spans="2:22" x14ac:dyDescent="0.25">
      <c r="B22" s="15" t="s">
        <v>122</v>
      </c>
      <c r="C22" s="15" t="s">
        <v>159</v>
      </c>
      <c r="D22" s="15" t="s">
        <v>160</v>
      </c>
      <c r="E22" s="15" t="s">
        <v>189</v>
      </c>
      <c r="F22" s="15" t="s">
        <v>162</v>
      </c>
      <c r="G22" s="15" t="s">
        <v>133</v>
      </c>
      <c r="H22" s="15" t="s">
        <v>136</v>
      </c>
      <c r="I22" s="15" t="s">
        <v>139</v>
      </c>
      <c r="J22" s="15" t="s">
        <v>141</v>
      </c>
      <c r="K22" s="15" t="s">
        <v>282</v>
      </c>
      <c r="L22" s="15" t="s">
        <v>287</v>
      </c>
      <c r="M22" s="15">
        <v>14.462</v>
      </c>
      <c r="N22" s="15">
        <v>9.5</v>
      </c>
      <c r="O22" s="15">
        <v>0.80300000000000005</v>
      </c>
      <c r="P22" s="15">
        <v>11.106</v>
      </c>
      <c r="Q22" s="15">
        <v>8.3780000000000001</v>
      </c>
      <c r="R22" s="15">
        <v>18.100999999999999</v>
      </c>
      <c r="S22" s="15">
        <v>8.5380000000000003</v>
      </c>
      <c r="T22" s="15">
        <v>6.9779999999999998</v>
      </c>
      <c r="U22" s="15">
        <v>584473.71699999995</v>
      </c>
      <c r="V22" s="15">
        <v>140</v>
      </c>
    </row>
    <row r="23" spans="2:22" x14ac:dyDescent="0.25">
      <c r="B23" s="15" t="s">
        <v>122</v>
      </c>
      <c r="C23" s="15" t="s">
        <v>159</v>
      </c>
      <c r="D23" s="15" t="s">
        <v>160</v>
      </c>
      <c r="E23" s="15" t="s">
        <v>190</v>
      </c>
      <c r="F23" s="15" t="s">
        <v>162</v>
      </c>
      <c r="G23" s="15" t="s">
        <v>133</v>
      </c>
      <c r="H23" s="15" t="s">
        <v>136</v>
      </c>
      <c r="I23" s="15" t="s">
        <v>139</v>
      </c>
      <c r="J23" s="15" t="s">
        <v>141</v>
      </c>
      <c r="K23" s="15" t="s">
        <v>282</v>
      </c>
      <c r="L23" s="15" t="s">
        <v>283</v>
      </c>
      <c r="M23" s="15">
        <v>8.2769999999999992</v>
      </c>
      <c r="N23" s="15">
        <v>4.9029999999999996</v>
      </c>
      <c r="O23" s="15">
        <v>0.156</v>
      </c>
      <c r="P23" s="15">
        <v>7.2080000000000002</v>
      </c>
      <c r="Q23" s="15">
        <v>5.1219999999999999</v>
      </c>
      <c r="R23" s="15">
        <v>10.16</v>
      </c>
      <c r="S23" s="15">
        <v>12.449</v>
      </c>
      <c r="T23" s="15">
        <v>3.39</v>
      </c>
      <c r="U23" s="15">
        <v>800064.91</v>
      </c>
      <c r="V23" s="15">
        <v>990</v>
      </c>
    </row>
    <row r="24" spans="2:22" x14ac:dyDescent="0.25">
      <c r="B24" s="15" t="s">
        <v>122</v>
      </c>
      <c r="C24" s="15" t="s">
        <v>159</v>
      </c>
      <c r="D24" s="15" t="s">
        <v>160</v>
      </c>
      <c r="E24" s="15" t="s">
        <v>190</v>
      </c>
      <c r="F24" s="15" t="s">
        <v>162</v>
      </c>
      <c r="G24" s="15" t="s">
        <v>133</v>
      </c>
      <c r="H24" s="15" t="s">
        <v>136</v>
      </c>
      <c r="I24" s="15" t="s">
        <v>139</v>
      </c>
      <c r="J24" s="15" t="s">
        <v>141</v>
      </c>
      <c r="K24" s="15" t="s">
        <v>282</v>
      </c>
      <c r="L24" s="15" t="s">
        <v>284</v>
      </c>
      <c r="M24" s="15">
        <v>9.8279999999999994</v>
      </c>
      <c r="N24" s="15">
        <v>5.5810000000000004</v>
      </c>
      <c r="O24" s="15">
        <v>0.33400000000000002</v>
      </c>
      <c r="P24" s="15">
        <v>8.9809999999999999</v>
      </c>
      <c r="Q24" s="15">
        <v>6.3339999999999996</v>
      </c>
      <c r="R24" s="15">
        <v>11.866</v>
      </c>
      <c r="S24" s="15">
        <v>12.395</v>
      </c>
      <c r="T24" s="15">
        <v>3.4420000000000002</v>
      </c>
      <c r="U24" s="15">
        <v>799340.728</v>
      </c>
      <c r="V24" s="15">
        <v>280</v>
      </c>
    </row>
    <row r="25" spans="2:22" x14ac:dyDescent="0.25">
      <c r="B25" s="15" t="s">
        <v>122</v>
      </c>
      <c r="C25" s="15" t="s">
        <v>159</v>
      </c>
      <c r="D25" s="15" t="s">
        <v>160</v>
      </c>
      <c r="E25" s="15" t="s">
        <v>190</v>
      </c>
      <c r="F25" s="15" t="s">
        <v>162</v>
      </c>
      <c r="G25" s="15" t="s">
        <v>133</v>
      </c>
      <c r="H25" s="15" t="s">
        <v>136</v>
      </c>
      <c r="I25" s="15" t="s">
        <v>139</v>
      </c>
      <c r="J25" s="15" t="s">
        <v>141</v>
      </c>
      <c r="K25" s="15" t="s">
        <v>282</v>
      </c>
      <c r="L25" s="15" t="s">
        <v>285</v>
      </c>
      <c r="M25" s="15">
        <v>4.0110000000000001</v>
      </c>
      <c r="N25" s="15">
        <v>3.133</v>
      </c>
      <c r="O25" s="15">
        <v>0.17199999999999999</v>
      </c>
      <c r="P25" s="15">
        <v>3.5720000000000001</v>
      </c>
      <c r="Q25" s="15">
        <v>2.4900000000000002</v>
      </c>
      <c r="R25" s="15">
        <v>4.6269999999999998</v>
      </c>
      <c r="S25" s="15">
        <v>12.411</v>
      </c>
      <c r="T25" s="15">
        <v>3.4209999999999998</v>
      </c>
      <c r="U25" s="15">
        <v>797958.62199999997</v>
      </c>
      <c r="V25" s="15">
        <v>330</v>
      </c>
    </row>
    <row r="26" spans="2:22" x14ac:dyDescent="0.25">
      <c r="B26" s="15" t="s">
        <v>122</v>
      </c>
      <c r="C26" s="15" t="s">
        <v>159</v>
      </c>
      <c r="D26" s="15" t="s">
        <v>160</v>
      </c>
      <c r="E26" s="15" t="s">
        <v>190</v>
      </c>
      <c r="F26" s="15" t="s">
        <v>162</v>
      </c>
      <c r="G26" s="15" t="s">
        <v>133</v>
      </c>
      <c r="H26" s="15" t="s">
        <v>136</v>
      </c>
      <c r="I26" s="15" t="s">
        <v>139</v>
      </c>
      <c r="J26" s="15" t="s">
        <v>141</v>
      </c>
      <c r="K26" s="15" t="s">
        <v>282</v>
      </c>
      <c r="L26" s="15" t="s">
        <v>286</v>
      </c>
      <c r="M26" s="15">
        <v>6.0410000000000004</v>
      </c>
      <c r="N26" s="15">
        <v>3.5619999999999998</v>
      </c>
      <c r="O26" s="15">
        <v>7.1999999999999995E-2</v>
      </c>
      <c r="P26" s="15">
        <v>5.2779999999999996</v>
      </c>
      <c r="Q26" s="15">
        <v>3.7170000000000001</v>
      </c>
      <c r="R26" s="15">
        <v>7.6059999999999999</v>
      </c>
      <c r="S26" s="15">
        <v>12.425000000000001</v>
      </c>
      <c r="T26" s="15">
        <v>3.4220000000000002</v>
      </c>
      <c r="U26" s="15">
        <v>793242.34199999995</v>
      </c>
      <c r="V26" s="15">
        <v>2480</v>
      </c>
    </row>
    <row r="27" spans="2:22" x14ac:dyDescent="0.25">
      <c r="B27" s="15" t="s">
        <v>122</v>
      </c>
      <c r="C27" s="15" t="s">
        <v>159</v>
      </c>
      <c r="D27" s="15" t="s">
        <v>160</v>
      </c>
      <c r="E27" s="15" t="s">
        <v>190</v>
      </c>
      <c r="F27" s="15" t="s">
        <v>162</v>
      </c>
      <c r="G27" s="15" t="s">
        <v>133</v>
      </c>
      <c r="H27" s="15" t="s">
        <v>136</v>
      </c>
      <c r="I27" s="15" t="s">
        <v>139</v>
      </c>
      <c r="J27" s="15" t="s">
        <v>141</v>
      </c>
      <c r="K27" s="15" t="s">
        <v>282</v>
      </c>
      <c r="L27" s="15" t="s">
        <v>287</v>
      </c>
      <c r="M27" s="15">
        <v>12.599</v>
      </c>
      <c r="N27" s="15">
        <v>8.2240000000000002</v>
      </c>
      <c r="O27" s="15">
        <v>0.69499999999999995</v>
      </c>
      <c r="P27" s="15">
        <v>10.115</v>
      </c>
      <c r="Q27" s="15">
        <v>6.9429999999999996</v>
      </c>
      <c r="R27" s="15">
        <v>16.62</v>
      </c>
      <c r="S27" s="15">
        <v>12.420999999999999</v>
      </c>
      <c r="T27" s="15">
        <v>3.4260000000000002</v>
      </c>
      <c r="U27" s="15">
        <v>798844.53500000003</v>
      </c>
      <c r="V27" s="15">
        <v>140</v>
      </c>
    </row>
    <row r="28" spans="2:22" x14ac:dyDescent="0.25">
      <c r="B28" s="15" t="s">
        <v>122</v>
      </c>
      <c r="C28" s="15" t="s">
        <v>159</v>
      </c>
      <c r="D28" s="15" t="s">
        <v>160</v>
      </c>
      <c r="E28" s="15" t="s">
        <v>191</v>
      </c>
      <c r="F28" s="15" t="s">
        <v>162</v>
      </c>
      <c r="G28" s="15" t="s">
        <v>133</v>
      </c>
      <c r="H28" s="15" t="s">
        <v>136</v>
      </c>
      <c r="I28" s="15" t="s">
        <v>139</v>
      </c>
      <c r="J28" s="15" t="s">
        <v>141</v>
      </c>
      <c r="K28" s="15" t="s">
        <v>282</v>
      </c>
      <c r="L28" s="15" t="s">
        <v>283</v>
      </c>
      <c r="M28" s="15">
        <v>7.9219999999999997</v>
      </c>
      <c r="N28" s="15">
        <v>4.758</v>
      </c>
      <c r="O28" s="15">
        <v>0.15</v>
      </c>
      <c r="P28" s="15">
        <v>6.8360000000000003</v>
      </c>
      <c r="Q28" s="15">
        <v>4.9029999999999996</v>
      </c>
      <c r="R28" s="15">
        <v>9.6709999999999994</v>
      </c>
      <c r="S28" s="15">
        <v>16.817</v>
      </c>
      <c r="T28" s="15">
        <v>1.1419999999999999</v>
      </c>
      <c r="U28" s="15">
        <v>934334.39399999997</v>
      </c>
      <c r="V28" s="15">
        <v>1000</v>
      </c>
    </row>
    <row r="29" spans="2:22" x14ac:dyDescent="0.25">
      <c r="B29" s="15" t="s">
        <v>122</v>
      </c>
      <c r="C29" s="15" t="s">
        <v>159</v>
      </c>
      <c r="D29" s="15" t="s">
        <v>160</v>
      </c>
      <c r="E29" s="15" t="s">
        <v>191</v>
      </c>
      <c r="F29" s="15" t="s">
        <v>162</v>
      </c>
      <c r="G29" s="15" t="s">
        <v>133</v>
      </c>
      <c r="H29" s="15" t="s">
        <v>136</v>
      </c>
      <c r="I29" s="15" t="s">
        <v>139</v>
      </c>
      <c r="J29" s="15" t="s">
        <v>141</v>
      </c>
      <c r="K29" s="15" t="s">
        <v>282</v>
      </c>
      <c r="L29" s="15" t="s">
        <v>284</v>
      </c>
      <c r="M29" s="15">
        <v>9.4090000000000007</v>
      </c>
      <c r="N29" s="15">
        <v>5.6</v>
      </c>
      <c r="O29" s="15">
        <v>0.33500000000000002</v>
      </c>
      <c r="P29" s="15">
        <v>8.7479999999999993</v>
      </c>
      <c r="Q29" s="15">
        <v>5.7069999999999999</v>
      </c>
      <c r="R29" s="15">
        <v>11.708</v>
      </c>
      <c r="S29" s="15">
        <v>16.728000000000002</v>
      </c>
      <c r="T29" s="15">
        <v>1.1739999999999999</v>
      </c>
      <c r="U29" s="15">
        <v>936966.51399999997</v>
      </c>
      <c r="V29" s="15">
        <v>280</v>
      </c>
    </row>
    <row r="30" spans="2:22" x14ac:dyDescent="0.25">
      <c r="B30" s="15" t="s">
        <v>122</v>
      </c>
      <c r="C30" s="15" t="s">
        <v>159</v>
      </c>
      <c r="D30" s="15" t="s">
        <v>160</v>
      </c>
      <c r="E30" s="15" t="s">
        <v>191</v>
      </c>
      <c r="F30" s="15" t="s">
        <v>162</v>
      </c>
      <c r="G30" s="15" t="s">
        <v>133</v>
      </c>
      <c r="H30" s="15" t="s">
        <v>136</v>
      </c>
      <c r="I30" s="15" t="s">
        <v>139</v>
      </c>
      <c r="J30" s="15" t="s">
        <v>141</v>
      </c>
      <c r="K30" s="15" t="s">
        <v>282</v>
      </c>
      <c r="L30" s="15" t="s">
        <v>285</v>
      </c>
      <c r="M30" s="15">
        <v>3.8919999999999999</v>
      </c>
      <c r="N30" s="15">
        <v>2.48</v>
      </c>
      <c r="O30" s="15">
        <v>0.13700000000000001</v>
      </c>
      <c r="P30" s="15">
        <v>3.4740000000000002</v>
      </c>
      <c r="Q30" s="15">
        <v>2.5299999999999998</v>
      </c>
      <c r="R30" s="15">
        <v>4.7190000000000003</v>
      </c>
      <c r="S30" s="15">
        <v>16.823</v>
      </c>
      <c r="T30" s="15">
        <v>1.1459999999999999</v>
      </c>
      <c r="U30" s="15">
        <v>934384.71499999997</v>
      </c>
      <c r="V30" s="15">
        <v>330</v>
      </c>
    </row>
    <row r="31" spans="2:22" x14ac:dyDescent="0.25">
      <c r="B31" s="15" t="s">
        <v>122</v>
      </c>
      <c r="C31" s="15" t="s">
        <v>159</v>
      </c>
      <c r="D31" s="15" t="s">
        <v>160</v>
      </c>
      <c r="E31" s="15" t="s">
        <v>191</v>
      </c>
      <c r="F31" s="15" t="s">
        <v>162</v>
      </c>
      <c r="G31" s="15" t="s">
        <v>133</v>
      </c>
      <c r="H31" s="15" t="s">
        <v>136</v>
      </c>
      <c r="I31" s="15" t="s">
        <v>139</v>
      </c>
      <c r="J31" s="15" t="s">
        <v>141</v>
      </c>
      <c r="K31" s="15" t="s">
        <v>282</v>
      </c>
      <c r="L31" s="15" t="s">
        <v>286</v>
      </c>
      <c r="M31" s="15">
        <v>5.8289999999999997</v>
      </c>
      <c r="N31" s="15">
        <v>3.4369999999999998</v>
      </c>
      <c r="O31" s="15">
        <v>6.8000000000000005E-2</v>
      </c>
      <c r="P31" s="15">
        <v>5.19</v>
      </c>
      <c r="Q31" s="15">
        <v>3.5720000000000001</v>
      </c>
      <c r="R31" s="15">
        <v>7.2709999999999999</v>
      </c>
      <c r="S31" s="15">
        <v>16.777000000000001</v>
      </c>
      <c r="T31" s="15">
        <v>1.1970000000000001</v>
      </c>
      <c r="U31" s="15">
        <v>927485.696</v>
      </c>
      <c r="V31" s="15">
        <v>2520</v>
      </c>
    </row>
    <row r="32" spans="2:22" x14ac:dyDescent="0.25">
      <c r="B32" s="15" t="s">
        <v>122</v>
      </c>
      <c r="C32" s="15" t="s">
        <v>159</v>
      </c>
      <c r="D32" s="15" t="s">
        <v>160</v>
      </c>
      <c r="E32" s="15" t="s">
        <v>191</v>
      </c>
      <c r="F32" s="15" t="s">
        <v>162</v>
      </c>
      <c r="G32" s="15" t="s">
        <v>133</v>
      </c>
      <c r="H32" s="15" t="s">
        <v>136</v>
      </c>
      <c r="I32" s="15" t="s">
        <v>139</v>
      </c>
      <c r="J32" s="15" t="s">
        <v>141</v>
      </c>
      <c r="K32" s="15" t="s">
        <v>282</v>
      </c>
      <c r="L32" s="15" t="s">
        <v>287</v>
      </c>
      <c r="M32" s="15">
        <v>12.561</v>
      </c>
      <c r="N32" s="15">
        <v>8.5749999999999993</v>
      </c>
      <c r="O32" s="15">
        <v>0.72499999999999998</v>
      </c>
      <c r="P32" s="15">
        <v>10.188000000000001</v>
      </c>
      <c r="Q32" s="15">
        <v>6.8079999999999998</v>
      </c>
      <c r="R32" s="15">
        <v>14.692</v>
      </c>
      <c r="S32" s="15">
        <v>16.77</v>
      </c>
      <c r="T32" s="15">
        <v>1.1719999999999999</v>
      </c>
      <c r="U32" s="15">
        <v>933978.88800000004</v>
      </c>
      <c r="V32" s="15">
        <v>140</v>
      </c>
    </row>
    <row r="33" spans="2:22" x14ac:dyDescent="0.25">
      <c r="B33" s="15" t="s">
        <v>122</v>
      </c>
      <c r="C33" s="15" t="s">
        <v>159</v>
      </c>
      <c r="D33" s="15" t="s">
        <v>160</v>
      </c>
      <c r="E33" s="15" t="s">
        <v>192</v>
      </c>
      <c r="F33" s="15" t="s">
        <v>162</v>
      </c>
      <c r="G33" s="15" t="s">
        <v>133</v>
      </c>
      <c r="H33" s="15" t="s">
        <v>136</v>
      </c>
      <c r="I33" s="15" t="s">
        <v>139</v>
      </c>
      <c r="J33" s="15" t="s">
        <v>141</v>
      </c>
      <c r="K33" s="15" t="s">
        <v>282</v>
      </c>
      <c r="L33" s="15" t="s">
        <v>283</v>
      </c>
      <c r="M33" s="15">
        <v>8.0250000000000004</v>
      </c>
      <c r="N33" s="15">
        <v>4.6920000000000002</v>
      </c>
      <c r="O33" s="15">
        <v>0.14899999999999999</v>
      </c>
      <c r="P33" s="15">
        <v>7.1219999999999999</v>
      </c>
      <c r="Q33" s="15">
        <v>4.9000000000000004</v>
      </c>
      <c r="R33" s="15">
        <v>9.8480000000000008</v>
      </c>
      <c r="S33" s="15">
        <v>16.225999999999999</v>
      </c>
      <c r="T33" s="15">
        <v>0.81100000000000005</v>
      </c>
      <c r="U33" s="15">
        <v>717797.33700000006</v>
      </c>
      <c r="V33" s="15">
        <v>990</v>
      </c>
    </row>
    <row r="34" spans="2:22" x14ac:dyDescent="0.25">
      <c r="B34" s="15" t="s">
        <v>122</v>
      </c>
      <c r="C34" s="15" t="s">
        <v>159</v>
      </c>
      <c r="D34" s="15" t="s">
        <v>160</v>
      </c>
      <c r="E34" s="15" t="s">
        <v>192</v>
      </c>
      <c r="F34" s="15" t="s">
        <v>162</v>
      </c>
      <c r="G34" s="15" t="s">
        <v>133</v>
      </c>
      <c r="H34" s="15" t="s">
        <v>136</v>
      </c>
      <c r="I34" s="15" t="s">
        <v>139</v>
      </c>
      <c r="J34" s="15" t="s">
        <v>141</v>
      </c>
      <c r="K34" s="15" t="s">
        <v>282</v>
      </c>
      <c r="L34" s="15" t="s">
        <v>284</v>
      </c>
      <c r="M34" s="15">
        <v>9.4670000000000005</v>
      </c>
      <c r="N34" s="15">
        <v>5.7560000000000002</v>
      </c>
      <c r="O34" s="15">
        <v>0.35</v>
      </c>
      <c r="P34" s="15">
        <v>8.64</v>
      </c>
      <c r="Q34" s="15">
        <v>5.6130000000000004</v>
      </c>
      <c r="R34" s="15">
        <v>11.9</v>
      </c>
      <c r="S34" s="15">
        <v>16.148</v>
      </c>
      <c r="T34" s="15">
        <v>0.84199999999999997</v>
      </c>
      <c r="U34" s="15">
        <v>719336.66</v>
      </c>
      <c r="V34" s="15">
        <v>270</v>
      </c>
    </row>
    <row r="35" spans="2:22" x14ac:dyDescent="0.25">
      <c r="B35" s="15" t="s">
        <v>122</v>
      </c>
      <c r="C35" s="15" t="s">
        <v>159</v>
      </c>
      <c r="D35" s="15" t="s">
        <v>160</v>
      </c>
      <c r="E35" s="15" t="s">
        <v>192</v>
      </c>
      <c r="F35" s="15" t="s">
        <v>162</v>
      </c>
      <c r="G35" s="15" t="s">
        <v>133</v>
      </c>
      <c r="H35" s="15" t="s">
        <v>136</v>
      </c>
      <c r="I35" s="15" t="s">
        <v>139</v>
      </c>
      <c r="J35" s="15" t="s">
        <v>141</v>
      </c>
      <c r="K35" s="15" t="s">
        <v>282</v>
      </c>
      <c r="L35" s="15" t="s">
        <v>285</v>
      </c>
      <c r="M35" s="15">
        <v>3.93</v>
      </c>
      <c r="N35" s="15">
        <v>2.899</v>
      </c>
      <c r="O35" s="15">
        <v>0.16</v>
      </c>
      <c r="P35" s="15">
        <v>3.4590000000000001</v>
      </c>
      <c r="Q35" s="15">
        <v>2.41</v>
      </c>
      <c r="R35" s="15">
        <v>4.7320000000000002</v>
      </c>
      <c r="S35" s="15">
        <v>16.297999999999998</v>
      </c>
      <c r="T35" s="15">
        <v>0.80400000000000005</v>
      </c>
      <c r="U35" s="15">
        <v>719973.53599999996</v>
      </c>
      <c r="V35" s="15">
        <v>330</v>
      </c>
    </row>
    <row r="36" spans="2:22" x14ac:dyDescent="0.25">
      <c r="B36" s="15" t="s">
        <v>122</v>
      </c>
      <c r="C36" s="15" t="s">
        <v>159</v>
      </c>
      <c r="D36" s="15" t="s">
        <v>160</v>
      </c>
      <c r="E36" s="15" t="s">
        <v>192</v>
      </c>
      <c r="F36" s="15" t="s">
        <v>162</v>
      </c>
      <c r="G36" s="15" t="s">
        <v>133</v>
      </c>
      <c r="H36" s="15" t="s">
        <v>136</v>
      </c>
      <c r="I36" s="15" t="s">
        <v>139</v>
      </c>
      <c r="J36" s="15" t="s">
        <v>141</v>
      </c>
      <c r="K36" s="15" t="s">
        <v>282</v>
      </c>
      <c r="L36" s="15" t="s">
        <v>286</v>
      </c>
      <c r="M36" s="15">
        <v>5.952</v>
      </c>
      <c r="N36" s="15">
        <v>3.528</v>
      </c>
      <c r="O36" s="15">
        <v>7.0999999999999994E-2</v>
      </c>
      <c r="P36" s="15">
        <v>5.282</v>
      </c>
      <c r="Q36" s="15">
        <v>3.669</v>
      </c>
      <c r="R36" s="15">
        <v>7.383</v>
      </c>
      <c r="S36" s="15">
        <v>16.143999999999998</v>
      </c>
      <c r="T36" s="15">
        <v>0.86699999999999999</v>
      </c>
      <c r="U36" s="15">
        <v>712861.446</v>
      </c>
      <c r="V36" s="15">
        <v>2490</v>
      </c>
    </row>
    <row r="37" spans="2:22" x14ac:dyDescent="0.25">
      <c r="B37" s="15" t="s">
        <v>122</v>
      </c>
      <c r="C37" s="15" t="s">
        <v>159</v>
      </c>
      <c r="D37" s="15" t="s">
        <v>160</v>
      </c>
      <c r="E37" s="15" t="s">
        <v>192</v>
      </c>
      <c r="F37" s="15" t="s">
        <v>162</v>
      </c>
      <c r="G37" s="15" t="s">
        <v>133</v>
      </c>
      <c r="H37" s="15" t="s">
        <v>136</v>
      </c>
      <c r="I37" s="15" t="s">
        <v>139</v>
      </c>
      <c r="J37" s="15" t="s">
        <v>141</v>
      </c>
      <c r="K37" s="15" t="s">
        <v>282</v>
      </c>
      <c r="L37" s="15" t="s">
        <v>287</v>
      </c>
      <c r="M37" s="15">
        <v>12.287000000000001</v>
      </c>
      <c r="N37" s="15">
        <v>7.556</v>
      </c>
      <c r="O37" s="15">
        <v>0.63900000000000001</v>
      </c>
      <c r="P37" s="15">
        <v>10.254</v>
      </c>
      <c r="Q37" s="15">
        <v>7.0860000000000003</v>
      </c>
      <c r="R37" s="15">
        <v>15.629</v>
      </c>
      <c r="S37" s="15">
        <v>16.129000000000001</v>
      </c>
      <c r="T37" s="15">
        <v>0.84899999999999998</v>
      </c>
      <c r="U37" s="15">
        <v>712207.745</v>
      </c>
      <c r="V37" s="15">
        <v>140</v>
      </c>
    </row>
    <row r="38" spans="2:22" x14ac:dyDescent="0.25">
      <c r="B38" s="15" t="s">
        <v>122</v>
      </c>
      <c r="C38" s="15" t="s">
        <v>159</v>
      </c>
      <c r="D38" s="15" t="s">
        <v>160</v>
      </c>
      <c r="E38" s="15" t="s">
        <v>193</v>
      </c>
      <c r="F38" s="15" t="s">
        <v>162</v>
      </c>
      <c r="G38" s="15" t="s">
        <v>133</v>
      </c>
      <c r="H38" s="15" t="s">
        <v>136</v>
      </c>
      <c r="I38" s="15" t="s">
        <v>139</v>
      </c>
      <c r="J38" s="15" t="s">
        <v>141</v>
      </c>
      <c r="K38" s="15" t="s">
        <v>282</v>
      </c>
      <c r="L38" s="15" t="s">
        <v>283</v>
      </c>
      <c r="M38" s="15">
        <v>7.8490000000000002</v>
      </c>
      <c r="N38" s="15">
        <v>4.6360000000000001</v>
      </c>
      <c r="O38" s="15">
        <v>0.14699999999999999</v>
      </c>
      <c r="P38" s="15">
        <v>6.9009999999999998</v>
      </c>
      <c r="Q38" s="15">
        <v>4.9000000000000004</v>
      </c>
      <c r="R38" s="15">
        <v>9.7490000000000006</v>
      </c>
      <c r="S38" s="15">
        <v>16.388999999999999</v>
      </c>
      <c r="T38" s="15">
        <v>0.82499999999999996</v>
      </c>
      <c r="U38" s="15">
        <v>613990.28300000005</v>
      </c>
      <c r="V38" s="15">
        <v>990</v>
      </c>
    </row>
    <row r="39" spans="2:22" x14ac:dyDescent="0.25">
      <c r="B39" s="15" t="s">
        <v>122</v>
      </c>
      <c r="C39" s="15" t="s">
        <v>159</v>
      </c>
      <c r="D39" s="15" t="s">
        <v>160</v>
      </c>
      <c r="E39" s="15" t="s">
        <v>193</v>
      </c>
      <c r="F39" s="15" t="s">
        <v>162</v>
      </c>
      <c r="G39" s="15" t="s">
        <v>133</v>
      </c>
      <c r="H39" s="15" t="s">
        <v>136</v>
      </c>
      <c r="I39" s="15" t="s">
        <v>139</v>
      </c>
      <c r="J39" s="15" t="s">
        <v>141</v>
      </c>
      <c r="K39" s="15" t="s">
        <v>282</v>
      </c>
      <c r="L39" s="15" t="s">
        <v>284</v>
      </c>
      <c r="M39" s="15">
        <v>9.2430000000000003</v>
      </c>
      <c r="N39" s="15">
        <v>5.8339999999999996</v>
      </c>
      <c r="O39" s="15">
        <v>0.34899999999999998</v>
      </c>
      <c r="P39" s="15">
        <v>8.6110000000000007</v>
      </c>
      <c r="Q39" s="15">
        <v>5.7350000000000003</v>
      </c>
      <c r="R39" s="15">
        <v>11.256</v>
      </c>
      <c r="S39" s="15">
        <v>16.32</v>
      </c>
      <c r="T39" s="15">
        <v>0.84899999999999998</v>
      </c>
      <c r="U39" s="15">
        <v>613964.52899999998</v>
      </c>
      <c r="V39" s="15">
        <v>280</v>
      </c>
    </row>
    <row r="40" spans="2:22" x14ac:dyDescent="0.25">
      <c r="B40" s="15" t="s">
        <v>122</v>
      </c>
      <c r="C40" s="15" t="s">
        <v>159</v>
      </c>
      <c r="D40" s="15" t="s">
        <v>160</v>
      </c>
      <c r="E40" s="15" t="s">
        <v>193</v>
      </c>
      <c r="F40" s="15" t="s">
        <v>162</v>
      </c>
      <c r="G40" s="15" t="s">
        <v>133</v>
      </c>
      <c r="H40" s="15" t="s">
        <v>136</v>
      </c>
      <c r="I40" s="15" t="s">
        <v>139</v>
      </c>
      <c r="J40" s="15" t="s">
        <v>141</v>
      </c>
      <c r="K40" s="15" t="s">
        <v>282</v>
      </c>
      <c r="L40" s="15" t="s">
        <v>285</v>
      </c>
      <c r="M40" s="15">
        <v>3.9260000000000002</v>
      </c>
      <c r="N40" s="15">
        <v>2.927</v>
      </c>
      <c r="O40" s="15">
        <v>0.161</v>
      </c>
      <c r="P40" s="15">
        <v>3.4449999999999998</v>
      </c>
      <c r="Q40" s="15">
        <v>2.375</v>
      </c>
      <c r="R40" s="15">
        <v>4.6909999999999998</v>
      </c>
      <c r="S40" s="15">
        <v>16.440999999999999</v>
      </c>
      <c r="T40" s="15">
        <v>0.81899999999999995</v>
      </c>
      <c r="U40" s="15">
        <v>614124.01800000004</v>
      </c>
      <c r="V40" s="15">
        <v>330</v>
      </c>
    </row>
    <row r="41" spans="2:22" x14ac:dyDescent="0.25">
      <c r="B41" s="15" t="s">
        <v>122</v>
      </c>
      <c r="C41" s="15" t="s">
        <v>159</v>
      </c>
      <c r="D41" s="15" t="s">
        <v>160</v>
      </c>
      <c r="E41" s="15" t="s">
        <v>193</v>
      </c>
      <c r="F41" s="15" t="s">
        <v>162</v>
      </c>
      <c r="G41" s="15" t="s">
        <v>133</v>
      </c>
      <c r="H41" s="15" t="s">
        <v>136</v>
      </c>
      <c r="I41" s="15" t="s">
        <v>139</v>
      </c>
      <c r="J41" s="15" t="s">
        <v>141</v>
      </c>
      <c r="K41" s="15" t="s">
        <v>282</v>
      </c>
      <c r="L41" s="15" t="s">
        <v>286</v>
      </c>
      <c r="M41" s="15">
        <v>5.8929999999999998</v>
      </c>
      <c r="N41" s="15">
        <v>3.51</v>
      </c>
      <c r="O41" s="15">
        <v>7.0000000000000007E-2</v>
      </c>
      <c r="P41" s="15">
        <v>5.2149999999999999</v>
      </c>
      <c r="Q41" s="15">
        <v>3.6339999999999999</v>
      </c>
      <c r="R41" s="15">
        <v>7.2729999999999997</v>
      </c>
      <c r="S41" s="15">
        <v>16.305</v>
      </c>
      <c r="T41" s="15">
        <v>0.88400000000000001</v>
      </c>
      <c r="U41" s="15">
        <v>607009.69400000002</v>
      </c>
      <c r="V41" s="15">
        <v>2500</v>
      </c>
    </row>
    <row r="42" spans="2:22" x14ac:dyDescent="0.25">
      <c r="B42" s="15" t="s">
        <v>122</v>
      </c>
      <c r="C42" s="15" t="s">
        <v>159</v>
      </c>
      <c r="D42" s="15" t="s">
        <v>160</v>
      </c>
      <c r="E42" s="15" t="s">
        <v>193</v>
      </c>
      <c r="F42" s="15" t="s">
        <v>162</v>
      </c>
      <c r="G42" s="15" t="s">
        <v>133</v>
      </c>
      <c r="H42" s="15" t="s">
        <v>136</v>
      </c>
      <c r="I42" s="15" t="s">
        <v>139</v>
      </c>
      <c r="J42" s="15" t="s">
        <v>141</v>
      </c>
      <c r="K42" s="15" t="s">
        <v>282</v>
      </c>
      <c r="L42" s="15" t="s">
        <v>287</v>
      </c>
      <c r="M42" s="15">
        <v>12.013</v>
      </c>
      <c r="N42" s="15">
        <v>7.1219999999999999</v>
      </c>
      <c r="O42" s="15">
        <v>0.60199999999999998</v>
      </c>
      <c r="P42" s="15">
        <v>10.369</v>
      </c>
      <c r="Q42" s="15">
        <v>7.2329999999999997</v>
      </c>
      <c r="R42" s="15">
        <v>14.093999999999999</v>
      </c>
      <c r="S42" s="15">
        <v>16.312000000000001</v>
      </c>
      <c r="T42" s="15">
        <v>0.85899999999999999</v>
      </c>
      <c r="U42" s="15">
        <v>608600.28099999996</v>
      </c>
      <c r="V42" s="15">
        <v>140</v>
      </c>
    </row>
    <row r="43" spans="2:22" x14ac:dyDescent="0.25">
      <c r="B43" s="15" t="s">
        <v>122</v>
      </c>
      <c r="C43" s="15" t="s">
        <v>159</v>
      </c>
      <c r="D43" s="15" t="s">
        <v>160</v>
      </c>
      <c r="E43" s="15" t="s">
        <v>194</v>
      </c>
      <c r="F43" s="15" t="s">
        <v>162</v>
      </c>
      <c r="G43" s="15" t="s">
        <v>133</v>
      </c>
      <c r="H43" s="15" t="s">
        <v>136</v>
      </c>
      <c r="I43" s="15" t="s">
        <v>139</v>
      </c>
      <c r="J43" s="15" t="s">
        <v>141</v>
      </c>
      <c r="K43" s="15" t="s">
        <v>282</v>
      </c>
      <c r="L43" s="15" t="s">
        <v>283</v>
      </c>
      <c r="M43" s="15">
        <v>8.3680000000000003</v>
      </c>
      <c r="N43" s="15">
        <v>4.9619999999999997</v>
      </c>
      <c r="O43" s="15">
        <v>0.158</v>
      </c>
      <c r="P43" s="15">
        <v>7.3029999999999999</v>
      </c>
      <c r="Q43" s="15">
        <v>5.1639999999999997</v>
      </c>
      <c r="R43" s="15">
        <v>10.542</v>
      </c>
      <c r="S43" s="15">
        <v>16.791</v>
      </c>
      <c r="T43" s="15">
        <v>0.97199999999999998</v>
      </c>
      <c r="U43" s="15">
        <v>472102.33600000001</v>
      </c>
      <c r="V43" s="15">
        <v>990</v>
      </c>
    </row>
    <row r="44" spans="2:22" x14ac:dyDescent="0.25">
      <c r="B44" s="15" t="s">
        <v>122</v>
      </c>
      <c r="C44" s="15" t="s">
        <v>159</v>
      </c>
      <c r="D44" s="15" t="s">
        <v>160</v>
      </c>
      <c r="E44" s="15" t="s">
        <v>194</v>
      </c>
      <c r="F44" s="15" t="s">
        <v>162</v>
      </c>
      <c r="G44" s="15" t="s">
        <v>133</v>
      </c>
      <c r="H44" s="15" t="s">
        <v>136</v>
      </c>
      <c r="I44" s="15" t="s">
        <v>139</v>
      </c>
      <c r="J44" s="15" t="s">
        <v>141</v>
      </c>
      <c r="K44" s="15" t="s">
        <v>282</v>
      </c>
      <c r="L44" s="15" t="s">
        <v>284</v>
      </c>
      <c r="M44" s="15">
        <v>10.042</v>
      </c>
      <c r="N44" s="15">
        <v>5.976</v>
      </c>
      <c r="O44" s="15">
        <v>0.36399999999999999</v>
      </c>
      <c r="P44" s="15">
        <v>9.0079999999999991</v>
      </c>
      <c r="Q44" s="15">
        <v>6.3120000000000003</v>
      </c>
      <c r="R44" s="15">
        <v>12.547000000000001</v>
      </c>
      <c r="S44" s="15">
        <v>16.742000000000001</v>
      </c>
      <c r="T44" s="15">
        <v>0.997</v>
      </c>
      <c r="U44" s="15">
        <v>474765.576</v>
      </c>
      <c r="V44" s="15">
        <v>270</v>
      </c>
    </row>
    <row r="45" spans="2:22" x14ac:dyDescent="0.25">
      <c r="B45" s="15" t="s">
        <v>122</v>
      </c>
      <c r="C45" s="15" t="s">
        <v>159</v>
      </c>
      <c r="D45" s="15" t="s">
        <v>160</v>
      </c>
      <c r="E45" s="15" t="s">
        <v>194</v>
      </c>
      <c r="F45" s="15" t="s">
        <v>162</v>
      </c>
      <c r="G45" s="15" t="s">
        <v>133</v>
      </c>
      <c r="H45" s="15" t="s">
        <v>136</v>
      </c>
      <c r="I45" s="15" t="s">
        <v>139</v>
      </c>
      <c r="J45" s="15" t="s">
        <v>141</v>
      </c>
      <c r="K45" s="15" t="s">
        <v>282</v>
      </c>
      <c r="L45" s="15" t="s">
        <v>285</v>
      </c>
      <c r="M45" s="15">
        <v>4.0049999999999999</v>
      </c>
      <c r="N45" s="15">
        <v>3.0310000000000001</v>
      </c>
      <c r="O45" s="15">
        <v>0.16700000000000001</v>
      </c>
      <c r="P45" s="15">
        <v>3.4660000000000002</v>
      </c>
      <c r="Q45" s="15">
        <v>2.5550000000000002</v>
      </c>
      <c r="R45" s="15">
        <v>4.633</v>
      </c>
      <c r="S45" s="15">
        <v>16.855</v>
      </c>
      <c r="T45" s="15">
        <v>0.96599999999999997</v>
      </c>
      <c r="U45" s="15">
        <v>477795.87199999997</v>
      </c>
      <c r="V45" s="15">
        <v>330</v>
      </c>
    </row>
    <row r="46" spans="2:22" x14ac:dyDescent="0.25">
      <c r="B46" s="15" t="s">
        <v>122</v>
      </c>
      <c r="C46" s="15" t="s">
        <v>159</v>
      </c>
      <c r="D46" s="15" t="s">
        <v>160</v>
      </c>
      <c r="E46" s="15" t="s">
        <v>194</v>
      </c>
      <c r="F46" s="15" t="s">
        <v>162</v>
      </c>
      <c r="G46" s="15" t="s">
        <v>133</v>
      </c>
      <c r="H46" s="15" t="s">
        <v>136</v>
      </c>
      <c r="I46" s="15" t="s">
        <v>139</v>
      </c>
      <c r="J46" s="15" t="s">
        <v>141</v>
      </c>
      <c r="K46" s="15" t="s">
        <v>282</v>
      </c>
      <c r="L46" s="15" t="s">
        <v>286</v>
      </c>
      <c r="M46" s="15">
        <v>6.1479999999999997</v>
      </c>
      <c r="N46" s="15">
        <v>3.6640000000000001</v>
      </c>
      <c r="O46" s="15">
        <v>7.3999999999999996E-2</v>
      </c>
      <c r="P46" s="15">
        <v>5.4279999999999999</v>
      </c>
      <c r="Q46" s="15">
        <v>3.7029999999999998</v>
      </c>
      <c r="R46" s="15">
        <v>7.6189999999999998</v>
      </c>
      <c r="S46" s="15">
        <v>16.68</v>
      </c>
      <c r="T46" s="15">
        <v>1.0389999999999999</v>
      </c>
      <c r="U46" s="15">
        <v>465848.84399999998</v>
      </c>
      <c r="V46" s="15">
        <v>2470</v>
      </c>
    </row>
    <row r="47" spans="2:22" x14ac:dyDescent="0.25">
      <c r="B47" s="15" t="s">
        <v>122</v>
      </c>
      <c r="C47" s="15" t="s">
        <v>159</v>
      </c>
      <c r="D47" s="15" t="s">
        <v>160</v>
      </c>
      <c r="E47" s="15" t="s">
        <v>194</v>
      </c>
      <c r="F47" s="15" t="s">
        <v>162</v>
      </c>
      <c r="G47" s="15" t="s">
        <v>133</v>
      </c>
      <c r="H47" s="15" t="s">
        <v>136</v>
      </c>
      <c r="I47" s="15" t="s">
        <v>139</v>
      </c>
      <c r="J47" s="15" t="s">
        <v>141</v>
      </c>
      <c r="K47" s="15" t="s">
        <v>282</v>
      </c>
      <c r="L47" s="15" t="s">
        <v>287</v>
      </c>
      <c r="M47" s="15">
        <v>12.978</v>
      </c>
      <c r="N47" s="15">
        <v>8.2050000000000001</v>
      </c>
      <c r="O47" s="15">
        <v>0.69299999999999995</v>
      </c>
      <c r="P47" s="15">
        <v>10.93</v>
      </c>
      <c r="Q47" s="15">
        <v>6.9889999999999999</v>
      </c>
      <c r="R47" s="15">
        <v>16.704999999999998</v>
      </c>
      <c r="S47" s="15">
        <v>16.722000000000001</v>
      </c>
      <c r="T47" s="15">
        <v>1.018</v>
      </c>
      <c r="U47" s="15">
        <v>467845.31599999999</v>
      </c>
      <c r="V47" s="15">
        <v>140</v>
      </c>
    </row>
    <row r="48" spans="2:22" x14ac:dyDescent="0.25">
      <c r="B48" s="15" t="s">
        <v>122</v>
      </c>
      <c r="C48" s="15" t="s">
        <v>159</v>
      </c>
      <c r="D48" s="15" t="s">
        <v>160</v>
      </c>
      <c r="E48" s="15" t="s">
        <v>195</v>
      </c>
      <c r="F48" s="15" t="s">
        <v>162</v>
      </c>
      <c r="G48" s="15" t="s">
        <v>133</v>
      </c>
      <c r="H48" s="15" t="s">
        <v>136</v>
      </c>
      <c r="I48" s="15" t="s">
        <v>139</v>
      </c>
      <c r="J48" s="15" t="s">
        <v>141</v>
      </c>
      <c r="K48" s="15" t="s">
        <v>282</v>
      </c>
      <c r="L48" s="15" t="s">
        <v>283</v>
      </c>
      <c r="M48" s="15">
        <v>9.4819999999999993</v>
      </c>
      <c r="N48" s="15">
        <v>5.4669999999999996</v>
      </c>
      <c r="O48" s="15">
        <v>0.17499999999999999</v>
      </c>
      <c r="P48" s="15">
        <v>8.343</v>
      </c>
      <c r="Q48" s="15">
        <v>5.7830000000000004</v>
      </c>
      <c r="R48" s="15">
        <v>11.909000000000001</v>
      </c>
      <c r="S48" s="15">
        <v>12.484</v>
      </c>
      <c r="T48" s="15">
        <v>3.407</v>
      </c>
      <c r="U48" s="15">
        <v>261412.56200000001</v>
      </c>
      <c r="V48" s="15">
        <v>980</v>
      </c>
    </row>
    <row r="49" spans="2:22" x14ac:dyDescent="0.25">
      <c r="B49" s="15" t="s">
        <v>122</v>
      </c>
      <c r="C49" s="15" t="s">
        <v>159</v>
      </c>
      <c r="D49" s="15" t="s">
        <v>160</v>
      </c>
      <c r="E49" s="15" t="s">
        <v>195</v>
      </c>
      <c r="F49" s="15" t="s">
        <v>162</v>
      </c>
      <c r="G49" s="15" t="s">
        <v>133</v>
      </c>
      <c r="H49" s="15" t="s">
        <v>136</v>
      </c>
      <c r="I49" s="15" t="s">
        <v>139</v>
      </c>
      <c r="J49" s="15" t="s">
        <v>141</v>
      </c>
      <c r="K49" s="15" t="s">
        <v>282</v>
      </c>
      <c r="L49" s="15" t="s">
        <v>284</v>
      </c>
      <c r="M49" s="15">
        <v>11.286</v>
      </c>
      <c r="N49" s="15">
        <v>6.5190000000000001</v>
      </c>
      <c r="O49" s="15">
        <v>0.39700000000000002</v>
      </c>
      <c r="P49" s="15">
        <v>10.483000000000001</v>
      </c>
      <c r="Q49" s="15">
        <v>7.1059999999999999</v>
      </c>
      <c r="R49" s="15">
        <v>13.721</v>
      </c>
      <c r="S49" s="15">
        <v>12.441000000000001</v>
      </c>
      <c r="T49" s="15">
        <v>3.44</v>
      </c>
      <c r="U49" s="15">
        <v>263110.96600000001</v>
      </c>
      <c r="V49" s="15">
        <v>270</v>
      </c>
    </row>
    <row r="50" spans="2:22" x14ac:dyDescent="0.25">
      <c r="B50" s="15" t="s">
        <v>122</v>
      </c>
      <c r="C50" s="15" t="s">
        <v>159</v>
      </c>
      <c r="D50" s="15" t="s">
        <v>160</v>
      </c>
      <c r="E50" s="15" t="s">
        <v>195</v>
      </c>
      <c r="F50" s="15" t="s">
        <v>162</v>
      </c>
      <c r="G50" s="15" t="s">
        <v>133</v>
      </c>
      <c r="H50" s="15" t="s">
        <v>136</v>
      </c>
      <c r="I50" s="15" t="s">
        <v>139</v>
      </c>
      <c r="J50" s="15" t="s">
        <v>141</v>
      </c>
      <c r="K50" s="15" t="s">
        <v>282</v>
      </c>
      <c r="L50" s="15" t="s">
        <v>285</v>
      </c>
      <c r="M50" s="15">
        <v>4.3070000000000004</v>
      </c>
      <c r="N50" s="15">
        <v>3.2170000000000001</v>
      </c>
      <c r="O50" s="15">
        <v>0.18</v>
      </c>
      <c r="P50" s="15">
        <v>3.7949999999999999</v>
      </c>
      <c r="Q50" s="15">
        <v>2.617</v>
      </c>
      <c r="R50" s="15">
        <v>5.0650000000000004</v>
      </c>
      <c r="S50" s="15">
        <v>12.531000000000001</v>
      </c>
      <c r="T50" s="15">
        <v>3.383</v>
      </c>
      <c r="U50" s="15">
        <v>263422.10200000001</v>
      </c>
      <c r="V50" s="15">
        <v>320</v>
      </c>
    </row>
    <row r="51" spans="2:22" x14ac:dyDescent="0.25">
      <c r="B51" s="15" t="s">
        <v>122</v>
      </c>
      <c r="C51" s="15" t="s">
        <v>159</v>
      </c>
      <c r="D51" s="15" t="s">
        <v>160</v>
      </c>
      <c r="E51" s="15" t="s">
        <v>195</v>
      </c>
      <c r="F51" s="15" t="s">
        <v>162</v>
      </c>
      <c r="G51" s="15" t="s">
        <v>133</v>
      </c>
      <c r="H51" s="15" t="s">
        <v>136</v>
      </c>
      <c r="I51" s="15" t="s">
        <v>139</v>
      </c>
      <c r="J51" s="15" t="s">
        <v>141</v>
      </c>
      <c r="K51" s="15" t="s">
        <v>282</v>
      </c>
      <c r="L51" s="15" t="s">
        <v>286</v>
      </c>
      <c r="M51" s="15">
        <v>6.7149999999999999</v>
      </c>
      <c r="N51" s="15">
        <v>3.9550000000000001</v>
      </c>
      <c r="O51" s="15">
        <v>0.08</v>
      </c>
      <c r="P51" s="15">
        <v>5.9619999999999997</v>
      </c>
      <c r="Q51" s="15">
        <v>4.008</v>
      </c>
      <c r="R51" s="15">
        <v>8.4019999999999992</v>
      </c>
      <c r="S51" s="15">
        <v>12.331</v>
      </c>
      <c r="T51" s="15">
        <v>3.5419999999999998</v>
      </c>
      <c r="U51" s="15">
        <v>257169.87400000001</v>
      </c>
      <c r="V51" s="15">
        <v>2470</v>
      </c>
    </row>
    <row r="52" spans="2:22" x14ac:dyDescent="0.25">
      <c r="B52" s="15" t="s">
        <v>122</v>
      </c>
      <c r="C52" s="15" t="s">
        <v>159</v>
      </c>
      <c r="D52" s="15" t="s">
        <v>160</v>
      </c>
      <c r="E52" s="15" t="s">
        <v>195</v>
      </c>
      <c r="F52" s="15" t="s">
        <v>162</v>
      </c>
      <c r="G52" s="15" t="s">
        <v>133</v>
      </c>
      <c r="H52" s="15" t="s">
        <v>136</v>
      </c>
      <c r="I52" s="15" t="s">
        <v>139</v>
      </c>
      <c r="J52" s="15" t="s">
        <v>141</v>
      </c>
      <c r="K52" s="15" t="s">
        <v>282</v>
      </c>
      <c r="L52" s="15" t="s">
        <v>287</v>
      </c>
      <c r="M52" s="15">
        <v>14.803000000000001</v>
      </c>
      <c r="N52" s="15">
        <v>10.254</v>
      </c>
      <c r="O52" s="15">
        <v>0.86699999999999999</v>
      </c>
      <c r="P52" s="15">
        <v>12.132999999999999</v>
      </c>
      <c r="Q52" s="15">
        <v>8.11</v>
      </c>
      <c r="R52" s="15">
        <v>17.568999999999999</v>
      </c>
      <c r="S52" s="15">
        <v>12.403</v>
      </c>
      <c r="T52" s="15">
        <v>3.4769999999999999</v>
      </c>
      <c r="U52" s="15">
        <v>259055.95199999999</v>
      </c>
      <c r="V52" s="15">
        <v>140</v>
      </c>
    </row>
    <row r="53" spans="2:22" x14ac:dyDescent="0.25">
      <c r="B53" s="15" t="s">
        <v>122</v>
      </c>
      <c r="C53" s="15" t="s">
        <v>159</v>
      </c>
      <c r="D53" s="15" t="s">
        <v>160</v>
      </c>
      <c r="E53" s="15" t="s">
        <v>196</v>
      </c>
      <c r="F53" s="15" t="s">
        <v>162</v>
      </c>
      <c r="G53" s="15" t="s">
        <v>133</v>
      </c>
      <c r="H53" s="15" t="s">
        <v>136</v>
      </c>
      <c r="I53" s="15" t="s">
        <v>139</v>
      </c>
      <c r="J53" s="15" t="s">
        <v>141</v>
      </c>
      <c r="K53" s="15" t="s">
        <v>282</v>
      </c>
      <c r="L53" s="15" t="s">
        <v>283</v>
      </c>
      <c r="M53" s="15">
        <v>10.759</v>
      </c>
      <c r="N53" s="15">
        <v>6.6879999999999997</v>
      </c>
      <c r="O53" s="15">
        <v>0.20399999999999999</v>
      </c>
      <c r="P53" s="15">
        <v>9.2119999999999997</v>
      </c>
      <c r="Q53" s="15">
        <v>6.5359999999999996</v>
      </c>
      <c r="R53" s="15">
        <v>13.025</v>
      </c>
      <c r="S53" s="15">
        <v>7.84</v>
      </c>
      <c r="T53" s="15">
        <v>7.6909999999999998</v>
      </c>
      <c r="U53" s="15">
        <v>137715.40900000001</v>
      </c>
      <c r="V53" s="15">
        <v>1070</v>
      </c>
    </row>
    <row r="54" spans="2:22" x14ac:dyDescent="0.25">
      <c r="B54" s="15" t="s">
        <v>122</v>
      </c>
      <c r="C54" s="15" t="s">
        <v>159</v>
      </c>
      <c r="D54" s="15" t="s">
        <v>160</v>
      </c>
      <c r="E54" s="15" t="s">
        <v>196</v>
      </c>
      <c r="F54" s="15" t="s">
        <v>162</v>
      </c>
      <c r="G54" s="15" t="s">
        <v>133</v>
      </c>
      <c r="H54" s="15" t="s">
        <v>136</v>
      </c>
      <c r="I54" s="15" t="s">
        <v>139</v>
      </c>
      <c r="J54" s="15" t="s">
        <v>141</v>
      </c>
      <c r="K54" s="15" t="s">
        <v>282</v>
      </c>
      <c r="L54" s="15" t="s">
        <v>284</v>
      </c>
      <c r="M54" s="15">
        <v>13.127000000000001</v>
      </c>
      <c r="N54" s="15">
        <v>7.9269999999999996</v>
      </c>
      <c r="O54" s="15">
        <v>0.46500000000000002</v>
      </c>
      <c r="P54" s="15">
        <v>11.47</v>
      </c>
      <c r="Q54" s="15">
        <v>8.0489999999999995</v>
      </c>
      <c r="R54" s="15">
        <v>15.661</v>
      </c>
      <c r="S54" s="15">
        <v>7.8419999999999996</v>
      </c>
      <c r="T54" s="15">
        <v>7.6879999999999997</v>
      </c>
      <c r="U54" s="15">
        <v>137757.09099999999</v>
      </c>
      <c r="V54" s="15">
        <v>290</v>
      </c>
    </row>
    <row r="55" spans="2:22" x14ac:dyDescent="0.25">
      <c r="B55" s="15" t="s">
        <v>122</v>
      </c>
      <c r="C55" s="15" t="s">
        <v>159</v>
      </c>
      <c r="D55" s="15" t="s">
        <v>160</v>
      </c>
      <c r="E55" s="15" t="s">
        <v>196</v>
      </c>
      <c r="F55" s="15" t="s">
        <v>162</v>
      </c>
      <c r="G55" s="15" t="s">
        <v>133</v>
      </c>
      <c r="H55" s="15" t="s">
        <v>136</v>
      </c>
      <c r="I55" s="15" t="s">
        <v>139</v>
      </c>
      <c r="J55" s="15" t="s">
        <v>141</v>
      </c>
      <c r="K55" s="15" t="s">
        <v>282</v>
      </c>
      <c r="L55" s="15" t="s">
        <v>285</v>
      </c>
      <c r="M55" s="15">
        <v>4.8019999999999996</v>
      </c>
      <c r="N55" s="15">
        <v>3.8</v>
      </c>
      <c r="O55" s="15">
        <v>0.2</v>
      </c>
      <c r="P55" s="15">
        <v>4.0679999999999996</v>
      </c>
      <c r="Q55" s="15">
        <v>2.863</v>
      </c>
      <c r="R55" s="15">
        <v>5.5910000000000002</v>
      </c>
      <c r="S55" s="15">
        <v>7.827</v>
      </c>
      <c r="T55" s="15">
        <v>7.6989999999999998</v>
      </c>
      <c r="U55" s="15">
        <v>137356.07</v>
      </c>
      <c r="V55" s="15">
        <v>360</v>
      </c>
    </row>
    <row r="56" spans="2:22" x14ac:dyDescent="0.25">
      <c r="B56" s="15" t="s">
        <v>122</v>
      </c>
      <c r="C56" s="15" t="s">
        <v>159</v>
      </c>
      <c r="D56" s="15" t="s">
        <v>160</v>
      </c>
      <c r="E56" s="15" t="s">
        <v>196</v>
      </c>
      <c r="F56" s="15" t="s">
        <v>162</v>
      </c>
      <c r="G56" s="15" t="s">
        <v>133</v>
      </c>
      <c r="H56" s="15" t="s">
        <v>136</v>
      </c>
      <c r="I56" s="15" t="s">
        <v>139</v>
      </c>
      <c r="J56" s="15" t="s">
        <v>141</v>
      </c>
      <c r="K56" s="15" t="s">
        <v>282</v>
      </c>
      <c r="L56" s="15" t="s">
        <v>286</v>
      </c>
      <c r="M56" s="15">
        <v>7.5</v>
      </c>
      <c r="N56" s="15">
        <v>4.6459999999999999</v>
      </c>
      <c r="O56" s="15">
        <v>8.8999999999999996E-2</v>
      </c>
      <c r="P56" s="15">
        <v>6.4550000000000001</v>
      </c>
      <c r="Q56" s="15">
        <v>4.4039999999999999</v>
      </c>
      <c r="R56" s="15">
        <v>9.3000000000000007</v>
      </c>
      <c r="S56" s="15">
        <v>7.6719999999999997</v>
      </c>
      <c r="T56" s="15">
        <v>7.8520000000000003</v>
      </c>
      <c r="U56" s="15">
        <v>136361.92600000001</v>
      </c>
      <c r="V56" s="15">
        <v>2710</v>
      </c>
    </row>
    <row r="57" spans="2:22" x14ac:dyDescent="0.25">
      <c r="B57" s="15" t="s">
        <v>122</v>
      </c>
      <c r="C57" s="15" t="s">
        <v>159</v>
      </c>
      <c r="D57" s="15" t="s">
        <v>160</v>
      </c>
      <c r="E57" s="15" t="s">
        <v>196</v>
      </c>
      <c r="F57" s="15" t="s">
        <v>162</v>
      </c>
      <c r="G57" s="15" t="s">
        <v>133</v>
      </c>
      <c r="H57" s="15" t="s">
        <v>136</v>
      </c>
      <c r="I57" s="15" t="s">
        <v>139</v>
      </c>
      <c r="J57" s="15" t="s">
        <v>141</v>
      </c>
      <c r="K57" s="15" t="s">
        <v>282</v>
      </c>
      <c r="L57" s="15" t="s">
        <v>287</v>
      </c>
      <c r="M57" s="15">
        <v>17.704000000000001</v>
      </c>
      <c r="N57" s="15">
        <v>12.682</v>
      </c>
      <c r="O57" s="15">
        <v>1.0720000000000001</v>
      </c>
      <c r="P57" s="15">
        <v>13.757</v>
      </c>
      <c r="Q57" s="15">
        <v>10.335000000000001</v>
      </c>
      <c r="R57" s="15">
        <v>22.713999999999999</v>
      </c>
      <c r="S57" s="15">
        <v>7.8250000000000002</v>
      </c>
      <c r="T57" s="15">
        <v>7.7149999999999999</v>
      </c>
      <c r="U57" s="15">
        <v>136082.22899999999</v>
      </c>
      <c r="V57" s="15">
        <v>140</v>
      </c>
    </row>
    <row r="58" spans="2:22" x14ac:dyDescent="0.25">
      <c r="B58" s="15" t="s">
        <v>122</v>
      </c>
      <c r="C58" s="15" t="s">
        <v>159</v>
      </c>
      <c r="D58" s="15" t="s">
        <v>160</v>
      </c>
      <c r="E58" s="15" t="s">
        <v>197</v>
      </c>
      <c r="F58" s="15" t="s">
        <v>162</v>
      </c>
      <c r="G58" s="15" t="s">
        <v>133</v>
      </c>
      <c r="H58" s="15" t="s">
        <v>136</v>
      </c>
      <c r="I58" s="15" t="s">
        <v>139</v>
      </c>
      <c r="J58" s="15" t="s">
        <v>141</v>
      </c>
      <c r="K58" s="15" t="s">
        <v>282</v>
      </c>
      <c r="L58" s="15" t="s">
        <v>283</v>
      </c>
      <c r="M58" s="15">
        <v>11.5</v>
      </c>
      <c r="N58" s="15">
        <v>7.1769999999999996</v>
      </c>
      <c r="O58" s="15">
        <v>0.22</v>
      </c>
      <c r="P58" s="15">
        <v>9.9260000000000002</v>
      </c>
      <c r="Q58" s="15">
        <v>6.7839999999999998</v>
      </c>
      <c r="R58" s="15">
        <v>13.815</v>
      </c>
      <c r="S58" s="15">
        <v>7.609</v>
      </c>
      <c r="T58" s="15">
        <v>8.0619999999999994</v>
      </c>
      <c r="U58" s="15">
        <v>74291.539999999994</v>
      </c>
      <c r="V58" s="15">
        <v>1060</v>
      </c>
    </row>
    <row r="59" spans="2:22" x14ac:dyDescent="0.25">
      <c r="B59" s="15" t="s">
        <v>122</v>
      </c>
      <c r="C59" s="15" t="s">
        <v>159</v>
      </c>
      <c r="D59" s="15" t="s">
        <v>160</v>
      </c>
      <c r="E59" s="15" t="s">
        <v>197</v>
      </c>
      <c r="F59" s="15" t="s">
        <v>162</v>
      </c>
      <c r="G59" s="15" t="s">
        <v>133</v>
      </c>
      <c r="H59" s="15" t="s">
        <v>136</v>
      </c>
      <c r="I59" s="15" t="s">
        <v>139</v>
      </c>
      <c r="J59" s="15" t="s">
        <v>141</v>
      </c>
      <c r="K59" s="15" t="s">
        <v>282</v>
      </c>
      <c r="L59" s="15" t="s">
        <v>284</v>
      </c>
      <c r="M59" s="15">
        <v>14.545999999999999</v>
      </c>
      <c r="N59" s="15">
        <v>8.298</v>
      </c>
      <c r="O59" s="15">
        <v>0.48699999999999999</v>
      </c>
      <c r="P59" s="15">
        <v>12.976000000000001</v>
      </c>
      <c r="Q59" s="15">
        <v>8.9890000000000008</v>
      </c>
      <c r="R59" s="15">
        <v>18.265000000000001</v>
      </c>
      <c r="S59" s="15">
        <v>7.625</v>
      </c>
      <c r="T59" s="15">
        <v>8.0389999999999997</v>
      </c>
      <c r="U59" s="15">
        <v>74692.858999999997</v>
      </c>
      <c r="V59" s="15">
        <v>290</v>
      </c>
    </row>
    <row r="60" spans="2:22" x14ac:dyDescent="0.25">
      <c r="B60" s="15" t="s">
        <v>122</v>
      </c>
      <c r="C60" s="15" t="s">
        <v>159</v>
      </c>
      <c r="D60" s="15" t="s">
        <v>160</v>
      </c>
      <c r="E60" s="15" t="s">
        <v>197</v>
      </c>
      <c r="F60" s="15" t="s">
        <v>162</v>
      </c>
      <c r="G60" s="15" t="s">
        <v>133</v>
      </c>
      <c r="H60" s="15" t="s">
        <v>136</v>
      </c>
      <c r="I60" s="15" t="s">
        <v>139</v>
      </c>
      <c r="J60" s="15" t="s">
        <v>141</v>
      </c>
      <c r="K60" s="15" t="s">
        <v>282</v>
      </c>
      <c r="L60" s="15" t="s">
        <v>285</v>
      </c>
      <c r="M60" s="15">
        <v>4.8470000000000004</v>
      </c>
      <c r="N60" s="15">
        <v>3.86</v>
      </c>
      <c r="O60" s="15">
        <v>0.20300000000000001</v>
      </c>
      <c r="P60" s="15">
        <v>4.0599999999999996</v>
      </c>
      <c r="Q60" s="15">
        <v>2.9020000000000001</v>
      </c>
      <c r="R60" s="15">
        <v>5.6710000000000003</v>
      </c>
      <c r="S60" s="15">
        <v>7.6180000000000003</v>
      </c>
      <c r="T60" s="15">
        <v>8.0549999999999997</v>
      </c>
      <c r="U60" s="15">
        <v>74269.64</v>
      </c>
      <c r="V60" s="15">
        <v>360</v>
      </c>
    </row>
    <row r="61" spans="2:22" x14ac:dyDescent="0.25">
      <c r="B61" s="15" t="s">
        <v>122</v>
      </c>
      <c r="C61" s="15" t="s">
        <v>159</v>
      </c>
      <c r="D61" s="15" t="s">
        <v>160</v>
      </c>
      <c r="E61" s="15" t="s">
        <v>197</v>
      </c>
      <c r="F61" s="15" t="s">
        <v>162</v>
      </c>
      <c r="G61" s="15" t="s">
        <v>133</v>
      </c>
      <c r="H61" s="15" t="s">
        <v>136</v>
      </c>
      <c r="I61" s="15" t="s">
        <v>139</v>
      </c>
      <c r="J61" s="15" t="s">
        <v>141</v>
      </c>
      <c r="K61" s="15" t="s">
        <v>282</v>
      </c>
      <c r="L61" s="15" t="s">
        <v>286</v>
      </c>
      <c r="M61" s="15">
        <v>7.8819999999999997</v>
      </c>
      <c r="N61" s="15">
        <v>5.0279999999999996</v>
      </c>
      <c r="O61" s="15">
        <v>9.7000000000000003E-2</v>
      </c>
      <c r="P61" s="15">
        <v>6.6840000000000002</v>
      </c>
      <c r="Q61" s="15">
        <v>4.5620000000000003</v>
      </c>
      <c r="R61" s="15">
        <v>9.7940000000000005</v>
      </c>
      <c r="S61" s="15">
        <v>7.4580000000000002</v>
      </c>
      <c r="T61" s="15">
        <v>8.2140000000000004</v>
      </c>
      <c r="U61" s="15">
        <v>72641.464999999997</v>
      </c>
      <c r="V61" s="15">
        <v>2710</v>
      </c>
    </row>
    <row r="62" spans="2:22" x14ac:dyDescent="0.25">
      <c r="B62" s="15" t="s">
        <v>122</v>
      </c>
      <c r="C62" s="15" t="s">
        <v>159</v>
      </c>
      <c r="D62" s="15" t="s">
        <v>160</v>
      </c>
      <c r="E62" s="15" t="s">
        <v>197</v>
      </c>
      <c r="F62" s="15" t="s">
        <v>162</v>
      </c>
      <c r="G62" s="15" t="s">
        <v>133</v>
      </c>
      <c r="H62" s="15" t="s">
        <v>136</v>
      </c>
      <c r="I62" s="15" t="s">
        <v>139</v>
      </c>
      <c r="J62" s="15" t="s">
        <v>141</v>
      </c>
      <c r="K62" s="15" t="s">
        <v>282</v>
      </c>
      <c r="L62" s="15" t="s">
        <v>287</v>
      </c>
      <c r="M62" s="15">
        <v>19.251000000000001</v>
      </c>
      <c r="N62" s="15">
        <v>13.342000000000001</v>
      </c>
      <c r="O62" s="15">
        <v>1.1279999999999999</v>
      </c>
      <c r="P62" s="15">
        <v>15.084</v>
      </c>
      <c r="Q62" s="15">
        <v>10.619</v>
      </c>
      <c r="R62" s="15">
        <v>23.283000000000001</v>
      </c>
      <c r="S62" s="15">
        <v>7.59</v>
      </c>
      <c r="T62" s="15">
        <v>8.0809999999999995</v>
      </c>
      <c r="U62" s="15">
        <v>73866.171000000002</v>
      </c>
      <c r="V62" s="15">
        <v>140</v>
      </c>
    </row>
  </sheetData>
  <mergeCells count="1">
    <mergeCell ref="B1:V1"/>
  </mergeCell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V26"/>
  <sheetViews>
    <sheetView zoomScale="85" zoomScaleNormal="85" workbookViewId="0">
      <selection activeCell="B1" sqref="B1:V1"/>
    </sheetView>
  </sheetViews>
  <sheetFormatPr defaultColWidth="16" defaultRowHeight="15" x14ac:dyDescent="0.25"/>
  <cols>
    <col min="1" max="1" width="22.7109375" style="18" customWidth="1"/>
    <col min="2" max="2" width="19.42578125" style="15" customWidth="1"/>
    <col min="3" max="3" width="17.5703125" style="15" customWidth="1"/>
    <col min="4" max="4" width="16" style="15"/>
    <col min="5" max="5" width="17.5703125" style="15" customWidth="1"/>
    <col min="6" max="6" width="17.28515625" style="15" customWidth="1"/>
    <col min="7" max="7" width="28.140625" style="15" customWidth="1"/>
    <col min="8" max="8" width="27.140625" style="15" customWidth="1"/>
    <col min="9" max="9" width="24.5703125" style="15" customWidth="1"/>
    <col min="10" max="10" width="16" style="15"/>
    <col min="11" max="11" width="24.5703125" style="15" customWidth="1"/>
    <col min="12" max="13" width="16" style="15"/>
    <col min="14" max="14" width="17.7109375" style="15" customWidth="1"/>
    <col min="15" max="15" width="18.85546875" style="15" customWidth="1"/>
    <col min="16" max="16" width="18" style="15" customWidth="1"/>
    <col min="17" max="17" width="16" style="15"/>
    <col min="18" max="18" width="19" style="15" customWidth="1"/>
    <col min="19" max="19" width="16" style="15"/>
    <col min="20" max="20" width="18.7109375" style="15" customWidth="1"/>
    <col min="21" max="21" width="16" style="15"/>
    <col min="22" max="22" width="18.42578125" style="15" customWidth="1"/>
    <col min="23" max="16384" width="16" style="15"/>
  </cols>
  <sheetData>
    <row r="1" spans="1:22" ht="38.25" customHeight="1" x14ac:dyDescent="0.25">
      <c r="A1" s="37" t="str">
        <f>HYPERLINK("#Contents!A1","Return to table of contents")</f>
        <v>Return to table of contents</v>
      </c>
      <c r="B1" s="47" t="s">
        <v>335</v>
      </c>
      <c r="C1" s="47"/>
      <c r="D1" s="47"/>
      <c r="E1" s="47"/>
      <c r="F1" s="47"/>
      <c r="G1" s="47"/>
      <c r="H1" s="47"/>
      <c r="I1" s="47"/>
      <c r="J1" s="47"/>
      <c r="K1" s="47"/>
      <c r="L1" s="47"/>
      <c r="M1" s="47"/>
      <c r="N1" s="47"/>
      <c r="O1" s="47"/>
      <c r="P1" s="47"/>
      <c r="Q1" s="47"/>
      <c r="R1" s="47"/>
      <c r="S1" s="47"/>
      <c r="T1" s="47"/>
      <c r="U1" s="47"/>
      <c r="V1" s="48"/>
    </row>
    <row r="2" spans="1:22" ht="30" x14ac:dyDescent="0.25">
      <c r="A2" s="19"/>
      <c r="B2" s="5" t="s">
        <v>120</v>
      </c>
      <c r="C2" s="5" t="s">
        <v>123</v>
      </c>
      <c r="D2" s="5" t="s">
        <v>126</v>
      </c>
      <c r="E2" s="5" t="s">
        <v>127</v>
      </c>
      <c r="F2" s="5" t="s">
        <v>128</v>
      </c>
      <c r="G2" s="5" t="s">
        <v>131</v>
      </c>
      <c r="H2" s="5" t="s">
        <v>134</v>
      </c>
      <c r="I2" s="5" t="s">
        <v>137</v>
      </c>
      <c r="J2" s="5" t="s">
        <v>140</v>
      </c>
      <c r="K2" s="5" t="s">
        <v>142</v>
      </c>
      <c r="L2" s="5" t="s">
        <v>145</v>
      </c>
      <c r="M2" s="5" t="s">
        <v>147</v>
      </c>
      <c r="N2" s="5" t="s">
        <v>149</v>
      </c>
      <c r="O2" s="5" t="s">
        <v>150</v>
      </c>
      <c r="P2" s="5" t="s">
        <v>151</v>
      </c>
      <c r="Q2" s="5" t="s">
        <v>152</v>
      </c>
      <c r="R2" s="5" t="s">
        <v>153</v>
      </c>
      <c r="S2" s="5" t="s">
        <v>154</v>
      </c>
      <c r="T2" s="5" t="s">
        <v>155</v>
      </c>
      <c r="U2" s="5" t="s">
        <v>156</v>
      </c>
      <c r="V2" s="5" t="s">
        <v>158</v>
      </c>
    </row>
    <row r="3" spans="1:22" x14ac:dyDescent="0.25">
      <c r="A3" s="19"/>
      <c r="B3" s="15" t="s">
        <v>336</v>
      </c>
      <c r="C3" s="15" t="s">
        <v>159</v>
      </c>
      <c r="D3" s="15" t="s">
        <v>160</v>
      </c>
      <c r="E3" s="15" t="s">
        <v>186</v>
      </c>
      <c r="F3" s="15" t="s">
        <v>162</v>
      </c>
      <c r="G3" s="15" t="s">
        <v>133</v>
      </c>
      <c r="H3" s="15" t="s">
        <v>136</v>
      </c>
      <c r="I3" s="15" t="s">
        <v>139</v>
      </c>
      <c r="J3" s="15" t="s">
        <v>330</v>
      </c>
      <c r="M3" s="15">
        <v>1.3640000000000001</v>
      </c>
      <c r="N3" s="15">
        <v>1.0720000000000001</v>
      </c>
      <c r="O3" s="15">
        <v>0.05</v>
      </c>
      <c r="P3" s="15">
        <v>1.163</v>
      </c>
      <c r="Q3" s="15">
        <v>0.53900000000000003</v>
      </c>
      <c r="R3" s="15">
        <v>2.0819999999999999</v>
      </c>
      <c r="S3" s="15">
        <v>5.43</v>
      </c>
      <c r="T3" s="15">
        <v>10.093999999999999</v>
      </c>
      <c r="U3" s="15">
        <v>120446.90399999999</v>
      </c>
      <c r="V3" s="15">
        <v>460</v>
      </c>
    </row>
    <row r="4" spans="1:22" x14ac:dyDescent="0.25">
      <c r="B4" s="15" t="s">
        <v>336</v>
      </c>
      <c r="C4" s="15" t="s">
        <v>159</v>
      </c>
      <c r="D4" s="15" t="s">
        <v>160</v>
      </c>
      <c r="E4" s="15" t="s">
        <v>187</v>
      </c>
      <c r="F4" s="15" t="s">
        <v>162</v>
      </c>
      <c r="G4" s="15" t="s">
        <v>133</v>
      </c>
      <c r="H4" s="15" t="s">
        <v>136</v>
      </c>
      <c r="I4" s="15" t="s">
        <v>139</v>
      </c>
      <c r="J4" s="15" t="s">
        <v>330</v>
      </c>
      <c r="M4" s="15">
        <v>2.2549999999999999</v>
      </c>
      <c r="N4" s="15">
        <v>1.506</v>
      </c>
      <c r="O4" s="15">
        <v>0.33700000000000002</v>
      </c>
      <c r="P4" s="15">
        <v>1.633</v>
      </c>
      <c r="Q4" s="15">
        <v>1.1879999999999999</v>
      </c>
      <c r="R4" s="15">
        <v>2.448</v>
      </c>
      <c r="S4" s="15">
        <v>6.452</v>
      </c>
      <c r="T4" s="15">
        <v>9.0180000000000007</v>
      </c>
      <c r="U4" s="15">
        <v>209587.97399999999</v>
      </c>
      <c r="V4" s="15">
        <v>20</v>
      </c>
    </row>
    <row r="5" spans="1:22" x14ac:dyDescent="0.25">
      <c r="B5" s="15" t="s">
        <v>336</v>
      </c>
      <c r="C5" s="15" t="s">
        <v>159</v>
      </c>
      <c r="D5" s="15" t="s">
        <v>160</v>
      </c>
      <c r="E5" s="15" t="s">
        <v>188</v>
      </c>
      <c r="F5" s="15" t="s">
        <v>162</v>
      </c>
      <c r="G5" s="15" t="s">
        <v>133</v>
      </c>
      <c r="H5" s="15" t="s">
        <v>136</v>
      </c>
      <c r="I5" s="15" t="s">
        <v>139</v>
      </c>
      <c r="J5" s="15" t="s">
        <v>330</v>
      </c>
      <c r="M5" s="15">
        <v>3.28</v>
      </c>
      <c r="N5" s="15">
        <v>1.8129999999999999</v>
      </c>
      <c r="O5" s="15">
        <v>8.7999999999999995E-2</v>
      </c>
      <c r="P5" s="15">
        <v>3.1110000000000002</v>
      </c>
      <c r="Q5" s="15">
        <v>2.0539999999999998</v>
      </c>
      <c r="R5" s="15">
        <v>4.4870000000000001</v>
      </c>
      <c r="S5" s="15">
        <v>7.0369999999999999</v>
      </c>
      <c r="T5" s="15">
        <v>8.5060000000000002</v>
      </c>
      <c r="U5" s="15">
        <v>329437.27399999998</v>
      </c>
      <c r="V5" s="15">
        <v>420</v>
      </c>
    </row>
    <row r="6" spans="1:22" x14ac:dyDescent="0.25">
      <c r="B6" s="15" t="s">
        <v>336</v>
      </c>
      <c r="C6" s="15" t="s">
        <v>159</v>
      </c>
      <c r="D6" s="15" t="s">
        <v>160</v>
      </c>
      <c r="E6" s="15" t="s">
        <v>189</v>
      </c>
      <c r="F6" s="15" t="s">
        <v>162</v>
      </c>
      <c r="G6" s="15" t="s">
        <v>133</v>
      </c>
      <c r="H6" s="15" t="s">
        <v>136</v>
      </c>
      <c r="I6" s="15" t="s">
        <v>139</v>
      </c>
      <c r="J6" s="15" t="s">
        <v>330</v>
      </c>
      <c r="M6" s="15">
        <v>6.556</v>
      </c>
      <c r="N6" s="15">
        <v>3.1739999999999999</v>
      </c>
      <c r="O6" s="15">
        <v>0.14799999999999999</v>
      </c>
      <c r="P6" s="15">
        <v>6.48</v>
      </c>
      <c r="Q6" s="15">
        <v>4.4980000000000002</v>
      </c>
      <c r="R6" s="15">
        <v>8.89</v>
      </c>
      <c r="S6" s="15">
        <v>8.5419999999999998</v>
      </c>
      <c r="T6" s="15">
        <v>6.99</v>
      </c>
      <c r="U6" s="15">
        <v>584365.77399999998</v>
      </c>
      <c r="V6" s="15">
        <v>460</v>
      </c>
    </row>
    <row r="7" spans="1:22" x14ac:dyDescent="0.25">
      <c r="B7" s="15" t="s">
        <v>336</v>
      </c>
      <c r="C7" s="15" t="s">
        <v>159</v>
      </c>
      <c r="D7" s="15" t="s">
        <v>160</v>
      </c>
      <c r="E7" s="15" t="s">
        <v>190</v>
      </c>
      <c r="F7" s="15" t="s">
        <v>162</v>
      </c>
      <c r="G7" s="15" t="s">
        <v>133</v>
      </c>
      <c r="H7" s="15" t="s">
        <v>136</v>
      </c>
      <c r="I7" s="15" t="s">
        <v>139</v>
      </c>
      <c r="J7" s="15" t="s">
        <v>330</v>
      </c>
      <c r="M7" s="15">
        <v>8.7750000000000004</v>
      </c>
      <c r="N7" s="15">
        <v>3.8490000000000002</v>
      </c>
      <c r="O7" s="15">
        <v>0.18099999999999999</v>
      </c>
      <c r="P7" s="15">
        <v>9.0120000000000005</v>
      </c>
      <c r="Q7" s="15">
        <v>6.0449999999999999</v>
      </c>
      <c r="R7" s="15">
        <v>11.691000000000001</v>
      </c>
      <c r="S7" s="15">
        <v>12.423999999999999</v>
      </c>
      <c r="T7" s="15">
        <v>3.4220000000000002</v>
      </c>
      <c r="U7" s="15">
        <v>797336.60199999996</v>
      </c>
      <c r="V7" s="15">
        <v>450</v>
      </c>
    </row>
    <row r="8" spans="1:22" x14ac:dyDescent="0.25">
      <c r="B8" s="15" t="s">
        <v>336</v>
      </c>
      <c r="C8" s="15" t="s">
        <v>159</v>
      </c>
      <c r="D8" s="15" t="s">
        <v>160</v>
      </c>
      <c r="E8" s="15" t="s">
        <v>191</v>
      </c>
      <c r="F8" s="15" t="s">
        <v>162</v>
      </c>
      <c r="G8" s="15" t="s">
        <v>133</v>
      </c>
      <c r="H8" s="15" t="s">
        <v>136</v>
      </c>
      <c r="I8" s="15" t="s">
        <v>139</v>
      </c>
      <c r="J8" s="15" t="s">
        <v>330</v>
      </c>
      <c r="M8" s="15">
        <v>9.7420000000000009</v>
      </c>
      <c r="N8" s="15">
        <v>4.1920000000000002</v>
      </c>
      <c r="O8" s="15">
        <v>0.19800000000000001</v>
      </c>
      <c r="P8" s="15">
        <v>9.9580000000000002</v>
      </c>
      <c r="Q8" s="15">
        <v>6.944</v>
      </c>
      <c r="R8" s="15">
        <v>12.77</v>
      </c>
      <c r="S8" s="15">
        <v>16.72</v>
      </c>
      <c r="T8" s="15">
        <v>1.1890000000000001</v>
      </c>
      <c r="U8" s="15">
        <v>926234.12300000002</v>
      </c>
      <c r="V8" s="15">
        <v>450</v>
      </c>
    </row>
    <row r="9" spans="1:22" x14ac:dyDescent="0.25">
      <c r="B9" s="15" t="s">
        <v>336</v>
      </c>
      <c r="C9" s="15" t="s">
        <v>159</v>
      </c>
      <c r="D9" s="15" t="s">
        <v>160</v>
      </c>
      <c r="E9" s="15" t="s">
        <v>192</v>
      </c>
      <c r="F9" s="15" t="s">
        <v>162</v>
      </c>
      <c r="G9" s="15" t="s">
        <v>133</v>
      </c>
      <c r="H9" s="15" t="s">
        <v>136</v>
      </c>
      <c r="I9" s="15" t="s">
        <v>139</v>
      </c>
      <c r="J9" s="15" t="s">
        <v>330</v>
      </c>
      <c r="M9" s="15">
        <v>6.81</v>
      </c>
      <c r="N9" s="15">
        <v>3.1640000000000001</v>
      </c>
      <c r="O9" s="15">
        <v>0.14799999999999999</v>
      </c>
      <c r="P9" s="15">
        <v>6.9539999999999997</v>
      </c>
      <c r="Q9" s="15">
        <v>4.6260000000000003</v>
      </c>
      <c r="R9" s="15">
        <v>9.1579999999999995</v>
      </c>
      <c r="S9" s="15">
        <v>16.155000000000001</v>
      </c>
      <c r="T9" s="15">
        <v>0.84399999999999997</v>
      </c>
      <c r="U9" s="15">
        <v>714592.23699999996</v>
      </c>
      <c r="V9" s="15">
        <v>460</v>
      </c>
    </row>
    <row r="10" spans="1:22" x14ac:dyDescent="0.25">
      <c r="B10" s="15" t="s">
        <v>336</v>
      </c>
      <c r="C10" s="15" t="s">
        <v>159</v>
      </c>
      <c r="D10" s="15" t="s">
        <v>160</v>
      </c>
      <c r="E10" s="15" t="s">
        <v>193</v>
      </c>
      <c r="F10" s="15" t="s">
        <v>162</v>
      </c>
      <c r="G10" s="15" t="s">
        <v>133</v>
      </c>
      <c r="H10" s="15" t="s">
        <v>136</v>
      </c>
      <c r="I10" s="15" t="s">
        <v>139</v>
      </c>
      <c r="J10" s="15" t="s">
        <v>330</v>
      </c>
      <c r="M10" s="15">
        <v>6.4349999999999996</v>
      </c>
      <c r="N10" s="15">
        <v>3.028</v>
      </c>
      <c r="O10" s="15">
        <v>0.14099999999999999</v>
      </c>
      <c r="P10" s="15">
        <v>6.4349999999999996</v>
      </c>
      <c r="Q10" s="15">
        <v>4.21</v>
      </c>
      <c r="R10" s="15">
        <v>8.7170000000000005</v>
      </c>
      <c r="S10" s="15">
        <v>16.329999999999998</v>
      </c>
      <c r="T10" s="15">
        <v>0.86</v>
      </c>
      <c r="U10" s="15">
        <v>608834.88100000005</v>
      </c>
      <c r="V10" s="15">
        <v>460</v>
      </c>
    </row>
    <row r="11" spans="1:22" x14ac:dyDescent="0.25">
      <c r="B11" s="15" t="s">
        <v>336</v>
      </c>
      <c r="C11" s="15" t="s">
        <v>159</v>
      </c>
      <c r="D11" s="15" t="s">
        <v>160</v>
      </c>
      <c r="E11" s="15" t="s">
        <v>194</v>
      </c>
      <c r="F11" s="15" t="s">
        <v>162</v>
      </c>
      <c r="G11" s="15" t="s">
        <v>133</v>
      </c>
      <c r="H11" s="15" t="s">
        <v>136</v>
      </c>
      <c r="I11" s="15" t="s">
        <v>139</v>
      </c>
      <c r="J11" s="15" t="s">
        <v>330</v>
      </c>
      <c r="M11" s="15">
        <v>5.2060000000000004</v>
      </c>
      <c r="N11" s="15">
        <v>2.5990000000000002</v>
      </c>
      <c r="O11" s="15">
        <v>0.124</v>
      </c>
      <c r="P11" s="15">
        <v>5.234</v>
      </c>
      <c r="Q11" s="15">
        <v>3.1859999999999999</v>
      </c>
      <c r="R11" s="15">
        <v>7.1139999999999999</v>
      </c>
      <c r="S11" s="15">
        <v>16.722000000000001</v>
      </c>
      <c r="T11" s="15">
        <v>0.995</v>
      </c>
      <c r="U11" s="15">
        <v>466644.00799999997</v>
      </c>
      <c r="V11" s="15">
        <v>440</v>
      </c>
    </row>
    <row r="12" spans="1:22" x14ac:dyDescent="0.25">
      <c r="B12" s="15" t="s">
        <v>336</v>
      </c>
      <c r="C12" s="15" t="s">
        <v>159</v>
      </c>
      <c r="D12" s="15" t="s">
        <v>160</v>
      </c>
      <c r="E12" s="15" t="s">
        <v>195</v>
      </c>
      <c r="F12" s="15" t="s">
        <v>162</v>
      </c>
      <c r="G12" s="15" t="s">
        <v>133</v>
      </c>
      <c r="H12" s="15" t="s">
        <v>136</v>
      </c>
      <c r="I12" s="15" t="s">
        <v>139</v>
      </c>
      <c r="J12" s="15" t="s">
        <v>330</v>
      </c>
      <c r="M12" s="15">
        <v>2.7410000000000001</v>
      </c>
      <c r="N12" s="15">
        <v>1.647</v>
      </c>
      <c r="O12" s="15">
        <v>7.8E-2</v>
      </c>
      <c r="P12" s="15">
        <v>2.6509999999999998</v>
      </c>
      <c r="Q12" s="15">
        <v>1.5089999999999999</v>
      </c>
      <c r="R12" s="15">
        <v>3.8820000000000001</v>
      </c>
      <c r="S12" s="15">
        <v>12.423</v>
      </c>
      <c r="T12" s="15">
        <v>3.4580000000000002</v>
      </c>
      <c r="U12" s="15">
        <v>256772.019</v>
      </c>
      <c r="V12" s="15">
        <v>440</v>
      </c>
    </row>
    <row r="13" spans="1:22" x14ac:dyDescent="0.25">
      <c r="B13" s="15" t="s">
        <v>336</v>
      </c>
      <c r="C13" s="15" t="s">
        <v>159</v>
      </c>
      <c r="D13" s="15" t="s">
        <v>160</v>
      </c>
      <c r="E13" s="15" t="s">
        <v>196</v>
      </c>
      <c r="F13" s="15" t="s">
        <v>162</v>
      </c>
      <c r="G13" s="15" t="s">
        <v>133</v>
      </c>
      <c r="H13" s="15" t="s">
        <v>136</v>
      </c>
      <c r="I13" s="15" t="s">
        <v>139</v>
      </c>
      <c r="J13" s="15" t="s">
        <v>330</v>
      </c>
      <c r="M13" s="15">
        <v>1.5069999999999999</v>
      </c>
      <c r="N13" s="15">
        <v>1.139</v>
      </c>
      <c r="O13" s="15">
        <v>5.3999999999999999E-2</v>
      </c>
      <c r="P13" s="15">
        <v>1.2869999999999999</v>
      </c>
      <c r="Q13" s="15">
        <v>0.54900000000000004</v>
      </c>
      <c r="R13" s="15">
        <v>2.2829999999999999</v>
      </c>
      <c r="S13" s="15">
        <v>7.8</v>
      </c>
      <c r="T13" s="15">
        <v>7.7249999999999996</v>
      </c>
      <c r="U13" s="15">
        <v>136911.00399999999</v>
      </c>
      <c r="V13" s="15">
        <v>450</v>
      </c>
    </row>
    <row r="14" spans="1:22" x14ac:dyDescent="0.25">
      <c r="B14" s="15" t="s">
        <v>336</v>
      </c>
      <c r="C14" s="15" t="s">
        <v>159</v>
      </c>
      <c r="D14" s="15" t="s">
        <v>160</v>
      </c>
      <c r="E14" s="15" t="s">
        <v>197</v>
      </c>
      <c r="F14" s="15" t="s">
        <v>162</v>
      </c>
      <c r="G14" s="15" t="s">
        <v>133</v>
      </c>
      <c r="H14" s="15" t="s">
        <v>136</v>
      </c>
      <c r="I14" s="15" t="s">
        <v>139</v>
      </c>
      <c r="J14" s="15" t="s">
        <v>330</v>
      </c>
      <c r="M14" s="15">
        <v>0.496</v>
      </c>
      <c r="N14" s="15">
        <v>0.47599999999999998</v>
      </c>
      <c r="O14" s="15">
        <v>2.1999999999999999E-2</v>
      </c>
      <c r="P14" s="15">
        <v>0.36299999999999999</v>
      </c>
      <c r="Q14" s="15">
        <v>0.13</v>
      </c>
      <c r="R14" s="15">
        <v>0.76200000000000001</v>
      </c>
      <c r="S14" s="15">
        <v>7.532</v>
      </c>
      <c r="T14" s="15">
        <v>8.1370000000000005</v>
      </c>
      <c r="U14" s="15">
        <v>73569.740000000005</v>
      </c>
      <c r="V14" s="15">
        <v>450</v>
      </c>
    </row>
    <row r="15" spans="1:22" x14ac:dyDescent="0.25">
      <c r="B15" s="15" t="s">
        <v>122</v>
      </c>
      <c r="C15" s="15" t="s">
        <v>159</v>
      </c>
      <c r="D15" s="15" t="s">
        <v>160</v>
      </c>
      <c r="E15" s="15" t="s">
        <v>186</v>
      </c>
      <c r="F15" s="15" t="s">
        <v>162</v>
      </c>
      <c r="G15" s="15" t="s">
        <v>133</v>
      </c>
      <c r="H15" s="15" t="s">
        <v>136</v>
      </c>
      <c r="I15" s="15" t="s">
        <v>139</v>
      </c>
      <c r="J15" s="15" t="s">
        <v>330</v>
      </c>
      <c r="M15" s="15">
        <v>9.9819999999999993</v>
      </c>
      <c r="N15" s="15">
        <v>7.9669999999999996</v>
      </c>
      <c r="O15" s="15">
        <v>0.371</v>
      </c>
      <c r="P15" s="15">
        <v>7.923</v>
      </c>
      <c r="Q15" s="15">
        <v>5.1879999999999997</v>
      </c>
      <c r="R15" s="15">
        <v>11.904999999999999</v>
      </c>
      <c r="S15" s="15">
        <v>5.43</v>
      </c>
      <c r="T15" s="15">
        <v>10.093999999999999</v>
      </c>
      <c r="U15" s="15">
        <v>120446.90399999999</v>
      </c>
      <c r="V15" s="15">
        <v>460</v>
      </c>
    </row>
    <row r="16" spans="1:22" x14ac:dyDescent="0.25">
      <c r="B16" s="15" t="s">
        <v>122</v>
      </c>
      <c r="C16" s="15" t="s">
        <v>159</v>
      </c>
      <c r="D16" s="15" t="s">
        <v>160</v>
      </c>
      <c r="E16" s="15" t="s">
        <v>187</v>
      </c>
      <c r="F16" s="15" t="s">
        <v>162</v>
      </c>
      <c r="G16" s="15" t="s">
        <v>133</v>
      </c>
      <c r="H16" s="15" t="s">
        <v>136</v>
      </c>
      <c r="I16" s="15" t="s">
        <v>139</v>
      </c>
      <c r="J16" s="15" t="s">
        <v>330</v>
      </c>
      <c r="M16" s="15">
        <v>9.3689999999999998</v>
      </c>
      <c r="N16" s="15">
        <v>4.7110000000000003</v>
      </c>
      <c r="O16" s="15">
        <v>1.0529999999999999</v>
      </c>
      <c r="P16" s="15">
        <v>7.3</v>
      </c>
      <c r="Q16" s="15">
        <v>6.4059999999999997</v>
      </c>
      <c r="R16" s="15">
        <v>11.367000000000001</v>
      </c>
      <c r="S16" s="15">
        <v>6.452</v>
      </c>
      <c r="T16" s="15">
        <v>9.0180000000000007</v>
      </c>
      <c r="U16" s="15">
        <v>209587.97399999999</v>
      </c>
      <c r="V16" s="15">
        <v>20</v>
      </c>
    </row>
    <row r="17" spans="2:22" x14ac:dyDescent="0.25">
      <c r="B17" s="15" t="s">
        <v>122</v>
      </c>
      <c r="C17" s="15" t="s">
        <v>159</v>
      </c>
      <c r="D17" s="15" t="s">
        <v>160</v>
      </c>
      <c r="E17" s="15" t="s">
        <v>188</v>
      </c>
      <c r="F17" s="15" t="s">
        <v>162</v>
      </c>
      <c r="G17" s="15" t="s">
        <v>133</v>
      </c>
      <c r="H17" s="15" t="s">
        <v>136</v>
      </c>
      <c r="I17" s="15" t="s">
        <v>139</v>
      </c>
      <c r="J17" s="15" t="s">
        <v>330</v>
      </c>
      <c r="M17" s="15">
        <v>8.3059999999999992</v>
      </c>
      <c r="N17" s="15">
        <v>7.06</v>
      </c>
      <c r="O17" s="15">
        <v>0.34399999999999997</v>
      </c>
      <c r="P17" s="15">
        <v>6.391</v>
      </c>
      <c r="Q17" s="15">
        <v>4.2640000000000002</v>
      </c>
      <c r="R17" s="15">
        <v>10.074</v>
      </c>
      <c r="S17" s="15">
        <v>7.0369999999999999</v>
      </c>
      <c r="T17" s="15">
        <v>8.5060000000000002</v>
      </c>
      <c r="U17" s="15">
        <v>329437.27399999998</v>
      </c>
      <c r="V17" s="15">
        <v>420</v>
      </c>
    </row>
    <row r="18" spans="2:22" x14ac:dyDescent="0.25">
      <c r="B18" s="15" t="s">
        <v>122</v>
      </c>
      <c r="C18" s="15" t="s">
        <v>159</v>
      </c>
      <c r="D18" s="15" t="s">
        <v>160</v>
      </c>
      <c r="E18" s="15" t="s">
        <v>189</v>
      </c>
      <c r="F18" s="15" t="s">
        <v>162</v>
      </c>
      <c r="G18" s="15" t="s">
        <v>133</v>
      </c>
      <c r="H18" s="15" t="s">
        <v>136</v>
      </c>
      <c r="I18" s="15" t="s">
        <v>139</v>
      </c>
      <c r="J18" s="15" t="s">
        <v>330</v>
      </c>
      <c r="M18" s="15">
        <v>6.36</v>
      </c>
      <c r="N18" s="15">
        <v>5.2130000000000001</v>
      </c>
      <c r="O18" s="15">
        <v>0.24299999999999999</v>
      </c>
      <c r="P18" s="15">
        <v>4.9089999999999998</v>
      </c>
      <c r="Q18" s="15">
        <v>3.089</v>
      </c>
      <c r="R18" s="15">
        <v>7.9379999999999997</v>
      </c>
      <c r="S18" s="15">
        <v>8.5419999999999998</v>
      </c>
      <c r="T18" s="15">
        <v>6.99</v>
      </c>
      <c r="U18" s="15">
        <v>584365.77399999998</v>
      </c>
      <c r="V18" s="15">
        <v>460</v>
      </c>
    </row>
    <row r="19" spans="2:22" x14ac:dyDescent="0.25">
      <c r="B19" s="15" t="s">
        <v>122</v>
      </c>
      <c r="C19" s="15" t="s">
        <v>159</v>
      </c>
      <c r="D19" s="15" t="s">
        <v>160</v>
      </c>
      <c r="E19" s="15" t="s">
        <v>190</v>
      </c>
      <c r="F19" s="15" t="s">
        <v>162</v>
      </c>
      <c r="G19" s="15" t="s">
        <v>133</v>
      </c>
      <c r="H19" s="15" t="s">
        <v>136</v>
      </c>
      <c r="I19" s="15" t="s">
        <v>139</v>
      </c>
      <c r="J19" s="15" t="s">
        <v>330</v>
      </c>
      <c r="M19" s="15">
        <v>5.1559999999999997</v>
      </c>
      <c r="N19" s="15">
        <v>4.3899999999999997</v>
      </c>
      <c r="O19" s="15">
        <v>0.20699999999999999</v>
      </c>
      <c r="P19" s="15">
        <v>3.843</v>
      </c>
      <c r="Q19" s="15">
        <v>2.601</v>
      </c>
      <c r="R19" s="15">
        <v>6.2489999999999997</v>
      </c>
      <c r="S19" s="15">
        <v>12.423999999999999</v>
      </c>
      <c r="T19" s="15">
        <v>3.4220000000000002</v>
      </c>
      <c r="U19" s="15">
        <v>797336.60199999996</v>
      </c>
      <c r="V19" s="15">
        <v>450</v>
      </c>
    </row>
    <row r="20" spans="2:22" x14ac:dyDescent="0.25">
      <c r="B20" s="15" t="s">
        <v>122</v>
      </c>
      <c r="C20" s="15" t="s">
        <v>159</v>
      </c>
      <c r="D20" s="15" t="s">
        <v>160</v>
      </c>
      <c r="E20" s="15" t="s">
        <v>191</v>
      </c>
      <c r="F20" s="15" t="s">
        <v>162</v>
      </c>
      <c r="G20" s="15" t="s">
        <v>133</v>
      </c>
      <c r="H20" s="15" t="s">
        <v>136</v>
      </c>
      <c r="I20" s="15" t="s">
        <v>139</v>
      </c>
      <c r="J20" s="15" t="s">
        <v>330</v>
      </c>
      <c r="M20" s="15">
        <v>4.5330000000000004</v>
      </c>
      <c r="N20" s="15">
        <v>3.863</v>
      </c>
      <c r="O20" s="15">
        <v>0.182</v>
      </c>
      <c r="P20" s="15">
        <v>3.4140000000000001</v>
      </c>
      <c r="Q20" s="15">
        <v>2.2480000000000002</v>
      </c>
      <c r="R20" s="15">
        <v>5.7770000000000001</v>
      </c>
      <c r="S20" s="15">
        <v>16.72</v>
      </c>
      <c r="T20" s="15">
        <v>1.1890000000000001</v>
      </c>
      <c r="U20" s="15">
        <v>926234.12300000002</v>
      </c>
      <c r="V20" s="15">
        <v>450</v>
      </c>
    </row>
    <row r="21" spans="2:22" x14ac:dyDescent="0.25">
      <c r="B21" s="15" t="s">
        <v>122</v>
      </c>
      <c r="C21" s="15" t="s">
        <v>159</v>
      </c>
      <c r="D21" s="15" t="s">
        <v>160</v>
      </c>
      <c r="E21" s="15" t="s">
        <v>192</v>
      </c>
      <c r="F21" s="15" t="s">
        <v>162</v>
      </c>
      <c r="G21" s="15" t="s">
        <v>133</v>
      </c>
      <c r="H21" s="15" t="s">
        <v>136</v>
      </c>
      <c r="I21" s="15" t="s">
        <v>139</v>
      </c>
      <c r="J21" s="15" t="s">
        <v>330</v>
      </c>
      <c r="M21" s="15">
        <v>4.984</v>
      </c>
      <c r="N21" s="15">
        <v>3.9430000000000001</v>
      </c>
      <c r="O21" s="15">
        <v>0.184</v>
      </c>
      <c r="P21" s="15">
        <v>3.85</v>
      </c>
      <c r="Q21" s="15">
        <v>2.492</v>
      </c>
      <c r="R21" s="15">
        <v>6.319</v>
      </c>
      <c r="S21" s="15">
        <v>16.155000000000001</v>
      </c>
      <c r="T21" s="15">
        <v>0.84399999999999997</v>
      </c>
      <c r="U21" s="15">
        <v>714592.23699999996</v>
      </c>
      <c r="V21" s="15">
        <v>460</v>
      </c>
    </row>
    <row r="22" spans="2:22" x14ac:dyDescent="0.25">
      <c r="B22" s="15" t="s">
        <v>122</v>
      </c>
      <c r="C22" s="15" t="s">
        <v>159</v>
      </c>
      <c r="D22" s="15" t="s">
        <v>160</v>
      </c>
      <c r="E22" s="15" t="s">
        <v>193</v>
      </c>
      <c r="F22" s="15" t="s">
        <v>162</v>
      </c>
      <c r="G22" s="15" t="s">
        <v>133</v>
      </c>
      <c r="H22" s="15" t="s">
        <v>136</v>
      </c>
      <c r="I22" s="15" t="s">
        <v>139</v>
      </c>
      <c r="J22" s="15" t="s">
        <v>330</v>
      </c>
      <c r="M22" s="15">
        <v>5.1239999999999997</v>
      </c>
      <c r="N22" s="15">
        <v>3.7469999999999999</v>
      </c>
      <c r="O22" s="15">
        <v>0.17499999999999999</v>
      </c>
      <c r="P22" s="15">
        <v>4.0650000000000004</v>
      </c>
      <c r="Q22" s="15">
        <v>2.7690000000000001</v>
      </c>
      <c r="R22" s="15">
        <v>6.2560000000000002</v>
      </c>
      <c r="S22" s="15">
        <v>16.329999999999998</v>
      </c>
      <c r="T22" s="15">
        <v>0.86</v>
      </c>
      <c r="U22" s="15">
        <v>608834.88100000005</v>
      </c>
      <c r="V22" s="15">
        <v>460</v>
      </c>
    </row>
    <row r="23" spans="2:22" x14ac:dyDescent="0.25">
      <c r="B23" s="15" t="s">
        <v>122</v>
      </c>
      <c r="C23" s="15" t="s">
        <v>159</v>
      </c>
      <c r="D23" s="15" t="s">
        <v>160</v>
      </c>
      <c r="E23" s="15" t="s">
        <v>194</v>
      </c>
      <c r="F23" s="15" t="s">
        <v>162</v>
      </c>
      <c r="G23" s="15" t="s">
        <v>133</v>
      </c>
      <c r="H23" s="15" t="s">
        <v>136</v>
      </c>
      <c r="I23" s="15" t="s">
        <v>139</v>
      </c>
      <c r="J23" s="15" t="s">
        <v>330</v>
      </c>
      <c r="M23" s="15">
        <v>5.968</v>
      </c>
      <c r="N23" s="15">
        <v>4.9169999999999998</v>
      </c>
      <c r="O23" s="15">
        <v>0.23400000000000001</v>
      </c>
      <c r="P23" s="15">
        <v>4.6189999999999998</v>
      </c>
      <c r="Q23" s="15">
        <v>3.097</v>
      </c>
      <c r="R23" s="15">
        <v>6.8739999999999997</v>
      </c>
      <c r="S23" s="15">
        <v>16.722000000000001</v>
      </c>
      <c r="T23" s="15">
        <v>0.995</v>
      </c>
      <c r="U23" s="15">
        <v>466644.00799999997</v>
      </c>
      <c r="V23" s="15">
        <v>440</v>
      </c>
    </row>
    <row r="24" spans="2:22" x14ac:dyDescent="0.25">
      <c r="B24" s="15" t="s">
        <v>122</v>
      </c>
      <c r="C24" s="15" t="s">
        <v>159</v>
      </c>
      <c r="D24" s="15" t="s">
        <v>160</v>
      </c>
      <c r="E24" s="15" t="s">
        <v>195</v>
      </c>
      <c r="F24" s="15" t="s">
        <v>162</v>
      </c>
      <c r="G24" s="15" t="s">
        <v>133</v>
      </c>
      <c r="H24" s="15" t="s">
        <v>136</v>
      </c>
      <c r="I24" s="15" t="s">
        <v>139</v>
      </c>
      <c r="J24" s="15" t="s">
        <v>330</v>
      </c>
      <c r="M24" s="15">
        <v>7.55</v>
      </c>
      <c r="N24" s="15">
        <v>5.5469999999999997</v>
      </c>
      <c r="O24" s="15">
        <v>0.26400000000000001</v>
      </c>
      <c r="P24" s="15">
        <v>6.0510000000000002</v>
      </c>
      <c r="Q24" s="15">
        <v>4.0609999999999999</v>
      </c>
      <c r="R24" s="15">
        <v>9.4149999999999991</v>
      </c>
      <c r="S24" s="15">
        <v>12.423</v>
      </c>
      <c r="T24" s="15">
        <v>3.4580000000000002</v>
      </c>
      <c r="U24" s="15">
        <v>256772.019</v>
      </c>
      <c r="V24" s="15">
        <v>440</v>
      </c>
    </row>
    <row r="25" spans="2:22" x14ac:dyDescent="0.25">
      <c r="B25" s="15" t="s">
        <v>122</v>
      </c>
      <c r="C25" s="15" t="s">
        <v>159</v>
      </c>
      <c r="D25" s="15" t="s">
        <v>160</v>
      </c>
      <c r="E25" s="15" t="s">
        <v>196</v>
      </c>
      <c r="F25" s="15" t="s">
        <v>162</v>
      </c>
      <c r="G25" s="15" t="s">
        <v>133</v>
      </c>
      <c r="H25" s="15" t="s">
        <v>136</v>
      </c>
      <c r="I25" s="15" t="s">
        <v>139</v>
      </c>
      <c r="J25" s="15" t="s">
        <v>330</v>
      </c>
      <c r="M25" s="15">
        <v>9.4879999999999995</v>
      </c>
      <c r="N25" s="15">
        <v>7.4050000000000002</v>
      </c>
      <c r="O25" s="15">
        <v>0.34899999999999998</v>
      </c>
      <c r="P25" s="15">
        <v>7.3120000000000003</v>
      </c>
      <c r="Q25" s="15">
        <v>4.8940000000000001</v>
      </c>
      <c r="R25" s="15">
        <v>11.422000000000001</v>
      </c>
      <c r="S25" s="15">
        <v>7.8</v>
      </c>
      <c r="T25" s="15">
        <v>7.7249999999999996</v>
      </c>
      <c r="U25" s="15">
        <v>136911.00399999999</v>
      </c>
      <c r="V25" s="15">
        <v>450</v>
      </c>
    </row>
    <row r="26" spans="2:22" x14ac:dyDescent="0.25">
      <c r="B26" s="15" t="s">
        <v>122</v>
      </c>
      <c r="C26" s="15" t="s">
        <v>159</v>
      </c>
      <c r="D26" s="15" t="s">
        <v>160</v>
      </c>
      <c r="E26" s="15" t="s">
        <v>197</v>
      </c>
      <c r="F26" s="15" t="s">
        <v>162</v>
      </c>
      <c r="G26" s="15" t="s">
        <v>133</v>
      </c>
      <c r="H26" s="15" t="s">
        <v>136</v>
      </c>
      <c r="I26" s="15" t="s">
        <v>139</v>
      </c>
      <c r="J26" s="15" t="s">
        <v>330</v>
      </c>
      <c r="M26" s="15">
        <v>10.967000000000001</v>
      </c>
      <c r="N26" s="15">
        <v>8.3759999999999994</v>
      </c>
      <c r="O26" s="15">
        <v>0.39500000000000002</v>
      </c>
      <c r="P26" s="15">
        <v>8.6470000000000002</v>
      </c>
      <c r="Q26" s="15">
        <v>5.8390000000000004</v>
      </c>
      <c r="R26" s="15">
        <v>13.331</v>
      </c>
      <c r="S26" s="15">
        <v>7.532</v>
      </c>
      <c r="T26" s="15">
        <v>8.1370000000000005</v>
      </c>
      <c r="U26" s="15">
        <v>73569.740000000005</v>
      </c>
      <c r="V26" s="15">
        <v>450</v>
      </c>
    </row>
  </sheetData>
  <mergeCells count="1">
    <mergeCell ref="B1:V1"/>
  </mergeCell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V50"/>
  <sheetViews>
    <sheetView zoomScale="85" zoomScaleNormal="85" workbookViewId="0">
      <selection activeCell="B1" sqref="B1:V1"/>
    </sheetView>
  </sheetViews>
  <sheetFormatPr defaultColWidth="16" defaultRowHeight="15" x14ac:dyDescent="0.25"/>
  <cols>
    <col min="1" max="1" width="22.7109375" style="18" customWidth="1"/>
    <col min="2" max="2" width="19.42578125" style="15" customWidth="1"/>
    <col min="3" max="3" width="17.5703125" style="15" customWidth="1"/>
    <col min="4" max="4" width="16" style="15"/>
    <col min="5" max="5" width="17.5703125" style="15" customWidth="1"/>
    <col min="6" max="6" width="17.28515625" style="15" customWidth="1"/>
    <col min="7" max="7" width="28.140625" style="15" customWidth="1"/>
    <col min="8" max="8" width="27.140625" style="15" customWidth="1"/>
    <col min="9" max="9" width="24.5703125" style="15" customWidth="1"/>
    <col min="10" max="10" width="16" style="15"/>
    <col min="11" max="11" width="24.5703125" style="15" customWidth="1"/>
    <col min="12" max="13" width="16" style="15"/>
    <col min="14" max="14" width="17.7109375" style="15" customWidth="1"/>
    <col min="15" max="15" width="18.85546875" style="15" customWidth="1"/>
    <col min="16" max="16" width="18" style="15" customWidth="1"/>
    <col min="17" max="17" width="16" style="15"/>
    <col min="18" max="18" width="19" style="15" customWidth="1"/>
    <col min="19" max="19" width="16" style="15"/>
    <col min="20" max="20" width="18.7109375" style="15" customWidth="1"/>
    <col min="21" max="21" width="16" style="15"/>
    <col min="22" max="22" width="18.42578125" style="15" customWidth="1"/>
    <col min="23" max="16384" width="16" style="15"/>
  </cols>
  <sheetData>
    <row r="1" spans="1:22" ht="38.25" customHeight="1" x14ac:dyDescent="0.25">
      <c r="A1" s="37" t="str">
        <f>HYPERLINK("#Contents!A1","Return to table of contents")</f>
        <v>Return to table of contents</v>
      </c>
      <c r="B1" s="47" t="s">
        <v>337</v>
      </c>
      <c r="C1" s="47"/>
      <c r="D1" s="47"/>
      <c r="E1" s="47"/>
      <c r="F1" s="47"/>
      <c r="G1" s="47"/>
      <c r="H1" s="47"/>
      <c r="I1" s="47"/>
      <c r="J1" s="47"/>
      <c r="K1" s="47"/>
      <c r="L1" s="47"/>
      <c r="M1" s="47"/>
      <c r="N1" s="47"/>
      <c r="O1" s="47"/>
      <c r="P1" s="47"/>
      <c r="Q1" s="47"/>
      <c r="R1" s="47"/>
      <c r="S1" s="47"/>
      <c r="T1" s="47"/>
      <c r="U1" s="47"/>
      <c r="V1" s="48"/>
    </row>
    <row r="2" spans="1:22" ht="30" x14ac:dyDescent="0.25">
      <c r="A2" s="19"/>
      <c r="B2" s="5" t="s">
        <v>120</v>
      </c>
      <c r="C2" s="5" t="s">
        <v>123</v>
      </c>
      <c r="D2" s="5" t="s">
        <v>126</v>
      </c>
      <c r="E2" s="5" t="s">
        <v>127</v>
      </c>
      <c r="F2" s="5" t="s">
        <v>128</v>
      </c>
      <c r="G2" s="5" t="s">
        <v>131</v>
      </c>
      <c r="H2" s="5" t="s">
        <v>134</v>
      </c>
      <c r="I2" s="5" t="s">
        <v>137</v>
      </c>
      <c r="J2" s="5" t="s">
        <v>140</v>
      </c>
      <c r="K2" s="5" t="s">
        <v>142</v>
      </c>
      <c r="L2" s="5" t="s">
        <v>145</v>
      </c>
      <c r="M2" s="5" t="s">
        <v>147</v>
      </c>
      <c r="N2" s="5" t="s">
        <v>149</v>
      </c>
      <c r="O2" s="5" t="s">
        <v>150</v>
      </c>
      <c r="P2" s="5" t="s">
        <v>151</v>
      </c>
      <c r="Q2" s="5" t="s">
        <v>152</v>
      </c>
      <c r="R2" s="5" t="s">
        <v>153</v>
      </c>
      <c r="S2" s="5" t="s">
        <v>154</v>
      </c>
      <c r="T2" s="5" t="s">
        <v>155</v>
      </c>
      <c r="U2" s="5" t="s">
        <v>156</v>
      </c>
      <c r="V2" s="5" t="s">
        <v>158</v>
      </c>
    </row>
    <row r="3" spans="1:22" x14ac:dyDescent="0.25">
      <c r="A3" s="19"/>
      <c r="B3" s="15" t="s">
        <v>136</v>
      </c>
      <c r="C3" s="15" t="s">
        <v>207</v>
      </c>
      <c r="D3" s="15" t="s">
        <v>208</v>
      </c>
      <c r="E3" s="15">
        <v>2023</v>
      </c>
      <c r="F3" s="15" t="s">
        <v>162</v>
      </c>
      <c r="G3" s="15" t="s">
        <v>133</v>
      </c>
      <c r="H3" s="15" t="s">
        <v>136</v>
      </c>
      <c r="I3" s="15" t="s">
        <v>139</v>
      </c>
      <c r="J3" s="15" t="s">
        <v>141</v>
      </c>
      <c r="M3" s="15">
        <v>0.34899999999999998</v>
      </c>
      <c r="N3" s="15">
        <v>0.56000000000000005</v>
      </c>
      <c r="O3" s="15">
        <v>7.0000000000000001E-3</v>
      </c>
      <c r="P3" s="15">
        <v>0.13200000000000001</v>
      </c>
      <c r="Q3" s="15">
        <v>3.3000000000000002E-2</v>
      </c>
      <c r="R3" s="15">
        <v>0.41799999999999998</v>
      </c>
      <c r="S3" s="15">
        <v>9.9</v>
      </c>
      <c r="U3" s="15">
        <v>0</v>
      </c>
      <c r="V3" s="15">
        <v>6100</v>
      </c>
    </row>
    <row r="4" spans="1:22" x14ac:dyDescent="0.25">
      <c r="B4" s="15" t="s">
        <v>136</v>
      </c>
      <c r="C4" s="15" t="s">
        <v>207</v>
      </c>
      <c r="D4" s="15" t="s">
        <v>209</v>
      </c>
      <c r="E4" s="15">
        <v>2023</v>
      </c>
      <c r="F4" s="15" t="s">
        <v>162</v>
      </c>
      <c r="G4" s="15" t="s">
        <v>133</v>
      </c>
      <c r="H4" s="15" t="s">
        <v>136</v>
      </c>
      <c r="I4" s="15" t="s">
        <v>139</v>
      </c>
      <c r="J4" s="15" t="s">
        <v>141</v>
      </c>
      <c r="M4" s="15">
        <v>0.28899999999999998</v>
      </c>
      <c r="N4" s="15">
        <v>0.50900000000000001</v>
      </c>
      <c r="O4" s="15">
        <v>7.0000000000000001E-3</v>
      </c>
      <c r="P4" s="15">
        <v>9.6000000000000002E-2</v>
      </c>
      <c r="Q4" s="15">
        <v>2.1000000000000001E-2</v>
      </c>
      <c r="R4" s="15">
        <v>0.314</v>
      </c>
      <c r="S4" s="15">
        <v>9.8960000000000008</v>
      </c>
      <c r="U4" s="15">
        <v>0</v>
      </c>
      <c r="V4" s="15">
        <v>6100</v>
      </c>
    </row>
    <row r="5" spans="1:22" x14ac:dyDescent="0.25">
      <c r="B5" s="15" t="s">
        <v>136</v>
      </c>
      <c r="C5" s="15" t="s">
        <v>207</v>
      </c>
      <c r="D5" s="15" t="s">
        <v>210</v>
      </c>
      <c r="E5" s="15">
        <v>2023</v>
      </c>
      <c r="F5" s="15" t="s">
        <v>162</v>
      </c>
      <c r="G5" s="15" t="s">
        <v>133</v>
      </c>
      <c r="H5" s="15" t="s">
        <v>136</v>
      </c>
      <c r="I5" s="15" t="s">
        <v>139</v>
      </c>
      <c r="J5" s="15" t="s">
        <v>141</v>
      </c>
      <c r="M5" s="15">
        <v>0.25800000000000001</v>
      </c>
      <c r="N5" s="15">
        <v>0.48299999999999998</v>
      </c>
      <c r="O5" s="15">
        <v>6.0000000000000001E-3</v>
      </c>
      <c r="P5" s="15">
        <v>7.8E-2</v>
      </c>
      <c r="Q5" s="15">
        <v>1.4E-2</v>
      </c>
      <c r="R5" s="15">
        <v>0.25900000000000001</v>
      </c>
      <c r="S5" s="15">
        <v>9.6609999999999996</v>
      </c>
      <c r="U5" s="15">
        <v>0</v>
      </c>
      <c r="V5" s="15">
        <v>6090</v>
      </c>
    </row>
    <row r="6" spans="1:22" x14ac:dyDescent="0.25">
      <c r="B6" s="15" t="s">
        <v>136</v>
      </c>
      <c r="C6" s="15" t="s">
        <v>207</v>
      </c>
      <c r="D6" s="15" t="s">
        <v>211</v>
      </c>
      <c r="E6" s="15">
        <v>2023</v>
      </c>
      <c r="F6" s="15" t="s">
        <v>162</v>
      </c>
      <c r="G6" s="15" t="s">
        <v>133</v>
      </c>
      <c r="H6" s="15" t="s">
        <v>136</v>
      </c>
      <c r="I6" s="15" t="s">
        <v>139</v>
      </c>
      <c r="J6" s="15" t="s">
        <v>141</v>
      </c>
      <c r="M6" s="15">
        <v>0.245</v>
      </c>
      <c r="N6" s="15">
        <v>0.48799999999999999</v>
      </c>
      <c r="O6" s="15">
        <v>6.0000000000000001E-3</v>
      </c>
      <c r="P6" s="15">
        <v>6.9000000000000006E-2</v>
      </c>
      <c r="Q6" s="15">
        <v>0.01</v>
      </c>
      <c r="R6" s="15">
        <v>0.23599999999999999</v>
      </c>
      <c r="S6" s="15">
        <v>9.6620000000000008</v>
      </c>
      <c r="U6" s="15">
        <v>0</v>
      </c>
      <c r="V6" s="15">
        <v>6090</v>
      </c>
    </row>
    <row r="7" spans="1:22" x14ac:dyDescent="0.25">
      <c r="B7" s="15" t="s">
        <v>136</v>
      </c>
      <c r="C7" s="15" t="s">
        <v>207</v>
      </c>
      <c r="D7" s="15" t="s">
        <v>212</v>
      </c>
      <c r="E7" s="15">
        <v>2023</v>
      </c>
      <c r="F7" s="15" t="s">
        <v>162</v>
      </c>
      <c r="G7" s="15" t="s">
        <v>133</v>
      </c>
      <c r="H7" s="15" t="s">
        <v>136</v>
      </c>
      <c r="I7" s="15" t="s">
        <v>139</v>
      </c>
      <c r="J7" s="15" t="s">
        <v>141</v>
      </c>
      <c r="M7" s="15">
        <v>0.23899999999999999</v>
      </c>
      <c r="N7" s="15">
        <v>0.47599999999999998</v>
      </c>
      <c r="O7" s="15">
        <v>6.0000000000000001E-3</v>
      </c>
      <c r="P7" s="15">
        <v>6.3E-2</v>
      </c>
      <c r="Q7" s="15">
        <v>7.0000000000000001E-3</v>
      </c>
      <c r="R7" s="15">
        <v>0.22600000000000001</v>
      </c>
      <c r="S7" s="15">
        <v>9.4670000000000005</v>
      </c>
      <c r="U7" s="15">
        <v>0</v>
      </c>
      <c r="V7" s="15">
        <v>6090</v>
      </c>
    </row>
    <row r="8" spans="1:22" x14ac:dyDescent="0.25">
      <c r="B8" s="15" t="s">
        <v>136</v>
      </c>
      <c r="C8" s="15" t="s">
        <v>207</v>
      </c>
      <c r="D8" s="15" t="s">
        <v>213</v>
      </c>
      <c r="E8" s="15">
        <v>2023</v>
      </c>
      <c r="F8" s="15" t="s">
        <v>162</v>
      </c>
      <c r="G8" s="15" t="s">
        <v>133</v>
      </c>
      <c r="H8" s="15" t="s">
        <v>136</v>
      </c>
      <c r="I8" s="15" t="s">
        <v>139</v>
      </c>
      <c r="J8" s="15" t="s">
        <v>141</v>
      </c>
      <c r="M8" s="15">
        <v>0.23899999999999999</v>
      </c>
      <c r="N8" s="15">
        <v>0.47599999999999998</v>
      </c>
      <c r="O8" s="15">
        <v>6.0000000000000001E-3</v>
      </c>
      <c r="P8" s="15">
        <v>6.2E-2</v>
      </c>
      <c r="Q8" s="15">
        <v>7.0000000000000001E-3</v>
      </c>
      <c r="R8" s="15">
        <v>0.22800000000000001</v>
      </c>
      <c r="S8" s="15">
        <v>9.468</v>
      </c>
      <c r="U8" s="15">
        <v>0</v>
      </c>
      <c r="V8" s="15">
        <v>6090</v>
      </c>
    </row>
    <row r="9" spans="1:22" x14ac:dyDescent="0.25">
      <c r="B9" s="15" t="s">
        <v>136</v>
      </c>
      <c r="C9" s="15" t="s">
        <v>207</v>
      </c>
      <c r="D9" s="15" t="s">
        <v>214</v>
      </c>
      <c r="E9" s="15">
        <v>2023</v>
      </c>
      <c r="F9" s="15" t="s">
        <v>162</v>
      </c>
      <c r="G9" s="15" t="s">
        <v>133</v>
      </c>
      <c r="H9" s="15" t="s">
        <v>136</v>
      </c>
      <c r="I9" s="15" t="s">
        <v>139</v>
      </c>
      <c r="J9" s="15" t="s">
        <v>141</v>
      </c>
      <c r="M9" s="15">
        <v>0.24399999999999999</v>
      </c>
      <c r="N9" s="15">
        <v>0.49</v>
      </c>
      <c r="O9" s="15">
        <v>6.0000000000000001E-3</v>
      </c>
      <c r="P9" s="15">
        <v>6.2E-2</v>
      </c>
      <c r="Q9" s="15">
        <v>6.0000000000000001E-3</v>
      </c>
      <c r="R9" s="15">
        <v>0.22900000000000001</v>
      </c>
      <c r="S9" s="15">
        <v>9.2870000000000008</v>
      </c>
      <c r="U9" s="15">
        <v>0</v>
      </c>
      <c r="V9" s="15">
        <v>6090</v>
      </c>
    </row>
    <row r="10" spans="1:22" x14ac:dyDescent="0.25">
      <c r="B10" s="15" t="s">
        <v>136</v>
      </c>
      <c r="C10" s="15" t="s">
        <v>207</v>
      </c>
      <c r="D10" s="15" t="s">
        <v>215</v>
      </c>
      <c r="E10" s="15">
        <v>2023</v>
      </c>
      <c r="F10" s="15" t="s">
        <v>162</v>
      </c>
      <c r="G10" s="15" t="s">
        <v>133</v>
      </c>
      <c r="H10" s="15" t="s">
        <v>136</v>
      </c>
      <c r="I10" s="15" t="s">
        <v>139</v>
      </c>
      <c r="J10" s="15" t="s">
        <v>141</v>
      </c>
      <c r="M10" s="15">
        <v>0.26200000000000001</v>
      </c>
      <c r="N10" s="15">
        <v>0.57899999999999996</v>
      </c>
      <c r="O10" s="15">
        <v>7.0000000000000001E-3</v>
      </c>
      <c r="P10" s="15">
        <v>6.4000000000000001E-2</v>
      </c>
      <c r="Q10" s="15">
        <v>6.0000000000000001E-3</v>
      </c>
      <c r="R10" s="15">
        <v>0.24299999999999999</v>
      </c>
      <c r="S10" s="15">
        <v>9.2870000000000008</v>
      </c>
      <c r="U10" s="15">
        <v>0</v>
      </c>
      <c r="V10" s="15">
        <v>6090</v>
      </c>
    </row>
    <row r="11" spans="1:22" x14ac:dyDescent="0.25">
      <c r="B11" s="15" t="s">
        <v>136</v>
      </c>
      <c r="C11" s="15" t="s">
        <v>207</v>
      </c>
      <c r="D11" s="15" t="s">
        <v>216</v>
      </c>
      <c r="E11" s="15">
        <v>2023</v>
      </c>
      <c r="F11" s="15" t="s">
        <v>162</v>
      </c>
      <c r="G11" s="15" t="s">
        <v>133</v>
      </c>
      <c r="H11" s="15" t="s">
        <v>136</v>
      </c>
      <c r="I11" s="15" t="s">
        <v>139</v>
      </c>
      <c r="J11" s="15" t="s">
        <v>141</v>
      </c>
      <c r="M11" s="15">
        <v>0.28000000000000003</v>
      </c>
      <c r="N11" s="15">
        <v>0.57099999999999995</v>
      </c>
      <c r="O11" s="15">
        <v>7.0000000000000001E-3</v>
      </c>
      <c r="P11" s="15">
        <v>6.7000000000000004E-2</v>
      </c>
      <c r="Q11" s="15">
        <v>8.0000000000000002E-3</v>
      </c>
      <c r="R11" s="15">
        <v>0.27400000000000002</v>
      </c>
      <c r="S11" s="15">
        <v>9.1679999999999993</v>
      </c>
      <c r="U11" s="15">
        <v>0</v>
      </c>
      <c r="V11" s="15">
        <v>6090</v>
      </c>
    </row>
    <row r="12" spans="1:22" x14ac:dyDescent="0.25">
      <c r="B12" s="15" t="s">
        <v>136</v>
      </c>
      <c r="C12" s="15" t="s">
        <v>207</v>
      </c>
      <c r="D12" s="15" t="s">
        <v>217</v>
      </c>
      <c r="E12" s="15">
        <v>2023</v>
      </c>
      <c r="F12" s="15" t="s">
        <v>162</v>
      </c>
      <c r="G12" s="15" t="s">
        <v>133</v>
      </c>
      <c r="H12" s="15" t="s">
        <v>136</v>
      </c>
      <c r="I12" s="15" t="s">
        <v>139</v>
      </c>
      <c r="J12" s="15" t="s">
        <v>141</v>
      </c>
      <c r="M12" s="15">
        <v>0.33800000000000002</v>
      </c>
      <c r="N12" s="15">
        <v>0.70899999999999996</v>
      </c>
      <c r="O12" s="15">
        <v>8.9999999999999993E-3</v>
      </c>
      <c r="P12" s="15">
        <v>7.8E-2</v>
      </c>
      <c r="Q12" s="15">
        <v>0.01</v>
      </c>
      <c r="R12" s="15">
        <v>0.31900000000000001</v>
      </c>
      <c r="S12" s="15">
        <v>9.1679999999999993</v>
      </c>
      <c r="U12" s="15">
        <v>0</v>
      </c>
      <c r="V12" s="15">
        <v>6090</v>
      </c>
    </row>
    <row r="13" spans="1:22" x14ac:dyDescent="0.25">
      <c r="B13" s="15" t="s">
        <v>136</v>
      </c>
      <c r="C13" s="15" t="s">
        <v>207</v>
      </c>
      <c r="D13" s="15" t="s">
        <v>218</v>
      </c>
      <c r="E13" s="15">
        <v>2023</v>
      </c>
      <c r="F13" s="15" t="s">
        <v>162</v>
      </c>
      <c r="G13" s="15" t="s">
        <v>133</v>
      </c>
      <c r="H13" s="15" t="s">
        <v>136</v>
      </c>
      <c r="I13" s="15" t="s">
        <v>139</v>
      </c>
      <c r="J13" s="15" t="s">
        <v>141</v>
      </c>
      <c r="M13" s="15">
        <v>0.437</v>
      </c>
      <c r="N13" s="15">
        <v>0.89100000000000001</v>
      </c>
      <c r="O13" s="15">
        <v>1.0999999999999999E-2</v>
      </c>
      <c r="P13" s="15">
        <v>9.5000000000000001E-2</v>
      </c>
      <c r="Q13" s="15">
        <v>1.4999999999999999E-2</v>
      </c>
      <c r="R13" s="15">
        <v>0.42499999999999999</v>
      </c>
      <c r="S13" s="15">
        <v>9.0939999999999994</v>
      </c>
      <c r="U13" s="15">
        <v>6.9000000000000006E-2</v>
      </c>
      <c r="V13" s="15">
        <v>6090</v>
      </c>
    </row>
    <row r="14" spans="1:22" x14ac:dyDescent="0.25">
      <c r="B14" s="15" t="s">
        <v>136</v>
      </c>
      <c r="C14" s="15" t="s">
        <v>207</v>
      </c>
      <c r="D14" s="15" t="s">
        <v>219</v>
      </c>
      <c r="E14" s="15">
        <v>2023</v>
      </c>
      <c r="F14" s="15" t="s">
        <v>162</v>
      </c>
      <c r="G14" s="15" t="s">
        <v>133</v>
      </c>
      <c r="H14" s="15" t="s">
        <v>136</v>
      </c>
      <c r="I14" s="15" t="s">
        <v>139</v>
      </c>
      <c r="J14" s="15" t="s">
        <v>141</v>
      </c>
      <c r="M14" s="15">
        <v>0.67400000000000004</v>
      </c>
      <c r="N14" s="15">
        <v>1.325</v>
      </c>
      <c r="O14" s="15">
        <v>1.7000000000000001E-2</v>
      </c>
      <c r="P14" s="15">
        <v>0.14799999999999999</v>
      </c>
      <c r="Q14" s="15">
        <v>2.7E-2</v>
      </c>
      <c r="R14" s="15">
        <v>0.67500000000000004</v>
      </c>
      <c r="S14" s="15">
        <v>9.0939999999999994</v>
      </c>
      <c r="U14" s="15">
        <v>6.9000000000000006E-2</v>
      </c>
      <c r="V14" s="15">
        <v>6090</v>
      </c>
    </row>
    <row r="15" spans="1:22" x14ac:dyDescent="0.25">
      <c r="B15" s="15" t="s">
        <v>136</v>
      </c>
      <c r="C15" s="15" t="s">
        <v>207</v>
      </c>
      <c r="D15" s="15" t="s">
        <v>220</v>
      </c>
      <c r="E15" s="15">
        <v>2023</v>
      </c>
      <c r="F15" s="15" t="s">
        <v>162</v>
      </c>
      <c r="G15" s="15" t="s">
        <v>133</v>
      </c>
      <c r="H15" s="15" t="s">
        <v>136</v>
      </c>
      <c r="I15" s="15" t="s">
        <v>139</v>
      </c>
      <c r="J15" s="15" t="s">
        <v>141</v>
      </c>
      <c r="M15" s="15">
        <v>1.06</v>
      </c>
      <c r="N15" s="15">
        <v>1.7130000000000001</v>
      </c>
      <c r="O15" s="15">
        <v>2.1999999999999999E-2</v>
      </c>
      <c r="P15" s="15">
        <v>0.30599999999999999</v>
      </c>
      <c r="Q15" s="15">
        <v>6.3E-2</v>
      </c>
      <c r="R15" s="15">
        <v>1.33</v>
      </c>
      <c r="S15" s="15">
        <v>9.173</v>
      </c>
      <c r="U15" s="15">
        <v>5.9279999999999999</v>
      </c>
      <c r="V15" s="15">
        <v>6090</v>
      </c>
    </row>
    <row r="16" spans="1:22" x14ac:dyDescent="0.25">
      <c r="B16" s="15" t="s">
        <v>136</v>
      </c>
      <c r="C16" s="15" t="s">
        <v>207</v>
      </c>
      <c r="D16" s="15" t="s">
        <v>221</v>
      </c>
      <c r="E16" s="15">
        <v>2023</v>
      </c>
      <c r="F16" s="15" t="s">
        <v>162</v>
      </c>
      <c r="G16" s="15" t="s">
        <v>133</v>
      </c>
      <c r="H16" s="15" t="s">
        <v>136</v>
      </c>
      <c r="I16" s="15" t="s">
        <v>139</v>
      </c>
      <c r="J16" s="15" t="s">
        <v>141</v>
      </c>
      <c r="M16" s="15">
        <v>1.7270000000000001</v>
      </c>
      <c r="N16" s="15">
        <v>2.343</v>
      </c>
      <c r="O16" s="15">
        <v>0.03</v>
      </c>
      <c r="P16" s="15">
        <v>0.745</v>
      </c>
      <c r="Q16" s="15">
        <v>0.14599999999999999</v>
      </c>
      <c r="R16" s="15">
        <v>2.42</v>
      </c>
      <c r="S16" s="15">
        <v>9.173</v>
      </c>
      <c r="U16" s="15">
        <v>5.9279999999999999</v>
      </c>
      <c r="V16" s="15">
        <v>6090</v>
      </c>
    </row>
    <row r="17" spans="2:22" x14ac:dyDescent="0.25">
      <c r="B17" s="15" t="s">
        <v>136</v>
      </c>
      <c r="C17" s="15" t="s">
        <v>207</v>
      </c>
      <c r="D17" s="15" t="s">
        <v>222</v>
      </c>
      <c r="E17" s="15">
        <v>2023</v>
      </c>
      <c r="F17" s="15" t="s">
        <v>162</v>
      </c>
      <c r="G17" s="15" t="s">
        <v>133</v>
      </c>
      <c r="H17" s="15" t="s">
        <v>136</v>
      </c>
      <c r="I17" s="15" t="s">
        <v>139</v>
      </c>
      <c r="J17" s="15" t="s">
        <v>141</v>
      </c>
      <c r="M17" s="15">
        <v>2.3010000000000002</v>
      </c>
      <c r="N17" s="15">
        <v>2.6440000000000001</v>
      </c>
      <c r="O17" s="15">
        <v>3.4000000000000002E-2</v>
      </c>
      <c r="P17" s="15">
        <v>1.3819999999999999</v>
      </c>
      <c r="Q17" s="15">
        <v>0.33500000000000002</v>
      </c>
      <c r="R17" s="15">
        <v>3.379</v>
      </c>
      <c r="S17" s="15">
        <v>9.4239999999999995</v>
      </c>
      <c r="U17" s="15">
        <v>30.128</v>
      </c>
      <c r="V17" s="15">
        <v>6090</v>
      </c>
    </row>
    <row r="18" spans="2:22" x14ac:dyDescent="0.25">
      <c r="B18" s="15" t="s">
        <v>136</v>
      </c>
      <c r="C18" s="15" t="s">
        <v>207</v>
      </c>
      <c r="D18" s="15" t="s">
        <v>223</v>
      </c>
      <c r="E18" s="15">
        <v>2023</v>
      </c>
      <c r="F18" s="15" t="s">
        <v>162</v>
      </c>
      <c r="G18" s="15" t="s">
        <v>133</v>
      </c>
      <c r="H18" s="15" t="s">
        <v>136</v>
      </c>
      <c r="I18" s="15" t="s">
        <v>139</v>
      </c>
      <c r="J18" s="15" t="s">
        <v>141</v>
      </c>
      <c r="M18" s="15">
        <v>2.544</v>
      </c>
      <c r="N18" s="15">
        <v>2.6269999999999998</v>
      </c>
      <c r="O18" s="15">
        <v>3.4000000000000002E-2</v>
      </c>
      <c r="P18" s="15">
        <v>1.7450000000000001</v>
      </c>
      <c r="Q18" s="15">
        <v>0.61299999999999999</v>
      </c>
      <c r="R18" s="15">
        <v>3.66</v>
      </c>
      <c r="S18" s="15">
        <v>9.4250000000000007</v>
      </c>
      <c r="U18" s="15">
        <v>30.128</v>
      </c>
      <c r="V18" s="15">
        <v>6090</v>
      </c>
    </row>
    <row r="19" spans="2:22" x14ac:dyDescent="0.25">
      <c r="B19" s="15" t="s">
        <v>136</v>
      </c>
      <c r="C19" s="15" t="s">
        <v>207</v>
      </c>
      <c r="D19" s="15" t="s">
        <v>224</v>
      </c>
      <c r="E19" s="15">
        <v>2023</v>
      </c>
      <c r="F19" s="15" t="s">
        <v>162</v>
      </c>
      <c r="G19" s="15" t="s">
        <v>133</v>
      </c>
      <c r="H19" s="15" t="s">
        <v>136</v>
      </c>
      <c r="I19" s="15" t="s">
        <v>139</v>
      </c>
      <c r="J19" s="15" t="s">
        <v>141</v>
      </c>
      <c r="M19" s="15">
        <v>2.4209999999999998</v>
      </c>
      <c r="N19" s="15">
        <v>2.2919999999999998</v>
      </c>
      <c r="O19" s="15">
        <v>2.9000000000000001E-2</v>
      </c>
      <c r="P19" s="15">
        <v>1.794</v>
      </c>
      <c r="Q19" s="15">
        <v>0.73299999999999998</v>
      </c>
      <c r="R19" s="15">
        <v>3.4060000000000001</v>
      </c>
      <c r="S19" s="15">
        <v>9.8989999999999991</v>
      </c>
      <c r="U19" s="15">
        <v>75.778000000000006</v>
      </c>
      <c r="V19" s="15">
        <v>6090</v>
      </c>
    </row>
    <row r="20" spans="2:22" x14ac:dyDescent="0.25">
      <c r="B20" s="15" t="s">
        <v>136</v>
      </c>
      <c r="C20" s="15" t="s">
        <v>207</v>
      </c>
      <c r="D20" s="15" t="s">
        <v>225</v>
      </c>
      <c r="E20" s="15">
        <v>2023</v>
      </c>
      <c r="F20" s="15" t="s">
        <v>162</v>
      </c>
      <c r="G20" s="15" t="s">
        <v>133</v>
      </c>
      <c r="H20" s="15" t="s">
        <v>136</v>
      </c>
      <c r="I20" s="15" t="s">
        <v>139</v>
      </c>
      <c r="J20" s="15" t="s">
        <v>141</v>
      </c>
      <c r="M20" s="15">
        <v>2.1419999999999999</v>
      </c>
      <c r="N20" s="15">
        <v>1.964</v>
      </c>
      <c r="O20" s="15">
        <v>2.5000000000000001E-2</v>
      </c>
      <c r="P20" s="15">
        <v>1.589</v>
      </c>
      <c r="Q20" s="15">
        <v>0.754</v>
      </c>
      <c r="R20" s="15">
        <v>2.9359999999999999</v>
      </c>
      <c r="S20" s="15">
        <v>9.9</v>
      </c>
      <c r="U20" s="15">
        <v>75.778000000000006</v>
      </c>
      <c r="V20" s="15">
        <v>6090</v>
      </c>
    </row>
    <row r="21" spans="2:22" x14ac:dyDescent="0.25">
      <c r="B21" s="15" t="s">
        <v>136</v>
      </c>
      <c r="C21" s="15" t="s">
        <v>207</v>
      </c>
      <c r="D21" s="15" t="s">
        <v>226</v>
      </c>
      <c r="E21" s="15">
        <v>2023</v>
      </c>
      <c r="F21" s="15" t="s">
        <v>162</v>
      </c>
      <c r="G21" s="15" t="s">
        <v>133</v>
      </c>
      <c r="H21" s="15" t="s">
        <v>136</v>
      </c>
      <c r="I21" s="15" t="s">
        <v>139</v>
      </c>
      <c r="J21" s="15" t="s">
        <v>141</v>
      </c>
      <c r="M21" s="15">
        <v>1.786</v>
      </c>
      <c r="N21" s="15">
        <v>1.62</v>
      </c>
      <c r="O21" s="15">
        <v>2.1000000000000001E-2</v>
      </c>
      <c r="P21" s="15">
        <v>1.345</v>
      </c>
      <c r="Q21" s="15">
        <v>0.64500000000000002</v>
      </c>
      <c r="R21" s="15">
        <v>2.444</v>
      </c>
      <c r="S21" s="15">
        <v>10.637</v>
      </c>
      <c r="U21" s="15">
        <v>148.21899999999999</v>
      </c>
      <c r="V21" s="15">
        <v>6090</v>
      </c>
    </row>
    <row r="22" spans="2:22" x14ac:dyDescent="0.25">
      <c r="B22" s="15" t="s">
        <v>136</v>
      </c>
      <c r="C22" s="15" t="s">
        <v>207</v>
      </c>
      <c r="D22" s="15" t="s">
        <v>227</v>
      </c>
      <c r="E22" s="15">
        <v>2023</v>
      </c>
      <c r="F22" s="15" t="s">
        <v>162</v>
      </c>
      <c r="G22" s="15" t="s">
        <v>133</v>
      </c>
      <c r="H22" s="15" t="s">
        <v>136</v>
      </c>
      <c r="I22" s="15" t="s">
        <v>139</v>
      </c>
      <c r="J22" s="15" t="s">
        <v>141</v>
      </c>
      <c r="M22" s="15">
        <v>1.522</v>
      </c>
      <c r="N22" s="15">
        <v>1.385</v>
      </c>
      <c r="O22" s="15">
        <v>1.7999999999999999E-2</v>
      </c>
      <c r="P22" s="15">
        <v>1.143</v>
      </c>
      <c r="Q22" s="15">
        <v>0.56299999999999994</v>
      </c>
      <c r="R22" s="15">
        <v>2.0419999999999998</v>
      </c>
      <c r="S22" s="15">
        <v>10.637</v>
      </c>
      <c r="U22" s="15">
        <v>148.21899999999999</v>
      </c>
      <c r="V22" s="15">
        <v>6090</v>
      </c>
    </row>
    <row r="23" spans="2:22" x14ac:dyDescent="0.25">
      <c r="B23" s="15" t="s">
        <v>136</v>
      </c>
      <c r="C23" s="15" t="s">
        <v>207</v>
      </c>
      <c r="D23" s="15" t="s">
        <v>228</v>
      </c>
      <c r="E23" s="15">
        <v>2023</v>
      </c>
      <c r="F23" s="15" t="s">
        <v>162</v>
      </c>
      <c r="G23" s="15" t="s">
        <v>133</v>
      </c>
      <c r="H23" s="15" t="s">
        <v>136</v>
      </c>
      <c r="I23" s="15" t="s">
        <v>139</v>
      </c>
      <c r="J23" s="15" t="s">
        <v>141</v>
      </c>
      <c r="M23" s="15">
        <v>1.3009999999999999</v>
      </c>
      <c r="N23" s="15">
        <v>1.161</v>
      </c>
      <c r="O23" s="15">
        <v>1.4999999999999999E-2</v>
      </c>
      <c r="P23" s="15">
        <v>0.97299999999999998</v>
      </c>
      <c r="Q23" s="15">
        <v>0.49</v>
      </c>
      <c r="R23" s="15">
        <v>1.7649999999999999</v>
      </c>
      <c r="S23" s="15">
        <v>11.523999999999999</v>
      </c>
      <c r="U23" s="15">
        <v>232.28899999999999</v>
      </c>
      <c r="V23" s="15">
        <v>6090</v>
      </c>
    </row>
    <row r="24" spans="2:22" x14ac:dyDescent="0.25">
      <c r="B24" s="15" t="s">
        <v>136</v>
      </c>
      <c r="C24" s="15" t="s">
        <v>207</v>
      </c>
      <c r="D24" s="15" t="s">
        <v>229</v>
      </c>
      <c r="E24" s="15">
        <v>2023</v>
      </c>
      <c r="F24" s="15" t="s">
        <v>162</v>
      </c>
      <c r="G24" s="15" t="s">
        <v>133</v>
      </c>
      <c r="H24" s="15" t="s">
        <v>136</v>
      </c>
      <c r="I24" s="15" t="s">
        <v>139</v>
      </c>
      <c r="J24" s="15" t="s">
        <v>141</v>
      </c>
      <c r="M24" s="15">
        <v>1.1439999999999999</v>
      </c>
      <c r="N24" s="15">
        <v>1.024</v>
      </c>
      <c r="O24" s="15">
        <v>1.2999999999999999E-2</v>
      </c>
      <c r="P24" s="15">
        <v>0.86499999999999999</v>
      </c>
      <c r="Q24" s="15">
        <v>0.437</v>
      </c>
      <c r="R24" s="15">
        <v>1.542</v>
      </c>
      <c r="S24" s="15">
        <v>11.523999999999999</v>
      </c>
      <c r="U24" s="15">
        <v>232.291</v>
      </c>
      <c r="V24" s="15">
        <v>6090</v>
      </c>
    </row>
    <row r="25" spans="2:22" x14ac:dyDescent="0.25">
      <c r="B25" s="15" t="s">
        <v>136</v>
      </c>
      <c r="C25" s="15" t="s">
        <v>207</v>
      </c>
      <c r="D25" s="15" t="s">
        <v>230</v>
      </c>
      <c r="E25" s="15">
        <v>2023</v>
      </c>
      <c r="F25" s="15" t="s">
        <v>162</v>
      </c>
      <c r="G25" s="15" t="s">
        <v>133</v>
      </c>
      <c r="H25" s="15" t="s">
        <v>136</v>
      </c>
      <c r="I25" s="15" t="s">
        <v>139</v>
      </c>
      <c r="J25" s="15" t="s">
        <v>141</v>
      </c>
      <c r="M25" s="15">
        <v>1.046</v>
      </c>
      <c r="N25" s="15">
        <v>0.93200000000000005</v>
      </c>
      <c r="O25" s="15">
        <v>1.2E-2</v>
      </c>
      <c r="P25" s="15">
        <v>0.80400000000000005</v>
      </c>
      <c r="Q25" s="15">
        <v>0.39800000000000002</v>
      </c>
      <c r="R25" s="15">
        <v>1.4179999999999999</v>
      </c>
      <c r="S25" s="15">
        <v>12.342000000000001</v>
      </c>
      <c r="U25" s="15">
        <v>303.65100000000001</v>
      </c>
      <c r="V25" s="15">
        <v>6090</v>
      </c>
    </row>
    <row r="26" spans="2:22" x14ac:dyDescent="0.25">
      <c r="B26" s="15" t="s">
        <v>136</v>
      </c>
      <c r="C26" s="15" t="s">
        <v>207</v>
      </c>
      <c r="D26" s="15" t="s">
        <v>231</v>
      </c>
      <c r="E26" s="15">
        <v>2023</v>
      </c>
      <c r="F26" s="15" t="s">
        <v>162</v>
      </c>
      <c r="G26" s="15" t="s">
        <v>133</v>
      </c>
      <c r="H26" s="15" t="s">
        <v>136</v>
      </c>
      <c r="I26" s="15" t="s">
        <v>139</v>
      </c>
      <c r="J26" s="15" t="s">
        <v>141</v>
      </c>
      <c r="M26" s="15">
        <v>1.002</v>
      </c>
      <c r="N26" s="15">
        <v>0.89700000000000002</v>
      </c>
      <c r="O26" s="15">
        <v>1.0999999999999999E-2</v>
      </c>
      <c r="P26" s="15">
        <v>0.77600000000000002</v>
      </c>
      <c r="Q26" s="15">
        <v>0.38</v>
      </c>
      <c r="R26" s="15">
        <v>1.3460000000000001</v>
      </c>
      <c r="S26" s="15">
        <v>12.342000000000001</v>
      </c>
      <c r="U26" s="15">
        <v>303.65300000000002</v>
      </c>
      <c r="V26" s="15">
        <v>6090</v>
      </c>
    </row>
    <row r="27" spans="2:22" x14ac:dyDescent="0.25">
      <c r="B27" s="15" t="s">
        <v>136</v>
      </c>
      <c r="C27" s="15" t="s">
        <v>207</v>
      </c>
      <c r="D27" s="15" t="s">
        <v>232</v>
      </c>
      <c r="E27" s="15">
        <v>2023</v>
      </c>
      <c r="F27" s="15" t="s">
        <v>162</v>
      </c>
      <c r="G27" s="15" t="s">
        <v>133</v>
      </c>
      <c r="H27" s="15" t="s">
        <v>136</v>
      </c>
      <c r="I27" s="15" t="s">
        <v>139</v>
      </c>
      <c r="J27" s="15" t="s">
        <v>141</v>
      </c>
      <c r="M27" s="15">
        <v>1.0129999999999999</v>
      </c>
      <c r="N27" s="15">
        <v>0.92400000000000004</v>
      </c>
      <c r="O27" s="15">
        <v>1.2E-2</v>
      </c>
      <c r="P27" s="15">
        <v>0.77300000000000002</v>
      </c>
      <c r="Q27" s="15">
        <v>0.39200000000000002</v>
      </c>
      <c r="R27" s="15">
        <v>1.3440000000000001</v>
      </c>
      <c r="S27" s="15">
        <v>12.95</v>
      </c>
      <c r="U27" s="15">
        <v>350.35700000000003</v>
      </c>
      <c r="V27" s="15">
        <v>6090</v>
      </c>
    </row>
    <row r="28" spans="2:22" x14ac:dyDescent="0.25">
      <c r="B28" s="15" t="s">
        <v>136</v>
      </c>
      <c r="C28" s="15" t="s">
        <v>207</v>
      </c>
      <c r="D28" s="15" t="s">
        <v>233</v>
      </c>
      <c r="E28" s="15">
        <v>2023</v>
      </c>
      <c r="F28" s="15" t="s">
        <v>162</v>
      </c>
      <c r="G28" s="15" t="s">
        <v>133</v>
      </c>
      <c r="H28" s="15" t="s">
        <v>136</v>
      </c>
      <c r="I28" s="15" t="s">
        <v>139</v>
      </c>
      <c r="J28" s="15" t="s">
        <v>141</v>
      </c>
      <c r="M28" s="15">
        <v>1.1040000000000001</v>
      </c>
      <c r="N28" s="15">
        <v>1.1100000000000001</v>
      </c>
      <c r="O28" s="15">
        <v>1.4E-2</v>
      </c>
      <c r="P28" s="15">
        <v>0.81200000000000006</v>
      </c>
      <c r="Q28" s="15">
        <v>0.41799999999999998</v>
      </c>
      <c r="R28" s="15">
        <v>1.415</v>
      </c>
      <c r="S28" s="15">
        <v>12.95</v>
      </c>
      <c r="U28" s="15">
        <v>350.36399999999998</v>
      </c>
      <c r="V28" s="15">
        <v>6090</v>
      </c>
    </row>
    <row r="29" spans="2:22" x14ac:dyDescent="0.25">
      <c r="B29" s="15" t="s">
        <v>136</v>
      </c>
      <c r="C29" s="15" t="s">
        <v>207</v>
      </c>
      <c r="D29" s="15" t="s">
        <v>234</v>
      </c>
      <c r="E29" s="15">
        <v>2023</v>
      </c>
      <c r="F29" s="15" t="s">
        <v>162</v>
      </c>
      <c r="G29" s="15" t="s">
        <v>133</v>
      </c>
      <c r="H29" s="15" t="s">
        <v>136</v>
      </c>
      <c r="I29" s="15" t="s">
        <v>139</v>
      </c>
      <c r="J29" s="15" t="s">
        <v>141</v>
      </c>
      <c r="M29" s="15">
        <v>1.034</v>
      </c>
      <c r="N29" s="15">
        <v>0.97299999999999998</v>
      </c>
      <c r="O29" s="15">
        <v>1.2E-2</v>
      </c>
      <c r="P29" s="15">
        <v>0.79600000000000004</v>
      </c>
      <c r="Q29" s="15">
        <v>0.40899999999999997</v>
      </c>
      <c r="R29" s="15">
        <v>1.353</v>
      </c>
      <c r="S29" s="15">
        <v>13.374000000000001</v>
      </c>
      <c r="U29" s="15">
        <v>369.10199999999998</v>
      </c>
      <c r="V29" s="15">
        <v>6090</v>
      </c>
    </row>
    <row r="30" spans="2:22" x14ac:dyDescent="0.25">
      <c r="B30" s="15" t="s">
        <v>136</v>
      </c>
      <c r="C30" s="15" t="s">
        <v>207</v>
      </c>
      <c r="D30" s="15" t="s">
        <v>235</v>
      </c>
      <c r="E30" s="15">
        <v>2023</v>
      </c>
      <c r="F30" s="15" t="s">
        <v>162</v>
      </c>
      <c r="G30" s="15" t="s">
        <v>133</v>
      </c>
      <c r="H30" s="15" t="s">
        <v>136</v>
      </c>
      <c r="I30" s="15" t="s">
        <v>139</v>
      </c>
      <c r="J30" s="15" t="s">
        <v>141</v>
      </c>
      <c r="M30" s="15">
        <v>1</v>
      </c>
      <c r="N30" s="15">
        <v>0.877</v>
      </c>
      <c r="O30" s="15">
        <v>1.0999999999999999E-2</v>
      </c>
      <c r="P30" s="15">
        <v>0.78700000000000003</v>
      </c>
      <c r="Q30" s="15">
        <v>0.41299999999999998</v>
      </c>
      <c r="R30" s="15">
        <v>1.3109999999999999</v>
      </c>
      <c r="S30" s="15">
        <v>13.374000000000001</v>
      </c>
      <c r="U30" s="15">
        <v>369.108</v>
      </c>
      <c r="V30" s="15">
        <v>6090</v>
      </c>
    </row>
    <row r="31" spans="2:22" x14ac:dyDescent="0.25">
      <c r="B31" s="15" t="s">
        <v>136</v>
      </c>
      <c r="C31" s="15" t="s">
        <v>207</v>
      </c>
      <c r="D31" s="15" t="s">
        <v>236</v>
      </c>
      <c r="E31" s="15">
        <v>2023</v>
      </c>
      <c r="F31" s="15" t="s">
        <v>162</v>
      </c>
      <c r="G31" s="15" t="s">
        <v>133</v>
      </c>
      <c r="H31" s="15" t="s">
        <v>136</v>
      </c>
      <c r="I31" s="15" t="s">
        <v>139</v>
      </c>
      <c r="J31" s="15" t="s">
        <v>141</v>
      </c>
      <c r="M31" s="15">
        <v>0.97099999999999997</v>
      </c>
      <c r="N31" s="15">
        <v>0.82499999999999996</v>
      </c>
      <c r="O31" s="15">
        <v>1.0999999999999999E-2</v>
      </c>
      <c r="P31" s="15">
        <v>0.76600000000000001</v>
      </c>
      <c r="Q31" s="15">
        <v>0.40899999999999997</v>
      </c>
      <c r="R31" s="15">
        <v>1.2889999999999999</v>
      </c>
      <c r="S31" s="15">
        <v>13.63</v>
      </c>
      <c r="U31" s="15">
        <v>357.52100000000002</v>
      </c>
      <c r="V31" s="15">
        <v>6090</v>
      </c>
    </row>
    <row r="32" spans="2:22" x14ac:dyDescent="0.25">
      <c r="B32" s="15" t="s">
        <v>136</v>
      </c>
      <c r="C32" s="15" t="s">
        <v>207</v>
      </c>
      <c r="D32" s="15" t="s">
        <v>237</v>
      </c>
      <c r="E32" s="15">
        <v>2023</v>
      </c>
      <c r="F32" s="15" t="s">
        <v>162</v>
      </c>
      <c r="G32" s="15" t="s">
        <v>133</v>
      </c>
      <c r="H32" s="15" t="s">
        <v>136</v>
      </c>
      <c r="I32" s="15" t="s">
        <v>139</v>
      </c>
      <c r="J32" s="15" t="s">
        <v>141</v>
      </c>
      <c r="M32" s="15">
        <v>0.996</v>
      </c>
      <c r="N32" s="15">
        <v>0.871</v>
      </c>
      <c r="O32" s="15">
        <v>1.0999999999999999E-2</v>
      </c>
      <c r="P32" s="15">
        <v>0.78700000000000003</v>
      </c>
      <c r="Q32" s="15">
        <v>0.40899999999999997</v>
      </c>
      <c r="R32" s="15">
        <v>1.325</v>
      </c>
      <c r="S32" s="15">
        <v>13.63</v>
      </c>
      <c r="U32" s="15">
        <v>357.52</v>
      </c>
      <c r="V32" s="15">
        <v>6090</v>
      </c>
    </row>
    <row r="33" spans="2:22" x14ac:dyDescent="0.25">
      <c r="B33" s="15" t="s">
        <v>136</v>
      </c>
      <c r="C33" s="15" t="s">
        <v>207</v>
      </c>
      <c r="D33" s="15" t="s">
        <v>238</v>
      </c>
      <c r="E33" s="15">
        <v>2023</v>
      </c>
      <c r="F33" s="15" t="s">
        <v>162</v>
      </c>
      <c r="G33" s="15" t="s">
        <v>133</v>
      </c>
      <c r="H33" s="15" t="s">
        <v>136</v>
      </c>
      <c r="I33" s="15" t="s">
        <v>139</v>
      </c>
      <c r="J33" s="15" t="s">
        <v>141</v>
      </c>
      <c r="M33" s="15">
        <v>1.0580000000000001</v>
      </c>
      <c r="N33" s="15">
        <v>0.89500000000000002</v>
      </c>
      <c r="O33" s="15">
        <v>1.0999999999999999E-2</v>
      </c>
      <c r="P33" s="15">
        <v>0.84</v>
      </c>
      <c r="Q33" s="15">
        <v>0.44600000000000001</v>
      </c>
      <c r="R33" s="15">
        <v>1.4039999999999999</v>
      </c>
      <c r="S33" s="15">
        <v>13.683999999999999</v>
      </c>
      <c r="U33" s="15">
        <v>320.71600000000001</v>
      </c>
      <c r="V33" s="15">
        <v>6090</v>
      </c>
    </row>
    <row r="34" spans="2:22" x14ac:dyDescent="0.25">
      <c r="B34" s="15" t="s">
        <v>136</v>
      </c>
      <c r="C34" s="15" t="s">
        <v>207</v>
      </c>
      <c r="D34" s="15" t="s">
        <v>239</v>
      </c>
      <c r="E34" s="15">
        <v>2023</v>
      </c>
      <c r="F34" s="15" t="s">
        <v>162</v>
      </c>
      <c r="G34" s="15" t="s">
        <v>133</v>
      </c>
      <c r="H34" s="15" t="s">
        <v>136</v>
      </c>
      <c r="I34" s="15" t="s">
        <v>139</v>
      </c>
      <c r="J34" s="15" t="s">
        <v>141</v>
      </c>
      <c r="M34" s="15">
        <v>1.2150000000000001</v>
      </c>
      <c r="N34" s="15">
        <v>1.054</v>
      </c>
      <c r="O34" s="15">
        <v>1.4E-2</v>
      </c>
      <c r="P34" s="15">
        <v>0.95399999999999996</v>
      </c>
      <c r="Q34" s="15">
        <v>0.50800000000000001</v>
      </c>
      <c r="R34" s="15">
        <v>1.599</v>
      </c>
      <c r="S34" s="15">
        <v>13.685</v>
      </c>
      <c r="U34" s="15">
        <v>320.71600000000001</v>
      </c>
      <c r="V34" s="15">
        <v>6090</v>
      </c>
    </row>
    <row r="35" spans="2:22" x14ac:dyDescent="0.25">
      <c r="B35" s="15" t="s">
        <v>136</v>
      </c>
      <c r="C35" s="15" t="s">
        <v>207</v>
      </c>
      <c r="D35" s="15" t="s">
        <v>240</v>
      </c>
      <c r="E35" s="15">
        <v>2023</v>
      </c>
      <c r="F35" s="15" t="s">
        <v>162</v>
      </c>
      <c r="G35" s="15" t="s">
        <v>133</v>
      </c>
      <c r="H35" s="15" t="s">
        <v>136</v>
      </c>
      <c r="I35" s="15" t="s">
        <v>139</v>
      </c>
      <c r="J35" s="15" t="s">
        <v>141</v>
      </c>
      <c r="M35" s="15">
        <v>1.4419999999999999</v>
      </c>
      <c r="N35" s="15">
        <v>1.1950000000000001</v>
      </c>
      <c r="O35" s="15">
        <v>1.4999999999999999E-2</v>
      </c>
      <c r="P35" s="15">
        <v>1.145</v>
      </c>
      <c r="Q35" s="15">
        <v>0.63400000000000001</v>
      </c>
      <c r="R35" s="15">
        <v>1.8919999999999999</v>
      </c>
      <c r="S35" s="15">
        <v>13.52</v>
      </c>
      <c r="U35" s="15">
        <v>263.51299999999998</v>
      </c>
      <c r="V35" s="15">
        <v>6090</v>
      </c>
    </row>
    <row r="36" spans="2:22" x14ac:dyDescent="0.25">
      <c r="B36" s="15" t="s">
        <v>136</v>
      </c>
      <c r="C36" s="15" t="s">
        <v>207</v>
      </c>
      <c r="D36" s="15" t="s">
        <v>241</v>
      </c>
      <c r="E36" s="15">
        <v>2023</v>
      </c>
      <c r="F36" s="15" t="s">
        <v>162</v>
      </c>
      <c r="G36" s="15" t="s">
        <v>133</v>
      </c>
      <c r="H36" s="15" t="s">
        <v>136</v>
      </c>
      <c r="I36" s="15" t="s">
        <v>139</v>
      </c>
      <c r="J36" s="15" t="s">
        <v>141</v>
      </c>
      <c r="M36" s="15">
        <v>1.913</v>
      </c>
      <c r="N36" s="15">
        <v>1.675</v>
      </c>
      <c r="O36" s="15">
        <v>2.1000000000000001E-2</v>
      </c>
      <c r="P36" s="15">
        <v>1.4710000000000001</v>
      </c>
      <c r="Q36" s="15">
        <v>0.82299999999999995</v>
      </c>
      <c r="R36" s="15">
        <v>2.448</v>
      </c>
      <c r="S36" s="15">
        <v>13.52</v>
      </c>
      <c r="U36" s="15">
        <v>263.512</v>
      </c>
      <c r="V36" s="15">
        <v>6090</v>
      </c>
    </row>
    <row r="37" spans="2:22" x14ac:dyDescent="0.25">
      <c r="B37" s="15" t="s">
        <v>136</v>
      </c>
      <c r="C37" s="15" t="s">
        <v>207</v>
      </c>
      <c r="D37" s="15" t="s">
        <v>242</v>
      </c>
      <c r="E37" s="15">
        <v>2023</v>
      </c>
      <c r="F37" s="15" t="s">
        <v>162</v>
      </c>
      <c r="G37" s="15" t="s">
        <v>133</v>
      </c>
      <c r="H37" s="15" t="s">
        <v>136</v>
      </c>
      <c r="I37" s="15" t="s">
        <v>139</v>
      </c>
      <c r="J37" s="15" t="s">
        <v>141</v>
      </c>
      <c r="M37" s="15">
        <v>2.2029999999999998</v>
      </c>
      <c r="N37" s="15">
        <v>1.804</v>
      </c>
      <c r="O37" s="15">
        <v>2.3E-2</v>
      </c>
      <c r="P37" s="15">
        <v>1.724</v>
      </c>
      <c r="Q37" s="15">
        <v>1.0009999999999999</v>
      </c>
      <c r="R37" s="15">
        <v>2.8570000000000002</v>
      </c>
      <c r="S37" s="15">
        <v>13.173999999999999</v>
      </c>
      <c r="U37" s="15">
        <v>198.71299999999999</v>
      </c>
      <c r="V37" s="15">
        <v>6090</v>
      </c>
    </row>
    <row r="38" spans="2:22" x14ac:dyDescent="0.25">
      <c r="B38" s="15" t="s">
        <v>136</v>
      </c>
      <c r="C38" s="15" t="s">
        <v>207</v>
      </c>
      <c r="D38" s="15" t="s">
        <v>243</v>
      </c>
      <c r="E38" s="15">
        <v>2023</v>
      </c>
      <c r="F38" s="15" t="s">
        <v>162</v>
      </c>
      <c r="G38" s="15" t="s">
        <v>133</v>
      </c>
      <c r="H38" s="15" t="s">
        <v>136</v>
      </c>
      <c r="I38" s="15" t="s">
        <v>139</v>
      </c>
      <c r="J38" s="15" t="s">
        <v>141</v>
      </c>
      <c r="M38" s="15">
        <v>2.3740000000000001</v>
      </c>
      <c r="N38" s="15">
        <v>1.853</v>
      </c>
      <c r="O38" s="15">
        <v>2.4E-2</v>
      </c>
      <c r="P38" s="15">
        <v>1.903</v>
      </c>
      <c r="Q38" s="15">
        <v>1.1379999999999999</v>
      </c>
      <c r="R38" s="15">
        <v>3.0630000000000002</v>
      </c>
      <c r="S38" s="15">
        <v>13.173999999999999</v>
      </c>
      <c r="U38" s="15">
        <v>198.71199999999999</v>
      </c>
      <c r="V38" s="15">
        <v>6090</v>
      </c>
    </row>
    <row r="39" spans="2:22" x14ac:dyDescent="0.25">
      <c r="B39" s="15" t="s">
        <v>136</v>
      </c>
      <c r="C39" s="15" t="s">
        <v>207</v>
      </c>
      <c r="D39" s="15" t="s">
        <v>244</v>
      </c>
      <c r="E39" s="15">
        <v>2023</v>
      </c>
      <c r="F39" s="15" t="s">
        <v>162</v>
      </c>
      <c r="G39" s="15" t="s">
        <v>133</v>
      </c>
      <c r="H39" s="15" t="s">
        <v>136</v>
      </c>
      <c r="I39" s="15" t="s">
        <v>139</v>
      </c>
      <c r="J39" s="15" t="s">
        <v>141</v>
      </c>
      <c r="M39" s="15">
        <v>2.3140000000000001</v>
      </c>
      <c r="N39" s="15">
        <v>1.669</v>
      </c>
      <c r="O39" s="15">
        <v>2.1000000000000001E-2</v>
      </c>
      <c r="P39" s="15">
        <v>1.9370000000000001</v>
      </c>
      <c r="Q39" s="15">
        <v>1.1990000000000001</v>
      </c>
      <c r="R39" s="15">
        <v>3.0070000000000001</v>
      </c>
      <c r="S39" s="15">
        <v>12.73</v>
      </c>
      <c r="U39" s="15">
        <v>136.09399999999999</v>
      </c>
      <c r="V39" s="15">
        <v>6100</v>
      </c>
    </row>
    <row r="40" spans="2:22" x14ac:dyDescent="0.25">
      <c r="B40" s="15" t="s">
        <v>136</v>
      </c>
      <c r="C40" s="15" t="s">
        <v>207</v>
      </c>
      <c r="D40" s="15" t="s">
        <v>245</v>
      </c>
      <c r="E40" s="15">
        <v>2023</v>
      </c>
      <c r="F40" s="15" t="s">
        <v>162</v>
      </c>
      <c r="G40" s="15" t="s">
        <v>133</v>
      </c>
      <c r="H40" s="15" t="s">
        <v>136</v>
      </c>
      <c r="I40" s="15" t="s">
        <v>139</v>
      </c>
      <c r="J40" s="15" t="s">
        <v>141</v>
      </c>
      <c r="M40" s="15">
        <v>2.3170000000000002</v>
      </c>
      <c r="N40" s="15">
        <v>1.69</v>
      </c>
      <c r="O40" s="15">
        <v>2.1999999999999999E-2</v>
      </c>
      <c r="P40" s="15">
        <v>1.9510000000000001</v>
      </c>
      <c r="Q40" s="15">
        <v>1.2</v>
      </c>
      <c r="R40" s="15">
        <v>3.0259999999999998</v>
      </c>
      <c r="S40" s="15">
        <v>12.73</v>
      </c>
      <c r="U40" s="15">
        <v>136.09399999999999</v>
      </c>
      <c r="V40" s="15">
        <v>6100</v>
      </c>
    </row>
    <row r="41" spans="2:22" x14ac:dyDescent="0.25">
      <c r="B41" s="15" t="s">
        <v>136</v>
      </c>
      <c r="C41" s="15" t="s">
        <v>207</v>
      </c>
      <c r="D41" s="15" t="s">
        <v>246</v>
      </c>
      <c r="E41" s="15">
        <v>2023</v>
      </c>
      <c r="F41" s="15" t="s">
        <v>162</v>
      </c>
      <c r="G41" s="15" t="s">
        <v>133</v>
      </c>
      <c r="H41" s="15" t="s">
        <v>136</v>
      </c>
      <c r="I41" s="15" t="s">
        <v>139</v>
      </c>
      <c r="J41" s="15" t="s">
        <v>141</v>
      </c>
      <c r="M41" s="15">
        <v>2.1909999999999998</v>
      </c>
      <c r="N41" s="15">
        <v>1.5269999999999999</v>
      </c>
      <c r="O41" s="15">
        <v>0.02</v>
      </c>
      <c r="P41" s="15">
        <v>1.879</v>
      </c>
      <c r="Q41" s="15">
        <v>1.151</v>
      </c>
      <c r="R41" s="15">
        <v>2.87</v>
      </c>
      <c r="S41" s="15">
        <v>12.212999999999999</v>
      </c>
      <c r="U41" s="15">
        <v>81.135999999999996</v>
      </c>
      <c r="V41" s="15">
        <v>6100</v>
      </c>
    </row>
    <row r="42" spans="2:22" x14ac:dyDescent="0.25">
      <c r="B42" s="15" t="s">
        <v>136</v>
      </c>
      <c r="C42" s="15" t="s">
        <v>207</v>
      </c>
      <c r="D42" s="15" t="s">
        <v>247</v>
      </c>
      <c r="E42" s="15">
        <v>2023</v>
      </c>
      <c r="F42" s="15" t="s">
        <v>162</v>
      </c>
      <c r="G42" s="15" t="s">
        <v>133</v>
      </c>
      <c r="H42" s="15" t="s">
        <v>136</v>
      </c>
      <c r="I42" s="15" t="s">
        <v>139</v>
      </c>
      <c r="J42" s="15" t="s">
        <v>141</v>
      </c>
      <c r="M42" s="15">
        <v>2.0680000000000001</v>
      </c>
      <c r="N42" s="15">
        <v>1.478</v>
      </c>
      <c r="O42" s="15">
        <v>1.9E-2</v>
      </c>
      <c r="P42" s="15">
        <v>1.7709999999999999</v>
      </c>
      <c r="Q42" s="15">
        <v>1.054</v>
      </c>
      <c r="R42" s="15">
        <v>2.7130000000000001</v>
      </c>
      <c r="S42" s="15">
        <v>12.212999999999999</v>
      </c>
      <c r="U42" s="15">
        <v>81.135000000000005</v>
      </c>
      <c r="V42" s="15">
        <v>6100</v>
      </c>
    </row>
    <row r="43" spans="2:22" x14ac:dyDescent="0.25">
      <c r="B43" s="15" t="s">
        <v>136</v>
      </c>
      <c r="C43" s="15" t="s">
        <v>207</v>
      </c>
      <c r="D43" s="15" t="s">
        <v>248</v>
      </c>
      <c r="E43" s="15">
        <v>2023</v>
      </c>
      <c r="F43" s="15" t="s">
        <v>162</v>
      </c>
      <c r="G43" s="15" t="s">
        <v>133</v>
      </c>
      <c r="H43" s="15" t="s">
        <v>136</v>
      </c>
      <c r="I43" s="15" t="s">
        <v>139</v>
      </c>
      <c r="J43" s="15" t="s">
        <v>141</v>
      </c>
      <c r="M43" s="15">
        <v>1.915</v>
      </c>
      <c r="N43" s="15">
        <v>1.3720000000000001</v>
      </c>
      <c r="O43" s="15">
        <v>1.7999999999999999E-2</v>
      </c>
      <c r="P43" s="15">
        <v>1.6439999999999999</v>
      </c>
      <c r="Q43" s="15">
        <v>0.95899999999999996</v>
      </c>
      <c r="R43" s="15">
        <v>2.5289999999999999</v>
      </c>
      <c r="S43" s="15">
        <v>11.63</v>
      </c>
      <c r="U43" s="15">
        <v>36.996000000000002</v>
      </c>
      <c r="V43" s="15">
        <v>6100</v>
      </c>
    </row>
    <row r="44" spans="2:22" x14ac:dyDescent="0.25">
      <c r="B44" s="15" t="s">
        <v>136</v>
      </c>
      <c r="C44" s="15" t="s">
        <v>207</v>
      </c>
      <c r="D44" s="15" t="s">
        <v>249</v>
      </c>
      <c r="E44" s="15">
        <v>2023</v>
      </c>
      <c r="F44" s="15" t="s">
        <v>162</v>
      </c>
      <c r="G44" s="15" t="s">
        <v>133</v>
      </c>
      <c r="H44" s="15" t="s">
        <v>136</v>
      </c>
      <c r="I44" s="15" t="s">
        <v>139</v>
      </c>
      <c r="J44" s="15" t="s">
        <v>141</v>
      </c>
      <c r="M44" s="15">
        <v>1.7689999999999999</v>
      </c>
      <c r="N44" s="15">
        <v>1.34</v>
      </c>
      <c r="O44" s="15">
        <v>1.7000000000000001E-2</v>
      </c>
      <c r="P44" s="15">
        <v>1.502</v>
      </c>
      <c r="Q44" s="15">
        <v>0.82199999999999995</v>
      </c>
      <c r="R44" s="15">
        <v>2.3679999999999999</v>
      </c>
      <c r="S44" s="15">
        <v>11.63</v>
      </c>
      <c r="U44" s="15">
        <v>36.996000000000002</v>
      </c>
      <c r="V44" s="15">
        <v>6100</v>
      </c>
    </row>
    <row r="45" spans="2:22" x14ac:dyDescent="0.25">
      <c r="B45" s="15" t="s">
        <v>136</v>
      </c>
      <c r="C45" s="15" t="s">
        <v>207</v>
      </c>
      <c r="D45" s="15" t="s">
        <v>250</v>
      </c>
      <c r="E45" s="15">
        <v>2023</v>
      </c>
      <c r="F45" s="15" t="s">
        <v>162</v>
      </c>
      <c r="G45" s="15" t="s">
        <v>133</v>
      </c>
      <c r="H45" s="15" t="s">
        <v>136</v>
      </c>
      <c r="I45" s="15" t="s">
        <v>139</v>
      </c>
      <c r="J45" s="15" t="s">
        <v>141</v>
      </c>
      <c r="M45" s="15">
        <v>1.5880000000000001</v>
      </c>
      <c r="N45" s="15">
        <v>1.26</v>
      </c>
      <c r="O45" s="15">
        <v>1.6E-2</v>
      </c>
      <c r="P45" s="15">
        <v>1.3220000000000001</v>
      </c>
      <c r="Q45" s="15">
        <v>0.68300000000000005</v>
      </c>
      <c r="R45" s="15">
        <v>2.1459999999999999</v>
      </c>
      <c r="S45" s="15">
        <v>11.055</v>
      </c>
      <c r="U45" s="15">
        <v>9.49</v>
      </c>
      <c r="V45" s="15">
        <v>6100</v>
      </c>
    </row>
    <row r="46" spans="2:22" x14ac:dyDescent="0.25">
      <c r="B46" s="15" t="s">
        <v>136</v>
      </c>
      <c r="C46" s="15" t="s">
        <v>207</v>
      </c>
      <c r="D46" s="15" t="s">
        <v>251</v>
      </c>
      <c r="E46" s="15">
        <v>2023</v>
      </c>
      <c r="F46" s="15" t="s">
        <v>162</v>
      </c>
      <c r="G46" s="15" t="s">
        <v>133</v>
      </c>
      <c r="H46" s="15" t="s">
        <v>136</v>
      </c>
      <c r="I46" s="15" t="s">
        <v>139</v>
      </c>
      <c r="J46" s="15" t="s">
        <v>141</v>
      </c>
      <c r="M46" s="15">
        <v>1.373</v>
      </c>
      <c r="N46" s="15">
        <v>1.2110000000000001</v>
      </c>
      <c r="O46" s="15">
        <v>1.6E-2</v>
      </c>
      <c r="P46" s="15">
        <v>1.0900000000000001</v>
      </c>
      <c r="Q46" s="15">
        <v>0.48399999999999999</v>
      </c>
      <c r="R46" s="15">
        <v>1.909</v>
      </c>
      <c r="S46" s="15">
        <v>11.055</v>
      </c>
      <c r="U46" s="15">
        <v>9.49</v>
      </c>
      <c r="V46" s="15">
        <v>6100</v>
      </c>
    </row>
    <row r="47" spans="2:22" x14ac:dyDescent="0.25">
      <c r="B47" s="15" t="s">
        <v>136</v>
      </c>
      <c r="C47" s="15" t="s">
        <v>207</v>
      </c>
      <c r="D47" s="15" t="s">
        <v>252</v>
      </c>
      <c r="E47" s="15">
        <v>2023</v>
      </c>
      <c r="F47" s="15" t="s">
        <v>162</v>
      </c>
      <c r="G47" s="15" t="s">
        <v>133</v>
      </c>
      <c r="H47" s="15" t="s">
        <v>136</v>
      </c>
      <c r="I47" s="15" t="s">
        <v>139</v>
      </c>
      <c r="J47" s="15" t="s">
        <v>141</v>
      </c>
      <c r="M47" s="15">
        <v>1.129</v>
      </c>
      <c r="N47" s="15">
        <v>1.113</v>
      </c>
      <c r="O47" s="15">
        <v>1.4E-2</v>
      </c>
      <c r="P47" s="15">
        <v>0.82399999999999995</v>
      </c>
      <c r="Q47" s="15">
        <v>0.312</v>
      </c>
      <c r="R47" s="15">
        <v>1.5920000000000001</v>
      </c>
      <c r="S47" s="15">
        <v>10.56</v>
      </c>
      <c r="U47" s="15">
        <v>0.46700000000000003</v>
      </c>
      <c r="V47" s="15">
        <v>6100</v>
      </c>
    </row>
    <row r="48" spans="2:22" x14ac:dyDescent="0.25">
      <c r="B48" s="15" t="s">
        <v>136</v>
      </c>
      <c r="C48" s="15" t="s">
        <v>207</v>
      </c>
      <c r="D48" s="15" t="s">
        <v>253</v>
      </c>
      <c r="E48" s="15">
        <v>2023</v>
      </c>
      <c r="F48" s="15" t="s">
        <v>162</v>
      </c>
      <c r="G48" s="15" t="s">
        <v>133</v>
      </c>
      <c r="H48" s="15" t="s">
        <v>136</v>
      </c>
      <c r="I48" s="15" t="s">
        <v>139</v>
      </c>
      <c r="J48" s="15" t="s">
        <v>141</v>
      </c>
      <c r="M48" s="15">
        <v>0.84399999999999997</v>
      </c>
      <c r="N48" s="15">
        <v>0.98899999999999999</v>
      </c>
      <c r="O48" s="15">
        <v>1.2999999999999999E-2</v>
      </c>
      <c r="P48" s="15">
        <v>0.51400000000000001</v>
      </c>
      <c r="Q48" s="15">
        <v>0.16500000000000001</v>
      </c>
      <c r="R48" s="15">
        <v>1.1559999999999999</v>
      </c>
      <c r="S48" s="15">
        <v>10.56</v>
      </c>
      <c r="U48" s="15">
        <v>0.46700000000000003</v>
      </c>
      <c r="V48" s="15">
        <v>6100</v>
      </c>
    </row>
    <row r="49" spans="2:22" x14ac:dyDescent="0.25">
      <c r="B49" s="15" t="s">
        <v>136</v>
      </c>
      <c r="C49" s="15" t="s">
        <v>207</v>
      </c>
      <c r="D49" s="15" t="s">
        <v>254</v>
      </c>
      <c r="E49" s="15">
        <v>2023</v>
      </c>
      <c r="F49" s="15" t="s">
        <v>162</v>
      </c>
      <c r="G49" s="15" t="s">
        <v>133</v>
      </c>
      <c r="H49" s="15" t="s">
        <v>136</v>
      </c>
      <c r="I49" s="15" t="s">
        <v>139</v>
      </c>
      <c r="J49" s="15" t="s">
        <v>141</v>
      </c>
      <c r="M49" s="15">
        <v>0.60699999999999998</v>
      </c>
      <c r="N49" s="15">
        <v>0.79500000000000004</v>
      </c>
      <c r="O49" s="15">
        <v>0.01</v>
      </c>
      <c r="P49" s="15">
        <v>0.30599999999999999</v>
      </c>
      <c r="Q49" s="15">
        <v>9.2999999999999999E-2</v>
      </c>
      <c r="R49" s="15">
        <v>0.83299999999999996</v>
      </c>
      <c r="S49" s="15">
        <v>10.175000000000001</v>
      </c>
      <c r="U49" s="15">
        <v>0</v>
      </c>
      <c r="V49" s="15">
        <v>6100</v>
      </c>
    </row>
    <row r="50" spans="2:22" x14ac:dyDescent="0.25">
      <c r="B50" s="15" t="s">
        <v>136</v>
      </c>
      <c r="C50" s="15" t="s">
        <v>207</v>
      </c>
      <c r="D50" s="15" t="s">
        <v>255</v>
      </c>
      <c r="E50" s="15">
        <v>2023</v>
      </c>
      <c r="F50" s="15" t="s">
        <v>162</v>
      </c>
      <c r="G50" s="15" t="s">
        <v>133</v>
      </c>
      <c r="H50" s="15" t="s">
        <v>136</v>
      </c>
      <c r="I50" s="15" t="s">
        <v>139</v>
      </c>
      <c r="J50" s="15" t="s">
        <v>141</v>
      </c>
      <c r="M50" s="15">
        <v>0.45100000000000001</v>
      </c>
      <c r="N50" s="15">
        <v>0.65500000000000003</v>
      </c>
      <c r="O50" s="15">
        <v>8.0000000000000002E-3</v>
      </c>
      <c r="P50" s="15">
        <v>0.19500000000000001</v>
      </c>
      <c r="Q50" s="15">
        <v>5.6000000000000001E-2</v>
      </c>
      <c r="R50" s="15">
        <v>0.58099999999999996</v>
      </c>
      <c r="S50" s="15">
        <v>10.175000000000001</v>
      </c>
      <c r="U50" s="15">
        <v>0</v>
      </c>
      <c r="V50" s="15">
        <v>6100</v>
      </c>
    </row>
  </sheetData>
  <mergeCells count="1">
    <mergeCell ref="B1:V1"/>
  </mergeCell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V50"/>
  <sheetViews>
    <sheetView zoomScale="85" zoomScaleNormal="85" workbookViewId="0">
      <selection activeCell="B1" sqref="B1:V1"/>
    </sheetView>
  </sheetViews>
  <sheetFormatPr defaultColWidth="16" defaultRowHeight="15" x14ac:dyDescent="0.25"/>
  <cols>
    <col min="1" max="1" width="22.7109375" style="18" customWidth="1"/>
    <col min="2" max="2" width="19.42578125" style="15" customWidth="1"/>
    <col min="3" max="3" width="17.5703125" style="15" customWidth="1"/>
    <col min="4" max="4" width="16" style="15"/>
    <col min="5" max="5" width="17.5703125" style="15" customWidth="1"/>
    <col min="6" max="6" width="17.28515625" style="15" customWidth="1"/>
    <col min="7" max="7" width="28.140625" style="15" customWidth="1"/>
    <col min="8" max="8" width="27.140625" style="15" customWidth="1"/>
    <col min="9" max="9" width="24.5703125" style="15" customWidth="1"/>
    <col min="10" max="10" width="16" style="15"/>
    <col min="11" max="11" width="24.5703125" style="15" customWidth="1"/>
    <col min="12" max="13" width="16" style="15"/>
    <col min="14" max="14" width="17.7109375" style="15" customWidth="1"/>
    <col min="15" max="15" width="18.85546875" style="15" customWidth="1"/>
    <col min="16" max="16" width="18" style="15" customWidth="1"/>
    <col min="17" max="17" width="16" style="15"/>
    <col min="18" max="18" width="19" style="15" customWidth="1"/>
    <col min="19" max="19" width="16" style="15"/>
    <col min="20" max="20" width="18.7109375" style="15" customWidth="1"/>
    <col min="21" max="21" width="16" style="15"/>
    <col min="22" max="22" width="18.42578125" style="15" customWidth="1"/>
    <col min="23" max="16384" width="16" style="15"/>
  </cols>
  <sheetData>
    <row r="1" spans="1:22" ht="38.25" customHeight="1" x14ac:dyDescent="0.25">
      <c r="A1" s="37" t="str">
        <f>HYPERLINK("#Contents!A1","Return to table of contents")</f>
        <v>Return to table of contents</v>
      </c>
      <c r="B1" s="47" t="s">
        <v>338</v>
      </c>
      <c r="C1" s="47"/>
      <c r="D1" s="47"/>
      <c r="E1" s="47"/>
      <c r="F1" s="47"/>
      <c r="G1" s="47"/>
      <c r="H1" s="47"/>
      <c r="I1" s="47"/>
      <c r="J1" s="47"/>
      <c r="K1" s="47"/>
      <c r="L1" s="47"/>
      <c r="M1" s="47"/>
      <c r="N1" s="47"/>
      <c r="O1" s="47"/>
      <c r="P1" s="47"/>
      <c r="Q1" s="47"/>
      <c r="R1" s="47"/>
      <c r="S1" s="47"/>
      <c r="T1" s="47"/>
      <c r="U1" s="47"/>
      <c r="V1" s="48"/>
    </row>
    <row r="2" spans="1:22" ht="30" x14ac:dyDescent="0.25">
      <c r="A2" s="19"/>
      <c r="B2" s="5" t="s">
        <v>120</v>
      </c>
      <c r="C2" s="5" t="s">
        <v>123</v>
      </c>
      <c r="D2" s="5" t="s">
        <v>126</v>
      </c>
      <c r="E2" s="5" t="s">
        <v>127</v>
      </c>
      <c r="F2" s="5" t="s">
        <v>128</v>
      </c>
      <c r="G2" s="5" t="s">
        <v>131</v>
      </c>
      <c r="H2" s="5" t="s">
        <v>134</v>
      </c>
      <c r="I2" s="5" t="s">
        <v>137</v>
      </c>
      <c r="J2" s="5" t="s">
        <v>140</v>
      </c>
      <c r="K2" s="5" t="s">
        <v>142</v>
      </c>
      <c r="L2" s="5" t="s">
        <v>145</v>
      </c>
      <c r="M2" s="5" t="s">
        <v>147</v>
      </c>
      <c r="N2" s="5" t="s">
        <v>149</v>
      </c>
      <c r="O2" s="5" t="s">
        <v>150</v>
      </c>
      <c r="P2" s="5" t="s">
        <v>151</v>
      </c>
      <c r="Q2" s="5" t="s">
        <v>152</v>
      </c>
      <c r="R2" s="5" t="s">
        <v>153</v>
      </c>
      <c r="S2" s="5" t="s">
        <v>154</v>
      </c>
      <c r="T2" s="5" t="s">
        <v>155</v>
      </c>
      <c r="U2" s="5" t="s">
        <v>156</v>
      </c>
      <c r="V2" s="5" t="s">
        <v>158</v>
      </c>
    </row>
    <row r="3" spans="1:22" x14ac:dyDescent="0.25">
      <c r="A3" s="19"/>
      <c r="B3" s="15" t="s">
        <v>122</v>
      </c>
      <c r="C3" s="15" t="s">
        <v>207</v>
      </c>
      <c r="D3" s="15" t="s">
        <v>208</v>
      </c>
      <c r="E3" s="15">
        <v>2023</v>
      </c>
      <c r="F3" s="15" t="s">
        <v>162</v>
      </c>
      <c r="G3" s="15" t="s">
        <v>133</v>
      </c>
      <c r="H3" s="15" t="s">
        <v>136</v>
      </c>
      <c r="I3" s="15" t="s">
        <v>139</v>
      </c>
      <c r="J3" s="15" t="s">
        <v>141</v>
      </c>
      <c r="M3" s="15">
        <v>0.26600000000000001</v>
      </c>
      <c r="N3" s="15">
        <v>0.313</v>
      </c>
      <c r="O3" s="15">
        <v>4.0000000000000001E-3</v>
      </c>
      <c r="P3" s="15">
        <v>0.191</v>
      </c>
      <c r="Q3" s="15">
        <v>0.12</v>
      </c>
      <c r="R3" s="15">
        <v>0.311</v>
      </c>
      <c r="S3" s="15">
        <v>9.8670000000000009</v>
      </c>
      <c r="U3" s="15">
        <v>0</v>
      </c>
      <c r="V3" s="15">
        <v>6770</v>
      </c>
    </row>
    <row r="4" spans="1:22" x14ac:dyDescent="0.25">
      <c r="B4" s="15" t="s">
        <v>122</v>
      </c>
      <c r="C4" s="15" t="s">
        <v>207</v>
      </c>
      <c r="D4" s="15" t="s">
        <v>209</v>
      </c>
      <c r="E4" s="15">
        <v>2023</v>
      </c>
      <c r="F4" s="15" t="s">
        <v>162</v>
      </c>
      <c r="G4" s="15" t="s">
        <v>133</v>
      </c>
      <c r="H4" s="15" t="s">
        <v>136</v>
      </c>
      <c r="I4" s="15" t="s">
        <v>139</v>
      </c>
      <c r="J4" s="15" t="s">
        <v>141</v>
      </c>
      <c r="M4" s="15">
        <v>0.246</v>
      </c>
      <c r="N4" s="15">
        <v>0.31</v>
      </c>
      <c r="O4" s="15">
        <v>4.0000000000000001E-3</v>
      </c>
      <c r="P4" s="15">
        <v>0.17</v>
      </c>
      <c r="Q4" s="15">
        <v>0.107</v>
      </c>
      <c r="R4" s="15">
        <v>0.27800000000000002</v>
      </c>
      <c r="S4" s="15">
        <v>9.8729999999999993</v>
      </c>
      <c r="U4" s="15">
        <v>0</v>
      </c>
      <c r="V4" s="15">
        <v>6780</v>
      </c>
    </row>
    <row r="5" spans="1:22" x14ac:dyDescent="0.25">
      <c r="B5" s="15" t="s">
        <v>122</v>
      </c>
      <c r="C5" s="15" t="s">
        <v>207</v>
      </c>
      <c r="D5" s="15" t="s">
        <v>210</v>
      </c>
      <c r="E5" s="15">
        <v>2023</v>
      </c>
      <c r="F5" s="15" t="s">
        <v>162</v>
      </c>
      <c r="G5" s="15" t="s">
        <v>133</v>
      </c>
      <c r="H5" s="15" t="s">
        <v>136</v>
      </c>
      <c r="I5" s="15" t="s">
        <v>139</v>
      </c>
      <c r="J5" s="15" t="s">
        <v>141</v>
      </c>
      <c r="M5" s="15">
        <v>0.247</v>
      </c>
      <c r="N5" s="15">
        <v>0.39300000000000002</v>
      </c>
      <c r="O5" s="15">
        <v>5.0000000000000001E-3</v>
      </c>
      <c r="P5" s="15">
        <v>0.155</v>
      </c>
      <c r="Q5" s="15">
        <v>9.9000000000000005E-2</v>
      </c>
      <c r="R5" s="15">
        <v>0.25600000000000001</v>
      </c>
      <c r="S5" s="15">
        <v>9.6370000000000005</v>
      </c>
      <c r="U5" s="15">
        <v>0</v>
      </c>
      <c r="V5" s="15">
        <v>6780</v>
      </c>
    </row>
    <row r="6" spans="1:22" x14ac:dyDescent="0.25">
      <c r="B6" s="15" t="s">
        <v>122</v>
      </c>
      <c r="C6" s="15" t="s">
        <v>207</v>
      </c>
      <c r="D6" s="15" t="s">
        <v>211</v>
      </c>
      <c r="E6" s="15">
        <v>2023</v>
      </c>
      <c r="F6" s="15" t="s">
        <v>162</v>
      </c>
      <c r="G6" s="15" t="s">
        <v>133</v>
      </c>
      <c r="H6" s="15" t="s">
        <v>136</v>
      </c>
      <c r="I6" s="15" t="s">
        <v>139</v>
      </c>
      <c r="J6" s="15" t="s">
        <v>141</v>
      </c>
      <c r="M6" s="15">
        <v>0.23499999999999999</v>
      </c>
      <c r="N6" s="15">
        <v>0.38100000000000001</v>
      </c>
      <c r="O6" s="15">
        <v>5.0000000000000001E-3</v>
      </c>
      <c r="P6" s="15">
        <v>0.14499999999999999</v>
      </c>
      <c r="Q6" s="15">
        <v>9.2999999999999999E-2</v>
      </c>
      <c r="R6" s="15">
        <v>0.23899999999999999</v>
      </c>
      <c r="S6" s="15">
        <v>9.6370000000000005</v>
      </c>
      <c r="U6" s="15">
        <v>0</v>
      </c>
      <c r="V6" s="15">
        <v>6780</v>
      </c>
    </row>
    <row r="7" spans="1:22" x14ac:dyDescent="0.25">
      <c r="B7" s="15" t="s">
        <v>122</v>
      </c>
      <c r="C7" s="15" t="s">
        <v>207</v>
      </c>
      <c r="D7" s="15" t="s">
        <v>212</v>
      </c>
      <c r="E7" s="15">
        <v>2023</v>
      </c>
      <c r="F7" s="15" t="s">
        <v>162</v>
      </c>
      <c r="G7" s="15" t="s">
        <v>133</v>
      </c>
      <c r="H7" s="15" t="s">
        <v>136</v>
      </c>
      <c r="I7" s="15" t="s">
        <v>139</v>
      </c>
      <c r="J7" s="15" t="s">
        <v>141</v>
      </c>
      <c r="M7" s="15">
        <v>0.223</v>
      </c>
      <c r="N7" s="15">
        <v>0.35799999999999998</v>
      </c>
      <c r="O7" s="15">
        <v>4.0000000000000001E-3</v>
      </c>
      <c r="P7" s="15">
        <v>0.13900000000000001</v>
      </c>
      <c r="Q7" s="15">
        <v>8.8999999999999996E-2</v>
      </c>
      <c r="R7" s="15">
        <v>0.22500000000000001</v>
      </c>
      <c r="S7" s="15">
        <v>9.4429999999999996</v>
      </c>
      <c r="U7" s="15">
        <v>0</v>
      </c>
      <c r="V7" s="15">
        <v>6780</v>
      </c>
    </row>
    <row r="8" spans="1:22" x14ac:dyDescent="0.25">
      <c r="B8" s="15" t="s">
        <v>122</v>
      </c>
      <c r="C8" s="15" t="s">
        <v>207</v>
      </c>
      <c r="D8" s="15" t="s">
        <v>213</v>
      </c>
      <c r="E8" s="15">
        <v>2023</v>
      </c>
      <c r="F8" s="15" t="s">
        <v>162</v>
      </c>
      <c r="G8" s="15" t="s">
        <v>133</v>
      </c>
      <c r="H8" s="15" t="s">
        <v>136</v>
      </c>
      <c r="I8" s="15" t="s">
        <v>139</v>
      </c>
      <c r="J8" s="15" t="s">
        <v>141</v>
      </c>
      <c r="M8" s="15">
        <v>0.217</v>
      </c>
      <c r="N8" s="15">
        <v>0.34899999999999998</v>
      </c>
      <c r="O8" s="15">
        <v>4.0000000000000001E-3</v>
      </c>
      <c r="P8" s="15">
        <v>0.13500000000000001</v>
      </c>
      <c r="Q8" s="15">
        <v>8.6999999999999994E-2</v>
      </c>
      <c r="R8" s="15">
        <v>0.216</v>
      </c>
      <c r="S8" s="15">
        <v>9.4440000000000008</v>
      </c>
      <c r="U8" s="15">
        <v>0</v>
      </c>
      <c r="V8" s="15">
        <v>6780</v>
      </c>
    </row>
    <row r="9" spans="1:22" x14ac:dyDescent="0.25">
      <c r="B9" s="15" t="s">
        <v>122</v>
      </c>
      <c r="C9" s="15" t="s">
        <v>207</v>
      </c>
      <c r="D9" s="15" t="s">
        <v>214</v>
      </c>
      <c r="E9" s="15">
        <v>2023</v>
      </c>
      <c r="F9" s="15" t="s">
        <v>162</v>
      </c>
      <c r="G9" s="15" t="s">
        <v>133</v>
      </c>
      <c r="H9" s="15" t="s">
        <v>136</v>
      </c>
      <c r="I9" s="15" t="s">
        <v>139</v>
      </c>
      <c r="J9" s="15" t="s">
        <v>141</v>
      </c>
      <c r="M9" s="15">
        <v>0.20899999999999999</v>
      </c>
      <c r="N9" s="15">
        <v>0.34399999999999997</v>
      </c>
      <c r="O9" s="15">
        <v>4.0000000000000001E-3</v>
      </c>
      <c r="P9" s="15">
        <v>0.13</v>
      </c>
      <c r="Q9" s="15">
        <v>8.4000000000000005E-2</v>
      </c>
      <c r="R9" s="15">
        <v>0.20799999999999999</v>
      </c>
      <c r="S9" s="15">
        <v>9.2620000000000005</v>
      </c>
      <c r="U9" s="15">
        <v>0</v>
      </c>
      <c r="V9" s="15">
        <v>6780</v>
      </c>
    </row>
    <row r="10" spans="1:22" x14ac:dyDescent="0.25">
      <c r="B10" s="15" t="s">
        <v>122</v>
      </c>
      <c r="C10" s="15" t="s">
        <v>207</v>
      </c>
      <c r="D10" s="15" t="s">
        <v>215</v>
      </c>
      <c r="E10" s="15">
        <v>2023</v>
      </c>
      <c r="F10" s="15" t="s">
        <v>162</v>
      </c>
      <c r="G10" s="15" t="s">
        <v>133</v>
      </c>
      <c r="H10" s="15" t="s">
        <v>136</v>
      </c>
      <c r="I10" s="15" t="s">
        <v>139</v>
      </c>
      <c r="J10" s="15" t="s">
        <v>141</v>
      </c>
      <c r="M10" s="15">
        <v>0.20100000000000001</v>
      </c>
      <c r="N10" s="15">
        <v>0.317</v>
      </c>
      <c r="O10" s="15">
        <v>4.0000000000000001E-3</v>
      </c>
      <c r="P10" s="15">
        <v>0.127</v>
      </c>
      <c r="Q10" s="15">
        <v>8.3000000000000004E-2</v>
      </c>
      <c r="R10" s="15">
        <v>0.20300000000000001</v>
      </c>
      <c r="S10" s="15">
        <v>9.2629999999999999</v>
      </c>
      <c r="U10" s="15">
        <v>0</v>
      </c>
      <c r="V10" s="15">
        <v>6780</v>
      </c>
    </row>
    <row r="11" spans="1:22" x14ac:dyDescent="0.25">
      <c r="B11" s="15" t="s">
        <v>122</v>
      </c>
      <c r="C11" s="15" t="s">
        <v>207</v>
      </c>
      <c r="D11" s="15" t="s">
        <v>216</v>
      </c>
      <c r="E11" s="15">
        <v>2023</v>
      </c>
      <c r="F11" s="15" t="s">
        <v>162</v>
      </c>
      <c r="G11" s="15" t="s">
        <v>133</v>
      </c>
      <c r="H11" s="15" t="s">
        <v>136</v>
      </c>
      <c r="I11" s="15" t="s">
        <v>139</v>
      </c>
      <c r="J11" s="15" t="s">
        <v>141</v>
      </c>
      <c r="M11" s="15">
        <v>0.19500000000000001</v>
      </c>
      <c r="N11" s="15">
        <v>0.28799999999999998</v>
      </c>
      <c r="O11" s="15">
        <v>3.0000000000000001E-3</v>
      </c>
      <c r="P11" s="15">
        <v>0.126</v>
      </c>
      <c r="Q11" s="15">
        <v>8.2000000000000003E-2</v>
      </c>
      <c r="R11" s="15">
        <v>0.20100000000000001</v>
      </c>
      <c r="S11" s="15">
        <v>9.1430000000000007</v>
      </c>
      <c r="U11" s="15">
        <v>0</v>
      </c>
      <c r="V11" s="15">
        <v>6780</v>
      </c>
    </row>
    <row r="12" spans="1:22" x14ac:dyDescent="0.25">
      <c r="B12" s="15" t="s">
        <v>122</v>
      </c>
      <c r="C12" s="15" t="s">
        <v>207</v>
      </c>
      <c r="D12" s="15" t="s">
        <v>217</v>
      </c>
      <c r="E12" s="15">
        <v>2023</v>
      </c>
      <c r="F12" s="15" t="s">
        <v>162</v>
      </c>
      <c r="G12" s="15" t="s">
        <v>133</v>
      </c>
      <c r="H12" s="15" t="s">
        <v>136</v>
      </c>
      <c r="I12" s="15" t="s">
        <v>139</v>
      </c>
      <c r="J12" s="15" t="s">
        <v>141</v>
      </c>
      <c r="M12" s="15">
        <v>0.188</v>
      </c>
      <c r="N12" s="15">
        <v>0.24399999999999999</v>
      </c>
      <c r="O12" s="15">
        <v>3.0000000000000001E-3</v>
      </c>
      <c r="P12" s="15">
        <v>0.126</v>
      </c>
      <c r="Q12" s="15">
        <v>8.2000000000000003E-2</v>
      </c>
      <c r="R12" s="15">
        <v>0.20100000000000001</v>
      </c>
      <c r="S12" s="15">
        <v>9.1430000000000007</v>
      </c>
      <c r="U12" s="15">
        <v>0</v>
      </c>
      <c r="V12" s="15">
        <v>6780</v>
      </c>
    </row>
    <row r="13" spans="1:22" x14ac:dyDescent="0.25">
      <c r="B13" s="15" t="s">
        <v>122</v>
      </c>
      <c r="C13" s="15" t="s">
        <v>207</v>
      </c>
      <c r="D13" s="15" t="s">
        <v>218</v>
      </c>
      <c r="E13" s="15">
        <v>2023</v>
      </c>
      <c r="F13" s="15" t="s">
        <v>162</v>
      </c>
      <c r="G13" s="15" t="s">
        <v>133</v>
      </c>
      <c r="H13" s="15" t="s">
        <v>136</v>
      </c>
      <c r="I13" s="15" t="s">
        <v>139</v>
      </c>
      <c r="J13" s="15" t="s">
        <v>141</v>
      </c>
      <c r="M13" s="15">
        <v>0.18</v>
      </c>
      <c r="N13" s="15">
        <v>0.20300000000000001</v>
      </c>
      <c r="O13" s="15">
        <v>2E-3</v>
      </c>
      <c r="P13" s="15">
        <v>0.127</v>
      </c>
      <c r="Q13" s="15">
        <v>8.3000000000000004E-2</v>
      </c>
      <c r="R13" s="15">
        <v>0.20300000000000001</v>
      </c>
      <c r="S13" s="15">
        <v>9.0690000000000008</v>
      </c>
      <c r="U13" s="15">
        <v>7.3999999999999996E-2</v>
      </c>
      <c r="V13" s="15">
        <v>6780</v>
      </c>
    </row>
    <row r="14" spans="1:22" x14ac:dyDescent="0.25">
      <c r="B14" s="15" t="s">
        <v>122</v>
      </c>
      <c r="C14" s="15" t="s">
        <v>207</v>
      </c>
      <c r="D14" s="15" t="s">
        <v>219</v>
      </c>
      <c r="E14" s="15">
        <v>2023</v>
      </c>
      <c r="F14" s="15" t="s">
        <v>162</v>
      </c>
      <c r="G14" s="15" t="s">
        <v>133</v>
      </c>
      <c r="H14" s="15" t="s">
        <v>136</v>
      </c>
      <c r="I14" s="15" t="s">
        <v>139</v>
      </c>
      <c r="J14" s="15" t="s">
        <v>141</v>
      </c>
      <c r="M14" s="15">
        <v>0.18099999999999999</v>
      </c>
      <c r="N14" s="15">
        <v>0.18099999999999999</v>
      </c>
      <c r="O14" s="15">
        <v>2E-3</v>
      </c>
      <c r="P14" s="15">
        <v>0.13100000000000001</v>
      </c>
      <c r="Q14" s="15">
        <v>8.5000000000000006E-2</v>
      </c>
      <c r="R14" s="15">
        <v>0.20899999999999999</v>
      </c>
      <c r="S14" s="15">
        <v>9.0690000000000008</v>
      </c>
      <c r="U14" s="15">
        <v>7.3999999999999996E-2</v>
      </c>
      <c r="V14" s="15">
        <v>6780</v>
      </c>
    </row>
    <row r="15" spans="1:22" x14ac:dyDescent="0.25">
      <c r="B15" s="15" t="s">
        <v>122</v>
      </c>
      <c r="C15" s="15" t="s">
        <v>207</v>
      </c>
      <c r="D15" s="15" t="s">
        <v>220</v>
      </c>
      <c r="E15" s="15">
        <v>2023</v>
      </c>
      <c r="F15" s="15" t="s">
        <v>162</v>
      </c>
      <c r="G15" s="15" t="s">
        <v>133</v>
      </c>
      <c r="H15" s="15" t="s">
        <v>136</v>
      </c>
      <c r="I15" s="15" t="s">
        <v>139</v>
      </c>
      <c r="J15" s="15" t="s">
        <v>141</v>
      </c>
      <c r="M15" s="15">
        <v>0.188</v>
      </c>
      <c r="N15" s="15">
        <v>0.17499999999999999</v>
      </c>
      <c r="O15" s="15">
        <v>2E-3</v>
      </c>
      <c r="P15" s="15">
        <v>0.13900000000000001</v>
      </c>
      <c r="Q15" s="15">
        <v>0.09</v>
      </c>
      <c r="R15" s="15">
        <v>0.222</v>
      </c>
      <c r="S15" s="15">
        <v>9.1470000000000002</v>
      </c>
      <c r="U15" s="15">
        <v>5.9710000000000001</v>
      </c>
      <c r="V15" s="15">
        <v>6780</v>
      </c>
    </row>
    <row r="16" spans="1:22" x14ac:dyDescent="0.25">
      <c r="B16" s="15" t="s">
        <v>122</v>
      </c>
      <c r="C16" s="15" t="s">
        <v>207</v>
      </c>
      <c r="D16" s="15" t="s">
        <v>221</v>
      </c>
      <c r="E16" s="15">
        <v>2023</v>
      </c>
      <c r="F16" s="15" t="s">
        <v>162</v>
      </c>
      <c r="G16" s="15" t="s">
        <v>133</v>
      </c>
      <c r="H16" s="15" t="s">
        <v>136</v>
      </c>
      <c r="I16" s="15" t="s">
        <v>139</v>
      </c>
      <c r="J16" s="15" t="s">
        <v>141</v>
      </c>
      <c r="M16" s="15">
        <v>0.214</v>
      </c>
      <c r="N16" s="15">
        <v>0.19600000000000001</v>
      </c>
      <c r="O16" s="15">
        <v>2E-3</v>
      </c>
      <c r="P16" s="15">
        <v>0.158</v>
      </c>
      <c r="Q16" s="15">
        <v>0.10100000000000001</v>
      </c>
      <c r="R16" s="15">
        <v>0.25800000000000001</v>
      </c>
      <c r="S16" s="15">
        <v>9.1470000000000002</v>
      </c>
      <c r="U16" s="15">
        <v>5.9710000000000001</v>
      </c>
      <c r="V16" s="15">
        <v>6780</v>
      </c>
    </row>
    <row r="17" spans="2:22" x14ac:dyDescent="0.25">
      <c r="B17" s="15" t="s">
        <v>122</v>
      </c>
      <c r="C17" s="15" t="s">
        <v>207</v>
      </c>
      <c r="D17" s="15" t="s">
        <v>222</v>
      </c>
      <c r="E17" s="15">
        <v>2023</v>
      </c>
      <c r="F17" s="15" t="s">
        <v>162</v>
      </c>
      <c r="G17" s="15" t="s">
        <v>133</v>
      </c>
      <c r="H17" s="15" t="s">
        <v>136</v>
      </c>
      <c r="I17" s="15" t="s">
        <v>139</v>
      </c>
      <c r="J17" s="15" t="s">
        <v>141</v>
      </c>
      <c r="M17" s="15">
        <v>0.247</v>
      </c>
      <c r="N17" s="15">
        <v>0.21199999999999999</v>
      </c>
      <c r="O17" s="15">
        <v>3.0000000000000001E-3</v>
      </c>
      <c r="P17" s="15">
        <v>0.187</v>
      </c>
      <c r="Q17" s="15">
        <v>0.11700000000000001</v>
      </c>
      <c r="R17" s="15">
        <v>0.307</v>
      </c>
      <c r="S17" s="15">
        <v>9.3960000000000008</v>
      </c>
      <c r="U17" s="15">
        <v>30.167999999999999</v>
      </c>
      <c r="V17" s="15">
        <v>6780</v>
      </c>
    </row>
    <row r="18" spans="2:22" x14ac:dyDescent="0.25">
      <c r="B18" s="15" t="s">
        <v>122</v>
      </c>
      <c r="C18" s="15" t="s">
        <v>207</v>
      </c>
      <c r="D18" s="15" t="s">
        <v>223</v>
      </c>
      <c r="E18" s="15">
        <v>2023</v>
      </c>
      <c r="F18" s="15" t="s">
        <v>162</v>
      </c>
      <c r="G18" s="15" t="s">
        <v>133</v>
      </c>
      <c r="H18" s="15" t="s">
        <v>136</v>
      </c>
      <c r="I18" s="15" t="s">
        <v>139</v>
      </c>
      <c r="J18" s="15" t="s">
        <v>141</v>
      </c>
      <c r="M18" s="15">
        <v>0.29499999999999998</v>
      </c>
      <c r="N18" s="15">
        <v>0.25</v>
      </c>
      <c r="O18" s="15">
        <v>3.0000000000000001E-3</v>
      </c>
      <c r="P18" s="15">
        <v>0.23</v>
      </c>
      <c r="Q18" s="15">
        <v>0.14199999999999999</v>
      </c>
      <c r="R18" s="15">
        <v>0.36399999999999999</v>
      </c>
      <c r="S18" s="15">
        <v>9.3960000000000008</v>
      </c>
      <c r="U18" s="15">
        <v>30.167999999999999</v>
      </c>
      <c r="V18" s="15">
        <v>6780</v>
      </c>
    </row>
    <row r="19" spans="2:22" x14ac:dyDescent="0.25">
      <c r="B19" s="15" t="s">
        <v>122</v>
      </c>
      <c r="C19" s="15" t="s">
        <v>207</v>
      </c>
      <c r="D19" s="15" t="s">
        <v>224</v>
      </c>
      <c r="E19" s="15">
        <v>2023</v>
      </c>
      <c r="F19" s="15" t="s">
        <v>162</v>
      </c>
      <c r="G19" s="15" t="s">
        <v>133</v>
      </c>
      <c r="H19" s="15" t="s">
        <v>136</v>
      </c>
      <c r="I19" s="15" t="s">
        <v>139</v>
      </c>
      <c r="J19" s="15" t="s">
        <v>141</v>
      </c>
      <c r="M19" s="15">
        <v>0.32300000000000001</v>
      </c>
      <c r="N19" s="15">
        <v>0.254</v>
      </c>
      <c r="O19" s="15">
        <v>3.0000000000000001E-3</v>
      </c>
      <c r="P19" s="15">
        <v>0.26200000000000001</v>
      </c>
      <c r="Q19" s="15">
        <v>0.16400000000000001</v>
      </c>
      <c r="R19" s="15">
        <v>0.40300000000000002</v>
      </c>
      <c r="S19" s="15">
        <v>9.8710000000000004</v>
      </c>
      <c r="U19" s="15">
        <v>75.738</v>
      </c>
      <c r="V19" s="15">
        <v>6780</v>
      </c>
    </row>
    <row r="20" spans="2:22" x14ac:dyDescent="0.25">
      <c r="B20" s="15" t="s">
        <v>122</v>
      </c>
      <c r="C20" s="15" t="s">
        <v>207</v>
      </c>
      <c r="D20" s="15" t="s">
        <v>225</v>
      </c>
      <c r="E20" s="15">
        <v>2023</v>
      </c>
      <c r="F20" s="15" t="s">
        <v>162</v>
      </c>
      <c r="G20" s="15" t="s">
        <v>133</v>
      </c>
      <c r="H20" s="15" t="s">
        <v>136</v>
      </c>
      <c r="I20" s="15" t="s">
        <v>139</v>
      </c>
      <c r="J20" s="15" t="s">
        <v>141</v>
      </c>
      <c r="M20" s="15">
        <v>0.34300000000000003</v>
      </c>
      <c r="N20" s="15">
        <v>0.25</v>
      </c>
      <c r="O20" s="15">
        <v>3.0000000000000001E-3</v>
      </c>
      <c r="P20" s="15">
        <v>0.28599999999999998</v>
      </c>
      <c r="Q20" s="15">
        <v>0.182</v>
      </c>
      <c r="R20" s="15">
        <v>0.42799999999999999</v>
      </c>
      <c r="S20" s="15">
        <v>9.8710000000000004</v>
      </c>
      <c r="U20" s="15">
        <v>75.738</v>
      </c>
      <c r="V20" s="15">
        <v>6780</v>
      </c>
    </row>
    <row r="21" spans="2:22" x14ac:dyDescent="0.25">
      <c r="B21" s="15" t="s">
        <v>122</v>
      </c>
      <c r="C21" s="15" t="s">
        <v>207</v>
      </c>
      <c r="D21" s="15" t="s">
        <v>226</v>
      </c>
      <c r="E21" s="15">
        <v>2023</v>
      </c>
      <c r="F21" s="15" t="s">
        <v>162</v>
      </c>
      <c r="G21" s="15" t="s">
        <v>133</v>
      </c>
      <c r="H21" s="15" t="s">
        <v>136</v>
      </c>
      <c r="I21" s="15" t="s">
        <v>139</v>
      </c>
      <c r="J21" s="15" t="s">
        <v>141</v>
      </c>
      <c r="M21" s="15">
        <v>0.35</v>
      </c>
      <c r="N21" s="15">
        <v>0.23699999999999999</v>
      </c>
      <c r="O21" s="15">
        <v>3.0000000000000001E-3</v>
      </c>
      <c r="P21" s="15">
        <v>0.29699999999999999</v>
      </c>
      <c r="Q21" s="15">
        <v>0.192</v>
      </c>
      <c r="R21" s="15">
        <v>0.44</v>
      </c>
      <c r="S21" s="15">
        <v>10.606</v>
      </c>
      <c r="U21" s="15">
        <v>148.03200000000001</v>
      </c>
      <c r="V21" s="15">
        <v>6780</v>
      </c>
    </row>
    <row r="22" spans="2:22" x14ac:dyDescent="0.25">
      <c r="B22" s="15" t="s">
        <v>122</v>
      </c>
      <c r="C22" s="15" t="s">
        <v>207</v>
      </c>
      <c r="D22" s="15" t="s">
        <v>227</v>
      </c>
      <c r="E22" s="15">
        <v>2023</v>
      </c>
      <c r="F22" s="15" t="s">
        <v>162</v>
      </c>
      <c r="G22" s="15" t="s">
        <v>133</v>
      </c>
      <c r="H22" s="15" t="s">
        <v>136</v>
      </c>
      <c r="I22" s="15" t="s">
        <v>139</v>
      </c>
      <c r="J22" s="15" t="s">
        <v>141</v>
      </c>
      <c r="M22" s="15">
        <v>0.35599999999999998</v>
      </c>
      <c r="N22" s="15">
        <v>0.23499999999999999</v>
      </c>
      <c r="O22" s="15">
        <v>3.0000000000000001E-3</v>
      </c>
      <c r="P22" s="15">
        <v>0.30399999999999999</v>
      </c>
      <c r="Q22" s="15">
        <v>0.2</v>
      </c>
      <c r="R22" s="15">
        <v>0.44900000000000001</v>
      </c>
      <c r="S22" s="15">
        <v>10.608000000000001</v>
      </c>
      <c r="U22" s="15">
        <v>148.03299999999999</v>
      </c>
      <c r="V22" s="15">
        <v>6780</v>
      </c>
    </row>
    <row r="23" spans="2:22" x14ac:dyDescent="0.25">
      <c r="B23" s="15" t="s">
        <v>122</v>
      </c>
      <c r="C23" s="15" t="s">
        <v>207</v>
      </c>
      <c r="D23" s="15" t="s">
        <v>228</v>
      </c>
      <c r="E23" s="15">
        <v>2023</v>
      </c>
      <c r="F23" s="15" t="s">
        <v>162</v>
      </c>
      <c r="G23" s="15" t="s">
        <v>133</v>
      </c>
      <c r="H23" s="15" t="s">
        <v>136</v>
      </c>
      <c r="I23" s="15" t="s">
        <v>139</v>
      </c>
      <c r="J23" s="15" t="s">
        <v>141</v>
      </c>
      <c r="M23" s="15">
        <v>0.35599999999999998</v>
      </c>
      <c r="N23" s="15">
        <v>0.23</v>
      </c>
      <c r="O23" s="15">
        <v>3.0000000000000001E-3</v>
      </c>
      <c r="P23" s="15">
        <v>0.308</v>
      </c>
      <c r="Q23" s="15">
        <v>0.20200000000000001</v>
      </c>
      <c r="R23" s="15">
        <v>0.44900000000000001</v>
      </c>
      <c r="S23" s="15">
        <v>11.49</v>
      </c>
      <c r="U23" s="15">
        <v>231.90299999999999</v>
      </c>
      <c r="V23" s="15">
        <v>6780</v>
      </c>
    </row>
    <row r="24" spans="2:22" x14ac:dyDescent="0.25">
      <c r="B24" s="15" t="s">
        <v>122</v>
      </c>
      <c r="C24" s="15" t="s">
        <v>207</v>
      </c>
      <c r="D24" s="15" t="s">
        <v>229</v>
      </c>
      <c r="E24" s="15">
        <v>2023</v>
      </c>
      <c r="F24" s="15" t="s">
        <v>162</v>
      </c>
      <c r="G24" s="15" t="s">
        <v>133</v>
      </c>
      <c r="H24" s="15" t="s">
        <v>136</v>
      </c>
      <c r="I24" s="15" t="s">
        <v>139</v>
      </c>
      <c r="J24" s="15" t="s">
        <v>141</v>
      </c>
      <c r="M24" s="15">
        <v>0.35299999999999998</v>
      </c>
      <c r="N24" s="15">
        <v>0.22800000000000001</v>
      </c>
      <c r="O24" s="15">
        <v>3.0000000000000001E-3</v>
      </c>
      <c r="P24" s="15">
        <v>0.30599999999999999</v>
      </c>
      <c r="Q24" s="15">
        <v>0.2</v>
      </c>
      <c r="R24" s="15">
        <v>0.44700000000000001</v>
      </c>
      <c r="S24" s="15">
        <v>11.49</v>
      </c>
      <c r="U24" s="15">
        <v>231.90299999999999</v>
      </c>
      <c r="V24" s="15">
        <v>6780</v>
      </c>
    </row>
    <row r="25" spans="2:22" x14ac:dyDescent="0.25">
      <c r="B25" s="15" t="s">
        <v>122</v>
      </c>
      <c r="C25" s="15" t="s">
        <v>207</v>
      </c>
      <c r="D25" s="15" t="s">
        <v>230</v>
      </c>
      <c r="E25" s="15">
        <v>2023</v>
      </c>
      <c r="F25" s="15" t="s">
        <v>162</v>
      </c>
      <c r="G25" s="15" t="s">
        <v>133</v>
      </c>
      <c r="H25" s="15" t="s">
        <v>136</v>
      </c>
      <c r="I25" s="15" t="s">
        <v>139</v>
      </c>
      <c r="J25" s="15" t="s">
        <v>141</v>
      </c>
      <c r="M25" s="15">
        <v>0.34899999999999998</v>
      </c>
      <c r="N25" s="15">
        <v>0.22600000000000001</v>
      </c>
      <c r="O25" s="15">
        <v>3.0000000000000001E-3</v>
      </c>
      <c r="P25" s="15">
        <v>0.3</v>
      </c>
      <c r="Q25" s="15">
        <v>0.19700000000000001</v>
      </c>
      <c r="R25" s="15">
        <v>0.441</v>
      </c>
      <c r="S25" s="15">
        <v>12.305</v>
      </c>
      <c r="U25" s="15">
        <v>303.137</v>
      </c>
      <c r="V25" s="15">
        <v>6780</v>
      </c>
    </row>
    <row r="26" spans="2:22" x14ac:dyDescent="0.25">
      <c r="B26" s="15" t="s">
        <v>122</v>
      </c>
      <c r="C26" s="15" t="s">
        <v>207</v>
      </c>
      <c r="D26" s="15" t="s">
        <v>231</v>
      </c>
      <c r="E26" s="15">
        <v>2023</v>
      </c>
      <c r="F26" s="15" t="s">
        <v>162</v>
      </c>
      <c r="G26" s="15" t="s">
        <v>133</v>
      </c>
      <c r="H26" s="15" t="s">
        <v>136</v>
      </c>
      <c r="I26" s="15" t="s">
        <v>139</v>
      </c>
      <c r="J26" s="15" t="s">
        <v>141</v>
      </c>
      <c r="M26" s="15">
        <v>0.34599999999999997</v>
      </c>
      <c r="N26" s="15">
        <v>0.224</v>
      </c>
      <c r="O26" s="15">
        <v>3.0000000000000001E-3</v>
      </c>
      <c r="P26" s="15">
        <v>0.29599999999999999</v>
      </c>
      <c r="Q26" s="15">
        <v>0.19600000000000001</v>
      </c>
      <c r="R26" s="15">
        <v>0.44</v>
      </c>
      <c r="S26" s="15">
        <v>12.305</v>
      </c>
      <c r="U26" s="15">
        <v>303.13900000000001</v>
      </c>
      <c r="V26" s="15">
        <v>6780</v>
      </c>
    </row>
    <row r="27" spans="2:22" x14ac:dyDescent="0.25">
      <c r="B27" s="15" t="s">
        <v>122</v>
      </c>
      <c r="C27" s="15" t="s">
        <v>207</v>
      </c>
      <c r="D27" s="15" t="s">
        <v>232</v>
      </c>
      <c r="E27" s="15">
        <v>2023</v>
      </c>
      <c r="F27" s="15" t="s">
        <v>162</v>
      </c>
      <c r="G27" s="15" t="s">
        <v>133</v>
      </c>
      <c r="H27" s="15" t="s">
        <v>136</v>
      </c>
      <c r="I27" s="15" t="s">
        <v>139</v>
      </c>
      <c r="J27" s="15" t="s">
        <v>141</v>
      </c>
      <c r="M27" s="15">
        <v>0.35</v>
      </c>
      <c r="N27" s="15">
        <v>0.23100000000000001</v>
      </c>
      <c r="O27" s="15">
        <v>3.0000000000000001E-3</v>
      </c>
      <c r="P27" s="15">
        <v>0.29899999999999999</v>
      </c>
      <c r="Q27" s="15">
        <v>0.19700000000000001</v>
      </c>
      <c r="R27" s="15">
        <v>0.441</v>
      </c>
      <c r="S27" s="15">
        <v>12.91</v>
      </c>
      <c r="U27" s="15">
        <v>349.71699999999998</v>
      </c>
      <c r="V27" s="15">
        <v>6780</v>
      </c>
    </row>
    <row r="28" spans="2:22" x14ac:dyDescent="0.25">
      <c r="B28" s="15" t="s">
        <v>122</v>
      </c>
      <c r="C28" s="15" t="s">
        <v>207</v>
      </c>
      <c r="D28" s="15" t="s">
        <v>233</v>
      </c>
      <c r="E28" s="15">
        <v>2023</v>
      </c>
      <c r="F28" s="15" t="s">
        <v>162</v>
      </c>
      <c r="G28" s="15" t="s">
        <v>133</v>
      </c>
      <c r="H28" s="15" t="s">
        <v>136</v>
      </c>
      <c r="I28" s="15" t="s">
        <v>139</v>
      </c>
      <c r="J28" s="15" t="s">
        <v>141</v>
      </c>
      <c r="M28" s="15">
        <v>0.36299999999999999</v>
      </c>
      <c r="N28" s="15">
        <v>0.23499999999999999</v>
      </c>
      <c r="O28" s="15">
        <v>3.0000000000000001E-3</v>
      </c>
      <c r="P28" s="15">
        <v>0.311</v>
      </c>
      <c r="Q28" s="15">
        <v>0.20599999999999999</v>
      </c>
      <c r="R28" s="15">
        <v>0.46200000000000002</v>
      </c>
      <c r="S28" s="15">
        <v>12.91</v>
      </c>
      <c r="U28" s="15">
        <v>349.71899999999999</v>
      </c>
      <c r="V28" s="15">
        <v>6780</v>
      </c>
    </row>
    <row r="29" spans="2:22" x14ac:dyDescent="0.25">
      <c r="B29" s="15" t="s">
        <v>122</v>
      </c>
      <c r="C29" s="15" t="s">
        <v>207</v>
      </c>
      <c r="D29" s="15" t="s">
        <v>234</v>
      </c>
      <c r="E29" s="15">
        <v>2023</v>
      </c>
      <c r="F29" s="15" t="s">
        <v>162</v>
      </c>
      <c r="G29" s="15" t="s">
        <v>133</v>
      </c>
      <c r="H29" s="15" t="s">
        <v>136</v>
      </c>
      <c r="I29" s="15" t="s">
        <v>139</v>
      </c>
      <c r="J29" s="15" t="s">
        <v>141</v>
      </c>
      <c r="M29" s="15">
        <v>0.36799999999999999</v>
      </c>
      <c r="N29" s="15">
        <v>0.23499999999999999</v>
      </c>
      <c r="O29" s="15">
        <v>3.0000000000000001E-3</v>
      </c>
      <c r="P29" s="15">
        <v>0.318</v>
      </c>
      <c r="Q29" s="15">
        <v>0.21</v>
      </c>
      <c r="R29" s="15">
        <v>0.46700000000000003</v>
      </c>
      <c r="S29" s="15">
        <v>13.333</v>
      </c>
      <c r="U29" s="15">
        <v>368.44600000000003</v>
      </c>
      <c r="V29" s="15">
        <v>6780</v>
      </c>
    </row>
    <row r="30" spans="2:22" x14ac:dyDescent="0.25">
      <c r="B30" s="15" t="s">
        <v>122</v>
      </c>
      <c r="C30" s="15" t="s">
        <v>207</v>
      </c>
      <c r="D30" s="15" t="s">
        <v>235</v>
      </c>
      <c r="E30" s="15">
        <v>2023</v>
      </c>
      <c r="F30" s="15" t="s">
        <v>162</v>
      </c>
      <c r="G30" s="15" t="s">
        <v>133</v>
      </c>
      <c r="H30" s="15" t="s">
        <v>136</v>
      </c>
      <c r="I30" s="15" t="s">
        <v>139</v>
      </c>
      <c r="J30" s="15" t="s">
        <v>141</v>
      </c>
      <c r="M30" s="15">
        <v>0.36099999999999999</v>
      </c>
      <c r="N30" s="15">
        <v>0.23300000000000001</v>
      </c>
      <c r="O30" s="15">
        <v>3.0000000000000001E-3</v>
      </c>
      <c r="P30" s="15">
        <v>0.311</v>
      </c>
      <c r="Q30" s="15">
        <v>0.20499999999999999</v>
      </c>
      <c r="R30" s="15">
        <v>0.45800000000000002</v>
      </c>
      <c r="S30" s="15">
        <v>13.333</v>
      </c>
      <c r="U30" s="15">
        <v>368.46499999999997</v>
      </c>
      <c r="V30" s="15">
        <v>6780</v>
      </c>
    </row>
    <row r="31" spans="2:22" x14ac:dyDescent="0.25">
      <c r="B31" s="15" t="s">
        <v>122</v>
      </c>
      <c r="C31" s="15" t="s">
        <v>207</v>
      </c>
      <c r="D31" s="15" t="s">
        <v>236</v>
      </c>
      <c r="E31" s="15">
        <v>2023</v>
      </c>
      <c r="F31" s="15" t="s">
        <v>162</v>
      </c>
      <c r="G31" s="15" t="s">
        <v>133</v>
      </c>
      <c r="H31" s="15" t="s">
        <v>136</v>
      </c>
      <c r="I31" s="15" t="s">
        <v>139</v>
      </c>
      <c r="J31" s="15" t="s">
        <v>141</v>
      </c>
      <c r="M31" s="15">
        <v>0.34799999999999998</v>
      </c>
      <c r="N31" s="15">
        <v>0.22700000000000001</v>
      </c>
      <c r="O31" s="15">
        <v>3.0000000000000001E-3</v>
      </c>
      <c r="P31" s="15">
        <v>0.29799999999999999</v>
      </c>
      <c r="Q31" s="15">
        <v>0.19500000000000001</v>
      </c>
      <c r="R31" s="15">
        <v>0.439</v>
      </c>
      <c r="S31" s="15">
        <v>13.587</v>
      </c>
      <c r="U31" s="15">
        <v>356.81</v>
      </c>
      <c r="V31" s="15">
        <v>6780</v>
      </c>
    </row>
    <row r="32" spans="2:22" x14ac:dyDescent="0.25">
      <c r="B32" s="15" t="s">
        <v>122</v>
      </c>
      <c r="C32" s="15" t="s">
        <v>207</v>
      </c>
      <c r="D32" s="15" t="s">
        <v>237</v>
      </c>
      <c r="E32" s="15">
        <v>2023</v>
      </c>
      <c r="F32" s="15" t="s">
        <v>162</v>
      </c>
      <c r="G32" s="15" t="s">
        <v>133</v>
      </c>
      <c r="H32" s="15" t="s">
        <v>136</v>
      </c>
      <c r="I32" s="15" t="s">
        <v>139</v>
      </c>
      <c r="J32" s="15" t="s">
        <v>141</v>
      </c>
      <c r="M32" s="15">
        <v>0.33900000000000002</v>
      </c>
      <c r="N32" s="15">
        <v>0.223</v>
      </c>
      <c r="O32" s="15">
        <v>3.0000000000000001E-3</v>
      </c>
      <c r="P32" s="15">
        <v>0.29099999999999998</v>
      </c>
      <c r="Q32" s="15">
        <v>0.19</v>
      </c>
      <c r="R32" s="15">
        <v>0.42699999999999999</v>
      </c>
      <c r="S32" s="15">
        <v>13.587</v>
      </c>
      <c r="U32" s="15">
        <v>356.81</v>
      </c>
      <c r="V32" s="15">
        <v>6780</v>
      </c>
    </row>
    <row r="33" spans="2:22" x14ac:dyDescent="0.25">
      <c r="B33" s="15" t="s">
        <v>122</v>
      </c>
      <c r="C33" s="15" t="s">
        <v>207</v>
      </c>
      <c r="D33" s="15" t="s">
        <v>238</v>
      </c>
      <c r="E33" s="15">
        <v>2023</v>
      </c>
      <c r="F33" s="15" t="s">
        <v>162</v>
      </c>
      <c r="G33" s="15" t="s">
        <v>133</v>
      </c>
      <c r="H33" s="15" t="s">
        <v>136</v>
      </c>
      <c r="I33" s="15" t="s">
        <v>139</v>
      </c>
      <c r="J33" s="15" t="s">
        <v>141</v>
      </c>
      <c r="M33" s="15">
        <v>0.33600000000000002</v>
      </c>
      <c r="N33" s="15">
        <v>0.22</v>
      </c>
      <c r="O33" s="15">
        <v>3.0000000000000001E-3</v>
      </c>
      <c r="P33" s="15">
        <v>0.28899999999999998</v>
      </c>
      <c r="Q33" s="15">
        <v>0.189</v>
      </c>
      <c r="R33" s="15">
        <v>0.42099999999999999</v>
      </c>
      <c r="S33" s="15">
        <v>13.638999999999999</v>
      </c>
      <c r="U33" s="15">
        <v>320.10700000000003</v>
      </c>
      <c r="V33" s="15">
        <v>6780</v>
      </c>
    </row>
    <row r="34" spans="2:22" x14ac:dyDescent="0.25">
      <c r="B34" s="15" t="s">
        <v>122</v>
      </c>
      <c r="C34" s="15" t="s">
        <v>207</v>
      </c>
      <c r="D34" s="15" t="s">
        <v>239</v>
      </c>
      <c r="E34" s="15">
        <v>2023</v>
      </c>
      <c r="F34" s="15" t="s">
        <v>162</v>
      </c>
      <c r="G34" s="15" t="s">
        <v>133</v>
      </c>
      <c r="H34" s="15" t="s">
        <v>136</v>
      </c>
      <c r="I34" s="15" t="s">
        <v>139</v>
      </c>
      <c r="J34" s="15" t="s">
        <v>141</v>
      </c>
      <c r="M34" s="15">
        <v>0.34</v>
      </c>
      <c r="N34" s="15">
        <v>0.223</v>
      </c>
      <c r="O34" s="15">
        <v>3.0000000000000001E-3</v>
      </c>
      <c r="P34" s="15">
        <v>0.29099999999999998</v>
      </c>
      <c r="Q34" s="15">
        <v>0.192</v>
      </c>
      <c r="R34" s="15">
        <v>0.42499999999999999</v>
      </c>
      <c r="S34" s="15">
        <v>13.64</v>
      </c>
      <c r="U34" s="15">
        <v>320.08600000000001</v>
      </c>
      <c r="V34" s="15">
        <v>6780</v>
      </c>
    </row>
    <row r="35" spans="2:22" x14ac:dyDescent="0.25">
      <c r="B35" s="15" t="s">
        <v>122</v>
      </c>
      <c r="C35" s="15" t="s">
        <v>207</v>
      </c>
      <c r="D35" s="15" t="s">
        <v>240</v>
      </c>
      <c r="E35" s="15">
        <v>2023</v>
      </c>
      <c r="F35" s="15" t="s">
        <v>162</v>
      </c>
      <c r="G35" s="15" t="s">
        <v>133</v>
      </c>
      <c r="H35" s="15" t="s">
        <v>136</v>
      </c>
      <c r="I35" s="15" t="s">
        <v>139</v>
      </c>
      <c r="J35" s="15" t="s">
        <v>141</v>
      </c>
      <c r="M35" s="15">
        <v>0.35399999999999998</v>
      </c>
      <c r="N35" s="15">
        <v>0.23400000000000001</v>
      </c>
      <c r="O35" s="15">
        <v>3.0000000000000001E-3</v>
      </c>
      <c r="P35" s="15">
        <v>0.30299999999999999</v>
      </c>
      <c r="Q35" s="15">
        <v>0.19900000000000001</v>
      </c>
      <c r="R35" s="15">
        <v>0.44600000000000001</v>
      </c>
      <c r="S35" s="15">
        <v>13.476000000000001</v>
      </c>
      <c r="U35" s="15">
        <v>263.07</v>
      </c>
      <c r="V35" s="15">
        <v>6780</v>
      </c>
    </row>
    <row r="36" spans="2:22" x14ac:dyDescent="0.25">
      <c r="B36" s="15" t="s">
        <v>122</v>
      </c>
      <c r="C36" s="15" t="s">
        <v>207</v>
      </c>
      <c r="D36" s="15" t="s">
        <v>241</v>
      </c>
      <c r="E36" s="15">
        <v>2023</v>
      </c>
      <c r="F36" s="15" t="s">
        <v>162</v>
      </c>
      <c r="G36" s="15" t="s">
        <v>133</v>
      </c>
      <c r="H36" s="15" t="s">
        <v>136</v>
      </c>
      <c r="I36" s="15" t="s">
        <v>139</v>
      </c>
      <c r="J36" s="15" t="s">
        <v>141</v>
      </c>
      <c r="M36" s="15">
        <v>0.38600000000000001</v>
      </c>
      <c r="N36" s="15">
        <v>0.25800000000000001</v>
      </c>
      <c r="O36" s="15">
        <v>3.0000000000000001E-3</v>
      </c>
      <c r="P36" s="15">
        <v>0.32700000000000001</v>
      </c>
      <c r="Q36" s="15">
        <v>0.21199999999999999</v>
      </c>
      <c r="R36" s="15">
        <v>0.48699999999999999</v>
      </c>
      <c r="S36" s="15">
        <v>13.475</v>
      </c>
      <c r="U36" s="15">
        <v>263.07400000000001</v>
      </c>
      <c r="V36" s="15">
        <v>6780</v>
      </c>
    </row>
    <row r="37" spans="2:22" x14ac:dyDescent="0.25">
      <c r="B37" s="15" t="s">
        <v>122</v>
      </c>
      <c r="C37" s="15" t="s">
        <v>207</v>
      </c>
      <c r="D37" s="15" t="s">
        <v>242</v>
      </c>
      <c r="E37" s="15">
        <v>2023</v>
      </c>
      <c r="F37" s="15" t="s">
        <v>162</v>
      </c>
      <c r="G37" s="15" t="s">
        <v>133</v>
      </c>
      <c r="H37" s="15" t="s">
        <v>136</v>
      </c>
      <c r="I37" s="15" t="s">
        <v>139</v>
      </c>
      <c r="J37" s="15" t="s">
        <v>141</v>
      </c>
      <c r="M37" s="15">
        <v>0.43099999999999999</v>
      </c>
      <c r="N37" s="15">
        <v>0.29099999999999998</v>
      </c>
      <c r="O37" s="15">
        <v>4.0000000000000001E-3</v>
      </c>
      <c r="P37" s="15">
        <v>0.36399999999999999</v>
      </c>
      <c r="Q37" s="15">
        <v>0.23499999999999999</v>
      </c>
      <c r="R37" s="15">
        <v>0.54800000000000004</v>
      </c>
      <c r="S37" s="15">
        <v>13.131</v>
      </c>
      <c r="U37" s="15">
        <v>198.464</v>
      </c>
      <c r="V37" s="15">
        <v>6780</v>
      </c>
    </row>
    <row r="38" spans="2:22" x14ac:dyDescent="0.25">
      <c r="B38" s="15" t="s">
        <v>122</v>
      </c>
      <c r="C38" s="15" t="s">
        <v>207</v>
      </c>
      <c r="D38" s="15" t="s">
        <v>243</v>
      </c>
      <c r="E38" s="15">
        <v>2023</v>
      </c>
      <c r="F38" s="15" t="s">
        <v>162</v>
      </c>
      <c r="G38" s="15" t="s">
        <v>133</v>
      </c>
      <c r="H38" s="15" t="s">
        <v>136</v>
      </c>
      <c r="I38" s="15" t="s">
        <v>139</v>
      </c>
      <c r="J38" s="15" t="s">
        <v>141</v>
      </c>
      <c r="M38" s="15">
        <v>0.48399999999999999</v>
      </c>
      <c r="N38" s="15">
        <v>0.31900000000000001</v>
      </c>
      <c r="O38" s="15">
        <v>4.0000000000000001E-3</v>
      </c>
      <c r="P38" s="15">
        <v>0.41199999999999998</v>
      </c>
      <c r="Q38" s="15">
        <v>0.26400000000000001</v>
      </c>
      <c r="R38" s="15">
        <v>0.624</v>
      </c>
      <c r="S38" s="15">
        <v>13.131</v>
      </c>
      <c r="U38" s="15">
        <v>198.46299999999999</v>
      </c>
      <c r="V38" s="15">
        <v>6780</v>
      </c>
    </row>
    <row r="39" spans="2:22" x14ac:dyDescent="0.25">
      <c r="B39" s="15" t="s">
        <v>122</v>
      </c>
      <c r="C39" s="15" t="s">
        <v>207</v>
      </c>
      <c r="D39" s="15" t="s">
        <v>244</v>
      </c>
      <c r="E39" s="15">
        <v>2023</v>
      </c>
      <c r="F39" s="15" t="s">
        <v>162</v>
      </c>
      <c r="G39" s="15" t="s">
        <v>133</v>
      </c>
      <c r="H39" s="15" t="s">
        <v>136</v>
      </c>
      <c r="I39" s="15" t="s">
        <v>139</v>
      </c>
      <c r="J39" s="15" t="s">
        <v>141</v>
      </c>
      <c r="M39" s="15">
        <v>0.51800000000000002</v>
      </c>
      <c r="N39" s="15">
        <v>0.33900000000000002</v>
      </c>
      <c r="O39" s="15">
        <v>4.0000000000000001E-3</v>
      </c>
      <c r="P39" s="15">
        <v>0.443</v>
      </c>
      <c r="Q39" s="15">
        <v>0.28199999999999997</v>
      </c>
      <c r="R39" s="15">
        <v>0.66400000000000003</v>
      </c>
      <c r="S39" s="15">
        <v>12.688000000000001</v>
      </c>
      <c r="U39" s="15">
        <v>136.06299999999999</v>
      </c>
      <c r="V39" s="15">
        <v>6780</v>
      </c>
    </row>
    <row r="40" spans="2:22" x14ac:dyDescent="0.25">
      <c r="B40" s="15" t="s">
        <v>122</v>
      </c>
      <c r="C40" s="15" t="s">
        <v>207</v>
      </c>
      <c r="D40" s="15" t="s">
        <v>245</v>
      </c>
      <c r="E40" s="15">
        <v>2023</v>
      </c>
      <c r="F40" s="15" t="s">
        <v>162</v>
      </c>
      <c r="G40" s="15" t="s">
        <v>133</v>
      </c>
      <c r="H40" s="15" t="s">
        <v>136</v>
      </c>
      <c r="I40" s="15" t="s">
        <v>139</v>
      </c>
      <c r="J40" s="15" t="s">
        <v>141</v>
      </c>
      <c r="M40" s="15">
        <v>0.52400000000000002</v>
      </c>
      <c r="N40" s="15">
        <v>0.33800000000000002</v>
      </c>
      <c r="O40" s="15">
        <v>4.0000000000000001E-3</v>
      </c>
      <c r="P40" s="15">
        <v>0.45</v>
      </c>
      <c r="Q40" s="15">
        <v>0.28999999999999998</v>
      </c>
      <c r="R40" s="15">
        <v>0.67500000000000004</v>
      </c>
      <c r="S40" s="15">
        <v>12.688000000000001</v>
      </c>
      <c r="U40" s="15">
        <v>136.06200000000001</v>
      </c>
      <c r="V40" s="15">
        <v>6780</v>
      </c>
    </row>
    <row r="41" spans="2:22" x14ac:dyDescent="0.25">
      <c r="B41" s="15" t="s">
        <v>122</v>
      </c>
      <c r="C41" s="15" t="s">
        <v>207</v>
      </c>
      <c r="D41" s="15" t="s">
        <v>246</v>
      </c>
      <c r="E41" s="15">
        <v>2023</v>
      </c>
      <c r="F41" s="15" t="s">
        <v>162</v>
      </c>
      <c r="G41" s="15" t="s">
        <v>133</v>
      </c>
      <c r="H41" s="15" t="s">
        <v>136</v>
      </c>
      <c r="I41" s="15" t="s">
        <v>139</v>
      </c>
      <c r="J41" s="15" t="s">
        <v>141</v>
      </c>
      <c r="M41" s="15">
        <v>0.51300000000000001</v>
      </c>
      <c r="N41" s="15">
        <v>0.33500000000000002</v>
      </c>
      <c r="O41" s="15">
        <v>4.0000000000000001E-3</v>
      </c>
      <c r="P41" s="15">
        <v>0.436</v>
      </c>
      <c r="Q41" s="15">
        <v>0.28299999999999997</v>
      </c>
      <c r="R41" s="15">
        <v>0.65400000000000003</v>
      </c>
      <c r="S41" s="15">
        <v>12.173999999999999</v>
      </c>
      <c r="U41" s="15">
        <v>81.165999999999997</v>
      </c>
      <c r="V41" s="15">
        <v>6780</v>
      </c>
    </row>
    <row r="42" spans="2:22" x14ac:dyDescent="0.25">
      <c r="B42" s="15" t="s">
        <v>122</v>
      </c>
      <c r="C42" s="15" t="s">
        <v>207</v>
      </c>
      <c r="D42" s="15" t="s">
        <v>247</v>
      </c>
      <c r="E42" s="15">
        <v>2023</v>
      </c>
      <c r="F42" s="15" t="s">
        <v>162</v>
      </c>
      <c r="G42" s="15" t="s">
        <v>133</v>
      </c>
      <c r="H42" s="15" t="s">
        <v>136</v>
      </c>
      <c r="I42" s="15" t="s">
        <v>139</v>
      </c>
      <c r="J42" s="15" t="s">
        <v>141</v>
      </c>
      <c r="M42" s="15">
        <v>0.49299999999999999</v>
      </c>
      <c r="N42" s="15">
        <v>0.32700000000000001</v>
      </c>
      <c r="O42" s="15">
        <v>4.0000000000000001E-3</v>
      </c>
      <c r="P42" s="15">
        <v>0.41799999999999998</v>
      </c>
      <c r="Q42" s="15">
        <v>0.27300000000000002</v>
      </c>
      <c r="R42" s="15">
        <v>0.622</v>
      </c>
      <c r="S42" s="15">
        <v>12.173999999999999</v>
      </c>
      <c r="U42" s="15">
        <v>81.165999999999997</v>
      </c>
      <c r="V42" s="15">
        <v>6780</v>
      </c>
    </row>
    <row r="43" spans="2:22" x14ac:dyDescent="0.25">
      <c r="B43" s="15" t="s">
        <v>122</v>
      </c>
      <c r="C43" s="15" t="s">
        <v>207</v>
      </c>
      <c r="D43" s="15" t="s">
        <v>248</v>
      </c>
      <c r="E43" s="15">
        <v>2023</v>
      </c>
      <c r="F43" s="15" t="s">
        <v>162</v>
      </c>
      <c r="G43" s="15" t="s">
        <v>133</v>
      </c>
      <c r="H43" s="15" t="s">
        <v>136</v>
      </c>
      <c r="I43" s="15" t="s">
        <v>139</v>
      </c>
      <c r="J43" s="15" t="s">
        <v>141</v>
      </c>
      <c r="M43" s="15">
        <v>0.47</v>
      </c>
      <c r="N43" s="15">
        <v>0.318</v>
      </c>
      <c r="O43" s="15">
        <v>4.0000000000000001E-3</v>
      </c>
      <c r="P43" s="15">
        <v>0.39700000000000002</v>
      </c>
      <c r="Q43" s="15">
        <v>0.25700000000000001</v>
      </c>
      <c r="R43" s="15">
        <v>0.59</v>
      </c>
      <c r="S43" s="15">
        <v>11.593999999999999</v>
      </c>
      <c r="U43" s="15">
        <v>37.091999999999999</v>
      </c>
      <c r="V43" s="15">
        <v>6780</v>
      </c>
    </row>
    <row r="44" spans="2:22" x14ac:dyDescent="0.25">
      <c r="B44" s="15" t="s">
        <v>122</v>
      </c>
      <c r="C44" s="15" t="s">
        <v>207</v>
      </c>
      <c r="D44" s="15" t="s">
        <v>249</v>
      </c>
      <c r="E44" s="15">
        <v>2023</v>
      </c>
      <c r="F44" s="15" t="s">
        <v>162</v>
      </c>
      <c r="G44" s="15" t="s">
        <v>133</v>
      </c>
      <c r="H44" s="15" t="s">
        <v>136</v>
      </c>
      <c r="I44" s="15" t="s">
        <v>139</v>
      </c>
      <c r="J44" s="15" t="s">
        <v>141</v>
      </c>
      <c r="M44" s="15">
        <v>0.44800000000000001</v>
      </c>
      <c r="N44" s="15">
        <v>0.307</v>
      </c>
      <c r="O44" s="15">
        <v>4.0000000000000001E-3</v>
      </c>
      <c r="P44" s="15">
        <v>0.376</v>
      </c>
      <c r="Q44" s="15">
        <v>0.247</v>
      </c>
      <c r="R44" s="15">
        <v>0.55700000000000005</v>
      </c>
      <c r="S44" s="15">
        <v>11.593999999999999</v>
      </c>
      <c r="U44" s="15">
        <v>37.091999999999999</v>
      </c>
      <c r="V44" s="15">
        <v>6780</v>
      </c>
    </row>
    <row r="45" spans="2:22" x14ac:dyDescent="0.25">
      <c r="B45" s="15" t="s">
        <v>122</v>
      </c>
      <c r="C45" s="15" t="s">
        <v>207</v>
      </c>
      <c r="D45" s="15" t="s">
        <v>250</v>
      </c>
      <c r="E45" s="15">
        <v>2023</v>
      </c>
      <c r="F45" s="15" t="s">
        <v>162</v>
      </c>
      <c r="G45" s="15" t="s">
        <v>133</v>
      </c>
      <c r="H45" s="15" t="s">
        <v>136</v>
      </c>
      <c r="I45" s="15" t="s">
        <v>139</v>
      </c>
      <c r="J45" s="15" t="s">
        <v>141</v>
      </c>
      <c r="M45" s="15">
        <v>0.42799999999999999</v>
      </c>
      <c r="N45" s="15">
        <v>0.29899999999999999</v>
      </c>
      <c r="O45" s="15">
        <v>4.0000000000000001E-3</v>
      </c>
      <c r="P45" s="15">
        <v>0.35699999999999998</v>
      </c>
      <c r="Q45" s="15">
        <v>0.23799999999999999</v>
      </c>
      <c r="R45" s="15">
        <v>0.53100000000000003</v>
      </c>
      <c r="S45" s="15">
        <v>11.021000000000001</v>
      </c>
      <c r="U45" s="15">
        <v>9.5830000000000002</v>
      </c>
      <c r="V45" s="15">
        <v>6780</v>
      </c>
    </row>
    <row r="46" spans="2:22" x14ac:dyDescent="0.25">
      <c r="B46" s="15" t="s">
        <v>122</v>
      </c>
      <c r="C46" s="15" t="s">
        <v>207</v>
      </c>
      <c r="D46" s="15" t="s">
        <v>251</v>
      </c>
      <c r="E46" s="15">
        <v>2023</v>
      </c>
      <c r="F46" s="15" t="s">
        <v>162</v>
      </c>
      <c r="G46" s="15" t="s">
        <v>133</v>
      </c>
      <c r="H46" s="15" t="s">
        <v>136</v>
      </c>
      <c r="I46" s="15" t="s">
        <v>139</v>
      </c>
      <c r="J46" s="15" t="s">
        <v>141</v>
      </c>
      <c r="M46" s="15">
        <v>0.40899999999999997</v>
      </c>
      <c r="N46" s="15">
        <v>0.28999999999999998</v>
      </c>
      <c r="O46" s="15">
        <v>4.0000000000000001E-3</v>
      </c>
      <c r="P46" s="15">
        <v>0.33900000000000002</v>
      </c>
      <c r="Q46" s="15">
        <v>0.22600000000000001</v>
      </c>
      <c r="R46" s="15">
        <v>0.505</v>
      </c>
      <c r="S46" s="15">
        <v>11.021000000000001</v>
      </c>
      <c r="U46" s="15">
        <v>9.5830000000000002</v>
      </c>
      <c r="V46" s="15">
        <v>6780</v>
      </c>
    </row>
    <row r="47" spans="2:22" x14ac:dyDescent="0.25">
      <c r="B47" s="15" t="s">
        <v>122</v>
      </c>
      <c r="C47" s="15" t="s">
        <v>207</v>
      </c>
      <c r="D47" s="15" t="s">
        <v>252</v>
      </c>
      <c r="E47" s="15">
        <v>2023</v>
      </c>
      <c r="F47" s="15" t="s">
        <v>162</v>
      </c>
      <c r="G47" s="15" t="s">
        <v>133</v>
      </c>
      <c r="H47" s="15" t="s">
        <v>136</v>
      </c>
      <c r="I47" s="15" t="s">
        <v>139</v>
      </c>
      <c r="J47" s="15" t="s">
        <v>141</v>
      </c>
      <c r="M47" s="15">
        <v>0.38500000000000001</v>
      </c>
      <c r="N47" s="15">
        <v>0.28299999999999997</v>
      </c>
      <c r="O47" s="15">
        <v>3.0000000000000001E-3</v>
      </c>
      <c r="P47" s="15">
        <v>0.317</v>
      </c>
      <c r="Q47" s="15">
        <v>0.21</v>
      </c>
      <c r="R47" s="15">
        <v>0.47199999999999998</v>
      </c>
      <c r="S47" s="15">
        <v>10.529</v>
      </c>
      <c r="U47" s="15">
        <v>0.5</v>
      </c>
      <c r="V47" s="15">
        <v>6780</v>
      </c>
    </row>
    <row r="48" spans="2:22" x14ac:dyDescent="0.25">
      <c r="B48" s="15" t="s">
        <v>122</v>
      </c>
      <c r="C48" s="15" t="s">
        <v>207</v>
      </c>
      <c r="D48" s="15" t="s">
        <v>253</v>
      </c>
      <c r="E48" s="15">
        <v>2023</v>
      </c>
      <c r="F48" s="15" t="s">
        <v>162</v>
      </c>
      <c r="G48" s="15" t="s">
        <v>133</v>
      </c>
      <c r="H48" s="15" t="s">
        <v>136</v>
      </c>
      <c r="I48" s="15" t="s">
        <v>139</v>
      </c>
      <c r="J48" s="15" t="s">
        <v>141</v>
      </c>
      <c r="M48" s="15">
        <v>0.36199999999999999</v>
      </c>
      <c r="N48" s="15">
        <v>0.28000000000000003</v>
      </c>
      <c r="O48" s="15">
        <v>3.0000000000000001E-3</v>
      </c>
      <c r="P48" s="15">
        <v>0.29399999999999998</v>
      </c>
      <c r="Q48" s="15">
        <v>0.193</v>
      </c>
      <c r="R48" s="15">
        <v>0.443</v>
      </c>
      <c r="S48" s="15">
        <v>10.528</v>
      </c>
      <c r="U48" s="15">
        <v>0.5</v>
      </c>
      <c r="V48" s="15">
        <v>6780</v>
      </c>
    </row>
    <row r="49" spans="2:22" x14ac:dyDescent="0.25">
      <c r="B49" s="15" t="s">
        <v>122</v>
      </c>
      <c r="C49" s="15" t="s">
        <v>207</v>
      </c>
      <c r="D49" s="15" t="s">
        <v>254</v>
      </c>
      <c r="E49" s="15">
        <v>2023</v>
      </c>
      <c r="F49" s="15" t="s">
        <v>162</v>
      </c>
      <c r="G49" s="15" t="s">
        <v>133</v>
      </c>
      <c r="H49" s="15" t="s">
        <v>136</v>
      </c>
      <c r="I49" s="15" t="s">
        <v>139</v>
      </c>
      <c r="J49" s="15" t="s">
        <v>141</v>
      </c>
      <c r="M49" s="15">
        <v>0.32600000000000001</v>
      </c>
      <c r="N49" s="15">
        <v>0.26700000000000002</v>
      </c>
      <c r="O49" s="15">
        <v>3.0000000000000001E-3</v>
      </c>
      <c r="P49" s="15">
        <v>0.25700000000000001</v>
      </c>
      <c r="Q49" s="15">
        <v>0.16400000000000001</v>
      </c>
      <c r="R49" s="15">
        <v>0.40500000000000003</v>
      </c>
      <c r="S49" s="15">
        <v>10.141999999999999</v>
      </c>
      <c r="U49" s="15">
        <v>0</v>
      </c>
      <c r="V49" s="15">
        <v>6780</v>
      </c>
    </row>
    <row r="50" spans="2:22" x14ac:dyDescent="0.25">
      <c r="B50" s="15" t="s">
        <v>122</v>
      </c>
      <c r="C50" s="15" t="s">
        <v>207</v>
      </c>
      <c r="D50" s="15" t="s">
        <v>255</v>
      </c>
      <c r="E50" s="15">
        <v>2023</v>
      </c>
      <c r="F50" s="15" t="s">
        <v>162</v>
      </c>
      <c r="G50" s="15" t="s">
        <v>133</v>
      </c>
      <c r="H50" s="15" t="s">
        <v>136</v>
      </c>
      <c r="I50" s="15" t="s">
        <v>139</v>
      </c>
      <c r="J50" s="15" t="s">
        <v>141</v>
      </c>
      <c r="M50" s="15">
        <v>0.28899999999999998</v>
      </c>
      <c r="N50" s="15">
        <v>0.25600000000000001</v>
      </c>
      <c r="O50" s="15">
        <v>3.0000000000000001E-3</v>
      </c>
      <c r="P50" s="15">
        <v>0.22</v>
      </c>
      <c r="Q50" s="15">
        <v>0.13900000000000001</v>
      </c>
      <c r="R50" s="15">
        <v>0.35399999999999998</v>
      </c>
      <c r="S50" s="15">
        <v>10.141999999999999</v>
      </c>
      <c r="U50" s="15">
        <v>0</v>
      </c>
      <c r="V50" s="15">
        <v>6780</v>
      </c>
    </row>
  </sheetData>
  <mergeCells count="1">
    <mergeCell ref="B1:V1"/>
  </mergeCell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V290"/>
  <sheetViews>
    <sheetView zoomScale="85" zoomScaleNormal="85" workbookViewId="0">
      <selection activeCell="B1" sqref="B1:V1"/>
    </sheetView>
  </sheetViews>
  <sheetFormatPr defaultColWidth="16" defaultRowHeight="15" x14ac:dyDescent="0.25"/>
  <cols>
    <col min="1" max="1" width="22.7109375" style="18" customWidth="1"/>
    <col min="2" max="2" width="19.42578125" style="15" customWidth="1"/>
    <col min="3" max="3" width="17.5703125" style="15" customWidth="1"/>
    <col min="4" max="4" width="16" style="15"/>
    <col min="5" max="5" width="17.5703125" style="15" customWidth="1"/>
    <col min="6" max="6" width="17.28515625" style="15" customWidth="1"/>
    <col min="7" max="7" width="28.140625" style="15" customWidth="1"/>
    <col min="8" max="8" width="27.140625" style="15" customWidth="1"/>
    <col min="9" max="9" width="24.5703125" style="15" customWidth="1"/>
    <col min="10" max="10" width="16" style="15"/>
    <col min="11" max="11" width="24.5703125" style="15" customWidth="1"/>
    <col min="12" max="13" width="16" style="15"/>
    <col min="14" max="14" width="17.7109375" style="15" customWidth="1"/>
    <col min="15" max="15" width="18.85546875" style="15" customWidth="1"/>
    <col min="16" max="16" width="18" style="15" customWidth="1"/>
    <col min="17" max="17" width="16" style="15"/>
    <col min="18" max="18" width="19" style="15" customWidth="1"/>
    <col min="19" max="19" width="16" style="15"/>
    <col min="20" max="20" width="18.7109375" style="15" customWidth="1"/>
    <col min="21" max="21" width="16" style="15"/>
    <col min="22" max="22" width="18.42578125" style="15" customWidth="1"/>
    <col min="23" max="16384" width="16" style="15"/>
  </cols>
  <sheetData>
    <row r="1" spans="1:22" ht="38.25" customHeight="1" x14ac:dyDescent="0.25">
      <c r="A1" s="37" t="str">
        <f>HYPERLINK("#Contents!A1","Return to table of contents")</f>
        <v>Return to table of contents</v>
      </c>
      <c r="B1" s="47" t="s">
        <v>339</v>
      </c>
      <c r="C1" s="47"/>
      <c r="D1" s="47"/>
      <c r="E1" s="47"/>
      <c r="F1" s="47"/>
      <c r="G1" s="47"/>
      <c r="H1" s="47"/>
      <c r="I1" s="47"/>
      <c r="J1" s="47"/>
      <c r="K1" s="47"/>
      <c r="L1" s="47"/>
      <c r="M1" s="47"/>
      <c r="N1" s="47"/>
      <c r="O1" s="47"/>
      <c r="P1" s="47"/>
      <c r="Q1" s="47"/>
      <c r="R1" s="47"/>
      <c r="S1" s="47"/>
      <c r="T1" s="47"/>
      <c r="U1" s="47"/>
      <c r="V1" s="48"/>
    </row>
    <row r="2" spans="1:22" ht="30" x14ac:dyDescent="0.25">
      <c r="A2" s="19"/>
      <c r="B2" s="5" t="s">
        <v>120</v>
      </c>
      <c r="C2" s="5" t="s">
        <v>123</v>
      </c>
      <c r="D2" s="5" t="s">
        <v>126</v>
      </c>
      <c r="E2" s="5" t="s">
        <v>127</v>
      </c>
      <c r="F2" s="5" t="s">
        <v>128</v>
      </c>
      <c r="G2" s="5" t="s">
        <v>131</v>
      </c>
      <c r="H2" s="5" t="s">
        <v>134</v>
      </c>
      <c r="I2" s="5" t="s">
        <v>137</v>
      </c>
      <c r="J2" s="5" t="s">
        <v>140</v>
      </c>
      <c r="K2" s="5" t="s">
        <v>142</v>
      </c>
      <c r="L2" s="5" t="s">
        <v>145</v>
      </c>
      <c r="M2" s="5" t="s">
        <v>147</v>
      </c>
      <c r="N2" s="5" t="s">
        <v>149</v>
      </c>
      <c r="O2" s="5" t="s">
        <v>150</v>
      </c>
      <c r="P2" s="5" t="s">
        <v>151</v>
      </c>
      <c r="Q2" s="5" t="s">
        <v>152</v>
      </c>
      <c r="R2" s="5" t="s">
        <v>153</v>
      </c>
      <c r="S2" s="5" t="s">
        <v>154</v>
      </c>
      <c r="T2" s="5" t="s">
        <v>155</v>
      </c>
      <c r="U2" s="5" t="s">
        <v>156</v>
      </c>
      <c r="V2" s="5" t="s">
        <v>158</v>
      </c>
    </row>
    <row r="3" spans="1:22" x14ac:dyDescent="0.25">
      <c r="A3" s="19"/>
      <c r="B3" s="15" t="s">
        <v>136</v>
      </c>
      <c r="C3" s="15" t="s">
        <v>207</v>
      </c>
      <c r="D3" s="15" t="s">
        <v>208</v>
      </c>
      <c r="E3" s="15">
        <v>2023</v>
      </c>
      <c r="F3" s="15" t="s">
        <v>162</v>
      </c>
      <c r="G3" s="15" t="s">
        <v>133</v>
      </c>
      <c r="H3" s="15" t="s">
        <v>136</v>
      </c>
      <c r="I3" s="15" t="s">
        <v>139</v>
      </c>
      <c r="J3" s="15" t="s">
        <v>141</v>
      </c>
      <c r="K3" s="15" t="s">
        <v>199</v>
      </c>
      <c r="L3" s="15" t="s">
        <v>200</v>
      </c>
      <c r="M3" s="15">
        <v>1.079</v>
      </c>
      <c r="N3" s="15">
        <v>1.86</v>
      </c>
      <c r="O3" s="15">
        <v>2.4E-2</v>
      </c>
      <c r="P3" s="15">
        <v>0.13400000000000001</v>
      </c>
      <c r="Q3" s="15">
        <v>0</v>
      </c>
      <c r="R3" s="15">
        <v>1.5149999999999999</v>
      </c>
      <c r="S3" s="15">
        <v>-1.236</v>
      </c>
      <c r="U3" s="15">
        <v>0</v>
      </c>
      <c r="V3" s="15">
        <v>5780</v>
      </c>
    </row>
    <row r="4" spans="1:22" x14ac:dyDescent="0.25">
      <c r="B4" s="15" t="s">
        <v>136</v>
      </c>
      <c r="C4" s="15" t="s">
        <v>207</v>
      </c>
      <c r="D4" s="15" t="s">
        <v>208</v>
      </c>
      <c r="E4" s="15">
        <v>2023</v>
      </c>
      <c r="F4" s="15" t="s">
        <v>162</v>
      </c>
      <c r="G4" s="15" t="s">
        <v>133</v>
      </c>
      <c r="H4" s="15" t="s">
        <v>136</v>
      </c>
      <c r="I4" s="15" t="s">
        <v>139</v>
      </c>
      <c r="J4" s="15" t="s">
        <v>141</v>
      </c>
      <c r="K4" s="15" t="s">
        <v>199</v>
      </c>
      <c r="L4" s="15" t="s">
        <v>201</v>
      </c>
      <c r="M4" s="15">
        <v>0.75700000000000001</v>
      </c>
      <c r="N4" s="15">
        <v>1.246</v>
      </c>
      <c r="O4" s="15">
        <v>1.4999999999999999E-2</v>
      </c>
      <c r="P4" s="15">
        <v>0.224</v>
      </c>
      <c r="Q4" s="15">
        <v>1.2999999999999999E-2</v>
      </c>
      <c r="R4" s="15">
        <v>0.93300000000000005</v>
      </c>
      <c r="S4" s="15">
        <v>2.2930000000000001</v>
      </c>
      <c r="U4" s="15">
        <v>0</v>
      </c>
      <c r="V4" s="15">
        <v>6630</v>
      </c>
    </row>
    <row r="5" spans="1:22" x14ac:dyDescent="0.25">
      <c r="B5" s="15" t="s">
        <v>136</v>
      </c>
      <c r="C5" s="15" t="s">
        <v>207</v>
      </c>
      <c r="D5" s="15" t="s">
        <v>208</v>
      </c>
      <c r="E5" s="15">
        <v>2023</v>
      </c>
      <c r="F5" s="15" t="s">
        <v>162</v>
      </c>
      <c r="G5" s="15" t="s">
        <v>133</v>
      </c>
      <c r="H5" s="15" t="s">
        <v>136</v>
      </c>
      <c r="I5" s="15" t="s">
        <v>139</v>
      </c>
      <c r="J5" s="15" t="s">
        <v>141</v>
      </c>
      <c r="K5" s="15" t="s">
        <v>199</v>
      </c>
      <c r="L5" s="15" t="s">
        <v>202</v>
      </c>
      <c r="M5" s="15">
        <v>0.24199999999999999</v>
      </c>
      <c r="N5" s="15">
        <v>0.45600000000000002</v>
      </c>
      <c r="O5" s="15">
        <v>6.0000000000000001E-3</v>
      </c>
      <c r="P5" s="15">
        <v>8.3000000000000004E-2</v>
      </c>
      <c r="Q5" s="15">
        <v>8.0000000000000002E-3</v>
      </c>
      <c r="R5" s="15">
        <v>0.26200000000000001</v>
      </c>
      <c r="S5" s="15">
        <v>10.926</v>
      </c>
      <c r="U5" s="15">
        <v>0</v>
      </c>
      <c r="V5" s="15">
        <v>6580</v>
      </c>
    </row>
    <row r="6" spans="1:22" x14ac:dyDescent="0.25">
      <c r="B6" s="15" t="s">
        <v>136</v>
      </c>
      <c r="C6" s="15" t="s">
        <v>207</v>
      </c>
      <c r="D6" s="15" t="s">
        <v>208</v>
      </c>
      <c r="E6" s="15">
        <v>2023</v>
      </c>
      <c r="F6" s="15" t="s">
        <v>162</v>
      </c>
      <c r="G6" s="15" t="s">
        <v>133</v>
      </c>
      <c r="H6" s="15" t="s">
        <v>136</v>
      </c>
      <c r="I6" s="15" t="s">
        <v>139</v>
      </c>
      <c r="J6" s="15" t="s">
        <v>141</v>
      </c>
      <c r="K6" s="15" t="s">
        <v>199</v>
      </c>
      <c r="L6" s="15" t="s">
        <v>203</v>
      </c>
      <c r="M6" s="15">
        <v>9.6000000000000002E-2</v>
      </c>
      <c r="N6" s="15">
        <v>0.245</v>
      </c>
      <c r="O6" s="15">
        <v>3.0000000000000001E-3</v>
      </c>
      <c r="P6" s="15">
        <v>0.02</v>
      </c>
      <c r="Q6" s="15">
        <v>0</v>
      </c>
      <c r="R6" s="15">
        <v>9.1999999999999998E-2</v>
      </c>
      <c r="S6" s="15">
        <v>15.333</v>
      </c>
      <c r="U6" s="15">
        <v>0</v>
      </c>
      <c r="V6" s="15">
        <v>6600</v>
      </c>
    </row>
    <row r="7" spans="1:22" x14ac:dyDescent="0.25">
      <c r="B7" s="15" t="s">
        <v>136</v>
      </c>
      <c r="C7" s="15" t="s">
        <v>207</v>
      </c>
      <c r="D7" s="15" t="s">
        <v>208</v>
      </c>
      <c r="E7" s="15">
        <v>2023</v>
      </c>
      <c r="F7" s="15" t="s">
        <v>162</v>
      </c>
      <c r="G7" s="15" t="s">
        <v>133</v>
      </c>
      <c r="H7" s="15" t="s">
        <v>136</v>
      </c>
      <c r="I7" s="15" t="s">
        <v>139</v>
      </c>
      <c r="J7" s="15" t="s">
        <v>141</v>
      </c>
      <c r="K7" s="15" t="s">
        <v>199</v>
      </c>
      <c r="L7" s="15" t="s">
        <v>204</v>
      </c>
      <c r="M7" s="15">
        <v>7.8E-2</v>
      </c>
      <c r="N7" s="15">
        <v>0.25600000000000001</v>
      </c>
      <c r="O7" s="15">
        <v>3.0000000000000001E-3</v>
      </c>
      <c r="P7" s="15">
        <v>0</v>
      </c>
      <c r="Q7" s="15">
        <v>0</v>
      </c>
      <c r="R7" s="15">
        <v>5.2999999999999999E-2</v>
      </c>
      <c r="S7" s="15">
        <v>18.443999999999999</v>
      </c>
      <c r="U7" s="15">
        <v>0</v>
      </c>
      <c r="V7" s="15">
        <v>6300</v>
      </c>
    </row>
    <row r="8" spans="1:22" x14ac:dyDescent="0.25">
      <c r="B8" s="15" t="s">
        <v>136</v>
      </c>
      <c r="C8" s="15" t="s">
        <v>207</v>
      </c>
      <c r="D8" s="15" t="s">
        <v>208</v>
      </c>
      <c r="E8" s="15">
        <v>2023</v>
      </c>
      <c r="F8" s="15" t="s">
        <v>162</v>
      </c>
      <c r="G8" s="15" t="s">
        <v>133</v>
      </c>
      <c r="H8" s="15" t="s">
        <v>136</v>
      </c>
      <c r="I8" s="15" t="s">
        <v>139</v>
      </c>
      <c r="J8" s="15" t="s">
        <v>141</v>
      </c>
      <c r="K8" s="15" t="s">
        <v>199</v>
      </c>
      <c r="L8" s="15" t="s">
        <v>205</v>
      </c>
      <c r="M8" s="15">
        <v>0.50700000000000001</v>
      </c>
      <c r="N8" s="15">
        <v>0.83799999999999997</v>
      </c>
      <c r="O8" s="15">
        <v>0.01</v>
      </c>
      <c r="P8" s="15">
        <v>0.17</v>
      </c>
      <c r="Q8" s="15">
        <v>3.4000000000000002E-2</v>
      </c>
      <c r="R8" s="15">
        <v>0.59799999999999998</v>
      </c>
      <c r="S8" s="15">
        <v>6.9290000000000003</v>
      </c>
      <c r="U8" s="15">
        <v>0</v>
      </c>
      <c r="V8" s="15">
        <v>6610</v>
      </c>
    </row>
    <row r="9" spans="1:22" x14ac:dyDescent="0.25">
      <c r="B9" s="15" t="s">
        <v>136</v>
      </c>
      <c r="C9" s="15" t="s">
        <v>207</v>
      </c>
      <c r="D9" s="15" t="s">
        <v>209</v>
      </c>
      <c r="E9" s="15">
        <v>2023</v>
      </c>
      <c r="F9" s="15" t="s">
        <v>162</v>
      </c>
      <c r="G9" s="15" t="s">
        <v>133</v>
      </c>
      <c r="H9" s="15" t="s">
        <v>136</v>
      </c>
      <c r="I9" s="15" t="s">
        <v>139</v>
      </c>
      <c r="J9" s="15" t="s">
        <v>141</v>
      </c>
      <c r="K9" s="15" t="s">
        <v>199</v>
      </c>
      <c r="L9" s="15" t="s">
        <v>200</v>
      </c>
      <c r="M9" s="15">
        <v>0.874</v>
      </c>
      <c r="N9" s="15">
        <v>1.6879999999999999</v>
      </c>
      <c r="O9" s="15">
        <v>2.1999999999999999E-2</v>
      </c>
      <c r="P9" s="15">
        <v>0.05</v>
      </c>
      <c r="Q9" s="15">
        <v>0</v>
      </c>
      <c r="R9" s="15">
        <v>1.113</v>
      </c>
      <c r="S9" s="15">
        <v>-2.0019999999999998</v>
      </c>
      <c r="U9" s="15">
        <v>0</v>
      </c>
      <c r="V9" s="15">
        <v>5790</v>
      </c>
    </row>
    <row r="10" spans="1:22" x14ac:dyDescent="0.25">
      <c r="B10" s="15" t="s">
        <v>136</v>
      </c>
      <c r="C10" s="15" t="s">
        <v>207</v>
      </c>
      <c r="D10" s="15" t="s">
        <v>209</v>
      </c>
      <c r="E10" s="15">
        <v>2023</v>
      </c>
      <c r="F10" s="15" t="s">
        <v>162</v>
      </c>
      <c r="G10" s="15" t="s">
        <v>133</v>
      </c>
      <c r="H10" s="15" t="s">
        <v>136</v>
      </c>
      <c r="I10" s="15" t="s">
        <v>139</v>
      </c>
      <c r="J10" s="15" t="s">
        <v>141</v>
      </c>
      <c r="K10" s="15" t="s">
        <v>199</v>
      </c>
      <c r="L10" s="15" t="s">
        <v>201</v>
      </c>
      <c r="M10" s="15">
        <v>0.63</v>
      </c>
      <c r="N10" s="15">
        <v>1.151</v>
      </c>
      <c r="O10" s="15">
        <v>1.4E-2</v>
      </c>
      <c r="P10" s="15">
        <v>0.155</v>
      </c>
      <c r="Q10" s="15">
        <v>0</v>
      </c>
      <c r="R10" s="15">
        <v>0.68400000000000005</v>
      </c>
      <c r="S10" s="15">
        <v>2.3079999999999998</v>
      </c>
      <c r="U10" s="15">
        <v>0</v>
      </c>
      <c r="V10" s="15">
        <v>6630</v>
      </c>
    </row>
    <row r="11" spans="1:22" x14ac:dyDescent="0.25">
      <c r="B11" s="15" t="s">
        <v>136</v>
      </c>
      <c r="C11" s="15" t="s">
        <v>207</v>
      </c>
      <c r="D11" s="15" t="s">
        <v>209</v>
      </c>
      <c r="E11" s="15">
        <v>2023</v>
      </c>
      <c r="F11" s="15" t="s">
        <v>162</v>
      </c>
      <c r="G11" s="15" t="s">
        <v>133</v>
      </c>
      <c r="H11" s="15" t="s">
        <v>136</v>
      </c>
      <c r="I11" s="15" t="s">
        <v>139</v>
      </c>
      <c r="J11" s="15" t="s">
        <v>141</v>
      </c>
      <c r="K11" s="15" t="s">
        <v>199</v>
      </c>
      <c r="L11" s="15" t="s">
        <v>202</v>
      </c>
      <c r="M11" s="15">
        <v>0.20399999999999999</v>
      </c>
      <c r="N11" s="15">
        <v>0.41899999999999998</v>
      </c>
      <c r="O11" s="15">
        <v>5.0000000000000001E-3</v>
      </c>
      <c r="P11" s="15">
        <v>6.3E-2</v>
      </c>
      <c r="Q11" s="15">
        <v>3.0000000000000001E-3</v>
      </c>
      <c r="R11" s="15">
        <v>0.20200000000000001</v>
      </c>
      <c r="S11" s="15">
        <v>10.961</v>
      </c>
      <c r="U11" s="15">
        <v>0</v>
      </c>
      <c r="V11" s="15">
        <v>6580</v>
      </c>
    </row>
    <row r="12" spans="1:22" x14ac:dyDescent="0.25">
      <c r="B12" s="15" t="s">
        <v>136</v>
      </c>
      <c r="C12" s="15" t="s">
        <v>207</v>
      </c>
      <c r="D12" s="15" t="s">
        <v>209</v>
      </c>
      <c r="E12" s="15">
        <v>2023</v>
      </c>
      <c r="F12" s="15" t="s">
        <v>162</v>
      </c>
      <c r="G12" s="15" t="s">
        <v>133</v>
      </c>
      <c r="H12" s="15" t="s">
        <v>136</v>
      </c>
      <c r="I12" s="15" t="s">
        <v>139</v>
      </c>
      <c r="J12" s="15" t="s">
        <v>141</v>
      </c>
      <c r="K12" s="15" t="s">
        <v>199</v>
      </c>
      <c r="L12" s="15" t="s">
        <v>203</v>
      </c>
      <c r="M12" s="15">
        <v>7.9000000000000001E-2</v>
      </c>
      <c r="N12" s="15">
        <v>0.214</v>
      </c>
      <c r="O12" s="15">
        <v>3.0000000000000001E-3</v>
      </c>
      <c r="P12" s="15">
        <v>1.0999999999999999E-2</v>
      </c>
      <c r="Q12" s="15">
        <v>0</v>
      </c>
      <c r="R12" s="15">
        <v>7.2999999999999995E-2</v>
      </c>
      <c r="S12" s="15">
        <v>15.422000000000001</v>
      </c>
      <c r="U12" s="15">
        <v>0</v>
      </c>
      <c r="V12" s="15">
        <v>6600</v>
      </c>
    </row>
    <row r="13" spans="1:22" x14ac:dyDescent="0.25">
      <c r="B13" s="15" t="s">
        <v>136</v>
      </c>
      <c r="C13" s="15" t="s">
        <v>207</v>
      </c>
      <c r="D13" s="15" t="s">
        <v>209</v>
      </c>
      <c r="E13" s="15">
        <v>2023</v>
      </c>
      <c r="F13" s="15" t="s">
        <v>162</v>
      </c>
      <c r="G13" s="15" t="s">
        <v>133</v>
      </c>
      <c r="H13" s="15" t="s">
        <v>136</v>
      </c>
      <c r="I13" s="15" t="s">
        <v>139</v>
      </c>
      <c r="J13" s="15" t="s">
        <v>141</v>
      </c>
      <c r="K13" s="15" t="s">
        <v>199</v>
      </c>
      <c r="L13" s="15" t="s">
        <v>204</v>
      </c>
      <c r="M13" s="15">
        <v>6.4000000000000001E-2</v>
      </c>
      <c r="N13" s="15">
        <v>0.21</v>
      </c>
      <c r="O13" s="15">
        <v>3.0000000000000001E-3</v>
      </c>
      <c r="P13" s="15">
        <v>0</v>
      </c>
      <c r="Q13" s="15">
        <v>0</v>
      </c>
      <c r="R13" s="15">
        <v>3.7999999999999999E-2</v>
      </c>
      <c r="S13" s="15">
        <v>18.219000000000001</v>
      </c>
      <c r="U13" s="15">
        <v>0</v>
      </c>
      <c r="V13" s="15">
        <v>6300</v>
      </c>
    </row>
    <row r="14" spans="1:22" x14ac:dyDescent="0.25">
      <c r="B14" s="15" t="s">
        <v>136</v>
      </c>
      <c r="C14" s="15" t="s">
        <v>207</v>
      </c>
      <c r="D14" s="15" t="s">
        <v>209</v>
      </c>
      <c r="E14" s="15">
        <v>2023</v>
      </c>
      <c r="F14" s="15" t="s">
        <v>162</v>
      </c>
      <c r="G14" s="15" t="s">
        <v>133</v>
      </c>
      <c r="H14" s="15" t="s">
        <v>136</v>
      </c>
      <c r="I14" s="15" t="s">
        <v>139</v>
      </c>
      <c r="J14" s="15" t="s">
        <v>141</v>
      </c>
      <c r="K14" s="15" t="s">
        <v>199</v>
      </c>
      <c r="L14" s="15" t="s">
        <v>205</v>
      </c>
      <c r="M14" s="15">
        <v>0.41699999999999998</v>
      </c>
      <c r="N14" s="15">
        <v>0.76900000000000002</v>
      </c>
      <c r="O14" s="15">
        <v>8.9999999999999993E-3</v>
      </c>
      <c r="P14" s="15">
        <v>0.121</v>
      </c>
      <c r="Q14" s="15">
        <v>1.4999999999999999E-2</v>
      </c>
      <c r="R14" s="15">
        <v>0.42399999999999999</v>
      </c>
      <c r="S14" s="15">
        <v>6.8879999999999999</v>
      </c>
      <c r="U14" s="15">
        <v>0</v>
      </c>
      <c r="V14" s="15">
        <v>6610</v>
      </c>
    </row>
    <row r="15" spans="1:22" x14ac:dyDescent="0.25">
      <c r="B15" s="15" t="s">
        <v>136</v>
      </c>
      <c r="C15" s="15" t="s">
        <v>207</v>
      </c>
      <c r="D15" s="15" t="s">
        <v>210</v>
      </c>
      <c r="E15" s="15">
        <v>2023</v>
      </c>
      <c r="F15" s="15" t="s">
        <v>162</v>
      </c>
      <c r="G15" s="15" t="s">
        <v>133</v>
      </c>
      <c r="H15" s="15" t="s">
        <v>136</v>
      </c>
      <c r="I15" s="15" t="s">
        <v>139</v>
      </c>
      <c r="J15" s="15" t="s">
        <v>141</v>
      </c>
      <c r="K15" s="15" t="s">
        <v>199</v>
      </c>
      <c r="L15" s="15" t="s">
        <v>200</v>
      </c>
      <c r="M15" s="15">
        <v>0.83199999999999996</v>
      </c>
      <c r="N15" s="15">
        <v>1.6679999999999999</v>
      </c>
      <c r="O15" s="15">
        <v>2.1999999999999999E-2</v>
      </c>
      <c r="P15" s="15">
        <v>2.1999999999999999E-2</v>
      </c>
      <c r="Q15" s="15">
        <v>0</v>
      </c>
      <c r="R15" s="15">
        <v>0.98599999999999999</v>
      </c>
      <c r="S15" s="15">
        <v>-2.2240000000000002</v>
      </c>
      <c r="U15" s="15">
        <v>0</v>
      </c>
      <c r="V15" s="15">
        <v>5790</v>
      </c>
    </row>
    <row r="16" spans="1:22" x14ac:dyDescent="0.25">
      <c r="B16" s="15" t="s">
        <v>136</v>
      </c>
      <c r="C16" s="15" t="s">
        <v>207</v>
      </c>
      <c r="D16" s="15" t="s">
        <v>210</v>
      </c>
      <c r="E16" s="15">
        <v>2023</v>
      </c>
      <c r="F16" s="15" t="s">
        <v>162</v>
      </c>
      <c r="G16" s="15" t="s">
        <v>133</v>
      </c>
      <c r="H16" s="15" t="s">
        <v>136</v>
      </c>
      <c r="I16" s="15" t="s">
        <v>139</v>
      </c>
      <c r="J16" s="15" t="s">
        <v>141</v>
      </c>
      <c r="K16" s="15" t="s">
        <v>199</v>
      </c>
      <c r="L16" s="15" t="s">
        <v>201</v>
      </c>
      <c r="M16" s="15">
        <v>0.59</v>
      </c>
      <c r="N16" s="15">
        <v>1.1479999999999999</v>
      </c>
      <c r="O16" s="15">
        <v>1.4E-2</v>
      </c>
      <c r="P16" s="15">
        <v>0.11700000000000001</v>
      </c>
      <c r="Q16" s="15">
        <v>0</v>
      </c>
      <c r="R16" s="15">
        <v>0.59099999999999997</v>
      </c>
      <c r="S16" s="15">
        <v>2.1379999999999999</v>
      </c>
      <c r="U16" s="15">
        <v>0</v>
      </c>
      <c r="V16" s="15">
        <v>6630</v>
      </c>
    </row>
    <row r="17" spans="2:22" x14ac:dyDescent="0.25">
      <c r="B17" s="15" t="s">
        <v>136</v>
      </c>
      <c r="C17" s="15" t="s">
        <v>207</v>
      </c>
      <c r="D17" s="15" t="s">
        <v>210</v>
      </c>
      <c r="E17" s="15">
        <v>2023</v>
      </c>
      <c r="F17" s="15" t="s">
        <v>162</v>
      </c>
      <c r="G17" s="15" t="s">
        <v>133</v>
      </c>
      <c r="H17" s="15" t="s">
        <v>136</v>
      </c>
      <c r="I17" s="15" t="s">
        <v>139</v>
      </c>
      <c r="J17" s="15" t="s">
        <v>141</v>
      </c>
      <c r="K17" s="15" t="s">
        <v>199</v>
      </c>
      <c r="L17" s="15" t="s">
        <v>202</v>
      </c>
      <c r="M17" s="15">
        <v>0.17699999999999999</v>
      </c>
      <c r="N17" s="15">
        <v>0.39300000000000002</v>
      </c>
      <c r="O17" s="15">
        <v>5.0000000000000001E-3</v>
      </c>
      <c r="P17" s="15">
        <v>4.3999999999999997E-2</v>
      </c>
      <c r="Q17" s="15">
        <v>0</v>
      </c>
      <c r="R17" s="15">
        <v>0.16300000000000001</v>
      </c>
      <c r="S17" s="15">
        <v>10.709</v>
      </c>
      <c r="U17" s="15">
        <v>0</v>
      </c>
      <c r="V17" s="15">
        <v>6580</v>
      </c>
    </row>
    <row r="18" spans="2:22" x14ac:dyDescent="0.25">
      <c r="B18" s="15" t="s">
        <v>136</v>
      </c>
      <c r="C18" s="15" t="s">
        <v>207</v>
      </c>
      <c r="D18" s="15" t="s">
        <v>210</v>
      </c>
      <c r="E18" s="15">
        <v>2023</v>
      </c>
      <c r="F18" s="15" t="s">
        <v>162</v>
      </c>
      <c r="G18" s="15" t="s">
        <v>133</v>
      </c>
      <c r="H18" s="15" t="s">
        <v>136</v>
      </c>
      <c r="I18" s="15" t="s">
        <v>139</v>
      </c>
      <c r="J18" s="15" t="s">
        <v>141</v>
      </c>
      <c r="K18" s="15" t="s">
        <v>199</v>
      </c>
      <c r="L18" s="15" t="s">
        <v>203</v>
      </c>
      <c r="M18" s="15">
        <v>6.5000000000000002E-2</v>
      </c>
      <c r="N18" s="15">
        <v>0.19500000000000001</v>
      </c>
      <c r="O18" s="15">
        <v>2E-3</v>
      </c>
      <c r="P18" s="15">
        <v>5.0000000000000001E-3</v>
      </c>
      <c r="Q18" s="15">
        <v>0</v>
      </c>
      <c r="R18" s="15">
        <v>0.06</v>
      </c>
      <c r="S18" s="15">
        <v>15.074</v>
      </c>
      <c r="U18" s="15">
        <v>0</v>
      </c>
      <c r="V18" s="15">
        <v>6600</v>
      </c>
    </row>
    <row r="19" spans="2:22" x14ac:dyDescent="0.25">
      <c r="B19" s="15" t="s">
        <v>136</v>
      </c>
      <c r="C19" s="15" t="s">
        <v>207</v>
      </c>
      <c r="D19" s="15" t="s">
        <v>210</v>
      </c>
      <c r="E19" s="15">
        <v>2023</v>
      </c>
      <c r="F19" s="15" t="s">
        <v>162</v>
      </c>
      <c r="G19" s="15" t="s">
        <v>133</v>
      </c>
      <c r="H19" s="15" t="s">
        <v>136</v>
      </c>
      <c r="I19" s="15" t="s">
        <v>139</v>
      </c>
      <c r="J19" s="15" t="s">
        <v>141</v>
      </c>
      <c r="K19" s="15" t="s">
        <v>199</v>
      </c>
      <c r="L19" s="15" t="s">
        <v>204</v>
      </c>
      <c r="M19" s="15">
        <v>5.2999999999999999E-2</v>
      </c>
      <c r="N19" s="15">
        <v>0.191</v>
      </c>
      <c r="O19" s="15">
        <v>2E-3</v>
      </c>
      <c r="P19" s="15">
        <v>0</v>
      </c>
      <c r="Q19" s="15">
        <v>0</v>
      </c>
      <c r="R19" s="15">
        <v>2.7E-2</v>
      </c>
      <c r="S19" s="15">
        <v>17.736000000000001</v>
      </c>
      <c r="U19" s="15">
        <v>0</v>
      </c>
      <c r="V19" s="15">
        <v>6300</v>
      </c>
    </row>
    <row r="20" spans="2:22" x14ac:dyDescent="0.25">
      <c r="B20" s="15" t="s">
        <v>136</v>
      </c>
      <c r="C20" s="15" t="s">
        <v>207</v>
      </c>
      <c r="D20" s="15" t="s">
        <v>210</v>
      </c>
      <c r="E20" s="15">
        <v>2023</v>
      </c>
      <c r="F20" s="15" t="s">
        <v>162</v>
      </c>
      <c r="G20" s="15" t="s">
        <v>133</v>
      </c>
      <c r="H20" s="15" t="s">
        <v>136</v>
      </c>
      <c r="I20" s="15" t="s">
        <v>139</v>
      </c>
      <c r="J20" s="15" t="s">
        <v>141</v>
      </c>
      <c r="K20" s="15" t="s">
        <v>199</v>
      </c>
      <c r="L20" s="15" t="s">
        <v>205</v>
      </c>
      <c r="M20" s="15">
        <v>0.374</v>
      </c>
      <c r="N20" s="15">
        <v>0.74299999999999999</v>
      </c>
      <c r="O20" s="15">
        <v>8.9999999999999993E-3</v>
      </c>
      <c r="P20" s="15">
        <v>9.2999999999999999E-2</v>
      </c>
      <c r="Q20" s="15">
        <v>6.0000000000000001E-3</v>
      </c>
      <c r="R20" s="15">
        <v>0.35499999999999998</v>
      </c>
      <c r="S20" s="15">
        <v>6.7619999999999996</v>
      </c>
      <c r="U20" s="15">
        <v>0</v>
      </c>
      <c r="V20" s="15">
        <v>6610</v>
      </c>
    </row>
    <row r="21" spans="2:22" x14ac:dyDescent="0.25">
      <c r="B21" s="15" t="s">
        <v>136</v>
      </c>
      <c r="C21" s="15" t="s">
        <v>207</v>
      </c>
      <c r="D21" s="15" t="s">
        <v>211</v>
      </c>
      <c r="E21" s="15">
        <v>2023</v>
      </c>
      <c r="F21" s="15" t="s">
        <v>162</v>
      </c>
      <c r="G21" s="15" t="s">
        <v>133</v>
      </c>
      <c r="H21" s="15" t="s">
        <v>136</v>
      </c>
      <c r="I21" s="15" t="s">
        <v>139</v>
      </c>
      <c r="J21" s="15" t="s">
        <v>141</v>
      </c>
      <c r="K21" s="15" t="s">
        <v>199</v>
      </c>
      <c r="L21" s="15" t="s">
        <v>200</v>
      </c>
      <c r="M21" s="15">
        <v>0.83399999999999996</v>
      </c>
      <c r="N21" s="15">
        <v>1.6910000000000001</v>
      </c>
      <c r="O21" s="15">
        <v>2.1999999999999999E-2</v>
      </c>
      <c r="P21" s="15">
        <v>8.9999999999999993E-3</v>
      </c>
      <c r="Q21" s="15">
        <v>0</v>
      </c>
      <c r="R21" s="15">
        <v>0.91200000000000003</v>
      </c>
      <c r="S21" s="15">
        <v>-2.2240000000000002</v>
      </c>
      <c r="U21" s="15">
        <v>0</v>
      </c>
      <c r="V21" s="15">
        <v>5790</v>
      </c>
    </row>
    <row r="22" spans="2:22" x14ac:dyDescent="0.25">
      <c r="B22" s="15" t="s">
        <v>136</v>
      </c>
      <c r="C22" s="15" t="s">
        <v>207</v>
      </c>
      <c r="D22" s="15" t="s">
        <v>211</v>
      </c>
      <c r="E22" s="15">
        <v>2023</v>
      </c>
      <c r="F22" s="15" t="s">
        <v>162</v>
      </c>
      <c r="G22" s="15" t="s">
        <v>133</v>
      </c>
      <c r="H22" s="15" t="s">
        <v>136</v>
      </c>
      <c r="I22" s="15" t="s">
        <v>139</v>
      </c>
      <c r="J22" s="15" t="s">
        <v>141</v>
      </c>
      <c r="K22" s="15" t="s">
        <v>199</v>
      </c>
      <c r="L22" s="15" t="s">
        <v>201</v>
      </c>
      <c r="M22" s="15">
        <v>0.57599999999999996</v>
      </c>
      <c r="N22" s="15">
        <v>1.143</v>
      </c>
      <c r="O22" s="15">
        <v>1.4E-2</v>
      </c>
      <c r="P22" s="15">
        <v>9.7000000000000003E-2</v>
      </c>
      <c r="Q22" s="15">
        <v>0</v>
      </c>
      <c r="R22" s="15">
        <v>0.55800000000000005</v>
      </c>
      <c r="S22" s="15">
        <v>2.1379999999999999</v>
      </c>
      <c r="U22" s="15">
        <v>0</v>
      </c>
      <c r="V22" s="15">
        <v>6630</v>
      </c>
    </row>
    <row r="23" spans="2:22" x14ac:dyDescent="0.25">
      <c r="B23" s="15" t="s">
        <v>136</v>
      </c>
      <c r="C23" s="15" t="s">
        <v>207</v>
      </c>
      <c r="D23" s="15" t="s">
        <v>211</v>
      </c>
      <c r="E23" s="15">
        <v>2023</v>
      </c>
      <c r="F23" s="15" t="s">
        <v>162</v>
      </c>
      <c r="G23" s="15" t="s">
        <v>133</v>
      </c>
      <c r="H23" s="15" t="s">
        <v>136</v>
      </c>
      <c r="I23" s="15" t="s">
        <v>139</v>
      </c>
      <c r="J23" s="15" t="s">
        <v>141</v>
      </c>
      <c r="K23" s="15" t="s">
        <v>199</v>
      </c>
      <c r="L23" s="15" t="s">
        <v>202</v>
      </c>
      <c r="M23" s="15">
        <v>0.16500000000000001</v>
      </c>
      <c r="N23" s="15">
        <v>0.39300000000000002</v>
      </c>
      <c r="O23" s="15">
        <v>5.0000000000000001E-3</v>
      </c>
      <c r="P23" s="15">
        <v>3.5999999999999997E-2</v>
      </c>
      <c r="Q23" s="15">
        <v>0</v>
      </c>
      <c r="R23" s="15">
        <v>0.14099999999999999</v>
      </c>
      <c r="S23" s="15">
        <v>10.71</v>
      </c>
      <c r="U23" s="15">
        <v>0</v>
      </c>
      <c r="V23" s="15">
        <v>6590</v>
      </c>
    </row>
    <row r="24" spans="2:22" x14ac:dyDescent="0.25">
      <c r="B24" s="15" t="s">
        <v>136</v>
      </c>
      <c r="C24" s="15" t="s">
        <v>207</v>
      </c>
      <c r="D24" s="15" t="s">
        <v>211</v>
      </c>
      <c r="E24" s="15">
        <v>2023</v>
      </c>
      <c r="F24" s="15" t="s">
        <v>162</v>
      </c>
      <c r="G24" s="15" t="s">
        <v>133</v>
      </c>
      <c r="H24" s="15" t="s">
        <v>136</v>
      </c>
      <c r="I24" s="15" t="s">
        <v>139</v>
      </c>
      <c r="J24" s="15" t="s">
        <v>141</v>
      </c>
      <c r="K24" s="15" t="s">
        <v>199</v>
      </c>
      <c r="L24" s="15" t="s">
        <v>203</v>
      </c>
      <c r="M24" s="15">
        <v>5.8999999999999997E-2</v>
      </c>
      <c r="N24" s="15">
        <v>0.189</v>
      </c>
      <c r="O24" s="15">
        <v>2E-3</v>
      </c>
      <c r="P24" s="15">
        <v>2E-3</v>
      </c>
      <c r="Q24" s="15">
        <v>0</v>
      </c>
      <c r="R24" s="15">
        <v>5.0999999999999997E-2</v>
      </c>
      <c r="S24" s="15">
        <v>15.074</v>
      </c>
      <c r="U24" s="15">
        <v>0</v>
      </c>
      <c r="V24" s="15">
        <v>6600</v>
      </c>
    </row>
    <row r="25" spans="2:22" x14ac:dyDescent="0.25">
      <c r="B25" s="15" t="s">
        <v>136</v>
      </c>
      <c r="C25" s="15" t="s">
        <v>207</v>
      </c>
      <c r="D25" s="15" t="s">
        <v>211</v>
      </c>
      <c r="E25" s="15">
        <v>2023</v>
      </c>
      <c r="F25" s="15" t="s">
        <v>162</v>
      </c>
      <c r="G25" s="15" t="s">
        <v>133</v>
      </c>
      <c r="H25" s="15" t="s">
        <v>136</v>
      </c>
      <c r="I25" s="15" t="s">
        <v>139</v>
      </c>
      <c r="J25" s="15" t="s">
        <v>141</v>
      </c>
      <c r="K25" s="15" t="s">
        <v>199</v>
      </c>
      <c r="L25" s="15" t="s">
        <v>204</v>
      </c>
      <c r="M25" s="15">
        <v>4.4999999999999998E-2</v>
      </c>
      <c r="N25" s="15">
        <v>0.17699999999999999</v>
      </c>
      <c r="O25" s="15">
        <v>2E-3</v>
      </c>
      <c r="P25" s="15">
        <v>0</v>
      </c>
      <c r="Q25" s="15">
        <v>0</v>
      </c>
      <c r="R25" s="15">
        <v>1.7999999999999999E-2</v>
      </c>
      <c r="S25" s="15">
        <v>17.736000000000001</v>
      </c>
      <c r="U25" s="15">
        <v>0</v>
      </c>
      <c r="V25" s="15">
        <v>6300</v>
      </c>
    </row>
    <row r="26" spans="2:22" x14ac:dyDescent="0.25">
      <c r="B26" s="15" t="s">
        <v>136</v>
      </c>
      <c r="C26" s="15" t="s">
        <v>207</v>
      </c>
      <c r="D26" s="15" t="s">
        <v>211</v>
      </c>
      <c r="E26" s="15">
        <v>2023</v>
      </c>
      <c r="F26" s="15" t="s">
        <v>162</v>
      </c>
      <c r="G26" s="15" t="s">
        <v>133</v>
      </c>
      <c r="H26" s="15" t="s">
        <v>136</v>
      </c>
      <c r="I26" s="15" t="s">
        <v>139</v>
      </c>
      <c r="J26" s="15" t="s">
        <v>141</v>
      </c>
      <c r="K26" s="15" t="s">
        <v>199</v>
      </c>
      <c r="L26" s="15" t="s">
        <v>205</v>
      </c>
      <c r="M26" s="15">
        <v>0.35299999999999998</v>
      </c>
      <c r="N26" s="15">
        <v>0.74299999999999999</v>
      </c>
      <c r="O26" s="15">
        <v>8.9999999999999993E-3</v>
      </c>
      <c r="P26" s="15">
        <v>8.3000000000000004E-2</v>
      </c>
      <c r="Q26" s="15">
        <v>3.0000000000000001E-3</v>
      </c>
      <c r="R26" s="15">
        <v>0.307</v>
      </c>
      <c r="S26" s="15">
        <v>6.7629999999999999</v>
      </c>
      <c r="U26" s="15">
        <v>0</v>
      </c>
      <c r="V26" s="15">
        <v>6610</v>
      </c>
    </row>
    <row r="27" spans="2:22" x14ac:dyDescent="0.25">
      <c r="B27" s="15" t="s">
        <v>136</v>
      </c>
      <c r="C27" s="15" t="s">
        <v>207</v>
      </c>
      <c r="D27" s="15" t="s">
        <v>212</v>
      </c>
      <c r="E27" s="15">
        <v>2023</v>
      </c>
      <c r="F27" s="15" t="s">
        <v>162</v>
      </c>
      <c r="G27" s="15" t="s">
        <v>133</v>
      </c>
      <c r="H27" s="15" t="s">
        <v>136</v>
      </c>
      <c r="I27" s="15" t="s">
        <v>139</v>
      </c>
      <c r="J27" s="15" t="s">
        <v>141</v>
      </c>
      <c r="K27" s="15" t="s">
        <v>199</v>
      </c>
      <c r="L27" s="15" t="s">
        <v>200</v>
      </c>
      <c r="M27" s="15">
        <v>0.85399999999999998</v>
      </c>
      <c r="N27" s="15">
        <v>1.712</v>
      </c>
      <c r="O27" s="15">
        <v>2.3E-2</v>
      </c>
      <c r="P27" s="15">
        <v>1.4E-2</v>
      </c>
      <c r="Q27" s="15">
        <v>0</v>
      </c>
      <c r="R27" s="15">
        <v>0.99099999999999999</v>
      </c>
      <c r="S27" s="15">
        <v>-2.4329999999999998</v>
      </c>
      <c r="U27" s="15">
        <v>0</v>
      </c>
      <c r="V27" s="15">
        <v>5790</v>
      </c>
    </row>
    <row r="28" spans="2:22" x14ac:dyDescent="0.25">
      <c r="B28" s="15" t="s">
        <v>136</v>
      </c>
      <c r="C28" s="15" t="s">
        <v>207</v>
      </c>
      <c r="D28" s="15" t="s">
        <v>212</v>
      </c>
      <c r="E28" s="15">
        <v>2023</v>
      </c>
      <c r="F28" s="15" t="s">
        <v>162</v>
      </c>
      <c r="G28" s="15" t="s">
        <v>133</v>
      </c>
      <c r="H28" s="15" t="s">
        <v>136</v>
      </c>
      <c r="I28" s="15" t="s">
        <v>139</v>
      </c>
      <c r="J28" s="15" t="s">
        <v>141</v>
      </c>
      <c r="K28" s="15" t="s">
        <v>199</v>
      </c>
      <c r="L28" s="15" t="s">
        <v>201</v>
      </c>
      <c r="M28" s="15">
        <v>0.57299999999999995</v>
      </c>
      <c r="N28" s="15">
        <v>1.135</v>
      </c>
      <c r="O28" s="15">
        <v>1.4E-2</v>
      </c>
      <c r="P28" s="15">
        <v>8.5999999999999993E-2</v>
      </c>
      <c r="Q28" s="15">
        <v>0</v>
      </c>
      <c r="R28" s="15">
        <v>0.55200000000000005</v>
      </c>
      <c r="S28" s="15">
        <v>1.972</v>
      </c>
      <c r="U28" s="15">
        <v>0</v>
      </c>
      <c r="V28" s="15">
        <v>6630</v>
      </c>
    </row>
    <row r="29" spans="2:22" x14ac:dyDescent="0.25">
      <c r="B29" s="15" t="s">
        <v>136</v>
      </c>
      <c r="C29" s="15" t="s">
        <v>207</v>
      </c>
      <c r="D29" s="15" t="s">
        <v>212</v>
      </c>
      <c r="E29" s="15">
        <v>2023</v>
      </c>
      <c r="F29" s="15" t="s">
        <v>162</v>
      </c>
      <c r="G29" s="15" t="s">
        <v>133</v>
      </c>
      <c r="H29" s="15" t="s">
        <v>136</v>
      </c>
      <c r="I29" s="15" t="s">
        <v>139</v>
      </c>
      <c r="J29" s="15" t="s">
        <v>141</v>
      </c>
      <c r="K29" s="15" t="s">
        <v>199</v>
      </c>
      <c r="L29" s="15" t="s">
        <v>202</v>
      </c>
      <c r="M29" s="15">
        <v>0.159</v>
      </c>
      <c r="N29" s="15">
        <v>0.38500000000000001</v>
      </c>
      <c r="O29" s="15">
        <v>5.0000000000000001E-3</v>
      </c>
      <c r="P29" s="15">
        <v>0.03</v>
      </c>
      <c r="Q29" s="15">
        <v>0</v>
      </c>
      <c r="R29" s="15">
        <v>0.13</v>
      </c>
      <c r="S29" s="15">
        <v>10.512</v>
      </c>
      <c r="U29" s="15">
        <v>0</v>
      </c>
      <c r="V29" s="15">
        <v>6590</v>
      </c>
    </row>
    <row r="30" spans="2:22" x14ac:dyDescent="0.25">
      <c r="B30" s="15" t="s">
        <v>136</v>
      </c>
      <c r="C30" s="15" t="s">
        <v>207</v>
      </c>
      <c r="D30" s="15" t="s">
        <v>212</v>
      </c>
      <c r="E30" s="15">
        <v>2023</v>
      </c>
      <c r="F30" s="15" t="s">
        <v>162</v>
      </c>
      <c r="G30" s="15" t="s">
        <v>133</v>
      </c>
      <c r="H30" s="15" t="s">
        <v>136</v>
      </c>
      <c r="I30" s="15" t="s">
        <v>139</v>
      </c>
      <c r="J30" s="15" t="s">
        <v>141</v>
      </c>
      <c r="K30" s="15" t="s">
        <v>199</v>
      </c>
      <c r="L30" s="15" t="s">
        <v>203</v>
      </c>
      <c r="M30" s="15">
        <v>5.5E-2</v>
      </c>
      <c r="N30" s="15">
        <v>0.185</v>
      </c>
      <c r="O30" s="15">
        <v>2E-3</v>
      </c>
      <c r="P30" s="15">
        <v>1E-3</v>
      </c>
      <c r="Q30" s="15">
        <v>0</v>
      </c>
      <c r="R30" s="15">
        <v>4.5999999999999999E-2</v>
      </c>
      <c r="S30" s="15">
        <v>14.787000000000001</v>
      </c>
      <c r="U30" s="15">
        <v>0</v>
      </c>
      <c r="V30" s="15">
        <v>6600</v>
      </c>
    </row>
    <row r="31" spans="2:22" x14ac:dyDescent="0.25">
      <c r="B31" s="15" t="s">
        <v>136</v>
      </c>
      <c r="C31" s="15" t="s">
        <v>207</v>
      </c>
      <c r="D31" s="15" t="s">
        <v>212</v>
      </c>
      <c r="E31" s="15">
        <v>2023</v>
      </c>
      <c r="F31" s="15" t="s">
        <v>162</v>
      </c>
      <c r="G31" s="15" t="s">
        <v>133</v>
      </c>
      <c r="H31" s="15" t="s">
        <v>136</v>
      </c>
      <c r="I31" s="15" t="s">
        <v>139</v>
      </c>
      <c r="J31" s="15" t="s">
        <v>141</v>
      </c>
      <c r="K31" s="15" t="s">
        <v>199</v>
      </c>
      <c r="L31" s="15" t="s">
        <v>204</v>
      </c>
      <c r="M31" s="15">
        <v>4.3999999999999997E-2</v>
      </c>
      <c r="N31" s="15">
        <v>0.19</v>
      </c>
      <c r="O31" s="15">
        <v>2E-3</v>
      </c>
      <c r="P31" s="15">
        <v>0</v>
      </c>
      <c r="Q31" s="15">
        <v>0</v>
      </c>
      <c r="R31" s="15">
        <v>1.2E-2</v>
      </c>
      <c r="S31" s="15">
        <v>17.292000000000002</v>
      </c>
      <c r="U31" s="15">
        <v>0</v>
      </c>
      <c r="V31" s="15">
        <v>6300</v>
      </c>
    </row>
    <row r="32" spans="2:22" x14ac:dyDescent="0.25">
      <c r="B32" s="15" t="s">
        <v>136</v>
      </c>
      <c r="C32" s="15" t="s">
        <v>207</v>
      </c>
      <c r="D32" s="15" t="s">
        <v>212</v>
      </c>
      <c r="E32" s="15">
        <v>2023</v>
      </c>
      <c r="F32" s="15" t="s">
        <v>162</v>
      </c>
      <c r="G32" s="15" t="s">
        <v>133</v>
      </c>
      <c r="H32" s="15" t="s">
        <v>136</v>
      </c>
      <c r="I32" s="15" t="s">
        <v>139</v>
      </c>
      <c r="J32" s="15" t="s">
        <v>141</v>
      </c>
      <c r="K32" s="15" t="s">
        <v>199</v>
      </c>
      <c r="L32" s="15" t="s">
        <v>205</v>
      </c>
      <c r="M32" s="15">
        <v>0.34499999999999997</v>
      </c>
      <c r="N32" s="15">
        <v>0.72599999999999998</v>
      </c>
      <c r="O32" s="15">
        <v>8.9999999999999993E-3</v>
      </c>
      <c r="P32" s="15">
        <v>7.4999999999999997E-2</v>
      </c>
      <c r="Q32" s="15">
        <v>1E-3</v>
      </c>
      <c r="R32" s="15">
        <v>0.29899999999999999</v>
      </c>
      <c r="S32" s="15">
        <v>6.6440000000000001</v>
      </c>
      <c r="U32" s="15">
        <v>0</v>
      </c>
      <c r="V32" s="15">
        <v>6610</v>
      </c>
    </row>
    <row r="33" spans="2:22" x14ac:dyDescent="0.25">
      <c r="B33" s="15" t="s">
        <v>136</v>
      </c>
      <c r="C33" s="15" t="s">
        <v>207</v>
      </c>
      <c r="D33" s="15" t="s">
        <v>213</v>
      </c>
      <c r="E33" s="15">
        <v>2023</v>
      </c>
      <c r="F33" s="15" t="s">
        <v>162</v>
      </c>
      <c r="G33" s="15" t="s">
        <v>133</v>
      </c>
      <c r="H33" s="15" t="s">
        <v>136</v>
      </c>
      <c r="I33" s="15" t="s">
        <v>139</v>
      </c>
      <c r="J33" s="15" t="s">
        <v>141</v>
      </c>
      <c r="K33" s="15" t="s">
        <v>199</v>
      </c>
      <c r="L33" s="15" t="s">
        <v>200</v>
      </c>
      <c r="M33" s="15">
        <v>0.86399999999999999</v>
      </c>
      <c r="N33" s="15">
        <v>1.7090000000000001</v>
      </c>
      <c r="O33" s="15">
        <v>2.1999999999999999E-2</v>
      </c>
      <c r="P33" s="15">
        <v>1.0999999999999999E-2</v>
      </c>
      <c r="Q33" s="15">
        <v>0</v>
      </c>
      <c r="R33" s="15">
        <v>1.054</v>
      </c>
      <c r="S33" s="15">
        <v>-2.4329999999999998</v>
      </c>
      <c r="U33" s="15">
        <v>0</v>
      </c>
      <c r="V33" s="15">
        <v>5790</v>
      </c>
    </row>
    <row r="34" spans="2:22" x14ac:dyDescent="0.25">
      <c r="B34" s="15" t="s">
        <v>136</v>
      </c>
      <c r="C34" s="15" t="s">
        <v>207</v>
      </c>
      <c r="D34" s="15" t="s">
        <v>213</v>
      </c>
      <c r="E34" s="15">
        <v>2023</v>
      </c>
      <c r="F34" s="15" t="s">
        <v>162</v>
      </c>
      <c r="G34" s="15" t="s">
        <v>133</v>
      </c>
      <c r="H34" s="15" t="s">
        <v>136</v>
      </c>
      <c r="I34" s="15" t="s">
        <v>139</v>
      </c>
      <c r="J34" s="15" t="s">
        <v>141</v>
      </c>
      <c r="K34" s="15" t="s">
        <v>199</v>
      </c>
      <c r="L34" s="15" t="s">
        <v>201</v>
      </c>
      <c r="M34" s="15">
        <v>0.59299999999999997</v>
      </c>
      <c r="N34" s="15">
        <v>1.163</v>
      </c>
      <c r="O34" s="15">
        <v>1.4E-2</v>
      </c>
      <c r="P34" s="15">
        <v>9.1999999999999998E-2</v>
      </c>
      <c r="Q34" s="15">
        <v>0</v>
      </c>
      <c r="R34" s="15">
        <v>0.59699999999999998</v>
      </c>
      <c r="S34" s="15">
        <v>1.972</v>
      </c>
      <c r="U34" s="15">
        <v>0</v>
      </c>
      <c r="V34" s="15">
        <v>6640</v>
      </c>
    </row>
    <row r="35" spans="2:22" x14ac:dyDescent="0.25">
      <c r="B35" s="15" t="s">
        <v>136</v>
      </c>
      <c r="C35" s="15" t="s">
        <v>207</v>
      </c>
      <c r="D35" s="15" t="s">
        <v>213</v>
      </c>
      <c r="E35" s="15">
        <v>2023</v>
      </c>
      <c r="F35" s="15" t="s">
        <v>162</v>
      </c>
      <c r="G35" s="15" t="s">
        <v>133</v>
      </c>
      <c r="H35" s="15" t="s">
        <v>136</v>
      </c>
      <c r="I35" s="15" t="s">
        <v>139</v>
      </c>
      <c r="J35" s="15" t="s">
        <v>141</v>
      </c>
      <c r="K35" s="15" t="s">
        <v>199</v>
      </c>
      <c r="L35" s="15" t="s">
        <v>202</v>
      </c>
      <c r="M35" s="15">
        <v>0.156</v>
      </c>
      <c r="N35" s="15">
        <v>0.38200000000000001</v>
      </c>
      <c r="O35" s="15">
        <v>5.0000000000000001E-3</v>
      </c>
      <c r="P35" s="15">
        <v>2.7E-2</v>
      </c>
      <c r="Q35" s="15">
        <v>0</v>
      </c>
      <c r="R35" s="15">
        <v>0.129</v>
      </c>
      <c r="S35" s="15">
        <v>10.512</v>
      </c>
      <c r="U35" s="15">
        <v>0</v>
      </c>
      <c r="V35" s="15">
        <v>6590</v>
      </c>
    </row>
    <row r="36" spans="2:22" x14ac:dyDescent="0.25">
      <c r="B36" s="15" t="s">
        <v>136</v>
      </c>
      <c r="C36" s="15" t="s">
        <v>207</v>
      </c>
      <c r="D36" s="15" t="s">
        <v>213</v>
      </c>
      <c r="E36" s="15">
        <v>2023</v>
      </c>
      <c r="F36" s="15" t="s">
        <v>162</v>
      </c>
      <c r="G36" s="15" t="s">
        <v>133</v>
      </c>
      <c r="H36" s="15" t="s">
        <v>136</v>
      </c>
      <c r="I36" s="15" t="s">
        <v>139</v>
      </c>
      <c r="J36" s="15" t="s">
        <v>141</v>
      </c>
      <c r="K36" s="15" t="s">
        <v>199</v>
      </c>
      <c r="L36" s="15" t="s">
        <v>203</v>
      </c>
      <c r="M36" s="15">
        <v>5.2999999999999999E-2</v>
      </c>
      <c r="N36" s="15">
        <v>0.19900000000000001</v>
      </c>
      <c r="O36" s="15">
        <v>2E-3</v>
      </c>
      <c r="P36" s="15">
        <v>0</v>
      </c>
      <c r="Q36" s="15">
        <v>0</v>
      </c>
      <c r="R36" s="15">
        <v>4.2999999999999997E-2</v>
      </c>
      <c r="S36" s="15">
        <v>14.787000000000001</v>
      </c>
      <c r="U36" s="15">
        <v>0</v>
      </c>
      <c r="V36" s="15">
        <v>6600</v>
      </c>
    </row>
    <row r="37" spans="2:22" x14ac:dyDescent="0.25">
      <c r="B37" s="15" t="s">
        <v>136</v>
      </c>
      <c r="C37" s="15" t="s">
        <v>207</v>
      </c>
      <c r="D37" s="15" t="s">
        <v>213</v>
      </c>
      <c r="E37" s="15">
        <v>2023</v>
      </c>
      <c r="F37" s="15" t="s">
        <v>162</v>
      </c>
      <c r="G37" s="15" t="s">
        <v>133</v>
      </c>
      <c r="H37" s="15" t="s">
        <v>136</v>
      </c>
      <c r="I37" s="15" t="s">
        <v>139</v>
      </c>
      <c r="J37" s="15" t="s">
        <v>141</v>
      </c>
      <c r="K37" s="15" t="s">
        <v>199</v>
      </c>
      <c r="L37" s="15" t="s">
        <v>204</v>
      </c>
      <c r="M37" s="15">
        <v>4.1000000000000002E-2</v>
      </c>
      <c r="N37" s="15">
        <v>0.17399999999999999</v>
      </c>
      <c r="O37" s="15">
        <v>2E-3</v>
      </c>
      <c r="P37" s="15">
        <v>0</v>
      </c>
      <c r="Q37" s="15">
        <v>0</v>
      </c>
      <c r="R37" s="15">
        <v>8.0000000000000002E-3</v>
      </c>
      <c r="S37" s="15">
        <v>17.292000000000002</v>
      </c>
      <c r="U37" s="15">
        <v>0</v>
      </c>
      <c r="V37" s="15">
        <v>6300</v>
      </c>
    </row>
    <row r="38" spans="2:22" x14ac:dyDescent="0.25">
      <c r="B38" s="15" t="s">
        <v>136</v>
      </c>
      <c r="C38" s="15" t="s">
        <v>207</v>
      </c>
      <c r="D38" s="15" t="s">
        <v>213</v>
      </c>
      <c r="E38" s="15">
        <v>2023</v>
      </c>
      <c r="F38" s="15" t="s">
        <v>162</v>
      </c>
      <c r="G38" s="15" t="s">
        <v>133</v>
      </c>
      <c r="H38" s="15" t="s">
        <v>136</v>
      </c>
      <c r="I38" s="15" t="s">
        <v>139</v>
      </c>
      <c r="J38" s="15" t="s">
        <v>141</v>
      </c>
      <c r="K38" s="15" t="s">
        <v>199</v>
      </c>
      <c r="L38" s="15" t="s">
        <v>205</v>
      </c>
      <c r="M38" s="15">
        <v>0.34399999999999997</v>
      </c>
      <c r="N38" s="15">
        <v>0.72699999999999998</v>
      </c>
      <c r="O38" s="15">
        <v>8.9999999999999993E-3</v>
      </c>
      <c r="P38" s="15">
        <v>7.0000000000000007E-2</v>
      </c>
      <c r="Q38" s="15">
        <v>0</v>
      </c>
      <c r="R38" s="15">
        <v>0.28499999999999998</v>
      </c>
      <c r="S38" s="15">
        <v>6.6440000000000001</v>
      </c>
      <c r="U38" s="15">
        <v>0</v>
      </c>
      <c r="V38" s="15">
        <v>6610</v>
      </c>
    </row>
    <row r="39" spans="2:22" x14ac:dyDescent="0.25">
      <c r="B39" s="15" t="s">
        <v>136</v>
      </c>
      <c r="C39" s="15" t="s">
        <v>207</v>
      </c>
      <c r="D39" s="15" t="s">
        <v>214</v>
      </c>
      <c r="E39" s="15">
        <v>2023</v>
      </c>
      <c r="F39" s="15" t="s">
        <v>162</v>
      </c>
      <c r="G39" s="15" t="s">
        <v>133</v>
      </c>
      <c r="H39" s="15" t="s">
        <v>136</v>
      </c>
      <c r="I39" s="15" t="s">
        <v>139</v>
      </c>
      <c r="J39" s="15" t="s">
        <v>141</v>
      </c>
      <c r="K39" s="15" t="s">
        <v>199</v>
      </c>
      <c r="L39" s="15" t="s">
        <v>200</v>
      </c>
      <c r="M39" s="15">
        <v>0.90100000000000002</v>
      </c>
      <c r="N39" s="15">
        <v>1.748</v>
      </c>
      <c r="O39" s="15">
        <v>2.3E-2</v>
      </c>
      <c r="P39" s="15">
        <v>1.4999999999999999E-2</v>
      </c>
      <c r="Q39" s="15">
        <v>0</v>
      </c>
      <c r="R39" s="15">
        <v>1.0920000000000001</v>
      </c>
      <c r="S39" s="15">
        <v>-2.6389999999999998</v>
      </c>
      <c r="U39" s="15">
        <v>0</v>
      </c>
      <c r="V39" s="15">
        <v>5790</v>
      </c>
    </row>
    <row r="40" spans="2:22" x14ac:dyDescent="0.25">
      <c r="B40" s="15" t="s">
        <v>136</v>
      </c>
      <c r="C40" s="15" t="s">
        <v>207</v>
      </c>
      <c r="D40" s="15" t="s">
        <v>214</v>
      </c>
      <c r="E40" s="15">
        <v>2023</v>
      </c>
      <c r="F40" s="15" t="s">
        <v>162</v>
      </c>
      <c r="G40" s="15" t="s">
        <v>133</v>
      </c>
      <c r="H40" s="15" t="s">
        <v>136</v>
      </c>
      <c r="I40" s="15" t="s">
        <v>139</v>
      </c>
      <c r="J40" s="15" t="s">
        <v>141</v>
      </c>
      <c r="K40" s="15" t="s">
        <v>199</v>
      </c>
      <c r="L40" s="15" t="s">
        <v>201</v>
      </c>
      <c r="M40" s="15">
        <v>0.61399999999999999</v>
      </c>
      <c r="N40" s="15">
        <v>1.2030000000000001</v>
      </c>
      <c r="O40" s="15">
        <v>1.4999999999999999E-2</v>
      </c>
      <c r="P40" s="15">
        <v>9.1999999999999998E-2</v>
      </c>
      <c r="Q40" s="15">
        <v>0</v>
      </c>
      <c r="R40" s="15">
        <v>0.61399999999999999</v>
      </c>
      <c r="S40" s="15">
        <v>1.8</v>
      </c>
      <c r="U40" s="15">
        <v>0</v>
      </c>
      <c r="V40" s="15">
        <v>6640</v>
      </c>
    </row>
    <row r="41" spans="2:22" x14ac:dyDescent="0.25">
      <c r="B41" s="15" t="s">
        <v>136</v>
      </c>
      <c r="C41" s="15" t="s">
        <v>207</v>
      </c>
      <c r="D41" s="15" t="s">
        <v>214</v>
      </c>
      <c r="E41" s="15">
        <v>2023</v>
      </c>
      <c r="F41" s="15" t="s">
        <v>162</v>
      </c>
      <c r="G41" s="15" t="s">
        <v>133</v>
      </c>
      <c r="H41" s="15" t="s">
        <v>136</v>
      </c>
      <c r="I41" s="15" t="s">
        <v>139</v>
      </c>
      <c r="J41" s="15" t="s">
        <v>141</v>
      </c>
      <c r="K41" s="15" t="s">
        <v>199</v>
      </c>
      <c r="L41" s="15" t="s">
        <v>202</v>
      </c>
      <c r="M41" s="15">
        <v>0.158</v>
      </c>
      <c r="N41" s="15">
        <v>0.39600000000000002</v>
      </c>
      <c r="O41" s="15">
        <v>5.0000000000000001E-3</v>
      </c>
      <c r="P41" s="15">
        <v>2.5000000000000001E-2</v>
      </c>
      <c r="Q41" s="15">
        <v>0</v>
      </c>
      <c r="R41" s="15">
        <v>0.125</v>
      </c>
      <c r="S41" s="15">
        <v>10.34</v>
      </c>
      <c r="U41" s="15">
        <v>0</v>
      </c>
      <c r="V41" s="15">
        <v>6580</v>
      </c>
    </row>
    <row r="42" spans="2:22" x14ac:dyDescent="0.25">
      <c r="B42" s="15" t="s">
        <v>136</v>
      </c>
      <c r="C42" s="15" t="s">
        <v>207</v>
      </c>
      <c r="D42" s="15" t="s">
        <v>214</v>
      </c>
      <c r="E42" s="15">
        <v>2023</v>
      </c>
      <c r="F42" s="15" t="s">
        <v>162</v>
      </c>
      <c r="G42" s="15" t="s">
        <v>133</v>
      </c>
      <c r="H42" s="15" t="s">
        <v>136</v>
      </c>
      <c r="I42" s="15" t="s">
        <v>139</v>
      </c>
      <c r="J42" s="15" t="s">
        <v>141</v>
      </c>
      <c r="K42" s="15" t="s">
        <v>199</v>
      </c>
      <c r="L42" s="15" t="s">
        <v>203</v>
      </c>
      <c r="M42" s="15">
        <v>5.3999999999999999E-2</v>
      </c>
      <c r="N42" s="15">
        <v>0.21099999999999999</v>
      </c>
      <c r="O42" s="15">
        <v>3.0000000000000001E-3</v>
      </c>
      <c r="P42" s="15">
        <v>0</v>
      </c>
      <c r="Q42" s="15">
        <v>0</v>
      </c>
      <c r="R42" s="15">
        <v>4.1000000000000002E-2</v>
      </c>
      <c r="S42" s="15">
        <v>14.528</v>
      </c>
      <c r="U42" s="15">
        <v>0</v>
      </c>
      <c r="V42" s="15">
        <v>6600</v>
      </c>
    </row>
    <row r="43" spans="2:22" x14ac:dyDescent="0.25">
      <c r="B43" s="15" t="s">
        <v>136</v>
      </c>
      <c r="C43" s="15" t="s">
        <v>207</v>
      </c>
      <c r="D43" s="15" t="s">
        <v>214</v>
      </c>
      <c r="E43" s="15">
        <v>2023</v>
      </c>
      <c r="F43" s="15" t="s">
        <v>162</v>
      </c>
      <c r="G43" s="15" t="s">
        <v>133</v>
      </c>
      <c r="H43" s="15" t="s">
        <v>136</v>
      </c>
      <c r="I43" s="15" t="s">
        <v>139</v>
      </c>
      <c r="J43" s="15" t="s">
        <v>141</v>
      </c>
      <c r="K43" s="15" t="s">
        <v>199</v>
      </c>
      <c r="L43" s="15" t="s">
        <v>204</v>
      </c>
      <c r="M43" s="15">
        <v>4.1000000000000002E-2</v>
      </c>
      <c r="N43" s="15">
        <v>0.19400000000000001</v>
      </c>
      <c r="O43" s="15">
        <v>2E-3</v>
      </c>
      <c r="P43" s="15">
        <v>0</v>
      </c>
      <c r="Q43" s="15">
        <v>0</v>
      </c>
      <c r="R43" s="15">
        <v>8.0000000000000002E-3</v>
      </c>
      <c r="S43" s="15">
        <v>16.893000000000001</v>
      </c>
      <c r="U43" s="15">
        <v>0</v>
      </c>
      <c r="V43" s="15">
        <v>6300</v>
      </c>
    </row>
    <row r="44" spans="2:22" x14ac:dyDescent="0.25">
      <c r="B44" s="15" t="s">
        <v>136</v>
      </c>
      <c r="C44" s="15" t="s">
        <v>207</v>
      </c>
      <c r="D44" s="15" t="s">
        <v>214</v>
      </c>
      <c r="E44" s="15">
        <v>2023</v>
      </c>
      <c r="F44" s="15" t="s">
        <v>162</v>
      </c>
      <c r="G44" s="15" t="s">
        <v>133</v>
      </c>
      <c r="H44" s="15" t="s">
        <v>136</v>
      </c>
      <c r="I44" s="15" t="s">
        <v>139</v>
      </c>
      <c r="J44" s="15" t="s">
        <v>141</v>
      </c>
      <c r="K44" s="15" t="s">
        <v>199</v>
      </c>
      <c r="L44" s="15" t="s">
        <v>205</v>
      </c>
      <c r="M44" s="15">
        <v>0.35</v>
      </c>
      <c r="N44" s="15">
        <v>0.753</v>
      </c>
      <c r="O44" s="15">
        <v>8.9999999999999993E-3</v>
      </c>
      <c r="P44" s="15">
        <v>7.0999999999999994E-2</v>
      </c>
      <c r="Q44" s="15">
        <v>0</v>
      </c>
      <c r="R44" s="15">
        <v>0.28399999999999997</v>
      </c>
      <c r="S44" s="15">
        <v>6.53</v>
      </c>
      <c r="U44" s="15">
        <v>0</v>
      </c>
      <c r="V44" s="15">
        <v>6610</v>
      </c>
    </row>
    <row r="45" spans="2:22" x14ac:dyDescent="0.25">
      <c r="B45" s="15" t="s">
        <v>136</v>
      </c>
      <c r="C45" s="15" t="s">
        <v>207</v>
      </c>
      <c r="D45" s="15" t="s">
        <v>215</v>
      </c>
      <c r="E45" s="15">
        <v>2023</v>
      </c>
      <c r="F45" s="15" t="s">
        <v>162</v>
      </c>
      <c r="G45" s="15" t="s">
        <v>133</v>
      </c>
      <c r="H45" s="15" t="s">
        <v>136</v>
      </c>
      <c r="I45" s="15" t="s">
        <v>139</v>
      </c>
      <c r="J45" s="15" t="s">
        <v>141</v>
      </c>
      <c r="K45" s="15" t="s">
        <v>199</v>
      </c>
      <c r="L45" s="15" t="s">
        <v>200</v>
      </c>
      <c r="M45" s="15">
        <v>0.94</v>
      </c>
      <c r="N45" s="15">
        <v>1.825</v>
      </c>
      <c r="O45" s="15">
        <v>2.4E-2</v>
      </c>
      <c r="P45" s="15">
        <v>2.8000000000000001E-2</v>
      </c>
      <c r="Q45" s="15">
        <v>0</v>
      </c>
      <c r="R45" s="15">
        <v>1.173</v>
      </c>
      <c r="S45" s="15">
        <v>-2.6389999999999998</v>
      </c>
      <c r="U45" s="15">
        <v>0</v>
      </c>
      <c r="V45" s="15">
        <v>5790</v>
      </c>
    </row>
    <row r="46" spans="2:22" x14ac:dyDescent="0.25">
      <c r="B46" s="15" t="s">
        <v>136</v>
      </c>
      <c r="C46" s="15" t="s">
        <v>207</v>
      </c>
      <c r="D46" s="15" t="s">
        <v>215</v>
      </c>
      <c r="E46" s="15">
        <v>2023</v>
      </c>
      <c r="F46" s="15" t="s">
        <v>162</v>
      </c>
      <c r="G46" s="15" t="s">
        <v>133</v>
      </c>
      <c r="H46" s="15" t="s">
        <v>136</v>
      </c>
      <c r="I46" s="15" t="s">
        <v>139</v>
      </c>
      <c r="J46" s="15" t="s">
        <v>141</v>
      </c>
      <c r="K46" s="15" t="s">
        <v>199</v>
      </c>
      <c r="L46" s="15" t="s">
        <v>201</v>
      </c>
      <c r="M46" s="15">
        <v>0.65100000000000002</v>
      </c>
      <c r="N46" s="15">
        <v>1.3049999999999999</v>
      </c>
      <c r="O46" s="15">
        <v>1.6E-2</v>
      </c>
      <c r="P46" s="15">
        <v>9.8000000000000004E-2</v>
      </c>
      <c r="Q46" s="15">
        <v>0</v>
      </c>
      <c r="R46" s="15">
        <v>0.65300000000000002</v>
      </c>
      <c r="S46" s="15">
        <v>1.8</v>
      </c>
      <c r="U46" s="15">
        <v>0</v>
      </c>
      <c r="V46" s="15">
        <v>6630</v>
      </c>
    </row>
    <row r="47" spans="2:22" x14ac:dyDescent="0.25">
      <c r="B47" s="15" t="s">
        <v>136</v>
      </c>
      <c r="C47" s="15" t="s">
        <v>207</v>
      </c>
      <c r="D47" s="15" t="s">
        <v>215</v>
      </c>
      <c r="E47" s="15">
        <v>2023</v>
      </c>
      <c r="F47" s="15" t="s">
        <v>162</v>
      </c>
      <c r="G47" s="15" t="s">
        <v>133</v>
      </c>
      <c r="H47" s="15" t="s">
        <v>136</v>
      </c>
      <c r="I47" s="15" t="s">
        <v>139</v>
      </c>
      <c r="J47" s="15" t="s">
        <v>141</v>
      </c>
      <c r="K47" s="15" t="s">
        <v>199</v>
      </c>
      <c r="L47" s="15" t="s">
        <v>202</v>
      </c>
      <c r="M47" s="15">
        <v>0.17</v>
      </c>
      <c r="N47" s="15">
        <v>0.498</v>
      </c>
      <c r="O47" s="15">
        <v>6.0000000000000001E-3</v>
      </c>
      <c r="P47" s="15">
        <v>2.8000000000000001E-2</v>
      </c>
      <c r="Q47" s="15">
        <v>0</v>
      </c>
      <c r="R47" s="15">
        <v>0.13100000000000001</v>
      </c>
      <c r="S47" s="15">
        <v>10.34</v>
      </c>
      <c r="U47" s="15">
        <v>0</v>
      </c>
      <c r="V47" s="15">
        <v>6590</v>
      </c>
    </row>
    <row r="48" spans="2:22" x14ac:dyDescent="0.25">
      <c r="B48" s="15" t="s">
        <v>136</v>
      </c>
      <c r="C48" s="15" t="s">
        <v>207</v>
      </c>
      <c r="D48" s="15" t="s">
        <v>215</v>
      </c>
      <c r="E48" s="15">
        <v>2023</v>
      </c>
      <c r="F48" s="15" t="s">
        <v>162</v>
      </c>
      <c r="G48" s="15" t="s">
        <v>133</v>
      </c>
      <c r="H48" s="15" t="s">
        <v>136</v>
      </c>
      <c r="I48" s="15" t="s">
        <v>139</v>
      </c>
      <c r="J48" s="15" t="s">
        <v>141</v>
      </c>
      <c r="K48" s="15" t="s">
        <v>199</v>
      </c>
      <c r="L48" s="15" t="s">
        <v>203</v>
      </c>
      <c r="M48" s="15">
        <v>5.8999999999999997E-2</v>
      </c>
      <c r="N48" s="15">
        <v>0.30299999999999999</v>
      </c>
      <c r="O48" s="15">
        <v>4.0000000000000001E-3</v>
      </c>
      <c r="P48" s="15">
        <v>0</v>
      </c>
      <c r="Q48" s="15">
        <v>0</v>
      </c>
      <c r="R48" s="15">
        <v>4.2000000000000003E-2</v>
      </c>
      <c r="S48" s="15">
        <v>14.528</v>
      </c>
      <c r="U48" s="15">
        <v>0</v>
      </c>
      <c r="V48" s="15">
        <v>6600</v>
      </c>
    </row>
    <row r="49" spans="2:22" x14ac:dyDescent="0.25">
      <c r="B49" s="15" t="s">
        <v>136</v>
      </c>
      <c r="C49" s="15" t="s">
        <v>207</v>
      </c>
      <c r="D49" s="15" t="s">
        <v>215</v>
      </c>
      <c r="E49" s="15">
        <v>2023</v>
      </c>
      <c r="F49" s="15" t="s">
        <v>162</v>
      </c>
      <c r="G49" s="15" t="s">
        <v>133</v>
      </c>
      <c r="H49" s="15" t="s">
        <v>136</v>
      </c>
      <c r="I49" s="15" t="s">
        <v>139</v>
      </c>
      <c r="J49" s="15" t="s">
        <v>141</v>
      </c>
      <c r="K49" s="15" t="s">
        <v>199</v>
      </c>
      <c r="L49" s="15" t="s">
        <v>204</v>
      </c>
      <c r="M49" s="15">
        <v>4.7E-2</v>
      </c>
      <c r="N49" s="15">
        <v>0.28899999999999998</v>
      </c>
      <c r="O49" s="15">
        <v>4.0000000000000001E-3</v>
      </c>
      <c r="P49" s="15">
        <v>0</v>
      </c>
      <c r="Q49" s="15">
        <v>0</v>
      </c>
      <c r="R49" s="15">
        <v>6.0000000000000001E-3</v>
      </c>
      <c r="S49" s="15">
        <v>16.893999999999998</v>
      </c>
      <c r="U49" s="15">
        <v>0</v>
      </c>
      <c r="V49" s="15">
        <v>6300</v>
      </c>
    </row>
    <row r="50" spans="2:22" x14ac:dyDescent="0.25">
      <c r="B50" s="15" t="s">
        <v>136</v>
      </c>
      <c r="C50" s="15" t="s">
        <v>207</v>
      </c>
      <c r="D50" s="15" t="s">
        <v>215</v>
      </c>
      <c r="E50" s="15">
        <v>2023</v>
      </c>
      <c r="F50" s="15" t="s">
        <v>162</v>
      </c>
      <c r="G50" s="15" t="s">
        <v>133</v>
      </c>
      <c r="H50" s="15" t="s">
        <v>136</v>
      </c>
      <c r="I50" s="15" t="s">
        <v>139</v>
      </c>
      <c r="J50" s="15" t="s">
        <v>141</v>
      </c>
      <c r="K50" s="15" t="s">
        <v>199</v>
      </c>
      <c r="L50" s="15" t="s">
        <v>205</v>
      </c>
      <c r="M50" s="15">
        <v>0.378</v>
      </c>
      <c r="N50" s="15">
        <v>0.85199999999999998</v>
      </c>
      <c r="O50" s="15">
        <v>0.01</v>
      </c>
      <c r="P50" s="15">
        <v>7.1999999999999995E-2</v>
      </c>
      <c r="Q50" s="15">
        <v>0</v>
      </c>
      <c r="R50" s="15">
        <v>0.30299999999999999</v>
      </c>
      <c r="S50" s="15">
        <v>6.53</v>
      </c>
      <c r="U50" s="15">
        <v>0</v>
      </c>
      <c r="V50" s="15">
        <v>6620</v>
      </c>
    </row>
    <row r="51" spans="2:22" x14ac:dyDescent="0.25">
      <c r="B51" s="15" t="s">
        <v>136</v>
      </c>
      <c r="C51" s="15" t="s">
        <v>207</v>
      </c>
      <c r="D51" s="15" t="s">
        <v>216</v>
      </c>
      <c r="E51" s="15">
        <v>2023</v>
      </c>
      <c r="F51" s="15" t="s">
        <v>162</v>
      </c>
      <c r="G51" s="15" t="s">
        <v>133</v>
      </c>
      <c r="H51" s="15" t="s">
        <v>136</v>
      </c>
      <c r="I51" s="15" t="s">
        <v>139</v>
      </c>
      <c r="J51" s="15" t="s">
        <v>141</v>
      </c>
      <c r="K51" s="15" t="s">
        <v>199</v>
      </c>
      <c r="L51" s="15" t="s">
        <v>200</v>
      </c>
      <c r="M51" s="15">
        <v>1.022</v>
      </c>
      <c r="N51" s="15">
        <v>1.9339999999999999</v>
      </c>
      <c r="O51" s="15">
        <v>2.5000000000000001E-2</v>
      </c>
      <c r="P51" s="15">
        <v>4.1000000000000002E-2</v>
      </c>
      <c r="Q51" s="15">
        <v>0</v>
      </c>
      <c r="R51" s="15">
        <v>1.3220000000000001</v>
      </c>
      <c r="S51" s="15">
        <v>-2.7509999999999999</v>
      </c>
      <c r="U51" s="15">
        <v>0</v>
      </c>
      <c r="V51" s="15">
        <v>5790</v>
      </c>
    </row>
    <row r="52" spans="2:22" x14ac:dyDescent="0.25">
      <c r="B52" s="15" t="s">
        <v>136</v>
      </c>
      <c r="C52" s="15" t="s">
        <v>207</v>
      </c>
      <c r="D52" s="15" t="s">
        <v>216</v>
      </c>
      <c r="E52" s="15">
        <v>2023</v>
      </c>
      <c r="F52" s="15" t="s">
        <v>162</v>
      </c>
      <c r="G52" s="15" t="s">
        <v>133</v>
      </c>
      <c r="H52" s="15" t="s">
        <v>136</v>
      </c>
      <c r="I52" s="15" t="s">
        <v>139</v>
      </c>
      <c r="J52" s="15" t="s">
        <v>141</v>
      </c>
      <c r="K52" s="15" t="s">
        <v>199</v>
      </c>
      <c r="L52" s="15" t="s">
        <v>201</v>
      </c>
      <c r="M52" s="15">
        <v>0.70199999999999996</v>
      </c>
      <c r="N52" s="15">
        <v>1.351</v>
      </c>
      <c r="O52" s="15">
        <v>1.7000000000000001E-2</v>
      </c>
      <c r="P52" s="15">
        <v>0.112</v>
      </c>
      <c r="Q52" s="15">
        <v>0</v>
      </c>
      <c r="R52" s="15">
        <v>0.75600000000000001</v>
      </c>
      <c r="S52" s="15">
        <v>1.702</v>
      </c>
      <c r="U52" s="15">
        <v>0</v>
      </c>
      <c r="V52" s="15">
        <v>6630</v>
      </c>
    </row>
    <row r="53" spans="2:22" x14ac:dyDescent="0.25">
      <c r="B53" s="15" t="s">
        <v>136</v>
      </c>
      <c r="C53" s="15" t="s">
        <v>207</v>
      </c>
      <c r="D53" s="15" t="s">
        <v>216</v>
      </c>
      <c r="E53" s="15">
        <v>2023</v>
      </c>
      <c r="F53" s="15" t="s">
        <v>162</v>
      </c>
      <c r="G53" s="15" t="s">
        <v>133</v>
      </c>
      <c r="H53" s="15" t="s">
        <v>136</v>
      </c>
      <c r="I53" s="15" t="s">
        <v>139</v>
      </c>
      <c r="J53" s="15" t="s">
        <v>141</v>
      </c>
      <c r="K53" s="15" t="s">
        <v>199</v>
      </c>
      <c r="L53" s="15" t="s">
        <v>202</v>
      </c>
      <c r="M53" s="15">
        <v>0.18099999999999999</v>
      </c>
      <c r="N53" s="15">
        <v>0.48599999999999999</v>
      </c>
      <c r="O53" s="15">
        <v>6.0000000000000001E-3</v>
      </c>
      <c r="P53" s="15">
        <v>2.9000000000000001E-2</v>
      </c>
      <c r="Q53" s="15">
        <v>0</v>
      </c>
      <c r="R53" s="15">
        <v>0.13700000000000001</v>
      </c>
      <c r="S53" s="15">
        <v>10.237</v>
      </c>
      <c r="U53" s="15">
        <v>0</v>
      </c>
      <c r="V53" s="15">
        <v>6580</v>
      </c>
    </row>
    <row r="54" spans="2:22" x14ac:dyDescent="0.25">
      <c r="B54" s="15" t="s">
        <v>136</v>
      </c>
      <c r="C54" s="15" t="s">
        <v>207</v>
      </c>
      <c r="D54" s="15" t="s">
        <v>216</v>
      </c>
      <c r="E54" s="15">
        <v>2023</v>
      </c>
      <c r="F54" s="15" t="s">
        <v>162</v>
      </c>
      <c r="G54" s="15" t="s">
        <v>133</v>
      </c>
      <c r="H54" s="15" t="s">
        <v>136</v>
      </c>
      <c r="I54" s="15" t="s">
        <v>139</v>
      </c>
      <c r="J54" s="15" t="s">
        <v>141</v>
      </c>
      <c r="K54" s="15" t="s">
        <v>199</v>
      </c>
      <c r="L54" s="15" t="s">
        <v>203</v>
      </c>
      <c r="M54" s="15">
        <v>5.8000000000000003E-2</v>
      </c>
      <c r="N54" s="15">
        <v>0.23599999999999999</v>
      </c>
      <c r="O54" s="15">
        <v>3.0000000000000001E-3</v>
      </c>
      <c r="P54" s="15">
        <v>0</v>
      </c>
      <c r="Q54" s="15">
        <v>0</v>
      </c>
      <c r="R54" s="15">
        <v>4.3999999999999997E-2</v>
      </c>
      <c r="S54" s="15">
        <v>14.343999999999999</v>
      </c>
      <c r="U54" s="15">
        <v>0</v>
      </c>
      <c r="V54" s="15">
        <v>6600</v>
      </c>
    </row>
    <row r="55" spans="2:22" x14ac:dyDescent="0.25">
      <c r="B55" s="15" t="s">
        <v>136</v>
      </c>
      <c r="C55" s="15" t="s">
        <v>207</v>
      </c>
      <c r="D55" s="15" t="s">
        <v>216</v>
      </c>
      <c r="E55" s="15">
        <v>2023</v>
      </c>
      <c r="F55" s="15" t="s">
        <v>162</v>
      </c>
      <c r="G55" s="15" t="s">
        <v>133</v>
      </c>
      <c r="H55" s="15" t="s">
        <v>136</v>
      </c>
      <c r="I55" s="15" t="s">
        <v>139</v>
      </c>
      <c r="J55" s="15" t="s">
        <v>141</v>
      </c>
      <c r="K55" s="15" t="s">
        <v>199</v>
      </c>
      <c r="L55" s="15" t="s">
        <v>204</v>
      </c>
      <c r="M55" s="15">
        <v>4.5999999999999999E-2</v>
      </c>
      <c r="N55" s="15">
        <v>0.21</v>
      </c>
      <c r="O55" s="15">
        <v>3.0000000000000001E-3</v>
      </c>
      <c r="P55" s="15">
        <v>0</v>
      </c>
      <c r="Q55" s="15">
        <v>0</v>
      </c>
      <c r="R55" s="15">
        <v>8.0000000000000002E-3</v>
      </c>
      <c r="S55" s="15">
        <v>16.591999999999999</v>
      </c>
      <c r="U55" s="15">
        <v>0</v>
      </c>
      <c r="V55" s="15">
        <v>6300</v>
      </c>
    </row>
    <row r="56" spans="2:22" x14ac:dyDescent="0.25">
      <c r="B56" s="15" t="s">
        <v>136</v>
      </c>
      <c r="C56" s="15" t="s">
        <v>207</v>
      </c>
      <c r="D56" s="15" t="s">
        <v>216</v>
      </c>
      <c r="E56" s="15">
        <v>2023</v>
      </c>
      <c r="F56" s="15" t="s">
        <v>162</v>
      </c>
      <c r="G56" s="15" t="s">
        <v>133</v>
      </c>
      <c r="H56" s="15" t="s">
        <v>136</v>
      </c>
      <c r="I56" s="15" t="s">
        <v>139</v>
      </c>
      <c r="J56" s="15" t="s">
        <v>141</v>
      </c>
      <c r="K56" s="15" t="s">
        <v>199</v>
      </c>
      <c r="L56" s="15" t="s">
        <v>205</v>
      </c>
      <c r="M56" s="15">
        <v>0.40600000000000003</v>
      </c>
      <c r="N56" s="15">
        <v>0.88100000000000001</v>
      </c>
      <c r="O56" s="15">
        <v>1.0999999999999999E-2</v>
      </c>
      <c r="P56" s="15">
        <v>7.6999999999999999E-2</v>
      </c>
      <c r="Q56" s="15">
        <v>0</v>
      </c>
      <c r="R56" s="15">
        <v>0.33500000000000002</v>
      </c>
      <c r="S56" s="15">
        <v>6.4530000000000003</v>
      </c>
      <c r="U56" s="15">
        <v>0</v>
      </c>
      <c r="V56" s="15">
        <v>6620</v>
      </c>
    </row>
    <row r="57" spans="2:22" x14ac:dyDescent="0.25">
      <c r="B57" s="15" t="s">
        <v>136</v>
      </c>
      <c r="C57" s="15" t="s">
        <v>207</v>
      </c>
      <c r="D57" s="15" t="s">
        <v>217</v>
      </c>
      <c r="E57" s="15">
        <v>2023</v>
      </c>
      <c r="F57" s="15" t="s">
        <v>162</v>
      </c>
      <c r="G57" s="15" t="s">
        <v>133</v>
      </c>
      <c r="H57" s="15" t="s">
        <v>136</v>
      </c>
      <c r="I57" s="15" t="s">
        <v>139</v>
      </c>
      <c r="J57" s="15" t="s">
        <v>141</v>
      </c>
      <c r="K57" s="15" t="s">
        <v>199</v>
      </c>
      <c r="L57" s="15" t="s">
        <v>200</v>
      </c>
      <c r="M57" s="15">
        <v>1.181</v>
      </c>
      <c r="N57" s="15">
        <v>2.2080000000000002</v>
      </c>
      <c r="O57" s="15">
        <v>2.9000000000000001E-2</v>
      </c>
      <c r="P57" s="15">
        <v>6.4000000000000001E-2</v>
      </c>
      <c r="Q57" s="15">
        <v>0</v>
      </c>
      <c r="R57" s="15">
        <v>1.619</v>
      </c>
      <c r="S57" s="15">
        <v>-2.7509999999999999</v>
      </c>
      <c r="U57" s="15">
        <v>0</v>
      </c>
      <c r="V57" s="15">
        <v>5790</v>
      </c>
    </row>
    <row r="58" spans="2:22" x14ac:dyDescent="0.25">
      <c r="B58" s="15" t="s">
        <v>136</v>
      </c>
      <c r="C58" s="15" t="s">
        <v>207</v>
      </c>
      <c r="D58" s="15" t="s">
        <v>217</v>
      </c>
      <c r="E58" s="15">
        <v>2023</v>
      </c>
      <c r="F58" s="15" t="s">
        <v>162</v>
      </c>
      <c r="G58" s="15" t="s">
        <v>133</v>
      </c>
      <c r="H58" s="15" t="s">
        <v>136</v>
      </c>
      <c r="I58" s="15" t="s">
        <v>139</v>
      </c>
      <c r="J58" s="15" t="s">
        <v>141</v>
      </c>
      <c r="K58" s="15" t="s">
        <v>199</v>
      </c>
      <c r="L58" s="15" t="s">
        <v>201</v>
      </c>
      <c r="M58" s="15">
        <v>0.81100000000000005</v>
      </c>
      <c r="N58" s="15">
        <v>1.56</v>
      </c>
      <c r="O58" s="15">
        <v>1.9E-2</v>
      </c>
      <c r="P58" s="15">
        <v>0.13700000000000001</v>
      </c>
      <c r="Q58" s="15">
        <v>0</v>
      </c>
      <c r="R58" s="15">
        <v>0.90300000000000002</v>
      </c>
      <c r="S58" s="15">
        <v>1.702</v>
      </c>
      <c r="U58" s="15">
        <v>0</v>
      </c>
      <c r="V58" s="15">
        <v>6630</v>
      </c>
    </row>
    <row r="59" spans="2:22" x14ac:dyDescent="0.25">
      <c r="B59" s="15" t="s">
        <v>136</v>
      </c>
      <c r="C59" s="15" t="s">
        <v>207</v>
      </c>
      <c r="D59" s="15" t="s">
        <v>217</v>
      </c>
      <c r="E59" s="15">
        <v>2023</v>
      </c>
      <c r="F59" s="15" t="s">
        <v>162</v>
      </c>
      <c r="G59" s="15" t="s">
        <v>133</v>
      </c>
      <c r="H59" s="15" t="s">
        <v>136</v>
      </c>
      <c r="I59" s="15" t="s">
        <v>139</v>
      </c>
      <c r="J59" s="15" t="s">
        <v>141</v>
      </c>
      <c r="K59" s="15" t="s">
        <v>199</v>
      </c>
      <c r="L59" s="15" t="s">
        <v>202</v>
      </c>
      <c r="M59" s="15">
        <v>0.22500000000000001</v>
      </c>
      <c r="N59" s="15">
        <v>0.622</v>
      </c>
      <c r="O59" s="15">
        <v>8.0000000000000002E-3</v>
      </c>
      <c r="P59" s="15">
        <v>3.7999999999999999E-2</v>
      </c>
      <c r="Q59" s="15">
        <v>0</v>
      </c>
      <c r="R59" s="15">
        <v>0.161</v>
      </c>
      <c r="S59" s="15">
        <v>10.237</v>
      </c>
      <c r="U59" s="15">
        <v>0</v>
      </c>
      <c r="V59" s="15">
        <v>6580</v>
      </c>
    </row>
    <row r="60" spans="2:22" x14ac:dyDescent="0.25">
      <c r="B60" s="15" t="s">
        <v>136</v>
      </c>
      <c r="C60" s="15" t="s">
        <v>207</v>
      </c>
      <c r="D60" s="15" t="s">
        <v>217</v>
      </c>
      <c r="E60" s="15">
        <v>2023</v>
      </c>
      <c r="F60" s="15" t="s">
        <v>162</v>
      </c>
      <c r="G60" s="15" t="s">
        <v>133</v>
      </c>
      <c r="H60" s="15" t="s">
        <v>136</v>
      </c>
      <c r="I60" s="15" t="s">
        <v>139</v>
      </c>
      <c r="J60" s="15" t="s">
        <v>141</v>
      </c>
      <c r="K60" s="15" t="s">
        <v>199</v>
      </c>
      <c r="L60" s="15" t="s">
        <v>203</v>
      </c>
      <c r="M60" s="15">
        <v>7.8E-2</v>
      </c>
      <c r="N60" s="15">
        <v>0.36399999999999999</v>
      </c>
      <c r="O60" s="15">
        <v>4.0000000000000001E-3</v>
      </c>
      <c r="P60" s="15">
        <v>0</v>
      </c>
      <c r="Q60" s="15">
        <v>0</v>
      </c>
      <c r="R60" s="15">
        <v>4.9000000000000002E-2</v>
      </c>
      <c r="S60" s="15">
        <v>14.343999999999999</v>
      </c>
      <c r="U60" s="15">
        <v>0</v>
      </c>
      <c r="V60" s="15">
        <v>6600</v>
      </c>
    </row>
    <row r="61" spans="2:22" x14ac:dyDescent="0.25">
      <c r="B61" s="15" t="s">
        <v>136</v>
      </c>
      <c r="C61" s="15" t="s">
        <v>207</v>
      </c>
      <c r="D61" s="15" t="s">
        <v>217</v>
      </c>
      <c r="E61" s="15">
        <v>2023</v>
      </c>
      <c r="F61" s="15" t="s">
        <v>162</v>
      </c>
      <c r="G61" s="15" t="s">
        <v>133</v>
      </c>
      <c r="H61" s="15" t="s">
        <v>136</v>
      </c>
      <c r="I61" s="15" t="s">
        <v>139</v>
      </c>
      <c r="J61" s="15" t="s">
        <v>141</v>
      </c>
      <c r="K61" s="15" t="s">
        <v>199</v>
      </c>
      <c r="L61" s="15" t="s">
        <v>204</v>
      </c>
      <c r="M61" s="15">
        <v>6.2E-2</v>
      </c>
      <c r="N61" s="15">
        <v>0.33100000000000002</v>
      </c>
      <c r="O61" s="15">
        <v>4.0000000000000001E-3</v>
      </c>
      <c r="P61" s="15">
        <v>0</v>
      </c>
      <c r="Q61" s="15">
        <v>0</v>
      </c>
      <c r="R61" s="15">
        <v>0.01</v>
      </c>
      <c r="S61" s="15">
        <v>16.591999999999999</v>
      </c>
      <c r="U61" s="15">
        <v>0</v>
      </c>
      <c r="V61" s="15">
        <v>6300</v>
      </c>
    </row>
    <row r="62" spans="2:22" x14ac:dyDescent="0.25">
      <c r="B62" s="15" t="s">
        <v>136</v>
      </c>
      <c r="C62" s="15" t="s">
        <v>207</v>
      </c>
      <c r="D62" s="15" t="s">
        <v>217</v>
      </c>
      <c r="E62" s="15">
        <v>2023</v>
      </c>
      <c r="F62" s="15" t="s">
        <v>162</v>
      </c>
      <c r="G62" s="15" t="s">
        <v>133</v>
      </c>
      <c r="H62" s="15" t="s">
        <v>136</v>
      </c>
      <c r="I62" s="15" t="s">
        <v>139</v>
      </c>
      <c r="J62" s="15" t="s">
        <v>141</v>
      </c>
      <c r="K62" s="15" t="s">
        <v>199</v>
      </c>
      <c r="L62" s="15" t="s">
        <v>205</v>
      </c>
      <c r="M62" s="15">
        <v>0.48599999999999999</v>
      </c>
      <c r="N62" s="15">
        <v>1.0760000000000001</v>
      </c>
      <c r="O62" s="15">
        <v>1.2999999999999999E-2</v>
      </c>
      <c r="P62" s="15">
        <v>8.5999999999999993E-2</v>
      </c>
      <c r="Q62" s="15">
        <v>1E-3</v>
      </c>
      <c r="R62" s="15">
        <v>0.41499999999999998</v>
      </c>
      <c r="S62" s="15">
        <v>6.4539999999999997</v>
      </c>
      <c r="U62" s="15">
        <v>0</v>
      </c>
      <c r="V62" s="15">
        <v>6620</v>
      </c>
    </row>
    <row r="63" spans="2:22" x14ac:dyDescent="0.25">
      <c r="B63" s="15" t="s">
        <v>136</v>
      </c>
      <c r="C63" s="15" t="s">
        <v>207</v>
      </c>
      <c r="D63" s="15" t="s">
        <v>218</v>
      </c>
      <c r="E63" s="15">
        <v>2023</v>
      </c>
      <c r="F63" s="15" t="s">
        <v>162</v>
      </c>
      <c r="G63" s="15" t="s">
        <v>133</v>
      </c>
      <c r="H63" s="15" t="s">
        <v>136</v>
      </c>
      <c r="I63" s="15" t="s">
        <v>139</v>
      </c>
      <c r="J63" s="15" t="s">
        <v>141</v>
      </c>
      <c r="K63" s="15" t="s">
        <v>199</v>
      </c>
      <c r="L63" s="15" t="s">
        <v>200</v>
      </c>
      <c r="M63" s="15">
        <v>1.4019999999999999</v>
      </c>
      <c r="N63" s="15">
        <v>2.5310000000000001</v>
      </c>
      <c r="O63" s="15">
        <v>3.3000000000000002E-2</v>
      </c>
      <c r="P63" s="15">
        <v>0.10100000000000001</v>
      </c>
      <c r="Q63" s="15">
        <v>0</v>
      </c>
      <c r="R63" s="15">
        <v>1.988</v>
      </c>
      <c r="S63" s="15">
        <v>-2.867</v>
      </c>
      <c r="U63" s="15">
        <v>0</v>
      </c>
      <c r="V63" s="15">
        <v>5790</v>
      </c>
    </row>
    <row r="64" spans="2:22" x14ac:dyDescent="0.25">
      <c r="B64" s="15" t="s">
        <v>136</v>
      </c>
      <c r="C64" s="15" t="s">
        <v>207</v>
      </c>
      <c r="D64" s="15" t="s">
        <v>218</v>
      </c>
      <c r="E64" s="15">
        <v>2023</v>
      </c>
      <c r="F64" s="15" t="s">
        <v>162</v>
      </c>
      <c r="G64" s="15" t="s">
        <v>133</v>
      </c>
      <c r="H64" s="15" t="s">
        <v>136</v>
      </c>
      <c r="I64" s="15" t="s">
        <v>139</v>
      </c>
      <c r="J64" s="15" t="s">
        <v>141</v>
      </c>
      <c r="K64" s="15" t="s">
        <v>199</v>
      </c>
      <c r="L64" s="15" t="s">
        <v>201</v>
      </c>
      <c r="M64" s="15">
        <v>1.0249999999999999</v>
      </c>
      <c r="N64" s="15">
        <v>1.9470000000000001</v>
      </c>
      <c r="O64" s="15">
        <v>2.4E-2</v>
      </c>
      <c r="P64" s="15">
        <v>0.18</v>
      </c>
      <c r="Q64" s="15">
        <v>0</v>
      </c>
      <c r="R64" s="15">
        <v>1.1970000000000001</v>
      </c>
      <c r="S64" s="15">
        <v>1.603</v>
      </c>
      <c r="U64" s="15">
        <v>0</v>
      </c>
      <c r="V64" s="15">
        <v>6630</v>
      </c>
    </row>
    <row r="65" spans="2:22" x14ac:dyDescent="0.25">
      <c r="B65" s="15" t="s">
        <v>136</v>
      </c>
      <c r="C65" s="15" t="s">
        <v>207</v>
      </c>
      <c r="D65" s="15" t="s">
        <v>218</v>
      </c>
      <c r="E65" s="15">
        <v>2023</v>
      </c>
      <c r="F65" s="15" t="s">
        <v>162</v>
      </c>
      <c r="G65" s="15" t="s">
        <v>133</v>
      </c>
      <c r="H65" s="15" t="s">
        <v>136</v>
      </c>
      <c r="I65" s="15" t="s">
        <v>139</v>
      </c>
      <c r="J65" s="15" t="s">
        <v>141</v>
      </c>
      <c r="K65" s="15" t="s">
        <v>199</v>
      </c>
      <c r="L65" s="15" t="s">
        <v>202</v>
      </c>
      <c r="M65" s="15">
        <v>0.29499999999999998</v>
      </c>
      <c r="N65" s="15">
        <v>0.746</v>
      </c>
      <c r="O65" s="15">
        <v>8.9999999999999993E-3</v>
      </c>
      <c r="P65" s="15">
        <v>5.0999999999999997E-2</v>
      </c>
      <c r="Q65" s="15">
        <v>0</v>
      </c>
      <c r="R65" s="15">
        <v>0.214</v>
      </c>
      <c r="S65" s="15">
        <v>10.177</v>
      </c>
      <c r="U65" s="15">
        <v>7.3999999999999996E-2</v>
      </c>
      <c r="V65" s="15">
        <v>6580</v>
      </c>
    </row>
    <row r="66" spans="2:22" x14ac:dyDescent="0.25">
      <c r="B66" s="15" t="s">
        <v>136</v>
      </c>
      <c r="C66" s="15" t="s">
        <v>207</v>
      </c>
      <c r="D66" s="15" t="s">
        <v>218</v>
      </c>
      <c r="E66" s="15">
        <v>2023</v>
      </c>
      <c r="F66" s="15" t="s">
        <v>162</v>
      </c>
      <c r="G66" s="15" t="s">
        <v>133</v>
      </c>
      <c r="H66" s="15" t="s">
        <v>136</v>
      </c>
      <c r="I66" s="15" t="s">
        <v>139</v>
      </c>
      <c r="J66" s="15" t="s">
        <v>141</v>
      </c>
      <c r="K66" s="15" t="s">
        <v>199</v>
      </c>
      <c r="L66" s="15" t="s">
        <v>203</v>
      </c>
      <c r="M66" s="15">
        <v>9.8000000000000004E-2</v>
      </c>
      <c r="N66" s="15">
        <v>0.41399999999999998</v>
      </c>
      <c r="O66" s="15">
        <v>5.0000000000000001E-3</v>
      </c>
      <c r="P66" s="15">
        <v>2E-3</v>
      </c>
      <c r="Q66" s="15">
        <v>0</v>
      </c>
      <c r="R66" s="15">
        <v>5.7000000000000002E-2</v>
      </c>
      <c r="S66" s="15">
        <v>14.252000000000001</v>
      </c>
      <c r="U66" s="15">
        <v>0.21199999999999999</v>
      </c>
      <c r="V66" s="15">
        <v>6600</v>
      </c>
    </row>
    <row r="67" spans="2:22" x14ac:dyDescent="0.25">
      <c r="B67" s="15" t="s">
        <v>136</v>
      </c>
      <c r="C67" s="15" t="s">
        <v>207</v>
      </c>
      <c r="D67" s="15" t="s">
        <v>218</v>
      </c>
      <c r="E67" s="15">
        <v>2023</v>
      </c>
      <c r="F67" s="15" t="s">
        <v>162</v>
      </c>
      <c r="G67" s="15" t="s">
        <v>133</v>
      </c>
      <c r="H67" s="15" t="s">
        <v>136</v>
      </c>
      <c r="I67" s="15" t="s">
        <v>139</v>
      </c>
      <c r="J67" s="15" t="s">
        <v>141</v>
      </c>
      <c r="K67" s="15" t="s">
        <v>199</v>
      </c>
      <c r="L67" s="15" t="s">
        <v>204</v>
      </c>
      <c r="M67" s="15">
        <v>7.8E-2</v>
      </c>
      <c r="N67" s="15">
        <v>0.38400000000000001</v>
      </c>
      <c r="O67" s="15">
        <v>5.0000000000000001E-3</v>
      </c>
      <c r="P67" s="15">
        <v>0</v>
      </c>
      <c r="Q67" s="15">
        <v>0</v>
      </c>
      <c r="R67" s="15">
        <v>2.1999999999999999E-2</v>
      </c>
      <c r="S67" s="15">
        <v>16.396999999999998</v>
      </c>
      <c r="U67" s="15">
        <v>0.33700000000000002</v>
      </c>
      <c r="V67" s="15">
        <v>6300</v>
      </c>
    </row>
    <row r="68" spans="2:22" x14ac:dyDescent="0.25">
      <c r="B68" s="15" t="s">
        <v>136</v>
      </c>
      <c r="C68" s="15" t="s">
        <v>207</v>
      </c>
      <c r="D68" s="15" t="s">
        <v>218</v>
      </c>
      <c r="E68" s="15">
        <v>2023</v>
      </c>
      <c r="F68" s="15" t="s">
        <v>162</v>
      </c>
      <c r="G68" s="15" t="s">
        <v>133</v>
      </c>
      <c r="H68" s="15" t="s">
        <v>136</v>
      </c>
      <c r="I68" s="15" t="s">
        <v>139</v>
      </c>
      <c r="J68" s="15" t="s">
        <v>141</v>
      </c>
      <c r="K68" s="15" t="s">
        <v>199</v>
      </c>
      <c r="L68" s="15" t="s">
        <v>205</v>
      </c>
      <c r="M68" s="15">
        <v>0.624</v>
      </c>
      <c r="N68" s="15">
        <v>1.3460000000000001</v>
      </c>
      <c r="O68" s="15">
        <v>1.7000000000000001E-2</v>
      </c>
      <c r="P68" s="15">
        <v>0.104</v>
      </c>
      <c r="Q68" s="15">
        <v>4.0000000000000001E-3</v>
      </c>
      <c r="R68" s="15">
        <v>0.55800000000000005</v>
      </c>
      <c r="S68" s="15">
        <v>6.3979999999999997</v>
      </c>
      <c r="U68" s="15">
        <v>1E-3</v>
      </c>
      <c r="V68" s="15">
        <v>6620</v>
      </c>
    </row>
    <row r="69" spans="2:22" x14ac:dyDescent="0.25">
      <c r="B69" s="15" t="s">
        <v>136</v>
      </c>
      <c r="C69" s="15" t="s">
        <v>207</v>
      </c>
      <c r="D69" s="15" t="s">
        <v>219</v>
      </c>
      <c r="E69" s="15">
        <v>2023</v>
      </c>
      <c r="F69" s="15" t="s">
        <v>162</v>
      </c>
      <c r="G69" s="15" t="s">
        <v>133</v>
      </c>
      <c r="H69" s="15" t="s">
        <v>136</v>
      </c>
      <c r="I69" s="15" t="s">
        <v>139</v>
      </c>
      <c r="J69" s="15" t="s">
        <v>141</v>
      </c>
      <c r="K69" s="15" t="s">
        <v>199</v>
      </c>
      <c r="L69" s="15" t="s">
        <v>200</v>
      </c>
      <c r="M69" s="15">
        <v>1.8080000000000001</v>
      </c>
      <c r="N69" s="15">
        <v>3.044</v>
      </c>
      <c r="O69" s="15">
        <v>0.04</v>
      </c>
      <c r="P69" s="15">
        <v>0.21099999999999999</v>
      </c>
      <c r="Q69" s="15">
        <v>0</v>
      </c>
      <c r="R69" s="15">
        <v>2.4990000000000001</v>
      </c>
      <c r="S69" s="15">
        <v>-2.867</v>
      </c>
      <c r="U69" s="15">
        <v>0</v>
      </c>
      <c r="V69" s="15">
        <v>5790</v>
      </c>
    </row>
    <row r="70" spans="2:22" x14ac:dyDescent="0.25">
      <c r="B70" s="15" t="s">
        <v>136</v>
      </c>
      <c r="C70" s="15" t="s">
        <v>207</v>
      </c>
      <c r="D70" s="15" t="s">
        <v>219</v>
      </c>
      <c r="E70" s="15">
        <v>2023</v>
      </c>
      <c r="F70" s="15" t="s">
        <v>162</v>
      </c>
      <c r="G70" s="15" t="s">
        <v>133</v>
      </c>
      <c r="H70" s="15" t="s">
        <v>136</v>
      </c>
      <c r="I70" s="15" t="s">
        <v>139</v>
      </c>
      <c r="J70" s="15" t="s">
        <v>141</v>
      </c>
      <c r="K70" s="15" t="s">
        <v>199</v>
      </c>
      <c r="L70" s="15" t="s">
        <v>201</v>
      </c>
      <c r="M70" s="15">
        <v>1.472</v>
      </c>
      <c r="N70" s="15">
        <v>2.6349999999999998</v>
      </c>
      <c r="O70" s="15">
        <v>3.2000000000000001E-2</v>
      </c>
      <c r="P70" s="15">
        <v>0.29899999999999999</v>
      </c>
      <c r="Q70" s="15">
        <v>4.0000000000000001E-3</v>
      </c>
      <c r="R70" s="15">
        <v>1.7829999999999999</v>
      </c>
      <c r="S70" s="15">
        <v>1.603</v>
      </c>
      <c r="U70" s="15">
        <v>0</v>
      </c>
      <c r="V70" s="15">
        <v>6640</v>
      </c>
    </row>
    <row r="71" spans="2:22" x14ac:dyDescent="0.25">
      <c r="B71" s="15" t="s">
        <v>136</v>
      </c>
      <c r="C71" s="15" t="s">
        <v>207</v>
      </c>
      <c r="D71" s="15" t="s">
        <v>219</v>
      </c>
      <c r="E71" s="15">
        <v>2023</v>
      </c>
      <c r="F71" s="15" t="s">
        <v>162</v>
      </c>
      <c r="G71" s="15" t="s">
        <v>133</v>
      </c>
      <c r="H71" s="15" t="s">
        <v>136</v>
      </c>
      <c r="I71" s="15" t="s">
        <v>139</v>
      </c>
      <c r="J71" s="15" t="s">
        <v>141</v>
      </c>
      <c r="K71" s="15" t="s">
        <v>199</v>
      </c>
      <c r="L71" s="15" t="s">
        <v>202</v>
      </c>
      <c r="M71" s="15">
        <v>0.48599999999999999</v>
      </c>
      <c r="N71" s="15">
        <v>1.1819999999999999</v>
      </c>
      <c r="O71" s="15">
        <v>1.4999999999999999E-2</v>
      </c>
      <c r="P71" s="15">
        <v>7.8E-2</v>
      </c>
      <c r="Q71" s="15">
        <v>2E-3</v>
      </c>
      <c r="R71" s="15">
        <v>0.36499999999999999</v>
      </c>
      <c r="S71" s="15">
        <v>10.177</v>
      </c>
      <c r="U71" s="15">
        <v>7.3999999999999996E-2</v>
      </c>
      <c r="V71" s="15">
        <v>6580</v>
      </c>
    </row>
    <row r="72" spans="2:22" x14ac:dyDescent="0.25">
      <c r="B72" s="15" t="s">
        <v>136</v>
      </c>
      <c r="C72" s="15" t="s">
        <v>207</v>
      </c>
      <c r="D72" s="15" t="s">
        <v>219</v>
      </c>
      <c r="E72" s="15">
        <v>2023</v>
      </c>
      <c r="F72" s="15" t="s">
        <v>162</v>
      </c>
      <c r="G72" s="15" t="s">
        <v>133</v>
      </c>
      <c r="H72" s="15" t="s">
        <v>136</v>
      </c>
      <c r="I72" s="15" t="s">
        <v>139</v>
      </c>
      <c r="J72" s="15" t="s">
        <v>141</v>
      </c>
      <c r="K72" s="15" t="s">
        <v>199</v>
      </c>
      <c r="L72" s="15" t="s">
        <v>203</v>
      </c>
      <c r="M72" s="15">
        <v>0.17</v>
      </c>
      <c r="N72" s="15">
        <v>0.69199999999999995</v>
      </c>
      <c r="O72" s="15">
        <v>8.9999999999999993E-3</v>
      </c>
      <c r="P72" s="15">
        <v>8.0000000000000002E-3</v>
      </c>
      <c r="Q72" s="15">
        <v>0</v>
      </c>
      <c r="R72" s="15">
        <v>0.08</v>
      </c>
      <c r="S72" s="15">
        <v>14.252000000000001</v>
      </c>
      <c r="U72" s="15">
        <v>0.21199999999999999</v>
      </c>
      <c r="V72" s="15">
        <v>6600</v>
      </c>
    </row>
    <row r="73" spans="2:22" x14ac:dyDescent="0.25">
      <c r="B73" s="15" t="s">
        <v>136</v>
      </c>
      <c r="C73" s="15" t="s">
        <v>207</v>
      </c>
      <c r="D73" s="15" t="s">
        <v>219</v>
      </c>
      <c r="E73" s="15">
        <v>2023</v>
      </c>
      <c r="F73" s="15" t="s">
        <v>162</v>
      </c>
      <c r="G73" s="15" t="s">
        <v>133</v>
      </c>
      <c r="H73" s="15" t="s">
        <v>136</v>
      </c>
      <c r="I73" s="15" t="s">
        <v>139</v>
      </c>
      <c r="J73" s="15" t="s">
        <v>141</v>
      </c>
      <c r="K73" s="15" t="s">
        <v>199</v>
      </c>
      <c r="L73" s="15" t="s">
        <v>204</v>
      </c>
      <c r="M73" s="15">
        <v>0.14099999999999999</v>
      </c>
      <c r="N73" s="15">
        <v>0.64100000000000001</v>
      </c>
      <c r="O73" s="15">
        <v>8.0000000000000002E-3</v>
      </c>
      <c r="P73" s="15">
        <v>0</v>
      </c>
      <c r="Q73" s="15">
        <v>0</v>
      </c>
      <c r="R73" s="15">
        <v>4.1000000000000002E-2</v>
      </c>
      <c r="S73" s="15">
        <v>16.396999999999998</v>
      </c>
      <c r="U73" s="15">
        <v>0.33700000000000002</v>
      </c>
      <c r="V73" s="15">
        <v>6300</v>
      </c>
    </row>
    <row r="74" spans="2:22" x14ac:dyDescent="0.25">
      <c r="B74" s="15" t="s">
        <v>136</v>
      </c>
      <c r="C74" s="15" t="s">
        <v>207</v>
      </c>
      <c r="D74" s="15" t="s">
        <v>219</v>
      </c>
      <c r="E74" s="15">
        <v>2023</v>
      </c>
      <c r="F74" s="15" t="s">
        <v>162</v>
      </c>
      <c r="G74" s="15" t="s">
        <v>133</v>
      </c>
      <c r="H74" s="15" t="s">
        <v>136</v>
      </c>
      <c r="I74" s="15" t="s">
        <v>139</v>
      </c>
      <c r="J74" s="15" t="s">
        <v>141</v>
      </c>
      <c r="K74" s="15" t="s">
        <v>199</v>
      </c>
      <c r="L74" s="15" t="s">
        <v>205</v>
      </c>
      <c r="M74" s="15">
        <v>0.97199999999999998</v>
      </c>
      <c r="N74" s="15">
        <v>1.986</v>
      </c>
      <c r="O74" s="15">
        <v>2.4E-2</v>
      </c>
      <c r="P74" s="15">
        <v>0.16400000000000001</v>
      </c>
      <c r="Q74" s="15">
        <v>1.9E-2</v>
      </c>
      <c r="R74" s="15">
        <v>0.96599999999999997</v>
      </c>
      <c r="S74" s="15">
        <v>6.3979999999999997</v>
      </c>
      <c r="U74" s="15">
        <v>1E-3</v>
      </c>
      <c r="V74" s="15">
        <v>6620</v>
      </c>
    </row>
    <row r="75" spans="2:22" x14ac:dyDescent="0.25">
      <c r="B75" s="15" t="s">
        <v>136</v>
      </c>
      <c r="C75" s="15" t="s">
        <v>207</v>
      </c>
      <c r="D75" s="15" t="s">
        <v>220</v>
      </c>
      <c r="E75" s="15">
        <v>2023</v>
      </c>
      <c r="F75" s="15" t="s">
        <v>162</v>
      </c>
      <c r="G75" s="15" t="s">
        <v>133</v>
      </c>
      <c r="H75" s="15" t="s">
        <v>136</v>
      </c>
      <c r="I75" s="15" t="s">
        <v>139</v>
      </c>
      <c r="J75" s="15" t="s">
        <v>141</v>
      </c>
      <c r="K75" s="15" t="s">
        <v>199</v>
      </c>
      <c r="L75" s="15" t="s">
        <v>200</v>
      </c>
      <c r="M75" s="15">
        <v>2.5670000000000002</v>
      </c>
      <c r="N75" s="15">
        <v>3.7629999999999999</v>
      </c>
      <c r="O75" s="15">
        <v>4.9000000000000002E-2</v>
      </c>
      <c r="P75" s="15">
        <v>0.93</v>
      </c>
      <c r="Q75" s="15">
        <v>0</v>
      </c>
      <c r="R75" s="15">
        <v>3.7610000000000001</v>
      </c>
      <c r="S75" s="15">
        <v>-2.9289999999999998</v>
      </c>
      <c r="U75" s="15">
        <v>0</v>
      </c>
      <c r="V75" s="15">
        <v>5790</v>
      </c>
    </row>
    <row r="76" spans="2:22" x14ac:dyDescent="0.25">
      <c r="B76" s="15" t="s">
        <v>136</v>
      </c>
      <c r="C76" s="15" t="s">
        <v>207</v>
      </c>
      <c r="D76" s="15" t="s">
        <v>220</v>
      </c>
      <c r="E76" s="15">
        <v>2023</v>
      </c>
      <c r="F76" s="15" t="s">
        <v>162</v>
      </c>
      <c r="G76" s="15" t="s">
        <v>133</v>
      </c>
      <c r="H76" s="15" t="s">
        <v>136</v>
      </c>
      <c r="I76" s="15" t="s">
        <v>139</v>
      </c>
      <c r="J76" s="15" t="s">
        <v>141</v>
      </c>
      <c r="K76" s="15" t="s">
        <v>199</v>
      </c>
      <c r="L76" s="15" t="s">
        <v>201</v>
      </c>
      <c r="M76" s="15">
        <v>2.1859999999999999</v>
      </c>
      <c r="N76" s="15">
        <v>3.3380000000000001</v>
      </c>
      <c r="O76" s="15">
        <v>4.1000000000000002E-2</v>
      </c>
      <c r="P76" s="15">
        <v>0.69299999999999995</v>
      </c>
      <c r="Q76" s="15">
        <v>6.7000000000000004E-2</v>
      </c>
      <c r="R76" s="15">
        <v>2.9489999999999998</v>
      </c>
      <c r="S76" s="15">
        <v>1.575</v>
      </c>
      <c r="U76" s="15">
        <v>4.0000000000000001E-3</v>
      </c>
      <c r="V76" s="15">
        <v>6640</v>
      </c>
    </row>
    <row r="77" spans="2:22" x14ac:dyDescent="0.25">
      <c r="B77" s="15" t="s">
        <v>136</v>
      </c>
      <c r="C77" s="15" t="s">
        <v>207</v>
      </c>
      <c r="D77" s="15" t="s">
        <v>220</v>
      </c>
      <c r="E77" s="15">
        <v>2023</v>
      </c>
      <c r="F77" s="15" t="s">
        <v>162</v>
      </c>
      <c r="G77" s="15" t="s">
        <v>133</v>
      </c>
      <c r="H77" s="15" t="s">
        <v>136</v>
      </c>
      <c r="I77" s="15" t="s">
        <v>139</v>
      </c>
      <c r="J77" s="15" t="s">
        <v>141</v>
      </c>
      <c r="K77" s="15" t="s">
        <v>199</v>
      </c>
      <c r="L77" s="15" t="s">
        <v>202</v>
      </c>
      <c r="M77" s="15">
        <v>0.79400000000000004</v>
      </c>
      <c r="N77" s="15">
        <v>1.544</v>
      </c>
      <c r="O77" s="15">
        <v>1.9E-2</v>
      </c>
      <c r="P77" s="15">
        <v>0.154</v>
      </c>
      <c r="Q77" s="15">
        <v>0.02</v>
      </c>
      <c r="R77" s="15">
        <v>0.81299999999999994</v>
      </c>
      <c r="S77" s="15">
        <v>10.298</v>
      </c>
      <c r="U77" s="15">
        <v>8.6669999999999998</v>
      </c>
      <c r="V77" s="15">
        <v>6580</v>
      </c>
    </row>
    <row r="78" spans="2:22" x14ac:dyDescent="0.25">
      <c r="B78" s="15" t="s">
        <v>136</v>
      </c>
      <c r="C78" s="15" t="s">
        <v>207</v>
      </c>
      <c r="D78" s="15" t="s">
        <v>220</v>
      </c>
      <c r="E78" s="15">
        <v>2023</v>
      </c>
      <c r="F78" s="15" t="s">
        <v>162</v>
      </c>
      <c r="G78" s="15" t="s">
        <v>133</v>
      </c>
      <c r="H78" s="15" t="s">
        <v>136</v>
      </c>
      <c r="I78" s="15" t="s">
        <v>139</v>
      </c>
      <c r="J78" s="15" t="s">
        <v>141</v>
      </c>
      <c r="K78" s="15" t="s">
        <v>199</v>
      </c>
      <c r="L78" s="15" t="s">
        <v>203</v>
      </c>
      <c r="M78" s="15">
        <v>0.27200000000000002</v>
      </c>
      <c r="N78" s="15">
        <v>0.80600000000000005</v>
      </c>
      <c r="O78" s="15">
        <v>0.01</v>
      </c>
      <c r="P78" s="15">
        <v>3.1E-2</v>
      </c>
      <c r="Q78" s="15">
        <v>0</v>
      </c>
      <c r="R78" s="15">
        <v>0.14199999999999999</v>
      </c>
      <c r="S78" s="15">
        <v>14.401999999999999</v>
      </c>
      <c r="U78" s="15">
        <v>12.009</v>
      </c>
      <c r="V78" s="15">
        <v>6600</v>
      </c>
    </row>
    <row r="79" spans="2:22" x14ac:dyDescent="0.25">
      <c r="B79" s="15" t="s">
        <v>136</v>
      </c>
      <c r="C79" s="15" t="s">
        <v>207</v>
      </c>
      <c r="D79" s="15" t="s">
        <v>220</v>
      </c>
      <c r="E79" s="15">
        <v>2023</v>
      </c>
      <c r="F79" s="15" t="s">
        <v>162</v>
      </c>
      <c r="G79" s="15" t="s">
        <v>133</v>
      </c>
      <c r="H79" s="15" t="s">
        <v>136</v>
      </c>
      <c r="I79" s="15" t="s">
        <v>139</v>
      </c>
      <c r="J79" s="15" t="s">
        <v>141</v>
      </c>
      <c r="K79" s="15" t="s">
        <v>199</v>
      </c>
      <c r="L79" s="15" t="s">
        <v>204</v>
      </c>
      <c r="M79" s="15">
        <v>0.214</v>
      </c>
      <c r="N79" s="15">
        <v>0.75800000000000001</v>
      </c>
      <c r="O79" s="15">
        <v>0.01</v>
      </c>
      <c r="P79" s="15">
        <v>0</v>
      </c>
      <c r="Q79" s="15">
        <v>0</v>
      </c>
      <c r="R79" s="15">
        <v>7.8E-2</v>
      </c>
      <c r="S79" s="15">
        <v>16.649000000000001</v>
      </c>
      <c r="U79" s="15">
        <v>17.856999999999999</v>
      </c>
      <c r="V79" s="15">
        <v>6300</v>
      </c>
    </row>
    <row r="80" spans="2:22" x14ac:dyDescent="0.25">
      <c r="B80" s="15" t="s">
        <v>136</v>
      </c>
      <c r="C80" s="15" t="s">
        <v>207</v>
      </c>
      <c r="D80" s="15" t="s">
        <v>220</v>
      </c>
      <c r="E80" s="15">
        <v>2023</v>
      </c>
      <c r="F80" s="15" t="s">
        <v>162</v>
      </c>
      <c r="G80" s="15" t="s">
        <v>133</v>
      </c>
      <c r="H80" s="15" t="s">
        <v>136</v>
      </c>
      <c r="I80" s="15" t="s">
        <v>139</v>
      </c>
      <c r="J80" s="15" t="s">
        <v>141</v>
      </c>
      <c r="K80" s="15" t="s">
        <v>199</v>
      </c>
      <c r="L80" s="15" t="s">
        <v>205</v>
      </c>
      <c r="M80" s="15">
        <v>1.5469999999999999</v>
      </c>
      <c r="N80" s="15">
        <v>2.6070000000000002</v>
      </c>
      <c r="O80" s="15">
        <v>3.2000000000000001E-2</v>
      </c>
      <c r="P80" s="15">
        <v>0.36899999999999999</v>
      </c>
      <c r="Q80" s="15">
        <v>5.8999999999999997E-2</v>
      </c>
      <c r="R80" s="15">
        <v>1.911</v>
      </c>
      <c r="S80" s="15">
        <v>6.4080000000000004</v>
      </c>
      <c r="U80" s="15">
        <v>0.14599999999999999</v>
      </c>
      <c r="V80" s="15">
        <v>6620</v>
      </c>
    </row>
    <row r="81" spans="2:22" x14ac:dyDescent="0.25">
      <c r="B81" s="15" t="s">
        <v>136</v>
      </c>
      <c r="C81" s="15" t="s">
        <v>207</v>
      </c>
      <c r="D81" s="15" t="s">
        <v>221</v>
      </c>
      <c r="E81" s="15">
        <v>2023</v>
      </c>
      <c r="F81" s="15" t="s">
        <v>162</v>
      </c>
      <c r="G81" s="15" t="s">
        <v>133</v>
      </c>
      <c r="H81" s="15" t="s">
        <v>136</v>
      </c>
      <c r="I81" s="15" t="s">
        <v>139</v>
      </c>
      <c r="J81" s="15" t="s">
        <v>141</v>
      </c>
      <c r="K81" s="15" t="s">
        <v>199</v>
      </c>
      <c r="L81" s="15" t="s">
        <v>200</v>
      </c>
      <c r="M81" s="15">
        <v>3.6739999999999999</v>
      </c>
      <c r="N81" s="15">
        <v>4.484</v>
      </c>
      <c r="O81" s="15">
        <v>5.8999999999999997E-2</v>
      </c>
      <c r="P81" s="15">
        <v>2.1549999999999998</v>
      </c>
      <c r="Q81" s="15">
        <v>6.3E-2</v>
      </c>
      <c r="R81" s="15">
        <v>5.6120000000000001</v>
      </c>
      <c r="S81" s="15">
        <v>-2.9289999999999998</v>
      </c>
      <c r="U81" s="15">
        <v>0</v>
      </c>
      <c r="V81" s="15">
        <v>5790</v>
      </c>
    </row>
    <row r="82" spans="2:22" x14ac:dyDescent="0.25">
      <c r="B82" s="15" t="s">
        <v>136</v>
      </c>
      <c r="C82" s="15" t="s">
        <v>207</v>
      </c>
      <c r="D82" s="15" t="s">
        <v>221</v>
      </c>
      <c r="E82" s="15">
        <v>2023</v>
      </c>
      <c r="F82" s="15" t="s">
        <v>162</v>
      </c>
      <c r="G82" s="15" t="s">
        <v>133</v>
      </c>
      <c r="H82" s="15" t="s">
        <v>136</v>
      </c>
      <c r="I82" s="15" t="s">
        <v>139</v>
      </c>
      <c r="J82" s="15" t="s">
        <v>141</v>
      </c>
      <c r="K82" s="15" t="s">
        <v>199</v>
      </c>
      <c r="L82" s="15" t="s">
        <v>201</v>
      </c>
      <c r="M82" s="15">
        <v>3.3410000000000002</v>
      </c>
      <c r="N82" s="15">
        <v>4.2290000000000001</v>
      </c>
      <c r="O82" s="15">
        <v>5.1999999999999998E-2</v>
      </c>
      <c r="P82" s="15">
        <v>1.6739999999999999</v>
      </c>
      <c r="Q82" s="15">
        <v>0.23</v>
      </c>
      <c r="R82" s="15">
        <v>4.9420000000000002</v>
      </c>
      <c r="S82" s="15">
        <v>1.5760000000000001</v>
      </c>
      <c r="U82" s="15">
        <v>4.0000000000000001E-3</v>
      </c>
      <c r="V82" s="15">
        <v>6640</v>
      </c>
    </row>
    <row r="83" spans="2:22" x14ac:dyDescent="0.25">
      <c r="B83" s="15" t="s">
        <v>136</v>
      </c>
      <c r="C83" s="15" t="s">
        <v>207</v>
      </c>
      <c r="D83" s="15" t="s">
        <v>221</v>
      </c>
      <c r="E83" s="15">
        <v>2023</v>
      </c>
      <c r="F83" s="15" t="s">
        <v>162</v>
      </c>
      <c r="G83" s="15" t="s">
        <v>133</v>
      </c>
      <c r="H83" s="15" t="s">
        <v>136</v>
      </c>
      <c r="I83" s="15" t="s">
        <v>139</v>
      </c>
      <c r="J83" s="15" t="s">
        <v>141</v>
      </c>
      <c r="K83" s="15" t="s">
        <v>199</v>
      </c>
      <c r="L83" s="15" t="s">
        <v>202</v>
      </c>
      <c r="M83" s="15">
        <v>1.3580000000000001</v>
      </c>
      <c r="N83" s="15">
        <v>2.1920000000000002</v>
      </c>
      <c r="O83" s="15">
        <v>2.7E-2</v>
      </c>
      <c r="P83" s="15">
        <v>0.41499999999999998</v>
      </c>
      <c r="Q83" s="15">
        <v>0.08</v>
      </c>
      <c r="R83" s="15">
        <v>1.6930000000000001</v>
      </c>
      <c r="S83" s="15">
        <v>10.298999999999999</v>
      </c>
      <c r="U83" s="15">
        <v>8.6660000000000004</v>
      </c>
      <c r="V83" s="15">
        <v>6590</v>
      </c>
    </row>
    <row r="84" spans="2:22" x14ac:dyDescent="0.25">
      <c r="B84" s="15" t="s">
        <v>136</v>
      </c>
      <c r="C84" s="15" t="s">
        <v>207</v>
      </c>
      <c r="D84" s="15" t="s">
        <v>221</v>
      </c>
      <c r="E84" s="15">
        <v>2023</v>
      </c>
      <c r="F84" s="15" t="s">
        <v>162</v>
      </c>
      <c r="G84" s="15" t="s">
        <v>133</v>
      </c>
      <c r="H84" s="15" t="s">
        <v>136</v>
      </c>
      <c r="I84" s="15" t="s">
        <v>139</v>
      </c>
      <c r="J84" s="15" t="s">
        <v>141</v>
      </c>
      <c r="K84" s="15" t="s">
        <v>199</v>
      </c>
      <c r="L84" s="15" t="s">
        <v>203</v>
      </c>
      <c r="M84" s="15">
        <v>0.46600000000000003</v>
      </c>
      <c r="N84" s="15">
        <v>1.0860000000000001</v>
      </c>
      <c r="O84" s="15">
        <v>1.2999999999999999E-2</v>
      </c>
      <c r="P84" s="15">
        <v>7.9000000000000001E-2</v>
      </c>
      <c r="Q84" s="15">
        <v>5.0000000000000001E-3</v>
      </c>
      <c r="R84" s="15">
        <v>0.33600000000000002</v>
      </c>
      <c r="S84" s="15">
        <v>14.401999999999999</v>
      </c>
      <c r="U84" s="15">
        <v>12.009</v>
      </c>
      <c r="V84" s="15">
        <v>6600</v>
      </c>
    </row>
    <row r="85" spans="2:22" x14ac:dyDescent="0.25">
      <c r="B85" s="15" t="s">
        <v>136</v>
      </c>
      <c r="C85" s="15" t="s">
        <v>207</v>
      </c>
      <c r="D85" s="15" t="s">
        <v>221</v>
      </c>
      <c r="E85" s="15">
        <v>2023</v>
      </c>
      <c r="F85" s="15" t="s">
        <v>162</v>
      </c>
      <c r="G85" s="15" t="s">
        <v>133</v>
      </c>
      <c r="H85" s="15" t="s">
        <v>136</v>
      </c>
      <c r="I85" s="15" t="s">
        <v>139</v>
      </c>
      <c r="J85" s="15" t="s">
        <v>141</v>
      </c>
      <c r="K85" s="15" t="s">
        <v>199</v>
      </c>
      <c r="L85" s="15" t="s">
        <v>204</v>
      </c>
      <c r="M85" s="15">
        <v>0.38200000000000001</v>
      </c>
      <c r="N85" s="15">
        <v>1.0329999999999999</v>
      </c>
      <c r="O85" s="15">
        <v>1.2999999999999999E-2</v>
      </c>
      <c r="P85" s="15">
        <v>1.7000000000000001E-2</v>
      </c>
      <c r="Q85" s="15">
        <v>0</v>
      </c>
      <c r="R85" s="15">
        <v>0.224</v>
      </c>
      <c r="S85" s="15">
        <v>16.649000000000001</v>
      </c>
      <c r="U85" s="15">
        <v>17.856999999999999</v>
      </c>
      <c r="V85" s="15">
        <v>6300</v>
      </c>
    </row>
    <row r="86" spans="2:22" x14ac:dyDescent="0.25">
      <c r="B86" s="15" t="s">
        <v>136</v>
      </c>
      <c r="C86" s="15" t="s">
        <v>207</v>
      </c>
      <c r="D86" s="15" t="s">
        <v>221</v>
      </c>
      <c r="E86" s="15">
        <v>2023</v>
      </c>
      <c r="F86" s="15" t="s">
        <v>162</v>
      </c>
      <c r="G86" s="15" t="s">
        <v>133</v>
      </c>
      <c r="H86" s="15" t="s">
        <v>136</v>
      </c>
      <c r="I86" s="15" t="s">
        <v>139</v>
      </c>
      <c r="J86" s="15" t="s">
        <v>141</v>
      </c>
      <c r="K86" s="15" t="s">
        <v>199</v>
      </c>
      <c r="L86" s="15" t="s">
        <v>205</v>
      </c>
      <c r="M86" s="15">
        <v>2.5390000000000001</v>
      </c>
      <c r="N86" s="15">
        <v>3.56</v>
      </c>
      <c r="O86" s="15">
        <v>4.3999999999999997E-2</v>
      </c>
      <c r="P86" s="15">
        <v>1.0029999999999999</v>
      </c>
      <c r="Q86" s="15">
        <v>0.155</v>
      </c>
      <c r="R86" s="15">
        <v>3.5409999999999999</v>
      </c>
      <c r="S86" s="15">
        <v>6.4089999999999998</v>
      </c>
      <c r="U86" s="15">
        <v>0.14599999999999999</v>
      </c>
      <c r="V86" s="15">
        <v>6620</v>
      </c>
    </row>
    <row r="87" spans="2:22" x14ac:dyDescent="0.25">
      <c r="B87" s="15" t="s">
        <v>136</v>
      </c>
      <c r="C87" s="15" t="s">
        <v>207</v>
      </c>
      <c r="D87" s="15" t="s">
        <v>222</v>
      </c>
      <c r="E87" s="15">
        <v>2023</v>
      </c>
      <c r="F87" s="15" t="s">
        <v>162</v>
      </c>
      <c r="G87" s="15" t="s">
        <v>133</v>
      </c>
      <c r="H87" s="15" t="s">
        <v>136</v>
      </c>
      <c r="I87" s="15" t="s">
        <v>139</v>
      </c>
      <c r="J87" s="15" t="s">
        <v>141</v>
      </c>
      <c r="K87" s="15" t="s">
        <v>199</v>
      </c>
      <c r="L87" s="15" t="s">
        <v>200</v>
      </c>
      <c r="M87" s="15">
        <v>4.8120000000000003</v>
      </c>
      <c r="N87" s="15">
        <v>5.0350000000000001</v>
      </c>
      <c r="O87" s="15">
        <v>6.6000000000000003E-2</v>
      </c>
      <c r="P87" s="15">
        <v>3.4369999999999998</v>
      </c>
      <c r="Q87" s="15">
        <v>0.48899999999999999</v>
      </c>
      <c r="R87" s="15">
        <v>7.43</v>
      </c>
      <c r="S87" s="15">
        <v>-3.0009999999999999</v>
      </c>
      <c r="U87" s="15">
        <v>8.5000000000000006E-2</v>
      </c>
      <c r="V87" s="15">
        <v>5790</v>
      </c>
    </row>
    <row r="88" spans="2:22" x14ac:dyDescent="0.25">
      <c r="B88" s="15" t="s">
        <v>136</v>
      </c>
      <c r="C88" s="15" t="s">
        <v>207</v>
      </c>
      <c r="D88" s="15" t="s">
        <v>222</v>
      </c>
      <c r="E88" s="15">
        <v>2023</v>
      </c>
      <c r="F88" s="15" t="s">
        <v>162</v>
      </c>
      <c r="G88" s="15" t="s">
        <v>133</v>
      </c>
      <c r="H88" s="15" t="s">
        <v>136</v>
      </c>
      <c r="I88" s="15" t="s">
        <v>139</v>
      </c>
      <c r="J88" s="15" t="s">
        <v>141</v>
      </c>
      <c r="K88" s="15" t="s">
        <v>199</v>
      </c>
      <c r="L88" s="15" t="s">
        <v>201</v>
      </c>
      <c r="M88" s="15">
        <v>4.4249999999999998</v>
      </c>
      <c r="N88" s="15">
        <v>4.7009999999999996</v>
      </c>
      <c r="O88" s="15">
        <v>5.8000000000000003E-2</v>
      </c>
      <c r="P88" s="15">
        <v>2.9409999999999998</v>
      </c>
      <c r="Q88" s="15">
        <v>0.66700000000000004</v>
      </c>
      <c r="R88" s="15">
        <v>6.7439999999999998</v>
      </c>
      <c r="S88" s="15">
        <v>1.522</v>
      </c>
      <c r="U88" s="15">
        <v>0.92500000000000004</v>
      </c>
      <c r="V88" s="15">
        <v>6640</v>
      </c>
    </row>
    <row r="89" spans="2:22" x14ac:dyDescent="0.25">
      <c r="B89" s="15" t="s">
        <v>136</v>
      </c>
      <c r="C89" s="15" t="s">
        <v>207</v>
      </c>
      <c r="D89" s="15" t="s">
        <v>222</v>
      </c>
      <c r="E89" s="15">
        <v>2023</v>
      </c>
      <c r="F89" s="15" t="s">
        <v>162</v>
      </c>
      <c r="G89" s="15" t="s">
        <v>133</v>
      </c>
      <c r="H89" s="15" t="s">
        <v>136</v>
      </c>
      <c r="I89" s="15" t="s">
        <v>139</v>
      </c>
      <c r="J89" s="15" t="s">
        <v>141</v>
      </c>
      <c r="K89" s="15" t="s">
        <v>199</v>
      </c>
      <c r="L89" s="15" t="s">
        <v>202</v>
      </c>
      <c r="M89" s="15">
        <v>1.796</v>
      </c>
      <c r="N89" s="15">
        <v>2.4609999999999999</v>
      </c>
      <c r="O89" s="15">
        <v>0.03</v>
      </c>
      <c r="P89" s="15">
        <v>0.83</v>
      </c>
      <c r="Q89" s="15">
        <v>0.17799999999999999</v>
      </c>
      <c r="R89" s="15">
        <v>2.4609999999999999</v>
      </c>
      <c r="S89" s="15">
        <v>10.677</v>
      </c>
      <c r="U89" s="15">
        <v>43.665999999999997</v>
      </c>
      <c r="V89" s="15">
        <v>6580</v>
      </c>
    </row>
    <row r="90" spans="2:22" x14ac:dyDescent="0.25">
      <c r="B90" s="15" t="s">
        <v>136</v>
      </c>
      <c r="C90" s="15" t="s">
        <v>207</v>
      </c>
      <c r="D90" s="15" t="s">
        <v>222</v>
      </c>
      <c r="E90" s="15">
        <v>2023</v>
      </c>
      <c r="F90" s="15" t="s">
        <v>162</v>
      </c>
      <c r="G90" s="15" t="s">
        <v>133</v>
      </c>
      <c r="H90" s="15" t="s">
        <v>136</v>
      </c>
      <c r="I90" s="15" t="s">
        <v>139</v>
      </c>
      <c r="J90" s="15" t="s">
        <v>141</v>
      </c>
      <c r="K90" s="15" t="s">
        <v>199</v>
      </c>
      <c r="L90" s="15" t="s">
        <v>203</v>
      </c>
      <c r="M90" s="15">
        <v>0.61199999999999999</v>
      </c>
      <c r="N90" s="15">
        <v>1.167</v>
      </c>
      <c r="O90" s="15">
        <v>1.4E-2</v>
      </c>
      <c r="P90" s="15">
        <v>0.159</v>
      </c>
      <c r="Q90" s="15">
        <v>3.5000000000000003E-2</v>
      </c>
      <c r="R90" s="15">
        <v>0.59199999999999997</v>
      </c>
      <c r="S90" s="15">
        <v>14.864000000000001</v>
      </c>
      <c r="U90" s="15">
        <v>54.914000000000001</v>
      </c>
      <c r="V90" s="15">
        <v>6600</v>
      </c>
    </row>
    <row r="91" spans="2:22" x14ac:dyDescent="0.25">
      <c r="B91" s="15" t="s">
        <v>136</v>
      </c>
      <c r="C91" s="15" t="s">
        <v>207</v>
      </c>
      <c r="D91" s="15" t="s">
        <v>222</v>
      </c>
      <c r="E91" s="15">
        <v>2023</v>
      </c>
      <c r="F91" s="15" t="s">
        <v>162</v>
      </c>
      <c r="G91" s="15" t="s">
        <v>133</v>
      </c>
      <c r="H91" s="15" t="s">
        <v>136</v>
      </c>
      <c r="I91" s="15" t="s">
        <v>139</v>
      </c>
      <c r="J91" s="15" t="s">
        <v>141</v>
      </c>
      <c r="K91" s="15" t="s">
        <v>199</v>
      </c>
      <c r="L91" s="15" t="s">
        <v>204</v>
      </c>
      <c r="M91" s="15">
        <v>0.497</v>
      </c>
      <c r="N91" s="15">
        <v>1.0920000000000001</v>
      </c>
      <c r="O91" s="15">
        <v>1.4E-2</v>
      </c>
      <c r="P91" s="15">
        <v>7.0999999999999994E-2</v>
      </c>
      <c r="Q91" s="15">
        <v>0</v>
      </c>
      <c r="R91" s="15">
        <v>0.44800000000000001</v>
      </c>
      <c r="S91" s="15">
        <v>17.337</v>
      </c>
      <c r="U91" s="15">
        <v>68.128</v>
      </c>
      <c r="V91" s="15">
        <v>6300</v>
      </c>
    </row>
    <row r="92" spans="2:22" x14ac:dyDescent="0.25">
      <c r="B92" s="15" t="s">
        <v>136</v>
      </c>
      <c r="C92" s="15" t="s">
        <v>207</v>
      </c>
      <c r="D92" s="15" t="s">
        <v>222</v>
      </c>
      <c r="E92" s="15">
        <v>2023</v>
      </c>
      <c r="F92" s="15" t="s">
        <v>162</v>
      </c>
      <c r="G92" s="15" t="s">
        <v>133</v>
      </c>
      <c r="H92" s="15" t="s">
        <v>136</v>
      </c>
      <c r="I92" s="15" t="s">
        <v>139</v>
      </c>
      <c r="J92" s="15" t="s">
        <v>141</v>
      </c>
      <c r="K92" s="15" t="s">
        <v>199</v>
      </c>
      <c r="L92" s="15" t="s">
        <v>205</v>
      </c>
      <c r="M92" s="15">
        <v>3.4009999999999998</v>
      </c>
      <c r="N92" s="15">
        <v>3.972</v>
      </c>
      <c r="O92" s="15">
        <v>4.9000000000000002E-2</v>
      </c>
      <c r="P92" s="15">
        <v>1.994</v>
      </c>
      <c r="Q92" s="15">
        <v>0.40100000000000002</v>
      </c>
      <c r="R92" s="15">
        <v>4.9720000000000004</v>
      </c>
      <c r="S92" s="15">
        <v>6.4640000000000004</v>
      </c>
      <c r="U92" s="15">
        <v>5.9240000000000004</v>
      </c>
      <c r="V92" s="15">
        <v>6620</v>
      </c>
    </row>
    <row r="93" spans="2:22" x14ac:dyDescent="0.25">
      <c r="B93" s="15" t="s">
        <v>136</v>
      </c>
      <c r="C93" s="15" t="s">
        <v>207</v>
      </c>
      <c r="D93" s="15" t="s">
        <v>223</v>
      </c>
      <c r="E93" s="15">
        <v>2023</v>
      </c>
      <c r="F93" s="15" t="s">
        <v>162</v>
      </c>
      <c r="G93" s="15" t="s">
        <v>133</v>
      </c>
      <c r="H93" s="15" t="s">
        <v>136</v>
      </c>
      <c r="I93" s="15" t="s">
        <v>139</v>
      </c>
      <c r="J93" s="15" t="s">
        <v>141</v>
      </c>
      <c r="K93" s="15" t="s">
        <v>199</v>
      </c>
      <c r="L93" s="15" t="s">
        <v>200</v>
      </c>
      <c r="M93" s="15">
        <v>5.5670000000000002</v>
      </c>
      <c r="N93" s="15">
        <v>5.1459999999999999</v>
      </c>
      <c r="O93" s="15">
        <v>6.8000000000000005E-2</v>
      </c>
      <c r="P93" s="15">
        <v>4.4169999999999998</v>
      </c>
      <c r="Q93" s="15">
        <v>1.4219999999999999</v>
      </c>
      <c r="R93" s="15">
        <v>8.3070000000000004</v>
      </c>
      <c r="S93" s="15">
        <v>-3.0009999999999999</v>
      </c>
      <c r="U93" s="15">
        <v>8.5000000000000006E-2</v>
      </c>
      <c r="V93" s="15">
        <v>5790</v>
      </c>
    </row>
    <row r="94" spans="2:22" x14ac:dyDescent="0.25">
      <c r="B94" s="15" t="s">
        <v>136</v>
      </c>
      <c r="C94" s="15" t="s">
        <v>207</v>
      </c>
      <c r="D94" s="15" t="s">
        <v>223</v>
      </c>
      <c r="E94" s="15">
        <v>2023</v>
      </c>
      <c r="F94" s="15" t="s">
        <v>162</v>
      </c>
      <c r="G94" s="15" t="s">
        <v>133</v>
      </c>
      <c r="H94" s="15" t="s">
        <v>136</v>
      </c>
      <c r="I94" s="15" t="s">
        <v>139</v>
      </c>
      <c r="J94" s="15" t="s">
        <v>141</v>
      </c>
      <c r="K94" s="15" t="s">
        <v>199</v>
      </c>
      <c r="L94" s="15" t="s">
        <v>201</v>
      </c>
      <c r="M94" s="15">
        <v>4.9930000000000003</v>
      </c>
      <c r="N94" s="15">
        <v>4.7149999999999999</v>
      </c>
      <c r="O94" s="15">
        <v>5.8000000000000003E-2</v>
      </c>
      <c r="P94" s="15">
        <v>3.74</v>
      </c>
      <c r="Q94" s="15">
        <v>1.268</v>
      </c>
      <c r="R94" s="15">
        <v>7.444</v>
      </c>
      <c r="S94" s="15">
        <v>1.5209999999999999</v>
      </c>
      <c r="U94" s="15">
        <v>0.92600000000000005</v>
      </c>
      <c r="V94" s="15">
        <v>6640</v>
      </c>
    </row>
    <row r="95" spans="2:22" x14ac:dyDescent="0.25">
      <c r="B95" s="15" t="s">
        <v>136</v>
      </c>
      <c r="C95" s="15" t="s">
        <v>207</v>
      </c>
      <c r="D95" s="15" t="s">
        <v>223</v>
      </c>
      <c r="E95" s="15">
        <v>2023</v>
      </c>
      <c r="F95" s="15" t="s">
        <v>162</v>
      </c>
      <c r="G95" s="15" t="s">
        <v>133</v>
      </c>
      <c r="H95" s="15" t="s">
        <v>136</v>
      </c>
      <c r="I95" s="15" t="s">
        <v>139</v>
      </c>
      <c r="J95" s="15" t="s">
        <v>141</v>
      </c>
      <c r="K95" s="15" t="s">
        <v>199</v>
      </c>
      <c r="L95" s="15" t="s">
        <v>202</v>
      </c>
      <c r="M95" s="15">
        <v>1.9319999999999999</v>
      </c>
      <c r="N95" s="15">
        <v>2.419</v>
      </c>
      <c r="O95" s="15">
        <v>0.03</v>
      </c>
      <c r="P95" s="15">
        <v>1.071</v>
      </c>
      <c r="Q95" s="15">
        <v>0.31900000000000001</v>
      </c>
      <c r="R95" s="15">
        <v>2.6269999999999998</v>
      </c>
      <c r="S95" s="15">
        <v>10.677</v>
      </c>
      <c r="U95" s="15">
        <v>43.667000000000002</v>
      </c>
      <c r="V95" s="15">
        <v>6590</v>
      </c>
    </row>
    <row r="96" spans="2:22" x14ac:dyDescent="0.25">
      <c r="B96" s="15" t="s">
        <v>136</v>
      </c>
      <c r="C96" s="15" t="s">
        <v>207</v>
      </c>
      <c r="D96" s="15" t="s">
        <v>223</v>
      </c>
      <c r="E96" s="15">
        <v>2023</v>
      </c>
      <c r="F96" s="15" t="s">
        <v>162</v>
      </c>
      <c r="G96" s="15" t="s">
        <v>133</v>
      </c>
      <c r="H96" s="15" t="s">
        <v>136</v>
      </c>
      <c r="I96" s="15" t="s">
        <v>139</v>
      </c>
      <c r="J96" s="15" t="s">
        <v>141</v>
      </c>
      <c r="K96" s="15" t="s">
        <v>199</v>
      </c>
      <c r="L96" s="15" t="s">
        <v>203</v>
      </c>
      <c r="M96" s="15">
        <v>0.63800000000000001</v>
      </c>
      <c r="N96" s="15">
        <v>1.1279999999999999</v>
      </c>
      <c r="O96" s="15">
        <v>1.4E-2</v>
      </c>
      <c r="P96" s="15">
        <v>0.249</v>
      </c>
      <c r="Q96" s="15">
        <v>7.0000000000000007E-2</v>
      </c>
      <c r="R96" s="15">
        <v>0.71099999999999997</v>
      </c>
      <c r="S96" s="15">
        <v>14.863</v>
      </c>
      <c r="U96" s="15">
        <v>54.914999999999999</v>
      </c>
      <c r="V96" s="15">
        <v>6600</v>
      </c>
    </row>
    <row r="97" spans="2:22" x14ac:dyDescent="0.25">
      <c r="B97" s="15" t="s">
        <v>136</v>
      </c>
      <c r="C97" s="15" t="s">
        <v>207</v>
      </c>
      <c r="D97" s="15" t="s">
        <v>223</v>
      </c>
      <c r="E97" s="15">
        <v>2023</v>
      </c>
      <c r="F97" s="15" t="s">
        <v>162</v>
      </c>
      <c r="G97" s="15" t="s">
        <v>133</v>
      </c>
      <c r="H97" s="15" t="s">
        <v>136</v>
      </c>
      <c r="I97" s="15" t="s">
        <v>139</v>
      </c>
      <c r="J97" s="15" t="s">
        <v>141</v>
      </c>
      <c r="K97" s="15" t="s">
        <v>199</v>
      </c>
      <c r="L97" s="15" t="s">
        <v>204</v>
      </c>
      <c r="M97" s="15">
        <v>0.51700000000000002</v>
      </c>
      <c r="N97" s="15">
        <v>1.0580000000000001</v>
      </c>
      <c r="O97" s="15">
        <v>1.2999999999999999E-2</v>
      </c>
      <c r="P97" s="15">
        <v>0.13500000000000001</v>
      </c>
      <c r="Q97" s="15">
        <v>0</v>
      </c>
      <c r="R97" s="15">
        <v>0.54900000000000004</v>
      </c>
      <c r="S97" s="15">
        <v>17.337</v>
      </c>
      <c r="U97" s="15">
        <v>68.129000000000005</v>
      </c>
      <c r="V97" s="15">
        <v>6300</v>
      </c>
    </row>
    <row r="98" spans="2:22" x14ac:dyDescent="0.25">
      <c r="B98" s="15" t="s">
        <v>136</v>
      </c>
      <c r="C98" s="15" t="s">
        <v>207</v>
      </c>
      <c r="D98" s="15" t="s">
        <v>223</v>
      </c>
      <c r="E98" s="15">
        <v>2023</v>
      </c>
      <c r="F98" s="15" t="s">
        <v>162</v>
      </c>
      <c r="G98" s="15" t="s">
        <v>133</v>
      </c>
      <c r="H98" s="15" t="s">
        <v>136</v>
      </c>
      <c r="I98" s="15" t="s">
        <v>139</v>
      </c>
      <c r="J98" s="15" t="s">
        <v>141</v>
      </c>
      <c r="K98" s="15" t="s">
        <v>199</v>
      </c>
      <c r="L98" s="15" t="s">
        <v>205</v>
      </c>
      <c r="M98" s="15">
        <v>3.8039999999999998</v>
      </c>
      <c r="N98" s="15">
        <v>3.9980000000000002</v>
      </c>
      <c r="O98" s="15">
        <v>4.9000000000000002E-2</v>
      </c>
      <c r="P98" s="15">
        <v>2.5209999999999999</v>
      </c>
      <c r="Q98" s="15">
        <v>0.76500000000000001</v>
      </c>
      <c r="R98" s="15">
        <v>5.6520000000000001</v>
      </c>
      <c r="S98" s="15">
        <v>6.4649999999999999</v>
      </c>
      <c r="U98" s="15">
        <v>5.9219999999999997</v>
      </c>
      <c r="V98" s="15">
        <v>6620</v>
      </c>
    </row>
    <row r="99" spans="2:22" x14ac:dyDescent="0.25">
      <c r="B99" s="15" t="s">
        <v>136</v>
      </c>
      <c r="C99" s="15" t="s">
        <v>207</v>
      </c>
      <c r="D99" s="15" t="s">
        <v>224</v>
      </c>
      <c r="E99" s="15">
        <v>2023</v>
      </c>
      <c r="F99" s="15" t="s">
        <v>162</v>
      </c>
      <c r="G99" s="15" t="s">
        <v>133</v>
      </c>
      <c r="H99" s="15" t="s">
        <v>136</v>
      </c>
      <c r="I99" s="15" t="s">
        <v>139</v>
      </c>
      <c r="J99" s="15" t="s">
        <v>141</v>
      </c>
      <c r="K99" s="15" t="s">
        <v>199</v>
      </c>
      <c r="L99" s="15" t="s">
        <v>200</v>
      </c>
      <c r="M99" s="15">
        <v>5.6479999999999997</v>
      </c>
      <c r="N99" s="15">
        <v>4.8179999999999996</v>
      </c>
      <c r="O99" s="15">
        <v>6.3E-2</v>
      </c>
      <c r="P99" s="15">
        <v>4.7460000000000004</v>
      </c>
      <c r="Q99" s="15">
        <v>1.8819999999999999</v>
      </c>
      <c r="R99" s="15">
        <v>8.2639999999999993</v>
      </c>
      <c r="S99" s="15">
        <v>-2.9319999999999999</v>
      </c>
      <c r="U99" s="15">
        <v>3.3050000000000002</v>
      </c>
      <c r="V99" s="15">
        <v>5790</v>
      </c>
    </row>
    <row r="100" spans="2:22" x14ac:dyDescent="0.25">
      <c r="B100" s="15" t="s">
        <v>136</v>
      </c>
      <c r="C100" s="15" t="s">
        <v>207</v>
      </c>
      <c r="D100" s="15" t="s">
        <v>224</v>
      </c>
      <c r="E100" s="15">
        <v>2023</v>
      </c>
      <c r="F100" s="15" t="s">
        <v>162</v>
      </c>
      <c r="G100" s="15" t="s">
        <v>133</v>
      </c>
      <c r="H100" s="15" t="s">
        <v>136</v>
      </c>
      <c r="I100" s="15" t="s">
        <v>139</v>
      </c>
      <c r="J100" s="15" t="s">
        <v>141</v>
      </c>
      <c r="K100" s="15" t="s">
        <v>199</v>
      </c>
      <c r="L100" s="15" t="s">
        <v>201</v>
      </c>
      <c r="M100" s="15">
        <v>4.8849999999999998</v>
      </c>
      <c r="N100" s="15">
        <v>4.2919999999999998</v>
      </c>
      <c r="O100" s="15">
        <v>5.2999999999999999E-2</v>
      </c>
      <c r="P100" s="15">
        <v>3.899</v>
      </c>
      <c r="Q100" s="15">
        <v>1.5960000000000001</v>
      </c>
      <c r="R100" s="15">
        <v>7.109</v>
      </c>
      <c r="S100" s="15">
        <v>1.649</v>
      </c>
      <c r="U100" s="15">
        <v>16.175999999999998</v>
      </c>
      <c r="V100" s="15">
        <v>6640</v>
      </c>
    </row>
    <row r="101" spans="2:22" x14ac:dyDescent="0.25">
      <c r="B101" s="15" t="s">
        <v>136</v>
      </c>
      <c r="C101" s="15" t="s">
        <v>207</v>
      </c>
      <c r="D101" s="15" t="s">
        <v>224</v>
      </c>
      <c r="E101" s="15">
        <v>2023</v>
      </c>
      <c r="F101" s="15" t="s">
        <v>162</v>
      </c>
      <c r="G101" s="15" t="s">
        <v>133</v>
      </c>
      <c r="H101" s="15" t="s">
        <v>136</v>
      </c>
      <c r="I101" s="15" t="s">
        <v>139</v>
      </c>
      <c r="J101" s="15" t="s">
        <v>141</v>
      </c>
      <c r="K101" s="15" t="s">
        <v>199</v>
      </c>
      <c r="L101" s="15" t="s">
        <v>202</v>
      </c>
      <c r="M101" s="15">
        <v>1.772</v>
      </c>
      <c r="N101" s="15">
        <v>2.0299999999999998</v>
      </c>
      <c r="O101" s="15">
        <v>2.5000000000000001E-2</v>
      </c>
      <c r="P101" s="15">
        <v>1.111</v>
      </c>
      <c r="Q101" s="15">
        <v>0.39500000000000002</v>
      </c>
      <c r="R101" s="15">
        <v>2.423</v>
      </c>
      <c r="S101" s="15">
        <v>11.23</v>
      </c>
      <c r="U101" s="15">
        <v>98.266000000000005</v>
      </c>
      <c r="V101" s="15">
        <v>6590</v>
      </c>
    </row>
    <row r="102" spans="2:22" x14ac:dyDescent="0.25">
      <c r="B102" s="15" t="s">
        <v>136</v>
      </c>
      <c r="C102" s="15" t="s">
        <v>207</v>
      </c>
      <c r="D102" s="15" t="s">
        <v>224</v>
      </c>
      <c r="E102" s="15">
        <v>2023</v>
      </c>
      <c r="F102" s="15" t="s">
        <v>162</v>
      </c>
      <c r="G102" s="15" t="s">
        <v>133</v>
      </c>
      <c r="H102" s="15" t="s">
        <v>136</v>
      </c>
      <c r="I102" s="15" t="s">
        <v>139</v>
      </c>
      <c r="J102" s="15" t="s">
        <v>141</v>
      </c>
      <c r="K102" s="15" t="s">
        <v>199</v>
      </c>
      <c r="L102" s="15" t="s">
        <v>203</v>
      </c>
      <c r="M102" s="15">
        <v>0.58899999999999997</v>
      </c>
      <c r="N102" s="15">
        <v>0.91400000000000003</v>
      </c>
      <c r="O102" s="15">
        <v>1.0999999999999999E-2</v>
      </c>
      <c r="P102" s="15">
        <v>0.28599999999999998</v>
      </c>
      <c r="Q102" s="15">
        <v>9.6000000000000002E-2</v>
      </c>
      <c r="R102" s="15">
        <v>0.69599999999999995</v>
      </c>
      <c r="S102" s="15">
        <v>15.606</v>
      </c>
      <c r="U102" s="15">
        <v>125.51600000000001</v>
      </c>
      <c r="V102" s="15">
        <v>6600</v>
      </c>
    </row>
    <row r="103" spans="2:22" x14ac:dyDescent="0.25">
      <c r="B103" s="15" t="s">
        <v>136</v>
      </c>
      <c r="C103" s="15" t="s">
        <v>207</v>
      </c>
      <c r="D103" s="15" t="s">
        <v>224</v>
      </c>
      <c r="E103" s="15">
        <v>2023</v>
      </c>
      <c r="F103" s="15" t="s">
        <v>162</v>
      </c>
      <c r="G103" s="15" t="s">
        <v>133</v>
      </c>
      <c r="H103" s="15" t="s">
        <v>136</v>
      </c>
      <c r="I103" s="15" t="s">
        <v>139</v>
      </c>
      <c r="J103" s="15" t="s">
        <v>141</v>
      </c>
      <c r="K103" s="15" t="s">
        <v>199</v>
      </c>
      <c r="L103" s="15" t="s">
        <v>204</v>
      </c>
      <c r="M103" s="15">
        <v>0.47199999999999998</v>
      </c>
      <c r="N103" s="15">
        <v>0.84599999999999997</v>
      </c>
      <c r="O103" s="15">
        <v>1.0999999999999999E-2</v>
      </c>
      <c r="P103" s="15">
        <v>0.161</v>
      </c>
      <c r="Q103" s="15">
        <v>0</v>
      </c>
      <c r="R103" s="15">
        <v>0.55600000000000005</v>
      </c>
      <c r="S103" s="15">
        <v>18.536999999999999</v>
      </c>
      <c r="U103" s="15">
        <v>161.541</v>
      </c>
      <c r="V103" s="15">
        <v>6300</v>
      </c>
    </row>
    <row r="104" spans="2:22" x14ac:dyDescent="0.25">
      <c r="B104" s="15" t="s">
        <v>136</v>
      </c>
      <c r="C104" s="15" t="s">
        <v>207</v>
      </c>
      <c r="D104" s="15" t="s">
        <v>224</v>
      </c>
      <c r="E104" s="15">
        <v>2023</v>
      </c>
      <c r="F104" s="15" t="s">
        <v>162</v>
      </c>
      <c r="G104" s="15" t="s">
        <v>133</v>
      </c>
      <c r="H104" s="15" t="s">
        <v>136</v>
      </c>
      <c r="I104" s="15" t="s">
        <v>139</v>
      </c>
      <c r="J104" s="15" t="s">
        <v>141</v>
      </c>
      <c r="K104" s="15" t="s">
        <v>199</v>
      </c>
      <c r="L104" s="15" t="s">
        <v>205</v>
      </c>
      <c r="M104" s="15">
        <v>3.6219999999999999</v>
      </c>
      <c r="N104" s="15">
        <v>3.5630000000000002</v>
      </c>
      <c r="O104" s="15">
        <v>4.3999999999999997E-2</v>
      </c>
      <c r="P104" s="15">
        <v>2.573</v>
      </c>
      <c r="Q104" s="15">
        <v>0.93</v>
      </c>
      <c r="R104" s="15">
        <v>5.2320000000000002</v>
      </c>
      <c r="S104" s="15">
        <v>6.7439999999999998</v>
      </c>
      <c r="U104" s="15">
        <v>31.501000000000001</v>
      </c>
      <c r="V104" s="15">
        <v>6620</v>
      </c>
    </row>
    <row r="105" spans="2:22" x14ac:dyDescent="0.25">
      <c r="B105" s="15" t="s">
        <v>136</v>
      </c>
      <c r="C105" s="15" t="s">
        <v>207</v>
      </c>
      <c r="D105" s="15" t="s">
        <v>225</v>
      </c>
      <c r="E105" s="15">
        <v>2023</v>
      </c>
      <c r="F105" s="15" t="s">
        <v>162</v>
      </c>
      <c r="G105" s="15" t="s">
        <v>133</v>
      </c>
      <c r="H105" s="15" t="s">
        <v>136</v>
      </c>
      <c r="I105" s="15" t="s">
        <v>139</v>
      </c>
      <c r="J105" s="15" t="s">
        <v>141</v>
      </c>
      <c r="K105" s="15" t="s">
        <v>199</v>
      </c>
      <c r="L105" s="15" t="s">
        <v>200</v>
      </c>
      <c r="M105" s="15">
        <v>5.375</v>
      </c>
      <c r="N105" s="15">
        <v>4.4249999999999998</v>
      </c>
      <c r="O105" s="15">
        <v>5.8000000000000003E-2</v>
      </c>
      <c r="P105" s="15">
        <v>4.5739999999999998</v>
      </c>
      <c r="Q105" s="15">
        <v>2.0249999999999999</v>
      </c>
      <c r="R105" s="15">
        <v>7.7060000000000004</v>
      </c>
      <c r="S105" s="15">
        <v>-2.9319999999999999</v>
      </c>
      <c r="U105" s="15">
        <v>3.3039999999999998</v>
      </c>
      <c r="V105" s="15">
        <v>5790</v>
      </c>
    </row>
    <row r="106" spans="2:22" x14ac:dyDescent="0.25">
      <c r="B106" s="15" t="s">
        <v>136</v>
      </c>
      <c r="C106" s="15" t="s">
        <v>207</v>
      </c>
      <c r="D106" s="15" t="s">
        <v>225</v>
      </c>
      <c r="E106" s="15">
        <v>2023</v>
      </c>
      <c r="F106" s="15" t="s">
        <v>162</v>
      </c>
      <c r="G106" s="15" t="s">
        <v>133</v>
      </c>
      <c r="H106" s="15" t="s">
        <v>136</v>
      </c>
      <c r="I106" s="15" t="s">
        <v>139</v>
      </c>
      <c r="J106" s="15" t="s">
        <v>141</v>
      </c>
      <c r="K106" s="15" t="s">
        <v>199</v>
      </c>
      <c r="L106" s="15" t="s">
        <v>201</v>
      </c>
      <c r="M106" s="15">
        <v>4.47</v>
      </c>
      <c r="N106" s="15">
        <v>3.8530000000000002</v>
      </c>
      <c r="O106" s="15">
        <v>4.7E-2</v>
      </c>
      <c r="P106" s="15">
        <v>3.5779999999999998</v>
      </c>
      <c r="Q106" s="15">
        <v>1.5740000000000001</v>
      </c>
      <c r="R106" s="15">
        <v>6.3739999999999997</v>
      </c>
      <c r="S106" s="15">
        <v>1.649</v>
      </c>
      <c r="U106" s="15">
        <v>16.172999999999998</v>
      </c>
      <c r="V106" s="15">
        <v>6630</v>
      </c>
    </row>
    <row r="107" spans="2:22" x14ac:dyDescent="0.25">
      <c r="B107" s="15" t="s">
        <v>136</v>
      </c>
      <c r="C107" s="15" t="s">
        <v>207</v>
      </c>
      <c r="D107" s="15" t="s">
        <v>225</v>
      </c>
      <c r="E107" s="15">
        <v>2023</v>
      </c>
      <c r="F107" s="15" t="s">
        <v>162</v>
      </c>
      <c r="G107" s="15" t="s">
        <v>133</v>
      </c>
      <c r="H107" s="15" t="s">
        <v>136</v>
      </c>
      <c r="I107" s="15" t="s">
        <v>139</v>
      </c>
      <c r="J107" s="15" t="s">
        <v>141</v>
      </c>
      <c r="K107" s="15" t="s">
        <v>199</v>
      </c>
      <c r="L107" s="15" t="s">
        <v>202</v>
      </c>
      <c r="M107" s="15">
        <v>1.512</v>
      </c>
      <c r="N107" s="15">
        <v>1.675</v>
      </c>
      <c r="O107" s="15">
        <v>2.1000000000000001E-2</v>
      </c>
      <c r="P107" s="15">
        <v>0.97199999999999998</v>
      </c>
      <c r="Q107" s="15">
        <v>0.41</v>
      </c>
      <c r="R107" s="15">
        <v>2.0249999999999999</v>
      </c>
      <c r="S107" s="15">
        <v>11.23</v>
      </c>
      <c r="U107" s="15">
        <v>98.271000000000001</v>
      </c>
      <c r="V107" s="15">
        <v>6590</v>
      </c>
    </row>
    <row r="108" spans="2:22" x14ac:dyDescent="0.25">
      <c r="B108" s="15" t="s">
        <v>136</v>
      </c>
      <c r="C108" s="15" t="s">
        <v>207</v>
      </c>
      <c r="D108" s="15" t="s">
        <v>225</v>
      </c>
      <c r="E108" s="15">
        <v>2023</v>
      </c>
      <c r="F108" s="15" t="s">
        <v>162</v>
      </c>
      <c r="G108" s="15" t="s">
        <v>133</v>
      </c>
      <c r="H108" s="15" t="s">
        <v>136</v>
      </c>
      <c r="I108" s="15" t="s">
        <v>139</v>
      </c>
      <c r="J108" s="15" t="s">
        <v>141</v>
      </c>
      <c r="K108" s="15" t="s">
        <v>199</v>
      </c>
      <c r="L108" s="15" t="s">
        <v>203</v>
      </c>
      <c r="M108" s="15">
        <v>0.52100000000000002</v>
      </c>
      <c r="N108" s="15">
        <v>0.75800000000000001</v>
      </c>
      <c r="O108" s="15">
        <v>8.9999999999999993E-3</v>
      </c>
      <c r="P108" s="15">
        <v>0.27900000000000003</v>
      </c>
      <c r="Q108" s="15">
        <v>0.105</v>
      </c>
      <c r="R108" s="15">
        <v>0.63600000000000001</v>
      </c>
      <c r="S108" s="15">
        <v>15.606</v>
      </c>
      <c r="U108" s="15">
        <v>125.515</v>
      </c>
      <c r="V108" s="15">
        <v>6600</v>
      </c>
    </row>
    <row r="109" spans="2:22" x14ac:dyDescent="0.25">
      <c r="B109" s="15" t="s">
        <v>136</v>
      </c>
      <c r="C109" s="15" t="s">
        <v>207</v>
      </c>
      <c r="D109" s="15" t="s">
        <v>225</v>
      </c>
      <c r="E109" s="15">
        <v>2023</v>
      </c>
      <c r="F109" s="15" t="s">
        <v>162</v>
      </c>
      <c r="G109" s="15" t="s">
        <v>133</v>
      </c>
      <c r="H109" s="15" t="s">
        <v>136</v>
      </c>
      <c r="I109" s="15" t="s">
        <v>139</v>
      </c>
      <c r="J109" s="15" t="s">
        <v>141</v>
      </c>
      <c r="K109" s="15" t="s">
        <v>199</v>
      </c>
      <c r="L109" s="15" t="s">
        <v>204</v>
      </c>
      <c r="M109" s="15">
        <v>0.43099999999999999</v>
      </c>
      <c r="N109" s="15">
        <v>0.746</v>
      </c>
      <c r="O109" s="15">
        <v>8.9999999999999993E-3</v>
      </c>
      <c r="P109" s="15">
        <v>0.16800000000000001</v>
      </c>
      <c r="Q109" s="15">
        <v>0</v>
      </c>
      <c r="R109" s="15">
        <v>0.52900000000000003</v>
      </c>
      <c r="S109" s="15">
        <v>18.536999999999999</v>
      </c>
      <c r="U109" s="15">
        <v>161.53800000000001</v>
      </c>
      <c r="V109" s="15">
        <v>6300</v>
      </c>
    </row>
    <row r="110" spans="2:22" x14ac:dyDescent="0.25">
      <c r="B110" s="15" t="s">
        <v>136</v>
      </c>
      <c r="C110" s="15" t="s">
        <v>207</v>
      </c>
      <c r="D110" s="15" t="s">
        <v>225</v>
      </c>
      <c r="E110" s="15">
        <v>2023</v>
      </c>
      <c r="F110" s="15" t="s">
        <v>162</v>
      </c>
      <c r="G110" s="15" t="s">
        <v>133</v>
      </c>
      <c r="H110" s="15" t="s">
        <v>136</v>
      </c>
      <c r="I110" s="15" t="s">
        <v>139</v>
      </c>
      <c r="J110" s="15" t="s">
        <v>141</v>
      </c>
      <c r="K110" s="15" t="s">
        <v>199</v>
      </c>
      <c r="L110" s="15" t="s">
        <v>205</v>
      </c>
      <c r="M110" s="15">
        <v>3.1949999999999998</v>
      </c>
      <c r="N110" s="15">
        <v>3.0739999999999998</v>
      </c>
      <c r="O110" s="15">
        <v>3.7999999999999999E-2</v>
      </c>
      <c r="P110" s="15">
        <v>2.2999999999999998</v>
      </c>
      <c r="Q110" s="15">
        <v>0.95199999999999996</v>
      </c>
      <c r="R110" s="15">
        <v>4.516</v>
      </c>
      <c r="S110" s="15">
        <v>6.7439999999999998</v>
      </c>
      <c r="U110" s="15">
        <v>31.498999999999999</v>
      </c>
      <c r="V110" s="15">
        <v>6620</v>
      </c>
    </row>
    <row r="111" spans="2:22" x14ac:dyDescent="0.25">
      <c r="B111" s="15" t="s">
        <v>136</v>
      </c>
      <c r="C111" s="15" t="s">
        <v>207</v>
      </c>
      <c r="D111" s="15" t="s">
        <v>226</v>
      </c>
      <c r="E111" s="15">
        <v>2023</v>
      </c>
      <c r="F111" s="15" t="s">
        <v>162</v>
      </c>
      <c r="G111" s="15" t="s">
        <v>133</v>
      </c>
      <c r="H111" s="15" t="s">
        <v>136</v>
      </c>
      <c r="I111" s="15" t="s">
        <v>139</v>
      </c>
      <c r="J111" s="15" t="s">
        <v>141</v>
      </c>
      <c r="K111" s="15" t="s">
        <v>199</v>
      </c>
      <c r="L111" s="15" t="s">
        <v>200</v>
      </c>
      <c r="M111" s="15">
        <v>4.8929999999999998</v>
      </c>
      <c r="N111" s="15">
        <v>4.0250000000000004</v>
      </c>
      <c r="O111" s="15">
        <v>5.2999999999999999E-2</v>
      </c>
      <c r="P111" s="15">
        <v>4.2359999999999998</v>
      </c>
      <c r="Q111" s="15">
        <v>1.8240000000000001</v>
      </c>
      <c r="R111" s="15">
        <v>7.0060000000000002</v>
      </c>
      <c r="S111" s="15">
        <v>-2.4209999999999998</v>
      </c>
      <c r="U111" s="15">
        <v>32.305</v>
      </c>
      <c r="V111" s="15">
        <v>5790</v>
      </c>
    </row>
    <row r="112" spans="2:22" x14ac:dyDescent="0.25">
      <c r="B112" s="15" t="s">
        <v>136</v>
      </c>
      <c r="C112" s="15" t="s">
        <v>207</v>
      </c>
      <c r="D112" s="15" t="s">
        <v>226</v>
      </c>
      <c r="E112" s="15">
        <v>2023</v>
      </c>
      <c r="F112" s="15" t="s">
        <v>162</v>
      </c>
      <c r="G112" s="15" t="s">
        <v>133</v>
      </c>
      <c r="H112" s="15" t="s">
        <v>136</v>
      </c>
      <c r="I112" s="15" t="s">
        <v>139</v>
      </c>
      <c r="J112" s="15" t="s">
        <v>141</v>
      </c>
      <c r="K112" s="15" t="s">
        <v>199</v>
      </c>
      <c r="L112" s="15" t="s">
        <v>201</v>
      </c>
      <c r="M112" s="15">
        <v>3.855</v>
      </c>
      <c r="N112" s="15">
        <v>3.3559999999999999</v>
      </c>
      <c r="O112" s="15">
        <v>4.1000000000000002E-2</v>
      </c>
      <c r="P112" s="15">
        <v>3.0209999999999999</v>
      </c>
      <c r="Q112" s="15">
        <v>1.3640000000000001</v>
      </c>
      <c r="R112" s="15">
        <v>5.4160000000000004</v>
      </c>
      <c r="S112" s="15">
        <v>2.25</v>
      </c>
      <c r="U112" s="15">
        <v>66.36</v>
      </c>
      <c r="V112" s="15">
        <v>6630</v>
      </c>
    </row>
    <row r="113" spans="2:22" x14ac:dyDescent="0.25">
      <c r="B113" s="15" t="s">
        <v>136</v>
      </c>
      <c r="C113" s="15" t="s">
        <v>207</v>
      </c>
      <c r="D113" s="15" t="s">
        <v>226</v>
      </c>
      <c r="E113" s="15">
        <v>2023</v>
      </c>
      <c r="F113" s="15" t="s">
        <v>162</v>
      </c>
      <c r="G113" s="15" t="s">
        <v>133</v>
      </c>
      <c r="H113" s="15" t="s">
        <v>136</v>
      </c>
      <c r="I113" s="15" t="s">
        <v>139</v>
      </c>
      <c r="J113" s="15" t="s">
        <v>141</v>
      </c>
      <c r="K113" s="15" t="s">
        <v>199</v>
      </c>
      <c r="L113" s="15" t="s">
        <v>202</v>
      </c>
      <c r="M113" s="15">
        <v>1.2210000000000001</v>
      </c>
      <c r="N113" s="15">
        <v>1.3169999999999999</v>
      </c>
      <c r="O113" s="15">
        <v>1.6E-2</v>
      </c>
      <c r="P113" s="15">
        <v>0.81599999999999995</v>
      </c>
      <c r="Q113" s="15">
        <v>0.36499999999999999</v>
      </c>
      <c r="R113" s="15">
        <v>1.6140000000000001</v>
      </c>
      <c r="S113" s="15">
        <v>11.959</v>
      </c>
      <c r="U113" s="15">
        <v>176.01</v>
      </c>
      <c r="V113" s="15">
        <v>6580</v>
      </c>
    </row>
    <row r="114" spans="2:22" x14ac:dyDescent="0.25">
      <c r="B114" s="15" t="s">
        <v>136</v>
      </c>
      <c r="C114" s="15" t="s">
        <v>207</v>
      </c>
      <c r="D114" s="15" t="s">
        <v>226</v>
      </c>
      <c r="E114" s="15">
        <v>2023</v>
      </c>
      <c r="F114" s="15" t="s">
        <v>162</v>
      </c>
      <c r="G114" s="15" t="s">
        <v>133</v>
      </c>
      <c r="H114" s="15" t="s">
        <v>136</v>
      </c>
      <c r="I114" s="15" t="s">
        <v>139</v>
      </c>
      <c r="J114" s="15" t="s">
        <v>141</v>
      </c>
      <c r="K114" s="15" t="s">
        <v>199</v>
      </c>
      <c r="L114" s="15" t="s">
        <v>203</v>
      </c>
      <c r="M114" s="15">
        <v>0.44700000000000001</v>
      </c>
      <c r="N114" s="15">
        <v>0.63800000000000001</v>
      </c>
      <c r="O114" s="15">
        <v>8.0000000000000002E-3</v>
      </c>
      <c r="P114" s="15">
        <v>0.26400000000000001</v>
      </c>
      <c r="Q114" s="15">
        <v>0.1</v>
      </c>
      <c r="R114" s="15">
        <v>0.55900000000000005</v>
      </c>
      <c r="S114" s="15">
        <v>16.536000000000001</v>
      </c>
      <c r="U114" s="15">
        <v>220.255</v>
      </c>
      <c r="V114" s="15">
        <v>6600</v>
      </c>
    </row>
    <row r="115" spans="2:22" x14ac:dyDescent="0.25">
      <c r="B115" s="15" t="s">
        <v>136</v>
      </c>
      <c r="C115" s="15" t="s">
        <v>207</v>
      </c>
      <c r="D115" s="15" t="s">
        <v>226</v>
      </c>
      <c r="E115" s="15">
        <v>2023</v>
      </c>
      <c r="F115" s="15" t="s">
        <v>162</v>
      </c>
      <c r="G115" s="15" t="s">
        <v>133</v>
      </c>
      <c r="H115" s="15" t="s">
        <v>136</v>
      </c>
      <c r="I115" s="15" t="s">
        <v>139</v>
      </c>
      <c r="J115" s="15" t="s">
        <v>141</v>
      </c>
      <c r="K115" s="15" t="s">
        <v>199</v>
      </c>
      <c r="L115" s="15" t="s">
        <v>204</v>
      </c>
      <c r="M115" s="15">
        <v>0.373</v>
      </c>
      <c r="N115" s="15">
        <v>0.66100000000000003</v>
      </c>
      <c r="O115" s="15">
        <v>8.0000000000000002E-3</v>
      </c>
      <c r="P115" s="15">
        <v>0.153</v>
      </c>
      <c r="Q115" s="15">
        <v>0</v>
      </c>
      <c r="R115" s="15">
        <v>0.45900000000000002</v>
      </c>
      <c r="S115" s="15">
        <v>20.062999999999999</v>
      </c>
      <c r="U115" s="15">
        <v>289.90300000000002</v>
      </c>
      <c r="V115" s="15">
        <v>6300</v>
      </c>
    </row>
    <row r="116" spans="2:22" x14ac:dyDescent="0.25">
      <c r="B116" s="15" t="s">
        <v>136</v>
      </c>
      <c r="C116" s="15" t="s">
        <v>207</v>
      </c>
      <c r="D116" s="15" t="s">
        <v>226</v>
      </c>
      <c r="E116" s="15">
        <v>2023</v>
      </c>
      <c r="F116" s="15" t="s">
        <v>162</v>
      </c>
      <c r="G116" s="15" t="s">
        <v>133</v>
      </c>
      <c r="H116" s="15" t="s">
        <v>136</v>
      </c>
      <c r="I116" s="15" t="s">
        <v>139</v>
      </c>
      <c r="J116" s="15" t="s">
        <v>141</v>
      </c>
      <c r="K116" s="15" t="s">
        <v>199</v>
      </c>
      <c r="L116" s="15" t="s">
        <v>205</v>
      </c>
      <c r="M116" s="15">
        <v>2.653</v>
      </c>
      <c r="N116" s="15">
        <v>2.552</v>
      </c>
      <c r="O116" s="15">
        <v>3.1E-2</v>
      </c>
      <c r="P116" s="15">
        <v>1.9239999999999999</v>
      </c>
      <c r="Q116" s="15">
        <v>0.83699999999999997</v>
      </c>
      <c r="R116" s="15">
        <v>3.673</v>
      </c>
      <c r="S116" s="15">
        <v>7.3339999999999996</v>
      </c>
      <c r="U116" s="15">
        <v>85.926000000000002</v>
      </c>
      <c r="V116" s="15">
        <v>6610</v>
      </c>
    </row>
    <row r="117" spans="2:22" x14ac:dyDescent="0.25">
      <c r="B117" s="15" t="s">
        <v>136</v>
      </c>
      <c r="C117" s="15" t="s">
        <v>207</v>
      </c>
      <c r="D117" s="15" t="s">
        <v>227</v>
      </c>
      <c r="E117" s="15">
        <v>2023</v>
      </c>
      <c r="F117" s="15" t="s">
        <v>162</v>
      </c>
      <c r="G117" s="15" t="s">
        <v>133</v>
      </c>
      <c r="H117" s="15" t="s">
        <v>136</v>
      </c>
      <c r="I117" s="15" t="s">
        <v>139</v>
      </c>
      <c r="J117" s="15" t="s">
        <v>141</v>
      </c>
      <c r="K117" s="15" t="s">
        <v>199</v>
      </c>
      <c r="L117" s="15" t="s">
        <v>200</v>
      </c>
      <c r="M117" s="15">
        <v>4.4359999999999999</v>
      </c>
      <c r="N117" s="15">
        <v>3.7330000000000001</v>
      </c>
      <c r="O117" s="15">
        <v>4.9000000000000002E-2</v>
      </c>
      <c r="P117" s="15">
        <v>3.7389999999999999</v>
      </c>
      <c r="Q117" s="15">
        <v>1.5880000000000001</v>
      </c>
      <c r="R117" s="15">
        <v>6.4509999999999996</v>
      </c>
      <c r="S117" s="15">
        <v>-2.4209999999999998</v>
      </c>
      <c r="U117" s="15">
        <v>32.305999999999997</v>
      </c>
      <c r="V117" s="15">
        <v>5790</v>
      </c>
    </row>
    <row r="118" spans="2:22" x14ac:dyDescent="0.25">
      <c r="B118" s="15" t="s">
        <v>136</v>
      </c>
      <c r="C118" s="15" t="s">
        <v>207</v>
      </c>
      <c r="D118" s="15" t="s">
        <v>227</v>
      </c>
      <c r="E118" s="15">
        <v>2023</v>
      </c>
      <c r="F118" s="15" t="s">
        <v>162</v>
      </c>
      <c r="G118" s="15" t="s">
        <v>133</v>
      </c>
      <c r="H118" s="15" t="s">
        <v>136</v>
      </c>
      <c r="I118" s="15" t="s">
        <v>139</v>
      </c>
      <c r="J118" s="15" t="s">
        <v>141</v>
      </c>
      <c r="K118" s="15" t="s">
        <v>199</v>
      </c>
      <c r="L118" s="15" t="s">
        <v>201</v>
      </c>
      <c r="M118" s="15">
        <v>3.3490000000000002</v>
      </c>
      <c r="N118" s="15">
        <v>2.9540000000000002</v>
      </c>
      <c r="O118" s="15">
        <v>3.5999999999999997E-2</v>
      </c>
      <c r="P118" s="15">
        <v>2.5960000000000001</v>
      </c>
      <c r="Q118" s="15">
        <v>1.133</v>
      </c>
      <c r="R118" s="15">
        <v>4.7489999999999997</v>
      </c>
      <c r="S118" s="15">
        <v>2.25</v>
      </c>
      <c r="U118" s="15">
        <v>66.36</v>
      </c>
      <c r="V118" s="15">
        <v>6630</v>
      </c>
    </row>
    <row r="119" spans="2:22" x14ac:dyDescent="0.25">
      <c r="B119" s="15" t="s">
        <v>136</v>
      </c>
      <c r="C119" s="15" t="s">
        <v>207</v>
      </c>
      <c r="D119" s="15" t="s">
        <v>227</v>
      </c>
      <c r="E119" s="15">
        <v>2023</v>
      </c>
      <c r="F119" s="15" t="s">
        <v>162</v>
      </c>
      <c r="G119" s="15" t="s">
        <v>133</v>
      </c>
      <c r="H119" s="15" t="s">
        <v>136</v>
      </c>
      <c r="I119" s="15" t="s">
        <v>139</v>
      </c>
      <c r="J119" s="15" t="s">
        <v>141</v>
      </c>
      <c r="K119" s="15" t="s">
        <v>199</v>
      </c>
      <c r="L119" s="15" t="s">
        <v>202</v>
      </c>
      <c r="M119" s="15">
        <v>1.024</v>
      </c>
      <c r="N119" s="15">
        <v>1.1100000000000001</v>
      </c>
      <c r="O119" s="15">
        <v>1.4E-2</v>
      </c>
      <c r="P119" s="15">
        <v>0.68200000000000005</v>
      </c>
      <c r="Q119" s="15">
        <v>0.313</v>
      </c>
      <c r="R119" s="15">
        <v>1.355</v>
      </c>
      <c r="S119" s="15">
        <v>11.959</v>
      </c>
      <c r="U119" s="15">
        <v>176.006</v>
      </c>
      <c r="V119" s="15">
        <v>6590</v>
      </c>
    </row>
    <row r="120" spans="2:22" x14ac:dyDescent="0.25">
      <c r="B120" s="15" t="s">
        <v>136</v>
      </c>
      <c r="C120" s="15" t="s">
        <v>207</v>
      </c>
      <c r="D120" s="15" t="s">
        <v>227</v>
      </c>
      <c r="E120" s="15">
        <v>2023</v>
      </c>
      <c r="F120" s="15" t="s">
        <v>162</v>
      </c>
      <c r="G120" s="15" t="s">
        <v>133</v>
      </c>
      <c r="H120" s="15" t="s">
        <v>136</v>
      </c>
      <c r="I120" s="15" t="s">
        <v>139</v>
      </c>
      <c r="J120" s="15" t="s">
        <v>141</v>
      </c>
      <c r="K120" s="15" t="s">
        <v>199</v>
      </c>
      <c r="L120" s="15" t="s">
        <v>203</v>
      </c>
      <c r="M120" s="15">
        <v>0.39300000000000002</v>
      </c>
      <c r="N120" s="15">
        <v>0.52900000000000003</v>
      </c>
      <c r="O120" s="15">
        <v>7.0000000000000001E-3</v>
      </c>
      <c r="P120" s="15">
        <v>0.23899999999999999</v>
      </c>
      <c r="Q120" s="15">
        <v>8.6999999999999994E-2</v>
      </c>
      <c r="R120" s="15">
        <v>0.51100000000000001</v>
      </c>
      <c r="S120" s="15">
        <v>16.535</v>
      </c>
      <c r="U120" s="15">
        <v>220.249</v>
      </c>
      <c r="V120" s="15">
        <v>6600</v>
      </c>
    </row>
    <row r="121" spans="2:22" x14ac:dyDescent="0.25">
      <c r="B121" s="15" t="s">
        <v>136</v>
      </c>
      <c r="C121" s="15" t="s">
        <v>207</v>
      </c>
      <c r="D121" s="15" t="s">
        <v>227</v>
      </c>
      <c r="E121" s="15">
        <v>2023</v>
      </c>
      <c r="F121" s="15" t="s">
        <v>162</v>
      </c>
      <c r="G121" s="15" t="s">
        <v>133</v>
      </c>
      <c r="H121" s="15" t="s">
        <v>136</v>
      </c>
      <c r="I121" s="15" t="s">
        <v>139</v>
      </c>
      <c r="J121" s="15" t="s">
        <v>141</v>
      </c>
      <c r="K121" s="15" t="s">
        <v>199</v>
      </c>
      <c r="L121" s="15" t="s">
        <v>204</v>
      </c>
      <c r="M121" s="15">
        <v>0.33400000000000002</v>
      </c>
      <c r="N121" s="15">
        <v>0.58799999999999997</v>
      </c>
      <c r="O121" s="15">
        <v>7.0000000000000001E-3</v>
      </c>
      <c r="P121" s="15">
        <v>0.13300000000000001</v>
      </c>
      <c r="Q121" s="15">
        <v>0</v>
      </c>
      <c r="R121" s="15">
        <v>0.41</v>
      </c>
      <c r="S121" s="15">
        <v>20.062999999999999</v>
      </c>
      <c r="U121" s="15">
        <v>289.90300000000002</v>
      </c>
      <c r="V121" s="15">
        <v>6300</v>
      </c>
    </row>
    <row r="122" spans="2:22" x14ac:dyDescent="0.25">
      <c r="B122" s="15" t="s">
        <v>136</v>
      </c>
      <c r="C122" s="15" t="s">
        <v>207</v>
      </c>
      <c r="D122" s="15" t="s">
        <v>227</v>
      </c>
      <c r="E122" s="15">
        <v>2023</v>
      </c>
      <c r="F122" s="15" t="s">
        <v>162</v>
      </c>
      <c r="G122" s="15" t="s">
        <v>133</v>
      </c>
      <c r="H122" s="15" t="s">
        <v>136</v>
      </c>
      <c r="I122" s="15" t="s">
        <v>139</v>
      </c>
      <c r="J122" s="15" t="s">
        <v>141</v>
      </c>
      <c r="K122" s="15" t="s">
        <v>199</v>
      </c>
      <c r="L122" s="15" t="s">
        <v>205</v>
      </c>
      <c r="M122" s="15">
        <v>2.2280000000000002</v>
      </c>
      <c r="N122" s="15">
        <v>2.149</v>
      </c>
      <c r="O122" s="15">
        <v>2.5999999999999999E-2</v>
      </c>
      <c r="P122" s="15">
        <v>1.5940000000000001</v>
      </c>
      <c r="Q122" s="15">
        <v>0.71899999999999997</v>
      </c>
      <c r="R122" s="15">
        <v>3.0619999999999998</v>
      </c>
      <c r="S122" s="15">
        <v>7.335</v>
      </c>
      <c r="U122" s="15">
        <v>85.917000000000002</v>
      </c>
      <c r="V122" s="15">
        <v>6610</v>
      </c>
    </row>
    <row r="123" spans="2:22" x14ac:dyDescent="0.25">
      <c r="B123" s="15" t="s">
        <v>136</v>
      </c>
      <c r="C123" s="15" t="s">
        <v>207</v>
      </c>
      <c r="D123" s="15" t="s">
        <v>228</v>
      </c>
      <c r="E123" s="15">
        <v>2023</v>
      </c>
      <c r="F123" s="15" t="s">
        <v>162</v>
      </c>
      <c r="G123" s="15" t="s">
        <v>133</v>
      </c>
      <c r="H123" s="15" t="s">
        <v>136</v>
      </c>
      <c r="I123" s="15" t="s">
        <v>139</v>
      </c>
      <c r="J123" s="15" t="s">
        <v>141</v>
      </c>
      <c r="K123" s="15" t="s">
        <v>199</v>
      </c>
      <c r="L123" s="15" t="s">
        <v>200</v>
      </c>
      <c r="M123" s="15">
        <v>4.0250000000000004</v>
      </c>
      <c r="N123" s="15">
        <v>3.431</v>
      </c>
      <c r="O123" s="15">
        <v>4.4999999999999998E-2</v>
      </c>
      <c r="P123" s="15">
        <v>3.3919999999999999</v>
      </c>
      <c r="Q123" s="15">
        <v>1.33</v>
      </c>
      <c r="R123" s="15">
        <v>5.851</v>
      </c>
      <c r="S123" s="15">
        <v>-1.0920000000000001</v>
      </c>
      <c r="U123" s="15">
        <v>102.818</v>
      </c>
      <c r="V123" s="15">
        <v>5790</v>
      </c>
    </row>
    <row r="124" spans="2:22" x14ac:dyDescent="0.25">
      <c r="B124" s="15" t="s">
        <v>136</v>
      </c>
      <c r="C124" s="15" t="s">
        <v>207</v>
      </c>
      <c r="D124" s="15" t="s">
        <v>228</v>
      </c>
      <c r="E124" s="15">
        <v>2023</v>
      </c>
      <c r="F124" s="15" t="s">
        <v>162</v>
      </c>
      <c r="G124" s="15" t="s">
        <v>133</v>
      </c>
      <c r="H124" s="15" t="s">
        <v>136</v>
      </c>
      <c r="I124" s="15" t="s">
        <v>139</v>
      </c>
      <c r="J124" s="15" t="s">
        <v>141</v>
      </c>
      <c r="K124" s="15" t="s">
        <v>199</v>
      </c>
      <c r="L124" s="15" t="s">
        <v>201</v>
      </c>
      <c r="M124" s="15">
        <v>2.9209999999999998</v>
      </c>
      <c r="N124" s="15">
        <v>2.5859999999999999</v>
      </c>
      <c r="O124" s="15">
        <v>3.2000000000000001E-2</v>
      </c>
      <c r="P124" s="15">
        <v>2.27</v>
      </c>
      <c r="Q124" s="15">
        <v>0.98499999999999999</v>
      </c>
      <c r="R124" s="15">
        <v>4.1340000000000003</v>
      </c>
      <c r="S124" s="15">
        <v>3.2989999999999999</v>
      </c>
      <c r="U124" s="15">
        <v>142.35400000000001</v>
      </c>
      <c r="V124" s="15">
        <v>6630</v>
      </c>
    </row>
    <row r="125" spans="2:22" x14ac:dyDescent="0.25">
      <c r="B125" s="15" t="s">
        <v>136</v>
      </c>
      <c r="C125" s="15" t="s">
        <v>207</v>
      </c>
      <c r="D125" s="15" t="s">
        <v>228</v>
      </c>
      <c r="E125" s="15">
        <v>2023</v>
      </c>
      <c r="F125" s="15" t="s">
        <v>162</v>
      </c>
      <c r="G125" s="15" t="s">
        <v>133</v>
      </c>
      <c r="H125" s="15" t="s">
        <v>136</v>
      </c>
      <c r="I125" s="15" t="s">
        <v>139</v>
      </c>
      <c r="J125" s="15" t="s">
        <v>141</v>
      </c>
      <c r="K125" s="15" t="s">
        <v>199</v>
      </c>
      <c r="L125" s="15" t="s">
        <v>202</v>
      </c>
      <c r="M125" s="15">
        <v>0.86399999999999999</v>
      </c>
      <c r="N125" s="15">
        <v>0.92300000000000004</v>
      </c>
      <c r="O125" s="15">
        <v>1.0999999999999999E-2</v>
      </c>
      <c r="P125" s="15">
        <v>0.57699999999999996</v>
      </c>
      <c r="Q125" s="15">
        <v>0.27200000000000002</v>
      </c>
      <c r="R125" s="15">
        <v>1.1359999999999999</v>
      </c>
      <c r="S125" s="15">
        <v>12.743</v>
      </c>
      <c r="U125" s="15">
        <v>260.59500000000003</v>
      </c>
      <c r="V125" s="15">
        <v>6580</v>
      </c>
    </row>
    <row r="126" spans="2:22" x14ac:dyDescent="0.25">
      <c r="B126" s="15" t="s">
        <v>136</v>
      </c>
      <c r="C126" s="15" t="s">
        <v>207</v>
      </c>
      <c r="D126" s="15" t="s">
        <v>228</v>
      </c>
      <c r="E126" s="15">
        <v>2023</v>
      </c>
      <c r="F126" s="15" t="s">
        <v>162</v>
      </c>
      <c r="G126" s="15" t="s">
        <v>133</v>
      </c>
      <c r="H126" s="15" t="s">
        <v>136</v>
      </c>
      <c r="I126" s="15" t="s">
        <v>139</v>
      </c>
      <c r="J126" s="15" t="s">
        <v>141</v>
      </c>
      <c r="K126" s="15" t="s">
        <v>199</v>
      </c>
      <c r="L126" s="15" t="s">
        <v>203</v>
      </c>
      <c r="M126" s="15">
        <v>0.33600000000000002</v>
      </c>
      <c r="N126" s="15">
        <v>0.435</v>
      </c>
      <c r="O126" s="15">
        <v>5.0000000000000001E-3</v>
      </c>
      <c r="P126" s="15">
        <v>0.21199999999999999</v>
      </c>
      <c r="Q126" s="15">
        <v>7.9000000000000001E-2</v>
      </c>
      <c r="R126" s="15">
        <v>0.435</v>
      </c>
      <c r="S126" s="15">
        <v>17.498000000000001</v>
      </c>
      <c r="U126" s="15">
        <v>320.76900000000001</v>
      </c>
      <c r="V126" s="15">
        <v>6600</v>
      </c>
    </row>
    <row r="127" spans="2:22" x14ac:dyDescent="0.25">
      <c r="B127" s="15" t="s">
        <v>136</v>
      </c>
      <c r="C127" s="15" t="s">
        <v>207</v>
      </c>
      <c r="D127" s="15" t="s">
        <v>228</v>
      </c>
      <c r="E127" s="15">
        <v>2023</v>
      </c>
      <c r="F127" s="15" t="s">
        <v>162</v>
      </c>
      <c r="G127" s="15" t="s">
        <v>133</v>
      </c>
      <c r="H127" s="15" t="s">
        <v>136</v>
      </c>
      <c r="I127" s="15" t="s">
        <v>139</v>
      </c>
      <c r="J127" s="15" t="s">
        <v>141</v>
      </c>
      <c r="K127" s="15" t="s">
        <v>199</v>
      </c>
      <c r="L127" s="15" t="s">
        <v>204</v>
      </c>
      <c r="M127" s="15">
        <v>0.28599999999999998</v>
      </c>
      <c r="N127" s="15">
        <v>0.54</v>
      </c>
      <c r="O127" s="15">
        <v>7.0000000000000001E-3</v>
      </c>
      <c r="P127" s="15">
        <v>0.11</v>
      </c>
      <c r="Q127" s="15">
        <v>0</v>
      </c>
      <c r="R127" s="15">
        <v>0.35399999999999998</v>
      </c>
      <c r="S127" s="15">
        <v>21.608000000000001</v>
      </c>
      <c r="U127" s="15">
        <v>425.26299999999998</v>
      </c>
      <c r="V127" s="15">
        <v>6300</v>
      </c>
    </row>
    <row r="128" spans="2:22" x14ac:dyDescent="0.25">
      <c r="B128" s="15" t="s">
        <v>136</v>
      </c>
      <c r="C128" s="15" t="s">
        <v>207</v>
      </c>
      <c r="D128" s="15" t="s">
        <v>228</v>
      </c>
      <c r="E128" s="15">
        <v>2023</v>
      </c>
      <c r="F128" s="15" t="s">
        <v>162</v>
      </c>
      <c r="G128" s="15" t="s">
        <v>133</v>
      </c>
      <c r="H128" s="15" t="s">
        <v>136</v>
      </c>
      <c r="I128" s="15" t="s">
        <v>139</v>
      </c>
      <c r="J128" s="15" t="s">
        <v>141</v>
      </c>
      <c r="K128" s="15" t="s">
        <v>199</v>
      </c>
      <c r="L128" s="15" t="s">
        <v>205</v>
      </c>
      <c r="M128" s="15">
        <v>1.89</v>
      </c>
      <c r="N128" s="15">
        <v>1.804</v>
      </c>
      <c r="O128" s="15">
        <v>2.1999999999999999E-2</v>
      </c>
      <c r="P128" s="15">
        <v>1.359</v>
      </c>
      <c r="Q128" s="15">
        <v>0.61899999999999999</v>
      </c>
      <c r="R128" s="15">
        <v>2.6150000000000002</v>
      </c>
      <c r="S128" s="15">
        <v>8.1300000000000008</v>
      </c>
      <c r="U128" s="15">
        <v>155.845</v>
      </c>
      <c r="V128" s="15">
        <v>6620</v>
      </c>
    </row>
    <row r="129" spans="2:22" x14ac:dyDescent="0.25">
      <c r="B129" s="15" t="s">
        <v>136</v>
      </c>
      <c r="C129" s="15" t="s">
        <v>207</v>
      </c>
      <c r="D129" s="15" t="s">
        <v>229</v>
      </c>
      <c r="E129" s="15">
        <v>2023</v>
      </c>
      <c r="F129" s="15" t="s">
        <v>162</v>
      </c>
      <c r="G129" s="15" t="s">
        <v>133</v>
      </c>
      <c r="H129" s="15" t="s">
        <v>136</v>
      </c>
      <c r="I129" s="15" t="s">
        <v>139</v>
      </c>
      <c r="J129" s="15" t="s">
        <v>141</v>
      </c>
      <c r="K129" s="15" t="s">
        <v>199</v>
      </c>
      <c r="L129" s="15" t="s">
        <v>200</v>
      </c>
      <c r="M129" s="15">
        <v>3.6579999999999999</v>
      </c>
      <c r="N129" s="15">
        <v>3.2349999999999999</v>
      </c>
      <c r="O129" s="15">
        <v>4.2999999999999997E-2</v>
      </c>
      <c r="P129" s="15">
        <v>3.008</v>
      </c>
      <c r="Q129" s="15">
        <v>1.1259999999999999</v>
      </c>
      <c r="R129" s="15">
        <v>5.3719999999999999</v>
      </c>
      <c r="S129" s="15">
        <v>-1.0920000000000001</v>
      </c>
      <c r="U129" s="15">
        <v>102.818</v>
      </c>
      <c r="V129" s="15">
        <v>5790</v>
      </c>
    </row>
    <row r="130" spans="2:22" x14ac:dyDescent="0.25">
      <c r="B130" s="15" t="s">
        <v>136</v>
      </c>
      <c r="C130" s="15" t="s">
        <v>207</v>
      </c>
      <c r="D130" s="15" t="s">
        <v>229</v>
      </c>
      <c r="E130" s="15">
        <v>2023</v>
      </c>
      <c r="F130" s="15" t="s">
        <v>162</v>
      </c>
      <c r="G130" s="15" t="s">
        <v>133</v>
      </c>
      <c r="H130" s="15" t="s">
        <v>136</v>
      </c>
      <c r="I130" s="15" t="s">
        <v>139</v>
      </c>
      <c r="J130" s="15" t="s">
        <v>141</v>
      </c>
      <c r="K130" s="15" t="s">
        <v>199</v>
      </c>
      <c r="L130" s="15" t="s">
        <v>201</v>
      </c>
      <c r="M130" s="15">
        <v>2.585</v>
      </c>
      <c r="N130" s="15">
        <v>2.3380000000000001</v>
      </c>
      <c r="O130" s="15">
        <v>2.9000000000000001E-2</v>
      </c>
      <c r="P130" s="15">
        <v>1.982</v>
      </c>
      <c r="Q130" s="15">
        <v>0.872</v>
      </c>
      <c r="R130" s="15">
        <v>3.62</v>
      </c>
      <c r="S130" s="15">
        <v>3.2989999999999999</v>
      </c>
      <c r="U130" s="15">
        <v>142.35300000000001</v>
      </c>
      <c r="V130" s="15">
        <v>6640</v>
      </c>
    </row>
    <row r="131" spans="2:22" x14ac:dyDescent="0.25">
      <c r="B131" s="15" t="s">
        <v>136</v>
      </c>
      <c r="C131" s="15" t="s">
        <v>207</v>
      </c>
      <c r="D131" s="15" t="s">
        <v>229</v>
      </c>
      <c r="E131" s="15">
        <v>2023</v>
      </c>
      <c r="F131" s="15" t="s">
        <v>162</v>
      </c>
      <c r="G131" s="15" t="s">
        <v>133</v>
      </c>
      <c r="H131" s="15" t="s">
        <v>136</v>
      </c>
      <c r="I131" s="15" t="s">
        <v>139</v>
      </c>
      <c r="J131" s="15" t="s">
        <v>141</v>
      </c>
      <c r="K131" s="15" t="s">
        <v>199</v>
      </c>
      <c r="L131" s="15" t="s">
        <v>202</v>
      </c>
      <c r="M131" s="15">
        <v>0.749</v>
      </c>
      <c r="N131" s="15">
        <v>0.80700000000000005</v>
      </c>
      <c r="O131" s="15">
        <v>0.01</v>
      </c>
      <c r="P131" s="15">
        <v>0.51300000000000001</v>
      </c>
      <c r="Q131" s="15">
        <v>0.23499999999999999</v>
      </c>
      <c r="R131" s="15">
        <v>0.98299999999999998</v>
      </c>
      <c r="S131" s="15">
        <v>12.743</v>
      </c>
      <c r="U131" s="15">
        <v>260.61399999999998</v>
      </c>
      <c r="V131" s="15">
        <v>6590</v>
      </c>
    </row>
    <row r="132" spans="2:22" x14ac:dyDescent="0.25">
      <c r="B132" s="15" t="s">
        <v>136</v>
      </c>
      <c r="C132" s="15" t="s">
        <v>207</v>
      </c>
      <c r="D132" s="15" t="s">
        <v>229</v>
      </c>
      <c r="E132" s="15">
        <v>2023</v>
      </c>
      <c r="F132" s="15" t="s">
        <v>162</v>
      </c>
      <c r="G132" s="15" t="s">
        <v>133</v>
      </c>
      <c r="H132" s="15" t="s">
        <v>136</v>
      </c>
      <c r="I132" s="15" t="s">
        <v>139</v>
      </c>
      <c r="J132" s="15" t="s">
        <v>141</v>
      </c>
      <c r="K132" s="15" t="s">
        <v>199</v>
      </c>
      <c r="L132" s="15" t="s">
        <v>203</v>
      </c>
      <c r="M132" s="15">
        <v>0.29899999999999999</v>
      </c>
      <c r="N132" s="15">
        <v>0.38500000000000001</v>
      </c>
      <c r="O132" s="15">
        <v>5.0000000000000001E-3</v>
      </c>
      <c r="P132" s="15">
        <v>0.189</v>
      </c>
      <c r="Q132" s="15">
        <v>6.7000000000000004E-2</v>
      </c>
      <c r="R132" s="15">
        <v>0.38800000000000001</v>
      </c>
      <c r="S132" s="15">
        <v>17.498000000000001</v>
      </c>
      <c r="U132" s="15">
        <v>320.76900000000001</v>
      </c>
      <c r="V132" s="15">
        <v>6600</v>
      </c>
    </row>
    <row r="133" spans="2:22" x14ac:dyDescent="0.25">
      <c r="B133" s="15" t="s">
        <v>136</v>
      </c>
      <c r="C133" s="15" t="s">
        <v>207</v>
      </c>
      <c r="D133" s="15" t="s">
        <v>229</v>
      </c>
      <c r="E133" s="15">
        <v>2023</v>
      </c>
      <c r="F133" s="15" t="s">
        <v>162</v>
      </c>
      <c r="G133" s="15" t="s">
        <v>133</v>
      </c>
      <c r="H133" s="15" t="s">
        <v>136</v>
      </c>
      <c r="I133" s="15" t="s">
        <v>139</v>
      </c>
      <c r="J133" s="15" t="s">
        <v>141</v>
      </c>
      <c r="K133" s="15" t="s">
        <v>199</v>
      </c>
      <c r="L133" s="15" t="s">
        <v>204</v>
      </c>
      <c r="M133" s="15">
        <v>0.254</v>
      </c>
      <c r="N133" s="15">
        <v>0.48599999999999999</v>
      </c>
      <c r="O133" s="15">
        <v>6.0000000000000001E-3</v>
      </c>
      <c r="P133" s="15">
        <v>8.5999999999999993E-2</v>
      </c>
      <c r="Q133" s="15">
        <v>0</v>
      </c>
      <c r="R133" s="15">
        <v>0.309</v>
      </c>
      <c r="S133" s="15">
        <v>21.608000000000001</v>
      </c>
      <c r="U133" s="15">
        <v>425.25799999999998</v>
      </c>
      <c r="V133" s="15">
        <v>6300</v>
      </c>
    </row>
    <row r="134" spans="2:22" x14ac:dyDescent="0.25">
      <c r="B134" s="15" t="s">
        <v>136</v>
      </c>
      <c r="C134" s="15" t="s">
        <v>207</v>
      </c>
      <c r="D134" s="15" t="s">
        <v>229</v>
      </c>
      <c r="E134" s="15">
        <v>2023</v>
      </c>
      <c r="F134" s="15" t="s">
        <v>162</v>
      </c>
      <c r="G134" s="15" t="s">
        <v>133</v>
      </c>
      <c r="H134" s="15" t="s">
        <v>136</v>
      </c>
      <c r="I134" s="15" t="s">
        <v>139</v>
      </c>
      <c r="J134" s="15" t="s">
        <v>141</v>
      </c>
      <c r="K134" s="15" t="s">
        <v>199</v>
      </c>
      <c r="L134" s="15" t="s">
        <v>205</v>
      </c>
      <c r="M134" s="15">
        <v>1.6539999999999999</v>
      </c>
      <c r="N134" s="15">
        <v>1.593</v>
      </c>
      <c r="O134" s="15">
        <v>0.02</v>
      </c>
      <c r="P134" s="15">
        <v>1.196</v>
      </c>
      <c r="Q134" s="15">
        <v>0.54800000000000004</v>
      </c>
      <c r="R134" s="15">
        <v>2.2530000000000001</v>
      </c>
      <c r="S134" s="15">
        <v>8.1300000000000008</v>
      </c>
      <c r="U134" s="15">
        <v>155.84299999999999</v>
      </c>
      <c r="V134" s="15">
        <v>6610</v>
      </c>
    </row>
    <row r="135" spans="2:22" x14ac:dyDescent="0.25">
      <c r="B135" s="15" t="s">
        <v>136</v>
      </c>
      <c r="C135" s="15" t="s">
        <v>207</v>
      </c>
      <c r="D135" s="15" t="s">
        <v>230</v>
      </c>
      <c r="E135" s="15">
        <v>2023</v>
      </c>
      <c r="F135" s="15" t="s">
        <v>162</v>
      </c>
      <c r="G135" s="15" t="s">
        <v>133</v>
      </c>
      <c r="H135" s="15" t="s">
        <v>136</v>
      </c>
      <c r="I135" s="15" t="s">
        <v>139</v>
      </c>
      <c r="J135" s="15" t="s">
        <v>141</v>
      </c>
      <c r="K135" s="15" t="s">
        <v>199</v>
      </c>
      <c r="L135" s="15" t="s">
        <v>200</v>
      </c>
      <c r="M135" s="15">
        <v>3.4540000000000002</v>
      </c>
      <c r="N135" s="15">
        <v>3.12</v>
      </c>
      <c r="O135" s="15">
        <v>4.1000000000000002E-2</v>
      </c>
      <c r="P135" s="15">
        <v>2.7890000000000001</v>
      </c>
      <c r="Q135" s="15">
        <v>1.0389999999999999</v>
      </c>
      <c r="R135" s="15">
        <v>5.0880000000000001</v>
      </c>
      <c r="S135" s="15">
        <v>0.11899999999999999</v>
      </c>
      <c r="U135" s="15">
        <v>164.964</v>
      </c>
      <c r="V135" s="15">
        <v>5790</v>
      </c>
    </row>
    <row r="136" spans="2:22" x14ac:dyDescent="0.25">
      <c r="B136" s="15" t="s">
        <v>136</v>
      </c>
      <c r="C136" s="15" t="s">
        <v>207</v>
      </c>
      <c r="D136" s="15" t="s">
        <v>230</v>
      </c>
      <c r="E136" s="15">
        <v>2023</v>
      </c>
      <c r="F136" s="15" t="s">
        <v>162</v>
      </c>
      <c r="G136" s="15" t="s">
        <v>133</v>
      </c>
      <c r="H136" s="15" t="s">
        <v>136</v>
      </c>
      <c r="I136" s="15" t="s">
        <v>139</v>
      </c>
      <c r="J136" s="15" t="s">
        <v>141</v>
      </c>
      <c r="K136" s="15" t="s">
        <v>199</v>
      </c>
      <c r="L136" s="15" t="s">
        <v>201</v>
      </c>
      <c r="M136" s="15">
        <v>2.407</v>
      </c>
      <c r="N136" s="15">
        <v>2.1789999999999998</v>
      </c>
      <c r="O136" s="15">
        <v>2.7E-2</v>
      </c>
      <c r="P136" s="15">
        <v>1.845</v>
      </c>
      <c r="Q136" s="15">
        <v>0.81</v>
      </c>
      <c r="R136" s="15">
        <v>3.4209999999999998</v>
      </c>
      <c r="S136" s="15">
        <v>4.2380000000000004</v>
      </c>
      <c r="U136" s="15">
        <v>204.31700000000001</v>
      </c>
      <c r="V136" s="15">
        <v>6640</v>
      </c>
    </row>
    <row r="137" spans="2:22" x14ac:dyDescent="0.25">
      <c r="B137" s="15" t="s">
        <v>136</v>
      </c>
      <c r="C137" s="15" t="s">
        <v>207</v>
      </c>
      <c r="D137" s="15" t="s">
        <v>230</v>
      </c>
      <c r="E137" s="15">
        <v>2023</v>
      </c>
      <c r="F137" s="15" t="s">
        <v>162</v>
      </c>
      <c r="G137" s="15" t="s">
        <v>133</v>
      </c>
      <c r="H137" s="15" t="s">
        <v>136</v>
      </c>
      <c r="I137" s="15" t="s">
        <v>139</v>
      </c>
      <c r="J137" s="15" t="s">
        <v>141</v>
      </c>
      <c r="K137" s="15" t="s">
        <v>199</v>
      </c>
      <c r="L137" s="15" t="s">
        <v>202</v>
      </c>
      <c r="M137" s="15">
        <v>0.67400000000000004</v>
      </c>
      <c r="N137" s="15">
        <v>0.72399999999999998</v>
      </c>
      <c r="O137" s="15">
        <v>8.9999999999999993E-3</v>
      </c>
      <c r="P137" s="15">
        <v>0.45700000000000002</v>
      </c>
      <c r="Q137" s="15">
        <v>0.21</v>
      </c>
      <c r="R137" s="15">
        <v>0.88200000000000001</v>
      </c>
      <c r="S137" s="15">
        <v>13.468999999999999</v>
      </c>
      <c r="U137" s="15">
        <v>334.26799999999997</v>
      </c>
      <c r="V137" s="15">
        <v>6580</v>
      </c>
    </row>
    <row r="138" spans="2:22" x14ac:dyDescent="0.25">
      <c r="B138" s="15" t="s">
        <v>136</v>
      </c>
      <c r="C138" s="15" t="s">
        <v>207</v>
      </c>
      <c r="D138" s="15" t="s">
        <v>230</v>
      </c>
      <c r="E138" s="15">
        <v>2023</v>
      </c>
      <c r="F138" s="15" t="s">
        <v>162</v>
      </c>
      <c r="G138" s="15" t="s">
        <v>133</v>
      </c>
      <c r="H138" s="15" t="s">
        <v>136</v>
      </c>
      <c r="I138" s="15" t="s">
        <v>139</v>
      </c>
      <c r="J138" s="15" t="s">
        <v>141</v>
      </c>
      <c r="K138" s="15" t="s">
        <v>199</v>
      </c>
      <c r="L138" s="15" t="s">
        <v>203</v>
      </c>
      <c r="M138" s="15">
        <v>0.27100000000000002</v>
      </c>
      <c r="N138" s="15">
        <v>0.375</v>
      </c>
      <c r="O138" s="15">
        <v>5.0000000000000001E-3</v>
      </c>
      <c r="P138" s="15">
        <v>0.16700000000000001</v>
      </c>
      <c r="Q138" s="15">
        <v>5.8000000000000003E-2</v>
      </c>
      <c r="R138" s="15">
        <v>0.34100000000000003</v>
      </c>
      <c r="S138" s="15">
        <v>18.417000000000002</v>
      </c>
      <c r="U138" s="15">
        <v>406.322</v>
      </c>
      <c r="V138" s="15">
        <v>6600</v>
      </c>
    </row>
    <row r="139" spans="2:22" x14ac:dyDescent="0.25">
      <c r="B139" s="15" t="s">
        <v>136</v>
      </c>
      <c r="C139" s="15" t="s">
        <v>207</v>
      </c>
      <c r="D139" s="15" t="s">
        <v>230</v>
      </c>
      <c r="E139" s="15">
        <v>2023</v>
      </c>
      <c r="F139" s="15" t="s">
        <v>162</v>
      </c>
      <c r="G139" s="15" t="s">
        <v>133</v>
      </c>
      <c r="H139" s="15" t="s">
        <v>136</v>
      </c>
      <c r="I139" s="15" t="s">
        <v>139</v>
      </c>
      <c r="J139" s="15" t="s">
        <v>141</v>
      </c>
      <c r="K139" s="15" t="s">
        <v>199</v>
      </c>
      <c r="L139" s="15" t="s">
        <v>204</v>
      </c>
      <c r="M139" s="15">
        <v>0.23499999999999999</v>
      </c>
      <c r="N139" s="15">
        <v>0.48</v>
      </c>
      <c r="O139" s="15">
        <v>6.0000000000000001E-3</v>
      </c>
      <c r="P139" s="15">
        <v>7.3999999999999996E-2</v>
      </c>
      <c r="Q139" s="15">
        <v>0</v>
      </c>
      <c r="R139" s="15">
        <v>0.27900000000000003</v>
      </c>
      <c r="S139" s="15">
        <v>23.148</v>
      </c>
      <c r="U139" s="15">
        <v>537.50099999999998</v>
      </c>
      <c r="V139" s="15">
        <v>6300</v>
      </c>
    </row>
    <row r="140" spans="2:22" x14ac:dyDescent="0.25">
      <c r="B140" s="15" t="s">
        <v>136</v>
      </c>
      <c r="C140" s="15" t="s">
        <v>207</v>
      </c>
      <c r="D140" s="15" t="s">
        <v>230</v>
      </c>
      <c r="E140" s="15">
        <v>2023</v>
      </c>
      <c r="F140" s="15" t="s">
        <v>162</v>
      </c>
      <c r="G140" s="15" t="s">
        <v>133</v>
      </c>
      <c r="H140" s="15" t="s">
        <v>136</v>
      </c>
      <c r="I140" s="15" t="s">
        <v>139</v>
      </c>
      <c r="J140" s="15" t="s">
        <v>141</v>
      </c>
      <c r="K140" s="15" t="s">
        <v>199</v>
      </c>
      <c r="L140" s="15" t="s">
        <v>205</v>
      </c>
      <c r="M140" s="15">
        <v>1.5129999999999999</v>
      </c>
      <c r="N140" s="15">
        <v>1.4470000000000001</v>
      </c>
      <c r="O140" s="15">
        <v>1.7999999999999999E-2</v>
      </c>
      <c r="P140" s="15">
        <v>1.0960000000000001</v>
      </c>
      <c r="Q140" s="15">
        <v>0.5</v>
      </c>
      <c r="R140" s="15">
        <v>2.097</v>
      </c>
      <c r="S140" s="15">
        <v>8.8350000000000009</v>
      </c>
      <c r="U140" s="15">
        <v>214.791</v>
      </c>
      <c r="V140" s="15">
        <v>6620</v>
      </c>
    </row>
    <row r="141" spans="2:22" x14ac:dyDescent="0.25">
      <c r="B141" s="15" t="s">
        <v>136</v>
      </c>
      <c r="C141" s="15" t="s">
        <v>207</v>
      </c>
      <c r="D141" s="15" t="s">
        <v>231</v>
      </c>
      <c r="E141" s="15">
        <v>2023</v>
      </c>
      <c r="F141" s="15" t="s">
        <v>162</v>
      </c>
      <c r="G141" s="15" t="s">
        <v>133</v>
      </c>
      <c r="H141" s="15" t="s">
        <v>136</v>
      </c>
      <c r="I141" s="15" t="s">
        <v>139</v>
      </c>
      <c r="J141" s="15" t="s">
        <v>141</v>
      </c>
      <c r="K141" s="15" t="s">
        <v>199</v>
      </c>
      <c r="L141" s="15" t="s">
        <v>200</v>
      </c>
      <c r="M141" s="15">
        <v>3.327</v>
      </c>
      <c r="N141" s="15">
        <v>3.0390000000000001</v>
      </c>
      <c r="O141" s="15">
        <v>0.04</v>
      </c>
      <c r="P141" s="15">
        <v>2.7440000000000002</v>
      </c>
      <c r="Q141" s="15">
        <v>0.89700000000000002</v>
      </c>
      <c r="R141" s="15">
        <v>4.8810000000000002</v>
      </c>
      <c r="S141" s="15">
        <v>0.11899999999999999</v>
      </c>
      <c r="U141" s="15">
        <v>164.96700000000001</v>
      </c>
      <c r="V141" s="15">
        <v>5790</v>
      </c>
    </row>
    <row r="142" spans="2:22" x14ac:dyDescent="0.25">
      <c r="B142" s="15" t="s">
        <v>136</v>
      </c>
      <c r="C142" s="15" t="s">
        <v>207</v>
      </c>
      <c r="D142" s="15" t="s">
        <v>231</v>
      </c>
      <c r="E142" s="15">
        <v>2023</v>
      </c>
      <c r="F142" s="15" t="s">
        <v>162</v>
      </c>
      <c r="G142" s="15" t="s">
        <v>133</v>
      </c>
      <c r="H142" s="15" t="s">
        <v>136</v>
      </c>
      <c r="I142" s="15" t="s">
        <v>139</v>
      </c>
      <c r="J142" s="15" t="s">
        <v>141</v>
      </c>
      <c r="K142" s="15" t="s">
        <v>199</v>
      </c>
      <c r="L142" s="15" t="s">
        <v>201</v>
      </c>
      <c r="M142" s="15">
        <v>2.319</v>
      </c>
      <c r="N142" s="15">
        <v>2.1320000000000001</v>
      </c>
      <c r="O142" s="15">
        <v>2.5999999999999999E-2</v>
      </c>
      <c r="P142" s="15">
        <v>1.8080000000000001</v>
      </c>
      <c r="Q142" s="15">
        <v>0.76</v>
      </c>
      <c r="R142" s="15">
        <v>3.2349999999999999</v>
      </c>
      <c r="S142" s="15">
        <v>4.2380000000000004</v>
      </c>
      <c r="U142" s="15">
        <v>204.31299999999999</v>
      </c>
      <c r="V142" s="15">
        <v>6630</v>
      </c>
    </row>
    <row r="143" spans="2:22" x14ac:dyDescent="0.25">
      <c r="B143" s="15" t="s">
        <v>136</v>
      </c>
      <c r="C143" s="15" t="s">
        <v>207</v>
      </c>
      <c r="D143" s="15" t="s">
        <v>231</v>
      </c>
      <c r="E143" s="15">
        <v>2023</v>
      </c>
      <c r="F143" s="15" t="s">
        <v>162</v>
      </c>
      <c r="G143" s="15" t="s">
        <v>133</v>
      </c>
      <c r="H143" s="15" t="s">
        <v>136</v>
      </c>
      <c r="I143" s="15" t="s">
        <v>139</v>
      </c>
      <c r="J143" s="15" t="s">
        <v>141</v>
      </c>
      <c r="K143" s="15" t="s">
        <v>199</v>
      </c>
      <c r="L143" s="15" t="s">
        <v>202</v>
      </c>
      <c r="M143" s="15">
        <v>0.63500000000000001</v>
      </c>
      <c r="N143" s="15">
        <v>0.67900000000000005</v>
      </c>
      <c r="O143" s="15">
        <v>8.0000000000000002E-3</v>
      </c>
      <c r="P143" s="15">
        <v>0.432</v>
      </c>
      <c r="Q143" s="15">
        <v>0.19700000000000001</v>
      </c>
      <c r="R143" s="15">
        <v>0.82899999999999996</v>
      </c>
      <c r="S143" s="15">
        <v>13.468999999999999</v>
      </c>
      <c r="U143" s="15">
        <v>334.27699999999999</v>
      </c>
      <c r="V143" s="15">
        <v>6580</v>
      </c>
    </row>
    <row r="144" spans="2:22" x14ac:dyDescent="0.25">
      <c r="B144" s="15" t="s">
        <v>136</v>
      </c>
      <c r="C144" s="15" t="s">
        <v>207</v>
      </c>
      <c r="D144" s="15" t="s">
        <v>231</v>
      </c>
      <c r="E144" s="15">
        <v>2023</v>
      </c>
      <c r="F144" s="15" t="s">
        <v>162</v>
      </c>
      <c r="G144" s="15" t="s">
        <v>133</v>
      </c>
      <c r="H144" s="15" t="s">
        <v>136</v>
      </c>
      <c r="I144" s="15" t="s">
        <v>139</v>
      </c>
      <c r="J144" s="15" t="s">
        <v>141</v>
      </c>
      <c r="K144" s="15" t="s">
        <v>199</v>
      </c>
      <c r="L144" s="15" t="s">
        <v>203</v>
      </c>
      <c r="M144" s="15">
        <v>0.252</v>
      </c>
      <c r="N144" s="15">
        <v>0.33600000000000002</v>
      </c>
      <c r="O144" s="15">
        <v>4.0000000000000001E-3</v>
      </c>
      <c r="P144" s="15">
        <v>0.153</v>
      </c>
      <c r="Q144" s="15">
        <v>5.3999999999999999E-2</v>
      </c>
      <c r="R144" s="15">
        <v>0.315</v>
      </c>
      <c r="S144" s="15">
        <v>18.417000000000002</v>
      </c>
      <c r="U144" s="15">
        <v>406.31200000000001</v>
      </c>
      <c r="V144" s="15">
        <v>6600</v>
      </c>
    </row>
    <row r="145" spans="2:22" x14ac:dyDescent="0.25">
      <c r="B145" s="15" t="s">
        <v>136</v>
      </c>
      <c r="C145" s="15" t="s">
        <v>207</v>
      </c>
      <c r="D145" s="15" t="s">
        <v>231</v>
      </c>
      <c r="E145" s="15">
        <v>2023</v>
      </c>
      <c r="F145" s="15" t="s">
        <v>162</v>
      </c>
      <c r="G145" s="15" t="s">
        <v>133</v>
      </c>
      <c r="H145" s="15" t="s">
        <v>136</v>
      </c>
      <c r="I145" s="15" t="s">
        <v>139</v>
      </c>
      <c r="J145" s="15" t="s">
        <v>141</v>
      </c>
      <c r="K145" s="15" t="s">
        <v>199</v>
      </c>
      <c r="L145" s="15" t="s">
        <v>204</v>
      </c>
      <c r="M145" s="15">
        <v>0.217</v>
      </c>
      <c r="N145" s="15">
        <v>0.443</v>
      </c>
      <c r="O145" s="15">
        <v>6.0000000000000001E-3</v>
      </c>
      <c r="P145" s="15">
        <v>6.7000000000000004E-2</v>
      </c>
      <c r="Q145" s="15">
        <v>0</v>
      </c>
      <c r="R145" s="15">
        <v>0.25700000000000001</v>
      </c>
      <c r="S145" s="15">
        <v>23.148</v>
      </c>
      <c r="U145" s="15">
        <v>537.49599999999998</v>
      </c>
      <c r="V145" s="15">
        <v>6300</v>
      </c>
    </row>
    <row r="146" spans="2:22" x14ac:dyDescent="0.25">
      <c r="B146" s="15" t="s">
        <v>136</v>
      </c>
      <c r="C146" s="15" t="s">
        <v>207</v>
      </c>
      <c r="D146" s="15" t="s">
        <v>231</v>
      </c>
      <c r="E146" s="15">
        <v>2023</v>
      </c>
      <c r="F146" s="15" t="s">
        <v>162</v>
      </c>
      <c r="G146" s="15" t="s">
        <v>133</v>
      </c>
      <c r="H146" s="15" t="s">
        <v>136</v>
      </c>
      <c r="I146" s="15" t="s">
        <v>139</v>
      </c>
      <c r="J146" s="15" t="s">
        <v>141</v>
      </c>
      <c r="K146" s="15" t="s">
        <v>199</v>
      </c>
      <c r="L146" s="15" t="s">
        <v>205</v>
      </c>
      <c r="M146" s="15">
        <v>1.4510000000000001</v>
      </c>
      <c r="N146" s="15">
        <v>1.399</v>
      </c>
      <c r="O146" s="15">
        <v>1.7000000000000001E-2</v>
      </c>
      <c r="P146" s="15">
        <v>1.046</v>
      </c>
      <c r="Q146" s="15">
        <v>0.48</v>
      </c>
      <c r="R146" s="15">
        <v>2.0019999999999998</v>
      </c>
      <c r="S146" s="15">
        <v>8.8350000000000009</v>
      </c>
      <c r="U146" s="15">
        <v>214.78899999999999</v>
      </c>
      <c r="V146" s="15">
        <v>6620</v>
      </c>
    </row>
    <row r="147" spans="2:22" x14ac:dyDescent="0.25">
      <c r="B147" s="15" t="s">
        <v>136</v>
      </c>
      <c r="C147" s="15" t="s">
        <v>207</v>
      </c>
      <c r="D147" s="15" t="s">
        <v>232</v>
      </c>
      <c r="E147" s="15">
        <v>2023</v>
      </c>
      <c r="F147" s="15" t="s">
        <v>162</v>
      </c>
      <c r="G147" s="15" t="s">
        <v>133</v>
      </c>
      <c r="H147" s="15" t="s">
        <v>136</v>
      </c>
      <c r="I147" s="15" t="s">
        <v>139</v>
      </c>
      <c r="J147" s="15" t="s">
        <v>141</v>
      </c>
      <c r="K147" s="15" t="s">
        <v>199</v>
      </c>
      <c r="L147" s="15" t="s">
        <v>200</v>
      </c>
      <c r="M147" s="15">
        <v>3.2839999999999998</v>
      </c>
      <c r="N147" s="15">
        <v>3.0070000000000001</v>
      </c>
      <c r="O147" s="15">
        <v>0.04</v>
      </c>
      <c r="P147" s="15">
        <v>2.673</v>
      </c>
      <c r="Q147" s="15">
        <v>0.97599999999999998</v>
      </c>
      <c r="R147" s="15">
        <v>4.8019999999999996</v>
      </c>
      <c r="S147" s="15">
        <v>1.012</v>
      </c>
      <c r="U147" s="15">
        <v>205.98599999999999</v>
      </c>
      <c r="V147" s="15">
        <v>5790</v>
      </c>
    </row>
    <row r="148" spans="2:22" x14ac:dyDescent="0.25">
      <c r="B148" s="15" t="s">
        <v>136</v>
      </c>
      <c r="C148" s="15" t="s">
        <v>207</v>
      </c>
      <c r="D148" s="15" t="s">
        <v>232</v>
      </c>
      <c r="E148" s="15">
        <v>2023</v>
      </c>
      <c r="F148" s="15" t="s">
        <v>162</v>
      </c>
      <c r="G148" s="15" t="s">
        <v>133</v>
      </c>
      <c r="H148" s="15" t="s">
        <v>136</v>
      </c>
      <c r="I148" s="15" t="s">
        <v>139</v>
      </c>
      <c r="J148" s="15" t="s">
        <v>141</v>
      </c>
      <c r="K148" s="15" t="s">
        <v>199</v>
      </c>
      <c r="L148" s="15" t="s">
        <v>201</v>
      </c>
      <c r="M148" s="15">
        <v>2.31</v>
      </c>
      <c r="N148" s="15">
        <v>2.073</v>
      </c>
      <c r="O148" s="15">
        <v>2.5000000000000001E-2</v>
      </c>
      <c r="P148" s="15">
        <v>1.7949999999999999</v>
      </c>
      <c r="Q148" s="15">
        <v>0.8</v>
      </c>
      <c r="R148" s="15">
        <v>3.2149999999999999</v>
      </c>
      <c r="S148" s="15">
        <v>4.9489999999999998</v>
      </c>
      <c r="U148" s="15">
        <v>239.399</v>
      </c>
      <c r="V148" s="15">
        <v>6630</v>
      </c>
    </row>
    <row r="149" spans="2:22" x14ac:dyDescent="0.25">
      <c r="B149" s="15" t="s">
        <v>136</v>
      </c>
      <c r="C149" s="15" t="s">
        <v>207</v>
      </c>
      <c r="D149" s="15" t="s">
        <v>232</v>
      </c>
      <c r="E149" s="15">
        <v>2023</v>
      </c>
      <c r="F149" s="15" t="s">
        <v>162</v>
      </c>
      <c r="G149" s="15" t="s">
        <v>133</v>
      </c>
      <c r="H149" s="15" t="s">
        <v>136</v>
      </c>
      <c r="I149" s="15" t="s">
        <v>139</v>
      </c>
      <c r="J149" s="15" t="s">
        <v>141</v>
      </c>
      <c r="K149" s="15" t="s">
        <v>199</v>
      </c>
      <c r="L149" s="15" t="s">
        <v>202</v>
      </c>
      <c r="M149" s="15">
        <v>0.64500000000000002</v>
      </c>
      <c r="N149" s="15">
        <v>0.72</v>
      </c>
      <c r="O149" s="15">
        <v>8.9999999999999993E-3</v>
      </c>
      <c r="P149" s="15">
        <v>0.43099999999999999</v>
      </c>
      <c r="Q149" s="15">
        <v>0.20100000000000001</v>
      </c>
      <c r="R149" s="15">
        <v>0.82899999999999996</v>
      </c>
      <c r="S149" s="15">
        <v>14.007</v>
      </c>
      <c r="U149" s="15">
        <v>382.12</v>
      </c>
      <c r="V149" s="15">
        <v>6580</v>
      </c>
    </row>
    <row r="150" spans="2:22" x14ac:dyDescent="0.25">
      <c r="B150" s="15" t="s">
        <v>136</v>
      </c>
      <c r="C150" s="15" t="s">
        <v>207</v>
      </c>
      <c r="D150" s="15" t="s">
        <v>232</v>
      </c>
      <c r="E150" s="15">
        <v>2023</v>
      </c>
      <c r="F150" s="15" t="s">
        <v>162</v>
      </c>
      <c r="G150" s="15" t="s">
        <v>133</v>
      </c>
      <c r="H150" s="15" t="s">
        <v>136</v>
      </c>
      <c r="I150" s="15" t="s">
        <v>139</v>
      </c>
      <c r="J150" s="15" t="s">
        <v>141</v>
      </c>
      <c r="K150" s="15" t="s">
        <v>199</v>
      </c>
      <c r="L150" s="15" t="s">
        <v>203</v>
      </c>
      <c r="M150" s="15">
        <v>0.26600000000000001</v>
      </c>
      <c r="N150" s="15">
        <v>0.42699999999999999</v>
      </c>
      <c r="O150" s="15">
        <v>5.0000000000000001E-3</v>
      </c>
      <c r="P150" s="15">
        <v>0.156</v>
      </c>
      <c r="Q150" s="15">
        <v>5.7000000000000002E-2</v>
      </c>
      <c r="R150" s="15">
        <v>0.32</v>
      </c>
      <c r="S150" s="15">
        <v>19.117000000000001</v>
      </c>
      <c r="U150" s="15">
        <v>466.93200000000002</v>
      </c>
      <c r="V150" s="15">
        <v>6600</v>
      </c>
    </row>
    <row r="151" spans="2:22" x14ac:dyDescent="0.25">
      <c r="B151" s="15" t="s">
        <v>136</v>
      </c>
      <c r="C151" s="15" t="s">
        <v>207</v>
      </c>
      <c r="D151" s="15" t="s">
        <v>232</v>
      </c>
      <c r="E151" s="15">
        <v>2023</v>
      </c>
      <c r="F151" s="15" t="s">
        <v>162</v>
      </c>
      <c r="G151" s="15" t="s">
        <v>133</v>
      </c>
      <c r="H151" s="15" t="s">
        <v>136</v>
      </c>
      <c r="I151" s="15" t="s">
        <v>139</v>
      </c>
      <c r="J151" s="15" t="s">
        <v>141</v>
      </c>
      <c r="K151" s="15" t="s">
        <v>199</v>
      </c>
      <c r="L151" s="15" t="s">
        <v>204</v>
      </c>
      <c r="M151" s="15">
        <v>0.22600000000000001</v>
      </c>
      <c r="N151" s="15">
        <v>0.51200000000000001</v>
      </c>
      <c r="O151" s="15">
        <v>6.0000000000000001E-3</v>
      </c>
      <c r="P151" s="15">
        <v>6.9000000000000006E-2</v>
      </c>
      <c r="Q151" s="15">
        <v>0</v>
      </c>
      <c r="R151" s="15">
        <v>0.251</v>
      </c>
      <c r="S151" s="15">
        <v>24.201000000000001</v>
      </c>
      <c r="U151" s="15">
        <v>607.98299999999995</v>
      </c>
      <c r="V151" s="15">
        <v>6300</v>
      </c>
    </row>
    <row r="152" spans="2:22" x14ac:dyDescent="0.25">
      <c r="B152" s="15" t="s">
        <v>136</v>
      </c>
      <c r="C152" s="15" t="s">
        <v>207</v>
      </c>
      <c r="D152" s="15" t="s">
        <v>232</v>
      </c>
      <c r="E152" s="15">
        <v>2023</v>
      </c>
      <c r="F152" s="15" t="s">
        <v>162</v>
      </c>
      <c r="G152" s="15" t="s">
        <v>133</v>
      </c>
      <c r="H152" s="15" t="s">
        <v>136</v>
      </c>
      <c r="I152" s="15" t="s">
        <v>139</v>
      </c>
      <c r="J152" s="15" t="s">
        <v>141</v>
      </c>
      <c r="K152" s="15" t="s">
        <v>199</v>
      </c>
      <c r="L152" s="15" t="s">
        <v>205</v>
      </c>
      <c r="M152" s="15">
        <v>1.4690000000000001</v>
      </c>
      <c r="N152" s="15">
        <v>1.4059999999999999</v>
      </c>
      <c r="O152" s="15">
        <v>1.7000000000000001E-2</v>
      </c>
      <c r="P152" s="15">
        <v>1.08</v>
      </c>
      <c r="Q152" s="15">
        <v>0.498</v>
      </c>
      <c r="R152" s="15">
        <v>2.0019999999999998</v>
      </c>
      <c r="S152" s="15">
        <v>9.3610000000000007</v>
      </c>
      <c r="U152" s="15">
        <v>252.28899999999999</v>
      </c>
      <c r="V152" s="15">
        <v>6620</v>
      </c>
    </row>
    <row r="153" spans="2:22" x14ac:dyDescent="0.25">
      <c r="B153" s="15" t="s">
        <v>136</v>
      </c>
      <c r="C153" s="15" t="s">
        <v>207</v>
      </c>
      <c r="D153" s="15" t="s">
        <v>233</v>
      </c>
      <c r="E153" s="15">
        <v>2023</v>
      </c>
      <c r="F153" s="15" t="s">
        <v>162</v>
      </c>
      <c r="G153" s="15" t="s">
        <v>133</v>
      </c>
      <c r="H153" s="15" t="s">
        <v>136</v>
      </c>
      <c r="I153" s="15" t="s">
        <v>139</v>
      </c>
      <c r="J153" s="15" t="s">
        <v>141</v>
      </c>
      <c r="K153" s="15" t="s">
        <v>199</v>
      </c>
      <c r="L153" s="15" t="s">
        <v>200</v>
      </c>
      <c r="M153" s="15">
        <v>3.4460000000000002</v>
      </c>
      <c r="N153" s="15">
        <v>3.266</v>
      </c>
      <c r="O153" s="15">
        <v>4.2999999999999997E-2</v>
      </c>
      <c r="P153" s="15">
        <v>2.6890000000000001</v>
      </c>
      <c r="Q153" s="15">
        <v>0.96499999999999997</v>
      </c>
      <c r="R153" s="15">
        <v>5.0289999999999999</v>
      </c>
      <c r="S153" s="15">
        <v>1.012</v>
      </c>
      <c r="U153" s="15">
        <v>205.971</v>
      </c>
      <c r="V153" s="15">
        <v>5790</v>
      </c>
    </row>
    <row r="154" spans="2:22" x14ac:dyDescent="0.25">
      <c r="B154" s="15" t="s">
        <v>136</v>
      </c>
      <c r="C154" s="15" t="s">
        <v>207</v>
      </c>
      <c r="D154" s="15" t="s">
        <v>233</v>
      </c>
      <c r="E154" s="15">
        <v>2023</v>
      </c>
      <c r="F154" s="15" t="s">
        <v>162</v>
      </c>
      <c r="G154" s="15" t="s">
        <v>133</v>
      </c>
      <c r="H154" s="15" t="s">
        <v>136</v>
      </c>
      <c r="I154" s="15" t="s">
        <v>139</v>
      </c>
      <c r="J154" s="15" t="s">
        <v>141</v>
      </c>
      <c r="K154" s="15" t="s">
        <v>199</v>
      </c>
      <c r="L154" s="15" t="s">
        <v>201</v>
      </c>
      <c r="M154" s="15">
        <v>2.5259999999999998</v>
      </c>
      <c r="N154" s="15">
        <v>2.4009999999999998</v>
      </c>
      <c r="O154" s="15">
        <v>2.9000000000000001E-2</v>
      </c>
      <c r="P154" s="15">
        <v>1.889</v>
      </c>
      <c r="Q154" s="15">
        <v>0.88100000000000001</v>
      </c>
      <c r="R154" s="15">
        <v>3.407</v>
      </c>
      <c r="S154" s="15">
        <v>4.9489999999999998</v>
      </c>
      <c r="U154" s="15">
        <v>239.399</v>
      </c>
      <c r="V154" s="15">
        <v>6640</v>
      </c>
    </row>
    <row r="155" spans="2:22" x14ac:dyDescent="0.25">
      <c r="B155" s="15" t="s">
        <v>136</v>
      </c>
      <c r="C155" s="15" t="s">
        <v>207</v>
      </c>
      <c r="D155" s="15" t="s">
        <v>233</v>
      </c>
      <c r="E155" s="15">
        <v>2023</v>
      </c>
      <c r="F155" s="15" t="s">
        <v>162</v>
      </c>
      <c r="G155" s="15" t="s">
        <v>133</v>
      </c>
      <c r="H155" s="15" t="s">
        <v>136</v>
      </c>
      <c r="I155" s="15" t="s">
        <v>139</v>
      </c>
      <c r="J155" s="15" t="s">
        <v>141</v>
      </c>
      <c r="K155" s="15" t="s">
        <v>199</v>
      </c>
      <c r="L155" s="15" t="s">
        <v>202</v>
      </c>
      <c r="M155" s="15">
        <v>0.70499999999999996</v>
      </c>
      <c r="N155" s="15">
        <v>0.90700000000000003</v>
      </c>
      <c r="O155" s="15">
        <v>1.0999999999999999E-2</v>
      </c>
      <c r="P155" s="15">
        <v>0.45500000000000002</v>
      </c>
      <c r="Q155" s="15">
        <v>0.21199999999999999</v>
      </c>
      <c r="R155" s="15">
        <v>0.86199999999999999</v>
      </c>
      <c r="S155" s="15">
        <v>14.006</v>
      </c>
      <c r="U155" s="15">
        <v>382.13099999999997</v>
      </c>
      <c r="V155" s="15">
        <v>6580</v>
      </c>
    </row>
    <row r="156" spans="2:22" x14ac:dyDescent="0.25">
      <c r="B156" s="15" t="s">
        <v>136</v>
      </c>
      <c r="C156" s="15" t="s">
        <v>207</v>
      </c>
      <c r="D156" s="15" t="s">
        <v>233</v>
      </c>
      <c r="E156" s="15">
        <v>2023</v>
      </c>
      <c r="F156" s="15" t="s">
        <v>162</v>
      </c>
      <c r="G156" s="15" t="s">
        <v>133</v>
      </c>
      <c r="H156" s="15" t="s">
        <v>136</v>
      </c>
      <c r="I156" s="15" t="s">
        <v>139</v>
      </c>
      <c r="J156" s="15" t="s">
        <v>141</v>
      </c>
      <c r="K156" s="15" t="s">
        <v>199</v>
      </c>
      <c r="L156" s="15" t="s">
        <v>203</v>
      </c>
      <c r="M156" s="15">
        <v>0.28000000000000003</v>
      </c>
      <c r="N156" s="15">
        <v>0.498</v>
      </c>
      <c r="O156" s="15">
        <v>6.0000000000000001E-3</v>
      </c>
      <c r="P156" s="15">
        <v>0.16</v>
      </c>
      <c r="Q156" s="15">
        <v>6.3E-2</v>
      </c>
      <c r="R156" s="15">
        <v>0.32</v>
      </c>
      <c r="S156" s="15">
        <v>19.117000000000001</v>
      </c>
      <c r="U156" s="15">
        <v>466.93599999999998</v>
      </c>
      <c r="V156" s="15">
        <v>6600</v>
      </c>
    </row>
    <row r="157" spans="2:22" x14ac:dyDescent="0.25">
      <c r="B157" s="15" t="s">
        <v>136</v>
      </c>
      <c r="C157" s="15" t="s">
        <v>207</v>
      </c>
      <c r="D157" s="15" t="s">
        <v>233</v>
      </c>
      <c r="E157" s="15">
        <v>2023</v>
      </c>
      <c r="F157" s="15" t="s">
        <v>162</v>
      </c>
      <c r="G157" s="15" t="s">
        <v>133</v>
      </c>
      <c r="H157" s="15" t="s">
        <v>136</v>
      </c>
      <c r="I157" s="15" t="s">
        <v>139</v>
      </c>
      <c r="J157" s="15" t="s">
        <v>141</v>
      </c>
      <c r="K157" s="15" t="s">
        <v>199</v>
      </c>
      <c r="L157" s="15" t="s">
        <v>204</v>
      </c>
      <c r="M157" s="15">
        <v>0.251</v>
      </c>
      <c r="N157" s="15">
        <v>0.60199999999999998</v>
      </c>
      <c r="O157" s="15">
        <v>8.0000000000000002E-3</v>
      </c>
      <c r="P157" s="15">
        <v>7.9000000000000001E-2</v>
      </c>
      <c r="Q157" s="15">
        <v>0</v>
      </c>
      <c r="R157" s="15">
        <v>0.26300000000000001</v>
      </c>
      <c r="S157" s="15">
        <v>24.201000000000001</v>
      </c>
      <c r="U157" s="15">
        <v>607.995</v>
      </c>
      <c r="V157" s="15">
        <v>6300</v>
      </c>
    </row>
    <row r="158" spans="2:22" x14ac:dyDescent="0.25">
      <c r="B158" s="15" t="s">
        <v>136</v>
      </c>
      <c r="C158" s="15" t="s">
        <v>207</v>
      </c>
      <c r="D158" s="15" t="s">
        <v>233</v>
      </c>
      <c r="E158" s="15">
        <v>2023</v>
      </c>
      <c r="F158" s="15" t="s">
        <v>162</v>
      </c>
      <c r="G158" s="15" t="s">
        <v>133</v>
      </c>
      <c r="H158" s="15" t="s">
        <v>136</v>
      </c>
      <c r="I158" s="15" t="s">
        <v>139</v>
      </c>
      <c r="J158" s="15" t="s">
        <v>141</v>
      </c>
      <c r="K158" s="15" t="s">
        <v>199</v>
      </c>
      <c r="L158" s="15" t="s">
        <v>205</v>
      </c>
      <c r="M158" s="15">
        <v>1.6060000000000001</v>
      </c>
      <c r="N158" s="15">
        <v>1.6970000000000001</v>
      </c>
      <c r="O158" s="15">
        <v>2.1000000000000001E-2</v>
      </c>
      <c r="P158" s="15">
        <v>1.1419999999999999</v>
      </c>
      <c r="Q158" s="15">
        <v>0.54</v>
      </c>
      <c r="R158" s="15">
        <v>2.0710000000000002</v>
      </c>
      <c r="S158" s="15">
        <v>9.3610000000000007</v>
      </c>
      <c r="U158" s="15">
        <v>252.279</v>
      </c>
      <c r="V158" s="15">
        <v>6620</v>
      </c>
    </row>
    <row r="159" spans="2:22" x14ac:dyDescent="0.25">
      <c r="B159" s="15" t="s">
        <v>136</v>
      </c>
      <c r="C159" s="15" t="s">
        <v>207</v>
      </c>
      <c r="D159" s="15" t="s">
        <v>234</v>
      </c>
      <c r="E159" s="15">
        <v>2023</v>
      </c>
      <c r="F159" s="15" t="s">
        <v>162</v>
      </c>
      <c r="G159" s="15" t="s">
        <v>133</v>
      </c>
      <c r="H159" s="15" t="s">
        <v>136</v>
      </c>
      <c r="I159" s="15" t="s">
        <v>139</v>
      </c>
      <c r="J159" s="15" t="s">
        <v>141</v>
      </c>
      <c r="K159" s="15" t="s">
        <v>199</v>
      </c>
      <c r="L159" s="15" t="s">
        <v>200</v>
      </c>
      <c r="M159" s="15">
        <v>3.26</v>
      </c>
      <c r="N159" s="15">
        <v>3.0619999999999998</v>
      </c>
      <c r="O159" s="15">
        <v>0.04</v>
      </c>
      <c r="P159" s="15">
        <v>2.5950000000000002</v>
      </c>
      <c r="Q159" s="15">
        <v>0.92300000000000004</v>
      </c>
      <c r="R159" s="15">
        <v>4.7279999999999998</v>
      </c>
      <c r="S159" s="15">
        <v>1.7210000000000001</v>
      </c>
      <c r="U159" s="15">
        <v>214.52799999999999</v>
      </c>
      <c r="V159" s="15">
        <v>5790</v>
      </c>
    </row>
    <row r="160" spans="2:22" x14ac:dyDescent="0.25">
      <c r="B160" s="15" t="s">
        <v>136</v>
      </c>
      <c r="C160" s="15" t="s">
        <v>207</v>
      </c>
      <c r="D160" s="15" t="s">
        <v>234</v>
      </c>
      <c r="E160" s="15">
        <v>2023</v>
      </c>
      <c r="F160" s="15" t="s">
        <v>162</v>
      </c>
      <c r="G160" s="15" t="s">
        <v>133</v>
      </c>
      <c r="H160" s="15" t="s">
        <v>136</v>
      </c>
      <c r="I160" s="15" t="s">
        <v>139</v>
      </c>
      <c r="J160" s="15" t="s">
        <v>141</v>
      </c>
      <c r="K160" s="15" t="s">
        <v>199</v>
      </c>
      <c r="L160" s="15" t="s">
        <v>201</v>
      </c>
      <c r="M160" s="15">
        <v>2.36</v>
      </c>
      <c r="N160" s="15">
        <v>2.165</v>
      </c>
      <c r="O160" s="15">
        <v>2.7E-2</v>
      </c>
      <c r="P160" s="15">
        <v>1.827</v>
      </c>
      <c r="Q160" s="15">
        <v>0.84299999999999997</v>
      </c>
      <c r="R160" s="15">
        <v>3.2360000000000002</v>
      </c>
      <c r="S160" s="15">
        <v>5.4349999999999996</v>
      </c>
      <c r="U160" s="15">
        <v>243.81800000000001</v>
      </c>
      <c r="V160" s="15">
        <v>6640</v>
      </c>
    </row>
    <row r="161" spans="2:22" x14ac:dyDescent="0.25">
      <c r="B161" s="15" t="s">
        <v>136</v>
      </c>
      <c r="C161" s="15" t="s">
        <v>207</v>
      </c>
      <c r="D161" s="15" t="s">
        <v>234</v>
      </c>
      <c r="E161" s="15">
        <v>2023</v>
      </c>
      <c r="F161" s="15" t="s">
        <v>162</v>
      </c>
      <c r="G161" s="15" t="s">
        <v>133</v>
      </c>
      <c r="H161" s="15" t="s">
        <v>136</v>
      </c>
      <c r="I161" s="15" t="s">
        <v>139</v>
      </c>
      <c r="J161" s="15" t="s">
        <v>141</v>
      </c>
      <c r="K161" s="15" t="s">
        <v>199</v>
      </c>
      <c r="L161" s="15" t="s">
        <v>202</v>
      </c>
      <c r="M161" s="15">
        <v>0.65500000000000003</v>
      </c>
      <c r="N161" s="15">
        <v>0.79200000000000004</v>
      </c>
      <c r="O161" s="15">
        <v>0.01</v>
      </c>
      <c r="P161" s="15">
        <v>0.442</v>
      </c>
      <c r="Q161" s="15">
        <v>0.215</v>
      </c>
      <c r="R161" s="15">
        <v>0.82099999999999995</v>
      </c>
      <c r="S161" s="15">
        <v>14.407999999999999</v>
      </c>
      <c r="U161" s="15">
        <v>407.25299999999999</v>
      </c>
      <c r="V161" s="15">
        <v>6580</v>
      </c>
    </row>
    <row r="162" spans="2:22" x14ac:dyDescent="0.25">
      <c r="B162" s="15" t="s">
        <v>136</v>
      </c>
      <c r="C162" s="15" t="s">
        <v>207</v>
      </c>
      <c r="D162" s="15" t="s">
        <v>234</v>
      </c>
      <c r="E162" s="15">
        <v>2023</v>
      </c>
      <c r="F162" s="15" t="s">
        <v>162</v>
      </c>
      <c r="G162" s="15" t="s">
        <v>133</v>
      </c>
      <c r="H162" s="15" t="s">
        <v>136</v>
      </c>
      <c r="I162" s="15" t="s">
        <v>139</v>
      </c>
      <c r="J162" s="15" t="s">
        <v>141</v>
      </c>
      <c r="K162" s="15" t="s">
        <v>199</v>
      </c>
      <c r="L162" s="15" t="s">
        <v>203</v>
      </c>
      <c r="M162" s="15">
        <v>0.25600000000000001</v>
      </c>
      <c r="N162" s="15">
        <v>0.40300000000000002</v>
      </c>
      <c r="O162" s="15">
        <v>5.0000000000000001E-3</v>
      </c>
      <c r="P162" s="15">
        <v>0.153</v>
      </c>
      <c r="Q162" s="15">
        <v>6.2E-2</v>
      </c>
      <c r="R162" s="15">
        <v>0.30199999999999999</v>
      </c>
      <c r="S162" s="15">
        <v>19.626999999999999</v>
      </c>
      <c r="U162" s="15">
        <v>492.12799999999999</v>
      </c>
      <c r="V162" s="15">
        <v>6600</v>
      </c>
    </row>
    <row r="163" spans="2:22" x14ac:dyDescent="0.25">
      <c r="B163" s="15" t="s">
        <v>136</v>
      </c>
      <c r="C163" s="15" t="s">
        <v>207</v>
      </c>
      <c r="D163" s="15" t="s">
        <v>234</v>
      </c>
      <c r="E163" s="15">
        <v>2023</v>
      </c>
      <c r="F163" s="15" t="s">
        <v>162</v>
      </c>
      <c r="G163" s="15" t="s">
        <v>133</v>
      </c>
      <c r="H163" s="15" t="s">
        <v>136</v>
      </c>
      <c r="I163" s="15" t="s">
        <v>139</v>
      </c>
      <c r="J163" s="15" t="s">
        <v>141</v>
      </c>
      <c r="K163" s="15" t="s">
        <v>199</v>
      </c>
      <c r="L163" s="15" t="s">
        <v>204</v>
      </c>
      <c r="M163" s="15">
        <v>0.22500000000000001</v>
      </c>
      <c r="N163" s="15">
        <v>0.45300000000000001</v>
      </c>
      <c r="O163" s="15">
        <v>6.0000000000000001E-3</v>
      </c>
      <c r="P163" s="15">
        <v>7.8E-2</v>
      </c>
      <c r="Q163" s="15">
        <v>0</v>
      </c>
      <c r="R163" s="15">
        <v>0.248</v>
      </c>
      <c r="S163" s="15">
        <v>24.988</v>
      </c>
      <c r="U163" s="15">
        <v>651.30700000000002</v>
      </c>
      <c r="V163" s="15">
        <v>6300</v>
      </c>
    </row>
    <row r="164" spans="2:22" x14ac:dyDescent="0.25">
      <c r="B164" s="15" t="s">
        <v>136</v>
      </c>
      <c r="C164" s="15" t="s">
        <v>207</v>
      </c>
      <c r="D164" s="15" t="s">
        <v>234</v>
      </c>
      <c r="E164" s="15">
        <v>2023</v>
      </c>
      <c r="F164" s="15" t="s">
        <v>162</v>
      </c>
      <c r="G164" s="15" t="s">
        <v>133</v>
      </c>
      <c r="H164" s="15" t="s">
        <v>136</v>
      </c>
      <c r="I164" s="15" t="s">
        <v>139</v>
      </c>
      <c r="J164" s="15" t="s">
        <v>141</v>
      </c>
      <c r="K164" s="15" t="s">
        <v>199</v>
      </c>
      <c r="L164" s="15" t="s">
        <v>205</v>
      </c>
      <c r="M164" s="15">
        <v>1.512</v>
      </c>
      <c r="N164" s="15">
        <v>1.514</v>
      </c>
      <c r="O164" s="15">
        <v>1.9E-2</v>
      </c>
      <c r="P164" s="15">
        <v>1.1319999999999999</v>
      </c>
      <c r="Q164" s="15">
        <v>0.53900000000000003</v>
      </c>
      <c r="R164" s="15">
        <v>2.0019999999999998</v>
      </c>
      <c r="S164" s="15">
        <v>9.6820000000000004</v>
      </c>
      <c r="U164" s="15">
        <v>263.42399999999998</v>
      </c>
      <c r="V164" s="15">
        <v>6620</v>
      </c>
    </row>
    <row r="165" spans="2:22" x14ac:dyDescent="0.25">
      <c r="B165" s="15" t="s">
        <v>136</v>
      </c>
      <c r="C165" s="15" t="s">
        <v>207</v>
      </c>
      <c r="D165" s="15" t="s">
        <v>235</v>
      </c>
      <c r="E165" s="15">
        <v>2023</v>
      </c>
      <c r="F165" s="15" t="s">
        <v>162</v>
      </c>
      <c r="G165" s="15" t="s">
        <v>133</v>
      </c>
      <c r="H165" s="15" t="s">
        <v>136</v>
      </c>
      <c r="I165" s="15" t="s">
        <v>139</v>
      </c>
      <c r="J165" s="15" t="s">
        <v>141</v>
      </c>
      <c r="K165" s="15" t="s">
        <v>199</v>
      </c>
      <c r="L165" s="15" t="s">
        <v>200</v>
      </c>
      <c r="M165" s="15">
        <v>3.125</v>
      </c>
      <c r="N165" s="15">
        <v>2.867</v>
      </c>
      <c r="O165" s="15">
        <v>3.7999999999999999E-2</v>
      </c>
      <c r="P165" s="15">
        <v>2.5059999999999998</v>
      </c>
      <c r="Q165" s="15">
        <v>0.91600000000000004</v>
      </c>
      <c r="R165" s="15">
        <v>4.532</v>
      </c>
      <c r="S165" s="15">
        <v>1.7210000000000001</v>
      </c>
      <c r="U165" s="15">
        <v>214.52699999999999</v>
      </c>
      <c r="V165" s="15">
        <v>5790</v>
      </c>
    </row>
    <row r="166" spans="2:22" x14ac:dyDescent="0.25">
      <c r="B166" s="15" t="s">
        <v>136</v>
      </c>
      <c r="C166" s="15" t="s">
        <v>207</v>
      </c>
      <c r="D166" s="15" t="s">
        <v>235</v>
      </c>
      <c r="E166" s="15">
        <v>2023</v>
      </c>
      <c r="F166" s="15" t="s">
        <v>162</v>
      </c>
      <c r="G166" s="15" t="s">
        <v>133</v>
      </c>
      <c r="H166" s="15" t="s">
        <v>136</v>
      </c>
      <c r="I166" s="15" t="s">
        <v>139</v>
      </c>
      <c r="J166" s="15" t="s">
        <v>141</v>
      </c>
      <c r="K166" s="15" t="s">
        <v>199</v>
      </c>
      <c r="L166" s="15" t="s">
        <v>201</v>
      </c>
      <c r="M166" s="15">
        <v>2.2869999999999999</v>
      </c>
      <c r="N166" s="15">
        <v>2.0129999999999999</v>
      </c>
      <c r="O166" s="15">
        <v>2.5000000000000001E-2</v>
      </c>
      <c r="P166" s="15">
        <v>1.81</v>
      </c>
      <c r="Q166" s="15">
        <v>0.83499999999999996</v>
      </c>
      <c r="R166" s="15">
        <v>3.149</v>
      </c>
      <c r="S166" s="15">
        <v>5.4349999999999996</v>
      </c>
      <c r="U166" s="15">
        <v>243.82400000000001</v>
      </c>
      <c r="V166" s="15">
        <v>6640</v>
      </c>
    </row>
    <row r="167" spans="2:22" x14ac:dyDescent="0.25">
      <c r="B167" s="15" t="s">
        <v>136</v>
      </c>
      <c r="C167" s="15" t="s">
        <v>207</v>
      </c>
      <c r="D167" s="15" t="s">
        <v>235</v>
      </c>
      <c r="E167" s="15">
        <v>2023</v>
      </c>
      <c r="F167" s="15" t="s">
        <v>162</v>
      </c>
      <c r="G167" s="15" t="s">
        <v>133</v>
      </c>
      <c r="H167" s="15" t="s">
        <v>136</v>
      </c>
      <c r="I167" s="15" t="s">
        <v>139</v>
      </c>
      <c r="J167" s="15" t="s">
        <v>141</v>
      </c>
      <c r="K167" s="15" t="s">
        <v>199</v>
      </c>
      <c r="L167" s="15" t="s">
        <v>202</v>
      </c>
      <c r="M167" s="15">
        <v>0.63100000000000001</v>
      </c>
      <c r="N167" s="15">
        <v>0.70199999999999996</v>
      </c>
      <c r="O167" s="15">
        <v>8.9999999999999993E-3</v>
      </c>
      <c r="P167" s="15">
        <v>0.438</v>
      </c>
      <c r="Q167" s="15">
        <v>0.21099999999999999</v>
      </c>
      <c r="R167" s="15">
        <v>0.81299999999999994</v>
      </c>
      <c r="S167" s="15">
        <v>14.407999999999999</v>
      </c>
      <c r="U167" s="15">
        <v>407.267</v>
      </c>
      <c r="V167" s="15">
        <v>6590</v>
      </c>
    </row>
    <row r="168" spans="2:22" x14ac:dyDescent="0.25">
      <c r="B168" s="15" t="s">
        <v>136</v>
      </c>
      <c r="C168" s="15" t="s">
        <v>207</v>
      </c>
      <c r="D168" s="15" t="s">
        <v>235</v>
      </c>
      <c r="E168" s="15">
        <v>2023</v>
      </c>
      <c r="F168" s="15" t="s">
        <v>162</v>
      </c>
      <c r="G168" s="15" t="s">
        <v>133</v>
      </c>
      <c r="H168" s="15" t="s">
        <v>136</v>
      </c>
      <c r="I168" s="15" t="s">
        <v>139</v>
      </c>
      <c r="J168" s="15" t="s">
        <v>141</v>
      </c>
      <c r="K168" s="15" t="s">
        <v>199</v>
      </c>
      <c r="L168" s="15" t="s">
        <v>203</v>
      </c>
      <c r="M168" s="15">
        <v>0.24399999999999999</v>
      </c>
      <c r="N168" s="15">
        <v>0.39</v>
      </c>
      <c r="O168" s="15">
        <v>5.0000000000000001E-3</v>
      </c>
      <c r="P168" s="15">
        <v>0.14599999999999999</v>
      </c>
      <c r="Q168" s="15">
        <v>5.7000000000000002E-2</v>
      </c>
      <c r="R168" s="15">
        <v>0.29299999999999998</v>
      </c>
      <c r="S168" s="15">
        <v>19.626999999999999</v>
      </c>
      <c r="U168" s="15">
        <v>492.12400000000002</v>
      </c>
      <c r="V168" s="15">
        <v>6590</v>
      </c>
    </row>
    <row r="169" spans="2:22" x14ac:dyDescent="0.25">
      <c r="B169" s="15" t="s">
        <v>136</v>
      </c>
      <c r="C169" s="15" t="s">
        <v>207</v>
      </c>
      <c r="D169" s="15" t="s">
        <v>235</v>
      </c>
      <c r="E169" s="15">
        <v>2023</v>
      </c>
      <c r="F169" s="15" t="s">
        <v>162</v>
      </c>
      <c r="G169" s="15" t="s">
        <v>133</v>
      </c>
      <c r="H169" s="15" t="s">
        <v>136</v>
      </c>
      <c r="I169" s="15" t="s">
        <v>139</v>
      </c>
      <c r="J169" s="15" t="s">
        <v>141</v>
      </c>
      <c r="K169" s="15" t="s">
        <v>199</v>
      </c>
      <c r="L169" s="15" t="s">
        <v>204</v>
      </c>
      <c r="M169" s="15">
        <v>0.20200000000000001</v>
      </c>
      <c r="N169" s="15">
        <v>0.42499999999999999</v>
      </c>
      <c r="O169" s="15">
        <v>5.0000000000000001E-3</v>
      </c>
      <c r="P169" s="15">
        <v>6.8000000000000005E-2</v>
      </c>
      <c r="Q169" s="15">
        <v>0</v>
      </c>
      <c r="R169" s="15">
        <v>0.23200000000000001</v>
      </c>
      <c r="S169" s="15">
        <v>24.988</v>
      </c>
      <c r="U169" s="15">
        <v>651.31100000000004</v>
      </c>
      <c r="V169" s="15">
        <v>6300</v>
      </c>
    </row>
    <row r="170" spans="2:22" x14ac:dyDescent="0.25">
      <c r="B170" s="15" t="s">
        <v>136</v>
      </c>
      <c r="C170" s="15" t="s">
        <v>207</v>
      </c>
      <c r="D170" s="15" t="s">
        <v>235</v>
      </c>
      <c r="E170" s="15">
        <v>2023</v>
      </c>
      <c r="F170" s="15" t="s">
        <v>162</v>
      </c>
      <c r="G170" s="15" t="s">
        <v>133</v>
      </c>
      <c r="H170" s="15" t="s">
        <v>136</v>
      </c>
      <c r="I170" s="15" t="s">
        <v>139</v>
      </c>
      <c r="J170" s="15" t="s">
        <v>141</v>
      </c>
      <c r="K170" s="15" t="s">
        <v>199</v>
      </c>
      <c r="L170" s="15" t="s">
        <v>205</v>
      </c>
      <c r="M170" s="15">
        <v>1.47</v>
      </c>
      <c r="N170" s="15">
        <v>1.349</v>
      </c>
      <c r="O170" s="15">
        <v>1.7000000000000001E-2</v>
      </c>
      <c r="P170" s="15">
        <v>1.1259999999999999</v>
      </c>
      <c r="Q170" s="15">
        <v>0.54700000000000004</v>
      </c>
      <c r="R170" s="15">
        <v>1.982</v>
      </c>
      <c r="S170" s="15">
        <v>9.6820000000000004</v>
      </c>
      <c r="U170" s="15">
        <v>263.42399999999998</v>
      </c>
      <c r="V170" s="15">
        <v>6620</v>
      </c>
    </row>
    <row r="171" spans="2:22" x14ac:dyDescent="0.25">
      <c r="B171" s="15" t="s">
        <v>136</v>
      </c>
      <c r="C171" s="15" t="s">
        <v>207</v>
      </c>
      <c r="D171" s="15" t="s">
        <v>236</v>
      </c>
      <c r="E171" s="15">
        <v>2023</v>
      </c>
      <c r="F171" s="15" t="s">
        <v>162</v>
      </c>
      <c r="G171" s="15" t="s">
        <v>133</v>
      </c>
      <c r="H171" s="15" t="s">
        <v>136</v>
      </c>
      <c r="I171" s="15" t="s">
        <v>139</v>
      </c>
      <c r="J171" s="15" t="s">
        <v>141</v>
      </c>
      <c r="K171" s="15" t="s">
        <v>199</v>
      </c>
      <c r="L171" s="15" t="s">
        <v>200</v>
      </c>
      <c r="M171" s="15">
        <v>3.1269999999999998</v>
      </c>
      <c r="N171" s="15">
        <v>2.8479999999999999</v>
      </c>
      <c r="O171" s="15">
        <v>3.6999999999999998E-2</v>
      </c>
      <c r="P171" s="15">
        <v>2.5249999999999999</v>
      </c>
      <c r="Q171" s="15">
        <v>0.92900000000000005</v>
      </c>
      <c r="R171" s="15">
        <v>4.5110000000000001</v>
      </c>
      <c r="S171" s="15">
        <v>2.0350000000000001</v>
      </c>
      <c r="U171" s="15">
        <v>187.50299999999999</v>
      </c>
      <c r="V171" s="15">
        <v>5790</v>
      </c>
    </row>
    <row r="172" spans="2:22" x14ac:dyDescent="0.25">
      <c r="B172" s="15" t="s">
        <v>136</v>
      </c>
      <c r="C172" s="15" t="s">
        <v>207</v>
      </c>
      <c r="D172" s="15" t="s">
        <v>236</v>
      </c>
      <c r="E172" s="15">
        <v>2023</v>
      </c>
      <c r="F172" s="15" t="s">
        <v>162</v>
      </c>
      <c r="G172" s="15" t="s">
        <v>133</v>
      </c>
      <c r="H172" s="15" t="s">
        <v>136</v>
      </c>
      <c r="I172" s="15" t="s">
        <v>139</v>
      </c>
      <c r="J172" s="15" t="s">
        <v>141</v>
      </c>
      <c r="K172" s="15" t="s">
        <v>199</v>
      </c>
      <c r="L172" s="15" t="s">
        <v>201</v>
      </c>
      <c r="M172" s="15">
        <v>2.2770000000000001</v>
      </c>
      <c r="N172" s="15">
        <v>1.9490000000000001</v>
      </c>
      <c r="O172" s="15">
        <v>2.4E-2</v>
      </c>
      <c r="P172" s="15">
        <v>1.8140000000000001</v>
      </c>
      <c r="Q172" s="15">
        <v>0.872</v>
      </c>
      <c r="R172" s="15">
        <v>3.153</v>
      </c>
      <c r="S172" s="15">
        <v>5.6749999999999998</v>
      </c>
      <c r="U172" s="15">
        <v>217.89099999999999</v>
      </c>
      <c r="V172" s="15">
        <v>6640</v>
      </c>
    </row>
    <row r="173" spans="2:22" x14ac:dyDescent="0.25">
      <c r="B173" s="15" t="s">
        <v>136</v>
      </c>
      <c r="C173" s="15" t="s">
        <v>207</v>
      </c>
      <c r="D173" s="15" t="s">
        <v>236</v>
      </c>
      <c r="E173" s="15">
        <v>2023</v>
      </c>
      <c r="F173" s="15" t="s">
        <v>162</v>
      </c>
      <c r="G173" s="15" t="s">
        <v>133</v>
      </c>
      <c r="H173" s="15" t="s">
        <v>136</v>
      </c>
      <c r="I173" s="15" t="s">
        <v>139</v>
      </c>
      <c r="J173" s="15" t="s">
        <v>141</v>
      </c>
      <c r="K173" s="15" t="s">
        <v>199</v>
      </c>
      <c r="L173" s="15" t="s">
        <v>202</v>
      </c>
      <c r="M173" s="15">
        <v>0.59299999999999997</v>
      </c>
      <c r="N173" s="15">
        <v>0.625</v>
      </c>
      <c r="O173" s="15">
        <v>8.0000000000000002E-3</v>
      </c>
      <c r="P173" s="15">
        <v>0.41499999999999998</v>
      </c>
      <c r="Q173" s="15">
        <v>0.20300000000000001</v>
      </c>
      <c r="R173" s="15">
        <v>0.77400000000000002</v>
      </c>
      <c r="S173" s="15">
        <v>14.677</v>
      </c>
      <c r="U173" s="15">
        <v>399.10599999999999</v>
      </c>
      <c r="V173" s="15">
        <v>6580</v>
      </c>
    </row>
    <row r="174" spans="2:22" x14ac:dyDescent="0.25">
      <c r="B174" s="15" t="s">
        <v>136</v>
      </c>
      <c r="C174" s="15" t="s">
        <v>207</v>
      </c>
      <c r="D174" s="15" t="s">
        <v>236</v>
      </c>
      <c r="E174" s="15">
        <v>2023</v>
      </c>
      <c r="F174" s="15" t="s">
        <v>162</v>
      </c>
      <c r="G174" s="15" t="s">
        <v>133</v>
      </c>
      <c r="H174" s="15" t="s">
        <v>136</v>
      </c>
      <c r="I174" s="15" t="s">
        <v>139</v>
      </c>
      <c r="J174" s="15" t="s">
        <v>141</v>
      </c>
      <c r="K174" s="15" t="s">
        <v>199</v>
      </c>
      <c r="L174" s="15" t="s">
        <v>203</v>
      </c>
      <c r="M174" s="15">
        <v>0.217</v>
      </c>
      <c r="N174" s="15">
        <v>0.34699999999999998</v>
      </c>
      <c r="O174" s="15">
        <v>4.0000000000000001E-3</v>
      </c>
      <c r="P174" s="15">
        <v>0.129</v>
      </c>
      <c r="Q174" s="15">
        <v>0.05</v>
      </c>
      <c r="R174" s="15">
        <v>0.26500000000000001</v>
      </c>
      <c r="S174" s="15">
        <v>19.978999999999999</v>
      </c>
      <c r="U174" s="15">
        <v>488.22</v>
      </c>
      <c r="V174" s="15">
        <v>6600</v>
      </c>
    </row>
    <row r="175" spans="2:22" x14ac:dyDescent="0.25">
      <c r="B175" s="15" t="s">
        <v>136</v>
      </c>
      <c r="C175" s="15" t="s">
        <v>207</v>
      </c>
      <c r="D175" s="15" t="s">
        <v>236</v>
      </c>
      <c r="E175" s="15">
        <v>2023</v>
      </c>
      <c r="F175" s="15" t="s">
        <v>162</v>
      </c>
      <c r="G175" s="15" t="s">
        <v>133</v>
      </c>
      <c r="H175" s="15" t="s">
        <v>136</v>
      </c>
      <c r="I175" s="15" t="s">
        <v>139</v>
      </c>
      <c r="J175" s="15" t="s">
        <v>141</v>
      </c>
      <c r="K175" s="15" t="s">
        <v>199</v>
      </c>
      <c r="L175" s="15" t="s">
        <v>204</v>
      </c>
      <c r="M175" s="15">
        <v>0.17599999999999999</v>
      </c>
      <c r="N175" s="15">
        <v>0.36299999999999999</v>
      </c>
      <c r="O175" s="15">
        <v>5.0000000000000001E-3</v>
      </c>
      <c r="P175" s="15">
        <v>5.5E-2</v>
      </c>
      <c r="Q175" s="15">
        <v>0</v>
      </c>
      <c r="R175" s="15">
        <v>0.20899999999999999</v>
      </c>
      <c r="S175" s="15">
        <v>25.532</v>
      </c>
      <c r="U175" s="15">
        <v>646.64499999999998</v>
      </c>
      <c r="V175" s="15">
        <v>6300</v>
      </c>
    </row>
    <row r="176" spans="2:22" x14ac:dyDescent="0.25">
      <c r="B176" s="15" t="s">
        <v>136</v>
      </c>
      <c r="C176" s="15" t="s">
        <v>207</v>
      </c>
      <c r="D176" s="15" t="s">
        <v>236</v>
      </c>
      <c r="E176" s="15">
        <v>2023</v>
      </c>
      <c r="F176" s="15" t="s">
        <v>162</v>
      </c>
      <c r="G176" s="15" t="s">
        <v>133</v>
      </c>
      <c r="H176" s="15" t="s">
        <v>136</v>
      </c>
      <c r="I176" s="15" t="s">
        <v>139</v>
      </c>
      <c r="J176" s="15" t="s">
        <v>141</v>
      </c>
      <c r="K176" s="15" t="s">
        <v>199</v>
      </c>
      <c r="L176" s="15" t="s">
        <v>205</v>
      </c>
      <c r="M176" s="15">
        <v>1.4419999999999999</v>
      </c>
      <c r="N176" s="15">
        <v>1.284</v>
      </c>
      <c r="O176" s="15">
        <v>1.6E-2</v>
      </c>
      <c r="P176" s="15">
        <v>1.1080000000000001</v>
      </c>
      <c r="Q176" s="15">
        <v>0.54900000000000004</v>
      </c>
      <c r="R176" s="15">
        <v>1.9390000000000001</v>
      </c>
      <c r="S176" s="15">
        <v>9.84</v>
      </c>
      <c r="U176" s="15">
        <v>247.994</v>
      </c>
      <c r="V176" s="15">
        <v>6620</v>
      </c>
    </row>
    <row r="177" spans="2:22" x14ac:dyDescent="0.25">
      <c r="B177" s="15" t="s">
        <v>136</v>
      </c>
      <c r="C177" s="15" t="s">
        <v>207</v>
      </c>
      <c r="D177" s="15" t="s">
        <v>237</v>
      </c>
      <c r="E177" s="15">
        <v>2023</v>
      </c>
      <c r="F177" s="15" t="s">
        <v>162</v>
      </c>
      <c r="G177" s="15" t="s">
        <v>133</v>
      </c>
      <c r="H177" s="15" t="s">
        <v>136</v>
      </c>
      <c r="I177" s="15" t="s">
        <v>139</v>
      </c>
      <c r="J177" s="15" t="s">
        <v>141</v>
      </c>
      <c r="K177" s="15" t="s">
        <v>199</v>
      </c>
      <c r="L177" s="15" t="s">
        <v>200</v>
      </c>
      <c r="M177" s="15">
        <v>3.2320000000000002</v>
      </c>
      <c r="N177" s="15">
        <v>2.9670000000000001</v>
      </c>
      <c r="O177" s="15">
        <v>3.9E-2</v>
      </c>
      <c r="P177" s="15">
        <v>2.6360000000000001</v>
      </c>
      <c r="Q177" s="15">
        <v>0.98799999999999999</v>
      </c>
      <c r="R177" s="15">
        <v>4.71</v>
      </c>
      <c r="S177" s="15">
        <v>2.0350000000000001</v>
      </c>
      <c r="U177" s="15">
        <v>187.50200000000001</v>
      </c>
      <c r="V177" s="15">
        <v>5790</v>
      </c>
    </row>
    <row r="178" spans="2:22" x14ac:dyDescent="0.25">
      <c r="B178" s="15" t="s">
        <v>136</v>
      </c>
      <c r="C178" s="15" t="s">
        <v>207</v>
      </c>
      <c r="D178" s="15" t="s">
        <v>237</v>
      </c>
      <c r="E178" s="15">
        <v>2023</v>
      </c>
      <c r="F178" s="15" t="s">
        <v>162</v>
      </c>
      <c r="G178" s="15" t="s">
        <v>133</v>
      </c>
      <c r="H178" s="15" t="s">
        <v>136</v>
      </c>
      <c r="I178" s="15" t="s">
        <v>139</v>
      </c>
      <c r="J178" s="15" t="s">
        <v>141</v>
      </c>
      <c r="K178" s="15" t="s">
        <v>199</v>
      </c>
      <c r="L178" s="15" t="s">
        <v>201</v>
      </c>
      <c r="M178" s="15">
        <v>2.3530000000000002</v>
      </c>
      <c r="N178" s="15">
        <v>2.0289999999999999</v>
      </c>
      <c r="O178" s="15">
        <v>2.5000000000000001E-2</v>
      </c>
      <c r="P178" s="15">
        <v>1.9</v>
      </c>
      <c r="Q178" s="15">
        <v>0.875</v>
      </c>
      <c r="R178" s="15">
        <v>3.2410000000000001</v>
      </c>
      <c r="S178" s="15">
        <v>5.6749999999999998</v>
      </c>
      <c r="U178" s="15">
        <v>217.899</v>
      </c>
      <c r="V178" s="15">
        <v>6640</v>
      </c>
    </row>
    <row r="179" spans="2:22" x14ac:dyDescent="0.25">
      <c r="B179" s="15" t="s">
        <v>136</v>
      </c>
      <c r="C179" s="15" t="s">
        <v>207</v>
      </c>
      <c r="D179" s="15" t="s">
        <v>237</v>
      </c>
      <c r="E179" s="15">
        <v>2023</v>
      </c>
      <c r="F179" s="15" t="s">
        <v>162</v>
      </c>
      <c r="G179" s="15" t="s">
        <v>133</v>
      </c>
      <c r="H179" s="15" t="s">
        <v>136</v>
      </c>
      <c r="I179" s="15" t="s">
        <v>139</v>
      </c>
      <c r="J179" s="15" t="s">
        <v>141</v>
      </c>
      <c r="K179" s="15" t="s">
        <v>199</v>
      </c>
      <c r="L179" s="15" t="s">
        <v>202</v>
      </c>
      <c r="M179" s="15">
        <v>0.59799999999999998</v>
      </c>
      <c r="N179" s="15">
        <v>0.66500000000000004</v>
      </c>
      <c r="O179" s="15">
        <v>8.0000000000000002E-3</v>
      </c>
      <c r="P179" s="15">
        <v>0.41399999999999998</v>
      </c>
      <c r="Q179" s="15">
        <v>0.19800000000000001</v>
      </c>
      <c r="R179" s="15">
        <v>0.77100000000000002</v>
      </c>
      <c r="S179" s="15">
        <v>14.677</v>
      </c>
      <c r="U179" s="15">
        <v>399.13799999999998</v>
      </c>
      <c r="V179" s="15">
        <v>6580</v>
      </c>
    </row>
    <row r="180" spans="2:22" x14ac:dyDescent="0.25">
      <c r="B180" s="15" t="s">
        <v>136</v>
      </c>
      <c r="C180" s="15" t="s">
        <v>207</v>
      </c>
      <c r="D180" s="15" t="s">
        <v>237</v>
      </c>
      <c r="E180" s="15">
        <v>2023</v>
      </c>
      <c r="F180" s="15" t="s">
        <v>162</v>
      </c>
      <c r="G180" s="15" t="s">
        <v>133</v>
      </c>
      <c r="H180" s="15" t="s">
        <v>136</v>
      </c>
      <c r="I180" s="15" t="s">
        <v>139</v>
      </c>
      <c r="J180" s="15" t="s">
        <v>141</v>
      </c>
      <c r="K180" s="15" t="s">
        <v>199</v>
      </c>
      <c r="L180" s="15" t="s">
        <v>203</v>
      </c>
      <c r="M180" s="15">
        <v>0.20799999999999999</v>
      </c>
      <c r="N180" s="15">
        <v>0.37</v>
      </c>
      <c r="O180" s="15">
        <v>5.0000000000000001E-3</v>
      </c>
      <c r="P180" s="15">
        <v>0.121</v>
      </c>
      <c r="Q180" s="15">
        <v>4.2999999999999997E-2</v>
      </c>
      <c r="R180" s="15">
        <v>0.247</v>
      </c>
      <c r="S180" s="15">
        <v>19.978999999999999</v>
      </c>
      <c r="U180" s="15">
        <v>488.20800000000003</v>
      </c>
      <c r="V180" s="15">
        <v>6600</v>
      </c>
    </row>
    <row r="181" spans="2:22" x14ac:dyDescent="0.25">
      <c r="B181" s="15" t="s">
        <v>136</v>
      </c>
      <c r="C181" s="15" t="s">
        <v>207</v>
      </c>
      <c r="D181" s="15" t="s">
        <v>237</v>
      </c>
      <c r="E181" s="15">
        <v>2023</v>
      </c>
      <c r="F181" s="15" t="s">
        <v>162</v>
      </c>
      <c r="G181" s="15" t="s">
        <v>133</v>
      </c>
      <c r="H181" s="15" t="s">
        <v>136</v>
      </c>
      <c r="I181" s="15" t="s">
        <v>139</v>
      </c>
      <c r="J181" s="15" t="s">
        <v>141</v>
      </c>
      <c r="K181" s="15" t="s">
        <v>199</v>
      </c>
      <c r="L181" s="15" t="s">
        <v>204</v>
      </c>
      <c r="M181" s="15">
        <v>0.17199999999999999</v>
      </c>
      <c r="N181" s="15">
        <v>0.40799999999999997</v>
      </c>
      <c r="O181" s="15">
        <v>5.0000000000000001E-3</v>
      </c>
      <c r="P181" s="15">
        <v>4.2999999999999997E-2</v>
      </c>
      <c r="Q181" s="15">
        <v>0</v>
      </c>
      <c r="R181" s="15">
        <v>0.188</v>
      </c>
      <c r="S181" s="15">
        <v>25.532</v>
      </c>
      <c r="U181" s="15">
        <v>646.64700000000005</v>
      </c>
      <c r="V181" s="15">
        <v>6300</v>
      </c>
    </row>
    <row r="182" spans="2:22" x14ac:dyDescent="0.25">
      <c r="B182" s="15" t="s">
        <v>136</v>
      </c>
      <c r="C182" s="15" t="s">
        <v>207</v>
      </c>
      <c r="D182" s="15" t="s">
        <v>237</v>
      </c>
      <c r="E182" s="15">
        <v>2023</v>
      </c>
      <c r="F182" s="15" t="s">
        <v>162</v>
      </c>
      <c r="G182" s="15" t="s">
        <v>133</v>
      </c>
      <c r="H182" s="15" t="s">
        <v>136</v>
      </c>
      <c r="I182" s="15" t="s">
        <v>139</v>
      </c>
      <c r="J182" s="15" t="s">
        <v>141</v>
      </c>
      <c r="K182" s="15" t="s">
        <v>199</v>
      </c>
      <c r="L182" s="15" t="s">
        <v>205</v>
      </c>
      <c r="M182" s="15">
        <v>1.488</v>
      </c>
      <c r="N182" s="15">
        <v>1.341</v>
      </c>
      <c r="O182" s="15">
        <v>1.6E-2</v>
      </c>
      <c r="P182" s="15">
        <v>1.141</v>
      </c>
      <c r="Q182" s="15">
        <v>0.55900000000000005</v>
      </c>
      <c r="R182" s="15">
        <v>2.0129999999999999</v>
      </c>
      <c r="S182" s="15">
        <v>9.84</v>
      </c>
      <c r="U182" s="15">
        <v>248.01300000000001</v>
      </c>
      <c r="V182" s="15">
        <v>6610</v>
      </c>
    </row>
    <row r="183" spans="2:22" x14ac:dyDescent="0.25">
      <c r="B183" s="15" t="s">
        <v>136</v>
      </c>
      <c r="C183" s="15" t="s">
        <v>207</v>
      </c>
      <c r="D183" s="15" t="s">
        <v>238</v>
      </c>
      <c r="E183" s="15">
        <v>2023</v>
      </c>
      <c r="F183" s="15" t="s">
        <v>162</v>
      </c>
      <c r="G183" s="15" t="s">
        <v>133</v>
      </c>
      <c r="H183" s="15" t="s">
        <v>136</v>
      </c>
      <c r="I183" s="15" t="s">
        <v>139</v>
      </c>
      <c r="J183" s="15" t="s">
        <v>141</v>
      </c>
      <c r="K183" s="15" t="s">
        <v>199</v>
      </c>
      <c r="L183" s="15" t="s">
        <v>200</v>
      </c>
      <c r="M183" s="15">
        <v>3.427</v>
      </c>
      <c r="N183" s="15">
        <v>3.05</v>
      </c>
      <c r="O183" s="15">
        <v>0.04</v>
      </c>
      <c r="P183" s="15">
        <v>2.7839999999999998</v>
      </c>
      <c r="Q183" s="15">
        <v>1.1319999999999999</v>
      </c>
      <c r="R183" s="15">
        <v>4.923</v>
      </c>
      <c r="S183" s="15">
        <v>1.845</v>
      </c>
      <c r="U183" s="15">
        <v>127.404</v>
      </c>
      <c r="V183" s="15">
        <v>5790</v>
      </c>
    </row>
    <row r="184" spans="2:22" x14ac:dyDescent="0.25">
      <c r="B184" s="15" t="s">
        <v>136</v>
      </c>
      <c r="C184" s="15" t="s">
        <v>207</v>
      </c>
      <c r="D184" s="15" t="s">
        <v>238</v>
      </c>
      <c r="E184" s="15">
        <v>2023</v>
      </c>
      <c r="F184" s="15" t="s">
        <v>162</v>
      </c>
      <c r="G184" s="15" t="s">
        <v>133</v>
      </c>
      <c r="H184" s="15" t="s">
        <v>136</v>
      </c>
      <c r="I184" s="15" t="s">
        <v>139</v>
      </c>
      <c r="J184" s="15" t="s">
        <v>141</v>
      </c>
      <c r="K184" s="15" t="s">
        <v>199</v>
      </c>
      <c r="L184" s="15" t="s">
        <v>201</v>
      </c>
      <c r="M184" s="15">
        <v>2.516</v>
      </c>
      <c r="N184" s="15">
        <v>2.089</v>
      </c>
      <c r="O184" s="15">
        <v>2.5999999999999999E-2</v>
      </c>
      <c r="P184" s="15">
        <v>2.0529999999999999</v>
      </c>
      <c r="Q184" s="15">
        <v>0.98</v>
      </c>
      <c r="R184" s="15">
        <v>3.5059999999999998</v>
      </c>
      <c r="S184" s="15">
        <v>5.63</v>
      </c>
      <c r="U184" s="15">
        <v>166.773</v>
      </c>
      <c r="V184" s="15">
        <v>6640</v>
      </c>
    </row>
    <row r="185" spans="2:22" x14ac:dyDescent="0.25">
      <c r="B185" s="15" t="s">
        <v>136</v>
      </c>
      <c r="C185" s="15" t="s">
        <v>207</v>
      </c>
      <c r="D185" s="15" t="s">
        <v>238</v>
      </c>
      <c r="E185" s="15">
        <v>2023</v>
      </c>
      <c r="F185" s="15" t="s">
        <v>162</v>
      </c>
      <c r="G185" s="15" t="s">
        <v>133</v>
      </c>
      <c r="H185" s="15" t="s">
        <v>136</v>
      </c>
      <c r="I185" s="15" t="s">
        <v>139</v>
      </c>
      <c r="J185" s="15" t="s">
        <v>141</v>
      </c>
      <c r="K185" s="15" t="s">
        <v>199</v>
      </c>
      <c r="L185" s="15" t="s">
        <v>202</v>
      </c>
      <c r="M185" s="15">
        <v>0.625</v>
      </c>
      <c r="N185" s="15">
        <v>0.66600000000000004</v>
      </c>
      <c r="O185" s="15">
        <v>8.0000000000000002E-3</v>
      </c>
      <c r="P185" s="15">
        <v>0.437</v>
      </c>
      <c r="Q185" s="15">
        <v>0.2</v>
      </c>
      <c r="R185" s="15">
        <v>0.81699999999999995</v>
      </c>
      <c r="S185" s="15">
        <v>14.773999999999999</v>
      </c>
      <c r="U185" s="15">
        <v>367.45400000000001</v>
      </c>
      <c r="V185" s="15">
        <v>6580</v>
      </c>
    </row>
    <row r="186" spans="2:22" x14ac:dyDescent="0.25">
      <c r="B186" s="15" t="s">
        <v>136</v>
      </c>
      <c r="C186" s="15" t="s">
        <v>207</v>
      </c>
      <c r="D186" s="15" t="s">
        <v>238</v>
      </c>
      <c r="E186" s="15">
        <v>2023</v>
      </c>
      <c r="F186" s="15" t="s">
        <v>162</v>
      </c>
      <c r="G186" s="15" t="s">
        <v>133</v>
      </c>
      <c r="H186" s="15" t="s">
        <v>136</v>
      </c>
      <c r="I186" s="15" t="s">
        <v>139</v>
      </c>
      <c r="J186" s="15" t="s">
        <v>141</v>
      </c>
      <c r="K186" s="15" t="s">
        <v>199</v>
      </c>
      <c r="L186" s="15" t="s">
        <v>203</v>
      </c>
      <c r="M186" s="15">
        <v>0.20699999999999999</v>
      </c>
      <c r="N186" s="15">
        <v>0.36599999999999999</v>
      </c>
      <c r="O186" s="15">
        <v>5.0000000000000001E-3</v>
      </c>
      <c r="P186" s="15">
        <v>0.11600000000000001</v>
      </c>
      <c r="Q186" s="15">
        <v>4.1000000000000002E-2</v>
      </c>
      <c r="R186" s="15">
        <v>0.24299999999999999</v>
      </c>
      <c r="S186" s="15">
        <v>20.158999999999999</v>
      </c>
      <c r="U186" s="15">
        <v>458.416</v>
      </c>
      <c r="V186" s="15">
        <v>6600</v>
      </c>
    </row>
    <row r="187" spans="2:22" x14ac:dyDescent="0.25">
      <c r="B187" s="15" t="s">
        <v>136</v>
      </c>
      <c r="C187" s="15" t="s">
        <v>207</v>
      </c>
      <c r="D187" s="15" t="s">
        <v>238</v>
      </c>
      <c r="E187" s="15">
        <v>2023</v>
      </c>
      <c r="F187" s="15" t="s">
        <v>162</v>
      </c>
      <c r="G187" s="15" t="s">
        <v>133</v>
      </c>
      <c r="H187" s="15" t="s">
        <v>136</v>
      </c>
      <c r="I187" s="15" t="s">
        <v>139</v>
      </c>
      <c r="J187" s="15" t="s">
        <v>141</v>
      </c>
      <c r="K187" s="15" t="s">
        <v>199</v>
      </c>
      <c r="L187" s="15" t="s">
        <v>204</v>
      </c>
      <c r="M187" s="15">
        <v>0.16400000000000001</v>
      </c>
      <c r="N187" s="15">
        <v>0.39700000000000002</v>
      </c>
      <c r="O187" s="15">
        <v>5.0000000000000001E-3</v>
      </c>
      <c r="P187" s="15">
        <v>3.7999999999999999E-2</v>
      </c>
      <c r="Q187" s="15">
        <v>0</v>
      </c>
      <c r="R187" s="15">
        <v>0.17199999999999999</v>
      </c>
      <c r="S187" s="15">
        <v>25.866</v>
      </c>
      <c r="U187" s="15">
        <v>593.70799999999997</v>
      </c>
      <c r="V187" s="15">
        <v>6300</v>
      </c>
    </row>
    <row r="188" spans="2:22" x14ac:dyDescent="0.25">
      <c r="B188" s="15" t="s">
        <v>136</v>
      </c>
      <c r="C188" s="15" t="s">
        <v>207</v>
      </c>
      <c r="D188" s="15" t="s">
        <v>238</v>
      </c>
      <c r="E188" s="15">
        <v>2023</v>
      </c>
      <c r="F188" s="15" t="s">
        <v>162</v>
      </c>
      <c r="G188" s="15" t="s">
        <v>133</v>
      </c>
      <c r="H188" s="15" t="s">
        <v>136</v>
      </c>
      <c r="I188" s="15" t="s">
        <v>139</v>
      </c>
      <c r="J188" s="15" t="s">
        <v>141</v>
      </c>
      <c r="K188" s="15" t="s">
        <v>199</v>
      </c>
      <c r="L188" s="15" t="s">
        <v>205</v>
      </c>
      <c r="M188" s="15">
        <v>1.5960000000000001</v>
      </c>
      <c r="N188" s="15">
        <v>1.397</v>
      </c>
      <c r="O188" s="15">
        <v>1.7000000000000001E-2</v>
      </c>
      <c r="P188" s="15">
        <v>1.2390000000000001</v>
      </c>
      <c r="Q188" s="15">
        <v>0.60399999999999998</v>
      </c>
      <c r="R188" s="15">
        <v>2.1619999999999999</v>
      </c>
      <c r="S188" s="15">
        <v>9.7889999999999997</v>
      </c>
      <c r="U188" s="15">
        <v>208.26</v>
      </c>
      <c r="V188" s="15">
        <v>6610</v>
      </c>
    </row>
    <row r="189" spans="2:22" x14ac:dyDescent="0.25">
      <c r="B189" s="15" t="s">
        <v>136</v>
      </c>
      <c r="C189" s="15" t="s">
        <v>207</v>
      </c>
      <c r="D189" s="15" t="s">
        <v>239</v>
      </c>
      <c r="E189" s="15">
        <v>2023</v>
      </c>
      <c r="F189" s="15" t="s">
        <v>162</v>
      </c>
      <c r="G189" s="15" t="s">
        <v>133</v>
      </c>
      <c r="H189" s="15" t="s">
        <v>136</v>
      </c>
      <c r="I189" s="15" t="s">
        <v>139</v>
      </c>
      <c r="J189" s="15" t="s">
        <v>141</v>
      </c>
      <c r="K189" s="15" t="s">
        <v>199</v>
      </c>
      <c r="L189" s="15" t="s">
        <v>200</v>
      </c>
      <c r="M189" s="15">
        <v>3.7839999999999998</v>
      </c>
      <c r="N189" s="15">
        <v>3.2269999999999999</v>
      </c>
      <c r="O189" s="15">
        <v>4.2000000000000003E-2</v>
      </c>
      <c r="P189" s="15">
        <v>3.1579999999999999</v>
      </c>
      <c r="Q189" s="15">
        <v>1.389</v>
      </c>
      <c r="R189" s="15">
        <v>5.3959999999999999</v>
      </c>
      <c r="S189" s="15">
        <v>1.845</v>
      </c>
      <c r="U189" s="15">
        <v>127.395</v>
      </c>
      <c r="V189" s="15">
        <v>5790</v>
      </c>
    </row>
    <row r="190" spans="2:22" x14ac:dyDescent="0.25">
      <c r="B190" s="15" t="s">
        <v>136</v>
      </c>
      <c r="C190" s="15" t="s">
        <v>207</v>
      </c>
      <c r="D190" s="15" t="s">
        <v>239</v>
      </c>
      <c r="E190" s="15">
        <v>2023</v>
      </c>
      <c r="F190" s="15" t="s">
        <v>162</v>
      </c>
      <c r="G190" s="15" t="s">
        <v>133</v>
      </c>
      <c r="H190" s="15" t="s">
        <v>136</v>
      </c>
      <c r="I190" s="15" t="s">
        <v>139</v>
      </c>
      <c r="J190" s="15" t="s">
        <v>141</v>
      </c>
      <c r="K190" s="15" t="s">
        <v>199</v>
      </c>
      <c r="L190" s="15" t="s">
        <v>201</v>
      </c>
      <c r="M190" s="15">
        <v>2.8650000000000002</v>
      </c>
      <c r="N190" s="15">
        <v>2.4380000000000002</v>
      </c>
      <c r="O190" s="15">
        <v>0.03</v>
      </c>
      <c r="P190" s="15">
        <v>2.3330000000000002</v>
      </c>
      <c r="Q190" s="15">
        <v>1.175</v>
      </c>
      <c r="R190" s="15">
        <v>3.8650000000000002</v>
      </c>
      <c r="S190" s="15">
        <v>5.63</v>
      </c>
      <c r="U190" s="15">
        <v>166.76400000000001</v>
      </c>
      <c r="V190" s="15">
        <v>6640</v>
      </c>
    </row>
    <row r="191" spans="2:22" x14ac:dyDescent="0.25">
      <c r="B191" s="15" t="s">
        <v>136</v>
      </c>
      <c r="C191" s="15" t="s">
        <v>207</v>
      </c>
      <c r="D191" s="15" t="s">
        <v>239</v>
      </c>
      <c r="E191" s="15">
        <v>2023</v>
      </c>
      <c r="F191" s="15" t="s">
        <v>162</v>
      </c>
      <c r="G191" s="15" t="s">
        <v>133</v>
      </c>
      <c r="H191" s="15" t="s">
        <v>136</v>
      </c>
      <c r="I191" s="15" t="s">
        <v>139</v>
      </c>
      <c r="J191" s="15" t="s">
        <v>141</v>
      </c>
      <c r="K191" s="15" t="s">
        <v>199</v>
      </c>
      <c r="L191" s="15" t="s">
        <v>202</v>
      </c>
      <c r="M191" s="15">
        <v>0.72899999999999998</v>
      </c>
      <c r="N191" s="15">
        <v>0.83799999999999997</v>
      </c>
      <c r="O191" s="15">
        <v>0.01</v>
      </c>
      <c r="P191" s="15">
        <v>0.49199999999999999</v>
      </c>
      <c r="Q191" s="15">
        <v>0.22900000000000001</v>
      </c>
      <c r="R191" s="15">
        <v>0.93700000000000006</v>
      </c>
      <c r="S191" s="15">
        <v>14.773</v>
      </c>
      <c r="U191" s="15">
        <v>367.47199999999998</v>
      </c>
      <c r="V191" s="15">
        <v>6580</v>
      </c>
    </row>
    <row r="192" spans="2:22" x14ac:dyDescent="0.25">
      <c r="B192" s="15" t="s">
        <v>136</v>
      </c>
      <c r="C192" s="15" t="s">
        <v>207</v>
      </c>
      <c r="D192" s="15" t="s">
        <v>239</v>
      </c>
      <c r="E192" s="15">
        <v>2023</v>
      </c>
      <c r="F192" s="15" t="s">
        <v>162</v>
      </c>
      <c r="G192" s="15" t="s">
        <v>133</v>
      </c>
      <c r="H192" s="15" t="s">
        <v>136</v>
      </c>
      <c r="I192" s="15" t="s">
        <v>139</v>
      </c>
      <c r="J192" s="15" t="s">
        <v>141</v>
      </c>
      <c r="K192" s="15" t="s">
        <v>199</v>
      </c>
      <c r="L192" s="15" t="s">
        <v>203</v>
      </c>
      <c r="M192" s="15">
        <v>0.22600000000000001</v>
      </c>
      <c r="N192" s="15">
        <v>0.441</v>
      </c>
      <c r="O192" s="15">
        <v>5.0000000000000001E-3</v>
      </c>
      <c r="P192" s="15">
        <v>0.11700000000000001</v>
      </c>
      <c r="Q192" s="15">
        <v>4.2999999999999997E-2</v>
      </c>
      <c r="R192" s="15">
        <v>0.25</v>
      </c>
      <c r="S192" s="15">
        <v>20.158999999999999</v>
      </c>
      <c r="U192" s="15">
        <v>458.41500000000002</v>
      </c>
      <c r="V192" s="15">
        <v>6590</v>
      </c>
    </row>
    <row r="193" spans="2:22" x14ac:dyDescent="0.25">
      <c r="B193" s="15" t="s">
        <v>136</v>
      </c>
      <c r="C193" s="15" t="s">
        <v>207</v>
      </c>
      <c r="D193" s="15" t="s">
        <v>239</v>
      </c>
      <c r="E193" s="15">
        <v>2023</v>
      </c>
      <c r="F193" s="15" t="s">
        <v>162</v>
      </c>
      <c r="G193" s="15" t="s">
        <v>133</v>
      </c>
      <c r="H193" s="15" t="s">
        <v>136</v>
      </c>
      <c r="I193" s="15" t="s">
        <v>139</v>
      </c>
      <c r="J193" s="15" t="s">
        <v>141</v>
      </c>
      <c r="K193" s="15" t="s">
        <v>199</v>
      </c>
      <c r="L193" s="15" t="s">
        <v>204</v>
      </c>
      <c r="M193" s="15">
        <v>0.18</v>
      </c>
      <c r="N193" s="15">
        <v>0.433</v>
      </c>
      <c r="O193" s="15">
        <v>5.0000000000000001E-3</v>
      </c>
      <c r="P193" s="15">
        <v>4.2000000000000003E-2</v>
      </c>
      <c r="Q193" s="15">
        <v>0</v>
      </c>
      <c r="R193" s="15">
        <v>0.186</v>
      </c>
      <c r="S193" s="15">
        <v>25.866</v>
      </c>
      <c r="U193" s="15">
        <v>593.70600000000002</v>
      </c>
      <c r="V193" s="15">
        <v>6300</v>
      </c>
    </row>
    <row r="194" spans="2:22" x14ac:dyDescent="0.25">
      <c r="B194" s="15" t="s">
        <v>136</v>
      </c>
      <c r="C194" s="15" t="s">
        <v>207</v>
      </c>
      <c r="D194" s="15" t="s">
        <v>239</v>
      </c>
      <c r="E194" s="15">
        <v>2023</v>
      </c>
      <c r="F194" s="15" t="s">
        <v>162</v>
      </c>
      <c r="G194" s="15" t="s">
        <v>133</v>
      </c>
      <c r="H194" s="15" t="s">
        <v>136</v>
      </c>
      <c r="I194" s="15" t="s">
        <v>139</v>
      </c>
      <c r="J194" s="15" t="s">
        <v>141</v>
      </c>
      <c r="K194" s="15" t="s">
        <v>199</v>
      </c>
      <c r="L194" s="15" t="s">
        <v>205</v>
      </c>
      <c r="M194" s="15">
        <v>1.849</v>
      </c>
      <c r="N194" s="15">
        <v>1.6759999999999999</v>
      </c>
      <c r="O194" s="15">
        <v>2.1000000000000001E-2</v>
      </c>
      <c r="P194" s="15">
        <v>1.425</v>
      </c>
      <c r="Q194" s="15">
        <v>0.70199999999999996</v>
      </c>
      <c r="R194" s="15">
        <v>2.4649999999999999</v>
      </c>
      <c r="S194" s="15">
        <v>9.7889999999999997</v>
      </c>
      <c r="U194" s="15">
        <v>208.25299999999999</v>
      </c>
      <c r="V194" s="15">
        <v>6620</v>
      </c>
    </row>
    <row r="195" spans="2:22" x14ac:dyDescent="0.25">
      <c r="B195" s="15" t="s">
        <v>136</v>
      </c>
      <c r="C195" s="15" t="s">
        <v>207</v>
      </c>
      <c r="D195" s="15" t="s">
        <v>240</v>
      </c>
      <c r="E195" s="15">
        <v>2023</v>
      </c>
      <c r="F195" s="15" t="s">
        <v>162</v>
      </c>
      <c r="G195" s="15" t="s">
        <v>133</v>
      </c>
      <c r="H195" s="15" t="s">
        <v>136</v>
      </c>
      <c r="I195" s="15" t="s">
        <v>139</v>
      </c>
      <c r="J195" s="15" t="s">
        <v>141</v>
      </c>
      <c r="K195" s="15" t="s">
        <v>199</v>
      </c>
      <c r="L195" s="15" t="s">
        <v>200</v>
      </c>
      <c r="M195" s="15">
        <v>4.2690000000000001</v>
      </c>
      <c r="N195" s="15">
        <v>3.3860000000000001</v>
      </c>
      <c r="O195" s="15">
        <v>4.3999999999999997E-2</v>
      </c>
      <c r="P195" s="15">
        <v>3.6629999999999998</v>
      </c>
      <c r="Q195" s="15">
        <v>1.764</v>
      </c>
      <c r="R195" s="15">
        <v>6.0789999999999997</v>
      </c>
      <c r="S195" s="15">
        <v>1.0489999999999999</v>
      </c>
      <c r="U195" s="15">
        <v>53.267000000000003</v>
      </c>
      <c r="V195" s="15">
        <v>5790</v>
      </c>
    </row>
    <row r="196" spans="2:22" x14ac:dyDescent="0.25">
      <c r="B196" s="15" t="s">
        <v>136</v>
      </c>
      <c r="C196" s="15" t="s">
        <v>207</v>
      </c>
      <c r="D196" s="15" t="s">
        <v>240</v>
      </c>
      <c r="E196" s="15">
        <v>2023</v>
      </c>
      <c r="F196" s="15" t="s">
        <v>162</v>
      </c>
      <c r="G196" s="15" t="s">
        <v>133</v>
      </c>
      <c r="H196" s="15" t="s">
        <v>136</v>
      </c>
      <c r="I196" s="15" t="s">
        <v>139</v>
      </c>
      <c r="J196" s="15" t="s">
        <v>141</v>
      </c>
      <c r="K196" s="15" t="s">
        <v>199</v>
      </c>
      <c r="L196" s="15" t="s">
        <v>201</v>
      </c>
      <c r="M196" s="15">
        <v>3.35</v>
      </c>
      <c r="N196" s="15">
        <v>2.6789999999999998</v>
      </c>
      <c r="O196" s="15">
        <v>3.3000000000000002E-2</v>
      </c>
      <c r="P196" s="15">
        <v>2.7309999999999999</v>
      </c>
      <c r="Q196" s="15">
        <v>1.466</v>
      </c>
      <c r="R196" s="15">
        <v>4.508</v>
      </c>
      <c r="S196" s="15">
        <v>5.2140000000000004</v>
      </c>
      <c r="U196" s="15">
        <v>97.399000000000001</v>
      </c>
      <c r="V196" s="15">
        <v>6640</v>
      </c>
    </row>
    <row r="197" spans="2:22" x14ac:dyDescent="0.25">
      <c r="B197" s="15" t="s">
        <v>136</v>
      </c>
      <c r="C197" s="15" t="s">
        <v>207</v>
      </c>
      <c r="D197" s="15" t="s">
        <v>240</v>
      </c>
      <c r="E197" s="15">
        <v>2023</v>
      </c>
      <c r="F197" s="15" t="s">
        <v>162</v>
      </c>
      <c r="G197" s="15" t="s">
        <v>133</v>
      </c>
      <c r="H197" s="15" t="s">
        <v>136</v>
      </c>
      <c r="I197" s="15" t="s">
        <v>139</v>
      </c>
      <c r="J197" s="15" t="s">
        <v>141</v>
      </c>
      <c r="K197" s="15" t="s">
        <v>199</v>
      </c>
      <c r="L197" s="15" t="s">
        <v>202</v>
      </c>
      <c r="M197" s="15">
        <v>0.88900000000000001</v>
      </c>
      <c r="N197" s="15">
        <v>0.97</v>
      </c>
      <c r="O197" s="15">
        <v>1.2E-2</v>
      </c>
      <c r="P197" s="15">
        <v>0.60699999999999998</v>
      </c>
      <c r="Q197" s="15">
        <v>0.28699999999999998</v>
      </c>
      <c r="R197" s="15">
        <v>1.1399999999999999</v>
      </c>
      <c r="S197" s="15">
        <v>14.705</v>
      </c>
      <c r="U197" s="15">
        <v>313.685</v>
      </c>
      <c r="V197" s="15">
        <v>6580</v>
      </c>
    </row>
    <row r="198" spans="2:22" x14ac:dyDescent="0.25">
      <c r="B198" s="15" t="s">
        <v>136</v>
      </c>
      <c r="C198" s="15" t="s">
        <v>207</v>
      </c>
      <c r="D198" s="15" t="s">
        <v>240</v>
      </c>
      <c r="E198" s="15">
        <v>2023</v>
      </c>
      <c r="F198" s="15" t="s">
        <v>162</v>
      </c>
      <c r="G198" s="15" t="s">
        <v>133</v>
      </c>
      <c r="H198" s="15" t="s">
        <v>136</v>
      </c>
      <c r="I198" s="15" t="s">
        <v>139</v>
      </c>
      <c r="J198" s="15" t="s">
        <v>141</v>
      </c>
      <c r="K198" s="15" t="s">
        <v>199</v>
      </c>
      <c r="L198" s="15" t="s">
        <v>203</v>
      </c>
      <c r="M198" s="15">
        <v>0.27800000000000002</v>
      </c>
      <c r="N198" s="15">
        <v>0.52600000000000002</v>
      </c>
      <c r="O198" s="15">
        <v>6.0000000000000001E-3</v>
      </c>
      <c r="P198" s="15">
        <v>0.13800000000000001</v>
      </c>
      <c r="Q198" s="15">
        <v>5.1999999999999998E-2</v>
      </c>
      <c r="R198" s="15">
        <v>0.28799999999999998</v>
      </c>
      <c r="S198" s="15">
        <v>20.151</v>
      </c>
      <c r="U198" s="15">
        <v>403.84300000000002</v>
      </c>
      <c r="V198" s="15">
        <v>6590</v>
      </c>
    </row>
    <row r="199" spans="2:22" x14ac:dyDescent="0.25">
      <c r="B199" s="15" t="s">
        <v>136</v>
      </c>
      <c r="C199" s="15" t="s">
        <v>207</v>
      </c>
      <c r="D199" s="15" t="s">
        <v>240</v>
      </c>
      <c r="E199" s="15">
        <v>2023</v>
      </c>
      <c r="F199" s="15" t="s">
        <v>162</v>
      </c>
      <c r="G199" s="15" t="s">
        <v>133</v>
      </c>
      <c r="H199" s="15" t="s">
        <v>136</v>
      </c>
      <c r="I199" s="15" t="s">
        <v>139</v>
      </c>
      <c r="J199" s="15" t="s">
        <v>141</v>
      </c>
      <c r="K199" s="15" t="s">
        <v>199</v>
      </c>
      <c r="L199" s="15" t="s">
        <v>204</v>
      </c>
      <c r="M199" s="15">
        <v>0.23400000000000001</v>
      </c>
      <c r="N199" s="15">
        <v>0.57699999999999996</v>
      </c>
      <c r="O199" s="15">
        <v>7.0000000000000001E-3</v>
      </c>
      <c r="P199" s="15">
        <v>5.6000000000000001E-2</v>
      </c>
      <c r="Q199" s="15">
        <v>0</v>
      </c>
      <c r="R199" s="15">
        <v>0.222</v>
      </c>
      <c r="S199" s="15">
        <v>25.895</v>
      </c>
      <c r="U199" s="15">
        <v>516.1</v>
      </c>
      <c r="V199" s="15">
        <v>6300</v>
      </c>
    </row>
    <row r="200" spans="2:22" x14ac:dyDescent="0.25">
      <c r="B200" s="15" t="s">
        <v>136</v>
      </c>
      <c r="C200" s="15" t="s">
        <v>207</v>
      </c>
      <c r="D200" s="15" t="s">
        <v>240</v>
      </c>
      <c r="E200" s="15">
        <v>2023</v>
      </c>
      <c r="F200" s="15" t="s">
        <v>162</v>
      </c>
      <c r="G200" s="15" t="s">
        <v>133</v>
      </c>
      <c r="H200" s="15" t="s">
        <v>136</v>
      </c>
      <c r="I200" s="15" t="s">
        <v>139</v>
      </c>
      <c r="J200" s="15" t="s">
        <v>141</v>
      </c>
      <c r="K200" s="15" t="s">
        <v>199</v>
      </c>
      <c r="L200" s="15" t="s">
        <v>205</v>
      </c>
      <c r="M200" s="15">
        <v>2.1840000000000002</v>
      </c>
      <c r="N200" s="15">
        <v>1.863</v>
      </c>
      <c r="O200" s="15">
        <v>2.3E-2</v>
      </c>
      <c r="P200" s="15">
        <v>1.736</v>
      </c>
      <c r="Q200" s="15">
        <v>0.88400000000000001</v>
      </c>
      <c r="R200" s="15">
        <v>2.899</v>
      </c>
      <c r="S200" s="15">
        <v>9.5169999999999995</v>
      </c>
      <c r="U200" s="15">
        <v>152.29499999999999</v>
      </c>
      <c r="V200" s="15">
        <v>6620</v>
      </c>
    </row>
    <row r="201" spans="2:22" x14ac:dyDescent="0.25">
      <c r="B201" s="15" t="s">
        <v>136</v>
      </c>
      <c r="C201" s="15" t="s">
        <v>207</v>
      </c>
      <c r="D201" s="15" t="s">
        <v>241</v>
      </c>
      <c r="E201" s="15">
        <v>2023</v>
      </c>
      <c r="F201" s="15" t="s">
        <v>162</v>
      </c>
      <c r="G201" s="15" t="s">
        <v>133</v>
      </c>
      <c r="H201" s="15" t="s">
        <v>136</v>
      </c>
      <c r="I201" s="15" t="s">
        <v>139</v>
      </c>
      <c r="J201" s="15" t="s">
        <v>141</v>
      </c>
      <c r="K201" s="15" t="s">
        <v>199</v>
      </c>
      <c r="L201" s="15" t="s">
        <v>200</v>
      </c>
      <c r="M201" s="15">
        <v>5.0199999999999996</v>
      </c>
      <c r="N201" s="15">
        <v>3.8210000000000002</v>
      </c>
      <c r="O201" s="15">
        <v>0.05</v>
      </c>
      <c r="P201" s="15">
        <v>4.3289999999999997</v>
      </c>
      <c r="Q201" s="15">
        <v>2.3109999999999999</v>
      </c>
      <c r="R201" s="15">
        <v>6.97</v>
      </c>
      <c r="S201" s="15">
        <v>1.0489999999999999</v>
      </c>
      <c r="U201" s="15">
        <v>53.268999999999998</v>
      </c>
      <c r="V201" s="15">
        <v>5790</v>
      </c>
    </row>
    <row r="202" spans="2:22" x14ac:dyDescent="0.25">
      <c r="B202" s="15" t="s">
        <v>136</v>
      </c>
      <c r="C202" s="15" t="s">
        <v>207</v>
      </c>
      <c r="D202" s="15" t="s">
        <v>241</v>
      </c>
      <c r="E202" s="15">
        <v>2023</v>
      </c>
      <c r="F202" s="15" t="s">
        <v>162</v>
      </c>
      <c r="G202" s="15" t="s">
        <v>133</v>
      </c>
      <c r="H202" s="15" t="s">
        <v>136</v>
      </c>
      <c r="I202" s="15" t="s">
        <v>139</v>
      </c>
      <c r="J202" s="15" t="s">
        <v>141</v>
      </c>
      <c r="K202" s="15" t="s">
        <v>199</v>
      </c>
      <c r="L202" s="15" t="s">
        <v>201</v>
      </c>
      <c r="M202" s="15">
        <v>4.1589999999999998</v>
      </c>
      <c r="N202" s="15">
        <v>3.2869999999999999</v>
      </c>
      <c r="O202" s="15">
        <v>0.04</v>
      </c>
      <c r="P202" s="15">
        <v>3.3610000000000002</v>
      </c>
      <c r="Q202" s="15">
        <v>1.899</v>
      </c>
      <c r="R202" s="15">
        <v>5.508</v>
      </c>
      <c r="S202" s="15">
        <v>5.2140000000000004</v>
      </c>
      <c r="U202" s="15">
        <v>97.394000000000005</v>
      </c>
      <c r="V202" s="15">
        <v>6640</v>
      </c>
    </row>
    <row r="203" spans="2:22" x14ac:dyDescent="0.25">
      <c r="B203" s="15" t="s">
        <v>136</v>
      </c>
      <c r="C203" s="15" t="s">
        <v>207</v>
      </c>
      <c r="D203" s="15" t="s">
        <v>241</v>
      </c>
      <c r="E203" s="15">
        <v>2023</v>
      </c>
      <c r="F203" s="15" t="s">
        <v>162</v>
      </c>
      <c r="G203" s="15" t="s">
        <v>133</v>
      </c>
      <c r="H203" s="15" t="s">
        <v>136</v>
      </c>
      <c r="I203" s="15" t="s">
        <v>139</v>
      </c>
      <c r="J203" s="15" t="s">
        <v>141</v>
      </c>
      <c r="K203" s="15" t="s">
        <v>199</v>
      </c>
      <c r="L203" s="15" t="s">
        <v>202</v>
      </c>
      <c r="M203" s="15">
        <v>1.2569999999999999</v>
      </c>
      <c r="N203" s="15">
        <v>1.464</v>
      </c>
      <c r="O203" s="15">
        <v>1.7999999999999999E-2</v>
      </c>
      <c r="P203" s="15">
        <v>0.80700000000000005</v>
      </c>
      <c r="Q203" s="15">
        <v>0.38900000000000001</v>
      </c>
      <c r="R203" s="15">
        <v>1.538</v>
      </c>
      <c r="S203" s="15">
        <v>14.705</v>
      </c>
      <c r="U203" s="15">
        <v>313.68900000000002</v>
      </c>
      <c r="V203" s="15">
        <v>6580</v>
      </c>
    </row>
    <row r="204" spans="2:22" x14ac:dyDescent="0.25">
      <c r="B204" s="15" t="s">
        <v>136</v>
      </c>
      <c r="C204" s="15" t="s">
        <v>207</v>
      </c>
      <c r="D204" s="15" t="s">
        <v>241</v>
      </c>
      <c r="E204" s="15">
        <v>2023</v>
      </c>
      <c r="F204" s="15" t="s">
        <v>162</v>
      </c>
      <c r="G204" s="15" t="s">
        <v>133</v>
      </c>
      <c r="H204" s="15" t="s">
        <v>136</v>
      </c>
      <c r="I204" s="15" t="s">
        <v>139</v>
      </c>
      <c r="J204" s="15" t="s">
        <v>141</v>
      </c>
      <c r="K204" s="15" t="s">
        <v>199</v>
      </c>
      <c r="L204" s="15" t="s">
        <v>203</v>
      </c>
      <c r="M204" s="15">
        <v>0.42099999999999999</v>
      </c>
      <c r="N204" s="15">
        <v>0.85099999999999998</v>
      </c>
      <c r="O204" s="15">
        <v>0.01</v>
      </c>
      <c r="P204" s="15">
        <v>0.17899999999999999</v>
      </c>
      <c r="Q204" s="15">
        <v>7.0000000000000007E-2</v>
      </c>
      <c r="R204" s="15">
        <v>0.38800000000000001</v>
      </c>
      <c r="S204" s="15">
        <v>20.149999999999999</v>
      </c>
      <c r="U204" s="15">
        <v>403.83699999999999</v>
      </c>
      <c r="V204" s="15">
        <v>6600</v>
      </c>
    </row>
    <row r="205" spans="2:22" x14ac:dyDescent="0.25">
      <c r="B205" s="15" t="s">
        <v>136</v>
      </c>
      <c r="C205" s="15" t="s">
        <v>207</v>
      </c>
      <c r="D205" s="15" t="s">
        <v>241</v>
      </c>
      <c r="E205" s="15">
        <v>2023</v>
      </c>
      <c r="F205" s="15" t="s">
        <v>162</v>
      </c>
      <c r="G205" s="15" t="s">
        <v>133</v>
      </c>
      <c r="H205" s="15" t="s">
        <v>136</v>
      </c>
      <c r="I205" s="15" t="s">
        <v>139</v>
      </c>
      <c r="J205" s="15" t="s">
        <v>141</v>
      </c>
      <c r="K205" s="15" t="s">
        <v>199</v>
      </c>
      <c r="L205" s="15" t="s">
        <v>204</v>
      </c>
      <c r="M205" s="15">
        <v>0.35899999999999999</v>
      </c>
      <c r="N205" s="15">
        <v>0.91</v>
      </c>
      <c r="O205" s="15">
        <v>1.0999999999999999E-2</v>
      </c>
      <c r="P205" s="15">
        <v>8.4000000000000005E-2</v>
      </c>
      <c r="Q205" s="15">
        <v>0</v>
      </c>
      <c r="R205" s="15">
        <v>0.30599999999999999</v>
      </c>
      <c r="S205" s="15">
        <v>25.895</v>
      </c>
      <c r="U205" s="15">
        <v>516.10299999999995</v>
      </c>
      <c r="V205" s="15">
        <v>6300</v>
      </c>
    </row>
    <row r="206" spans="2:22" x14ac:dyDescent="0.25">
      <c r="B206" s="15" t="s">
        <v>136</v>
      </c>
      <c r="C206" s="15" t="s">
        <v>207</v>
      </c>
      <c r="D206" s="15" t="s">
        <v>241</v>
      </c>
      <c r="E206" s="15">
        <v>2023</v>
      </c>
      <c r="F206" s="15" t="s">
        <v>162</v>
      </c>
      <c r="G206" s="15" t="s">
        <v>133</v>
      </c>
      <c r="H206" s="15" t="s">
        <v>136</v>
      </c>
      <c r="I206" s="15" t="s">
        <v>139</v>
      </c>
      <c r="J206" s="15" t="s">
        <v>141</v>
      </c>
      <c r="K206" s="15" t="s">
        <v>199</v>
      </c>
      <c r="L206" s="15" t="s">
        <v>205</v>
      </c>
      <c r="M206" s="15">
        <v>2.911</v>
      </c>
      <c r="N206" s="15">
        <v>2.577</v>
      </c>
      <c r="O206" s="15">
        <v>3.2000000000000001E-2</v>
      </c>
      <c r="P206" s="15">
        <v>2.2090000000000001</v>
      </c>
      <c r="Q206" s="15">
        <v>1.1839999999999999</v>
      </c>
      <c r="R206" s="15">
        <v>3.7850000000000001</v>
      </c>
      <c r="S206" s="15">
        <v>9.5169999999999995</v>
      </c>
      <c r="U206" s="15">
        <v>152.29900000000001</v>
      </c>
      <c r="V206" s="15">
        <v>6620</v>
      </c>
    </row>
    <row r="207" spans="2:22" x14ac:dyDescent="0.25">
      <c r="B207" s="15" t="s">
        <v>136</v>
      </c>
      <c r="C207" s="15" t="s">
        <v>207</v>
      </c>
      <c r="D207" s="15" t="s">
        <v>242</v>
      </c>
      <c r="E207" s="15">
        <v>2023</v>
      </c>
      <c r="F207" s="15" t="s">
        <v>162</v>
      </c>
      <c r="G207" s="15" t="s">
        <v>133</v>
      </c>
      <c r="H207" s="15" t="s">
        <v>136</v>
      </c>
      <c r="I207" s="15" t="s">
        <v>139</v>
      </c>
      <c r="J207" s="15" t="s">
        <v>141</v>
      </c>
      <c r="K207" s="15" t="s">
        <v>199</v>
      </c>
      <c r="L207" s="15" t="s">
        <v>200</v>
      </c>
      <c r="M207" s="15">
        <v>5.4749999999999996</v>
      </c>
      <c r="N207" s="15">
        <v>4.0789999999999997</v>
      </c>
      <c r="O207" s="15">
        <v>5.3999999999999999E-2</v>
      </c>
      <c r="P207" s="15">
        <v>4.7300000000000004</v>
      </c>
      <c r="Q207" s="15">
        <v>2.621</v>
      </c>
      <c r="R207" s="15">
        <v>7.3949999999999996</v>
      </c>
      <c r="S207" s="15">
        <v>0.23499999999999999</v>
      </c>
      <c r="U207" s="15">
        <v>9.5129999999999999</v>
      </c>
      <c r="V207" s="15">
        <v>5790</v>
      </c>
    </row>
    <row r="208" spans="2:22" x14ac:dyDescent="0.25">
      <c r="B208" s="15" t="s">
        <v>136</v>
      </c>
      <c r="C208" s="15" t="s">
        <v>207</v>
      </c>
      <c r="D208" s="15" t="s">
        <v>242</v>
      </c>
      <c r="E208" s="15">
        <v>2023</v>
      </c>
      <c r="F208" s="15" t="s">
        <v>162</v>
      </c>
      <c r="G208" s="15" t="s">
        <v>133</v>
      </c>
      <c r="H208" s="15" t="s">
        <v>136</v>
      </c>
      <c r="I208" s="15" t="s">
        <v>139</v>
      </c>
      <c r="J208" s="15" t="s">
        <v>141</v>
      </c>
      <c r="K208" s="15" t="s">
        <v>199</v>
      </c>
      <c r="L208" s="15" t="s">
        <v>201</v>
      </c>
      <c r="M208" s="15">
        <v>4.718</v>
      </c>
      <c r="N208" s="15">
        <v>3.504</v>
      </c>
      <c r="O208" s="15">
        <v>4.2999999999999997E-2</v>
      </c>
      <c r="P208" s="15">
        <v>3.9350000000000001</v>
      </c>
      <c r="Q208" s="15">
        <v>2.2989999999999999</v>
      </c>
      <c r="R208" s="15">
        <v>6.2960000000000003</v>
      </c>
      <c r="S208" s="15">
        <v>4.54</v>
      </c>
      <c r="U208" s="15">
        <v>39.494999999999997</v>
      </c>
      <c r="V208" s="15">
        <v>6640</v>
      </c>
    </row>
    <row r="209" spans="2:22" x14ac:dyDescent="0.25">
      <c r="B209" s="15" t="s">
        <v>136</v>
      </c>
      <c r="C209" s="15" t="s">
        <v>207</v>
      </c>
      <c r="D209" s="15" t="s">
        <v>242</v>
      </c>
      <c r="E209" s="15">
        <v>2023</v>
      </c>
      <c r="F209" s="15" t="s">
        <v>162</v>
      </c>
      <c r="G209" s="15" t="s">
        <v>133</v>
      </c>
      <c r="H209" s="15" t="s">
        <v>136</v>
      </c>
      <c r="I209" s="15" t="s">
        <v>139</v>
      </c>
      <c r="J209" s="15" t="s">
        <v>141</v>
      </c>
      <c r="K209" s="15" t="s">
        <v>199</v>
      </c>
      <c r="L209" s="15" t="s">
        <v>202</v>
      </c>
      <c r="M209" s="15">
        <v>1.476</v>
      </c>
      <c r="N209" s="15">
        <v>1.5820000000000001</v>
      </c>
      <c r="O209" s="15">
        <v>1.9E-2</v>
      </c>
      <c r="P209" s="15">
        <v>0.995</v>
      </c>
      <c r="Q209" s="15">
        <v>0.498</v>
      </c>
      <c r="R209" s="15">
        <v>1.82</v>
      </c>
      <c r="S209" s="15">
        <v>14.465999999999999</v>
      </c>
      <c r="U209" s="15">
        <v>246.898</v>
      </c>
      <c r="V209" s="15">
        <v>6580</v>
      </c>
    </row>
    <row r="210" spans="2:22" x14ac:dyDescent="0.25">
      <c r="B210" s="15" t="s">
        <v>136</v>
      </c>
      <c r="C210" s="15" t="s">
        <v>207</v>
      </c>
      <c r="D210" s="15" t="s">
        <v>242</v>
      </c>
      <c r="E210" s="15">
        <v>2023</v>
      </c>
      <c r="F210" s="15" t="s">
        <v>162</v>
      </c>
      <c r="G210" s="15" t="s">
        <v>133</v>
      </c>
      <c r="H210" s="15" t="s">
        <v>136</v>
      </c>
      <c r="I210" s="15" t="s">
        <v>139</v>
      </c>
      <c r="J210" s="15" t="s">
        <v>141</v>
      </c>
      <c r="K210" s="15" t="s">
        <v>199</v>
      </c>
      <c r="L210" s="15" t="s">
        <v>203</v>
      </c>
      <c r="M210" s="15">
        <v>0.499</v>
      </c>
      <c r="N210" s="15">
        <v>0.85899999999999999</v>
      </c>
      <c r="O210" s="15">
        <v>1.0999999999999999E-2</v>
      </c>
      <c r="P210" s="15">
        <v>0.23100000000000001</v>
      </c>
      <c r="Q210" s="15">
        <v>9.1999999999999998E-2</v>
      </c>
      <c r="R210" s="15">
        <v>0.51</v>
      </c>
      <c r="S210" s="15">
        <v>19.942</v>
      </c>
      <c r="U210" s="15">
        <v>327.20100000000002</v>
      </c>
      <c r="V210" s="15">
        <v>6600</v>
      </c>
    </row>
    <row r="211" spans="2:22" x14ac:dyDescent="0.25">
      <c r="B211" s="15" t="s">
        <v>136</v>
      </c>
      <c r="C211" s="15" t="s">
        <v>207</v>
      </c>
      <c r="D211" s="15" t="s">
        <v>242</v>
      </c>
      <c r="E211" s="15">
        <v>2023</v>
      </c>
      <c r="F211" s="15" t="s">
        <v>162</v>
      </c>
      <c r="G211" s="15" t="s">
        <v>133</v>
      </c>
      <c r="H211" s="15" t="s">
        <v>136</v>
      </c>
      <c r="I211" s="15" t="s">
        <v>139</v>
      </c>
      <c r="J211" s="15" t="s">
        <v>141</v>
      </c>
      <c r="K211" s="15" t="s">
        <v>199</v>
      </c>
      <c r="L211" s="15" t="s">
        <v>204</v>
      </c>
      <c r="M211" s="15">
        <v>0.41599999999999998</v>
      </c>
      <c r="N211" s="15">
        <v>0.89100000000000001</v>
      </c>
      <c r="O211" s="15">
        <v>1.0999999999999999E-2</v>
      </c>
      <c r="P211" s="15">
        <v>0.12</v>
      </c>
      <c r="Q211" s="15">
        <v>0</v>
      </c>
      <c r="R211" s="15">
        <v>0.41299999999999998</v>
      </c>
      <c r="S211" s="15">
        <v>25.553999999999998</v>
      </c>
      <c r="U211" s="15">
        <v>418.61399999999998</v>
      </c>
      <c r="V211" s="15">
        <v>6300</v>
      </c>
    </row>
    <row r="212" spans="2:22" x14ac:dyDescent="0.25">
      <c r="B212" s="15" t="s">
        <v>136</v>
      </c>
      <c r="C212" s="15" t="s">
        <v>207</v>
      </c>
      <c r="D212" s="15" t="s">
        <v>242</v>
      </c>
      <c r="E212" s="15">
        <v>2023</v>
      </c>
      <c r="F212" s="15" t="s">
        <v>162</v>
      </c>
      <c r="G212" s="15" t="s">
        <v>133</v>
      </c>
      <c r="H212" s="15" t="s">
        <v>136</v>
      </c>
      <c r="I212" s="15" t="s">
        <v>139</v>
      </c>
      <c r="J212" s="15" t="s">
        <v>141</v>
      </c>
      <c r="K212" s="15" t="s">
        <v>199</v>
      </c>
      <c r="L212" s="15" t="s">
        <v>205</v>
      </c>
      <c r="M212" s="15">
        <v>3.35</v>
      </c>
      <c r="N212" s="15">
        <v>2.7949999999999999</v>
      </c>
      <c r="O212" s="15">
        <v>3.4000000000000002E-2</v>
      </c>
      <c r="P212" s="15">
        <v>2.625</v>
      </c>
      <c r="Q212" s="15">
        <v>1.4630000000000001</v>
      </c>
      <c r="R212" s="15">
        <v>4.4260000000000002</v>
      </c>
      <c r="S212" s="15">
        <v>9.0969999999999995</v>
      </c>
      <c r="U212" s="15">
        <v>97.382999999999996</v>
      </c>
      <c r="V212" s="15">
        <v>6620</v>
      </c>
    </row>
    <row r="213" spans="2:22" x14ac:dyDescent="0.25">
      <c r="B213" s="15" t="s">
        <v>136</v>
      </c>
      <c r="C213" s="15" t="s">
        <v>207</v>
      </c>
      <c r="D213" s="15" t="s">
        <v>243</v>
      </c>
      <c r="E213" s="15">
        <v>2023</v>
      </c>
      <c r="F213" s="15" t="s">
        <v>162</v>
      </c>
      <c r="G213" s="15" t="s">
        <v>133</v>
      </c>
      <c r="H213" s="15" t="s">
        <v>136</v>
      </c>
      <c r="I213" s="15" t="s">
        <v>139</v>
      </c>
      <c r="J213" s="15" t="s">
        <v>141</v>
      </c>
      <c r="K213" s="15" t="s">
        <v>199</v>
      </c>
      <c r="L213" s="15" t="s">
        <v>200</v>
      </c>
      <c r="M213" s="15">
        <v>5.6920000000000002</v>
      </c>
      <c r="N213" s="15">
        <v>4.048</v>
      </c>
      <c r="O213" s="15">
        <v>5.2999999999999999E-2</v>
      </c>
      <c r="P213" s="15">
        <v>5.0039999999999996</v>
      </c>
      <c r="Q213" s="15">
        <v>2.8149999999999999</v>
      </c>
      <c r="R213" s="15">
        <v>7.6689999999999996</v>
      </c>
      <c r="S213" s="15">
        <v>0.23499999999999999</v>
      </c>
      <c r="U213" s="15">
        <v>9.5169999999999995</v>
      </c>
      <c r="V213" s="15">
        <v>5790</v>
      </c>
    </row>
    <row r="214" spans="2:22" x14ac:dyDescent="0.25">
      <c r="B214" s="15" t="s">
        <v>136</v>
      </c>
      <c r="C214" s="15" t="s">
        <v>207</v>
      </c>
      <c r="D214" s="15" t="s">
        <v>243</v>
      </c>
      <c r="E214" s="15">
        <v>2023</v>
      </c>
      <c r="F214" s="15" t="s">
        <v>162</v>
      </c>
      <c r="G214" s="15" t="s">
        <v>133</v>
      </c>
      <c r="H214" s="15" t="s">
        <v>136</v>
      </c>
      <c r="I214" s="15" t="s">
        <v>139</v>
      </c>
      <c r="J214" s="15" t="s">
        <v>141</v>
      </c>
      <c r="K214" s="15" t="s">
        <v>199</v>
      </c>
      <c r="L214" s="15" t="s">
        <v>201</v>
      </c>
      <c r="M214" s="15">
        <v>5.0179999999999998</v>
      </c>
      <c r="N214" s="15">
        <v>3.5350000000000001</v>
      </c>
      <c r="O214" s="15">
        <v>4.2999999999999997E-2</v>
      </c>
      <c r="P214" s="15">
        <v>4.2510000000000003</v>
      </c>
      <c r="Q214" s="15">
        <v>2.5430000000000001</v>
      </c>
      <c r="R214" s="15">
        <v>6.6669999999999998</v>
      </c>
      <c r="S214" s="15">
        <v>4.54</v>
      </c>
      <c r="U214" s="15">
        <v>39.494999999999997</v>
      </c>
      <c r="V214" s="15">
        <v>6640</v>
      </c>
    </row>
    <row r="215" spans="2:22" x14ac:dyDescent="0.25">
      <c r="B215" s="15" t="s">
        <v>136</v>
      </c>
      <c r="C215" s="15" t="s">
        <v>207</v>
      </c>
      <c r="D215" s="15" t="s">
        <v>243</v>
      </c>
      <c r="E215" s="15">
        <v>2023</v>
      </c>
      <c r="F215" s="15" t="s">
        <v>162</v>
      </c>
      <c r="G215" s="15" t="s">
        <v>133</v>
      </c>
      <c r="H215" s="15" t="s">
        <v>136</v>
      </c>
      <c r="I215" s="15" t="s">
        <v>139</v>
      </c>
      <c r="J215" s="15" t="s">
        <v>141</v>
      </c>
      <c r="K215" s="15" t="s">
        <v>199</v>
      </c>
      <c r="L215" s="15" t="s">
        <v>202</v>
      </c>
      <c r="M215" s="15">
        <v>1.63</v>
      </c>
      <c r="N215" s="15">
        <v>1.661</v>
      </c>
      <c r="O215" s="15">
        <v>0.02</v>
      </c>
      <c r="P215" s="15">
        <v>1.141</v>
      </c>
      <c r="Q215" s="15">
        <v>0.59699999999999998</v>
      </c>
      <c r="R215" s="15">
        <v>2.024</v>
      </c>
      <c r="S215" s="15">
        <v>14.465999999999999</v>
      </c>
      <c r="U215" s="15">
        <v>246.90899999999999</v>
      </c>
      <c r="V215" s="15">
        <v>6590</v>
      </c>
    </row>
    <row r="216" spans="2:22" x14ac:dyDescent="0.25">
      <c r="B216" s="15" t="s">
        <v>136</v>
      </c>
      <c r="C216" s="15" t="s">
        <v>207</v>
      </c>
      <c r="D216" s="15" t="s">
        <v>243</v>
      </c>
      <c r="E216" s="15">
        <v>2023</v>
      </c>
      <c r="F216" s="15" t="s">
        <v>162</v>
      </c>
      <c r="G216" s="15" t="s">
        <v>133</v>
      </c>
      <c r="H216" s="15" t="s">
        <v>136</v>
      </c>
      <c r="I216" s="15" t="s">
        <v>139</v>
      </c>
      <c r="J216" s="15" t="s">
        <v>141</v>
      </c>
      <c r="K216" s="15" t="s">
        <v>199</v>
      </c>
      <c r="L216" s="15" t="s">
        <v>203</v>
      </c>
      <c r="M216" s="15">
        <v>0.57599999999999996</v>
      </c>
      <c r="N216" s="15">
        <v>0.97199999999999998</v>
      </c>
      <c r="O216" s="15">
        <v>1.2E-2</v>
      </c>
      <c r="P216" s="15">
        <v>0.28999999999999998</v>
      </c>
      <c r="Q216" s="15">
        <v>0.126</v>
      </c>
      <c r="R216" s="15">
        <v>0.59399999999999997</v>
      </c>
      <c r="S216" s="15">
        <v>19.942</v>
      </c>
      <c r="U216" s="15">
        <v>327.20299999999997</v>
      </c>
      <c r="V216" s="15">
        <v>6600</v>
      </c>
    </row>
    <row r="217" spans="2:22" x14ac:dyDescent="0.25">
      <c r="B217" s="15" t="s">
        <v>136</v>
      </c>
      <c r="C217" s="15" t="s">
        <v>207</v>
      </c>
      <c r="D217" s="15" t="s">
        <v>243</v>
      </c>
      <c r="E217" s="15">
        <v>2023</v>
      </c>
      <c r="F217" s="15" t="s">
        <v>162</v>
      </c>
      <c r="G217" s="15" t="s">
        <v>133</v>
      </c>
      <c r="H217" s="15" t="s">
        <v>136</v>
      </c>
      <c r="I217" s="15" t="s">
        <v>139</v>
      </c>
      <c r="J217" s="15" t="s">
        <v>141</v>
      </c>
      <c r="K217" s="15" t="s">
        <v>199</v>
      </c>
      <c r="L217" s="15" t="s">
        <v>204</v>
      </c>
      <c r="M217" s="15">
        <v>0.48199999999999998</v>
      </c>
      <c r="N217" s="15">
        <v>1.0029999999999999</v>
      </c>
      <c r="O217" s="15">
        <v>1.2999999999999999E-2</v>
      </c>
      <c r="P217" s="15">
        <v>0.16</v>
      </c>
      <c r="Q217" s="15">
        <v>1.0999999999999999E-2</v>
      </c>
      <c r="R217" s="15">
        <v>0.49299999999999999</v>
      </c>
      <c r="S217" s="15">
        <v>25.553999999999998</v>
      </c>
      <c r="U217" s="15">
        <v>418.61700000000002</v>
      </c>
      <c r="V217" s="15">
        <v>6300</v>
      </c>
    </row>
    <row r="218" spans="2:22" x14ac:dyDescent="0.25">
      <c r="B218" s="15" t="s">
        <v>136</v>
      </c>
      <c r="C218" s="15" t="s">
        <v>207</v>
      </c>
      <c r="D218" s="15" t="s">
        <v>243</v>
      </c>
      <c r="E218" s="15">
        <v>2023</v>
      </c>
      <c r="F218" s="15" t="s">
        <v>162</v>
      </c>
      <c r="G218" s="15" t="s">
        <v>133</v>
      </c>
      <c r="H218" s="15" t="s">
        <v>136</v>
      </c>
      <c r="I218" s="15" t="s">
        <v>139</v>
      </c>
      <c r="J218" s="15" t="s">
        <v>141</v>
      </c>
      <c r="K218" s="15" t="s">
        <v>199</v>
      </c>
      <c r="L218" s="15" t="s">
        <v>205</v>
      </c>
      <c r="M218" s="15">
        <v>3.5720000000000001</v>
      </c>
      <c r="N218" s="15">
        <v>2.8239999999999998</v>
      </c>
      <c r="O218" s="15">
        <v>3.5000000000000003E-2</v>
      </c>
      <c r="P218" s="15">
        <v>2.8730000000000002</v>
      </c>
      <c r="Q218" s="15">
        <v>1.6479999999999999</v>
      </c>
      <c r="R218" s="15">
        <v>4.742</v>
      </c>
      <c r="S218" s="15">
        <v>9.0969999999999995</v>
      </c>
      <c r="U218" s="15">
        <v>97.388999999999996</v>
      </c>
      <c r="V218" s="15">
        <v>6620</v>
      </c>
    </row>
    <row r="219" spans="2:22" x14ac:dyDescent="0.25">
      <c r="B219" s="15" t="s">
        <v>136</v>
      </c>
      <c r="C219" s="15" t="s">
        <v>207</v>
      </c>
      <c r="D219" s="15" t="s">
        <v>244</v>
      </c>
      <c r="E219" s="15">
        <v>2023</v>
      </c>
      <c r="F219" s="15" t="s">
        <v>162</v>
      </c>
      <c r="G219" s="15" t="s">
        <v>133</v>
      </c>
      <c r="H219" s="15" t="s">
        <v>136</v>
      </c>
      <c r="I219" s="15" t="s">
        <v>139</v>
      </c>
      <c r="J219" s="15" t="s">
        <v>141</v>
      </c>
      <c r="K219" s="15" t="s">
        <v>199</v>
      </c>
      <c r="L219" s="15" t="s">
        <v>200</v>
      </c>
      <c r="M219" s="15">
        <v>5.6180000000000003</v>
      </c>
      <c r="N219" s="15">
        <v>3.8730000000000002</v>
      </c>
      <c r="O219" s="15">
        <v>5.0999999999999997E-2</v>
      </c>
      <c r="P219" s="15">
        <v>5.0199999999999996</v>
      </c>
      <c r="Q219" s="15">
        <v>2.8959999999999999</v>
      </c>
      <c r="R219" s="15">
        <v>7.6059999999999999</v>
      </c>
      <c r="S219" s="15">
        <v>-0.28999999999999998</v>
      </c>
      <c r="U219" s="15">
        <v>1.835</v>
      </c>
      <c r="V219" s="15">
        <v>5790</v>
      </c>
    </row>
    <row r="220" spans="2:22" x14ac:dyDescent="0.25">
      <c r="B220" s="15" t="s">
        <v>136</v>
      </c>
      <c r="C220" s="15" t="s">
        <v>207</v>
      </c>
      <c r="D220" s="15" t="s">
        <v>244</v>
      </c>
      <c r="E220" s="15">
        <v>2023</v>
      </c>
      <c r="F220" s="15" t="s">
        <v>162</v>
      </c>
      <c r="G220" s="15" t="s">
        <v>133</v>
      </c>
      <c r="H220" s="15" t="s">
        <v>136</v>
      </c>
      <c r="I220" s="15" t="s">
        <v>139</v>
      </c>
      <c r="J220" s="15" t="s">
        <v>141</v>
      </c>
      <c r="K220" s="15" t="s">
        <v>199</v>
      </c>
      <c r="L220" s="15" t="s">
        <v>201</v>
      </c>
      <c r="M220" s="15">
        <v>4.9489999999999998</v>
      </c>
      <c r="N220" s="15">
        <v>3.3010000000000002</v>
      </c>
      <c r="O220" s="15">
        <v>4.1000000000000002E-2</v>
      </c>
      <c r="P220" s="15">
        <v>4.2759999999999998</v>
      </c>
      <c r="Q220" s="15">
        <v>2.65</v>
      </c>
      <c r="R220" s="15">
        <v>6.5839999999999996</v>
      </c>
      <c r="S220" s="15">
        <v>3.9009999999999998</v>
      </c>
      <c r="U220" s="15">
        <v>9.1859999999999999</v>
      </c>
      <c r="V220" s="15">
        <v>6640</v>
      </c>
    </row>
    <row r="221" spans="2:22" x14ac:dyDescent="0.25">
      <c r="B221" s="15" t="s">
        <v>136</v>
      </c>
      <c r="C221" s="15" t="s">
        <v>207</v>
      </c>
      <c r="D221" s="15" t="s">
        <v>244</v>
      </c>
      <c r="E221" s="15">
        <v>2023</v>
      </c>
      <c r="F221" s="15" t="s">
        <v>162</v>
      </c>
      <c r="G221" s="15" t="s">
        <v>133</v>
      </c>
      <c r="H221" s="15" t="s">
        <v>136</v>
      </c>
      <c r="I221" s="15" t="s">
        <v>139</v>
      </c>
      <c r="J221" s="15" t="s">
        <v>141</v>
      </c>
      <c r="K221" s="15" t="s">
        <v>199</v>
      </c>
      <c r="L221" s="15" t="s">
        <v>202</v>
      </c>
      <c r="M221" s="15">
        <v>1.571</v>
      </c>
      <c r="N221" s="15">
        <v>1.446</v>
      </c>
      <c r="O221" s="15">
        <v>1.7999999999999999E-2</v>
      </c>
      <c r="P221" s="15">
        <v>1.1859999999999999</v>
      </c>
      <c r="Q221" s="15">
        <v>0.627</v>
      </c>
      <c r="R221" s="15">
        <v>2.024</v>
      </c>
      <c r="S221" s="15">
        <v>14.077999999999999</v>
      </c>
      <c r="U221" s="15">
        <v>175.471</v>
      </c>
      <c r="V221" s="15">
        <v>6580</v>
      </c>
    </row>
    <row r="222" spans="2:22" x14ac:dyDescent="0.25">
      <c r="B222" s="15" t="s">
        <v>136</v>
      </c>
      <c r="C222" s="15" t="s">
        <v>207</v>
      </c>
      <c r="D222" s="15" t="s">
        <v>244</v>
      </c>
      <c r="E222" s="15">
        <v>2023</v>
      </c>
      <c r="F222" s="15" t="s">
        <v>162</v>
      </c>
      <c r="G222" s="15" t="s">
        <v>133</v>
      </c>
      <c r="H222" s="15" t="s">
        <v>136</v>
      </c>
      <c r="I222" s="15" t="s">
        <v>139</v>
      </c>
      <c r="J222" s="15" t="s">
        <v>141</v>
      </c>
      <c r="K222" s="15" t="s">
        <v>199</v>
      </c>
      <c r="L222" s="15" t="s">
        <v>203</v>
      </c>
      <c r="M222" s="15">
        <v>0.55900000000000005</v>
      </c>
      <c r="N222" s="15">
        <v>0.82499999999999996</v>
      </c>
      <c r="O222" s="15">
        <v>0.01</v>
      </c>
      <c r="P222" s="15">
        <v>0.32700000000000001</v>
      </c>
      <c r="Q222" s="15">
        <v>0.14499999999999999</v>
      </c>
      <c r="R222" s="15">
        <v>0.65900000000000003</v>
      </c>
      <c r="S222" s="15">
        <v>19.527999999999999</v>
      </c>
      <c r="U222" s="15">
        <v>237.68299999999999</v>
      </c>
      <c r="V222" s="15">
        <v>6600</v>
      </c>
    </row>
    <row r="223" spans="2:22" x14ac:dyDescent="0.25">
      <c r="B223" s="15" t="s">
        <v>136</v>
      </c>
      <c r="C223" s="15" t="s">
        <v>207</v>
      </c>
      <c r="D223" s="15" t="s">
        <v>244</v>
      </c>
      <c r="E223" s="15">
        <v>2023</v>
      </c>
      <c r="F223" s="15" t="s">
        <v>162</v>
      </c>
      <c r="G223" s="15" t="s">
        <v>133</v>
      </c>
      <c r="H223" s="15" t="s">
        <v>136</v>
      </c>
      <c r="I223" s="15" t="s">
        <v>139</v>
      </c>
      <c r="J223" s="15" t="s">
        <v>141</v>
      </c>
      <c r="K223" s="15" t="s">
        <v>199</v>
      </c>
      <c r="L223" s="15" t="s">
        <v>204</v>
      </c>
      <c r="M223" s="15">
        <v>0.438</v>
      </c>
      <c r="N223" s="15">
        <v>0.80500000000000005</v>
      </c>
      <c r="O223" s="15">
        <v>0.01</v>
      </c>
      <c r="P223" s="15">
        <v>0.17699999999999999</v>
      </c>
      <c r="Q223" s="15">
        <v>2.1999999999999999E-2</v>
      </c>
      <c r="R223" s="15">
        <v>0.50900000000000001</v>
      </c>
      <c r="S223" s="15">
        <v>24.93</v>
      </c>
      <c r="U223" s="15">
        <v>299.31200000000001</v>
      </c>
      <c r="V223" s="15">
        <v>6300</v>
      </c>
    </row>
    <row r="224" spans="2:22" x14ac:dyDescent="0.25">
      <c r="B224" s="15" t="s">
        <v>136</v>
      </c>
      <c r="C224" s="15" t="s">
        <v>207</v>
      </c>
      <c r="D224" s="15" t="s">
        <v>244</v>
      </c>
      <c r="E224" s="15">
        <v>2023</v>
      </c>
      <c r="F224" s="15" t="s">
        <v>162</v>
      </c>
      <c r="G224" s="15" t="s">
        <v>133</v>
      </c>
      <c r="H224" s="15" t="s">
        <v>136</v>
      </c>
      <c r="I224" s="15" t="s">
        <v>139</v>
      </c>
      <c r="J224" s="15" t="s">
        <v>141</v>
      </c>
      <c r="K224" s="15" t="s">
        <v>199</v>
      </c>
      <c r="L224" s="15" t="s">
        <v>205</v>
      </c>
      <c r="M224" s="15">
        <v>3.484</v>
      </c>
      <c r="N224" s="15">
        <v>2.5590000000000002</v>
      </c>
      <c r="O224" s="15">
        <v>3.1E-2</v>
      </c>
      <c r="P224" s="15">
        <v>2.907</v>
      </c>
      <c r="Q224" s="15">
        <v>1.7270000000000001</v>
      </c>
      <c r="R224" s="15">
        <v>4.6100000000000003</v>
      </c>
      <c r="S224" s="15">
        <v>8.657</v>
      </c>
      <c r="U224" s="15">
        <v>55.802</v>
      </c>
      <c r="V224" s="15">
        <v>6620</v>
      </c>
    </row>
    <row r="225" spans="2:22" x14ac:dyDescent="0.25">
      <c r="B225" s="15" t="s">
        <v>136</v>
      </c>
      <c r="C225" s="15" t="s">
        <v>207</v>
      </c>
      <c r="D225" s="15" t="s">
        <v>245</v>
      </c>
      <c r="E225" s="15">
        <v>2023</v>
      </c>
      <c r="F225" s="15" t="s">
        <v>162</v>
      </c>
      <c r="G225" s="15" t="s">
        <v>133</v>
      </c>
      <c r="H225" s="15" t="s">
        <v>136</v>
      </c>
      <c r="I225" s="15" t="s">
        <v>139</v>
      </c>
      <c r="J225" s="15" t="s">
        <v>141</v>
      </c>
      <c r="K225" s="15" t="s">
        <v>199</v>
      </c>
      <c r="L225" s="15" t="s">
        <v>200</v>
      </c>
      <c r="M225" s="15">
        <v>5.61</v>
      </c>
      <c r="N225" s="15">
        <v>3.8359999999999999</v>
      </c>
      <c r="O225" s="15">
        <v>0.05</v>
      </c>
      <c r="P225" s="15">
        <v>4.9909999999999997</v>
      </c>
      <c r="Q225" s="15">
        <v>2.8959999999999999</v>
      </c>
      <c r="R225" s="15">
        <v>7.6260000000000003</v>
      </c>
      <c r="S225" s="15">
        <v>-0.28999999999999998</v>
      </c>
      <c r="U225" s="15">
        <v>1.8340000000000001</v>
      </c>
      <c r="V225" s="15">
        <v>5790</v>
      </c>
    </row>
    <row r="226" spans="2:22" x14ac:dyDescent="0.25">
      <c r="B226" s="15" t="s">
        <v>136</v>
      </c>
      <c r="C226" s="15" t="s">
        <v>207</v>
      </c>
      <c r="D226" s="15" t="s">
        <v>245</v>
      </c>
      <c r="E226" s="15">
        <v>2023</v>
      </c>
      <c r="F226" s="15" t="s">
        <v>162</v>
      </c>
      <c r="G226" s="15" t="s">
        <v>133</v>
      </c>
      <c r="H226" s="15" t="s">
        <v>136</v>
      </c>
      <c r="I226" s="15" t="s">
        <v>139</v>
      </c>
      <c r="J226" s="15" t="s">
        <v>141</v>
      </c>
      <c r="K226" s="15" t="s">
        <v>199</v>
      </c>
      <c r="L226" s="15" t="s">
        <v>201</v>
      </c>
      <c r="M226" s="15">
        <v>4.915</v>
      </c>
      <c r="N226" s="15">
        <v>3.3069999999999999</v>
      </c>
      <c r="O226" s="15">
        <v>4.1000000000000002E-2</v>
      </c>
      <c r="P226" s="15">
        <v>4.2679999999999998</v>
      </c>
      <c r="Q226" s="15">
        <v>2.6030000000000002</v>
      </c>
      <c r="R226" s="15">
        <v>6.5090000000000003</v>
      </c>
      <c r="S226" s="15">
        <v>3.9009999999999998</v>
      </c>
      <c r="U226" s="15">
        <v>9.1859999999999999</v>
      </c>
      <c r="V226" s="15">
        <v>6640</v>
      </c>
    </row>
    <row r="227" spans="2:22" x14ac:dyDescent="0.25">
      <c r="B227" s="15" t="s">
        <v>136</v>
      </c>
      <c r="C227" s="15" t="s">
        <v>207</v>
      </c>
      <c r="D227" s="15" t="s">
        <v>245</v>
      </c>
      <c r="E227" s="15">
        <v>2023</v>
      </c>
      <c r="F227" s="15" t="s">
        <v>162</v>
      </c>
      <c r="G227" s="15" t="s">
        <v>133</v>
      </c>
      <c r="H227" s="15" t="s">
        <v>136</v>
      </c>
      <c r="I227" s="15" t="s">
        <v>139</v>
      </c>
      <c r="J227" s="15" t="s">
        <v>141</v>
      </c>
      <c r="K227" s="15" t="s">
        <v>199</v>
      </c>
      <c r="L227" s="15" t="s">
        <v>202</v>
      </c>
      <c r="M227" s="15">
        <v>1.5960000000000001</v>
      </c>
      <c r="N227" s="15">
        <v>1.482</v>
      </c>
      <c r="O227" s="15">
        <v>1.7999999999999999E-2</v>
      </c>
      <c r="P227" s="15">
        <v>1.216</v>
      </c>
      <c r="Q227" s="15">
        <v>0.65200000000000002</v>
      </c>
      <c r="R227" s="15">
        <v>2.0470000000000002</v>
      </c>
      <c r="S227" s="15">
        <v>14.077999999999999</v>
      </c>
      <c r="U227" s="15">
        <v>175.47200000000001</v>
      </c>
      <c r="V227" s="15">
        <v>6580</v>
      </c>
    </row>
    <row r="228" spans="2:22" x14ac:dyDescent="0.25">
      <c r="B228" s="15" t="s">
        <v>136</v>
      </c>
      <c r="C228" s="15" t="s">
        <v>207</v>
      </c>
      <c r="D228" s="15" t="s">
        <v>245</v>
      </c>
      <c r="E228" s="15">
        <v>2023</v>
      </c>
      <c r="F228" s="15" t="s">
        <v>162</v>
      </c>
      <c r="G228" s="15" t="s">
        <v>133</v>
      </c>
      <c r="H228" s="15" t="s">
        <v>136</v>
      </c>
      <c r="I228" s="15" t="s">
        <v>139</v>
      </c>
      <c r="J228" s="15" t="s">
        <v>141</v>
      </c>
      <c r="K228" s="15" t="s">
        <v>199</v>
      </c>
      <c r="L228" s="15" t="s">
        <v>203</v>
      </c>
      <c r="M228" s="15">
        <v>0.56100000000000005</v>
      </c>
      <c r="N228" s="15">
        <v>0.81</v>
      </c>
      <c r="O228" s="15">
        <v>0.01</v>
      </c>
      <c r="P228" s="15">
        <v>0.33900000000000002</v>
      </c>
      <c r="Q228" s="15">
        <v>0.15</v>
      </c>
      <c r="R228" s="15">
        <v>0.67600000000000005</v>
      </c>
      <c r="S228" s="15">
        <v>19.527999999999999</v>
      </c>
      <c r="U228" s="15">
        <v>237.68299999999999</v>
      </c>
      <c r="V228" s="15">
        <v>6600</v>
      </c>
    </row>
    <row r="229" spans="2:22" x14ac:dyDescent="0.25">
      <c r="B229" s="15" t="s">
        <v>136</v>
      </c>
      <c r="C229" s="15" t="s">
        <v>207</v>
      </c>
      <c r="D229" s="15" t="s">
        <v>245</v>
      </c>
      <c r="E229" s="15">
        <v>2023</v>
      </c>
      <c r="F229" s="15" t="s">
        <v>162</v>
      </c>
      <c r="G229" s="15" t="s">
        <v>133</v>
      </c>
      <c r="H229" s="15" t="s">
        <v>136</v>
      </c>
      <c r="I229" s="15" t="s">
        <v>139</v>
      </c>
      <c r="J229" s="15" t="s">
        <v>141</v>
      </c>
      <c r="K229" s="15" t="s">
        <v>199</v>
      </c>
      <c r="L229" s="15" t="s">
        <v>204</v>
      </c>
      <c r="M229" s="15">
        <v>0.45</v>
      </c>
      <c r="N229" s="15">
        <v>0.82299999999999995</v>
      </c>
      <c r="O229" s="15">
        <v>0.01</v>
      </c>
      <c r="P229" s="15">
        <v>0.187</v>
      </c>
      <c r="Q229" s="15">
        <v>2.4E-2</v>
      </c>
      <c r="R229" s="15">
        <v>0.53800000000000003</v>
      </c>
      <c r="S229" s="15">
        <v>24.93</v>
      </c>
      <c r="U229" s="15">
        <v>299.31400000000002</v>
      </c>
      <c r="V229" s="15">
        <v>6300</v>
      </c>
    </row>
    <row r="230" spans="2:22" x14ac:dyDescent="0.25">
      <c r="B230" s="15" t="s">
        <v>136</v>
      </c>
      <c r="C230" s="15" t="s">
        <v>207</v>
      </c>
      <c r="D230" s="15" t="s">
        <v>245</v>
      </c>
      <c r="E230" s="15">
        <v>2023</v>
      </c>
      <c r="F230" s="15" t="s">
        <v>162</v>
      </c>
      <c r="G230" s="15" t="s">
        <v>133</v>
      </c>
      <c r="H230" s="15" t="s">
        <v>136</v>
      </c>
      <c r="I230" s="15" t="s">
        <v>139</v>
      </c>
      <c r="J230" s="15" t="s">
        <v>141</v>
      </c>
      <c r="K230" s="15" t="s">
        <v>199</v>
      </c>
      <c r="L230" s="15" t="s">
        <v>205</v>
      </c>
      <c r="M230" s="15">
        <v>3.492</v>
      </c>
      <c r="N230" s="15">
        <v>2.5779999999999998</v>
      </c>
      <c r="O230" s="15">
        <v>3.2000000000000001E-2</v>
      </c>
      <c r="P230" s="15">
        <v>2.9169999999999998</v>
      </c>
      <c r="Q230" s="15">
        <v>1.736</v>
      </c>
      <c r="R230" s="15">
        <v>4.63</v>
      </c>
      <c r="S230" s="15">
        <v>8.657</v>
      </c>
      <c r="U230" s="15">
        <v>55.805999999999997</v>
      </c>
      <c r="V230" s="15">
        <v>6620</v>
      </c>
    </row>
    <row r="231" spans="2:22" x14ac:dyDescent="0.25">
      <c r="B231" s="15" t="s">
        <v>136</v>
      </c>
      <c r="C231" s="15" t="s">
        <v>207</v>
      </c>
      <c r="D231" s="15" t="s">
        <v>246</v>
      </c>
      <c r="E231" s="15">
        <v>2023</v>
      </c>
      <c r="F231" s="15" t="s">
        <v>162</v>
      </c>
      <c r="G231" s="15" t="s">
        <v>133</v>
      </c>
      <c r="H231" s="15" t="s">
        <v>136</v>
      </c>
      <c r="I231" s="15" t="s">
        <v>139</v>
      </c>
      <c r="J231" s="15" t="s">
        <v>141</v>
      </c>
      <c r="K231" s="15" t="s">
        <v>199</v>
      </c>
      <c r="L231" s="15" t="s">
        <v>200</v>
      </c>
      <c r="M231" s="15">
        <v>5.4509999999999996</v>
      </c>
      <c r="N231" s="15">
        <v>3.7280000000000002</v>
      </c>
      <c r="O231" s="15">
        <v>4.9000000000000002E-2</v>
      </c>
      <c r="P231" s="15">
        <v>4.899</v>
      </c>
      <c r="Q231" s="15">
        <v>2.8530000000000002</v>
      </c>
      <c r="R231" s="15">
        <v>7.4009999999999998</v>
      </c>
      <c r="S231" s="15">
        <v>-0.63300000000000001</v>
      </c>
      <c r="U231" s="15">
        <v>1E-3</v>
      </c>
      <c r="V231" s="15">
        <v>5790</v>
      </c>
    </row>
    <row r="232" spans="2:22" x14ac:dyDescent="0.25">
      <c r="B232" s="15" t="s">
        <v>136</v>
      </c>
      <c r="C232" s="15" t="s">
        <v>207</v>
      </c>
      <c r="D232" s="15" t="s">
        <v>246</v>
      </c>
      <c r="E232" s="15">
        <v>2023</v>
      </c>
      <c r="F232" s="15" t="s">
        <v>162</v>
      </c>
      <c r="G232" s="15" t="s">
        <v>133</v>
      </c>
      <c r="H232" s="15" t="s">
        <v>136</v>
      </c>
      <c r="I232" s="15" t="s">
        <v>139</v>
      </c>
      <c r="J232" s="15" t="s">
        <v>141</v>
      </c>
      <c r="K232" s="15" t="s">
        <v>199</v>
      </c>
      <c r="L232" s="15" t="s">
        <v>201</v>
      </c>
      <c r="M232" s="15">
        <v>4.6829999999999998</v>
      </c>
      <c r="N232" s="15">
        <v>3.1389999999999998</v>
      </c>
      <c r="O232" s="15">
        <v>3.9E-2</v>
      </c>
      <c r="P232" s="15">
        <v>4.0709999999999997</v>
      </c>
      <c r="Q232" s="15">
        <v>2.532</v>
      </c>
      <c r="R232" s="15">
        <v>6.2110000000000003</v>
      </c>
      <c r="S232" s="15">
        <v>3.415</v>
      </c>
      <c r="U232" s="15">
        <v>2.032</v>
      </c>
      <c r="V232" s="15">
        <v>6640</v>
      </c>
    </row>
    <row r="233" spans="2:22" x14ac:dyDescent="0.25">
      <c r="B233" s="15" t="s">
        <v>136</v>
      </c>
      <c r="C233" s="15" t="s">
        <v>207</v>
      </c>
      <c r="D233" s="15" t="s">
        <v>246</v>
      </c>
      <c r="E233" s="15">
        <v>2023</v>
      </c>
      <c r="F233" s="15" t="s">
        <v>162</v>
      </c>
      <c r="G233" s="15" t="s">
        <v>133</v>
      </c>
      <c r="H233" s="15" t="s">
        <v>136</v>
      </c>
      <c r="I233" s="15" t="s">
        <v>139</v>
      </c>
      <c r="J233" s="15" t="s">
        <v>141</v>
      </c>
      <c r="K233" s="15" t="s">
        <v>199</v>
      </c>
      <c r="L233" s="15" t="s">
        <v>202</v>
      </c>
      <c r="M233" s="15">
        <v>1.4930000000000001</v>
      </c>
      <c r="N233" s="15">
        <v>1.302</v>
      </c>
      <c r="O233" s="15">
        <v>1.6E-2</v>
      </c>
      <c r="P233" s="15">
        <v>1.151</v>
      </c>
      <c r="Q233" s="15">
        <v>0.63100000000000001</v>
      </c>
      <c r="R233" s="15">
        <v>1.9450000000000001</v>
      </c>
      <c r="S233" s="15">
        <v>13.574</v>
      </c>
      <c r="U233" s="15">
        <v>109.10599999999999</v>
      </c>
      <c r="V233" s="15">
        <v>6580</v>
      </c>
    </row>
    <row r="234" spans="2:22" x14ac:dyDescent="0.25">
      <c r="B234" s="15" t="s">
        <v>136</v>
      </c>
      <c r="C234" s="15" t="s">
        <v>207</v>
      </c>
      <c r="D234" s="15" t="s">
        <v>246</v>
      </c>
      <c r="E234" s="15">
        <v>2023</v>
      </c>
      <c r="F234" s="15" t="s">
        <v>162</v>
      </c>
      <c r="G234" s="15" t="s">
        <v>133</v>
      </c>
      <c r="H234" s="15" t="s">
        <v>136</v>
      </c>
      <c r="I234" s="15" t="s">
        <v>139</v>
      </c>
      <c r="J234" s="15" t="s">
        <v>141</v>
      </c>
      <c r="K234" s="15" t="s">
        <v>199</v>
      </c>
      <c r="L234" s="15" t="s">
        <v>203</v>
      </c>
      <c r="M234" s="15">
        <v>0.51200000000000001</v>
      </c>
      <c r="N234" s="15">
        <v>0.64600000000000002</v>
      </c>
      <c r="O234" s="15">
        <v>8.0000000000000002E-3</v>
      </c>
      <c r="P234" s="15">
        <v>0.32600000000000001</v>
      </c>
      <c r="Q234" s="15">
        <v>0.13800000000000001</v>
      </c>
      <c r="R234" s="15">
        <v>0.65100000000000002</v>
      </c>
      <c r="S234" s="15">
        <v>18.893999999999998</v>
      </c>
      <c r="U234" s="15">
        <v>146.99299999999999</v>
      </c>
      <c r="V234" s="15">
        <v>6600</v>
      </c>
    </row>
    <row r="235" spans="2:22" x14ac:dyDescent="0.25">
      <c r="B235" s="15" t="s">
        <v>136</v>
      </c>
      <c r="C235" s="15" t="s">
        <v>207</v>
      </c>
      <c r="D235" s="15" t="s">
        <v>246</v>
      </c>
      <c r="E235" s="15">
        <v>2023</v>
      </c>
      <c r="F235" s="15" t="s">
        <v>162</v>
      </c>
      <c r="G235" s="15" t="s">
        <v>133</v>
      </c>
      <c r="H235" s="15" t="s">
        <v>136</v>
      </c>
      <c r="I235" s="15" t="s">
        <v>139</v>
      </c>
      <c r="J235" s="15" t="s">
        <v>141</v>
      </c>
      <c r="K235" s="15" t="s">
        <v>199</v>
      </c>
      <c r="L235" s="15" t="s">
        <v>204</v>
      </c>
      <c r="M235" s="15">
        <v>0.39900000000000002</v>
      </c>
      <c r="N235" s="15">
        <v>0.65700000000000003</v>
      </c>
      <c r="O235" s="15">
        <v>8.0000000000000002E-3</v>
      </c>
      <c r="P235" s="15">
        <v>0.18099999999999999</v>
      </c>
      <c r="Q235" s="15">
        <v>1.7999999999999999E-2</v>
      </c>
      <c r="R235" s="15">
        <v>0.5</v>
      </c>
      <c r="S235" s="15">
        <v>23.968</v>
      </c>
      <c r="U235" s="15">
        <v>180.27199999999999</v>
      </c>
      <c r="V235" s="15">
        <v>6300</v>
      </c>
    </row>
    <row r="236" spans="2:22" x14ac:dyDescent="0.25">
      <c r="B236" s="15" t="s">
        <v>136</v>
      </c>
      <c r="C236" s="15" t="s">
        <v>207</v>
      </c>
      <c r="D236" s="15" t="s">
        <v>246</v>
      </c>
      <c r="E236" s="15">
        <v>2023</v>
      </c>
      <c r="F236" s="15" t="s">
        <v>162</v>
      </c>
      <c r="G236" s="15" t="s">
        <v>133</v>
      </c>
      <c r="H236" s="15" t="s">
        <v>136</v>
      </c>
      <c r="I236" s="15" t="s">
        <v>139</v>
      </c>
      <c r="J236" s="15" t="s">
        <v>141</v>
      </c>
      <c r="K236" s="15" t="s">
        <v>199</v>
      </c>
      <c r="L236" s="15" t="s">
        <v>205</v>
      </c>
      <c r="M236" s="15">
        <v>3.31</v>
      </c>
      <c r="N236" s="15">
        <v>2.3879999999999999</v>
      </c>
      <c r="O236" s="15">
        <v>2.9000000000000001E-2</v>
      </c>
      <c r="P236" s="15">
        <v>2.8149999999999999</v>
      </c>
      <c r="Q236" s="15">
        <v>1.67</v>
      </c>
      <c r="R236" s="15">
        <v>4.3890000000000002</v>
      </c>
      <c r="S236" s="15">
        <v>8.2370000000000001</v>
      </c>
      <c r="U236" s="15">
        <v>27.076000000000001</v>
      </c>
      <c r="V236" s="15">
        <v>6620</v>
      </c>
    </row>
    <row r="237" spans="2:22" x14ac:dyDescent="0.25">
      <c r="B237" s="15" t="s">
        <v>136</v>
      </c>
      <c r="C237" s="15" t="s">
        <v>207</v>
      </c>
      <c r="D237" s="15" t="s">
        <v>247</v>
      </c>
      <c r="E237" s="15">
        <v>2023</v>
      </c>
      <c r="F237" s="15" t="s">
        <v>162</v>
      </c>
      <c r="G237" s="15" t="s">
        <v>133</v>
      </c>
      <c r="H237" s="15" t="s">
        <v>136</v>
      </c>
      <c r="I237" s="15" t="s">
        <v>139</v>
      </c>
      <c r="J237" s="15" t="s">
        <v>141</v>
      </c>
      <c r="K237" s="15" t="s">
        <v>199</v>
      </c>
      <c r="L237" s="15" t="s">
        <v>200</v>
      </c>
      <c r="M237" s="15">
        <v>5.1959999999999997</v>
      </c>
      <c r="N237" s="15">
        <v>3.673</v>
      </c>
      <c r="O237" s="15">
        <v>4.8000000000000001E-2</v>
      </c>
      <c r="P237" s="15">
        <v>4.6260000000000003</v>
      </c>
      <c r="Q237" s="15">
        <v>2.6480000000000001</v>
      </c>
      <c r="R237" s="15">
        <v>7.1050000000000004</v>
      </c>
      <c r="S237" s="15">
        <v>-0.63300000000000001</v>
      </c>
      <c r="U237" s="15">
        <v>1E-3</v>
      </c>
      <c r="V237" s="15">
        <v>5790</v>
      </c>
    </row>
    <row r="238" spans="2:22" x14ac:dyDescent="0.25">
      <c r="B238" s="15" t="s">
        <v>136</v>
      </c>
      <c r="C238" s="15" t="s">
        <v>207</v>
      </c>
      <c r="D238" s="15" t="s">
        <v>247</v>
      </c>
      <c r="E238" s="15">
        <v>2023</v>
      </c>
      <c r="F238" s="15" t="s">
        <v>162</v>
      </c>
      <c r="G238" s="15" t="s">
        <v>133</v>
      </c>
      <c r="H238" s="15" t="s">
        <v>136</v>
      </c>
      <c r="I238" s="15" t="s">
        <v>139</v>
      </c>
      <c r="J238" s="15" t="s">
        <v>141</v>
      </c>
      <c r="K238" s="15" t="s">
        <v>199</v>
      </c>
      <c r="L238" s="15" t="s">
        <v>201</v>
      </c>
      <c r="M238" s="15">
        <v>4.4459999999999997</v>
      </c>
      <c r="N238" s="15">
        <v>3.05</v>
      </c>
      <c r="O238" s="15">
        <v>3.6999999999999998E-2</v>
      </c>
      <c r="P238" s="15">
        <v>3.9009999999999998</v>
      </c>
      <c r="Q238" s="15">
        <v>2.34</v>
      </c>
      <c r="R238" s="15">
        <v>5.9669999999999996</v>
      </c>
      <c r="S238" s="15">
        <v>3.415</v>
      </c>
      <c r="U238" s="15">
        <v>2.032</v>
      </c>
      <c r="V238" s="15">
        <v>6640</v>
      </c>
    </row>
    <row r="239" spans="2:22" x14ac:dyDescent="0.25">
      <c r="B239" s="15" t="s">
        <v>136</v>
      </c>
      <c r="C239" s="15" t="s">
        <v>207</v>
      </c>
      <c r="D239" s="15" t="s">
        <v>247</v>
      </c>
      <c r="E239" s="15">
        <v>2023</v>
      </c>
      <c r="F239" s="15" t="s">
        <v>162</v>
      </c>
      <c r="G239" s="15" t="s">
        <v>133</v>
      </c>
      <c r="H239" s="15" t="s">
        <v>136</v>
      </c>
      <c r="I239" s="15" t="s">
        <v>139</v>
      </c>
      <c r="J239" s="15" t="s">
        <v>141</v>
      </c>
      <c r="K239" s="15" t="s">
        <v>199</v>
      </c>
      <c r="L239" s="15" t="s">
        <v>202</v>
      </c>
      <c r="M239" s="15">
        <v>1.4039999999999999</v>
      </c>
      <c r="N239" s="15">
        <v>1.2809999999999999</v>
      </c>
      <c r="O239" s="15">
        <v>1.6E-2</v>
      </c>
      <c r="P239" s="15">
        <v>1.0880000000000001</v>
      </c>
      <c r="Q239" s="15">
        <v>0.56999999999999995</v>
      </c>
      <c r="R239" s="15">
        <v>1.8680000000000001</v>
      </c>
      <c r="S239" s="15">
        <v>13.574</v>
      </c>
      <c r="U239" s="15">
        <v>109.111</v>
      </c>
      <c r="V239" s="15">
        <v>6580</v>
      </c>
    </row>
    <row r="240" spans="2:22" x14ac:dyDescent="0.25">
      <c r="B240" s="15" t="s">
        <v>136</v>
      </c>
      <c r="C240" s="15" t="s">
        <v>207</v>
      </c>
      <c r="D240" s="15" t="s">
        <v>247</v>
      </c>
      <c r="E240" s="15">
        <v>2023</v>
      </c>
      <c r="F240" s="15" t="s">
        <v>162</v>
      </c>
      <c r="G240" s="15" t="s">
        <v>133</v>
      </c>
      <c r="H240" s="15" t="s">
        <v>136</v>
      </c>
      <c r="I240" s="15" t="s">
        <v>139</v>
      </c>
      <c r="J240" s="15" t="s">
        <v>141</v>
      </c>
      <c r="K240" s="15" t="s">
        <v>199</v>
      </c>
      <c r="L240" s="15" t="s">
        <v>203</v>
      </c>
      <c r="M240" s="15">
        <v>0.46600000000000003</v>
      </c>
      <c r="N240" s="15">
        <v>0.60299999999999998</v>
      </c>
      <c r="O240" s="15">
        <v>7.0000000000000001E-3</v>
      </c>
      <c r="P240" s="15">
        <v>0.28699999999999998</v>
      </c>
      <c r="Q240" s="15">
        <v>0.11700000000000001</v>
      </c>
      <c r="R240" s="15">
        <v>0.60899999999999999</v>
      </c>
      <c r="S240" s="15">
        <v>18.893999999999998</v>
      </c>
      <c r="U240" s="15">
        <v>146.99600000000001</v>
      </c>
      <c r="V240" s="15">
        <v>6600</v>
      </c>
    </row>
    <row r="241" spans="2:22" x14ac:dyDescent="0.25">
      <c r="B241" s="15" t="s">
        <v>136</v>
      </c>
      <c r="C241" s="15" t="s">
        <v>207</v>
      </c>
      <c r="D241" s="15" t="s">
        <v>247</v>
      </c>
      <c r="E241" s="15">
        <v>2023</v>
      </c>
      <c r="F241" s="15" t="s">
        <v>162</v>
      </c>
      <c r="G241" s="15" t="s">
        <v>133</v>
      </c>
      <c r="H241" s="15" t="s">
        <v>136</v>
      </c>
      <c r="I241" s="15" t="s">
        <v>139</v>
      </c>
      <c r="J241" s="15" t="s">
        <v>141</v>
      </c>
      <c r="K241" s="15" t="s">
        <v>199</v>
      </c>
      <c r="L241" s="15" t="s">
        <v>204</v>
      </c>
      <c r="M241" s="15">
        <v>0.36399999999999999</v>
      </c>
      <c r="N241" s="15">
        <v>0.622</v>
      </c>
      <c r="O241" s="15">
        <v>8.0000000000000002E-3</v>
      </c>
      <c r="P241" s="15">
        <v>0.14799999999999999</v>
      </c>
      <c r="Q241" s="15">
        <v>3.0000000000000001E-3</v>
      </c>
      <c r="R241" s="15">
        <v>0.45700000000000002</v>
      </c>
      <c r="S241" s="15">
        <v>23.968</v>
      </c>
      <c r="U241" s="15">
        <v>180.261</v>
      </c>
      <c r="V241" s="15">
        <v>6300</v>
      </c>
    </row>
    <row r="242" spans="2:22" x14ac:dyDescent="0.25">
      <c r="B242" s="15" t="s">
        <v>136</v>
      </c>
      <c r="C242" s="15" t="s">
        <v>207</v>
      </c>
      <c r="D242" s="15" t="s">
        <v>247</v>
      </c>
      <c r="E242" s="15">
        <v>2023</v>
      </c>
      <c r="F242" s="15" t="s">
        <v>162</v>
      </c>
      <c r="G242" s="15" t="s">
        <v>133</v>
      </c>
      <c r="H242" s="15" t="s">
        <v>136</v>
      </c>
      <c r="I242" s="15" t="s">
        <v>139</v>
      </c>
      <c r="J242" s="15" t="s">
        <v>141</v>
      </c>
      <c r="K242" s="15" t="s">
        <v>199</v>
      </c>
      <c r="L242" s="15" t="s">
        <v>205</v>
      </c>
      <c r="M242" s="15">
        <v>3.1379999999999999</v>
      </c>
      <c r="N242" s="15">
        <v>2.298</v>
      </c>
      <c r="O242" s="15">
        <v>2.8000000000000001E-2</v>
      </c>
      <c r="P242" s="15">
        <v>2.677</v>
      </c>
      <c r="Q242" s="15">
        <v>1.528</v>
      </c>
      <c r="R242" s="15">
        <v>4.1719999999999997</v>
      </c>
      <c r="S242" s="15">
        <v>8.2370000000000001</v>
      </c>
      <c r="U242" s="15">
        <v>27.077999999999999</v>
      </c>
      <c r="V242" s="15">
        <v>6620</v>
      </c>
    </row>
    <row r="243" spans="2:22" x14ac:dyDescent="0.25">
      <c r="B243" s="15" t="s">
        <v>136</v>
      </c>
      <c r="C243" s="15" t="s">
        <v>207</v>
      </c>
      <c r="D243" s="15" t="s">
        <v>248</v>
      </c>
      <c r="E243" s="15">
        <v>2023</v>
      </c>
      <c r="F243" s="15" t="s">
        <v>162</v>
      </c>
      <c r="G243" s="15" t="s">
        <v>133</v>
      </c>
      <c r="H243" s="15" t="s">
        <v>136</v>
      </c>
      <c r="I243" s="15" t="s">
        <v>139</v>
      </c>
      <c r="J243" s="15" t="s">
        <v>141</v>
      </c>
      <c r="K243" s="15" t="s">
        <v>199</v>
      </c>
      <c r="L243" s="15" t="s">
        <v>200</v>
      </c>
      <c r="M243" s="15">
        <v>4.9039999999999999</v>
      </c>
      <c r="N243" s="15">
        <v>3.5619999999999998</v>
      </c>
      <c r="O243" s="15">
        <v>4.7E-2</v>
      </c>
      <c r="P243" s="15">
        <v>4.3650000000000002</v>
      </c>
      <c r="Q243" s="15">
        <v>2.399</v>
      </c>
      <c r="R243" s="15">
        <v>6.7110000000000003</v>
      </c>
      <c r="S243" s="15">
        <v>-0.89700000000000002</v>
      </c>
      <c r="U243" s="15">
        <v>0</v>
      </c>
      <c r="V243" s="15">
        <v>5790</v>
      </c>
    </row>
    <row r="244" spans="2:22" x14ac:dyDescent="0.25">
      <c r="B244" s="15" t="s">
        <v>136</v>
      </c>
      <c r="C244" s="15" t="s">
        <v>207</v>
      </c>
      <c r="D244" s="15" t="s">
        <v>248</v>
      </c>
      <c r="E244" s="15">
        <v>2023</v>
      </c>
      <c r="F244" s="15" t="s">
        <v>162</v>
      </c>
      <c r="G244" s="15" t="s">
        <v>133</v>
      </c>
      <c r="H244" s="15" t="s">
        <v>136</v>
      </c>
      <c r="I244" s="15" t="s">
        <v>139</v>
      </c>
      <c r="J244" s="15" t="s">
        <v>141</v>
      </c>
      <c r="K244" s="15" t="s">
        <v>199</v>
      </c>
      <c r="L244" s="15" t="s">
        <v>201</v>
      </c>
      <c r="M244" s="15">
        <v>4.1390000000000002</v>
      </c>
      <c r="N244" s="15">
        <v>2.8740000000000001</v>
      </c>
      <c r="O244" s="15">
        <v>3.5000000000000003E-2</v>
      </c>
      <c r="P244" s="15">
        <v>3.62</v>
      </c>
      <c r="Q244" s="15">
        <v>2.1059999999999999</v>
      </c>
      <c r="R244" s="15">
        <v>5.601</v>
      </c>
      <c r="S244" s="15">
        <v>3.0739999999999998</v>
      </c>
      <c r="U244" s="15">
        <v>0.501</v>
      </c>
      <c r="V244" s="15">
        <v>6640</v>
      </c>
    </row>
    <row r="245" spans="2:22" x14ac:dyDescent="0.25">
      <c r="B245" s="15" t="s">
        <v>136</v>
      </c>
      <c r="C245" s="15" t="s">
        <v>207</v>
      </c>
      <c r="D245" s="15" t="s">
        <v>248</v>
      </c>
      <c r="E245" s="15">
        <v>2023</v>
      </c>
      <c r="F245" s="15" t="s">
        <v>162</v>
      </c>
      <c r="G245" s="15" t="s">
        <v>133</v>
      </c>
      <c r="H245" s="15" t="s">
        <v>136</v>
      </c>
      <c r="I245" s="15" t="s">
        <v>139</v>
      </c>
      <c r="J245" s="15" t="s">
        <v>141</v>
      </c>
      <c r="K245" s="15" t="s">
        <v>199</v>
      </c>
      <c r="L245" s="15" t="s">
        <v>202</v>
      </c>
      <c r="M245" s="15">
        <v>1.2889999999999999</v>
      </c>
      <c r="N245" s="15">
        <v>1.151</v>
      </c>
      <c r="O245" s="15">
        <v>1.4E-2</v>
      </c>
      <c r="P245" s="15">
        <v>0.98899999999999999</v>
      </c>
      <c r="Q245" s="15">
        <v>0.51200000000000001</v>
      </c>
      <c r="R245" s="15">
        <v>1.716</v>
      </c>
      <c r="S245" s="15">
        <v>12.956</v>
      </c>
      <c r="U245" s="15">
        <v>52.7</v>
      </c>
      <c r="V245" s="15">
        <v>6580</v>
      </c>
    </row>
    <row r="246" spans="2:22" x14ac:dyDescent="0.25">
      <c r="B246" s="15" t="s">
        <v>136</v>
      </c>
      <c r="C246" s="15" t="s">
        <v>207</v>
      </c>
      <c r="D246" s="15" t="s">
        <v>248</v>
      </c>
      <c r="E246" s="15">
        <v>2023</v>
      </c>
      <c r="F246" s="15" t="s">
        <v>162</v>
      </c>
      <c r="G246" s="15" t="s">
        <v>133</v>
      </c>
      <c r="H246" s="15" t="s">
        <v>136</v>
      </c>
      <c r="I246" s="15" t="s">
        <v>139</v>
      </c>
      <c r="J246" s="15" t="s">
        <v>141</v>
      </c>
      <c r="K246" s="15" t="s">
        <v>199</v>
      </c>
      <c r="L246" s="15" t="s">
        <v>203</v>
      </c>
      <c r="M246" s="15">
        <v>0.41299999999999998</v>
      </c>
      <c r="N246" s="15">
        <v>0.53900000000000003</v>
      </c>
      <c r="O246" s="15">
        <v>7.0000000000000001E-3</v>
      </c>
      <c r="P246" s="15">
        <v>0.246</v>
      </c>
      <c r="Q246" s="15">
        <v>9.1999999999999998E-2</v>
      </c>
      <c r="R246" s="15">
        <v>0.53200000000000003</v>
      </c>
      <c r="S246" s="15">
        <v>18.073</v>
      </c>
      <c r="U246" s="15">
        <v>71.046999999999997</v>
      </c>
      <c r="V246" s="15">
        <v>6600</v>
      </c>
    </row>
    <row r="247" spans="2:22" x14ac:dyDescent="0.25">
      <c r="B247" s="15" t="s">
        <v>136</v>
      </c>
      <c r="C247" s="15" t="s">
        <v>207</v>
      </c>
      <c r="D247" s="15" t="s">
        <v>248</v>
      </c>
      <c r="E247" s="15">
        <v>2023</v>
      </c>
      <c r="F247" s="15" t="s">
        <v>162</v>
      </c>
      <c r="G247" s="15" t="s">
        <v>133</v>
      </c>
      <c r="H247" s="15" t="s">
        <v>136</v>
      </c>
      <c r="I247" s="15" t="s">
        <v>139</v>
      </c>
      <c r="J247" s="15" t="s">
        <v>141</v>
      </c>
      <c r="K247" s="15" t="s">
        <v>199</v>
      </c>
      <c r="L247" s="15" t="s">
        <v>204</v>
      </c>
      <c r="M247" s="15">
        <v>0.32800000000000001</v>
      </c>
      <c r="N247" s="15">
        <v>0.58399999999999996</v>
      </c>
      <c r="O247" s="15">
        <v>7.0000000000000001E-3</v>
      </c>
      <c r="P247" s="15">
        <v>0.114</v>
      </c>
      <c r="Q247" s="15">
        <v>0</v>
      </c>
      <c r="R247" s="15">
        <v>0.41499999999999998</v>
      </c>
      <c r="S247" s="15">
        <v>22.556000000000001</v>
      </c>
      <c r="U247" s="15">
        <v>83.158000000000001</v>
      </c>
      <c r="V247" s="15">
        <v>6300</v>
      </c>
    </row>
    <row r="248" spans="2:22" x14ac:dyDescent="0.25">
      <c r="B248" s="15" t="s">
        <v>136</v>
      </c>
      <c r="C248" s="15" t="s">
        <v>207</v>
      </c>
      <c r="D248" s="15" t="s">
        <v>248</v>
      </c>
      <c r="E248" s="15">
        <v>2023</v>
      </c>
      <c r="F248" s="15" t="s">
        <v>162</v>
      </c>
      <c r="G248" s="15" t="s">
        <v>133</v>
      </c>
      <c r="H248" s="15" t="s">
        <v>136</v>
      </c>
      <c r="I248" s="15" t="s">
        <v>139</v>
      </c>
      <c r="J248" s="15" t="s">
        <v>141</v>
      </c>
      <c r="K248" s="15" t="s">
        <v>199</v>
      </c>
      <c r="L248" s="15" t="s">
        <v>205</v>
      </c>
      <c r="M248" s="15">
        <v>2.9159999999999999</v>
      </c>
      <c r="N248" s="15">
        <v>2.1480000000000001</v>
      </c>
      <c r="O248" s="15">
        <v>2.5999999999999999E-2</v>
      </c>
      <c r="P248" s="15">
        <v>2.4849999999999999</v>
      </c>
      <c r="Q248" s="15">
        <v>1.393</v>
      </c>
      <c r="R248" s="15">
        <v>3.903</v>
      </c>
      <c r="S248" s="15">
        <v>7.8319999999999999</v>
      </c>
      <c r="U248" s="15">
        <v>7.0679999999999996</v>
      </c>
      <c r="V248" s="15">
        <v>6620</v>
      </c>
    </row>
    <row r="249" spans="2:22" x14ac:dyDescent="0.25">
      <c r="B249" s="15" t="s">
        <v>136</v>
      </c>
      <c r="C249" s="15" t="s">
        <v>207</v>
      </c>
      <c r="D249" s="15" t="s">
        <v>249</v>
      </c>
      <c r="E249" s="15">
        <v>2023</v>
      </c>
      <c r="F249" s="15" t="s">
        <v>162</v>
      </c>
      <c r="G249" s="15" t="s">
        <v>133</v>
      </c>
      <c r="H249" s="15" t="s">
        <v>136</v>
      </c>
      <c r="I249" s="15" t="s">
        <v>139</v>
      </c>
      <c r="J249" s="15" t="s">
        <v>141</v>
      </c>
      <c r="K249" s="15" t="s">
        <v>199</v>
      </c>
      <c r="L249" s="15" t="s">
        <v>200</v>
      </c>
      <c r="M249" s="15">
        <v>4.5869999999999997</v>
      </c>
      <c r="N249" s="15">
        <v>3.4809999999999999</v>
      </c>
      <c r="O249" s="15">
        <v>4.5999999999999999E-2</v>
      </c>
      <c r="P249" s="15">
        <v>4.0540000000000003</v>
      </c>
      <c r="Q249" s="15">
        <v>2.0979999999999999</v>
      </c>
      <c r="R249" s="15">
        <v>6.3719999999999999</v>
      </c>
      <c r="S249" s="15">
        <v>-0.89700000000000002</v>
      </c>
      <c r="U249" s="15">
        <v>0</v>
      </c>
      <c r="V249" s="15">
        <v>5790</v>
      </c>
    </row>
    <row r="250" spans="2:22" x14ac:dyDescent="0.25">
      <c r="B250" s="15" t="s">
        <v>136</v>
      </c>
      <c r="C250" s="15" t="s">
        <v>207</v>
      </c>
      <c r="D250" s="15" t="s">
        <v>249</v>
      </c>
      <c r="E250" s="15">
        <v>2023</v>
      </c>
      <c r="F250" s="15" t="s">
        <v>162</v>
      </c>
      <c r="G250" s="15" t="s">
        <v>133</v>
      </c>
      <c r="H250" s="15" t="s">
        <v>136</v>
      </c>
      <c r="I250" s="15" t="s">
        <v>139</v>
      </c>
      <c r="J250" s="15" t="s">
        <v>141</v>
      </c>
      <c r="K250" s="15" t="s">
        <v>199</v>
      </c>
      <c r="L250" s="15" t="s">
        <v>201</v>
      </c>
      <c r="M250" s="15">
        <v>3.835</v>
      </c>
      <c r="N250" s="15">
        <v>2.8380000000000001</v>
      </c>
      <c r="O250" s="15">
        <v>3.5000000000000003E-2</v>
      </c>
      <c r="P250" s="15">
        <v>3.3159999999999998</v>
      </c>
      <c r="Q250" s="15">
        <v>1.806</v>
      </c>
      <c r="R250" s="15">
        <v>5.2530000000000001</v>
      </c>
      <c r="S250" s="15">
        <v>3.073</v>
      </c>
      <c r="U250" s="15">
        <v>0.501</v>
      </c>
      <c r="V250" s="15">
        <v>6640</v>
      </c>
    </row>
    <row r="251" spans="2:22" x14ac:dyDescent="0.25">
      <c r="B251" s="15" t="s">
        <v>136</v>
      </c>
      <c r="C251" s="15" t="s">
        <v>207</v>
      </c>
      <c r="D251" s="15" t="s">
        <v>249</v>
      </c>
      <c r="E251" s="15">
        <v>2023</v>
      </c>
      <c r="F251" s="15" t="s">
        <v>162</v>
      </c>
      <c r="G251" s="15" t="s">
        <v>133</v>
      </c>
      <c r="H251" s="15" t="s">
        <v>136</v>
      </c>
      <c r="I251" s="15" t="s">
        <v>139</v>
      </c>
      <c r="J251" s="15" t="s">
        <v>141</v>
      </c>
      <c r="K251" s="15" t="s">
        <v>199</v>
      </c>
      <c r="L251" s="15" t="s">
        <v>202</v>
      </c>
      <c r="M251" s="15">
        <v>1.1950000000000001</v>
      </c>
      <c r="N251" s="15">
        <v>1.127</v>
      </c>
      <c r="O251" s="15">
        <v>1.4E-2</v>
      </c>
      <c r="P251" s="15">
        <v>0.89600000000000002</v>
      </c>
      <c r="Q251" s="15">
        <v>0.43</v>
      </c>
      <c r="R251" s="15">
        <v>1.605</v>
      </c>
      <c r="S251" s="15">
        <v>12.956</v>
      </c>
      <c r="U251" s="15">
        <v>52.704999999999998</v>
      </c>
      <c r="V251" s="15">
        <v>6580</v>
      </c>
    </row>
    <row r="252" spans="2:22" x14ac:dyDescent="0.25">
      <c r="B252" s="15" t="s">
        <v>136</v>
      </c>
      <c r="C252" s="15" t="s">
        <v>207</v>
      </c>
      <c r="D252" s="15" t="s">
        <v>249</v>
      </c>
      <c r="E252" s="15">
        <v>2023</v>
      </c>
      <c r="F252" s="15" t="s">
        <v>162</v>
      </c>
      <c r="G252" s="15" t="s">
        <v>133</v>
      </c>
      <c r="H252" s="15" t="s">
        <v>136</v>
      </c>
      <c r="I252" s="15" t="s">
        <v>139</v>
      </c>
      <c r="J252" s="15" t="s">
        <v>141</v>
      </c>
      <c r="K252" s="15" t="s">
        <v>199</v>
      </c>
      <c r="L252" s="15" t="s">
        <v>203</v>
      </c>
      <c r="M252" s="15">
        <v>0.372</v>
      </c>
      <c r="N252" s="15">
        <v>0.52900000000000003</v>
      </c>
      <c r="O252" s="15">
        <v>7.0000000000000001E-3</v>
      </c>
      <c r="P252" s="15">
        <v>0.20300000000000001</v>
      </c>
      <c r="Q252" s="15">
        <v>7.0000000000000007E-2</v>
      </c>
      <c r="R252" s="15">
        <v>0.46400000000000002</v>
      </c>
      <c r="S252" s="15">
        <v>18.073</v>
      </c>
      <c r="U252" s="15">
        <v>71.048000000000002</v>
      </c>
      <c r="V252" s="15">
        <v>6600</v>
      </c>
    </row>
    <row r="253" spans="2:22" x14ac:dyDescent="0.25">
      <c r="B253" s="15" t="s">
        <v>136</v>
      </c>
      <c r="C253" s="15" t="s">
        <v>207</v>
      </c>
      <c r="D253" s="15" t="s">
        <v>249</v>
      </c>
      <c r="E253" s="15">
        <v>2023</v>
      </c>
      <c r="F253" s="15" t="s">
        <v>162</v>
      </c>
      <c r="G253" s="15" t="s">
        <v>133</v>
      </c>
      <c r="H253" s="15" t="s">
        <v>136</v>
      </c>
      <c r="I253" s="15" t="s">
        <v>139</v>
      </c>
      <c r="J253" s="15" t="s">
        <v>141</v>
      </c>
      <c r="K253" s="15" t="s">
        <v>199</v>
      </c>
      <c r="L253" s="15" t="s">
        <v>204</v>
      </c>
      <c r="M253" s="15">
        <v>0.29299999999999998</v>
      </c>
      <c r="N253" s="15">
        <v>0.56899999999999995</v>
      </c>
      <c r="O253" s="15">
        <v>7.0000000000000001E-3</v>
      </c>
      <c r="P253" s="15">
        <v>0.09</v>
      </c>
      <c r="Q253" s="15">
        <v>0</v>
      </c>
      <c r="R253" s="15">
        <v>0.32900000000000001</v>
      </c>
      <c r="S253" s="15">
        <v>22.556000000000001</v>
      </c>
      <c r="U253" s="15">
        <v>83.16</v>
      </c>
      <c r="V253" s="15">
        <v>6300</v>
      </c>
    </row>
    <row r="254" spans="2:22" x14ac:dyDescent="0.25">
      <c r="B254" s="15" t="s">
        <v>136</v>
      </c>
      <c r="C254" s="15" t="s">
        <v>207</v>
      </c>
      <c r="D254" s="15" t="s">
        <v>249</v>
      </c>
      <c r="E254" s="15">
        <v>2023</v>
      </c>
      <c r="F254" s="15" t="s">
        <v>162</v>
      </c>
      <c r="G254" s="15" t="s">
        <v>133</v>
      </c>
      <c r="H254" s="15" t="s">
        <v>136</v>
      </c>
      <c r="I254" s="15" t="s">
        <v>139</v>
      </c>
      <c r="J254" s="15" t="s">
        <v>141</v>
      </c>
      <c r="K254" s="15" t="s">
        <v>199</v>
      </c>
      <c r="L254" s="15" t="s">
        <v>205</v>
      </c>
      <c r="M254" s="15">
        <v>2.7040000000000002</v>
      </c>
      <c r="N254" s="15">
        <v>2.1269999999999998</v>
      </c>
      <c r="O254" s="15">
        <v>2.5999999999999999E-2</v>
      </c>
      <c r="P254" s="15">
        <v>2.274</v>
      </c>
      <c r="Q254" s="15">
        <v>1.198</v>
      </c>
      <c r="R254" s="15">
        <v>3.6629999999999998</v>
      </c>
      <c r="S254" s="15">
        <v>7.8319999999999999</v>
      </c>
      <c r="U254" s="15">
        <v>7.0679999999999996</v>
      </c>
      <c r="V254" s="15">
        <v>6620</v>
      </c>
    </row>
    <row r="255" spans="2:22" x14ac:dyDescent="0.25">
      <c r="B255" s="15" t="s">
        <v>136</v>
      </c>
      <c r="C255" s="15" t="s">
        <v>207</v>
      </c>
      <c r="D255" s="15" t="s">
        <v>250</v>
      </c>
      <c r="E255" s="15">
        <v>2023</v>
      </c>
      <c r="F255" s="15" t="s">
        <v>162</v>
      </c>
      <c r="G255" s="15" t="s">
        <v>133</v>
      </c>
      <c r="H255" s="15" t="s">
        <v>136</v>
      </c>
      <c r="I255" s="15" t="s">
        <v>139</v>
      </c>
      <c r="J255" s="15" t="s">
        <v>141</v>
      </c>
      <c r="K255" s="15" t="s">
        <v>199</v>
      </c>
      <c r="L255" s="15" t="s">
        <v>200</v>
      </c>
      <c r="M255" s="15">
        <v>4.2409999999999997</v>
      </c>
      <c r="N255" s="15">
        <v>3.4470000000000001</v>
      </c>
      <c r="O255" s="15">
        <v>4.4999999999999998E-2</v>
      </c>
      <c r="P255" s="15">
        <v>3.6619999999999999</v>
      </c>
      <c r="Q255" s="15">
        <v>1.748</v>
      </c>
      <c r="R255" s="15">
        <v>6.0309999999999997</v>
      </c>
      <c r="S255" s="15">
        <v>-1.089</v>
      </c>
      <c r="U255" s="15">
        <v>0</v>
      </c>
      <c r="V255" s="15">
        <v>5790</v>
      </c>
    </row>
    <row r="256" spans="2:22" x14ac:dyDescent="0.25">
      <c r="B256" s="15" t="s">
        <v>136</v>
      </c>
      <c r="C256" s="15" t="s">
        <v>207</v>
      </c>
      <c r="D256" s="15" t="s">
        <v>250</v>
      </c>
      <c r="E256" s="15">
        <v>2023</v>
      </c>
      <c r="F256" s="15" t="s">
        <v>162</v>
      </c>
      <c r="G256" s="15" t="s">
        <v>133</v>
      </c>
      <c r="H256" s="15" t="s">
        <v>136</v>
      </c>
      <c r="I256" s="15" t="s">
        <v>139</v>
      </c>
      <c r="J256" s="15" t="s">
        <v>141</v>
      </c>
      <c r="K256" s="15" t="s">
        <v>199</v>
      </c>
      <c r="L256" s="15" t="s">
        <v>201</v>
      </c>
      <c r="M256" s="15">
        <v>3.472</v>
      </c>
      <c r="N256" s="15">
        <v>2.6890000000000001</v>
      </c>
      <c r="O256" s="15">
        <v>3.3000000000000002E-2</v>
      </c>
      <c r="P256" s="15">
        <v>3.0089999999999999</v>
      </c>
      <c r="Q256" s="15">
        <v>1.5009999999999999</v>
      </c>
      <c r="R256" s="15">
        <v>4.8070000000000004</v>
      </c>
      <c r="S256" s="15">
        <v>2.8180000000000001</v>
      </c>
      <c r="U256" s="15">
        <v>2.9000000000000001E-2</v>
      </c>
      <c r="V256" s="15">
        <v>6640</v>
      </c>
    </row>
    <row r="257" spans="2:22" x14ac:dyDescent="0.25">
      <c r="B257" s="15" t="s">
        <v>136</v>
      </c>
      <c r="C257" s="15" t="s">
        <v>207</v>
      </c>
      <c r="D257" s="15" t="s">
        <v>250</v>
      </c>
      <c r="E257" s="15">
        <v>2023</v>
      </c>
      <c r="F257" s="15" t="s">
        <v>162</v>
      </c>
      <c r="G257" s="15" t="s">
        <v>133</v>
      </c>
      <c r="H257" s="15" t="s">
        <v>136</v>
      </c>
      <c r="I257" s="15" t="s">
        <v>139</v>
      </c>
      <c r="J257" s="15" t="s">
        <v>141</v>
      </c>
      <c r="K257" s="15" t="s">
        <v>199</v>
      </c>
      <c r="L257" s="15" t="s">
        <v>202</v>
      </c>
      <c r="M257" s="15">
        <v>1.071</v>
      </c>
      <c r="N257" s="15">
        <v>1.0369999999999999</v>
      </c>
      <c r="O257" s="15">
        <v>1.2999999999999999E-2</v>
      </c>
      <c r="P257" s="15">
        <v>0.77900000000000003</v>
      </c>
      <c r="Q257" s="15">
        <v>0.35499999999999998</v>
      </c>
      <c r="R257" s="15">
        <v>1.454</v>
      </c>
      <c r="S257" s="15">
        <v>12.295999999999999</v>
      </c>
      <c r="U257" s="15">
        <v>13.222</v>
      </c>
      <c r="V257" s="15">
        <v>6580</v>
      </c>
    </row>
    <row r="258" spans="2:22" x14ac:dyDescent="0.25">
      <c r="B258" s="15" t="s">
        <v>136</v>
      </c>
      <c r="C258" s="15" t="s">
        <v>207</v>
      </c>
      <c r="D258" s="15" t="s">
        <v>250</v>
      </c>
      <c r="E258" s="15">
        <v>2023</v>
      </c>
      <c r="F258" s="15" t="s">
        <v>162</v>
      </c>
      <c r="G258" s="15" t="s">
        <v>133</v>
      </c>
      <c r="H258" s="15" t="s">
        <v>136</v>
      </c>
      <c r="I258" s="15" t="s">
        <v>139</v>
      </c>
      <c r="J258" s="15" t="s">
        <v>141</v>
      </c>
      <c r="K258" s="15" t="s">
        <v>199</v>
      </c>
      <c r="L258" s="15" t="s">
        <v>203</v>
      </c>
      <c r="M258" s="15">
        <v>0.32400000000000001</v>
      </c>
      <c r="N258" s="15">
        <v>0.47099999999999997</v>
      </c>
      <c r="O258" s="15">
        <v>6.0000000000000001E-3</v>
      </c>
      <c r="P258" s="15">
        <v>0.16600000000000001</v>
      </c>
      <c r="Q258" s="15">
        <v>5.0999999999999997E-2</v>
      </c>
      <c r="R258" s="15">
        <v>0.40500000000000003</v>
      </c>
      <c r="S258" s="15">
        <v>17.178999999999998</v>
      </c>
      <c r="U258" s="15">
        <v>20.71</v>
      </c>
      <c r="V258" s="15">
        <v>6600</v>
      </c>
    </row>
    <row r="259" spans="2:22" x14ac:dyDescent="0.25">
      <c r="B259" s="15" t="s">
        <v>136</v>
      </c>
      <c r="C259" s="15" t="s">
        <v>207</v>
      </c>
      <c r="D259" s="15" t="s">
        <v>250</v>
      </c>
      <c r="E259" s="15">
        <v>2023</v>
      </c>
      <c r="F259" s="15" t="s">
        <v>162</v>
      </c>
      <c r="G259" s="15" t="s">
        <v>133</v>
      </c>
      <c r="H259" s="15" t="s">
        <v>136</v>
      </c>
      <c r="I259" s="15" t="s">
        <v>139</v>
      </c>
      <c r="J259" s="15" t="s">
        <v>141</v>
      </c>
      <c r="K259" s="15" t="s">
        <v>199</v>
      </c>
      <c r="L259" s="15" t="s">
        <v>204</v>
      </c>
      <c r="M259" s="15">
        <v>0.25900000000000001</v>
      </c>
      <c r="N259" s="15">
        <v>0.505</v>
      </c>
      <c r="O259" s="15">
        <v>6.0000000000000001E-3</v>
      </c>
      <c r="P259" s="15">
        <v>6.7000000000000004E-2</v>
      </c>
      <c r="Q259" s="15">
        <v>0</v>
      </c>
      <c r="R259" s="15">
        <v>0.28599999999999998</v>
      </c>
      <c r="S259" s="15">
        <v>21.189</v>
      </c>
      <c r="U259" s="15">
        <v>28.053000000000001</v>
      </c>
      <c r="V259" s="15">
        <v>6300</v>
      </c>
    </row>
    <row r="260" spans="2:22" x14ac:dyDescent="0.25">
      <c r="B260" s="15" t="s">
        <v>136</v>
      </c>
      <c r="C260" s="15" t="s">
        <v>207</v>
      </c>
      <c r="D260" s="15" t="s">
        <v>250</v>
      </c>
      <c r="E260" s="15">
        <v>2023</v>
      </c>
      <c r="F260" s="15" t="s">
        <v>162</v>
      </c>
      <c r="G260" s="15" t="s">
        <v>133</v>
      </c>
      <c r="H260" s="15" t="s">
        <v>136</v>
      </c>
      <c r="I260" s="15" t="s">
        <v>139</v>
      </c>
      <c r="J260" s="15" t="s">
        <v>141</v>
      </c>
      <c r="K260" s="15" t="s">
        <v>199</v>
      </c>
      <c r="L260" s="15" t="s">
        <v>205</v>
      </c>
      <c r="M260" s="15">
        <v>2.4260000000000002</v>
      </c>
      <c r="N260" s="15">
        <v>1.9810000000000001</v>
      </c>
      <c r="O260" s="15">
        <v>2.4E-2</v>
      </c>
      <c r="P260" s="15">
        <v>2.0110000000000001</v>
      </c>
      <c r="Q260" s="15">
        <v>0.98399999999999999</v>
      </c>
      <c r="R260" s="15">
        <v>3.3420000000000001</v>
      </c>
      <c r="S260" s="15">
        <v>7.5069999999999997</v>
      </c>
      <c r="U260" s="15">
        <v>0.309</v>
      </c>
      <c r="V260" s="15">
        <v>6620</v>
      </c>
    </row>
    <row r="261" spans="2:22" x14ac:dyDescent="0.25">
      <c r="B261" s="15" t="s">
        <v>136</v>
      </c>
      <c r="C261" s="15" t="s">
        <v>207</v>
      </c>
      <c r="D261" s="15" t="s">
        <v>251</v>
      </c>
      <c r="E261" s="15">
        <v>2023</v>
      </c>
      <c r="F261" s="15" t="s">
        <v>162</v>
      </c>
      <c r="G261" s="15" t="s">
        <v>133</v>
      </c>
      <c r="H261" s="15" t="s">
        <v>136</v>
      </c>
      <c r="I261" s="15" t="s">
        <v>139</v>
      </c>
      <c r="J261" s="15" t="s">
        <v>141</v>
      </c>
      <c r="K261" s="15" t="s">
        <v>199</v>
      </c>
      <c r="L261" s="15" t="s">
        <v>200</v>
      </c>
      <c r="M261" s="15">
        <v>3.6789999999999998</v>
      </c>
      <c r="N261" s="15">
        <v>3.2930000000000001</v>
      </c>
      <c r="O261" s="15">
        <v>4.2999999999999997E-2</v>
      </c>
      <c r="P261" s="15">
        <v>3.089</v>
      </c>
      <c r="Q261" s="15">
        <v>1.1379999999999999</v>
      </c>
      <c r="R261" s="15">
        <v>5.3079999999999998</v>
      </c>
      <c r="S261" s="15">
        <v>-1.089</v>
      </c>
      <c r="U261" s="15">
        <v>0</v>
      </c>
      <c r="V261" s="15">
        <v>5790</v>
      </c>
    </row>
    <row r="262" spans="2:22" x14ac:dyDescent="0.25">
      <c r="B262" s="15" t="s">
        <v>136</v>
      </c>
      <c r="C262" s="15" t="s">
        <v>207</v>
      </c>
      <c r="D262" s="15" t="s">
        <v>251</v>
      </c>
      <c r="E262" s="15">
        <v>2023</v>
      </c>
      <c r="F262" s="15" t="s">
        <v>162</v>
      </c>
      <c r="G262" s="15" t="s">
        <v>133</v>
      </c>
      <c r="H262" s="15" t="s">
        <v>136</v>
      </c>
      <c r="I262" s="15" t="s">
        <v>139</v>
      </c>
      <c r="J262" s="15" t="s">
        <v>141</v>
      </c>
      <c r="K262" s="15" t="s">
        <v>199</v>
      </c>
      <c r="L262" s="15" t="s">
        <v>201</v>
      </c>
      <c r="M262" s="15">
        <v>2.992</v>
      </c>
      <c r="N262" s="15">
        <v>2.6019999999999999</v>
      </c>
      <c r="O262" s="15">
        <v>3.2000000000000001E-2</v>
      </c>
      <c r="P262" s="15">
        <v>2.46</v>
      </c>
      <c r="Q262" s="15">
        <v>0.99</v>
      </c>
      <c r="R262" s="15">
        <v>4.2460000000000004</v>
      </c>
      <c r="S262" s="15">
        <v>2.8180000000000001</v>
      </c>
      <c r="U262" s="15">
        <v>2.9000000000000001E-2</v>
      </c>
      <c r="V262" s="15">
        <v>6640</v>
      </c>
    </row>
    <row r="263" spans="2:22" x14ac:dyDescent="0.25">
      <c r="B263" s="15" t="s">
        <v>136</v>
      </c>
      <c r="C263" s="15" t="s">
        <v>207</v>
      </c>
      <c r="D263" s="15" t="s">
        <v>251</v>
      </c>
      <c r="E263" s="15">
        <v>2023</v>
      </c>
      <c r="F263" s="15" t="s">
        <v>162</v>
      </c>
      <c r="G263" s="15" t="s">
        <v>133</v>
      </c>
      <c r="H263" s="15" t="s">
        <v>136</v>
      </c>
      <c r="I263" s="15" t="s">
        <v>139</v>
      </c>
      <c r="J263" s="15" t="s">
        <v>141</v>
      </c>
      <c r="K263" s="15" t="s">
        <v>199</v>
      </c>
      <c r="L263" s="15" t="s">
        <v>202</v>
      </c>
      <c r="M263" s="15">
        <v>0.93200000000000005</v>
      </c>
      <c r="N263" s="15">
        <v>0.97699999999999998</v>
      </c>
      <c r="O263" s="15">
        <v>1.2E-2</v>
      </c>
      <c r="P263" s="15">
        <v>0.63700000000000001</v>
      </c>
      <c r="Q263" s="15">
        <v>0.25600000000000001</v>
      </c>
      <c r="R263" s="15">
        <v>1.274</v>
      </c>
      <c r="S263" s="15">
        <v>12.295999999999999</v>
      </c>
      <c r="U263" s="15">
        <v>13.222</v>
      </c>
      <c r="V263" s="15">
        <v>6580</v>
      </c>
    </row>
    <row r="264" spans="2:22" x14ac:dyDescent="0.25">
      <c r="B264" s="15" t="s">
        <v>136</v>
      </c>
      <c r="C264" s="15" t="s">
        <v>207</v>
      </c>
      <c r="D264" s="15" t="s">
        <v>251</v>
      </c>
      <c r="E264" s="15">
        <v>2023</v>
      </c>
      <c r="F264" s="15" t="s">
        <v>162</v>
      </c>
      <c r="G264" s="15" t="s">
        <v>133</v>
      </c>
      <c r="H264" s="15" t="s">
        <v>136</v>
      </c>
      <c r="I264" s="15" t="s">
        <v>139</v>
      </c>
      <c r="J264" s="15" t="s">
        <v>141</v>
      </c>
      <c r="K264" s="15" t="s">
        <v>199</v>
      </c>
      <c r="L264" s="15" t="s">
        <v>203</v>
      </c>
      <c r="M264" s="15">
        <v>0.28100000000000003</v>
      </c>
      <c r="N264" s="15">
        <v>0.43</v>
      </c>
      <c r="O264" s="15">
        <v>5.0000000000000001E-3</v>
      </c>
      <c r="P264" s="15">
        <v>0.13500000000000001</v>
      </c>
      <c r="Q264" s="15">
        <v>3.7999999999999999E-2</v>
      </c>
      <c r="R264" s="15">
        <v>0.34300000000000003</v>
      </c>
      <c r="S264" s="15">
        <v>17.178999999999998</v>
      </c>
      <c r="U264" s="15">
        <v>20.710999999999999</v>
      </c>
      <c r="V264" s="15">
        <v>6600</v>
      </c>
    </row>
    <row r="265" spans="2:22" x14ac:dyDescent="0.25">
      <c r="B265" s="15" t="s">
        <v>136</v>
      </c>
      <c r="C265" s="15" t="s">
        <v>207</v>
      </c>
      <c r="D265" s="15" t="s">
        <v>251</v>
      </c>
      <c r="E265" s="15">
        <v>2023</v>
      </c>
      <c r="F265" s="15" t="s">
        <v>162</v>
      </c>
      <c r="G265" s="15" t="s">
        <v>133</v>
      </c>
      <c r="H265" s="15" t="s">
        <v>136</v>
      </c>
      <c r="I265" s="15" t="s">
        <v>139</v>
      </c>
      <c r="J265" s="15" t="s">
        <v>141</v>
      </c>
      <c r="K265" s="15" t="s">
        <v>199</v>
      </c>
      <c r="L265" s="15" t="s">
        <v>204</v>
      </c>
      <c r="M265" s="15">
        <v>0.216</v>
      </c>
      <c r="N265" s="15">
        <v>0.435</v>
      </c>
      <c r="O265" s="15">
        <v>5.0000000000000001E-3</v>
      </c>
      <c r="P265" s="15">
        <v>4.4999999999999998E-2</v>
      </c>
      <c r="Q265" s="15">
        <v>0</v>
      </c>
      <c r="R265" s="15">
        <v>0.22800000000000001</v>
      </c>
      <c r="S265" s="15">
        <v>21.189</v>
      </c>
      <c r="U265" s="15">
        <v>28.052</v>
      </c>
      <c r="V265" s="15">
        <v>6300</v>
      </c>
    </row>
    <row r="266" spans="2:22" x14ac:dyDescent="0.25">
      <c r="B266" s="15" t="s">
        <v>136</v>
      </c>
      <c r="C266" s="15" t="s">
        <v>207</v>
      </c>
      <c r="D266" s="15" t="s">
        <v>251</v>
      </c>
      <c r="E266" s="15">
        <v>2023</v>
      </c>
      <c r="F266" s="15" t="s">
        <v>162</v>
      </c>
      <c r="G266" s="15" t="s">
        <v>133</v>
      </c>
      <c r="H266" s="15" t="s">
        <v>136</v>
      </c>
      <c r="I266" s="15" t="s">
        <v>139</v>
      </c>
      <c r="J266" s="15" t="s">
        <v>141</v>
      </c>
      <c r="K266" s="15" t="s">
        <v>199</v>
      </c>
      <c r="L266" s="15" t="s">
        <v>205</v>
      </c>
      <c r="M266" s="15">
        <v>2.089</v>
      </c>
      <c r="N266" s="15">
        <v>1.901</v>
      </c>
      <c r="O266" s="15">
        <v>2.3E-2</v>
      </c>
      <c r="P266" s="15">
        <v>1.6339999999999999</v>
      </c>
      <c r="Q266" s="15">
        <v>0.69</v>
      </c>
      <c r="R266" s="15">
        <v>2.9750000000000001</v>
      </c>
      <c r="S266" s="15">
        <v>7.5069999999999997</v>
      </c>
      <c r="U266" s="15">
        <v>0.309</v>
      </c>
      <c r="V266" s="15">
        <v>6620</v>
      </c>
    </row>
    <row r="267" spans="2:22" x14ac:dyDescent="0.25">
      <c r="B267" s="15" t="s">
        <v>136</v>
      </c>
      <c r="C267" s="15" t="s">
        <v>207</v>
      </c>
      <c r="D267" s="15" t="s">
        <v>252</v>
      </c>
      <c r="E267" s="15">
        <v>2023</v>
      </c>
      <c r="F267" s="15" t="s">
        <v>162</v>
      </c>
      <c r="G267" s="15" t="s">
        <v>133</v>
      </c>
      <c r="H267" s="15" t="s">
        <v>136</v>
      </c>
      <c r="I267" s="15" t="s">
        <v>139</v>
      </c>
      <c r="J267" s="15" t="s">
        <v>141</v>
      </c>
      <c r="K267" s="15" t="s">
        <v>199</v>
      </c>
      <c r="L267" s="15" t="s">
        <v>200</v>
      </c>
      <c r="M267" s="15">
        <v>3.1160000000000001</v>
      </c>
      <c r="N267" s="15">
        <v>3.0710000000000002</v>
      </c>
      <c r="O267" s="15">
        <v>0.04</v>
      </c>
      <c r="P267" s="15">
        <v>2.4430000000000001</v>
      </c>
      <c r="Q267" s="15">
        <v>0.59799999999999998</v>
      </c>
      <c r="R267" s="15">
        <v>4.6539999999999999</v>
      </c>
      <c r="S267" s="15">
        <v>-1.2030000000000001</v>
      </c>
      <c r="U267" s="15">
        <v>0</v>
      </c>
      <c r="V267" s="15">
        <v>5790</v>
      </c>
    </row>
    <row r="268" spans="2:22" x14ac:dyDescent="0.25">
      <c r="B268" s="15" t="s">
        <v>136</v>
      </c>
      <c r="C268" s="15" t="s">
        <v>207</v>
      </c>
      <c r="D268" s="15" t="s">
        <v>252</v>
      </c>
      <c r="E268" s="15">
        <v>2023</v>
      </c>
      <c r="F268" s="15" t="s">
        <v>162</v>
      </c>
      <c r="G268" s="15" t="s">
        <v>133</v>
      </c>
      <c r="H268" s="15" t="s">
        <v>136</v>
      </c>
      <c r="I268" s="15" t="s">
        <v>139</v>
      </c>
      <c r="J268" s="15" t="s">
        <v>141</v>
      </c>
      <c r="K268" s="15" t="s">
        <v>199</v>
      </c>
      <c r="L268" s="15" t="s">
        <v>201</v>
      </c>
      <c r="M268" s="15">
        <v>2.4550000000000001</v>
      </c>
      <c r="N268" s="15">
        <v>2.3959999999999999</v>
      </c>
      <c r="O268" s="15">
        <v>2.9000000000000001E-2</v>
      </c>
      <c r="P268" s="15">
        <v>1.84</v>
      </c>
      <c r="Q268" s="15">
        <v>0.57599999999999996</v>
      </c>
      <c r="R268" s="15">
        <v>3.593</v>
      </c>
      <c r="S268" s="15">
        <v>2.5920000000000001</v>
      </c>
      <c r="U268" s="15">
        <v>0</v>
      </c>
      <c r="V268" s="15">
        <v>6640</v>
      </c>
    </row>
    <row r="269" spans="2:22" x14ac:dyDescent="0.25">
      <c r="B269" s="15" t="s">
        <v>136</v>
      </c>
      <c r="C269" s="15" t="s">
        <v>207</v>
      </c>
      <c r="D269" s="15" t="s">
        <v>252</v>
      </c>
      <c r="E269" s="15">
        <v>2023</v>
      </c>
      <c r="F269" s="15" t="s">
        <v>162</v>
      </c>
      <c r="G269" s="15" t="s">
        <v>133</v>
      </c>
      <c r="H269" s="15" t="s">
        <v>136</v>
      </c>
      <c r="I269" s="15" t="s">
        <v>139</v>
      </c>
      <c r="J269" s="15" t="s">
        <v>141</v>
      </c>
      <c r="K269" s="15" t="s">
        <v>199</v>
      </c>
      <c r="L269" s="15" t="s">
        <v>202</v>
      </c>
      <c r="M269" s="15">
        <v>0.76700000000000002</v>
      </c>
      <c r="N269" s="15">
        <v>0.86899999999999999</v>
      </c>
      <c r="O269" s="15">
        <v>1.0999999999999999E-2</v>
      </c>
      <c r="P269" s="15">
        <v>0.49</v>
      </c>
      <c r="Q269" s="15">
        <v>0.17499999999999999</v>
      </c>
      <c r="R269" s="15">
        <v>1.038</v>
      </c>
      <c r="S269" s="15">
        <v>11.707000000000001</v>
      </c>
      <c r="U269" s="15">
        <v>0.56899999999999995</v>
      </c>
      <c r="V269" s="15">
        <v>6580</v>
      </c>
    </row>
    <row r="270" spans="2:22" x14ac:dyDescent="0.25">
      <c r="B270" s="15" t="s">
        <v>136</v>
      </c>
      <c r="C270" s="15" t="s">
        <v>207</v>
      </c>
      <c r="D270" s="15" t="s">
        <v>252</v>
      </c>
      <c r="E270" s="15">
        <v>2023</v>
      </c>
      <c r="F270" s="15" t="s">
        <v>162</v>
      </c>
      <c r="G270" s="15" t="s">
        <v>133</v>
      </c>
      <c r="H270" s="15" t="s">
        <v>136</v>
      </c>
      <c r="I270" s="15" t="s">
        <v>139</v>
      </c>
      <c r="J270" s="15" t="s">
        <v>141</v>
      </c>
      <c r="K270" s="15" t="s">
        <v>199</v>
      </c>
      <c r="L270" s="15" t="s">
        <v>203</v>
      </c>
      <c r="M270" s="15">
        <v>0.23599999999999999</v>
      </c>
      <c r="N270" s="15">
        <v>0.38600000000000001</v>
      </c>
      <c r="O270" s="15">
        <v>5.0000000000000001E-3</v>
      </c>
      <c r="P270" s="15">
        <v>0.107</v>
      </c>
      <c r="Q270" s="15">
        <v>2.4E-2</v>
      </c>
      <c r="R270" s="15">
        <v>0.28299999999999997</v>
      </c>
      <c r="S270" s="15">
        <v>16.382000000000001</v>
      </c>
      <c r="U270" s="15">
        <v>1.3740000000000001</v>
      </c>
      <c r="V270" s="15">
        <v>6600</v>
      </c>
    </row>
    <row r="271" spans="2:22" x14ac:dyDescent="0.25">
      <c r="B271" s="15" t="s">
        <v>136</v>
      </c>
      <c r="C271" s="15" t="s">
        <v>207</v>
      </c>
      <c r="D271" s="15" t="s">
        <v>252</v>
      </c>
      <c r="E271" s="15">
        <v>2023</v>
      </c>
      <c r="F271" s="15" t="s">
        <v>162</v>
      </c>
      <c r="G271" s="15" t="s">
        <v>133</v>
      </c>
      <c r="H271" s="15" t="s">
        <v>136</v>
      </c>
      <c r="I271" s="15" t="s">
        <v>139</v>
      </c>
      <c r="J271" s="15" t="s">
        <v>141</v>
      </c>
      <c r="K271" s="15" t="s">
        <v>199</v>
      </c>
      <c r="L271" s="15" t="s">
        <v>204</v>
      </c>
      <c r="M271" s="15">
        <v>0.17799999999999999</v>
      </c>
      <c r="N271" s="15">
        <v>0.38100000000000001</v>
      </c>
      <c r="O271" s="15">
        <v>5.0000000000000001E-3</v>
      </c>
      <c r="P271" s="15">
        <v>2.9000000000000001E-2</v>
      </c>
      <c r="Q271" s="15">
        <v>0</v>
      </c>
      <c r="R271" s="15">
        <v>0.186</v>
      </c>
      <c r="S271" s="15">
        <v>20.021999999999998</v>
      </c>
      <c r="U271" s="15">
        <v>2.4790000000000001</v>
      </c>
      <c r="V271" s="15">
        <v>6300</v>
      </c>
    </row>
    <row r="272" spans="2:22" x14ac:dyDescent="0.25">
      <c r="B272" s="15" t="s">
        <v>136</v>
      </c>
      <c r="C272" s="15" t="s">
        <v>207</v>
      </c>
      <c r="D272" s="15" t="s">
        <v>252</v>
      </c>
      <c r="E272" s="15">
        <v>2023</v>
      </c>
      <c r="F272" s="15" t="s">
        <v>162</v>
      </c>
      <c r="G272" s="15" t="s">
        <v>133</v>
      </c>
      <c r="H272" s="15" t="s">
        <v>136</v>
      </c>
      <c r="I272" s="15" t="s">
        <v>139</v>
      </c>
      <c r="J272" s="15" t="s">
        <v>141</v>
      </c>
      <c r="K272" s="15" t="s">
        <v>199</v>
      </c>
      <c r="L272" s="15" t="s">
        <v>205</v>
      </c>
      <c r="M272" s="15">
        <v>1.716</v>
      </c>
      <c r="N272" s="15">
        <v>1.7470000000000001</v>
      </c>
      <c r="O272" s="15">
        <v>2.1000000000000001E-2</v>
      </c>
      <c r="P272" s="15">
        <v>1.222</v>
      </c>
      <c r="Q272" s="15">
        <v>0.40699999999999997</v>
      </c>
      <c r="R272" s="15">
        <v>2.4809999999999999</v>
      </c>
      <c r="S272" s="15">
        <v>7.27</v>
      </c>
      <c r="U272" s="15">
        <v>5.0000000000000001E-3</v>
      </c>
      <c r="V272" s="15">
        <v>6620</v>
      </c>
    </row>
    <row r="273" spans="2:22" x14ac:dyDescent="0.25">
      <c r="B273" s="15" t="s">
        <v>136</v>
      </c>
      <c r="C273" s="15" t="s">
        <v>207</v>
      </c>
      <c r="D273" s="15" t="s">
        <v>253</v>
      </c>
      <c r="E273" s="15">
        <v>2023</v>
      </c>
      <c r="F273" s="15" t="s">
        <v>162</v>
      </c>
      <c r="G273" s="15" t="s">
        <v>133</v>
      </c>
      <c r="H273" s="15" t="s">
        <v>136</v>
      </c>
      <c r="I273" s="15" t="s">
        <v>139</v>
      </c>
      <c r="J273" s="15" t="s">
        <v>141</v>
      </c>
      <c r="K273" s="15" t="s">
        <v>199</v>
      </c>
      <c r="L273" s="15" t="s">
        <v>200</v>
      </c>
      <c r="M273" s="15">
        <v>2.319</v>
      </c>
      <c r="N273" s="15">
        <v>2.766</v>
      </c>
      <c r="O273" s="15">
        <v>3.5999999999999997E-2</v>
      </c>
      <c r="P273" s="15">
        <v>1.4379999999999999</v>
      </c>
      <c r="Q273" s="15">
        <v>0.104</v>
      </c>
      <c r="R273" s="15">
        <v>3.5310000000000001</v>
      </c>
      <c r="S273" s="15">
        <v>-1.2030000000000001</v>
      </c>
      <c r="U273" s="15">
        <v>0</v>
      </c>
      <c r="V273" s="15">
        <v>5790</v>
      </c>
    </row>
    <row r="274" spans="2:22" x14ac:dyDescent="0.25">
      <c r="B274" s="15" t="s">
        <v>136</v>
      </c>
      <c r="C274" s="15" t="s">
        <v>207</v>
      </c>
      <c r="D274" s="15" t="s">
        <v>253</v>
      </c>
      <c r="E274" s="15">
        <v>2023</v>
      </c>
      <c r="F274" s="15" t="s">
        <v>162</v>
      </c>
      <c r="G274" s="15" t="s">
        <v>133</v>
      </c>
      <c r="H274" s="15" t="s">
        <v>136</v>
      </c>
      <c r="I274" s="15" t="s">
        <v>139</v>
      </c>
      <c r="J274" s="15" t="s">
        <v>141</v>
      </c>
      <c r="K274" s="15" t="s">
        <v>199</v>
      </c>
      <c r="L274" s="15" t="s">
        <v>201</v>
      </c>
      <c r="M274" s="15">
        <v>1.796</v>
      </c>
      <c r="N274" s="15">
        <v>2.093</v>
      </c>
      <c r="O274" s="15">
        <v>2.5999999999999999E-2</v>
      </c>
      <c r="P274" s="15">
        <v>1.0740000000000001</v>
      </c>
      <c r="Q274" s="15">
        <v>0.25700000000000001</v>
      </c>
      <c r="R274" s="15">
        <v>2.6520000000000001</v>
      </c>
      <c r="S274" s="15">
        <v>2.5920000000000001</v>
      </c>
      <c r="U274" s="15">
        <v>0</v>
      </c>
      <c r="V274" s="15">
        <v>6640</v>
      </c>
    </row>
    <row r="275" spans="2:22" x14ac:dyDescent="0.25">
      <c r="B275" s="15" t="s">
        <v>136</v>
      </c>
      <c r="C275" s="15" t="s">
        <v>207</v>
      </c>
      <c r="D275" s="15" t="s">
        <v>253</v>
      </c>
      <c r="E275" s="15">
        <v>2023</v>
      </c>
      <c r="F275" s="15" t="s">
        <v>162</v>
      </c>
      <c r="G275" s="15" t="s">
        <v>133</v>
      </c>
      <c r="H275" s="15" t="s">
        <v>136</v>
      </c>
      <c r="I275" s="15" t="s">
        <v>139</v>
      </c>
      <c r="J275" s="15" t="s">
        <v>141</v>
      </c>
      <c r="K275" s="15" t="s">
        <v>199</v>
      </c>
      <c r="L275" s="15" t="s">
        <v>202</v>
      </c>
      <c r="M275" s="15">
        <v>0.58699999999999997</v>
      </c>
      <c r="N275" s="15">
        <v>0.77800000000000002</v>
      </c>
      <c r="O275" s="15">
        <v>0.01</v>
      </c>
      <c r="P275" s="15">
        <v>0.31900000000000001</v>
      </c>
      <c r="Q275" s="15">
        <v>0.10199999999999999</v>
      </c>
      <c r="R275" s="15">
        <v>0.76300000000000001</v>
      </c>
      <c r="S275" s="15">
        <v>11.707000000000001</v>
      </c>
      <c r="U275" s="15">
        <v>0.56899999999999995</v>
      </c>
      <c r="V275" s="15">
        <v>6580</v>
      </c>
    </row>
    <row r="276" spans="2:22" x14ac:dyDescent="0.25">
      <c r="B276" s="15" t="s">
        <v>136</v>
      </c>
      <c r="C276" s="15" t="s">
        <v>207</v>
      </c>
      <c r="D276" s="15" t="s">
        <v>253</v>
      </c>
      <c r="E276" s="15">
        <v>2023</v>
      </c>
      <c r="F276" s="15" t="s">
        <v>162</v>
      </c>
      <c r="G276" s="15" t="s">
        <v>133</v>
      </c>
      <c r="H276" s="15" t="s">
        <v>136</v>
      </c>
      <c r="I276" s="15" t="s">
        <v>139</v>
      </c>
      <c r="J276" s="15" t="s">
        <v>141</v>
      </c>
      <c r="K276" s="15" t="s">
        <v>199</v>
      </c>
      <c r="L276" s="15" t="s">
        <v>203</v>
      </c>
      <c r="M276" s="15">
        <v>0.20399999999999999</v>
      </c>
      <c r="N276" s="15">
        <v>0.36099999999999999</v>
      </c>
      <c r="O276" s="15">
        <v>4.0000000000000001E-3</v>
      </c>
      <c r="P276" s="15">
        <v>8.7999999999999995E-2</v>
      </c>
      <c r="Q276" s="15">
        <v>1.2999999999999999E-2</v>
      </c>
      <c r="R276" s="15">
        <v>0.23599999999999999</v>
      </c>
      <c r="S276" s="15">
        <v>16.382000000000001</v>
      </c>
      <c r="U276" s="15">
        <v>1.3740000000000001</v>
      </c>
      <c r="V276" s="15">
        <v>6600</v>
      </c>
    </row>
    <row r="277" spans="2:22" x14ac:dyDescent="0.25">
      <c r="B277" s="15" t="s">
        <v>136</v>
      </c>
      <c r="C277" s="15" t="s">
        <v>207</v>
      </c>
      <c r="D277" s="15" t="s">
        <v>253</v>
      </c>
      <c r="E277" s="15">
        <v>2023</v>
      </c>
      <c r="F277" s="15" t="s">
        <v>162</v>
      </c>
      <c r="G277" s="15" t="s">
        <v>133</v>
      </c>
      <c r="H277" s="15" t="s">
        <v>136</v>
      </c>
      <c r="I277" s="15" t="s">
        <v>139</v>
      </c>
      <c r="J277" s="15" t="s">
        <v>141</v>
      </c>
      <c r="K277" s="15" t="s">
        <v>199</v>
      </c>
      <c r="L277" s="15" t="s">
        <v>204</v>
      </c>
      <c r="M277" s="15">
        <v>0.16300000000000001</v>
      </c>
      <c r="N277" s="15">
        <v>0.376</v>
      </c>
      <c r="O277" s="15">
        <v>5.0000000000000001E-3</v>
      </c>
      <c r="P277" s="15">
        <v>2.1999999999999999E-2</v>
      </c>
      <c r="Q277" s="15">
        <v>0</v>
      </c>
      <c r="R277" s="15">
        <v>0.157</v>
      </c>
      <c r="S277" s="15">
        <v>20.021999999999998</v>
      </c>
      <c r="U277" s="15">
        <v>2.4790000000000001</v>
      </c>
      <c r="V277" s="15">
        <v>6300</v>
      </c>
    </row>
    <row r="278" spans="2:22" x14ac:dyDescent="0.25">
      <c r="B278" s="15" t="s">
        <v>136</v>
      </c>
      <c r="C278" s="15" t="s">
        <v>207</v>
      </c>
      <c r="D278" s="15" t="s">
        <v>253</v>
      </c>
      <c r="E278" s="15">
        <v>2023</v>
      </c>
      <c r="F278" s="15" t="s">
        <v>162</v>
      </c>
      <c r="G278" s="15" t="s">
        <v>133</v>
      </c>
      <c r="H278" s="15" t="s">
        <v>136</v>
      </c>
      <c r="I278" s="15" t="s">
        <v>139</v>
      </c>
      <c r="J278" s="15" t="s">
        <v>141</v>
      </c>
      <c r="K278" s="15" t="s">
        <v>199</v>
      </c>
      <c r="L278" s="15" t="s">
        <v>205</v>
      </c>
      <c r="M278" s="15">
        <v>1.262</v>
      </c>
      <c r="N278" s="15">
        <v>1.5229999999999999</v>
      </c>
      <c r="O278" s="15">
        <v>1.9E-2</v>
      </c>
      <c r="P278" s="15">
        <v>0.73699999999999999</v>
      </c>
      <c r="Q278" s="15">
        <v>0.20699999999999999</v>
      </c>
      <c r="R278" s="15">
        <v>1.7629999999999999</v>
      </c>
      <c r="S278" s="15">
        <v>7.27</v>
      </c>
      <c r="U278" s="15">
        <v>5.0000000000000001E-3</v>
      </c>
      <c r="V278" s="15">
        <v>6620</v>
      </c>
    </row>
    <row r="279" spans="2:22" x14ac:dyDescent="0.25">
      <c r="B279" s="15" t="s">
        <v>136</v>
      </c>
      <c r="C279" s="15" t="s">
        <v>207</v>
      </c>
      <c r="D279" s="15" t="s">
        <v>254</v>
      </c>
      <c r="E279" s="15">
        <v>2023</v>
      </c>
      <c r="F279" s="15" t="s">
        <v>162</v>
      </c>
      <c r="G279" s="15" t="s">
        <v>133</v>
      </c>
      <c r="H279" s="15" t="s">
        <v>136</v>
      </c>
      <c r="I279" s="15" t="s">
        <v>139</v>
      </c>
      <c r="J279" s="15" t="s">
        <v>141</v>
      </c>
      <c r="K279" s="15" t="s">
        <v>199</v>
      </c>
      <c r="L279" s="15" t="s">
        <v>200</v>
      </c>
      <c r="M279" s="15">
        <v>1.736</v>
      </c>
      <c r="N279" s="15">
        <v>2.355</v>
      </c>
      <c r="O279" s="15">
        <v>3.1E-2</v>
      </c>
      <c r="P279" s="15">
        <v>0.78500000000000003</v>
      </c>
      <c r="Q279" s="15">
        <v>0</v>
      </c>
      <c r="R279" s="15">
        <v>2.6440000000000001</v>
      </c>
      <c r="S279" s="15">
        <v>-1.208</v>
      </c>
      <c r="U279" s="15">
        <v>0</v>
      </c>
      <c r="V279" s="15">
        <v>5790</v>
      </c>
    </row>
    <row r="280" spans="2:22" x14ac:dyDescent="0.25">
      <c r="B280" s="15" t="s">
        <v>136</v>
      </c>
      <c r="C280" s="15" t="s">
        <v>207</v>
      </c>
      <c r="D280" s="15" t="s">
        <v>254</v>
      </c>
      <c r="E280" s="15">
        <v>2023</v>
      </c>
      <c r="F280" s="15" t="s">
        <v>162</v>
      </c>
      <c r="G280" s="15" t="s">
        <v>133</v>
      </c>
      <c r="H280" s="15" t="s">
        <v>136</v>
      </c>
      <c r="I280" s="15" t="s">
        <v>139</v>
      </c>
      <c r="J280" s="15" t="s">
        <v>141</v>
      </c>
      <c r="K280" s="15" t="s">
        <v>199</v>
      </c>
      <c r="L280" s="15" t="s">
        <v>201</v>
      </c>
      <c r="M280" s="15">
        <v>1.2829999999999999</v>
      </c>
      <c r="N280" s="15">
        <v>1.7170000000000001</v>
      </c>
      <c r="O280" s="15">
        <v>2.1000000000000001E-2</v>
      </c>
      <c r="P280" s="15">
        <v>0.59099999999999997</v>
      </c>
      <c r="Q280" s="15">
        <v>0.111</v>
      </c>
      <c r="R280" s="15">
        <v>1.853</v>
      </c>
      <c r="S280" s="15">
        <v>2.444</v>
      </c>
      <c r="U280" s="15">
        <v>0</v>
      </c>
      <c r="V280" s="15">
        <v>6640</v>
      </c>
    </row>
    <row r="281" spans="2:22" x14ac:dyDescent="0.25">
      <c r="B281" s="15" t="s">
        <v>136</v>
      </c>
      <c r="C281" s="15" t="s">
        <v>207</v>
      </c>
      <c r="D281" s="15" t="s">
        <v>254</v>
      </c>
      <c r="E281" s="15">
        <v>2023</v>
      </c>
      <c r="F281" s="15" t="s">
        <v>162</v>
      </c>
      <c r="G281" s="15" t="s">
        <v>133</v>
      </c>
      <c r="H281" s="15" t="s">
        <v>136</v>
      </c>
      <c r="I281" s="15" t="s">
        <v>139</v>
      </c>
      <c r="J281" s="15" t="s">
        <v>141</v>
      </c>
      <c r="K281" s="15" t="s">
        <v>199</v>
      </c>
      <c r="L281" s="15" t="s">
        <v>202</v>
      </c>
      <c r="M281" s="15">
        <v>0.42599999999999999</v>
      </c>
      <c r="N281" s="15">
        <v>0.63700000000000001</v>
      </c>
      <c r="O281" s="15">
        <v>8.0000000000000002E-3</v>
      </c>
      <c r="P281" s="15">
        <v>0.193</v>
      </c>
      <c r="Q281" s="15">
        <v>5.5E-2</v>
      </c>
      <c r="R281" s="15">
        <v>0.52600000000000002</v>
      </c>
      <c r="S281" s="15">
        <v>11.246</v>
      </c>
      <c r="U281" s="15">
        <v>0</v>
      </c>
      <c r="V281" s="15">
        <v>6580</v>
      </c>
    </row>
    <row r="282" spans="2:22" x14ac:dyDescent="0.25">
      <c r="B282" s="15" t="s">
        <v>136</v>
      </c>
      <c r="C282" s="15" t="s">
        <v>207</v>
      </c>
      <c r="D282" s="15" t="s">
        <v>254</v>
      </c>
      <c r="E282" s="15">
        <v>2023</v>
      </c>
      <c r="F282" s="15" t="s">
        <v>162</v>
      </c>
      <c r="G282" s="15" t="s">
        <v>133</v>
      </c>
      <c r="H282" s="15" t="s">
        <v>136</v>
      </c>
      <c r="I282" s="15" t="s">
        <v>139</v>
      </c>
      <c r="J282" s="15" t="s">
        <v>141</v>
      </c>
      <c r="K282" s="15" t="s">
        <v>199</v>
      </c>
      <c r="L282" s="15" t="s">
        <v>203</v>
      </c>
      <c r="M282" s="15">
        <v>0.159</v>
      </c>
      <c r="N282" s="15">
        <v>0.32</v>
      </c>
      <c r="O282" s="15">
        <v>4.0000000000000001E-3</v>
      </c>
      <c r="P282" s="15">
        <v>5.8000000000000003E-2</v>
      </c>
      <c r="Q282" s="15">
        <v>4.0000000000000001E-3</v>
      </c>
      <c r="R282" s="15">
        <v>0.17100000000000001</v>
      </c>
      <c r="S282" s="15">
        <v>15.750999999999999</v>
      </c>
      <c r="U282" s="15">
        <v>0</v>
      </c>
      <c r="V282" s="15">
        <v>6600</v>
      </c>
    </row>
    <row r="283" spans="2:22" x14ac:dyDescent="0.25">
      <c r="B283" s="15" t="s">
        <v>136</v>
      </c>
      <c r="C283" s="15" t="s">
        <v>207</v>
      </c>
      <c r="D283" s="15" t="s">
        <v>254</v>
      </c>
      <c r="E283" s="15">
        <v>2023</v>
      </c>
      <c r="F283" s="15" t="s">
        <v>162</v>
      </c>
      <c r="G283" s="15" t="s">
        <v>133</v>
      </c>
      <c r="H283" s="15" t="s">
        <v>136</v>
      </c>
      <c r="I283" s="15" t="s">
        <v>139</v>
      </c>
      <c r="J283" s="15" t="s">
        <v>141</v>
      </c>
      <c r="K283" s="15" t="s">
        <v>199</v>
      </c>
      <c r="L283" s="15" t="s">
        <v>204</v>
      </c>
      <c r="M283" s="15">
        <v>0.13300000000000001</v>
      </c>
      <c r="N283" s="15">
        <v>0.38900000000000001</v>
      </c>
      <c r="O283" s="15">
        <v>5.0000000000000001E-3</v>
      </c>
      <c r="P283" s="15">
        <v>7.0000000000000001E-3</v>
      </c>
      <c r="Q283" s="15">
        <v>0</v>
      </c>
      <c r="R283" s="15">
        <v>0.114</v>
      </c>
      <c r="S283" s="15">
        <v>19.102</v>
      </c>
      <c r="U283" s="15">
        <v>0</v>
      </c>
      <c r="V283" s="15">
        <v>6300</v>
      </c>
    </row>
    <row r="284" spans="2:22" x14ac:dyDescent="0.25">
      <c r="B284" s="15" t="s">
        <v>136</v>
      </c>
      <c r="C284" s="15" t="s">
        <v>207</v>
      </c>
      <c r="D284" s="15" t="s">
        <v>254</v>
      </c>
      <c r="E284" s="15">
        <v>2023</v>
      </c>
      <c r="F284" s="15" t="s">
        <v>162</v>
      </c>
      <c r="G284" s="15" t="s">
        <v>133</v>
      </c>
      <c r="H284" s="15" t="s">
        <v>136</v>
      </c>
      <c r="I284" s="15" t="s">
        <v>139</v>
      </c>
      <c r="J284" s="15" t="s">
        <v>141</v>
      </c>
      <c r="K284" s="15" t="s">
        <v>199</v>
      </c>
      <c r="L284" s="15" t="s">
        <v>205</v>
      </c>
      <c r="M284" s="15">
        <v>0.89700000000000002</v>
      </c>
      <c r="N284" s="15">
        <v>1.2070000000000001</v>
      </c>
      <c r="O284" s="15">
        <v>1.4999999999999999E-2</v>
      </c>
      <c r="P284" s="15">
        <v>0.41499999999999998</v>
      </c>
      <c r="Q284" s="15">
        <v>0.11899999999999999</v>
      </c>
      <c r="R284" s="15">
        <v>1.232</v>
      </c>
      <c r="S284" s="15">
        <v>7.0839999999999996</v>
      </c>
      <c r="U284" s="15">
        <v>0</v>
      </c>
      <c r="V284" s="15">
        <v>6620</v>
      </c>
    </row>
    <row r="285" spans="2:22" x14ac:dyDescent="0.25">
      <c r="B285" s="15" t="s">
        <v>136</v>
      </c>
      <c r="C285" s="15" t="s">
        <v>207</v>
      </c>
      <c r="D285" s="15" t="s">
        <v>255</v>
      </c>
      <c r="E285" s="15">
        <v>2023</v>
      </c>
      <c r="F285" s="15" t="s">
        <v>162</v>
      </c>
      <c r="G285" s="15" t="s">
        <v>133</v>
      </c>
      <c r="H285" s="15" t="s">
        <v>136</v>
      </c>
      <c r="I285" s="15" t="s">
        <v>139</v>
      </c>
      <c r="J285" s="15" t="s">
        <v>141</v>
      </c>
      <c r="K285" s="15" t="s">
        <v>199</v>
      </c>
      <c r="L285" s="15" t="s">
        <v>200</v>
      </c>
      <c r="M285" s="15">
        <v>1.3280000000000001</v>
      </c>
      <c r="N285" s="15">
        <v>2.0369999999999999</v>
      </c>
      <c r="O285" s="15">
        <v>2.7E-2</v>
      </c>
      <c r="P285" s="15">
        <v>0.29699999999999999</v>
      </c>
      <c r="Q285" s="15">
        <v>0</v>
      </c>
      <c r="R285" s="15">
        <v>2.0169999999999999</v>
      </c>
      <c r="S285" s="15">
        <v>-1.208</v>
      </c>
      <c r="U285" s="15">
        <v>0</v>
      </c>
      <c r="V285" s="15">
        <v>5790</v>
      </c>
    </row>
    <row r="286" spans="2:22" x14ac:dyDescent="0.25">
      <c r="B286" s="15" t="s">
        <v>136</v>
      </c>
      <c r="C286" s="15" t="s">
        <v>207</v>
      </c>
      <c r="D286" s="15" t="s">
        <v>255</v>
      </c>
      <c r="E286" s="15">
        <v>2023</v>
      </c>
      <c r="F286" s="15" t="s">
        <v>162</v>
      </c>
      <c r="G286" s="15" t="s">
        <v>133</v>
      </c>
      <c r="H286" s="15" t="s">
        <v>136</v>
      </c>
      <c r="I286" s="15" t="s">
        <v>139</v>
      </c>
      <c r="J286" s="15" t="s">
        <v>141</v>
      </c>
      <c r="K286" s="15" t="s">
        <v>199</v>
      </c>
      <c r="L286" s="15" t="s">
        <v>201</v>
      </c>
      <c r="M286" s="15">
        <v>0.96399999999999997</v>
      </c>
      <c r="N286" s="15">
        <v>1.427</v>
      </c>
      <c r="O286" s="15">
        <v>1.7999999999999999E-2</v>
      </c>
      <c r="P286" s="15">
        <v>0.36199999999999999</v>
      </c>
      <c r="Q286" s="15">
        <v>4.7E-2</v>
      </c>
      <c r="R286" s="15">
        <v>1.302</v>
      </c>
      <c r="S286" s="15">
        <v>2.444</v>
      </c>
      <c r="U286" s="15">
        <v>0</v>
      </c>
      <c r="V286" s="15">
        <v>6640</v>
      </c>
    </row>
    <row r="287" spans="2:22" x14ac:dyDescent="0.25">
      <c r="B287" s="15" t="s">
        <v>136</v>
      </c>
      <c r="C287" s="15" t="s">
        <v>207</v>
      </c>
      <c r="D287" s="15" t="s">
        <v>255</v>
      </c>
      <c r="E287" s="15">
        <v>2023</v>
      </c>
      <c r="F287" s="15" t="s">
        <v>162</v>
      </c>
      <c r="G287" s="15" t="s">
        <v>133</v>
      </c>
      <c r="H287" s="15" t="s">
        <v>136</v>
      </c>
      <c r="I287" s="15" t="s">
        <v>139</v>
      </c>
      <c r="J287" s="15" t="s">
        <v>141</v>
      </c>
      <c r="K287" s="15" t="s">
        <v>199</v>
      </c>
      <c r="L287" s="15" t="s">
        <v>202</v>
      </c>
      <c r="M287" s="15">
        <v>0.317</v>
      </c>
      <c r="N287" s="15">
        <v>0.54500000000000004</v>
      </c>
      <c r="O287" s="15">
        <v>7.0000000000000001E-3</v>
      </c>
      <c r="P287" s="15">
        <v>0.121</v>
      </c>
      <c r="Q287" s="15">
        <v>2.3E-2</v>
      </c>
      <c r="R287" s="15">
        <v>0.36099999999999999</v>
      </c>
      <c r="S287" s="15">
        <v>11.246</v>
      </c>
      <c r="U287" s="15">
        <v>0</v>
      </c>
      <c r="V287" s="15">
        <v>6580</v>
      </c>
    </row>
    <row r="288" spans="2:22" x14ac:dyDescent="0.25">
      <c r="B288" s="15" t="s">
        <v>136</v>
      </c>
      <c r="C288" s="15" t="s">
        <v>207</v>
      </c>
      <c r="D288" s="15" t="s">
        <v>255</v>
      </c>
      <c r="E288" s="15">
        <v>2023</v>
      </c>
      <c r="F288" s="15" t="s">
        <v>162</v>
      </c>
      <c r="G288" s="15" t="s">
        <v>133</v>
      </c>
      <c r="H288" s="15" t="s">
        <v>136</v>
      </c>
      <c r="I288" s="15" t="s">
        <v>139</v>
      </c>
      <c r="J288" s="15" t="s">
        <v>141</v>
      </c>
      <c r="K288" s="15" t="s">
        <v>199</v>
      </c>
      <c r="L288" s="15" t="s">
        <v>203</v>
      </c>
      <c r="M288" s="15">
        <v>0.124</v>
      </c>
      <c r="N288" s="15">
        <v>0.28599999999999998</v>
      </c>
      <c r="O288" s="15">
        <v>4.0000000000000001E-3</v>
      </c>
      <c r="P288" s="15">
        <v>3.5000000000000003E-2</v>
      </c>
      <c r="Q288" s="15">
        <v>0</v>
      </c>
      <c r="R288" s="15">
        <v>0.122</v>
      </c>
      <c r="S288" s="15">
        <v>15.750999999999999</v>
      </c>
      <c r="U288" s="15">
        <v>0</v>
      </c>
      <c r="V288" s="15">
        <v>6600</v>
      </c>
    </row>
    <row r="289" spans="2:22" x14ac:dyDescent="0.25">
      <c r="B289" s="15" t="s">
        <v>136</v>
      </c>
      <c r="C289" s="15" t="s">
        <v>207</v>
      </c>
      <c r="D289" s="15" t="s">
        <v>255</v>
      </c>
      <c r="E289" s="15">
        <v>2023</v>
      </c>
      <c r="F289" s="15" t="s">
        <v>162</v>
      </c>
      <c r="G289" s="15" t="s">
        <v>133</v>
      </c>
      <c r="H289" s="15" t="s">
        <v>136</v>
      </c>
      <c r="I289" s="15" t="s">
        <v>139</v>
      </c>
      <c r="J289" s="15" t="s">
        <v>141</v>
      </c>
      <c r="K289" s="15" t="s">
        <v>199</v>
      </c>
      <c r="L289" s="15" t="s">
        <v>204</v>
      </c>
      <c r="M289" s="15">
        <v>0.10199999999999999</v>
      </c>
      <c r="N289" s="15">
        <v>0.28599999999999998</v>
      </c>
      <c r="O289" s="15">
        <v>4.0000000000000001E-3</v>
      </c>
      <c r="P289" s="15">
        <v>0</v>
      </c>
      <c r="Q289" s="15">
        <v>0</v>
      </c>
      <c r="R289" s="15">
        <v>8.1000000000000003E-2</v>
      </c>
      <c r="S289" s="15">
        <v>19.102</v>
      </c>
      <c r="U289" s="15">
        <v>0</v>
      </c>
      <c r="V289" s="15">
        <v>6300</v>
      </c>
    </row>
    <row r="290" spans="2:22" x14ac:dyDescent="0.25">
      <c r="B290" s="15" t="s">
        <v>136</v>
      </c>
      <c r="C290" s="15" t="s">
        <v>207</v>
      </c>
      <c r="D290" s="15" t="s">
        <v>255</v>
      </c>
      <c r="E290" s="15">
        <v>2023</v>
      </c>
      <c r="F290" s="15" t="s">
        <v>162</v>
      </c>
      <c r="G290" s="15" t="s">
        <v>133</v>
      </c>
      <c r="H290" s="15" t="s">
        <v>136</v>
      </c>
      <c r="I290" s="15" t="s">
        <v>139</v>
      </c>
      <c r="J290" s="15" t="s">
        <v>141</v>
      </c>
      <c r="K290" s="15" t="s">
        <v>199</v>
      </c>
      <c r="L290" s="15" t="s">
        <v>205</v>
      </c>
      <c r="M290" s="15">
        <v>0.65500000000000003</v>
      </c>
      <c r="N290" s="15">
        <v>0.97799999999999998</v>
      </c>
      <c r="O290" s="15">
        <v>1.2E-2</v>
      </c>
      <c r="P290" s="15">
        <v>0.255</v>
      </c>
      <c r="Q290" s="15">
        <v>6.3E-2</v>
      </c>
      <c r="R290" s="15">
        <v>0.84199999999999997</v>
      </c>
      <c r="S290" s="15">
        <v>7.0839999999999996</v>
      </c>
      <c r="U290" s="15">
        <v>0</v>
      </c>
      <c r="V290" s="15">
        <v>6610</v>
      </c>
    </row>
  </sheetData>
  <mergeCells count="1">
    <mergeCell ref="B1:V1"/>
  </mergeCell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V290"/>
  <sheetViews>
    <sheetView zoomScale="85" zoomScaleNormal="85" workbookViewId="0">
      <selection activeCell="B1" sqref="B1:V1"/>
    </sheetView>
  </sheetViews>
  <sheetFormatPr defaultColWidth="16" defaultRowHeight="15" x14ac:dyDescent="0.25"/>
  <cols>
    <col min="1" max="1" width="22.7109375" style="18" customWidth="1"/>
    <col min="2" max="2" width="19.42578125" style="15" customWidth="1"/>
    <col min="3" max="3" width="17.5703125" style="15" customWidth="1"/>
    <col min="4" max="4" width="16" style="15"/>
    <col min="5" max="5" width="17.5703125" style="15" customWidth="1"/>
    <col min="6" max="6" width="17.28515625" style="15" customWidth="1"/>
    <col min="7" max="7" width="28.140625" style="15" customWidth="1"/>
    <col min="8" max="8" width="27.140625" style="15" customWidth="1"/>
    <col min="9" max="9" width="24.5703125" style="15" customWidth="1"/>
    <col min="10" max="10" width="16" style="15"/>
    <col min="11" max="11" width="24.5703125" style="15" customWidth="1"/>
    <col min="12" max="13" width="16" style="15"/>
    <col min="14" max="14" width="17.7109375" style="15" customWidth="1"/>
    <col min="15" max="15" width="18.85546875" style="15" customWidth="1"/>
    <col min="16" max="16" width="18" style="15" customWidth="1"/>
    <col min="17" max="17" width="16" style="15"/>
    <col min="18" max="18" width="19" style="15" customWidth="1"/>
    <col min="19" max="19" width="16" style="15"/>
    <col min="20" max="20" width="18.7109375" style="15" customWidth="1"/>
    <col min="21" max="21" width="16" style="15"/>
    <col min="22" max="22" width="18.42578125" style="15" customWidth="1"/>
    <col min="23" max="16384" width="16" style="15"/>
  </cols>
  <sheetData>
    <row r="1" spans="1:22" ht="38.25" customHeight="1" x14ac:dyDescent="0.25">
      <c r="A1" s="37" t="str">
        <f>HYPERLINK("#Contents!A1","Return to table of contents")</f>
        <v>Return to table of contents</v>
      </c>
      <c r="B1" s="47" t="s">
        <v>340</v>
      </c>
      <c r="C1" s="47"/>
      <c r="D1" s="47"/>
      <c r="E1" s="47"/>
      <c r="F1" s="47"/>
      <c r="G1" s="47"/>
      <c r="H1" s="47"/>
      <c r="I1" s="47"/>
      <c r="J1" s="47"/>
      <c r="K1" s="47"/>
      <c r="L1" s="47"/>
      <c r="M1" s="47"/>
      <c r="N1" s="47"/>
      <c r="O1" s="47"/>
      <c r="P1" s="47"/>
      <c r="Q1" s="47"/>
      <c r="R1" s="47"/>
      <c r="S1" s="47"/>
      <c r="T1" s="47"/>
      <c r="U1" s="47"/>
      <c r="V1" s="48"/>
    </row>
    <row r="2" spans="1:22" ht="30" x14ac:dyDescent="0.25">
      <c r="A2" s="19"/>
      <c r="B2" s="5" t="s">
        <v>120</v>
      </c>
      <c r="C2" s="5" t="s">
        <v>123</v>
      </c>
      <c r="D2" s="5" t="s">
        <v>126</v>
      </c>
      <c r="E2" s="5" t="s">
        <v>127</v>
      </c>
      <c r="F2" s="5" t="s">
        <v>128</v>
      </c>
      <c r="G2" s="5" t="s">
        <v>131</v>
      </c>
      <c r="H2" s="5" t="s">
        <v>134</v>
      </c>
      <c r="I2" s="5" t="s">
        <v>137</v>
      </c>
      <c r="J2" s="5" t="s">
        <v>140</v>
      </c>
      <c r="K2" s="5" t="s">
        <v>142</v>
      </c>
      <c r="L2" s="5" t="s">
        <v>145</v>
      </c>
      <c r="M2" s="5" t="s">
        <v>147</v>
      </c>
      <c r="N2" s="5" t="s">
        <v>149</v>
      </c>
      <c r="O2" s="5" t="s">
        <v>150</v>
      </c>
      <c r="P2" s="5" t="s">
        <v>151</v>
      </c>
      <c r="Q2" s="5" t="s">
        <v>152</v>
      </c>
      <c r="R2" s="5" t="s">
        <v>153</v>
      </c>
      <c r="S2" s="5" t="s">
        <v>154</v>
      </c>
      <c r="T2" s="5" t="s">
        <v>155</v>
      </c>
      <c r="U2" s="5" t="s">
        <v>156</v>
      </c>
      <c r="V2" s="5" t="s">
        <v>158</v>
      </c>
    </row>
    <row r="3" spans="1:22" x14ac:dyDescent="0.25">
      <c r="A3" s="19"/>
      <c r="B3" s="15" t="s">
        <v>122</v>
      </c>
      <c r="C3" s="15" t="s">
        <v>207</v>
      </c>
      <c r="D3" s="15" t="s">
        <v>208</v>
      </c>
      <c r="E3" s="15">
        <v>2023</v>
      </c>
      <c r="F3" s="15" t="s">
        <v>162</v>
      </c>
      <c r="G3" s="15" t="s">
        <v>133</v>
      </c>
      <c r="H3" s="15" t="s">
        <v>136</v>
      </c>
      <c r="I3" s="15" t="s">
        <v>139</v>
      </c>
      <c r="J3" s="15" t="s">
        <v>141</v>
      </c>
      <c r="K3" s="15" t="s">
        <v>199</v>
      </c>
      <c r="L3" s="15" t="s">
        <v>200</v>
      </c>
      <c r="M3" s="15">
        <v>0.32100000000000001</v>
      </c>
      <c r="N3" s="15">
        <v>0.48499999999999999</v>
      </c>
      <c r="O3" s="15">
        <v>6.0000000000000001E-3</v>
      </c>
      <c r="P3" s="15">
        <v>0.188</v>
      </c>
      <c r="Q3" s="15">
        <v>0.111</v>
      </c>
      <c r="R3" s="15">
        <v>0.34899999999999998</v>
      </c>
      <c r="S3" s="15">
        <v>-1.238</v>
      </c>
      <c r="U3" s="15">
        <v>0</v>
      </c>
      <c r="V3" s="15">
        <v>6310</v>
      </c>
    </row>
    <row r="4" spans="1:22" x14ac:dyDescent="0.25">
      <c r="B4" s="15" t="s">
        <v>122</v>
      </c>
      <c r="C4" s="15" t="s">
        <v>207</v>
      </c>
      <c r="D4" s="15" t="s">
        <v>208</v>
      </c>
      <c r="E4" s="15">
        <v>2023</v>
      </c>
      <c r="F4" s="15" t="s">
        <v>162</v>
      </c>
      <c r="G4" s="15" t="s">
        <v>133</v>
      </c>
      <c r="H4" s="15" t="s">
        <v>136</v>
      </c>
      <c r="I4" s="15" t="s">
        <v>139</v>
      </c>
      <c r="J4" s="15" t="s">
        <v>141</v>
      </c>
      <c r="K4" s="15" t="s">
        <v>199</v>
      </c>
      <c r="L4" s="15" t="s">
        <v>201</v>
      </c>
      <c r="M4" s="15">
        <v>0.29099999999999998</v>
      </c>
      <c r="N4" s="15">
        <v>0.38100000000000001</v>
      </c>
      <c r="O4" s="15">
        <v>4.0000000000000001E-3</v>
      </c>
      <c r="P4" s="15">
        <v>0.192</v>
      </c>
      <c r="Q4" s="15">
        <v>0.114</v>
      </c>
      <c r="R4" s="15">
        <v>0.33200000000000002</v>
      </c>
      <c r="S4" s="15">
        <v>2.286</v>
      </c>
      <c r="U4" s="15">
        <v>0</v>
      </c>
      <c r="V4" s="15">
        <v>7240</v>
      </c>
    </row>
    <row r="5" spans="1:22" x14ac:dyDescent="0.25">
      <c r="B5" s="15" t="s">
        <v>122</v>
      </c>
      <c r="C5" s="15" t="s">
        <v>207</v>
      </c>
      <c r="D5" s="15" t="s">
        <v>208</v>
      </c>
      <c r="E5" s="15">
        <v>2023</v>
      </c>
      <c r="F5" s="15" t="s">
        <v>162</v>
      </c>
      <c r="G5" s="15" t="s">
        <v>133</v>
      </c>
      <c r="H5" s="15" t="s">
        <v>136</v>
      </c>
      <c r="I5" s="15" t="s">
        <v>139</v>
      </c>
      <c r="J5" s="15" t="s">
        <v>141</v>
      </c>
      <c r="K5" s="15" t="s">
        <v>199</v>
      </c>
      <c r="L5" s="15" t="s">
        <v>202</v>
      </c>
      <c r="M5" s="15">
        <v>0.25800000000000001</v>
      </c>
      <c r="N5" s="15">
        <v>0.30399999999999999</v>
      </c>
      <c r="O5" s="15">
        <v>4.0000000000000001E-3</v>
      </c>
      <c r="P5" s="15">
        <v>0.187</v>
      </c>
      <c r="Q5" s="15">
        <v>0.11600000000000001</v>
      </c>
      <c r="R5" s="15">
        <v>0.30299999999999999</v>
      </c>
      <c r="S5" s="15">
        <v>10.929</v>
      </c>
      <c r="U5" s="15">
        <v>0</v>
      </c>
      <c r="V5" s="15">
        <v>7090</v>
      </c>
    </row>
    <row r="6" spans="1:22" x14ac:dyDescent="0.25">
      <c r="B6" s="15" t="s">
        <v>122</v>
      </c>
      <c r="C6" s="15" t="s">
        <v>207</v>
      </c>
      <c r="D6" s="15" t="s">
        <v>208</v>
      </c>
      <c r="E6" s="15">
        <v>2023</v>
      </c>
      <c r="F6" s="15" t="s">
        <v>162</v>
      </c>
      <c r="G6" s="15" t="s">
        <v>133</v>
      </c>
      <c r="H6" s="15" t="s">
        <v>136</v>
      </c>
      <c r="I6" s="15" t="s">
        <v>139</v>
      </c>
      <c r="J6" s="15" t="s">
        <v>141</v>
      </c>
      <c r="K6" s="15" t="s">
        <v>199</v>
      </c>
      <c r="L6" s="15" t="s">
        <v>203</v>
      </c>
      <c r="M6" s="15">
        <v>0.248</v>
      </c>
      <c r="N6" s="15">
        <v>0.29399999999999998</v>
      </c>
      <c r="O6" s="15">
        <v>3.0000000000000001E-3</v>
      </c>
      <c r="P6" s="15">
        <v>0.183</v>
      </c>
      <c r="Q6" s="15">
        <v>0.115</v>
      </c>
      <c r="R6" s="15">
        <v>0.29099999999999998</v>
      </c>
      <c r="S6" s="15">
        <v>15.315</v>
      </c>
      <c r="U6" s="15">
        <v>0</v>
      </c>
      <c r="V6" s="15">
        <v>7080</v>
      </c>
    </row>
    <row r="7" spans="1:22" x14ac:dyDescent="0.25">
      <c r="B7" s="15" t="s">
        <v>122</v>
      </c>
      <c r="C7" s="15" t="s">
        <v>207</v>
      </c>
      <c r="D7" s="15" t="s">
        <v>208</v>
      </c>
      <c r="E7" s="15">
        <v>2023</v>
      </c>
      <c r="F7" s="15" t="s">
        <v>162</v>
      </c>
      <c r="G7" s="15" t="s">
        <v>133</v>
      </c>
      <c r="H7" s="15" t="s">
        <v>136</v>
      </c>
      <c r="I7" s="15" t="s">
        <v>139</v>
      </c>
      <c r="J7" s="15" t="s">
        <v>141</v>
      </c>
      <c r="K7" s="15" t="s">
        <v>199</v>
      </c>
      <c r="L7" s="15" t="s">
        <v>204</v>
      </c>
      <c r="M7" s="15">
        <v>0.26400000000000001</v>
      </c>
      <c r="N7" s="15">
        <v>0.35199999999999998</v>
      </c>
      <c r="O7" s="15">
        <v>4.0000000000000001E-3</v>
      </c>
      <c r="P7" s="15">
        <v>0.187</v>
      </c>
      <c r="Q7" s="15">
        <v>0.11700000000000001</v>
      </c>
      <c r="R7" s="15">
        <v>0.30399999999999999</v>
      </c>
      <c r="S7" s="15">
        <v>18.408999999999999</v>
      </c>
      <c r="U7" s="15">
        <v>0</v>
      </c>
      <c r="V7" s="15">
        <v>6700</v>
      </c>
    </row>
    <row r="8" spans="1:22" x14ac:dyDescent="0.25">
      <c r="B8" s="15" t="s">
        <v>122</v>
      </c>
      <c r="C8" s="15" t="s">
        <v>207</v>
      </c>
      <c r="D8" s="15" t="s">
        <v>208</v>
      </c>
      <c r="E8" s="15">
        <v>2023</v>
      </c>
      <c r="F8" s="15" t="s">
        <v>162</v>
      </c>
      <c r="G8" s="15" t="s">
        <v>133</v>
      </c>
      <c r="H8" s="15" t="s">
        <v>136</v>
      </c>
      <c r="I8" s="15" t="s">
        <v>139</v>
      </c>
      <c r="J8" s="15" t="s">
        <v>141</v>
      </c>
      <c r="K8" s="15" t="s">
        <v>199</v>
      </c>
      <c r="L8" s="15" t="s">
        <v>205</v>
      </c>
      <c r="M8" s="15">
        <v>0.28000000000000003</v>
      </c>
      <c r="N8" s="15">
        <v>0.33900000000000002</v>
      </c>
      <c r="O8" s="15">
        <v>4.0000000000000001E-3</v>
      </c>
      <c r="P8" s="15">
        <v>0.193</v>
      </c>
      <c r="Q8" s="15">
        <v>0.11799999999999999</v>
      </c>
      <c r="R8" s="15">
        <v>0.32800000000000001</v>
      </c>
      <c r="S8" s="15">
        <v>6.9210000000000003</v>
      </c>
      <c r="U8" s="15">
        <v>0</v>
      </c>
      <c r="V8" s="15">
        <v>7150</v>
      </c>
    </row>
    <row r="9" spans="1:22" x14ac:dyDescent="0.25">
      <c r="B9" s="15" t="s">
        <v>122</v>
      </c>
      <c r="C9" s="15" t="s">
        <v>207</v>
      </c>
      <c r="D9" s="15" t="s">
        <v>209</v>
      </c>
      <c r="E9" s="15">
        <v>2023</v>
      </c>
      <c r="F9" s="15" t="s">
        <v>162</v>
      </c>
      <c r="G9" s="15" t="s">
        <v>133</v>
      </c>
      <c r="H9" s="15" t="s">
        <v>136</v>
      </c>
      <c r="I9" s="15" t="s">
        <v>139</v>
      </c>
      <c r="J9" s="15" t="s">
        <v>141</v>
      </c>
      <c r="K9" s="15" t="s">
        <v>199</v>
      </c>
      <c r="L9" s="15" t="s">
        <v>200</v>
      </c>
      <c r="M9" s="15">
        <v>0.29399999999999998</v>
      </c>
      <c r="N9" s="15">
        <v>0.48599999999999999</v>
      </c>
      <c r="O9" s="15">
        <v>6.0000000000000001E-3</v>
      </c>
      <c r="P9" s="15">
        <v>0.16500000000000001</v>
      </c>
      <c r="Q9" s="15">
        <v>9.7000000000000003E-2</v>
      </c>
      <c r="R9" s="15">
        <v>0.307</v>
      </c>
      <c r="S9" s="15">
        <v>-2.0150000000000001</v>
      </c>
      <c r="U9" s="15">
        <v>0</v>
      </c>
      <c r="V9" s="15">
        <v>6310</v>
      </c>
    </row>
    <row r="10" spans="1:22" x14ac:dyDescent="0.25">
      <c r="B10" s="15" t="s">
        <v>122</v>
      </c>
      <c r="C10" s="15" t="s">
        <v>207</v>
      </c>
      <c r="D10" s="15" t="s">
        <v>209</v>
      </c>
      <c r="E10" s="15">
        <v>2023</v>
      </c>
      <c r="F10" s="15" t="s">
        <v>162</v>
      </c>
      <c r="G10" s="15" t="s">
        <v>133</v>
      </c>
      <c r="H10" s="15" t="s">
        <v>136</v>
      </c>
      <c r="I10" s="15" t="s">
        <v>139</v>
      </c>
      <c r="J10" s="15" t="s">
        <v>141</v>
      </c>
      <c r="K10" s="15" t="s">
        <v>199</v>
      </c>
      <c r="L10" s="15" t="s">
        <v>201</v>
      </c>
      <c r="M10" s="15">
        <v>0.26800000000000002</v>
      </c>
      <c r="N10" s="15">
        <v>0.374</v>
      </c>
      <c r="O10" s="15">
        <v>4.0000000000000001E-3</v>
      </c>
      <c r="P10" s="15">
        <v>0.16900000000000001</v>
      </c>
      <c r="Q10" s="15">
        <v>0.10299999999999999</v>
      </c>
      <c r="R10" s="15">
        <v>0.29399999999999998</v>
      </c>
      <c r="S10" s="15">
        <v>2.3069999999999999</v>
      </c>
      <c r="U10" s="15">
        <v>0</v>
      </c>
      <c r="V10" s="15">
        <v>7240</v>
      </c>
    </row>
    <row r="11" spans="1:22" x14ac:dyDescent="0.25">
      <c r="B11" s="15" t="s">
        <v>122</v>
      </c>
      <c r="C11" s="15" t="s">
        <v>207</v>
      </c>
      <c r="D11" s="15" t="s">
        <v>209</v>
      </c>
      <c r="E11" s="15">
        <v>2023</v>
      </c>
      <c r="F11" s="15" t="s">
        <v>162</v>
      </c>
      <c r="G11" s="15" t="s">
        <v>133</v>
      </c>
      <c r="H11" s="15" t="s">
        <v>136</v>
      </c>
      <c r="I11" s="15" t="s">
        <v>139</v>
      </c>
      <c r="J11" s="15" t="s">
        <v>141</v>
      </c>
      <c r="K11" s="15" t="s">
        <v>199</v>
      </c>
      <c r="L11" s="15" t="s">
        <v>202</v>
      </c>
      <c r="M11" s="15">
        <v>0.23699999999999999</v>
      </c>
      <c r="N11" s="15">
        <v>0.3</v>
      </c>
      <c r="O11" s="15">
        <v>4.0000000000000001E-3</v>
      </c>
      <c r="P11" s="15">
        <v>0.16500000000000001</v>
      </c>
      <c r="Q11" s="15">
        <v>0.104</v>
      </c>
      <c r="R11" s="15">
        <v>0.27</v>
      </c>
      <c r="S11" s="15">
        <v>10.962999999999999</v>
      </c>
      <c r="U11" s="15">
        <v>0</v>
      </c>
      <c r="V11" s="15">
        <v>7090</v>
      </c>
    </row>
    <row r="12" spans="1:22" x14ac:dyDescent="0.25">
      <c r="B12" s="15" t="s">
        <v>122</v>
      </c>
      <c r="C12" s="15" t="s">
        <v>207</v>
      </c>
      <c r="D12" s="15" t="s">
        <v>209</v>
      </c>
      <c r="E12" s="15">
        <v>2023</v>
      </c>
      <c r="F12" s="15" t="s">
        <v>162</v>
      </c>
      <c r="G12" s="15" t="s">
        <v>133</v>
      </c>
      <c r="H12" s="15" t="s">
        <v>136</v>
      </c>
      <c r="I12" s="15" t="s">
        <v>139</v>
      </c>
      <c r="J12" s="15" t="s">
        <v>141</v>
      </c>
      <c r="K12" s="15" t="s">
        <v>199</v>
      </c>
      <c r="L12" s="15" t="s">
        <v>203</v>
      </c>
      <c r="M12" s="15">
        <v>0.23</v>
      </c>
      <c r="N12" s="15">
        <v>0.29099999999999998</v>
      </c>
      <c r="O12" s="15">
        <v>3.0000000000000001E-3</v>
      </c>
      <c r="P12" s="15">
        <v>0.16500000000000001</v>
      </c>
      <c r="Q12" s="15">
        <v>0.105</v>
      </c>
      <c r="R12" s="15">
        <v>0.26200000000000001</v>
      </c>
      <c r="S12" s="15">
        <v>15.404999999999999</v>
      </c>
      <c r="U12" s="15">
        <v>0</v>
      </c>
      <c r="V12" s="15">
        <v>7080</v>
      </c>
    </row>
    <row r="13" spans="1:22" x14ac:dyDescent="0.25">
      <c r="B13" s="15" t="s">
        <v>122</v>
      </c>
      <c r="C13" s="15" t="s">
        <v>207</v>
      </c>
      <c r="D13" s="15" t="s">
        <v>209</v>
      </c>
      <c r="E13" s="15">
        <v>2023</v>
      </c>
      <c r="F13" s="15" t="s">
        <v>162</v>
      </c>
      <c r="G13" s="15" t="s">
        <v>133</v>
      </c>
      <c r="H13" s="15" t="s">
        <v>136</v>
      </c>
      <c r="I13" s="15" t="s">
        <v>139</v>
      </c>
      <c r="J13" s="15" t="s">
        <v>141</v>
      </c>
      <c r="K13" s="15" t="s">
        <v>199</v>
      </c>
      <c r="L13" s="15" t="s">
        <v>204</v>
      </c>
      <c r="M13" s="15">
        <v>0.24099999999999999</v>
      </c>
      <c r="N13" s="15">
        <v>0.34399999999999997</v>
      </c>
      <c r="O13" s="15">
        <v>4.0000000000000001E-3</v>
      </c>
      <c r="P13" s="15">
        <v>0.16900000000000001</v>
      </c>
      <c r="Q13" s="15">
        <v>0.107</v>
      </c>
      <c r="R13" s="15">
        <v>0.27400000000000002</v>
      </c>
      <c r="S13" s="15">
        <v>18.184999999999999</v>
      </c>
      <c r="U13" s="15">
        <v>0</v>
      </c>
      <c r="V13" s="15">
        <v>6700</v>
      </c>
    </row>
    <row r="14" spans="1:22" x14ac:dyDescent="0.25">
      <c r="B14" s="15" t="s">
        <v>122</v>
      </c>
      <c r="C14" s="15" t="s">
        <v>207</v>
      </c>
      <c r="D14" s="15" t="s">
        <v>209</v>
      </c>
      <c r="E14" s="15">
        <v>2023</v>
      </c>
      <c r="F14" s="15" t="s">
        <v>162</v>
      </c>
      <c r="G14" s="15" t="s">
        <v>133</v>
      </c>
      <c r="H14" s="15" t="s">
        <v>136</v>
      </c>
      <c r="I14" s="15" t="s">
        <v>139</v>
      </c>
      <c r="J14" s="15" t="s">
        <v>141</v>
      </c>
      <c r="K14" s="15" t="s">
        <v>199</v>
      </c>
      <c r="L14" s="15" t="s">
        <v>205</v>
      </c>
      <c r="M14" s="15">
        <v>0.25800000000000001</v>
      </c>
      <c r="N14" s="15">
        <v>0.33600000000000002</v>
      </c>
      <c r="O14" s="15">
        <v>4.0000000000000001E-3</v>
      </c>
      <c r="P14" s="15">
        <v>0.17100000000000001</v>
      </c>
      <c r="Q14" s="15">
        <v>0.106</v>
      </c>
      <c r="R14" s="15">
        <v>0.28999999999999998</v>
      </c>
      <c r="S14" s="15">
        <v>6.8929999999999998</v>
      </c>
      <c r="U14" s="15">
        <v>0</v>
      </c>
      <c r="V14" s="15">
        <v>7150</v>
      </c>
    </row>
    <row r="15" spans="1:22" x14ac:dyDescent="0.25">
      <c r="B15" s="15" t="s">
        <v>122</v>
      </c>
      <c r="C15" s="15" t="s">
        <v>207</v>
      </c>
      <c r="D15" s="15" t="s">
        <v>210</v>
      </c>
      <c r="E15" s="15">
        <v>2023</v>
      </c>
      <c r="F15" s="15" t="s">
        <v>162</v>
      </c>
      <c r="G15" s="15" t="s">
        <v>133</v>
      </c>
      <c r="H15" s="15" t="s">
        <v>136</v>
      </c>
      <c r="I15" s="15" t="s">
        <v>139</v>
      </c>
      <c r="J15" s="15" t="s">
        <v>141</v>
      </c>
      <c r="K15" s="15" t="s">
        <v>199</v>
      </c>
      <c r="L15" s="15" t="s">
        <v>200</v>
      </c>
      <c r="M15" s="15">
        <v>0.29499999999999998</v>
      </c>
      <c r="N15" s="15">
        <v>0.55900000000000005</v>
      </c>
      <c r="O15" s="15">
        <v>7.0000000000000001E-3</v>
      </c>
      <c r="P15" s="15">
        <v>0.15</v>
      </c>
      <c r="Q15" s="15">
        <v>9.0999999999999998E-2</v>
      </c>
      <c r="R15" s="15">
        <v>0.27700000000000002</v>
      </c>
      <c r="S15" s="15">
        <v>-2.2360000000000002</v>
      </c>
      <c r="U15" s="15">
        <v>0</v>
      </c>
      <c r="V15" s="15">
        <v>6310</v>
      </c>
    </row>
    <row r="16" spans="1:22" x14ac:dyDescent="0.25">
      <c r="B16" s="15" t="s">
        <v>122</v>
      </c>
      <c r="C16" s="15" t="s">
        <v>207</v>
      </c>
      <c r="D16" s="15" t="s">
        <v>210</v>
      </c>
      <c r="E16" s="15">
        <v>2023</v>
      </c>
      <c r="F16" s="15" t="s">
        <v>162</v>
      </c>
      <c r="G16" s="15" t="s">
        <v>133</v>
      </c>
      <c r="H16" s="15" t="s">
        <v>136</v>
      </c>
      <c r="I16" s="15" t="s">
        <v>139</v>
      </c>
      <c r="J16" s="15" t="s">
        <v>141</v>
      </c>
      <c r="K16" s="15" t="s">
        <v>199</v>
      </c>
      <c r="L16" s="15" t="s">
        <v>201</v>
      </c>
      <c r="M16" s="15">
        <v>0.26900000000000002</v>
      </c>
      <c r="N16" s="15">
        <v>0.45700000000000002</v>
      </c>
      <c r="O16" s="15">
        <v>5.0000000000000001E-3</v>
      </c>
      <c r="P16" s="15">
        <v>0.153</v>
      </c>
      <c r="Q16" s="15">
        <v>9.4E-2</v>
      </c>
      <c r="R16" s="15">
        <v>0.26900000000000002</v>
      </c>
      <c r="S16" s="15">
        <v>2.1379999999999999</v>
      </c>
      <c r="U16" s="15">
        <v>0</v>
      </c>
      <c r="V16" s="15">
        <v>7240</v>
      </c>
    </row>
    <row r="17" spans="2:22" x14ac:dyDescent="0.25">
      <c r="B17" s="15" t="s">
        <v>122</v>
      </c>
      <c r="C17" s="15" t="s">
        <v>207</v>
      </c>
      <c r="D17" s="15" t="s">
        <v>210</v>
      </c>
      <c r="E17" s="15">
        <v>2023</v>
      </c>
      <c r="F17" s="15" t="s">
        <v>162</v>
      </c>
      <c r="G17" s="15" t="s">
        <v>133</v>
      </c>
      <c r="H17" s="15" t="s">
        <v>136</v>
      </c>
      <c r="I17" s="15" t="s">
        <v>139</v>
      </c>
      <c r="J17" s="15" t="s">
        <v>141</v>
      </c>
      <c r="K17" s="15" t="s">
        <v>199</v>
      </c>
      <c r="L17" s="15" t="s">
        <v>202</v>
      </c>
      <c r="M17" s="15">
        <v>0.24099999999999999</v>
      </c>
      <c r="N17" s="15">
        <v>0.39400000000000002</v>
      </c>
      <c r="O17" s="15">
        <v>5.0000000000000001E-3</v>
      </c>
      <c r="P17" s="15">
        <v>0.151</v>
      </c>
      <c r="Q17" s="15">
        <v>9.5000000000000001E-2</v>
      </c>
      <c r="R17" s="15">
        <v>0.247</v>
      </c>
      <c r="S17" s="15">
        <v>10.71</v>
      </c>
      <c r="U17" s="15">
        <v>0</v>
      </c>
      <c r="V17" s="15">
        <v>7090</v>
      </c>
    </row>
    <row r="18" spans="2:22" x14ac:dyDescent="0.25">
      <c r="B18" s="15" t="s">
        <v>122</v>
      </c>
      <c r="C18" s="15" t="s">
        <v>207</v>
      </c>
      <c r="D18" s="15" t="s">
        <v>210</v>
      </c>
      <c r="E18" s="15">
        <v>2023</v>
      </c>
      <c r="F18" s="15" t="s">
        <v>162</v>
      </c>
      <c r="G18" s="15" t="s">
        <v>133</v>
      </c>
      <c r="H18" s="15" t="s">
        <v>136</v>
      </c>
      <c r="I18" s="15" t="s">
        <v>139</v>
      </c>
      <c r="J18" s="15" t="s">
        <v>141</v>
      </c>
      <c r="K18" s="15" t="s">
        <v>199</v>
      </c>
      <c r="L18" s="15" t="s">
        <v>203</v>
      </c>
      <c r="M18" s="15">
        <v>0.23300000000000001</v>
      </c>
      <c r="N18" s="15">
        <v>0.38900000000000001</v>
      </c>
      <c r="O18" s="15">
        <v>5.0000000000000001E-3</v>
      </c>
      <c r="P18" s="15">
        <v>0.153</v>
      </c>
      <c r="Q18" s="15">
        <v>9.8000000000000004E-2</v>
      </c>
      <c r="R18" s="15">
        <v>0.24399999999999999</v>
      </c>
      <c r="S18" s="15">
        <v>15.057</v>
      </c>
      <c r="U18" s="15">
        <v>0</v>
      </c>
      <c r="V18" s="15">
        <v>7080</v>
      </c>
    </row>
    <row r="19" spans="2:22" x14ac:dyDescent="0.25">
      <c r="B19" s="15" t="s">
        <v>122</v>
      </c>
      <c r="C19" s="15" t="s">
        <v>207</v>
      </c>
      <c r="D19" s="15" t="s">
        <v>210</v>
      </c>
      <c r="E19" s="15">
        <v>2023</v>
      </c>
      <c r="F19" s="15" t="s">
        <v>162</v>
      </c>
      <c r="G19" s="15" t="s">
        <v>133</v>
      </c>
      <c r="H19" s="15" t="s">
        <v>136</v>
      </c>
      <c r="I19" s="15" t="s">
        <v>139</v>
      </c>
      <c r="J19" s="15" t="s">
        <v>141</v>
      </c>
      <c r="K19" s="15" t="s">
        <v>199</v>
      </c>
      <c r="L19" s="15" t="s">
        <v>204</v>
      </c>
      <c r="M19" s="15">
        <v>0.245</v>
      </c>
      <c r="N19" s="15">
        <v>0.44500000000000001</v>
      </c>
      <c r="O19" s="15">
        <v>5.0000000000000001E-3</v>
      </c>
      <c r="P19" s="15">
        <v>0.158</v>
      </c>
      <c r="Q19" s="15">
        <v>0.1</v>
      </c>
      <c r="R19" s="15">
        <v>0.254</v>
      </c>
      <c r="S19" s="15">
        <v>17.702999999999999</v>
      </c>
      <c r="U19" s="15">
        <v>0</v>
      </c>
      <c r="V19" s="15">
        <v>6700</v>
      </c>
    </row>
    <row r="20" spans="2:22" x14ac:dyDescent="0.25">
      <c r="B20" s="15" t="s">
        <v>122</v>
      </c>
      <c r="C20" s="15" t="s">
        <v>207</v>
      </c>
      <c r="D20" s="15" t="s">
        <v>210</v>
      </c>
      <c r="E20" s="15">
        <v>2023</v>
      </c>
      <c r="F20" s="15" t="s">
        <v>162</v>
      </c>
      <c r="G20" s="15" t="s">
        <v>133</v>
      </c>
      <c r="H20" s="15" t="s">
        <v>136</v>
      </c>
      <c r="I20" s="15" t="s">
        <v>139</v>
      </c>
      <c r="J20" s="15" t="s">
        <v>141</v>
      </c>
      <c r="K20" s="15" t="s">
        <v>199</v>
      </c>
      <c r="L20" s="15" t="s">
        <v>205</v>
      </c>
      <c r="M20" s="15">
        <v>0.25900000000000001</v>
      </c>
      <c r="N20" s="15">
        <v>0.41599999999999998</v>
      </c>
      <c r="O20" s="15">
        <v>5.0000000000000001E-3</v>
      </c>
      <c r="P20" s="15">
        <v>0.155</v>
      </c>
      <c r="Q20" s="15">
        <v>9.7000000000000003E-2</v>
      </c>
      <c r="R20" s="15">
        <v>0.26600000000000001</v>
      </c>
      <c r="S20" s="15">
        <v>6.766</v>
      </c>
      <c r="U20" s="15">
        <v>0</v>
      </c>
      <c r="V20" s="15">
        <v>7150</v>
      </c>
    </row>
    <row r="21" spans="2:22" x14ac:dyDescent="0.25">
      <c r="B21" s="15" t="s">
        <v>122</v>
      </c>
      <c r="C21" s="15" t="s">
        <v>207</v>
      </c>
      <c r="D21" s="15" t="s">
        <v>211</v>
      </c>
      <c r="E21" s="15">
        <v>2023</v>
      </c>
      <c r="F21" s="15" t="s">
        <v>162</v>
      </c>
      <c r="G21" s="15" t="s">
        <v>133</v>
      </c>
      <c r="H21" s="15" t="s">
        <v>136</v>
      </c>
      <c r="I21" s="15" t="s">
        <v>139</v>
      </c>
      <c r="J21" s="15" t="s">
        <v>141</v>
      </c>
      <c r="K21" s="15" t="s">
        <v>199</v>
      </c>
      <c r="L21" s="15" t="s">
        <v>200</v>
      </c>
      <c r="M21" s="15">
        <v>0.28100000000000003</v>
      </c>
      <c r="N21" s="15">
        <v>0.56499999999999995</v>
      </c>
      <c r="O21" s="15">
        <v>7.0000000000000001E-3</v>
      </c>
      <c r="P21" s="15">
        <v>0.14000000000000001</v>
      </c>
      <c r="Q21" s="15">
        <v>8.5000000000000006E-2</v>
      </c>
      <c r="R21" s="15">
        <v>0.255</v>
      </c>
      <c r="S21" s="15">
        <v>-2.2360000000000002</v>
      </c>
      <c r="U21" s="15">
        <v>0</v>
      </c>
      <c r="V21" s="15">
        <v>6310</v>
      </c>
    </row>
    <row r="22" spans="2:22" x14ac:dyDescent="0.25">
      <c r="B22" s="15" t="s">
        <v>122</v>
      </c>
      <c r="C22" s="15" t="s">
        <v>207</v>
      </c>
      <c r="D22" s="15" t="s">
        <v>211</v>
      </c>
      <c r="E22" s="15">
        <v>2023</v>
      </c>
      <c r="F22" s="15" t="s">
        <v>162</v>
      </c>
      <c r="G22" s="15" t="s">
        <v>133</v>
      </c>
      <c r="H22" s="15" t="s">
        <v>136</v>
      </c>
      <c r="I22" s="15" t="s">
        <v>139</v>
      </c>
      <c r="J22" s="15" t="s">
        <v>141</v>
      </c>
      <c r="K22" s="15" t="s">
        <v>199</v>
      </c>
      <c r="L22" s="15" t="s">
        <v>201</v>
      </c>
      <c r="M22" s="15">
        <v>0.25600000000000001</v>
      </c>
      <c r="N22" s="15">
        <v>0.46</v>
      </c>
      <c r="O22" s="15">
        <v>5.0000000000000001E-3</v>
      </c>
      <c r="P22" s="15">
        <v>0.14299999999999999</v>
      </c>
      <c r="Q22" s="15">
        <v>8.7999999999999995E-2</v>
      </c>
      <c r="R22" s="15">
        <v>0.249</v>
      </c>
      <c r="S22" s="15">
        <v>2.1379999999999999</v>
      </c>
      <c r="U22" s="15">
        <v>0</v>
      </c>
      <c r="V22" s="15">
        <v>7240</v>
      </c>
    </row>
    <row r="23" spans="2:22" x14ac:dyDescent="0.25">
      <c r="B23" s="15" t="s">
        <v>122</v>
      </c>
      <c r="C23" s="15" t="s">
        <v>207</v>
      </c>
      <c r="D23" s="15" t="s">
        <v>211</v>
      </c>
      <c r="E23" s="15">
        <v>2023</v>
      </c>
      <c r="F23" s="15" t="s">
        <v>162</v>
      </c>
      <c r="G23" s="15" t="s">
        <v>133</v>
      </c>
      <c r="H23" s="15" t="s">
        <v>136</v>
      </c>
      <c r="I23" s="15" t="s">
        <v>139</v>
      </c>
      <c r="J23" s="15" t="s">
        <v>141</v>
      </c>
      <c r="K23" s="15" t="s">
        <v>199</v>
      </c>
      <c r="L23" s="15" t="s">
        <v>202</v>
      </c>
      <c r="M23" s="15">
        <v>0.22800000000000001</v>
      </c>
      <c r="N23" s="15">
        <v>0.38</v>
      </c>
      <c r="O23" s="15">
        <v>5.0000000000000001E-3</v>
      </c>
      <c r="P23" s="15">
        <v>0.14099999999999999</v>
      </c>
      <c r="Q23" s="15">
        <v>0.09</v>
      </c>
      <c r="R23" s="15">
        <v>0.23100000000000001</v>
      </c>
      <c r="S23" s="15">
        <v>10.71</v>
      </c>
      <c r="U23" s="15">
        <v>0</v>
      </c>
      <c r="V23" s="15">
        <v>7090</v>
      </c>
    </row>
    <row r="24" spans="2:22" x14ac:dyDescent="0.25">
      <c r="B24" s="15" t="s">
        <v>122</v>
      </c>
      <c r="C24" s="15" t="s">
        <v>207</v>
      </c>
      <c r="D24" s="15" t="s">
        <v>211</v>
      </c>
      <c r="E24" s="15">
        <v>2023</v>
      </c>
      <c r="F24" s="15" t="s">
        <v>162</v>
      </c>
      <c r="G24" s="15" t="s">
        <v>133</v>
      </c>
      <c r="H24" s="15" t="s">
        <v>136</v>
      </c>
      <c r="I24" s="15" t="s">
        <v>139</v>
      </c>
      <c r="J24" s="15" t="s">
        <v>141</v>
      </c>
      <c r="K24" s="15" t="s">
        <v>199</v>
      </c>
      <c r="L24" s="15" t="s">
        <v>203</v>
      </c>
      <c r="M24" s="15">
        <v>0.222</v>
      </c>
      <c r="N24" s="15">
        <v>0.375</v>
      </c>
      <c r="O24" s="15">
        <v>4.0000000000000001E-3</v>
      </c>
      <c r="P24" s="15">
        <v>0.14299999999999999</v>
      </c>
      <c r="Q24" s="15">
        <v>9.2999999999999999E-2</v>
      </c>
      <c r="R24" s="15">
        <v>0.22800000000000001</v>
      </c>
      <c r="S24" s="15">
        <v>15.057</v>
      </c>
      <c r="U24" s="15">
        <v>0</v>
      </c>
      <c r="V24" s="15">
        <v>7080</v>
      </c>
    </row>
    <row r="25" spans="2:22" x14ac:dyDescent="0.25">
      <c r="B25" s="15" t="s">
        <v>122</v>
      </c>
      <c r="C25" s="15" t="s">
        <v>207</v>
      </c>
      <c r="D25" s="15" t="s">
        <v>211</v>
      </c>
      <c r="E25" s="15">
        <v>2023</v>
      </c>
      <c r="F25" s="15" t="s">
        <v>162</v>
      </c>
      <c r="G25" s="15" t="s">
        <v>133</v>
      </c>
      <c r="H25" s="15" t="s">
        <v>136</v>
      </c>
      <c r="I25" s="15" t="s">
        <v>139</v>
      </c>
      <c r="J25" s="15" t="s">
        <v>141</v>
      </c>
      <c r="K25" s="15" t="s">
        <v>199</v>
      </c>
      <c r="L25" s="15" t="s">
        <v>204</v>
      </c>
      <c r="M25" s="15">
        <v>0.23300000000000001</v>
      </c>
      <c r="N25" s="15">
        <v>0.442</v>
      </c>
      <c r="O25" s="15">
        <v>5.0000000000000001E-3</v>
      </c>
      <c r="P25" s="15">
        <v>0.15</v>
      </c>
      <c r="Q25" s="15">
        <v>9.5000000000000001E-2</v>
      </c>
      <c r="R25" s="15">
        <v>0.23400000000000001</v>
      </c>
      <c r="S25" s="15">
        <v>17.702999999999999</v>
      </c>
      <c r="U25" s="15">
        <v>0</v>
      </c>
      <c r="V25" s="15">
        <v>6700</v>
      </c>
    </row>
    <row r="26" spans="2:22" x14ac:dyDescent="0.25">
      <c r="B26" s="15" t="s">
        <v>122</v>
      </c>
      <c r="C26" s="15" t="s">
        <v>207</v>
      </c>
      <c r="D26" s="15" t="s">
        <v>211</v>
      </c>
      <c r="E26" s="15">
        <v>2023</v>
      </c>
      <c r="F26" s="15" t="s">
        <v>162</v>
      </c>
      <c r="G26" s="15" t="s">
        <v>133</v>
      </c>
      <c r="H26" s="15" t="s">
        <v>136</v>
      </c>
      <c r="I26" s="15" t="s">
        <v>139</v>
      </c>
      <c r="J26" s="15" t="s">
        <v>141</v>
      </c>
      <c r="K26" s="15" t="s">
        <v>199</v>
      </c>
      <c r="L26" s="15" t="s">
        <v>205</v>
      </c>
      <c r="M26" s="15">
        <v>0.245</v>
      </c>
      <c r="N26" s="15">
        <v>0.40899999999999997</v>
      </c>
      <c r="O26" s="15">
        <v>5.0000000000000001E-3</v>
      </c>
      <c r="P26" s="15">
        <v>0.14399999999999999</v>
      </c>
      <c r="Q26" s="15">
        <v>9.0999999999999998E-2</v>
      </c>
      <c r="R26" s="15">
        <v>0.246</v>
      </c>
      <c r="S26" s="15">
        <v>6.766</v>
      </c>
      <c r="U26" s="15">
        <v>0</v>
      </c>
      <c r="V26" s="15">
        <v>7150</v>
      </c>
    </row>
    <row r="27" spans="2:22" x14ac:dyDescent="0.25">
      <c r="B27" s="15" t="s">
        <v>122</v>
      </c>
      <c r="C27" s="15" t="s">
        <v>207</v>
      </c>
      <c r="D27" s="15" t="s">
        <v>212</v>
      </c>
      <c r="E27" s="15">
        <v>2023</v>
      </c>
      <c r="F27" s="15" t="s">
        <v>162</v>
      </c>
      <c r="G27" s="15" t="s">
        <v>133</v>
      </c>
      <c r="H27" s="15" t="s">
        <v>136</v>
      </c>
      <c r="I27" s="15" t="s">
        <v>139</v>
      </c>
      <c r="J27" s="15" t="s">
        <v>141</v>
      </c>
      <c r="K27" s="15" t="s">
        <v>199</v>
      </c>
      <c r="L27" s="15" t="s">
        <v>200</v>
      </c>
      <c r="M27" s="15">
        <v>0.27</v>
      </c>
      <c r="N27" s="15">
        <v>0.55200000000000005</v>
      </c>
      <c r="O27" s="15">
        <v>7.0000000000000001E-3</v>
      </c>
      <c r="P27" s="15">
        <v>0.13300000000000001</v>
      </c>
      <c r="Q27" s="15">
        <v>8.3000000000000004E-2</v>
      </c>
      <c r="R27" s="15">
        <v>0.23499999999999999</v>
      </c>
      <c r="S27" s="15">
        <v>-2.448</v>
      </c>
      <c r="U27" s="15">
        <v>0</v>
      </c>
      <c r="V27" s="15">
        <v>6310</v>
      </c>
    </row>
    <row r="28" spans="2:22" x14ac:dyDescent="0.25">
      <c r="B28" s="15" t="s">
        <v>122</v>
      </c>
      <c r="C28" s="15" t="s">
        <v>207</v>
      </c>
      <c r="D28" s="15" t="s">
        <v>212</v>
      </c>
      <c r="E28" s="15">
        <v>2023</v>
      </c>
      <c r="F28" s="15" t="s">
        <v>162</v>
      </c>
      <c r="G28" s="15" t="s">
        <v>133</v>
      </c>
      <c r="H28" s="15" t="s">
        <v>136</v>
      </c>
      <c r="I28" s="15" t="s">
        <v>139</v>
      </c>
      <c r="J28" s="15" t="s">
        <v>141</v>
      </c>
      <c r="K28" s="15" t="s">
        <v>199</v>
      </c>
      <c r="L28" s="15" t="s">
        <v>201</v>
      </c>
      <c r="M28" s="15">
        <v>0.24399999999999999</v>
      </c>
      <c r="N28" s="15">
        <v>0.44400000000000001</v>
      </c>
      <c r="O28" s="15">
        <v>5.0000000000000001E-3</v>
      </c>
      <c r="P28" s="15">
        <v>0.13600000000000001</v>
      </c>
      <c r="Q28" s="15">
        <v>8.5000000000000006E-2</v>
      </c>
      <c r="R28" s="15">
        <v>0.23300000000000001</v>
      </c>
      <c r="S28" s="15">
        <v>1.9730000000000001</v>
      </c>
      <c r="U28" s="15">
        <v>0</v>
      </c>
      <c r="V28" s="15">
        <v>7240</v>
      </c>
    </row>
    <row r="29" spans="2:22" x14ac:dyDescent="0.25">
      <c r="B29" s="15" t="s">
        <v>122</v>
      </c>
      <c r="C29" s="15" t="s">
        <v>207</v>
      </c>
      <c r="D29" s="15" t="s">
        <v>212</v>
      </c>
      <c r="E29" s="15">
        <v>2023</v>
      </c>
      <c r="F29" s="15" t="s">
        <v>162</v>
      </c>
      <c r="G29" s="15" t="s">
        <v>133</v>
      </c>
      <c r="H29" s="15" t="s">
        <v>136</v>
      </c>
      <c r="I29" s="15" t="s">
        <v>139</v>
      </c>
      <c r="J29" s="15" t="s">
        <v>141</v>
      </c>
      <c r="K29" s="15" t="s">
        <v>199</v>
      </c>
      <c r="L29" s="15" t="s">
        <v>202</v>
      </c>
      <c r="M29" s="15">
        <v>0.216</v>
      </c>
      <c r="N29" s="15">
        <v>0.35299999999999998</v>
      </c>
      <c r="O29" s="15">
        <v>4.0000000000000001E-3</v>
      </c>
      <c r="P29" s="15">
        <v>0.13400000000000001</v>
      </c>
      <c r="Q29" s="15">
        <v>8.5999999999999993E-2</v>
      </c>
      <c r="R29" s="15">
        <v>0.216</v>
      </c>
      <c r="S29" s="15">
        <v>10.513</v>
      </c>
      <c r="U29" s="15">
        <v>0</v>
      </c>
      <c r="V29" s="15">
        <v>7090</v>
      </c>
    </row>
    <row r="30" spans="2:22" x14ac:dyDescent="0.25">
      <c r="B30" s="15" t="s">
        <v>122</v>
      </c>
      <c r="C30" s="15" t="s">
        <v>207</v>
      </c>
      <c r="D30" s="15" t="s">
        <v>212</v>
      </c>
      <c r="E30" s="15">
        <v>2023</v>
      </c>
      <c r="F30" s="15" t="s">
        <v>162</v>
      </c>
      <c r="G30" s="15" t="s">
        <v>133</v>
      </c>
      <c r="H30" s="15" t="s">
        <v>136</v>
      </c>
      <c r="I30" s="15" t="s">
        <v>139</v>
      </c>
      <c r="J30" s="15" t="s">
        <v>141</v>
      </c>
      <c r="K30" s="15" t="s">
        <v>199</v>
      </c>
      <c r="L30" s="15" t="s">
        <v>203</v>
      </c>
      <c r="M30" s="15">
        <v>0.21099999999999999</v>
      </c>
      <c r="N30" s="15">
        <v>0.34699999999999998</v>
      </c>
      <c r="O30" s="15">
        <v>4.0000000000000001E-3</v>
      </c>
      <c r="P30" s="15">
        <v>0.13600000000000001</v>
      </c>
      <c r="Q30" s="15">
        <v>8.8999999999999996E-2</v>
      </c>
      <c r="R30" s="15">
        <v>0.214</v>
      </c>
      <c r="S30" s="15">
        <v>14.77</v>
      </c>
      <c r="U30" s="15">
        <v>0</v>
      </c>
      <c r="V30" s="15">
        <v>7080</v>
      </c>
    </row>
    <row r="31" spans="2:22" x14ac:dyDescent="0.25">
      <c r="B31" s="15" t="s">
        <v>122</v>
      </c>
      <c r="C31" s="15" t="s">
        <v>207</v>
      </c>
      <c r="D31" s="15" t="s">
        <v>212</v>
      </c>
      <c r="E31" s="15">
        <v>2023</v>
      </c>
      <c r="F31" s="15" t="s">
        <v>162</v>
      </c>
      <c r="G31" s="15" t="s">
        <v>133</v>
      </c>
      <c r="H31" s="15" t="s">
        <v>136</v>
      </c>
      <c r="I31" s="15" t="s">
        <v>139</v>
      </c>
      <c r="J31" s="15" t="s">
        <v>141</v>
      </c>
      <c r="K31" s="15" t="s">
        <v>199</v>
      </c>
      <c r="L31" s="15" t="s">
        <v>204</v>
      </c>
      <c r="M31" s="15">
        <v>0.221</v>
      </c>
      <c r="N31" s="15">
        <v>0.40699999999999997</v>
      </c>
      <c r="O31" s="15">
        <v>5.0000000000000001E-3</v>
      </c>
      <c r="P31" s="15">
        <v>0.14299999999999999</v>
      </c>
      <c r="Q31" s="15">
        <v>9.1999999999999998E-2</v>
      </c>
      <c r="R31" s="15">
        <v>0.223</v>
      </c>
      <c r="S31" s="15">
        <v>17.262</v>
      </c>
      <c r="U31" s="15">
        <v>0</v>
      </c>
      <c r="V31" s="15">
        <v>6700</v>
      </c>
    </row>
    <row r="32" spans="2:22" x14ac:dyDescent="0.25">
      <c r="B32" s="15" t="s">
        <v>122</v>
      </c>
      <c r="C32" s="15" t="s">
        <v>207</v>
      </c>
      <c r="D32" s="15" t="s">
        <v>212</v>
      </c>
      <c r="E32" s="15">
        <v>2023</v>
      </c>
      <c r="F32" s="15" t="s">
        <v>162</v>
      </c>
      <c r="G32" s="15" t="s">
        <v>133</v>
      </c>
      <c r="H32" s="15" t="s">
        <v>136</v>
      </c>
      <c r="I32" s="15" t="s">
        <v>139</v>
      </c>
      <c r="J32" s="15" t="s">
        <v>141</v>
      </c>
      <c r="K32" s="15" t="s">
        <v>199</v>
      </c>
      <c r="L32" s="15" t="s">
        <v>205</v>
      </c>
      <c r="M32" s="15">
        <v>0.23400000000000001</v>
      </c>
      <c r="N32" s="15">
        <v>0.38900000000000001</v>
      </c>
      <c r="O32" s="15">
        <v>5.0000000000000001E-3</v>
      </c>
      <c r="P32" s="15">
        <v>0.13700000000000001</v>
      </c>
      <c r="Q32" s="15">
        <v>8.6999999999999994E-2</v>
      </c>
      <c r="R32" s="15">
        <v>0.23</v>
      </c>
      <c r="S32" s="15">
        <v>6.6479999999999997</v>
      </c>
      <c r="U32" s="15">
        <v>0</v>
      </c>
      <c r="V32" s="15">
        <v>7150</v>
      </c>
    </row>
    <row r="33" spans="2:22" x14ac:dyDescent="0.25">
      <c r="B33" s="15" t="s">
        <v>122</v>
      </c>
      <c r="C33" s="15" t="s">
        <v>207</v>
      </c>
      <c r="D33" s="15" t="s">
        <v>213</v>
      </c>
      <c r="E33" s="15">
        <v>2023</v>
      </c>
      <c r="F33" s="15" t="s">
        <v>162</v>
      </c>
      <c r="G33" s="15" t="s">
        <v>133</v>
      </c>
      <c r="H33" s="15" t="s">
        <v>136</v>
      </c>
      <c r="I33" s="15" t="s">
        <v>139</v>
      </c>
      <c r="J33" s="15" t="s">
        <v>141</v>
      </c>
      <c r="K33" s="15" t="s">
        <v>199</v>
      </c>
      <c r="L33" s="15" t="s">
        <v>200</v>
      </c>
      <c r="M33" s="15">
        <v>0.26800000000000002</v>
      </c>
      <c r="N33" s="15">
        <v>0.54700000000000004</v>
      </c>
      <c r="O33" s="15">
        <v>7.0000000000000001E-3</v>
      </c>
      <c r="P33" s="15">
        <v>0.13100000000000001</v>
      </c>
      <c r="Q33" s="15">
        <v>8.1000000000000003E-2</v>
      </c>
      <c r="R33" s="15">
        <v>0.22800000000000001</v>
      </c>
      <c r="S33" s="15">
        <v>-2.448</v>
      </c>
      <c r="U33" s="15">
        <v>0</v>
      </c>
      <c r="V33" s="15">
        <v>6310</v>
      </c>
    </row>
    <row r="34" spans="2:22" x14ac:dyDescent="0.25">
      <c r="B34" s="15" t="s">
        <v>122</v>
      </c>
      <c r="C34" s="15" t="s">
        <v>207</v>
      </c>
      <c r="D34" s="15" t="s">
        <v>213</v>
      </c>
      <c r="E34" s="15">
        <v>2023</v>
      </c>
      <c r="F34" s="15" t="s">
        <v>162</v>
      </c>
      <c r="G34" s="15" t="s">
        <v>133</v>
      </c>
      <c r="H34" s="15" t="s">
        <v>136</v>
      </c>
      <c r="I34" s="15" t="s">
        <v>139</v>
      </c>
      <c r="J34" s="15" t="s">
        <v>141</v>
      </c>
      <c r="K34" s="15" t="s">
        <v>199</v>
      </c>
      <c r="L34" s="15" t="s">
        <v>201</v>
      </c>
      <c r="M34" s="15">
        <v>0.23899999999999999</v>
      </c>
      <c r="N34" s="15">
        <v>0.43099999999999999</v>
      </c>
      <c r="O34" s="15">
        <v>5.0000000000000001E-3</v>
      </c>
      <c r="P34" s="15">
        <v>0.13200000000000001</v>
      </c>
      <c r="Q34" s="15">
        <v>8.3000000000000004E-2</v>
      </c>
      <c r="R34" s="15">
        <v>0.223</v>
      </c>
      <c r="S34" s="15">
        <v>1.9730000000000001</v>
      </c>
      <c r="U34" s="15">
        <v>0</v>
      </c>
      <c r="V34" s="15">
        <v>7240</v>
      </c>
    </row>
    <row r="35" spans="2:22" x14ac:dyDescent="0.25">
      <c r="B35" s="15" t="s">
        <v>122</v>
      </c>
      <c r="C35" s="15" t="s">
        <v>207</v>
      </c>
      <c r="D35" s="15" t="s">
        <v>213</v>
      </c>
      <c r="E35" s="15">
        <v>2023</v>
      </c>
      <c r="F35" s="15" t="s">
        <v>162</v>
      </c>
      <c r="G35" s="15" t="s">
        <v>133</v>
      </c>
      <c r="H35" s="15" t="s">
        <v>136</v>
      </c>
      <c r="I35" s="15" t="s">
        <v>139</v>
      </c>
      <c r="J35" s="15" t="s">
        <v>141</v>
      </c>
      <c r="K35" s="15" t="s">
        <v>199</v>
      </c>
      <c r="L35" s="15" t="s">
        <v>202</v>
      </c>
      <c r="M35" s="15">
        <v>0.21</v>
      </c>
      <c r="N35" s="15">
        <v>0.34200000000000003</v>
      </c>
      <c r="O35" s="15">
        <v>4.0000000000000001E-3</v>
      </c>
      <c r="P35" s="15">
        <v>0.13100000000000001</v>
      </c>
      <c r="Q35" s="15">
        <v>8.5000000000000006E-2</v>
      </c>
      <c r="R35" s="15">
        <v>0.20899999999999999</v>
      </c>
      <c r="S35" s="15">
        <v>10.513</v>
      </c>
      <c r="U35" s="15">
        <v>0</v>
      </c>
      <c r="V35" s="15">
        <v>7090</v>
      </c>
    </row>
    <row r="36" spans="2:22" x14ac:dyDescent="0.25">
      <c r="B36" s="15" t="s">
        <v>122</v>
      </c>
      <c r="C36" s="15" t="s">
        <v>207</v>
      </c>
      <c r="D36" s="15" t="s">
        <v>213</v>
      </c>
      <c r="E36" s="15">
        <v>2023</v>
      </c>
      <c r="F36" s="15" t="s">
        <v>162</v>
      </c>
      <c r="G36" s="15" t="s">
        <v>133</v>
      </c>
      <c r="H36" s="15" t="s">
        <v>136</v>
      </c>
      <c r="I36" s="15" t="s">
        <v>139</v>
      </c>
      <c r="J36" s="15" t="s">
        <v>141</v>
      </c>
      <c r="K36" s="15" t="s">
        <v>199</v>
      </c>
      <c r="L36" s="15" t="s">
        <v>203</v>
      </c>
      <c r="M36" s="15">
        <v>0.20499999999999999</v>
      </c>
      <c r="N36" s="15">
        <v>0.33900000000000002</v>
      </c>
      <c r="O36" s="15">
        <v>4.0000000000000001E-3</v>
      </c>
      <c r="P36" s="15">
        <v>0.13300000000000001</v>
      </c>
      <c r="Q36" s="15">
        <v>8.7999999999999995E-2</v>
      </c>
      <c r="R36" s="15">
        <v>0.20699999999999999</v>
      </c>
      <c r="S36" s="15">
        <v>14.769</v>
      </c>
      <c r="U36" s="15">
        <v>0</v>
      </c>
      <c r="V36" s="15">
        <v>7080</v>
      </c>
    </row>
    <row r="37" spans="2:22" x14ac:dyDescent="0.25">
      <c r="B37" s="15" t="s">
        <v>122</v>
      </c>
      <c r="C37" s="15" t="s">
        <v>207</v>
      </c>
      <c r="D37" s="15" t="s">
        <v>213</v>
      </c>
      <c r="E37" s="15">
        <v>2023</v>
      </c>
      <c r="F37" s="15" t="s">
        <v>162</v>
      </c>
      <c r="G37" s="15" t="s">
        <v>133</v>
      </c>
      <c r="H37" s="15" t="s">
        <v>136</v>
      </c>
      <c r="I37" s="15" t="s">
        <v>139</v>
      </c>
      <c r="J37" s="15" t="s">
        <v>141</v>
      </c>
      <c r="K37" s="15" t="s">
        <v>199</v>
      </c>
      <c r="L37" s="15" t="s">
        <v>204</v>
      </c>
      <c r="M37" s="15">
        <v>0.215</v>
      </c>
      <c r="N37" s="15">
        <v>0.38800000000000001</v>
      </c>
      <c r="O37" s="15">
        <v>5.0000000000000001E-3</v>
      </c>
      <c r="P37" s="15">
        <v>0.13900000000000001</v>
      </c>
      <c r="Q37" s="15">
        <v>9.0999999999999998E-2</v>
      </c>
      <c r="R37" s="15">
        <v>0.215</v>
      </c>
      <c r="S37" s="15">
        <v>17.262</v>
      </c>
      <c r="U37" s="15">
        <v>0</v>
      </c>
      <c r="V37" s="15">
        <v>6700</v>
      </c>
    </row>
    <row r="38" spans="2:22" x14ac:dyDescent="0.25">
      <c r="B38" s="15" t="s">
        <v>122</v>
      </c>
      <c r="C38" s="15" t="s">
        <v>207</v>
      </c>
      <c r="D38" s="15" t="s">
        <v>213</v>
      </c>
      <c r="E38" s="15">
        <v>2023</v>
      </c>
      <c r="F38" s="15" t="s">
        <v>162</v>
      </c>
      <c r="G38" s="15" t="s">
        <v>133</v>
      </c>
      <c r="H38" s="15" t="s">
        <v>136</v>
      </c>
      <c r="I38" s="15" t="s">
        <v>139</v>
      </c>
      <c r="J38" s="15" t="s">
        <v>141</v>
      </c>
      <c r="K38" s="15" t="s">
        <v>199</v>
      </c>
      <c r="L38" s="15" t="s">
        <v>205</v>
      </c>
      <c r="M38" s="15">
        <v>0.22700000000000001</v>
      </c>
      <c r="N38" s="15">
        <v>0.377</v>
      </c>
      <c r="O38" s="15">
        <v>4.0000000000000001E-3</v>
      </c>
      <c r="P38" s="15">
        <v>0.13300000000000001</v>
      </c>
      <c r="Q38" s="15">
        <v>8.5000000000000006E-2</v>
      </c>
      <c r="R38" s="15">
        <v>0.221</v>
      </c>
      <c r="S38" s="15">
        <v>6.649</v>
      </c>
      <c r="U38" s="15">
        <v>0</v>
      </c>
      <c r="V38" s="15">
        <v>7150</v>
      </c>
    </row>
    <row r="39" spans="2:22" x14ac:dyDescent="0.25">
      <c r="B39" s="15" t="s">
        <v>122</v>
      </c>
      <c r="C39" s="15" t="s">
        <v>207</v>
      </c>
      <c r="D39" s="15" t="s">
        <v>214</v>
      </c>
      <c r="E39" s="15">
        <v>2023</v>
      </c>
      <c r="F39" s="15" t="s">
        <v>162</v>
      </c>
      <c r="G39" s="15" t="s">
        <v>133</v>
      </c>
      <c r="H39" s="15" t="s">
        <v>136</v>
      </c>
      <c r="I39" s="15" t="s">
        <v>139</v>
      </c>
      <c r="J39" s="15" t="s">
        <v>141</v>
      </c>
      <c r="K39" s="15" t="s">
        <v>199</v>
      </c>
      <c r="L39" s="15" t="s">
        <v>200</v>
      </c>
      <c r="M39" s="15">
        <v>0.25900000000000001</v>
      </c>
      <c r="N39" s="15">
        <v>0.54600000000000004</v>
      </c>
      <c r="O39" s="15">
        <v>7.0000000000000001E-3</v>
      </c>
      <c r="P39" s="15">
        <v>0.126</v>
      </c>
      <c r="Q39" s="15">
        <v>7.9000000000000001E-2</v>
      </c>
      <c r="R39" s="15">
        <v>0.219</v>
      </c>
      <c r="S39" s="15">
        <v>-2.657</v>
      </c>
      <c r="U39" s="15">
        <v>0</v>
      </c>
      <c r="V39" s="15">
        <v>6310</v>
      </c>
    </row>
    <row r="40" spans="2:22" x14ac:dyDescent="0.25">
      <c r="B40" s="15" t="s">
        <v>122</v>
      </c>
      <c r="C40" s="15" t="s">
        <v>207</v>
      </c>
      <c r="D40" s="15" t="s">
        <v>214</v>
      </c>
      <c r="E40" s="15">
        <v>2023</v>
      </c>
      <c r="F40" s="15" t="s">
        <v>162</v>
      </c>
      <c r="G40" s="15" t="s">
        <v>133</v>
      </c>
      <c r="H40" s="15" t="s">
        <v>136</v>
      </c>
      <c r="I40" s="15" t="s">
        <v>139</v>
      </c>
      <c r="J40" s="15" t="s">
        <v>141</v>
      </c>
      <c r="K40" s="15" t="s">
        <v>199</v>
      </c>
      <c r="L40" s="15" t="s">
        <v>201</v>
      </c>
      <c r="M40" s="15">
        <v>0.23300000000000001</v>
      </c>
      <c r="N40" s="15">
        <v>0.441</v>
      </c>
      <c r="O40" s="15">
        <v>5.0000000000000001E-3</v>
      </c>
      <c r="P40" s="15">
        <v>0.126</v>
      </c>
      <c r="Q40" s="15">
        <v>8.1000000000000003E-2</v>
      </c>
      <c r="R40" s="15">
        <v>0.215</v>
      </c>
      <c r="S40" s="15">
        <v>1.7989999999999999</v>
      </c>
      <c r="U40" s="15">
        <v>0</v>
      </c>
      <c r="V40" s="15">
        <v>7240</v>
      </c>
    </row>
    <row r="41" spans="2:22" x14ac:dyDescent="0.25">
      <c r="B41" s="15" t="s">
        <v>122</v>
      </c>
      <c r="C41" s="15" t="s">
        <v>207</v>
      </c>
      <c r="D41" s="15" t="s">
        <v>214</v>
      </c>
      <c r="E41" s="15">
        <v>2023</v>
      </c>
      <c r="F41" s="15" t="s">
        <v>162</v>
      </c>
      <c r="G41" s="15" t="s">
        <v>133</v>
      </c>
      <c r="H41" s="15" t="s">
        <v>136</v>
      </c>
      <c r="I41" s="15" t="s">
        <v>139</v>
      </c>
      <c r="J41" s="15" t="s">
        <v>141</v>
      </c>
      <c r="K41" s="15" t="s">
        <v>199</v>
      </c>
      <c r="L41" s="15" t="s">
        <v>202</v>
      </c>
      <c r="M41" s="15">
        <v>0.20200000000000001</v>
      </c>
      <c r="N41" s="15">
        <v>0.33300000000000002</v>
      </c>
      <c r="O41" s="15">
        <v>4.0000000000000001E-3</v>
      </c>
      <c r="P41" s="15">
        <v>0.126</v>
      </c>
      <c r="Q41" s="15">
        <v>8.2000000000000003E-2</v>
      </c>
      <c r="R41" s="15">
        <v>0.20200000000000001</v>
      </c>
      <c r="S41" s="15">
        <v>10.340999999999999</v>
      </c>
      <c r="U41" s="15">
        <v>0</v>
      </c>
      <c r="V41" s="15">
        <v>7090</v>
      </c>
    </row>
    <row r="42" spans="2:22" x14ac:dyDescent="0.25">
      <c r="B42" s="15" t="s">
        <v>122</v>
      </c>
      <c r="C42" s="15" t="s">
        <v>207</v>
      </c>
      <c r="D42" s="15" t="s">
        <v>214</v>
      </c>
      <c r="E42" s="15">
        <v>2023</v>
      </c>
      <c r="F42" s="15" t="s">
        <v>162</v>
      </c>
      <c r="G42" s="15" t="s">
        <v>133</v>
      </c>
      <c r="H42" s="15" t="s">
        <v>136</v>
      </c>
      <c r="I42" s="15" t="s">
        <v>139</v>
      </c>
      <c r="J42" s="15" t="s">
        <v>141</v>
      </c>
      <c r="K42" s="15" t="s">
        <v>199</v>
      </c>
      <c r="L42" s="15" t="s">
        <v>203</v>
      </c>
      <c r="M42" s="15">
        <v>0.19700000000000001</v>
      </c>
      <c r="N42" s="15">
        <v>0.32200000000000001</v>
      </c>
      <c r="O42" s="15">
        <v>4.0000000000000001E-3</v>
      </c>
      <c r="P42" s="15">
        <v>0.128</v>
      </c>
      <c r="Q42" s="15">
        <v>8.5000000000000006E-2</v>
      </c>
      <c r="R42" s="15">
        <v>0.20100000000000001</v>
      </c>
      <c r="S42" s="15">
        <v>14.512</v>
      </c>
      <c r="U42" s="15">
        <v>0</v>
      </c>
      <c r="V42" s="15">
        <v>7080</v>
      </c>
    </row>
    <row r="43" spans="2:22" x14ac:dyDescent="0.25">
      <c r="B43" s="15" t="s">
        <v>122</v>
      </c>
      <c r="C43" s="15" t="s">
        <v>207</v>
      </c>
      <c r="D43" s="15" t="s">
        <v>214</v>
      </c>
      <c r="E43" s="15">
        <v>2023</v>
      </c>
      <c r="F43" s="15" t="s">
        <v>162</v>
      </c>
      <c r="G43" s="15" t="s">
        <v>133</v>
      </c>
      <c r="H43" s="15" t="s">
        <v>136</v>
      </c>
      <c r="I43" s="15" t="s">
        <v>139</v>
      </c>
      <c r="J43" s="15" t="s">
        <v>141</v>
      </c>
      <c r="K43" s="15" t="s">
        <v>199</v>
      </c>
      <c r="L43" s="15" t="s">
        <v>204</v>
      </c>
      <c r="M43" s="15">
        <v>0.20499999999999999</v>
      </c>
      <c r="N43" s="15">
        <v>0.36299999999999999</v>
      </c>
      <c r="O43" s="15">
        <v>4.0000000000000001E-3</v>
      </c>
      <c r="P43" s="15">
        <v>0.13400000000000001</v>
      </c>
      <c r="Q43" s="15">
        <v>8.6999999999999994E-2</v>
      </c>
      <c r="R43" s="15">
        <v>0.20799999999999999</v>
      </c>
      <c r="S43" s="15">
        <v>16.864999999999998</v>
      </c>
      <c r="U43" s="15">
        <v>0</v>
      </c>
      <c r="V43" s="15">
        <v>6700</v>
      </c>
    </row>
    <row r="44" spans="2:22" x14ac:dyDescent="0.25">
      <c r="B44" s="15" t="s">
        <v>122</v>
      </c>
      <c r="C44" s="15" t="s">
        <v>207</v>
      </c>
      <c r="D44" s="15" t="s">
        <v>214</v>
      </c>
      <c r="E44" s="15">
        <v>2023</v>
      </c>
      <c r="F44" s="15" t="s">
        <v>162</v>
      </c>
      <c r="G44" s="15" t="s">
        <v>133</v>
      </c>
      <c r="H44" s="15" t="s">
        <v>136</v>
      </c>
      <c r="I44" s="15" t="s">
        <v>139</v>
      </c>
      <c r="J44" s="15" t="s">
        <v>141</v>
      </c>
      <c r="K44" s="15" t="s">
        <v>199</v>
      </c>
      <c r="L44" s="15" t="s">
        <v>205</v>
      </c>
      <c r="M44" s="15">
        <v>0.219</v>
      </c>
      <c r="N44" s="15">
        <v>0.376</v>
      </c>
      <c r="O44" s="15">
        <v>4.0000000000000001E-3</v>
      </c>
      <c r="P44" s="15">
        <v>0.127</v>
      </c>
      <c r="Q44" s="15">
        <v>8.2000000000000003E-2</v>
      </c>
      <c r="R44" s="15">
        <v>0.21199999999999999</v>
      </c>
      <c r="S44" s="15">
        <v>6.5339999999999998</v>
      </c>
      <c r="U44" s="15">
        <v>0</v>
      </c>
      <c r="V44" s="15">
        <v>7150</v>
      </c>
    </row>
    <row r="45" spans="2:22" x14ac:dyDescent="0.25">
      <c r="B45" s="15" t="s">
        <v>122</v>
      </c>
      <c r="C45" s="15" t="s">
        <v>207</v>
      </c>
      <c r="D45" s="15" t="s">
        <v>215</v>
      </c>
      <c r="E45" s="15">
        <v>2023</v>
      </c>
      <c r="F45" s="15" t="s">
        <v>162</v>
      </c>
      <c r="G45" s="15" t="s">
        <v>133</v>
      </c>
      <c r="H45" s="15" t="s">
        <v>136</v>
      </c>
      <c r="I45" s="15" t="s">
        <v>139</v>
      </c>
      <c r="J45" s="15" t="s">
        <v>141</v>
      </c>
      <c r="K45" s="15" t="s">
        <v>199</v>
      </c>
      <c r="L45" s="15" t="s">
        <v>200</v>
      </c>
      <c r="M45" s="15">
        <v>0.25</v>
      </c>
      <c r="N45" s="15">
        <v>0.50800000000000001</v>
      </c>
      <c r="O45" s="15">
        <v>6.0000000000000001E-3</v>
      </c>
      <c r="P45" s="15">
        <v>0.124</v>
      </c>
      <c r="Q45" s="15">
        <v>7.6999999999999999E-2</v>
      </c>
      <c r="R45" s="15">
        <v>0.215</v>
      </c>
      <c r="S45" s="15">
        <v>-2.657</v>
      </c>
      <c r="U45" s="15">
        <v>0</v>
      </c>
      <c r="V45" s="15">
        <v>6310</v>
      </c>
    </row>
    <row r="46" spans="2:22" x14ac:dyDescent="0.25">
      <c r="B46" s="15" t="s">
        <v>122</v>
      </c>
      <c r="C46" s="15" t="s">
        <v>207</v>
      </c>
      <c r="D46" s="15" t="s">
        <v>215</v>
      </c>
      <c r="E46" s="15">
        <v>2023</v>
      </c>
      <c r="F46" s="15" t="s">
        <v>162</v>
      </c>
      <c r="G46" s="15" t="s">
        <v>133</v>
      </c>
      <c r="H46" s="15" t="s">
        <v>136</v>
      </c>
      <c r="I46" s="15" t="s">
        <v>139</v>
      </c>
      <c r="J46" s="15" t="s">
        <v>141</v>
      </c>
      <c r="K46" s="15" t="s">
        <v>199</v>
      </c>
      <c r="L46" s="15" t="s">
        <v>201</v>
      </c>
      <c r="M46" s="15">
        <v>0.224</v>
      </c>
      <c r="N46" s="15">
        <v>0.41099999999999998</v>
      </c>
      <c r="O46" s="15">
        <v>5.0000000000000001E-3</v>
      </c>
      <c r="P46" s="15">
        <v>0.124</v>
      </c>
      <c r="Q46" s="15">
        <v>0.08</v>
      </c>
      <c r="R46" s="15">
        <v>0.21</v>
      </c>
      <c r="S46" s="15">
        <v>1.7989999999999999</v>
      </c>
      <c r="U46" s="15">
        <v>0</v>
      </c>
      <c r="V46" s="15">
        <v>7240</v>
      </c>
    </row>
    <row r="47" spans="2:22" x14ac:dyDescent="0.25">
      <c r="B47" s="15" t="s">
        <v>122</v>
      </c>
      <c r="C47" s="15" t="s">
        <v>207</v>
      </c>
      <c r="D47" s="15" t="s">
        <v>215</v>
      </c>
      <c r="E47" s="15">
        <v>2023</v>
      </c>
      <c r="F47" s="15" t="s">
        <v>162</v>
      </c>
      <c r="G47" s="15" t="s">
        <v>133</v>
      </c>
      <c r="H47" s="15" t="s">
        <v>136</v>
      </c>
      <c r="I47" s="15" t="s">
        <v>139</v>
      </c>
      <c r="J47" s="15" t="s">
        <v>141</v>
      </c>
      <c r="K47" s="15" t="s">
        <v>199</v>
      </c>
      <c r="L47" s="15" t="s">
        <v>202</v>
      </c>
      <c r="M47" s="15">
        <v>0.19400000000000001</v>
      </c>
      <c r="N47" s="15">
        <v>0.30399999999999999</v>
      </c>
      <c r="O47" s="15">
        <v>4.0000000000000001E-3</v>
      </c>
      <c r="P47" s="15">
        <v>0.124</v>
      </c>
      <c r="Q47" s="15">
        <v>8.1000000000000003E-2</v>
      </c>
      <c r="R47" s="15">
        <v>0.19600000000000001</v>
      </c>
      <c r="S47" s="15">
        <v>10.340999999999999</v>
      </c>
      <c r="U47" s="15">
        <v>0</v>
      </c>
      <c r="V47" s="15">
        <v>7090</v>
      </c>
    </row>
    <row r="48" spans="2:22" x14ac:dyDescent="0.25">
      <c r="B48" s="15" t="s">
        <v>122</v>
      </c>
      <c r="C48" s="15" t="s">
        <v>207</v>
      </c>
      <c r="D48" s="15" t="s">
        <v>215</v>
      </c>
      <c r="E48" s="15">
        <v>2023</v>
      </c>
      <c r="F48" s="15" t="s">
        <v>162</v>
      </c>
      <c r="G48" s="15" t="s">
        <v>133</v>
      </c>
      <c r="H48" s="15" t="s">
        <v>136</v>
      </c>
      <c r="I48" s="15" t="s">
        <v>139</v>
      </c>
      <c r="J48" s="15" t="s">
        <v>141</v>
      </c>
      <c r="K48" s="15" t="s">
        <v>199</v>
      </c>
      <c r="L48" s="15" t="s">
        <v>203</v>
      </c>
      <c r="M48" s="15">
        <v>0.189</v>
      </c>
      <c r="N48" s="15">
        <v>0.29399999999999998</v>
      </c>
      <c r="O48" s="15">
        <v>3.0000000000000001E-3</v>
      </c>
      <c r="P48" s="15">
        <v>0.126</v>
      </c>
      <c r="Q48" s="15">
        <v>8.4000000000000005E-2</v>
      </c>
      <c r="R48" s="15">
        <v>0.19500000000000001</v>
      </c>
      <c r="S48" s="15">
        <v>14.512</v>
      </c>
      <c r="U48" s="15">
        <v>0</v>
      </c>
      <c r="V48" s="15">
        <v>7080</v>
      </c>
    </row>
    <row r="49" spans="2:22" x14ac:dyDescent="0.25">
      <c r="B49" s="15" t="s">
        <v>122</v>
      </c>
      <c r="C49" s="15" t="s">
        <v>207</v>
      </c>
      <c r="D49" s="15" t="s">
        <v>215</v>
      </c>
      <c r="E49" s="15">
        <v>2023</v>
      </c>
      <c r="F49" s="15" t="s">
        <v>162</v>
      </c>
      <c r="G49" s="15" t="s">
        <v>133</v>
      </c>
      <c r="H49" s="15" t="s">
        <v>136</v>
      </c>
      <c r="I49" s="15" t="s">
        <v>139</v>
      </c>
      <c r="J49" s="15" t="s">
        <v>141</v>
      </c>
      <c r="K49" s="15" t="s">
        <v>199</v>
      </c>
      <c r="L49" s="15" t="s">
        <v>204</v>
      </c>
      <c r="M49" s="15">
        <v>0.19700000000000001</v>
      </c>
      <c r="N49" s="15">
        <v>0.33</v>
      </c>
      <c r="O49" s="15">
        <v>4.0000000000000001E-3</v>
      </c>
      <c r="P49" s="15">
        <v>0.13300000000000001</v>
      </c>
      <c r="Q49" s="15">
        <v>8.5999999999999993E-2</v>
      </c>
      <c r="R49" s="15">
        <v>0.20300000000000001</v>
      </c>
      <c r="S49" s="15">
        <v>16.864999999999998</v>
      </c>
      <c r="U49" s="15">
        <v>0</v>
      </c>
      <c r="V49" s="15">
        <v>6700</v>
      </c>
    </row>
    <row r="50" spans="2:22" x14ac:dyDescent="0.25">
      <c r="B50" s="15" t="s">
        <v>122</v>
      </c>
      <c r="C50" s="15" t="s">
        <v>207</v>
      </c>
      <c r="D50" s="15" t="s">
        <v>215</v>
      </c>
      <c r="E50" s="15">
        <v>2023</v>
      </c>
      <c r="F50" s="15" t="s">
        <v>162</v>
      </c>
      <c r="G50" s="15" t="s">
        <v>133</v>
      </c>
      <c r="H50" s="15" t="s">
        <v>136</v>
      </c>
      <c r="I50" s="15" t="s">
        <v>139</v>
      </c>
      <c r="J50" s="15" t="s">
        <v>141</v>
      </c>
      <c r="K50" s="15" t="s">
        <v>199</v>
      </c>
      <c r="L50" s="15" t="s">
        <v>205</v>
      </c>
      <c r="M50" s="15">
        <v>0.21099999999999999</v>
      </c>
      <c r="N50" s="15">
        <v>0.34899999999999998</v>
      </c>
      <c r="O50" s="15">
        <v>4.0000000000000001E-3</v>
      </c>
      <c r="P50" s="15">
        <v>0.125</v>
      </c>
      <c r="Q50" s="15">
        <v>0.08</v>
      </c>
      <c r="R50" s="15">
        <v>0.20899999999999999</v>
      </c>
      <c r="S50" s="15">
        <v>6.5359999999999996</v>
      </c>
      <c r="U50" s="15">
        <v>0</v>
      </c>
      <c r="V50" s="15">
        <v>7150</v>
      </c>
    </row>
    <row r="51" spans="2:22" x14ac:dyDescent="0.25">
      <c r="B51" s="15" t="s">
        <v>122</v>
      </c>
      <c r="C51" s="15" t="s">
        <v>207</v>
      </c>
      <c r="D51" s="15" t="s">
        <v>216</v>
      </c>
      <c r="E51" s="15">
        <v>2023</v>
      </c>
      <c r="F51" s="15" t="s">
        <v>162</v>
      </c>
      <c r="G51" s="15" t="s">
        <v>133</v>
      </c>
      <c r="H51" s="15" t="s">
        <v>136</v>
      </c>
      <c r="I51" s="15" t="s">
        <v>139</v>
      </c>
      <c r="J51" s="15" t="s">
        <v>141</v>
      </c>
      <c r="K51" s="15" t="s">
        <v>199</v>
      </c>
      <c r="L51" s="15" t="s">
        <v>200</v>
      </c>
      <c r="M51" s="15">
        <v>0.24399999999999999</v>
      </c>
      <c r="N51" s="15">
        <v>0.48899999999999999</v>
      </c>
      <c r="O51" s="15">
        <v>6.0000000000000001E-3</v>
      </c>
      <c r="P51" s="15">
        <v>0.124</v>
      </c>
      <c r="Q51" s="15">
        <v>7.6999999999999999E-2</v>
      </c>
      <c r="R51" s="15">
        <v>0.21199999999999999</v>
      </c>
      <c r="S51" s="15">
        <v>-2.766</v>
      </c>
      <c r="U51" s="15">
        <v>0</v>
      </c>
      <c r="V51" s="15">
        <v>6310</v>
      </c>
    </row>
    <row r="52" spans="2:22" x14ac:dyDescent="0.25">
      <c r="B52" s="15" t="s">
        <v>122</v>
      </c>
      <c r="C52" s="15" t="s">
        <v>207</v>
      </c>
      <c r="D52" s="15" t="s">
        <v>216</v>
      </c>
      <c r="E52" s="15">
        <v>2023</v>
      </c>
      <c r="F52" s="15" t="s">
        <v>162</v>
      </c>
      <c r="G52" s="15" t="s">
        <v>133</v>
      </c>
      <c r="H52" s="15" t="s">
        <v>136</v>
      </c>
      <c r="I52" s="15" t="s">
        <v>139</v>
      </c>
      <c r="J52" s="15" t="s">
        <v>141</v>
      </c>
      <c r="K52" s="15" t="s">
        <v>199</v>
      </c>
      <c r="L52" s="15" t="s">
        <v>201</v>
      </c>
      <c r="M52" s="15">
        <v>0.219</v>
      </c>
      <c r="N52" s="15">
        <v>0.38300000000000001</v>
      </c>
      <c r="O52" s="15">
        <v>5.0000000000000001E-3</v>
      </c>
      <c r="P52" s="15">
        <v>0.123</v>
      </c>
      <c r="Q52" s="15">
        <v>7.8E-2</v>
      </c>
      <c r="R52" s="15">
        <v>0.21</v>
      </c>
      <c r="S52" s="15">
        <v>1.7</v>
      </c>
      <c r="U52" s="15">
        <v>0</v>
      </c>
      <c r="V52" s="15">
        <v>7240</v>
      </c>
    </row>
    <row r="53" spans="2:22" x14ac:dyDescent="0.25">
      <c r="B53" s="15" t="s">
        <v>122</v>
      </c>
      <c r="C53" s="15" t="s">
        <v>207</v>
      </c>
      <c r="D53" s="15" t="s">
        <v>216</v>
      </c>
      <c r="E53" s="15">
        <v>2023</v>
      </c>
      <c r="F53" s="15" t="s">
        <v>162</v>
      </c>
      <c r="G53" s="15" t="s">
        <v>133</v>
      </c>
      <c r="H53" s="15" t="s">
        <v>136</v>
      </c>
      <c r="I53" s="15" t="s">
        <v>139</v>
      </c>
      <c r="J53" s="15" t="s">
        <v>141</v>
      </c>
      <c r="K53" s="15" t="s">
        <v>199</v>
      </c>
      <c r="L53" s="15" t="s">
        <v>202</v>
      </c>
      <c r="M53" s="15">
        <v>0.187</v>
      </c>
      <c r="N53" s="15">
        <v>0.27700000000000002</v>
      </c>
      <c r="O53" s="15">
        <v>3.0000000000000001E-3</v>
      </c>
      <c r="P53" s="15">
        <v>0.122</v>
      </c>
      <c r="Q53" s="15">
        <v>7.9000000000000001E-2</v>
      </c>
      <c r="R53" s="15">
        <v>0.19400000000000001</v>
      </c>
      <c r="S53" s="15">
        <v>10.237</v>
      </c>
      <c r="U53" s="15">
        <v>0</v>
      </c>
      <c r="V53" s="15">
        <v>7090</v>
      </c>
    </row>
    <row r="54" spans="2:22" x14ac:dyDescent="0.25">
      <c r="B54" s="15" t="s">
        <v>122</v>
      </c>
      <c r="C54" s="15" t="s">
        <v>207</v>
      </c>
      <c r="D54" s="15" t="s">
        <v>216</v>
      </c>
      <c r="E54" s="15">
        <v>2023</v>
      </c>
      <c r="F54" s="15" t="s">
        <v>162</v>
      </c>
      <c r="G54" s="15" t="s">
        <v>133</v>
      </c>
      <c r="H54" s="15" t="s">
        <v>136</v>
      </c>
      <c r="I54" s="15" t="s">
        <v>139</v>
      </c>
      <c r="J54" s="15" t="s">
        <v>141</v>
      </c>
      <c r="K54" s="15" t="s">
        <v>199</v>
      </c>
      <c r="L54" s="15" t="s">
        <v>203</v>
      </c>
      <c r="M54" s="15">
        <v>0.182</v>
      </c>
      <c r="N54" s="15">
        <v>0.25900000000000001</v>
      </c>
      <c r="O54" s="15">
        <v>3.0000000000000001E-3</v>
      </c>
      <c r="P54" s="15">
        <v>0.125</v>
      </c>
      <c r="Q54" s="15">
        <v>8.2000000000000003E-2</v>
      </c>
      <c r="R54" s="15">
        <v>0.192</v>
      </c>
      <c r="S54" s="15">
        <v>14.329000000000001</v>
      </c>
      <c r="U54" s="15">
        <v>0</v>
      </c>
      <c r="V54" s="15">
        <v>7080</v>
      </c>
    </row>
    <row r="55" spans="2:22" x14ac:dyDescent="0.25">
      <c r="B55" s="15" t="s">
        <v>122</v>
      </c>
      <c r="C55" s="15" t="s">
        <v>207</v>
      </c>
      <c r="D55" s="15" t="s">
        <v>216</v>
      </c>
      <c r="E55" s="15">
        <v>2023</v>
      </c>
      <c r="F55" s="15" t="s">
        <v>162</v>
      </c>
      <c r="G55" s="15" t="s">
        <v>133</v>
      </c>
      <c r="H55" s="15" t="s">
        <v>136</v>
      </c>
      <c r="I55" s="15" t="s">
        <v>139</v>
      </c>
      <c r="J55" s="15" t="s">
        <v>141</v>
      </c>
      <c r="K55" s="15" t="s">
        <v>199</v>
      </c>
      <c r="L55" s="15" t="s">
        <v>204</v>
      </c>
      <c r="M55" s="15">
        <v>0.191</v>
      </c>
      <c r="N55" s="15">
        <v>0.30499999999999999</v>
      </c>
      <c r="O55" s="15">
        <v>4.0000000000000001E-3</v>
      </c>
      <c r="P55" s="15">
        <v>0.13200000000000001</v>
      </c>
      <c r="Q55" s="15">
        <v>8.5000000000000006E-2</v>
      </c>
      <c r="R55" s="15">
        <v>0.20200000000000001</v>
      </c>
      <c r="S55" s="15">
        <v>16.565000000000001</v>
      </c>
      <c r="U55" s="15">
        <v>0</v>
      </c>
      <c r="V55" s="15">
        <v>6700</v>
      </c>
    </row>
    <row r="56" spans="2:22" x14ac:dyDescent="0.25">
      <c r="B56" s="15" t="s">
        <v>122</v>
      </c>
      <c r="C56" s="15" t="s">
        <v>207</v>
      </c>
      <c r="D56" s="15" t="s">
        <v>216</v>
      </c>
      <c r="E56" s="15">
        <v>2023</v>
      </c>
      <c r="F56" s="15" t="s">
        <v>162</v>
      </c>
      <c r="G56" s="15" t="s">
        <v>133</v>
      </c>
      <c r="H56" s="15" t="s">
        <v>136</v>
      </c>
      <c r="I56" s="15" t="s">
        <v>139</v>
      </c>
      <c r="J56" s="15" t="s">
        <v>141</v>
      </c>
      <c r="K56" s="15" t="s">
        <v>199</v>
      </c>
      <c r="L56" s="15" t="s">
        <v>205</v>
      </c>
      <c r="M56" s="15">
        <v>0.20499999999999999</v>
      </c>
      <c r="N56" s="15">
        <v>0.32500000000000001</v>
      </c>
      <c r="O56" s="15">
        <v>4.0000000000000001E-3</v>
      </c>
      <c r="P56" s="15">
        <v>0.124</v>
      </c>
      <c r="Q56" s="15">
        <v>0.08</v>
      </c>
      <c r="R56" s="15">
        <v>0.20499999999999999</v>
      </c>
      <c r="S56" s="15">
        <v>6.4569999999999999</v>
      </c>
      <c r="U56" s="15">
        <v>0</v>
      </c>
      <c r="V56" s="15">
        <v>7150</v>
      </c>
    </row>
    <row r="57" spans="2:22" x14ac:dyDescent="0.25">
      <c r="B57" s="15" t="s">
        <v>122</v>
      </c>
      <c r="C57" s="15" t="s">
        <v>207</v>
      </c>
      <c r="D57" s="15" t="s">
        <v>217</v>
      </c>
      <c r="E57" s="15">
        <v>2023</v>
      </c>
      <c r="F57" s="15" t="s">
        <v>162</v>
      </c>
      <c r="G57" s="15" t="s">
        <v>133</v>
      </c>
      <c r="H57" s="15" t="s">
        <v>136</v>
      </c>
      <c r="I57" s="15" t="s">
        <v>139</v>
      </c>
      <c r="J57" s="15" t="s">
        <v>141</v>
      </c>
      <c r="K57" s="15" t="s">
        <v>199</v>
      </c>
      <c r="L57" s="15" t="s">
        <v>200</v>
      </c>
      <c r="M57" s="15">
        <v>0.23599999999999999</v>
      </c>
      <c r="N57" s="15">
        <v>0.43099999999999999</v>
      </c>
      <c r="O57" s="15">
        <v>5.0000000000000001E-3</v>
      </c>
      <c r="P57" s="15">
        <v>0.122</v>
      </c>
      <c r="Q57" s="15">
        <v>7.6999999999999999E-2</v>
      </c>
      <c r="R57" s="15">
        <v>0.215</v>
      </c>
      <c r="S57" s="15">
        <v>-2.766</v>
      </c>
      <c r="U57" s="15">
        <v>0</v>
      </c>
      <c r="V57" s="15">
        <v>6310</v>
      </c>
    </row>
    <row r="58" spans="2:22" x14ac:dyDescent="0.25">
      <c r="B58" s="15" t="s">
        <v>122</v>
      </c>
      <c r="C58" s="15" t="s">
        <v>207</v>
      </c>
      <c r="D58" s="15" t="s">
        <v>217</v>
      </c>
      <c r="E58" s="15">
        <v>2023</v>
      </c>
      <c r="F58" s="15" t="s">
        <v>162</v>
      </c>
      <c r="G58" s="15" t="s">
        <v>133</v>
      </c>
      <c r="H58" s="15" t="s">
        <v>136</v>
      </c>
      <c r="I58" s="15" t="s">
        <v>139</v>
      </c>
      <c r="J58" s="15" t="s">
        <v>141</v>
      </c>
      <c r="K58" s="15" t="s">
        <v>199</v>
      </c>
      <c r="L58" s="15" t="s">
        <v>201</v>
      </c>
      <c r="M58" s="15">
        <v>0.21</v>
      </c>
      <c r="N58" s="15">
        <v>0.33400000000000002</v>
      </c>
      <c r="O58" s="15">
        <v>4.0000000000000001E-3</v>
      </c>
      <c r="P58" s="15">
        <v>0.123</v>
      </c>
      <c r="Q58" s="15">
        <v>7.9000000000000001E-2</v>
      </c>
      <c r="R58" s="15">
        <v>0.20799999999999999</v>
      </c>
      <c r="S58" s="15">
        <v>1.7</v>
      </c>
      <c r="U58" s="15">
        <v>0</v>
      </c>
      <c r="V58" s="15">
        <v>7240</v>
      </c>
    </row>
    <row r="59" spans="2:22" x14ac:dyDescent="0.25">
      <c r="B59" s="15" t="s">
        <v>122</v>
      </c>
      <c r="C59" s="15" t="s">
        <v>207</v>
      </c>
      <c r="D59" s="15" t="s">
        <v>217</v>
      </c>
      <c r="E59" s="15">
        <v>2023</v>
      </c>
      <c r="F59" s="15" t="s">
        <v>162</v>
      </c>
      <c r="G59" s="15" t="s">
        <v>133</v>
      </c>
      <c r="H59" s="15" t="s">
        <v>136</v>
      </c>
      <c r="I59" s="15" t="s">
        <v>139</v>
      </c>
      <c r="J59" s="15" t="s">
        <v>141</v>
      </c>
      <c r="K59" s="15" t="s">
        <v>199</v>
      </c>
      <c r="L59" s="15" t="s">
        <v>202</v>
      </c>
      <c r="M59" s="15">
        <v>0.18</v>
      </c>
      <c r="N59" s="15">
        <v>0.23799999999999999</v>
      </c>
      <c r="O59" s="15">
        <v>3.0000000000000001E-3</v>
      </c>
      <c r="P59" s="15">
        <v>0.122</v>
      </c>
      <c r="Q59" s="15">
        <v>7.9000000000000001E-2</v>
      </c>
      <c r="R59" s="15">
        <v>0.19500000000000001</v>
      </c>
      <c r="S59" s="15">
        <v>10.237</v>
      </c>
      <c r="U59" s="15">
        <v>0</v>
      </c>
      <c r="V59" s="15">
        <v>7090</v>
      </c>
    </row>
    <row r="60" spans="2:22" x14ac:dyDescent="0.25">
      <c r="B60" s="15" t="s">
        <v>122</v>
      </c>
      <c r="C60" s="15" t="s">
        <v>207</v>
      </c>
      <c r="D60" s="15" t="s">
        <v>217</v>
      </c>
      <c r="E60" s="15">
        <v>2023</v>
      </c>
      <c r="F60" s="15" t="s">
        <v>162</v>
      </c>
      <c r="G60" s="15" t="s">
        <v>133</v>
      </c>
      <c r="H60" s="15" t="s">
        <v>136</v>
      </c>
      <c r="I60" s="15" t="s">
        <v>139</v>
      </c>
      <c r="J60" s="15" t="s">
        <v>141</v>
      </c>
      <c r="K60" s="15" t="s">
        <v>199</v>
      </c>
      <c r="L60" s="15" t="s">
        <v>203</v>
      </c>
      <c r="M60" s="15">
        <v>0.17499999999999999</v>
      </c>
      <c r="N60" s="15">
        <v>0.221</v>
      </c>
      <c r="O60" s="15">
        <v>3.0000000000000001E-3</v>
      </c>
      <c r="P60" s="15">
        <v>0.124</v>
      </c>
      <c r="Q60" s="15">
        <v>8.2000000000000003E-2</v>
      </c>
      <c r="R60" s="15">
        <v>0.192</v>
      </c>
      <c r="S60" s="15">
        <v>14.329000000000001</v>
      </c>
      <c r="U60" s="15">
        <v>0</v>
      </c>
      <c r="V60" s="15">
        <v>7080</v>
      </c>
    </row>
    <row r="61" spans="2:22" x14ac:dyDescent="0.25">
      <c r="B61" s="15" t="s">
        <v>122</v>
      </c>
      <c r="C61" s="15" t="s">
        <v>207</v>
      </c>
      <c r="D61" s="15" t="s">
        <v>217</v>
      </c>
      <c r="E61" s="15">
        <v>2023</v>
      </c>
      <c r="F61" s="15" t="s">
        <v>162</v>
      </c>
      <c r="G61" s="15" t="s">
        <v>133</v>
      </c>
      <c r="H61" s="15" t="s">
        <v>136</v>
      </c>
      <c r="I61" s="15" t="s">
        <v>139</v>
      </c>
      <c r="J61" s="15" t="s">
        <v>141</v>
      </c>
      <c r="K61" s="15" t="s">
        <v>199</v>
      </c>
      <c r="L61" s="15" t="s">
        <v>204</v>
      </c>
      <c r="M61" s="15">
        <v>0.182</v>
      </c>
      <c r="N61" s="15">
        <v>0.247</v>
      </c>
      <c r="O61" s="15">
        <v>3.0000000000000001E-3</v>
      </c>
      <c r="P61" s="15">
        <v>0.13100000000000001</v>
      </c>
      <c r="Q61" s="15">
        <v>8.5000000000000006E-2</v>
      </c>
      <c r="R61" s="15">
        <v>0.20100000000000001</v>
      </c>
      <c r="S61" s="15">
        <v>16.565000000000001</v>
      </c>
      <c r="U61" s="15">
        <v>0</v>
      </c>
      <c r="V61" s="15">
        <v>6700</v>
      </c>
    </row>
    <row r="62" spans="2:22" x14ac:dyDescent="0.25">
      <c r="B62" s="15" t="s">
        <v>122</v>
      </c>
      <c r="C62" s="15" t="s">
        <v>207</v>
      </c>
      <c r="D62" s="15" t="s">
        <v>217</v>
      </c>
      <c r="E62" s="15">
        <v>2023</v>
      </c>
      <c r="F62" s="15" t="s">
        <v>162</v>
      </c>
      <c r="G62" s="15" t="s">
        <v>133</v>
      </c>
      <c r="H62" s="15" t="s">
        <v>136</v>
      </c>
      <c r="I62" s="15" t="s">
        <v>139</v>
      </c>
      <c r="J62" s="15" t="s">
        <v>141</v>
      </c>
      <c r="K62" s="15" t="s">
        <v>199</v>
      </c>
      <c r="L62" s="15" t="s">
        <v>205</v>
      </c>
      <c r="M62" s="15">
        <v>0.19700000000000001</v>
      </c>
      <c r="N62" s="15">
        <v>0.27800000000000002</v>
      </c>
      <c r="O62" s="15">
        <v>3.0000000000000001E-3</v>
      </c>
      <c r="P62" s="15">
        <v>0.124</v>
      </c>
      <c r="Q62" s="15">
        <v>0.08</v>
      </c>
      <c r="R62" s="15">
        <v>0.20499999999999999</v>
      </c>
      <c r="S62" s="15">
        <v>6.4569999999999999</v>
      </c>
      <c r="U62" s="15">
        <v>0</v>
      </c>
      <c r="V62" s="15">
        <v>7150</v>
      </c>
    </row>
    <row r="63" spans="2:22" x14ac:dyDescent="0.25">
      <c r="B63" s="15" t="s">
        <v>122</v>
      </c>
      <c r="C63" s="15" t="s">
        <v>207</v>
      </c>
      <c r="D63" s="15" t="s">
        <v>218</v>
      </c>
      <c r="E63" s="15">
        <v>2023</v>
      </c>
      <c r="F63" s="15" t="s">
        <v>162</v>
      </c>
      <c r="G63" s="15" t="s">
        <v>133</v>
      </c>
      <c r="H63" s="15" t="s">
        <v>136</v>
      </c>
      <c r="I63" s="15" t="s">
        <v>139</v>
      </c>
      <c r="J63" s="15" t="s">
        <v>141</v>
      </c>
      <c r="K63" s="15" t="s">
        <v>199</v>
      </c>
      <c r="L63" s="15" t="s">
        <v>200</v>
      </c>
      <c r="M63" s="15">
        <v>0.221</v>
      </c>
      <c r="N63" s="15">
        <v>0.35799999999999998</v>
      </c>
      <c r="O63" s="15">
        <v>5.0000000000000001E-3</v>
      </c>
      <c r="P63" s="15">
        <v>0.124</v>
      </c>
      <c r="Q63" s="15">
        <v>7.8E-2</v>
      </c>
      <c r="R63" s="15">
        <v>0.218</v>
      </c>
      <c r="S63" s="15">
        <v>-2.8809999999999998</v>
      </c>
      <c r="U63" s="15">
        <v>0</v>
      </c>
      <c r="V63" s="15">
        <v>6310</v>
      </c>
    </row>
    <row r="64" spans="2:22" x14ac:dyDescent="0.25">
      <c r="B64" s="15" t="s">
        <v>122</v>
      </c>
      <c r="C64" s="15" t="s">
        <v>207</v>
      </c>
      <c r="D64" s="15" t="s">
        <v>218</v>
      </c>
      <c r="E64" s="15">
        <v>2023</v>
      </c>
      <c r="F64" s="15" t="s">
        <v>162</v>
      </c>
      <c r="G64" s="15" t="s">
        <v>133</v>
      </c>
      <c r="H64" s="15" t="s">
        <v>136</v>
      </c>
      <c r="I64" s="15" t="s">
        <v>139</v>
      </c>
      <c r="J64" s="15" t="s">
        <v>141</v>
      </c>
      <c r="K64" s="15" t="s">
        <v>199</v>
      </c>
      <c r="L64" s="15" t="s">
        <v>201</v>
      </c>
      <c r="M64" s="15">
        <v>0.20300000000000001</v>
      </c>
      <c r="N64" s="15">
        <v>0.29199999999999998</v>
      </c>
      <c r="O64" s="15">
        <v>3.0000000000000001E-3</v>
      </c>
      <c r="P64" s="15">
        <v>0.125</v>
      </c>
      <c r="Q64" s="15">
        <v>0.08</v>
      </c>
      <c r="R64" s="15">
        <v>0.21199999999999999</v>
      </c>
      <c r="S64" s="15">
        <v>1.6</v>
      </c>
      <c r="U64" s="15">
        <v>0</v>
      </c>
      <c r="V64" s="15">
        <v>7240</v>
      </c>
    </row>
    <row r="65" spans="2:22" x14ac:dyDescent="0.25">
      <c r="B65" s="15" t="s">
        <v>122</v>
      </c>
      <c r="C65" s="15" t="s">
        <v>207</v>
      </c>
      <c r="D65" s="15" t="s">
        <v>218</v>
      </c>
      <c r="E65" s="15">
        <v>2023</v>
      </c>
      <c r="F65" s="15" t="s">
        <v>162</v>
      </c>
      <c r="G65" s="15" t="s">
        <v>133</v>
      </c>
      <c r="H65" s="15" t="s">
        <v>136</v>
      </c>
      <c r="I65" s="15" t="s">
        <v>139</v>
      </c>
      <c r="J65" s="15" t="s">
        <v>141</v>
      </c>
      <c r="K65" s="15" t="s">
        <v>199</v>
      </c>
      <c r="L65" s="15" t="s">
        <v>202</v>
      </c>
      <c r="M65" s="15">
        <v>0.17299999999999999</v>
      </c>
      <c r="N65" s="15">
        <v>0.19900000000000001</v>
      </c>
      <c r="O65" s="15">
        <v>2E-3</v>
      </c>
      <c r="P65" s="15">
        <v>0.123</v>
      </c>
      <c r="Q65" s="15">
        <v>0.08</v>
      </c>
      <c r="R65" s="15">
        <v>0.19400000000000001</v>
      </c>
      <c r="S65" s="15">
        <v>10.177</v>
      </c>
      <c r="U65" s="15">
        <v>8.4000000000000005E-2</v>
      </c>
      <c r="V65" s="15">
        <v>7090</v>
      </c>
    </row>
    <row r="66" spans="2:22" x14ac:dyDescent="0.25">
      <c r="B66" s="15" t="s">
        <v>122</v>
      </c>
      <c r="C66" s="15" t="s">
        <v>207</v>
      </c>
      <c r="D66" s="15" t="s">
        <v>218</v>
      </c>
      <c r="E66" s="15">
        <v>2023</v>
      </c>
      <c r="F66" s="15" t="s">
        <v>162</v>
      </c>
      <c r="G66" s="15" t="s">
        <v>133</v>
      </c>
      <c r="H66" s="15" t="s">
        <v>136</v>
      </c>
      <c r="I66" s="15" t="s">
        <v>139</v>
      </c>
      <c r="J66" s="15" t="s">
        <v>141</v>
      </c>
      <c r="K66" s="15" t="s">
        <v>199</v>
      </c>
      <c r="L66" s="15" t="s">
        <v>203</v>
      </c>
      <c r="M66" s="15">
        <v>0.16700000000000001</v>
      </c>
      <c r="N66" s="15">
        <v>0.17899999999999999</v>
      </c>
      <c r="O66" s="15">
        <v>2E-3</v>
      </c>
      <c r="P66" s="15">
        <v>0.124</v>
      </c>
      <c r="Q66" s="15">
        <v>8.3000000000000004E-2</v>
      </c>
      <c r="R66" s="15">
        <v>0.191</v>
      </c>
      <c r="S66" s="15">
        <v>14.238</v>
      </c>
      <c r="U66" s="15">
        <v>0.23200000000000001</v>
      </c>
      <c r="V66" s="15">
        <v>7080</v>
      </c>
    </row>
    <row r="67" spans="2:22" x14ac:dyDescent="0.25">
      <c r="B67" s="15" t="s">
        <v>122</v>
      </c>
      <c r="C67" s="15" t="s">
        <v>207</v>
      </c>
      <c r="D67" s="15" t="s">
        <v>218</v>
      </c>
      <c r="E67" s="15">
        <v>2023</v>
      </c>
      <c r="F67" s="15" t="s">
        <v>162</v>
      </c>
      <c r="G67" s="15" t="s">
        <v>133</v>
      </c>
      <c r="H67" s="15" t="s">
        <v>136</v>
      </c>
      <c r="I67" s="15" t="s">
        <v>139</v>
      </c>
      <c r="J67" s="15" t="s">
        <v>141</v>
      </c>
      <c r="K67" s="15" t="s">
        <v>199</v>
      </c>
      <c r="L67" s="15" t="s">
        <v>204</v>
      </c>
      <c r="M67" s="15">
        <v>0.17299999999999999</v>
      </c>
      <c r="N67" s="15">
        <v>0.192</v>
      </c>
      <c r="O67" s="15">
        <v>2E-3</v>
      </c>
      <c r="P67" s="15">
        <v>0.13100000000000001</v>
      </c>
      <c r="Q67" s="15">
        <v>8.5000000000000006E-2</v>
      </c>
      <c r="R67" s="15">
        <v>0.2</v>
      </c>
      <c r="S67" s="15">
        <v>16.373000000000001</v>
      </c>
      <c r="U67" s="15">
        <v>0.36099999999999999</v>
      </c>
      <c r="V67" s="15">
        <v>6700</v>
      </c>
    </row>
    <row r="68" spans="2:22" x14ac:dyDescent="0.25">
      <c r="B68" s="15" t="s">
        <v>122</v>
      </c>
      <c r="C68" s="15" t="s">
        <v>207</v>
      </c>
      <c r="D68" s="15" t="s">
        <v>218</v>
      </c>
      <c r="E68" s="15">
        <v>2023</v>
      </c>
      <c r="F68" s="15" t="s">
        <v>162</v>
      </c>
      <c r="G68" s="15" t="s">
        <v>133</v>
      </c>
      <c r="H68" s="15" t="s">
        <v>136</v>
      </c>
      <c r="I68" s="15" t="s">
        <v>139</v>
      </c>
      <c r="J68" s="15" t="s">
        <v>141</v>
      </c>
      <c r="K68" s="15" t="s">
        <v>199</v>
      </c>
      <c r="L68" s="15" t="s">
        <v>205</v>
      </c>
      <c r="M68" s="15">
        <v>0.189</v>
      </c>
      <c r="N68" s="15">
        <v>0.23599999999999999</v>
      </c>
      <c r="O68" s="15">
        <v>3.0000000000000001E-3</v>
      </c>
      <c r="P68" s="15">
        <v>0.125</v>
      </c>
      <c r="Q68" s="15">
        <v>8.1000000000000003E-2</v>
      </c>
      <c r="R68" s="15">
        <v>0.20599999999999999</v>
      </c>
      <c r="S68" s="15">
        <v>6.4009999999999998</v>
      </c>
      <c r="U68" s="15">
        <v>1E-3</v>
      </c>
      <c r="V68" s="15">
        <v>7150</v>
      </c>
    </row>
    <row r="69" spans="2:22" x14ac:dyDescent="0.25">
      <c r="B69" s="15" t="s">
        <v>122</v>
      </c>
      <c r="C69" s="15" t="s">
        <v>207</v>
      </c>
      <c r="D69" s="15" t="s">
        <v>219</v>
      </c>
      <c r="E69" s="15">
        <v>2023</v>
      </c>
      <c r="F69" s="15" t="s">
        <v>162</v>
      </c>
      <c r="G69" s="15" t="s">
        <v>133</v>
      </c>
      <c r="H69" s="15" t="s">
        <v>136</v>
      </c>
      <c r="I69" s="15" t="s">
        <v>139</v>
      </c>
      <c r="J69" s="15" t="s">
        <v>141</v>
      </c>
      <c r="K69" s="15" t="s">
        <v>199</v>
      </c>
      <c r="L69" s="15" t="s">
        <v>200</v>
      </c>
      <c r="M69" s="15">
        <v>0.223</v>
      </c>
      <c r="N69" s="15">
        <v>0.33200000000000002</v>
      </c>
      <c r="O69" s="15">
        <v>4.0000000000000001E-3</v>
      </c>
      <c r="P69" s="15">
        <v>0.129</v>
      </c>
      <c r="Q69" s="15">
        <v>7.9000000000000001E-2</v>
      </c>
      <c r="R69" s="15">
        <v>0.22600000000000001</v>
      </c>
      <c r="S69" s="15">
        <v>-2.8809999999999998</v>
      </c>
      <c r="U69" s="15">
        <v>0</v>
      </c>
      <c r="V69" s="15">
        <v>6310</v>
      </c>
    </row>
    <row r="70" spans="2:22" x14ac:dyDescent="0.25">
      <c r="B70" s="15" t="s">
        <v>122</v>
      </c>
      <c r="C70" s="15" t="s">
        <v>207</v>
      </c>
      <c r="D70" s="15" t="s">
        <v>219</v>
      </c>
      <c r="E70" s="15">
        <v>2023</v>
      </c>
      <c r="F70" s="15" t="s">
        <v>162</v>
      </c>
      <c r="G70" s="15" t="s">
        <v>133</v>
      </c>
      <c r="H70" s="15" t="s">
        <v>136</v>
      </c>
      <c r="I70" s="15" t="s">
        <v>139</v>
      </c>
      <c r="J70" s="15" t="s">
        <v>141</v>
      </c>
      <c r="K70" s="15" t="s">
        <v>199</v>
      </c>
      <c r="L70" s="15" t="s">
        <v>201</v>
      </c>
      <c r="M70" s="15">
        <v>0.20599999999999999</v>
      </c>
      <c r="N70" s="15">
        <v>0.27800000000000002</v>
      </c>
      <c r="O70" s="15">
        <v>3.0000000000000001E-3</v>
      </c>
      <c r="P70" s="15">
        <v>0.13</v>
      </c>
      <c r="Q70" s="15">
        <v>8.2000000000000003E-2</v>
      </c>
      <c r="R70" s="15">
        <v>0.223</v>
      </c>
      <c r="S70" s="15">
        <v>1.6</v>
      </c>
      <c r="U70" s="15">
        <v>0</v>
      </c>
      <c r="V70" s="15">
        <v>7240</v>
      </c>
    </row>
    <row r="71" spans="2:22" x14ac:dyDescent="0.25">
      <c r="B71" s="15" t="s">
        <v>122</v>
      </c>
      <c r="C71" s="15" t="s">
        <v>207</v>
      </c>
      <c r="D71" s="15" t="s">
        <v>219</v>
      </c>
      <c r="E71" s="15">
        <v>2023</v>
      </c>
      <c r="F71" s="15" t="s">
        <v>162</v>
      </c>
      <c r="G71" s="15" t="s">
        <v>133</v>
      </c>
      <c r="H71" s="15" t="s">
        <v>136</v>
      </c>
      <c r="I71" s="15" t="s">
        <v>139</v>
      </c>
      <c r="J71" s="15" t="s">
        <v>141</v>
      </c>
      <c r="K71" s="15" t="s">
        <v>199</v>
      </c>
      <c r="L71" s="15" t="s">
        <v>202</v>
      </c>
      <c r="M71" s="15">
        <v>0.17399999999999999</v>
      </c>
      <c r="N71" s="15">
        <v>0.17399999999999999</v>
      </c>
      <c r="O71" s="15">
        <v>2E-3</v>
      </c>
      <c r="P71" s="15">
        <v>0.128</v>
      </c>
      <c r="Q71" s="15">
        <v>8.2000000000000003E-2</v>
      </c>
      <c r="R71" s="15">
        <v>0.19900000000000001</v>
      </c>
      <c r="S71" s="15">
        <v>10.177</v>
      </c>
      <c r="U71" s="15">
        <v>8.4000000000000005E-2</v>
      </c>
      <c r="V71" s="15">
        <v>7090</v>
      </c>
    </row>
    <row r="72" spans="2:22" x14ac:dyDescent="0.25">
      <c r="B72" s="15" t="s">
        <v>122</v>
      </c>
      <c r="C72" s="15" t="s">
        <v>207</v>
      </c>
      <c r="D72" s="15" t="s">
        <v>219</v>
      </c>
      <c r="E72" s="15">
        <v>2023</v>
      </c>
      <c r="F72" s="15" t="s">
        <v>162</v>
      </c>
      <c r="G72" s="15" t="s">
        <v>133</v>
      </c>
      <c r="H72" s="15" t="s">
        <v>136</v>
      </c>
      <c r="I72" s="15" t="s">
        <v>139</v>
      </c>
      <c r="J72" s="15" t="s">
        <v>141</v>
      </c>
      <c r="K72" s="15" t="s">
        <v>199</v>
      </c>
      <c r="L72" s="15" t="s">
        <v>203</v>
      </c>
      <c r="M72" s="15">
        <v>0.16600000000000001</v>
      </c>
      <c r="N72" s="15">
        <v>0.151</v>
      </c>
      <c r="O72" s="15">
        <v>2E-3</v>
      </c>
      <c r="P72" s="15">
        <v>0.127</v>
      </c>
      <c r="Q72" s="15">
        <v>8.4000000000000005E-2</v>
      </c>
      <c r="R72" s="15">
        <v>0.19500000000000001</v>
      </c>
      <c r="S72" s="15">
        <v>14.238</v>
      </c>
      <c r="U72" s="15">
        <v>0.23200000000000001</v>
      </c>
      <c r="V72" s="15">
        <v>7080</v>
      </c>
    </row>
    <row r="73" spans="2:22" x14ac:dyDescent="0.25">
      <c r="B73" s="15" t="s">
        <v>122</v>
      </c>
      <c r="C73" s="15" t="s">
        <v>207</v>
      </c>
      <c r="D73" s="15" t="s">
        <v>219</v>
      </c>
      <c r="E73" s="15">
        <v>2023</v>
      </c>
      <c r="F73" s="15" t="s">
        <v>162</v>
      </c>
      <c r="G73" s="15" t="s">
        <v>133</v>
      </c>
      <c r="H73" s="15" t="s">
        <v>136</v>
      </c>
      <c r="I73" s="15" t="s">
        <v>139</v>
      </c>
      <c r="J73" s="15" t="s">
        <v>141</v>
      </c>
      <c r="K73" s="15" t="s">
        <v>199</v>
      </c>
      <c r="L73" s="15" t="s">
        <v>204</v>
      </c>
      <c r="M73" s="15">
        <v>0.17299999999999999</v>
      </c>
      <c r="N73" s="15">
        <v>0.16700000000000001</v>
      </c>
      <c r="O73" s="15">
        <v>2E-3</v>
      </c>
      <c r="P73" s="15">
        <v>0.13300000000000001</v>
      </c>
      <c r="Q73" s="15">
        <v>8.5999999999999993E-2</v>
      </c>
      <c r="R73" s="15">
        <v>0.20599999999999999</v>
      </c>
      <c r="S73" s="15">
        <v>16.373999999999999</v>
      </c>
      <c r="U73" s="15">
        <v>0.36099999999999999</v>
      </c>
      <c r="V73" s="15">
        <v>6700</v>
      </c>
    </row>
    <row r="74" spans="2:22" x14ac:dyDescent="0.25">
      <c r="B74" s="15" t="s">
        <v>122</v>
      </c>
      <c r="C74" s="15" t="s">
        <v>207</v>
      </c>
      <c r="D74" s="15" t="s">
        <v>219</v>
      </c>
      <c r="E74" s="15">
        <v>2023</v>
      </c>
      <c r="F74" s="15" t="s">
        <v>162</v>
      </c>
      <c r="G74" s="15" t="s">
        <v>133</v>
      </c>
      <c r="H74" s="15" t="s">
        <v>136</v>
      </c>
      <c r="I74" s="15" t="s">
        <v>139</v>
      </c>
      <c r="J74" s="15" t="s">
        <v>141</v>
      </c>
      <c r="K74" s="15" t="s">
        <v>199</v>
      </c>
      <c r="L74" s="15" t="s">
        <v>205</v>
      </c>
      <c r="M74" s="15">
        <v>0.191</v>
      </c>
      <c r="N74" s="15">
        <v>0.216</v>
      </c>
      <c r="O74" s="15">
        <v>3.0000000000000001E-3</v>
      </c>
      <c r="P74" s="15">
        <v>0.13</v>
      </c>
      <c r="Q74" s="15">
        <v>8.3000000000000004E-2</v>
      </c>
      <c r="R74" s="15">
        <v>0.215</v>
      </c>
      <c r="S74" s="15">
        <v>6.4009999999999998</v>
      </c>
      <c r="U74" s="15">
        <v>1E-3</v>
      </c>
      <c r="V74" s="15">
        <v>7150</v>
      </c>
    </row>
    <row r="75" spans="2:22" x14ac:dyDescent="0.25">
      <c r="B75" s="15" t="s">
        <v>122</v>
      </c>
      <c r="C75" s="15" t="s">
        <v>207</v>
      </c>
      <c r="D75" s="15" t="s">
        <v>220</v>
      </c>
      <c r="E75" s="15">
        <v>2023</v>
      </c>
      <c r="F75" s="15" t="s">
        <v>162</v>
      </c>
      <c r="G75" s="15" t="s">
        <v>133</v>
      </c>
      <c r="H75" s="15" t="s">
        <v>136</v>
      </c>
      <c r="I75" s="15" t="s">
        <v>139</v>
      </c>
      <c r="J75" s="15" t="s">
        <v>141</v>
      </c>
      <c r="K75" s="15" t="s">
        <v>199</v>
      </c>
      <c r="L75" s="15" t="s">
        <v>200</v>
      </c>
      <c r="M75" s="15">
        <v>0.23300000000000001</v>
      </c>
      <c r="N75" s="15">
        <v>0.32900000000000001</v>
      </c>
      <c r="O75" s="15">
        <v>4.0000000000000001E-3</v>
      </c>
      <c r="P75" s="15">
        <v>0.13800000000000001</v>
      </c>
      <c r="Q75" s="15">
        <v>8.4000000000000005E-2</v>
      </c>
      <c r="R75" s="15">
        <v>0.245</v>
      </c>
      <c r="S75" s="15">
        <v>-2.944</v>
      </c>
      <c r="U75" s="15">
        <v>0</v>
      </c>
      <c r="V75" s="15">
        <v>6310</v>
      </c>
    </row>
    <row r="76" spans="2:22" x14ac:dyDescent="0.25">
      <c r="B76" s="15" t="s">
        <v>122</v>
      </c>
      <c r="C76" s="15" t="s">
        <v>207</v>
      </c>
      <c r="D76" s="15" t="s">
        <v>220</v>
      </c>
      <c r="E76" s="15">
        <v>2023</v>
      </c>
      <c r="F76" s="15" t="s">
        <v>162</v>
      </c>
      <c r="G76" s="15" t="s">
        <v>133</v>
      </c>
      <c r="H76" s="15" t="s">
        <v>136</v>
      </c>
      <c r="I76" s="15" t="s">
        <v>139</v>
      </c>
      <c r="J76" s="15" t="s">
        <v>141</v>
      </c>
      <c r="K76" s="15" t="s">
        <v>199</v>
      </c>
      <c r="L76" s="15" t="s">
        <v>201</v>
      </c>
      <c r="M76" s="15">
        <v>0.218</v>
      </c>
      <c r="N76" s="15">
        <v>0.27400000000000002</v>
      </c>
      <c r="O76" s="15">
        <v>3.0000000000000001E-3</v>
      </c>
      <c r="P76" s="15">
        <v>0.14000000000000001</v>
      </c>
      <c r="Q76" s="15">
        <v>8.7999999999999995E-2</v>
      </c>
      <c r="R76" s="15">
        <v>0.24099999999999999</v>
      </c>
      <c r="S76" s="15">
        <v>1.57</v>
      </c>
      <c r="U76" s="15">
        <v>4.0000000000000001E-3</v>
      </c>
      <c r="V76" s="15">
        <v>7240</v>
      </c>
    </row>
    <row r="77" spans="2:22" x14ac:dyDescent="0.25">
      <c r="B77" s="15" t="s">
        <v>122</v>
      </c>
      <c r="C77" s="15" t="s">
        <v>207</v>
      </c>
      <c r="D77" s="15" t="s">
        <v>220</v>
      </c>
      <c r="E77" s="15">
        <v>2023</v>
      </c>
      <c r="F77" s="15" t="s">
        <v>162</v>
      </c>
      <c r="G77" s="15" t="s">
        <v>133</v>
      </c>
      <c r="H77" s="15" t="s">
        <v>136</v>
      </c>
      <c r="I77" s="15" t="s">
        <v>139</v>
      </c>
      <c r="J77" s="15" t="s">
        <v>141</v>
      </c>
      <c r="K77" s="15" t="s">
        <v>199</v>
      </c>
      <c r="L77" s="15" t="s">
        <v>202</v>
      </c>
      <c r="M77" s="15">
        <v>0.18</v>
      </c>
      <c r="N77" s="15">
        <v>0.16900000000000001</v>
      </c>
      <c r="O77" s="15">
        <v>2E-3</v>
      </c>
      <c r="P77" s="15">
        <v>0.13400000000000001</v>
      </c>
      <c r="Q77" s="15">
        <v>8.6999999999999994E-2</v>
      </c>
      <c r="R77" s="15">
        <v>0.214</v>
      </c>
      <c r="S77" s="15">
        <v>10.298999999999999</v>
      </c>
      <c r="U77" s="15">
        <v>8.8130000000000006</v>
      </c>
      <c r="V77" s="15">
        <v>7090</v>
      </c>
    </row>
    <row r="78" spans="2:22" x14ac:dyDescent="0.25">
      <c r="B78" s="15" t="s">
        <v>122</v>
      </c>
      <c r="C78" s="15" t="s">
        <v>207</v>
      </c>
      <c r="D78" s="15" t="s">
        <v>220</v>
      </c>
      <c r="E78" s="15">
        <v>2023</v>
      </c>
      <c r="F78" s="15" t="s">
        <v>162</v>
      </c>
      <c r="G78" s="15" t="s">
        <v>133</v>
      </c>
      <c r="H78" s="15" t="s">
        <v>136</v>
      </c>
      <c r="I78" s="15" t="s">
        <v>139</v>
      </c>
      <c r="J78" s="15" t="s">
        <v>141</v>
      </c>
      <c r="K78" s="15" t="s">
        <v>199</v>
      </c>
      <c r="L78" s="15" t="s">
        <v>203</v>
      </c>
      <c r="M78" s="15">
        <v>0.17100000000000001</v>
      </c>
      <c r="N78" s="15">
        <v>0.14299999999999999</v>
      </c>
      <c r="O78" s="15">
        <v>2E-3</v>
      </c>
      <c r="P78" s="15">
        <v>0.13400000000000001</v>
      </c>
      <c r="Q78" s="15">
        <v>8.7999999999999995E-2</v>
      </c>
      <c r="R78" s="15">
        <v>0.20399999999999999</v>
      </c>
      <c r="S78" s="15">
        <v>14.393000000000001</v>
      </c>
      <c r="U78" s="15">
        <v>12.238</v>
      </c>
      <c r="V78" s="15">
        <v>7080</v>
      </c>
    </row>
    <row r="79" spans="2:22" x14ac:dyDescent="0.25">
      <c r="B79" s="15" t="s">
        <v>122</v>
      </c>
      <c r="C79" s="15" t="s">
        <v>207</v>
      </c>
      <c r="D79" s="15" t="s">
        <v>220</v>
      </c>
      <c r="E79" s="15">
        <v>2023</v>
      </c>
      <c r="F79" s="15" t="s">
        <v>162</v>
      </c>
      <c r="G79" s="15" t="s">
        <v>133</v>
      </c>
      <c r="H79" s="15" t="s">
        <v>136</v>
      </c>
      <c r="I79" s="15" t="s">
        <v>139</v>
      </c>
      <c r="J79" s="15" t="s">
        <v>141</v>
      </c>
      <c r="K79" s="15" t="s">
        <v>199</v>
      </c>
      <c r="L79" s="15" t="s">
        <v>204</v>
      </c>
      <c r="M79" s="15">
        <v>0.17699999999999999</v>
      </c>
      <c r="N79" s="15">
        <v>0.158</v>
      </c>
      <c r="O79" s="15">
        <v>2E-3</v>
      </c>
      <c r="P79" s="15">
        <v>0.13700000000000001</v>
      </c>
      <c r="Q79" s="15">
        <v>8.8999999999999996E-2</v>
      </c>
      <c r="R79" s="15">
        <v>0.21199999999999999</v>
      </c>
      <c r="S79" s="15">
        <v>16.638000000000002</v>
      </c>
      <c r="U79" s="15">
        <v>18.329999999999998</v>
      </c>
      <c r="V79" s="15">
        <v>6700</v>
      </c>
    </row>
    <row r="80" spans="2:22" x14ac:dyDescent="0.25">
      <c r="B80" s="15" t="s">
        <v>122</v>
      </c>
      <c r="C80" s="15" t="s">
        <v>207</v>
      </c>
      <c r="D80" s="15" t="s">
        <v>220</v>
      </c>
      <c r="E80" s="15">
        <v>2023</v>
      </c>
      <c r="F80" s="15" t="s">
        <v>162</v>
      </c>
      <c r="G80" s="15" t="s">
        <v>133</v>
      </c>
      <c r="H80" s="15" t="s">
        <v>136</v>
      </c>
      <c r="I80" s="15" t="s">
        <v>139</v>
      </c>
      <c r="J80" s="15" t="s">
        <v>141</v>
      </c>
      <c r="K80" s="15" t="s">
        <v>199</v>
      </c>
      <c r="L80" s="15" t="s">
        <v>205</v>
      </c>
      <c r="M80" s="15">
        <v>0.19900000000000001</v>
      </c>
      <c r="N80" s="15">
        <v>0.21099999999999999</v>
      </c>
      <c r="O80" s="15">
        <v>2E-3</v>
      </c>
      <c r="P80" s="15">
        <v>0.13800000000000001</v>
      </c>
      <c r="Q80" s="15">
        <v>8.7999999999999995E-2</v>
      </c>
      <c r="R80" s="15">
        <v>0.22800000000000001</v>
      </c>
      <c r="S80" s="15">
        <v>6.4089999999999998</v>
      </c>
      <c r="U80" s="15">
        <v>0.16200000000000001</v>
      </c>
      <c r="V80" s="15">
        <v>7150</v>
      </c>
    </row>
    <row r="81" spans="2:22" x14ac:dyDescent="0.25">
      <c r="B81" s="15" t="s">
        <v>122</v>
      </c>
      <c r="C81" s="15" t="s">
        <v>207</v>
      </c>
      <c r="D81" s="15" t="s">
        <v>221</v>
      </c>
      <c r="E81" s="15">
        <v>2023</v>
      </c>
      <c r="F81" s="15" t="s">
        <v>162</v>
      </c>
      <c r="G81" s="15" t="s">
        <v>133</v>
      </c>
      <c r="H81" s="15" t="s">
        <v>136</v>
      </c>
      <c r="I81" s="15" t="s">
        <v>139</v>
      </c>
      <c r="J81" s="15" t="s">
        <v>141</v>
      </c>
      <c r="K81" s="15" t="s">
        <v>199</v>
      </c>
      <c r="L81" s="15" t="s">
        <v>200</v>
      </c>
      <c r="M81" s="15">
        <v>0.26400000000000001</v>
      </c>
      <c r="N81" s="15">
        <v>0.36</v>
      </c>
      <c r="O81" s="15">
        <v>5.0000000000000001E-3</v>
      </c>
      <c r="P81" s="15">
        <v>0.159</v>
      </c>
      <c r="Q81" s="15">
        <v>9.5000000000000001E-2</v>
      </c>
      <c r="R81" s="15">
        <v>0.29199999999999998</v>
      </c>
      <c r="S81" s="15">
        <v>-2.944</v>
      </c>
      <c r="U81" s="15">
        <v>0</v>
      </c>
      <c r="V81" s="15">
        <v>6310</v>
      </c>
    </row>
    <row r="82" spans="2:22" x14ac:dyDescent="0.25">
      <c r="B82" s="15" t="s">
        <v>122</v>
      </c>
      <c r="C82" s="15" t="s">
        <v>207</v>
      </c>
      <c r="D82" s="15" t="s">
        <v>221</v>
      </c>
      <c r="E82" s="15">
        <v>2023</v>
      </c>
      <c r="F82" s="15" t="s">
        <v>162</v>
      </c>
      <c r="G82" s="15" t="s">
        <v>133</v>
      </c>
      <c r="H82" s="15" t="s">
        <v>136</v>
      </c>
      <c r="I82" s="15" t="s">
        <v>139</v>
      </c>
      <c r="J82" s="15" t="s">
        <v>141</v>
      </c>
      <c r="K82" s="15" t="s">
        <v>199</v>
      </c>
      <c r="L82" s="15" t="s">
        <v>201</v>
      </c>
      <c r="M82" s="15">
        <v>0.252</v>
      </c>
      <c r="N82" s="15">
        <v>0.30099999999999999</v>
      </c>
      <c r="O82" s="15">
        <v>4.0000000000000001E-3</v>
      </c>
      <c r="P82" s="15">
        <v>0.16400000000000001</v>
      </c>
      <c r="Q82" s="15">
        <v>0.1</v>
      </c>
      <c r="R82" s="15">
        <v>0.28899999999999998</v>
      </c>
      <c r="S82" s="15">
        <v>1.57</v>
      </c>
      <c r="U82" s="15">
        <v>4.0000000000000001E-3</v>
      </c>
      <c r="V82" s="15">
        <v>7240</v>
      </c>
    </row>
    <row r="83" spans="2:22" x14ac:dyDescent="0.25">
      <c r="B83" s="15" t="s">
        <v>122</v>
      </c>
      <c r="C83" s="15" t="s">
        <v>207</v>
      </c>
      <c r="D83" s="15" t="s">
        <v>221</v>
      </c>
      <c r="E83" s="15">
        <v>2023</v>
      </c>
      <c r="F83" s="15" t="s">
        <v>162</v>
      </c>
      <c r="G83" s="15" t="s">
        <v>133</v>
      </c>
      <c r="H83" s="15" t="s">
        <v>136</v>
      </c>
      <c r="I83" s="15" t="s">
        <v>139</v>
      </c>
      <c r="J83" s="15" t="s">
        <v>141</v>
      </c>
      <c r="K83" s="15" t="s">
        <v>199</v>
      </c>
      <c r="L83" s="15" t="s">
        <v>202</v>
      </c>
      <c r="M83" s="15">
        <v>0.20499999999999999</v>
      </c>
      <c r="N83" s="15">
        <v>0.188</v>
      </c>
      <c r="O83" s="15">
        <v>2E-3</v>
      </c>
      <c r="P83" s="15">
        <v>0.152</v>
      </c>
      <c r="Q83" s="15">
        <v>9.7000000000000003E-2</v>
      </c>
      <c r="R83" s="15">
        <v>0.248</v>
      </c>
      <c r="S83" s="15">
        <v>10.298999999999999</v>
      </c>
      <c r="U83" s="15">
        <v>8.8140000000000001</v>
      </c>
      <c r="V83" s="15">
        <v>7090</v>
      </c>
    </row>
    <row r="84" spans="2:22" x14ac:dyDescent="0.25">
      <c r="B84" s="15" t="s">
        <v>122</v>
      </c>
      <c r="C84" s="15" t="s">
        <v>207</v>
      </c>
      <c r="D84" s="15" t="s">
        <v>221</v>
      </c>
      <c r="E84" s="15">
        <v>2023</v>
      </c>
      <c r="F84" s="15" t="s">
        <v>162</v>
      </c>
      <c r="G84" s="15" t="s">
        <v>133</v>
      </c>
      <c r="H84" s="15" t="s">
        <v>136</v>
      </c>
      <c r="I84" s="15" t="s">
        <v>139</v>
      </c>
      <c r="J84" s="15" t="s">
        <v>141</v>
      </c>
      <c r="K84" s="15" t="s">
        <v>199</v>
      </c>
      <c r="L84" s="15" t="s">
        <v>203</v>
      </c>
      <c r="M84" s="15">
        <v>0.191</v>
      </c>
      <c r="N84" s="15">
        <v>0.16</v>
      </c>
      <c r="O84" s="15">
        <v>2E-3</v>
      </c>
      <c r="P84" s="15">
        <v>0.15</v>
      </c>
      <c r="Q84" s="15">
        <v>9.5000000000000001E-2</v>
      </c>
      <c r="R84" s="15">
        <v>0.23200000000000001</v>
      </c>
      <c r="S84" s="15">
        <v>14.393000000000001</v>
      </c>
      <c r="U84" s="15">
        <v>12.238</v>
      </c>
      <c r="V84" s="15">
        <v>7080</v>
      </c>
    </row>
    <row r="85" spans="2:22" x14ac:dyDescent="0.25">
      <c r="B85" s="15" t="s">
        <v>122</v>
      </c>
      <c r="C85" s="15" t="s">
        <v>207</v>
      </c>
      <c r="D85" s="15" t="s">
        <v>221</v>
      </c>
      <c r="E85" s="15">
        <v>2023</v>
      </c>
      <c r="F85" s="15" t="s">
        <v>162</v>
      </c>
      <c r="G85" s="15" t="s">
        <v>133</v>
      </c>
      <c r="H85" s="15" t="s">
        <v>136</v>
      </c>
      <c r="I85" s="15" t="s">
        <v>139</v>
      </c>
      <c r="J85" s="15" t="s">
        <v>141</v>
      </c>
      <c r="K85" s="15" t="s">
        <v>199</v>
      </c>
      <c r="L85" s="15" t="s">
        <v>204</v>
      </c>
      <c r="M85" s="15">
        <v>0.19800000000000001</v>
      </c>
      <c r="N85" s="15">
        <v>0.182</v>
      </c>
      <c r="O85" s="15">
        <v>2E-3</v>
      </c>
      <c r="P85" s="15">
        <v>0.152</v>
      </c>
      <c r="Q85" s="15">
        <v>9.5000000000000001E-2</v>
      </c>
      <c r="R85" s="15">
        <v>0.24</v>
      </c>
      <c r="S85" s="15">
        <v>16.638000000000002</v>
      </c>
      <c r="U85" s="15">
        <v>18.332000000000001</v>
      </c>
      <c r="V85" s="15">
        <v>6700</v>
      </c>
    </row>
    <row r="86" spans="2:22" x14ac:dyDescent="0.25">
      <c r="B86" s="15" t="s">
        <v>122</v>
      </c>
      <c r="C86" s="15" t="s">
        <v>207</v>
      </c>
      <c r="D86" s="15" t="s">
        <v>221</v>
      </c>
      <c r="E86" s="15">
        <v>2023</v>
      </c>
      <c r="F86" s="15" t="s">
        <v>162</v>
      </c>
      <c r="G86" s="15" t="s">
        <v>133</v>
      </c>
      <c r="H86" s="15" t="s">
        <v>136</v>
      </c>
      <c r="I86" s="15" t="s">
        <v>139</v>
      </c>
      <c r="J86" s="15" t="s">
        <v>141</v>
      </c>
      <c r="K86" s="15" t="s">
        <v>199</v>
      </c>
      <c r="L86" s="15" t="s">
        <v>205</v>
      </c>
      <c r="M86" s="15">
        <v>0.22900000000000001</v>
      </c>
      <c r="N86" s="15">
        <v>0.23599999999999999</v>
      </c>
      <c r="O86" s="15">
        <v>3.0000000000000001E-3</v>
      </c>
      <c r="P86" s="15">
        <v>0.159</v>
      </c>
      <c r="Q86" s="15">
        <v>0.1</v>
      </c>
      <c r="R86" s="15">
        <v>0.26800000000000002</v>
      </c>
      <c r="S86" s="15">
        <v>6.4089999999999998</v>
      </c>
      <c r="U86" s="15">
        <v>0.16200000000000001</v>
      </c>
      <c r="V86" s="15">
        <v>7150</v>
      </c>
    </row>
    <row r="87" spans="2:22" x14ac:dyDescent="0.25">
      <c r="B87" s="15" t="s">
        <v>122</v>
      </c>
      <c r="C87" s="15" t="s">
        <v>207</v>
      </c>
      <c r="D87" s="15" t="s">
        <v>222</v>
      </c>
      <c r="E87" s="15">
        <v>2023</v>
      </c>
      <c r="F87" s="15" t="s">
        <v>162</v>
      </c>
      <c r="G87" s="15" t="s">
        <v>133</v>
      </c>
      <c r="H87" s="15" t="s">
        <v>136</v>
      </c>
      <c r="I87" s="15" t="s">
        <v>139</v>
      </c>
      <c r="J87" s="15" t="s">
        <v>141</v>
      </c>
      <c r="K87" s="15" t="s">
        <v>199</v>
      </c>
      <c r="L87" s="15" t="s">
        <v>200</v>
      </c>
      <c r="M87" s="15">
        <v>0.30399999999999999</v>
      </c>
      <c r="N87" s="15">
        <v>0.38</v>
      </c>
      <c r="O87" s="15">
        <v>5.0000000000000001E-3</v>
      </c>
      <c r="P87" s="15">
        <v>0.19</v>
      </c>
      <c r="Q87" s="15">
        <v>0.111</v>
      </c>
      <c r="R87" s="15">
        <v>0.34399999999999997</v>
      </c>
      <c r="S87" s="15">
        <v>-3.0139999999999998</v>
      </c>
      <c r="U87" s="15">
        <v>8.8999999999999996E-2</v>
      </c>
      <c r="V87" s="15">
        <v>6310</v>
      </c>
    </row>
    <row r="88" spans="2:22" x14ac:dyDescent="0.25">
      <c r="B88" s="15" t="s">
        <v>122</v>
      </c>
      <c r="C88" s="15" t="s">
        <v>207</v>
      </c>
      <c r="D88" s="15" t="s">
        <v>222</v>
      </c>
      <c r="E88" s="15">
        <v>2023</v>
      </c>
      <c r="F88" s="15" t="s">
        <v>162</v>
      </c>
      <c r="G88" s="15" t="s">
        <v>133</v>
      </c>
      <c r="H88" s="15" t="s">
        <v>136</v>
      </c>
      <c r="I88" s="15" t="s">
        <v>139</v>
      </c>
      <c r="J88" s="15" t="s">
        <v>141</v>
      </c>
      <c r="K88" s="15" t="s">
        <v>199</v>
      </c>
      <c r="L88" s="15" t="s">
        <v>201</v>
      </c>
      <c r="M88" s="15">
        <v>0.29299999999999998</v>
      </c>
      <c r="N88" s="15">
        <v>0.317</v>
      </c>
      <c r="O88" s="15">
        <v>4.0000000000000001E-3</v>
      </c>
      <c r="P88" s="15">
        <v>0.20100000000000001</v>
      </c>
      <c r="Q88" s="15">
        <v>0.11700000000000001</v>
      </c>
      <c r="R88" s="15">
        <v>0.34899999999999998</v>
      </c>
      <c r="S88" s="15">
        <v>1.5169999999999999</v>
      </c>
      <c r="U88" s="15">
        <v>0.94799999999999995</v>
      </c>
      <c r="V88" s="15">
        <v>7240</v>
      </c>
    </row>
    <row r="89" spans="2:22" x14ac:dyDescent="0.25">
      <c r="B89" s="15" t="s">
        <v>122</v>
      </c>
      <c r="C89" s="15" t="s">
        <v>207</v>
      </c>
      <c r="D89" s="15" t="s">
        <v>222</v>
      </c>
      <c r="E89" s="15">
        <v>2023</v>
      </c>
      <c r="F89" s="15" t="s">
        <v>162</v>
      </c>
      <c r="G89" s="15" t="s">
        <v>133</v>
      </c>
      <c r="H89" s="15" t="s">
        <v>136</v>
      </c>
      <c r="I89" s="15" t="s">
        <v>139</v>
      </c>
      <c r="J89" s="15" t="s">
        <v>141</v>
      </c>
      <c r="K89" s="15" t="s">
        <v>199</v>
      </c>
      <c r="L89" s="15" t="s">
        <v>202</v>
      </c>
      <c r="M89" s="15">
        <v>0.23699999999999999</v>
      </c>
      <c r="N89" s="15">
        <v>0.20300000000000001</v>
      </c>
      <c r="O89" s="15">
        <v>2E-3</v>
      </c>
      <c r="P89" s="15">
        <v>0.18</v>
      </c>
      <c r="Q89" s="15">
        <v>0.112</v>
      </c>
      <c r="R89" s="15">
        <v>0.29299999999999998</v>
      </c>
      <c r="S89" s="15">
        <v>10.677</v>
      </c>
      <c r="U89" s="15">
        <v>43.994999999999997</v>
      </c>
      <c r="V89" s="15">
        <v>7090</v>
      </c>
    </row>
    <row r="90" spans="2:22" x14ac:dyDescent="0.25">
      <c r="B90" s="15" t="s">
        <v>122</v>
      </c>
      <c r="C90" s="15" t="s">
        <v>207</v>
      </c>
      <c r="D90" s="15" t="s">
        <v>222</v>
      </c>
      <c r="E90" s="15">
        <v>2023</v>
      </c>
      <c r="F90" s="15" t="s">
        <v>162</v>
      </c>
      <c r="G90" s="15" t="s">
        <v>133</v>
      </c>
      <c r="H90" s="15" t="s">
        <v>136</v>
      </c>
      <c r="I90" s="15" t="s">
        <v>139</v>
      </c>
      <c r="J90" s="15" t="s">
        <v>141</v>
      </c>
      <c r="K90" s="15" t="s">
        <v>199</v>
      </c>
      <c r="L90" s="15" t="s">
        <v>203</v>
      </c>
      <c r="M90" s="15">
        <v>0.217</v>
      </c>
      <c r="N90" s="15">
        <v>0.17499999999999999</v>
      </c>
      <c r="O90" s="15">
        <v>2E-3</v>
      </c>
      <c r="P90" s="15">
        <v>0.17199999999999999</v>
      </c>
      <c r="Q90" s="15">
        <v>0.108</v>
      </c>
      <c r="R90" s="15">
        <v>0.27100000000000002</v>
      </c>
      <c r="S90" s="15">
        <v>14.859</v>
      </c>
      <c r="U90" s="15">
        <v>55.396000000000001</v>
      </c>
      <c r="V90" s="15">
        <v>7080</v>
      </c>
    </row>
    <row r="91" spans="2:22" x14ac:dyDescent="0.25">
      <c r="B91" s="15" t="s">
        <v>122</v>
      </c>
      <c r="C91" s="15" t="s">
        <v>207</v>
      </c>
      <c r="D91" s="15" t="s">
        <v>222</v>
      </c>
      <c r="E91" s="15">
        <v>2023</v>
      </c>
      <c r="F91" s="15" t="s">
        <v>162</v>
      </c>
      <c r="G91" s="15" t="s">
        <v>133</v>
      </c>
      <c r="H91" s="15" t="s">
        <v>136</v>
      </c>
      <c r="I91" s="15" t="s">
        <v>139</v>
      </c>
      <c r="J91" s="15" t="s">
        <v>141</v>
      </c>
      <c r="K91" s="15" t="s">
        <v>199</v>
      </c>
      <c r="L91" s="15" t="s">
        <v>204</v>
      </c>
      <c r="M91" s="15">
        <v>0.223</v>
      </c>
      <c r="N91" s="15">
        <v>0.2</v>
      </c>
      <c r="O91" s="15">
        <v>2E-3</v>
      </c>
      <c r="P91" s="15">
        <v>0.17199999999999999</v>
      </c>
      <c r="Q91" s="15">
        <v>0.106</v>
      </c>
      <c r="R91" s="15">
        <v>0.27500000000000002</v>
      </c>
      <c r="S91" s="15">
        <v>17.338999999999999</v>
      </c>
      <c r="U91" s="15">
        <v>69.405000000000001</v>
      </c>
      <c r="V91" s="15">
        <v>6700</v>
      </c>
    </row>
    <row r="92" spans="2:22" x14ac:dyDescent="0.25">
      <c r="B92" s="15" t="s">
        <v>122</v>
      </c>
      <c r="C92" s="15" t="s">
        <v>207</v>
      </c>
      <c r="D92" s="15" t="s">
        <v>222</v>
      </c>
      <c r="E92" s="15">
        <v>2023</v>
      </c>
      <c r="F92" s="15" t="s">
        <v>162</v>
      </c>
      <c r="G92" s="15" t="s">
        <v>133</v>
      </c>
      <c r="H92" s="15" t="s">
        <v>136</v>
      </c>
      <c r="I92" s="15" t="s">
        <v>139</v>
      </c>
      <c r="J92" s="15" t="s">
        <v>141</v>
      </c>
      <c r="K92" s="15" t="s">
        <v>199</v>
      </c>
      <c r="L92" s="15" t="s">
        <v>205</v>
      </c>
      <c r="M92" s="15">
        <v>0.26600000000000001</v>
      </c>
      <c r="N92" s="15">
        <v>0.254</v>
      </c>
      <c r="O92" s="15">
        <v>3.0000000000000001E-3</v>
      </c>
      <c r="P92" s="15">
        <v>0.19400000000000001</v>
      </c>
      <c r="Q92" s="15">
        <v>0.11799999999999999</v>
      </c>
      <c r="R92" s="15">
        <v>0.32100000000000001</v>
      </c>
      <c r="S92" s="15">
        <v>6.4630000000000001</v>
      </c>
      <c r="U92" s="15">
        <v>5.9619999999999997</v>
      </c>
      <c r="V92" s="15">
        <v>7150</v>
      </c>
    </row>
    <row r="93" spans="2:22" x14ac:dyDescent="0.25">
      <c r="B93" s="15" t="s">
        <v>122</v>
      </c>
      <c r="C93" s="15" t="s">
        <v>207</v>
      </c>
      <c r="D93" s="15" t="s">
        <v>223</v>
      </c>
      <c r="E93" s="15">
        <v>2023</v>
      </c>
      <c r="F93" s="15" t="s">
        <v>162</v>
      </c>
      <c r="G93" s="15" t="s">
        <v>133</v>
      </c>
      <c r="H93" s="15" t="s">
        <v>136</v>
      </c>
      <c r="I93" s="15" t="s">
        <v>139</v>
      </c>
      <c r="J93" s="15" t="s">
        <v>141</v>
      </c>
      <c r="K93" s="15" t="s">
        <v>199</v>
      </c>
      <c r="L93" s="15" t="s">
        <v>200</v>
      </c>
      <c r="M93" s="15">
        <v>0.36499999999999999</v>
      </c>
      <c r="N93" s="15">
        <v>0.42099999999999999</v>
      </c>
      <c r="O93" s="15">
        <v>5.0000000000000001E-3</v>
      </c>
      <c r="P93" s="15">
        <v>0.24099999999999999</v>
      </c>
      <c r="Q93" s="15">
        <v>0.13300000000000001</v>
      </c>
      <c r="R93" s="15">
        <v>0.433</v>
      </c>
      <c r="S93" s="15">
        <v>-3.0139999999999998</v>
      </c>
      <c r="U93" s="15">
        <v>8.8999999999999996E-2</v>
      </c>
      <c r="V93" s="15">
        <v>6310</v>
      </c>
    </row>
    <row r="94" spans="2:22" x14ac:dyDescent="0.25">
      <c r="B94" s="15" t="s">
        <v>122</v>
      </c>
      <c r="C94" s="15" t="s">
        <v>207</v>
      </c>
      <c r="D94" s="15" t="s">
        <v>223</v>
      </c>
      <c r="E94" s="15">
        <v>2023</v>
      </c>
      <c r="F94" s="15" t="s">
        <v>162</v>
      </c>
      <c r="G94" s="15" t="s">
        <v>133</v>
      </c>
      <c r="H94" s="15" t="s">
        <v>136</v>
      </c>
      <c r="I94" s="15" t="s">
        <v>139</v>
      </c>
      <c r="J94" s="15" t="s">
        <v>141</v>
      </c>
      <c r="K94" s="15" t="s">
        <v>199</v>
      </c>
      <c r="L94" s="15" t="s">
        <v>201</v>
      </c>
      <c r="M94" s="15">
        <v>0.35199999999999998</v>
      </c>
      <c r="N94" s="15">
        <v>0.36599999999999999</v>
      </c>
      <c r="O94" s="15">
        <v>4.0000000000000001E-3</v>
      </c>
      <c r="P94" s="15">
        <v>0.255</v>
      </c>
      <c r="Q94" s="15">
        <v>0.14699999999999999</v>
      </c>
      <c r="R94" s="15">
        <v>0.42599999999999999</v>
      </c>
      <c r="S94" s="15">
        <v>1.5169999999999999</v>
      </c>
      <c r="U94" s="15">
        <v>0.94799999999999995</v>
      </c>
      <c r="V94" s="15">
        <v>7240</v>
      </c>
    </row>
    <row r="95" spans="2:22" x14ac:dyDescent="0.25">
      <c r="B95" s="15" t="s">
        <v>122</v>
      </c>
      <c r="C95" s="15" t="s">
        <v>207</v>
      </c>
      <c r="D95" s="15" t="s">
        <v>223</v>
      </c>
      <c r="E95" s="15">
        <v>2023</v>
      </c>
      <c r="F95" s="15" t="s">
        <v>162</v>
      </c>
      <c r="G95" s="15" t="s">
        <v>133</v>
      </c>
      <c r="H95" s="15" t="s">
        <v>136</v>
      </c>
      <c r="I95" s="15" t="s">
        <v>139</v>
      </c>
      <c r="J95" s="15" t="s">
        <v>141</v>
      </c>
      <c r="K95" s="15" t="s">
        <v>199</v>
      </c>
      <c r="L95" s="15" t="s">
        <v>202</v>
      </c>
      <c r="M95" s="15">
        <v>0.28299999999999997</v>
      </c>
      <c r="N95" s="15">
        <v>0.24099999999999999</v>
      </c>
      <c r="O95" s="15">
        <v>3.0000000000000001E-3</v>
      </c>
      <c r="P95" s="15">
        <v>0.221</v>
      </c>
      <c r="Q95" s="15">
        <v>0.13500000000000001</v>
      </c>
      <c r="R95" s="15">
        <v>0.35199999999999998</v>
      </c>
      <c r="S95" s="15">
        <v>10.677</v>
      </c>
      <c r="U95" s="15">
        <v>43.994999999999997</v>
      </c>
      <c r="V95" s="15">
        <v>7090</v>
      </c>
    </row>
    <row r="96" spans="2:22" x14ac:dyDescent="0.25">
      <c r="B96" s="15" t="s">
        <v>122</v>
      </c>
      <c r="C96" s="15" t="s">
        <v>207</v>
      </c>
      <c r="D96" s="15" t="s">
        <v>223</v>
      </c>
      <c r="E96" s="15">
        <v>2023</v>
      </c>
      <c r="F96" s="15" t="s">
        <v>162</v>
      </c>
      <c r="G96" s="15" t="s">
        <v>133</v>
      </c>
      <c r="H96" s="15" t="s">
        <v>136</v>
      </c>
      <c r="I96" s="15" t="s">
        <v>139</v>
      </c>
      <c r="J96" s="15" t="s">
        <v>141</v>
      </c>
      <c r="K96" s="15" t="s">
        <v>199</v>
      </c>
      <c r="L96" s="15" t="s">
        <v>203</v>
      </c>
      <c r="M96" s="15">
        <v>0.255</v>
      </c>
      <c r="N96" s="15">
        <v>0.20599999999999999</v>
      </c>
      <c r="O96" s="15">
        <v>2E-3</v>
      </c>
      <c r="P96" s="15">
        <v>0.20599999999999999</v>
      </c>
      <c r="Q96" s="15">
        <v>0.127</v>
      </c>
      <c r="R96" s="15">
        <v>0.32</v>
      </c>
      <c r="S96" s="15">
        <v>14.859</v>
      </c>
      <c r="U96" s="15">
        <v>55.395000000000003</v>
      </c>
      <c r="V96" s="15">
        <v>7080</v>
      </c>
    </row>
    <row r="97" spans="2:22" x14ac:dyDescent="0.25">
      <c r="B97" s="15" t="s">
        <v>122</v>
      </c>
      <c r="C97" s="15" t="s">
        <v>207</v>
      </c>
      <c r="D97" s="15" t="s">
        <v>223</v>
      </c>
      <c r="E97" s="15">
        <v>2023</v>
      </c>
      <c r="F97" s="15" t="s">
        <v>162</v>
      </c>
      <c r="G97" s="15" t="s">
        <v>133</v>
      </c>
      <c r="H97" s="15" t="s">
        <v>136</v>
      </c>
      <c r="I97" s="15" t="s">
        <v>139</v>
      </c>
      <c r="J97" s="15" t="s">
        <v>141</v>
      </c>
      <c r="K97" s="15" t="s">
        <v>199</v>
      </c>
      <c r="L97" s="15" t="s">
        <v>204</v>
      </c>
      <c r="M97" s="15">
        <v>0.25700000000000001</v>
      </c>
      <c r="N97" s="15">
        <v>0.23100000000000001</v>
      </c>
      <c r="O97" s="15">
        <v>3.0000000000000001E-3</v>
      </c>
      <c r="P97" s="15">
        <v>0.2</v>
      </c>
      <c r="Q97" s="15">
        <v>0.12</v>
      </c>
      <c r="R97" s="15">
        <v>0.32100000000000001</v>
      </c>
      <c r="S97" s="15">
        <v>17.338999999999999</v>
      </c>
      <c r="U97" s="15">
        <v>69.400999999999996</v>
      </c>
      <c r="V97" s="15">
        <v>6700</v>
      </c>
    </row>
    <row r="98" spans="2:22" x14ac:dyDescent="0.25">
      <c r="B98" s="15" t="s">
        <v>122</v>
      </c>
      <c r="C98" s="15" t="s">
        <v>207</v>
      </c>
      <c r="D98" s="15" t="s">
        <v>223</v>
      </c>
      <c r="E98" s="15">
        <v>2023</v>
      </c>
      <c r="F98" s="15" t="s">
        <v>162</v>
      </c>
      <c r="G98" s="15" t="s">
        <v>133</v>
      </c>
      <c r="H98" s="15" t="s">
        <v>136</v>
      </c>
      <c r="I98" s="15" t="s">
        <v>139</v>
      </c>
      <c r="J98" s="15" t="s">
        <v>141</v>
      </c>
      <c r="K98" s="15" t="s">
        <v>199</v>
      </c>
      <c r="L98" s="15" t="s">
        <v>205</v>
      </c>
      <c r="M98" s="15">
        <v>0.318</v>
      </c>
      <c r="N98" s="15">
        <v>0.29499999999999998</v>
      </c>
      <c r="O98" s="15">
        <v>3.0000000000000001E-3</v>
      </c>
      <c r="P98" s="15">
        <v>0.24099999999999999</v>
      </c>
      <c r="Q98" s="15">
        <v>0.14499999999999999</v>
      </c>
      <c r="R98" s="15">
        <v>0.38900000000000001</v>
      </c>
      <c r="S98" s="15">
        <v>6.4630000000000001</v>
      </c>
      <c r="U98" s="15">
        <v>5.9610000000000003</v>
      </c>
      <c r="V98" s="15">
        <v>7150</v>
      </c>
    </row>
    <row r="99" spans="2:22" x14ac:dyDescent="0.25">
      <c r="B99" s="15" t="s">
        <v>122</v>
      </c>
      <c r="C99" s="15" t="s">
        <v>207</v>
      </c>
      <c r="D99" s="15" t="s">
        <v>224</v>
      </c>
      <c r="E99" s="15">
        <v>2023</v>
      </c>
      <c r="F99" s="15" t="s">
        <v>162</v>
      </c>
      <c r="G99" s="15" t="s">
        <v>133</v>
      </c>
      <c r="H99" s="15" t="s">
        <v>136</v>
      </c>
      <c r="I99" s="15" t="s">
        <v>139</v>
      </c>
      <c r="J99" s="15" t="s">
        <v>141</v>
      </c>
      <c r="K99" s="15" t="s">
        <v>199</v>
      </c>
      <c r="L99" s="15" t="s">
        <v>200</v>
      </c>
      <c r="M99" s="15">
        <v>0.40400000000000003</v>
      </c>
      <c r="N99" s="15">
        <v>0.42799999999999999</v>
      </c>
      <c r="O99" s="15">
        <v>5.0000000000000001E-3</v>
      </c>
      <c r="P99" s="15">
        <v>0.27700000000000002</v>
      </c>
      <c r="Q99" s="15">
        <v>0.155</v>
      </c>
      <c r="R99" s="15">
        <v>0.496</v>
      </c>
      <c r="S99" s="15">
        <v>-2.9369999999999998</v>
      </c>
      <c r="U99" s="15">
        <v>3.6509999999999998</v>
      </c>
      <c r="V99" s="15">
        <v>6310</v>
      </c>
    </row>
    <row r="100" spans="2:22" x14ac:dyDescent="0.25">
      <c r="B100" s="15" t="s">
        <v>122</v>
      </c>
      <c r="C100" s="15" t="s">
        <v>207</v>
      </c>
      <c r="D100" s="15" t="s">
        <v>224</v>
      </c>
      <c r="E100" s="15">
        <v>2023</v>
      </c>
      <c r="F100" s="15" t="s">
        <v>162</v>
      </c>
      <c r="G100" s="15" t="s">
        <v>133</v>
      </c>
      <c r="H100" s="15" t="s">
        <v>136</v>
      </c>
      <c r="I100" s="15" t="s">
        <v>139</v>
      </c>
      <c r="J100" s="15" t="s">
        <v>141</v>
      </c>
      <c r="K100" s="15" t="s">
        <v>199</v>
      </c>
      <c r="L100" s="15" t="s">
        <v>201</v>
      </c>
      <c r="M100" s="15">
        <v>0.38800000000000001</v>
      </c>
      <c r="N100" s="15">
        <v>0.379</v>
      </c>
      <c r="O100" s="15">
        <v>4.0000000000000001E-3</v>
      </c>
      <c r="P100" s="15">
        <v>0.29099999999999998</v>
      </c>
      <c r="Q100" s="15">
        <v>0.17100000000000001</v>
      </c>
      <c r="R100" s="15">
        <v>0.47199999999999998</v>
      </c>
      <c r="S100" s="15">
        <v>1.645</v>
      </c>
      <c r="U100" s="15">
        <v>16.173999999999999</v>
      </c>
      <c r="V100" s="15">
        <v>7240</v>
      </c>
    </row>
    <row r="101" spans="2:22" x14ac:dyDescent="0.25">
      <c r="B101" s="15" t="s">
        <v>122</v>
      </c>
      <c r="C101" s="15" t="s">
        <v>207</v>
      </c>
      <c r="D101" s="15" t="s">
        <v>224</v>
      </c>
      <c r="E101" s="15">
        <v>2023</v>
      </c>
      <c r="F101" s="15" t="s">
        <v>162</v>
      </c>
      <c r="G101" s="15" t="s">
        <v>133</v>
      </c>
      <c r="H101" s="15" t="s">
        <v>136</v>
      </c>
      <c r="I101" s="15" t="s">
        <v>139</v>
      </c>
      <c r="J101" s="15" t="s">
        <v>141</v>
      </c>
      <c r="K101" s="15" t="s">
        <v>199</v>
      </c>
      <c r="L101" s="15" t="s">
        <v>202</v>
      </c>
      <c r="M101" s="15">
        <v>0.309</v>
      </c>
      <c r="N101" s="15">
        <v>0.24299999999999999</v>
      </c>
      <c r="O101" s="15">
        <v>3.0000000000000001E-3</v>
      </c>
      <c r="P101" s="15">
        <v>0.251</v>
      </c>
      <c r="Q101" s="15">
        <v>0.155</v>
      </c>
      <c r="R101" s="15">
        <v>0.38700000000000001</v>
      </c>
      <c r="S101" s="15">
        <v>11.234</v>
      </c>
      <c r="U101" s="15">
        <v>98.691000000000003</v>
      </c>
      <c r="V101" s="15">
        <v>7090</v>
      </c>
    </row>
    <row r="102" spans="2:22" x14ac:dyDescent="0.25">
      <c r="B102" s="15" t="s">
        <v>122</v>
      </c>
      <c r="C102" s="15" t="s">
        <v>207</v>
      </c>
      <c r="D102" s="15" t="s">
        <v>224</v>
      </c>
      <c r="E102" s="15">
        <v>2023</v>
      </c>
      <c r="F102" s="15" t="s">
        <v>162</v>
      </c>
      <c r="G102" s="15" t="s">
        <v>133</v>
      </c>
      <c r="H102" s="15" t="s">
        <v>136</v>
      </c>
      <c r="I102" s="15" t="s">
        <v>139</v>
      </c>
      <c r="J102" s="15" t="s">
        <v>141</v>
      </c>
      <c r="K102" s="15" t="s">
        <v>199</v>
      </c>
      <c r="L102" s="15" t="s">
        <v>203</v>
      </c>
      <c r="M102" s="15">
        <v>0.27900000000000003</v>
      </c>
      <c r="N102" s="15">
        <v>0.20499999999999999</v>
      </c>
      <c r="O102" s="15">
        <v>2E-3</v>
      </c>
      <c r="P102" s="15">
        <v>0.23</v>
      </c>
      <c r="Q102" s="15">
        <v>0.14499999999999999</v>
      </c>
      <c r="R102" s="15">
        <v>0.35099999999999998</v>
      </c>
      <c r="S102" s="15">
        <v>15.606</v>
      </c>
      <c r="U102" s="15">
        <v>126.33199999999999</v>
      </c>
      <c r="V102" s="15">
        <v>7080</v>
      </c>
    </row>
    <row r="103" spans="2:22" x14ac:dyDescent="0.25">
      <c r="B103" s="15" t="s">
        <v>122</v>
      </c>
      <c r="C103" s="15" t="s">
        <v>207</v>
      </c>
      <c r="D103" s="15" t="s">
        <v>224</v>
      </c>
      <c r="E103" s="15">
        <v>2023</v>
      </c>
      <c r="F103" s="15" t="s">
        <v>162</v>
      </c>
      <c r="G103" s="15" t="s">
        <v>133</v>
      </c>
      <c r="H103" s="15" t="s">
        <v>136</v>
      </c>
      <c r="I103" s="15" t="s">
        <v>139</v>
      </c>
      <c r="J103" s="15" t="s">
        <v>141</v>
      </c>
      <c r="K103" s="15" t="s">
        <v>199</v>
      </c>
      <c r="L103" s="15" t="s">
        <v>204</v>
      </c>
      <c r="M103" s="15">
        <v>0.28199999999999997</v>
      </c>
      <c r="N103" s="15">
        <v>0.23699999999999999</v>
      </c>
      <c r="O103" s="15">
        <v>3.0000000000000001E-3</v>
      </c>
      <c r="P103" s="15">
        <v>0.22500000000000001</v>
      </c>
      <c r="Q103" s="15">
        <v>0.13200000000000001</v>
      </c>
      <c r="R103" s="15">
        <v>0.35899999999999999</v>
      </c>
      <c r="S103" s="15">
        <v>18.547999999999998</v>
      </c>
      <c r="U103" s="15">
        <v>162.76</v>
      </c>
      <c r="V103" s="15">
        <v>6700</v>
      </c>
    </row>
    <row r="104" spans="2:22" x14ac:dyDescent="0.25">
      <c r="B104" s="15" t="s">
        <v>122</v>
      </c>
      <c r="C104" s="15" t="s">
        <v>207</v>
      </c>
      <c r="D104" s="15" t="s">
        <v>224</v>
      </c>
      <c r="E104" s="15">
        <v>2023</v>
      </c>
      <c r="F104" s="15" t="s">
        <v>162</v>
      </c>
      <c r="G104" s="15" t="s">
        <v>133</v>
      </c>
      <c r="H104" s="15" t="s">
        <v>136</v>
      </c>
      <c r="I104" s="15" t="s">
        <v>139</v>
      </c>
      <c r="J104" s="15" t="s">
        <v>141</v>
      </c>
      <c r="K104" s="15" t="s">
        <v>199</v>
      </c>
      <c r="L104" s="15" t="s">
        <v>205</v>
      </c>
      <c r="M104" s="15">
        <v>0.35</v>
      </c>
      <c r="N104" s="15">
        <v>0.309</v>
      </c>
      <c r="O104" s="15">
        <v>4.0000000000000001E-3</v>
      </c>
      <c r="P104" s="15">
        <v>0.27500000000000002</v>
      </c>
      <c r="Q104" s="15">
        <v>0.17</v>
      </c>
      <c r="R104" s="15">
        <v>0.432</v>
      </c>
      <c r="S104" s="15">
        <v>6.7409999999999997</v>
      </c>
      <c r="U104" s="15">
        <v>31.422999999999998</v>
      </c>
      <c r="V104" s="15">
        <v>7150</v>
      </c>
    </row>
    <row r="105" spans="2:22" x14ac:dyDescent="0.25">
      <c r="B105" s="15" t="s">
        <v>122</v>
      </c>
      <c r="C105" s="15" t="s">
        <v>207</v>
      </c>
      <c r="D105" s="15" t="s">
        <v>225</v>
      </c>
      <c r="E105" s="15">
        <v>2023</v>
      </c>
      <c r="F105" s="15" t="s">
        <v>162</v>
      </c>
      <c r="G105" s="15" t="s">
        <v>133</v>
      </c>
      <c r="H105" s="15" t="s">
        <v>136</v>
      </c>
      <c r="I105" s="15" t="s">
        <v>139</v>
      </c>
      <c r="J105" s="15" t="s">
        <v>141</v>
      </c>
      <c r="K105" s="15" t="s">
        <v>199</v>
      </c>
      <c r="L105" s="15" t="s">
        <v>200</v>
      </c>
      <c r="M105" s="15">
        <v>0.432</v>
      </c>
      <c r="N105" s="15">
        <v>0.436</v>
      </c>
      <c r="O105" s="15">
        <v>5.0000000000000001E-3</v>
      </c>
      <c r="P105" s="15">
        <v>0.30499999999999999</v>
      </c>
      <c r="Q105" s="15">
        <v>0.17299999999999999</v>
      </c>
      <c r="R105" s="15">
        <v>0.53200000000000003</v>
      </c>
      <c r="S105" s="15">
        <v>-2.9369999999999998</v>
      </c>
      <c r="U105" s="15">
        <v>3.6509999999999998</v>
      </c>
      <c r="V105" s="15">
        <v>6310</v>
      </c>
    </row>
    <row r="106" spans="2:22" x14ac:dyDescent="0.25">
      <c r="B106" s="15" t="s">
        <v>122</v>
      </c>
      <c r="C106" s="15" t="s">
        <v>207</v>
      </c>
      <c r="D106" s="15" t="s">
        <v>225</v>
      </c>
      <c r="E106" s="15">
        <v>2023</v>
      </c>
      <c r="F106" s="15" t="s">
        <v>162</v>
      </c>
      <c r="G106" s="15" t="s">
        <v>133</v>
      </c>
      <c r="H106" s="15" t="s">
        <v>136</v>
      </c>
      <c r="I106" s="15" t="s">
        <v>139</v>
      </c>
      <c r="J106" s="15" t="s">
        <v>141</v>
      </c>
      <c r="K106" s="15" t="s">
        <v>199</v>
      </c>
      <c r="L106" s="15" t="s">
        <v>201</v>
      </c>
      <c r="M106" s="15">
        <v>0.40799999999999997</v>
      </c>
      <c r="N106" s="15">
        <v>0.371</v>
      </c>
      <c r="O106" s="15">
        <v>4.0000000000000001E-3</v>
      </c>
      <c r="P106" s="15">
        <v>0.317</v>
      </c>
      <c r="Q106" s="15">
        <v>0.19400000000000001</v>
      </c>
      <c r="R106" s="15">
        <v>0.498</v>
      </c>
      <c r="S106" s="15">
        <v>1.645</v>
      </c>
      <c r="U106" s="15">
        <v>16.175000000000001</v>
      </c>
      <c r="V106" s="15">
        <v>7240</v>
      </c>
    </row>
    <row r="107" spans="2:22" x14ac:dyDescent="0.25">
      <c r="B107" s="15" t="s">
        <v>122</v>
      </c>
      <c r="C107" s="15" t="s">
        <v>207</v>
      </c>
      <c r="D107" s="15" t="s">
        <v>225</v>
      </c>
      <c r="E107" s="15">
        <v>2023</v>
      </c>
      <c r="F107" s="15" t="s">
        <v>162</v>
      </c>
      <c r="G107" s="15" t="s">
        <v>133</v>
      </c>
      <c r="H107" s="15" t="s">
        <v>136</v>
      </c>
      <c r="I107" s="15" t="s">
        <v>139</v>
      </c>
      <c r="J107" s="15" t="s">
        <v>141</v>
      </c>
      <c r="K107" s="15" t="s">
        <v>199</v>
      </c>
      <c r="L107" s="15" t="s">
        <v>202</v>
      </c>
      <c r="M107" s="15">
        <v>0.32900000000000001</v>
      </c>
      <c r="N107" s="15">
        <v>0.24</v>
      </c>
      <c r="O107" s="15">
        <v>3.0000000000000001E-3</v>
      </c>
      <c r="P107" s="15">
        <v>0.27200000000000002</v>
      </c>
      <c r="Q107" s="15">
        <v>0.17399999999999999</v>
      </c>
      <c r="R107" s="15">
        <v>0.41499999999999998</v>
      </c>
      <c r="S107" s="15">
        <v>11.234</v>
      </c>
      <c r="U107" s="15">
        <v>98.688999999999993</v>
      </c>
      <c r="V107" s="15">
        <v>7090</v>
      </c>
    </row>
    <row r="108" spans="2:22" x14ac:dyDescent="0.25">
      <c r="B108" s="15" t="s">
        <v>122</v>
      </c>
      <c r="C108" s="15" t="s">
        <v>207</v>
      </c>
      <c r="D108" s="15" t="s">
        <v>225</v>
      </c>
      <c r="E108" s="15">
        <v>2023</v>
      </c>
      <c r="F108" s="15" t="s">
        <v>162</v>
      </c>
      <c r="G108" s="15" t="s">
        <v>133</v>
      </c>
      <c r="H108" s="15" t="s">
        <v>136</v>
      </c>
      <c r="I108" s="15" t="s">
        <v>139</v>
      </c>
      <c r="J108" s="15" t="s">
        <v>141</v>
      </c>
      <c r="K108" s="15" t="s">
        <v>199</v>
      </c>
      <c r="L108" s="15" t="s">
        <v>203</v>
      </c>
      <c r="M108" s="15">
        <v>0.29599999999999999</v>
      </c>
      <c r="N108" s="15">
        <v>0.20599999999999999</v>
      </c>
      <c r="O108" s="15">
        <v>2E-3</v>
      </c>
      <c r="P108" s="15">
        <v>0.252</v>
      </c>
      <c r="Q108" s="15">
        <v>0.161</v>
      </c>
      <c r="R108" s="15">
        <v>0.373</v>
      </c>
      <c r="S108" s="15">
        <v>15.606</v>
      </c>
      <c r="U108" s="15">
        <v>126.333</v>
      </c>
      <c r="V108" s="15">
        <v>7080</v>
      </c>
    </row>
    <row r="109" spans="2:22" x14ac:dyDescent="0.25">
      <c r="B109" s="15" t="s">
        <v>122</v>
      </c>
      <c r="C109" s="15" t="s">
        <v>207</v>
      </c>
      <c r="D109" s="15" t="s">
        <v>225</v>
      </c>
      <c r="E109" s="15">
        <v>2023</v>
      </c>
      <c r="F109" s="15" t="s">
        <v>162</v>
      </c>
      <c r="G109" s="15" t="s">
        <v>133</v>
      </c>
      <c r="H109" s="15" t="s">
        <v>136</v>
      </c>
      <c r="I109" s="15" t="s">
        <v>139</v>
      </c>
      <c r="J109" s="15" t="s">
        <v>141</v>
      </c>
      <c r="K109" s="15" t="s">
        <v>199</v>
      </c>
      <c r="L109" s="15" t="s">
        <v>204</v>
      </c>
      <c r="M109" s="15">
        <v>0.29899999999999999</v>
      </c>
      <c r="N109" s="15">
        <v>0.24299999999999999</v>
      </c>
      <c r="O109" s="15">
        <v>3.0000000000000001E-3</v>
      </c>
      <c r="P109" s="15">
        <v>0.24</v>
      </c>
      <c r="Q109" s="15">
        <v>0.14699999999999999</v>
      </c>
      <c r="R109" s="15">
        <v>0.378</v>
      </c>
      <c r="S109" s="15">
        <v>18.547999999999998</v>
      </c>
      <c r="U109" s="15">
        <v>162.76</v>
      </c>
      <c r="V109" s="15">
        <v>6700</v>
      </c>
    </row>
    <row r="110" spans="2:22" x14ac:dyDescent="0.25">
      <c r="B110" s="15" t="s">
        <v>122</v>
      </c>
      <c r="C110" s="15" t="s">
        <v>207</v>
      </c>
      <c r="D110" s="15" t="s">
        <v>225</v>
      </c>
      <c r="E110" s="15">
        <v>2023</v>
      </c>
      <c r="F110" s="15" t="s">
        <v>162</v>
      </c>
      <c r="G110" s="15" t="s">
        <v>133</v>
      </c>
      <c r="H110" s="15" t="s">
        <v>136</v>
      </c>
      <c r="I110" s="15" t="s">
        <v>139</v>
      </c>
      <c r="J110" s="15" t="s">
        <v>141</v>
      </c>
      <c r="K110" s="15" t="s">
        <v>199</v>
      </c>
      <c r="L110" s="15" t="s">
        <v>205</v>
      </c>
      <c r="M110" s="15">
        <v>0.372</v>
      </c>
      <c r="N110" s="15">
        <v>0.30099999999999999</v>
      </c>
      <c r="O110" s="15">
        <v>4.0000000000000001E-3</v>
      </c>
      <c r="P110" s="15">
        <v>0.30199999999999999</v>
      </c>
      <c r="Q110" s="15">
        <v>0.191</v>
      </c>
      <c r="R110" s="15">
        <v>0.46100000000000002</v>
      </c>
      <c r="S110" s="15">
        <v>6.7409999999999997</v>
      </c>
      <c r="U110" s="15">
        <v>31.423999999999999</v>
      </c>
      <c r="V110" s="15">
        <v>7150</v>
      </c>
    </row>
    <row r="111" spans="2:22" x14ac:dyDescent="0.25">
      <c r="B111" s="15" t="s">
        <v>122</v>
      </c>
      <c r="C111" s="15" t="s">
        <v>207</v>
      </c>
      <c r="D111" s="15" t="s">
        <v>226</v>
      </c>
      <c r="E111" s="15">
        <v>2023</v>
      </c>
      <c r="F111" s="15" t="s">
        <v>162</v>
      </c>
      <c r="G111" s="15" t="s">
        <v>133</v>
      </c>
      <c r="H111" s="15" t="s">
        <v>136</v>
      </c>
      <c r="I111" s="15" t="s">
        <v>139</v>
      </c>
      <c r="J111" s="15" t="s">
        <v>141</v>
      </c>
      <c r="K111" s="15" t="s">
        <v>199</v>
      </c>
      <c r="L111" s="15" t="s">
        <v>200</v>
      </c>
      <c r="M111" s="15">
        <v>0.439</v>
      </c>
      <c r="N111" s="15">
        <v>0.44</v>
      </c>
      <c r="O111" s="15">
        <v>6.0000000000000001E-3</v>
      </c>
      <c r="P111" s="15">
        <v>0.312</v>
      </c>
      <c r="Q111" s="15">
        <v>0.18</v>
      </c>
      <c r="R111" s="15">
        <v>0.55100000000000005</v>
      </c>
      <c r="S111" s="15">
        <v>-2.4180000000000001</v>
      </c>
      <c r="U111" s="15">
        <v>33.112000000000002</v>
      </c>
      <c r="V111" s="15">
        <v>6310</v>
      </c>
    </row>
    <row r="112" spans="2:22" x14ac:dyDescent="0.25">
      <c r="B112" s="15" t="s">
        <v>122</v>
      </c>
      <c r="C112" s="15" t="s">
        <v>207</v>
      </c>
      <c r="D112" s="15" t="s">
        <v>226</v>
      </c>
      <c r="E112" s="15">
        <v>2023</v>
      </c>
      <c r="F112" s="15" t="s">
        <v>162</v>
      </c>
      <c r="G112" s="15" t="s">
        <v>133</v>
      </c>
      <c r="H112" s="15" t="s">
        <v>136</v>
      </c>
      <c r="I112" s="15" t="s">
        <v>139</v>
      </c>
      <c r="J112" s="15" t="s">
        <v>141</v>
      </c>
      <c r="K112" s="15" t="s">
        <v>199</v>
      </c>
      <c r="L112" s="15" t="s">
        <v>201</v>
      </c>
      <c r="M112" s="15">
        <v>0.41399999999999998</v>
      </c>
      <c r="N112" s="15">
        <v>0.35099999999999998</v>
      </c>
      <c r="O112" s="15">
        <v>4.0000000000000001E-3</v>
      </c>
      <c r="P112" s="15">
        <v>0.32800000000000001</v>
      </c>
      <c r="Q112" s="15">
        <v>0.20699999999999999</v>
      </c>
      <c r="R112" s="15">
        <v>0.51</v>
      </c>
      <c r="S112" s="15">
        <v>2.2469999999999999</v>
      </c>
      <c r="U112" s="15">
        <v>66.120999999999995</v>
      </c>
      <c r="V112" s="15">
        <v>7240</v>
      </c>
    </row>
    <row r="113" spans="2:22" x14ac:dyDescent="0.25">
      <c r="B113" s="15" t="s">
        <v>122</v>
      </c>
      <c r="C113" s="15" t="s">
        <v>207</v>
      </c>
      <c r="D113" s="15" t="s">
        <v>226</v>
      </c>
      <c r="E113" s="15">
        <v>2023</v>
      </c>
      <c r="F113" s="15" t="s">
        <v>162</v>
      </c>
      <c r="G113" s="15" t="s">
        <v>133</v>
      </c>
      <c r="H113" s="15" t="s">
        <v>136</v>
      </c>
      <c r="I113" s="15" t="s">
        <v>139</v>
      </c>
      <c r="J113" s="15" t="s">
        <v>141</v>
      </c>
      <c r="K113" s="15" t="s">
        <v>199</v>
      </c>
      <c r="L113" s="15" t="s">
        <v>202</v>
      </c>
      <c r="M113" s="15">
        <v>0.33500000000000002</v>
      </c>
      <c r="N113" s="15">
        <v>0.22700000000000001</v>
      </c>
      <c r="O113" s="15">
        <v>3.0000000000000001E-3</v>
      </c>
      <c r="P113" s="15">
        <v>0.28399999999999997</v>
      </c>
      <c r="Q113" s="15">
        <v>0.184</v>
      </c>
      <c r="R113" s="15">
        <v>0.42499999999999999</v>
      </c>
      <c r="S113" s="15">
        <v>11.962999999999999</v>
      </c>
      <c r="U113" s="15">
        <v>176.52199999999999</v>
      </c>
      <c r="V113" s="15">
        <v>7090</v>
      </c>
    </row>
    <row r="114" spans="2:22" x14ac:dyDescent="0.25">
      <c r="B114" s="15" t="s">
        <v>122</v>
      </c>
      <c r="C114" s="15" t="s">
        <v>207</v>
      </c>
      <c r="D114" s="15" t="s">
        <v>226</v>
      </c>
      <c r="E114" s="15">
        <v>2023</v>
      </c>
      <c r="F114" s="15" t="s">
        <v>162</v>
      </c>
      <c r="G114" s="15" t="s">
        <v>133</v>
      </c>
      <c r="H114" s="15" t="s">
        <v>136</v>
      </c>
      <c r="I114" s="15" t="s">
        <v>139</v>
      </c>
      <c r="J114" s="15" t="s">
        <v>141</v>
      </c>
      <c r="K114" s="15" t="s">
        <v>199</v>
      </c>
      <c r="L114" s="15" t="s">
        <v>203</v>
      </c>
      <c r="M114" s="15">
        <v>0.30299999999999999</v>
      </c>
      <c r="N114" s="15">
        <v>0.20100000000000001</v>
      </c>
      <c r="O114" s="15">
        <v>2E-3</v>
      </c>
      <c r="P114" s="15">
        <v>0.26</v>
      </c>
      <c r="Q114" s="15">
        <v>0.16900000000000001</v>
      </c>
      <c r="R114" s="15">
        <v>0.38700000000000001</v>
      </c>
      <c r="S114" s="15">
        <v>16.536999999999999</v>
      </c>
      <c r="U114" s="15">
        <v>221.369</v>
      </c>
      <c r="V114" s="15">
        <v>7080</v>
      </c>
    </row>
    <row r="115" spans="2:22" x14ac:dyDescent="0.25">
      <c r="B115" s="15" t="s">
        <v>122</v>
      </c>
      <c r="C115" s="15" t="s">
        <v>207</v>
      </c>
      <c r="D115" s="15" t="s">
        <v>226</v>
      </c>
      <c r="E115" s="15">
        <v>2023</v>
      </c>
      <c r="F115" s="15" t="s">
        <v>162</v>
      </c>
      <c r="G115" s="15" t="s">
        <v>133</v>
      </c>
      <c r="H115" s="15" t="s">
        <v>136</v>
      </c>
      <c r="I115" s="15" t="s">
        <v>139</v>
      </c>
      <c r="J115" s="15" t="s">
        <v>141</v>
      </c>
      <c r="K115" s="15" t="s">
        <v>199</v>
      </c>
      <c r="L115" s="15" t="s">
        <v>204</v>
      </c>
      <c r="M115" s="15">
        <v>0.307</v>
      </c>
      <c r="N115" s="15">
        <v>0.247</v>
      </c>
      <c r="O115" s="15">
        <v>3.0000000000000001E-3</v>
      </c>
      <c r="P115" s="15">
        <v>0.25</v>
      </c>
      <c r="Q115" s="15">
        <v>0.151</v>
      </c>
      <c r="R115" s="15">
        <v>0.39300000000000002</v>
      </c>
      <c r="S115" s="15">
        <v>20.073</v>
      </c>
      <c r="U115" s="15">
        <v>291.40600000000001</v>
      </c>
      <c r="V115" s="15">
        <v>6700</v>
      </c>
    </row>
    <row r="116" spans="2:22" x14ac:dyDescent="0.25">
      <c r="B116" s="15" t="s">
        <v>122</v>
      </c>
      <c r="C116" s="15" t="s">
        <v>207</v>
      </c>
      <c r="D116" s="15" t="s">
        <v>226</v>
      </c>
      <c r="E116" s="15">
        <v>2023</v>
      </c>
      <c r="F116" s="15" t="s">
        <v>162</v>
      </c>
      <c r="G116" s="15" t="s">
        <v>133</v>
      </c>
      <c r="H116" s="15" t="s">
        <v>136</v>
      </c>
      <c r="I116" s="15" t="s">
        <v>139</v>
      </c>
      <c r="J116" s="15" t="s">
        <v>141</v>
      </c>
      <c r="K116" s="15" t="s">
        <v>199</v>
      </c>
      <c r="L116" s="15" t="s">
        <v>205</v>
      </c>
      <c r="M116" s="15">
        <v>0.38</v>
      </c>
      <c r="N116" s="15">
        <v>0.28499999999999998</v>
      </c>
      <c r="O116" s="15">
        <v>3.0000000000000001E-3</v>
      </c>
      <c r="P116" s="15">
        <v>0.314</v>
      </c>
      <c r="Q116" s="15">
        <v>0.20100000000000001</v>
      </c>
      <c r="R116" s="15">
        <v>0.47299999999999998</v>
      </c>
      <c r="S116" s="15">
        <v>7.327</v>
      </c>
      <c r="U116" s="15">
        <v>85.51</v>
      </c>
      <c r="V116" s="15">
        <v>7150</v>
      </c>
    </row>
    <row r="117" spans="2:22" x14ac:dyDescent="0.25">
      <c r="B117" s="15" t="s">
        <v>122</v>
      </c>
      <c r="C117" s="15" t="s">
        <v>207</v>
      </c>
      <c r="D117" s="15" t="s">
        <v>227</v>
      </c>
      <c r="E117" s="15">
        <v>2023</v>
      </c>
      <c r="F117" s="15" t="s">
        <v>162</v>
      </c>
      <c r="G117" s="15" t="s">
        <v>133</v>
      </c>
      <c r="H117" s="15" t="s">
        <v>136</v>
      </c>
      <c r="I117" s="15" t="s">
        <v>139</v>
      </c>
      <c r="J117" s="15" t="s">
        <v>141</v>
      </c>
      <c r="K117" s="15" t="s">
        <v>199</v>
      </c>
      <c r="L117" s="15" t="s">
        <v>200</v>
      </c>
      <c r="M117" s="15">
        <v>0.45800000000000002</v>
      </c>
      <c r="N117" s="15">
        <v>0.45100000000000001</v>
      </c>
      <c r="O117" s="15">
        <v>6.0000000000000001E-3</v>
      </c>
      <c r="P117" s="15">
        <v>0.33300000000000002</v>
      </c>
      <c r="Q117" s="15">
        <v>0.191</v>
      </c>
      <c r="R117" s="15">
        <v>0.56499999999999995</v>
      </c>
      <c r="S117" s="15">
        <v>-2.4180000000000001</v>
      </c>
      <c r="U117" s="15">
        <v>33.113</v>
      </c>
      <c r="V117" s="15">
        <v>6310</v>
      </c>
    </row>
    <row r="118" spans="2:22" x14ac:dyDescent="0.25">
      <c r="B118" s="15" t="s">
        <v>122</v>
      </c>
      <c r="C118" s="15" t="s">
        <v>207</v>
      </c>
      <c r="D118" s="15" t="s">
        <v>227</v>
      </c>
      <c r="E118" s="15">
        <v>2023</v>
      </c>
      <c r="F118" s="15" t="s">
        <v>162</v>
      </c>
      <c r="G118" s="15" t="s">
        <v>133</v>
      </c>
      <c r="H118" s="15" t="s">
        <v>136</v>
      </c>
      <c r="I118" s="15" t="s">
        <v>139</v>
      </c>
      <c r="J118" s="15" t="s">
        <v>141</v>
      </c>
      <c r="K118" s="15" t="s">
        <v>199</v>
      </c>
      <c r="L118" s="15" t="s">
        <v>201</v>
      </c>
      <c r="M118" s="15">
        <v>0.42</v>
      </c>
      <c r="N118" s="15">
        <v>0.34300000000000003</v>
      </c>
      <c r="O118" s="15">
        <v>4.0000000000000001E-3</v>
      </c>
      <c r="P118" s="15">
        <v>0.33600000000000002</v>
      </c>
      <c r="Q118" s="15">
        <v>0.21199999999999999</v>
      </c>
      <c r="R118" s="15">
        <v>0.52100000000000002</v>
      </c>
      <c r="S118" s="15">
        <v>2.2469999999999999</v>
      </c>
      <c r="U118" s="15">
        <v>66.12</v>
      </c>
      <c r="V118" s="15">
        <v>7240</v>
      </c>
    </row>
    <row r="119" spans="2:22" x14ac:dyDescent="0.25">
      <c r="B119" s="15" t="s">
        <v>122</v>
      </c>
      <c r="C119" s="15" t="s">
        <v>207</v>
      </c>
      <c r="D119" s="15" t="s">
        <v>227</v>
      </c>
      <c r="E119" s="15">
        <v>2023</v>
      </c>
      <c r="F119" s="15" t="s">
        <v>162</v>
      </c>
      <c r="G119" s="15" t="s">
        <v>133</v>
      </c>
      <c r="H119" s="15" t="s">
        <v>136</v>
      </c>
      <c r="I119" s="15" t="s">
        <v>139</v>
      </c>
      <c r="J119" s="15" t="s">
        <v>141</v>
      </c>
      <c r="K119" s="15" t="s">
        <v>199</v>
      </c>
      <c r="L119" s="15" t="s">
        <v>202</v>
      </c>
      <c r="M119" s="15">
        <v>0.34</v>
      </c>
      <c r="N119" s="15">
        <v>0.223</v>
      </c>
      <c r="O119" s="15">
        <v>3.0000000000000001E-3</v>
      </c>
      <c r="P119" s="15">
        <v>0.29099999999999998</v>
      </c>
      <c r="Q119" s="15">
        <v>0.191</v>
      </c>
      <c r="R119" s="15">
        <v>0.432</v>
      </c>
      <c r="S119" s="15">
        <v>11.962999999999999</v>
      </c>
      <c r="U119" s="15">
        <v>176.54300000000001</v>
      </c>
      <c r="V119" s="15">
        <v>7090</v>
      </c>
    </row>
    <row r="120" spans="2:22" x14ac:dyDescent="0.25">
      <c r="B120" s="15" t="s">
        <v>122</v>
      </c>
      <c r="C120" s="15" t="s">
        <v>207</v>
      </c>
      <c r="D120" s="15" t="s">
        <v>227</v>
      </c>
      <c r="E120" s="15">
        <v>2023</v>
      </c>
      <c r="F120" s="15" t="s">
        <v>162</v>
      </c>
      <c r="G120" s="15" t="s">
        <v>133</v>
      </c>
      <c r="H120" s="15" t="s">
        <v>136</v>
      </c>
      <c r="I120" s="15" t="s">
        <v>139</v>
      </c>
      <c r="J120" s="15" t="s">
        <v>141</v>
      </c>
      <c r="K120" s="15" t="s">
        <v>199</v>
      </c>
      <c r="L120" s="15" t="s">
        <v>203</v>
      </c>
      <c r="M120" s="15">
        <v>0.309</v>
      </c>
      <c r="N120" s="15">
        <v>0.20399999999999999</v>
      </c>
      <c r="O120" s="15">
        <v>2E-3</v>
      </c>
      <c r="P120" s="15">
        <v>0.26700000000000002</v>
      </c>
      <c r="Q120" s="15">
        <v>0.17399999999999999</v>
      </c>
      <c r="R120" s="15">
        <v>0.39200000000000002</v>
      </c>
      <c r="S120" s="15">
        <v>16.536999999999999</v>
      </c>
      <c r="U120" s="15">
        <v>221.37700000000001</v>
      </c>
      <c r="V120" s="15">
        <v>7080</v>
      </c>
    </row>
    <row r="121" spans="2:22" x14ac:dyDescent="0.25">
      <c r="B121" s="15" t="s">
        <v>122</v>
      </c>
      <c r="C121" s="15" t="s">
        <v>207</v>
      </c>
      <c r="D121" s="15" t="s">
        <v>227</v>
      </c>
      <c r="E121" s="15">
        <v>2023</v>
      </c>
      <c r="F121" s="15" t="s">
        <v>162</v>
      </c>
      <c r="G121" s="15" t="s">
        <v>133</v>
      </c>
      <c r="H121" s="15" t="s">
        <v>136</v>
      </c>
      <c r="I121" s="15" t="s">
        <v>139</v>
      </c>
      <c r="J121" s="15" t="s">
        <v>141</v>
      </c>
      <c r="K121" s="15" t="s">
        <v>199</v>
      </c>
      <c r="L121" s="15" t="s">
        <v>204</v>
      </c>
      <c r="M121" s="15">
        <v>0.31</v>
      </c>
      <c r="N121" s="15">
        <v>0.248</v>
      </c>
      <c r="O121" s="15">
        <v>3.0000000000000001E-3</v>
      </c>
      <c r="P121" s="15">
        <v>0.254</v>
      </c>
      <c r="Q121" s="15">
        <v>0.157</v>
      </c>
      <c r="R121" s="15">
        <v>0.39700000000000002</v>
      </c>
      <c r="S121" s="15">
        <v>20.073</v>
      </c>
      <c r="U121" s="15">
        <v>291.411</v>
      </c>
      <c r="V121" s="15">
        <v>6700</v>
      </c>
    </row>
    <row r="122" spans="2:22" x14ac:dyDescent="0.25">
      <c r="B122" s="15" t="s">
        <v>122</v>
      </c>
      <c r="C122" s="15" t="s">
        <v>207</v>
      </c>
      <c r="D122" s="15" t="s">
        <v>227</v>
      </c>
      <c r="E122" s="15">
        <v>2023</v>
      </c>
      <c r="F122" s="15" t="s">
        <v>162</v>
      </c>
      <c r="G122" s="15" t="s">
        <v>133</v>
      </c>
      <c r="H122" s="15" t="s">
        <v>136</v>
      </c>
      <c r="I122" s="15" t="s">
        <v>139</v>
      </c>
      <c r="J122" s="15" t="s">
        <v>141</v>
      </c>
      <c r="K122" s="15" t="s">
        <v>199</v>
      </c>
      <c r="L122" s="15" t="s">
        <v>205</v>
      </c>
      <c r="M122" s="15">
        <v>0.38800000000000001</v>
      </c>
      <c r="N122" s="15">
        <v>0.27500000000000002</v>
      </c>
      <c r="O122" s="15">
        <v>3.0000000000000001E-3</v>
      </c>
      <c r="P122" s="15">
        <v>0.32600000000000001</v>
      </c>
      <c r="Q122" s="15">
        <v>0.21199999999999999</v>
      </c>
      <c r="R122" s="15">
        <v>0.48399999999999999</v>
      </c>
      <c r="S122" s="15">
        <v>7.3280000000000003</v>
      </c>
      <c r="U122" s="15">
        <v>85.527000000000001</v>
      </c>
      <c r="V122" s="15">
        <v>7150</v>
      </c>
    </row>
    <row r="123" spans="2:22" x14ac:dyDescent="0.25">
      <c r="B123" s="15" t="s">
        <v>122</v>
      </c>
      <c r="C123" s="15" t="s">
        <v>207</v>
      </c>
      <c r="D123" s="15" t="s">
        <v>228</v>
      </c>
      <c r="E123" s="15">
        <v>2023</v>
      </c>
      <c r="F123" s="15" t="s">
        <v>162</v>
      </c>
      <c r="G123" s="15" t="s">
        <v>133</v>
      </c>
      <c r="H123" s="15" t="s">
        <v>136</v>
      </c>
      <c r="I123" s="15" t="s">
        <v>139</v>
      </c>
      <c r="J123" s="15" t="s">
        <v>141</v>
      </c>
      <c r="K123" s="15" t="s">
        <v>199</v>
      </c>
      <c r="L123" s="15" t="s">
        <v>200</v>
      </c>
      <c r="M123" s="15">
        <v>0.46</v>
      </c>
      <c r="N123" s="15">
        <v>0.45200000000000001</v>
      </c>
      <c r="O123" s="15">
        <v>6.0000000000000001E-3</v>
      </c>
      <c r="P123" s="15">
        <v>0.32800000000000001</v>
      </c>
      <c r="Q123" s="15">
        <v>0.189</v>
      </c>
      <c r="R123" s="15">
        <v>0.56799999999999995</v>
      </c>
      <c r="S123" s="15">
        <v>-1.0980000000000001</v>
      </c>
      <c r="U123" s="15">
        <v>103.64100000000001</v>
      </c>
      <c r="V123" s="15">
        <v>6310</v>
      </c>
    </row>
    <row r="124" spans="2:22" x14ac:dyDescent="0.25">
      <c r="B124" s="15" t="s">
        <v>122</v>
      </c>
      <c r="C124" s="15" t="s">
        <v>207</v>
      </c>
      <c r="D124" s="15" t="s">
        <v>228</v>
      </c>
      <c r="E124" s="15">
        <v>2023</v>
      </c>
      <c r="F124" s="15" t="s">
        <v>162</v>
      </c>
      <c r="G124" s="15" t="s">
        <v>133</v>
      </c>
      <c r="H124" s="15" t="s">
        <v>136</v>
      </c>
      <c r="I124" s="15" t="s">
        <v>139</v>
      </c>
      <c r="J124" s="15" t="s">
        <v>141</v>
      </c>
      <c r="K124" s="15" t="s">
        <v>199</v>
      </c>
      <c r="L124" s="15" t="s">
        <v>201</v>
      </c>
      <c r="M124" s="15">
        <v>0.42099999999999999</v>
      </c>
      <c r="N124" s="15">
        <v>0.34200000000000003</v>
      </c>
      <c r="O124" s="15">
        <v>4.0000000000000001E-3</v>
      </c>
      <c r="P124" s="15">
        <v>0.33900000000000002</v>
      </c>
      <c r="Q124" s="15">
        <v>0.21299999999999999</v>
      </c>
      <c r="R124" s="15">
        <v>0.52300000000000002</v>
      </c>
      <c r="S124" s="15">
        <v>3.294</v>
      </c>
      <c r="U124" s="15">
        <v>141.85599999999999</v>
      </c>
      <c r="V124" s="15">
        <v>7240</v>
      </c>
    </row>
    <row r="125" spans="2:22" x14ac:dyDescent="0.25">
      <c r="B125" s="15" t="s">
        <v>122</v>
      </c>
      <c r="C125" s="15" t="s">
        <v>207</v>
      </c>
      <c r="D125" s="15" t="s">
        <v>228</v>
      </c>
      <c r="E125" s="15">
        <v>2023</v>
      </c>
      <c r="F125" s="15" t="s">
        <v>162</v>
      </c>
      <c r="G125" s="15" t="s">
        <v>133</v>
      </c>
      <c r="H125" s="15" t="s">
        <v>136</v>
      </c>
      <c r="I125" s="15" t="s">
        <v>139</v>
      </c>
      <c r="J125" s="15" t="s">
        <v>141</v>
      </c>
      <c r="K125" s="15" t="s">
        <v>199</v>
      </c>
      <c r="L125" s="15" t="s">
        <v>202</v>
      </c>
      <c r="M125" s="15">
        <v>0.34</v>
      </c>
      <c r="N125" s="15">
        <v>0.219</v>
      </c>
      <c r="O125" s="15">
        <v>3.0000000000000001E-3</v>
      </c>
      <c r="P125" s="15">
        <v>0.29399999999999998</v>
      </c>
      <c r="Q125" s="15">
        <v>0.191</v>
      </c>
      <c r="R125" s="15">
        <v>0.43099999999999999</v>
      </c>
      <c r="S125" s="15">
        <v>12.747</v>
      </c>
      <c r="U125" s="15">
        <v>261.09100000000001</v>
      </c>
      <c r="V125" s="15">
        <v>7090</v>
      </c>
    </row>
    <row r="126" spans="2:22" x14ac:dyDescent="0.25">
      <c r="B126" s="15" t="s">
        <v>122</v>
      </c>
      <c r="C126" s="15" t="s">
        <v>207</v>
      </c>
      <c r="D126" s="15" t="s">
        <v>228</v>
      </c>
      <c r="E126" s="15">
        <v>2023</v>
      </c>
      <c r="F126" s="15" t="s">
        <v>162</v>
      </c>
      <c r="G126" s="15" t="s">
        <v>133</v>
      </c>
      <c r="H126" s="15" t="s">
        <v>136</v>
      </c>
      <c r="I126" s="15" t="s">
        <v>139</v>
      </c>
      <c r="J126" s="15" t="s">
        <v>141</v>
      </c>
      <c r="K126" s="15" t="s">
        <v>199</v>
      </c>
      <c r="L126" s="15" t="s">
        <v>203</v>
      </c>
      <c r="M126" s="15">
        <v>0.308</v>
      </c>
      <c r="N126" s="15">
        <v>0.20200000000000001</v>
      </c>
      <c r="O126" s="15">
        <v>2E-3</v>
      </c>
      <c r="P126" s="15">
        <v>0.27</v>
      </c>
      <c r="Q126" s="15">
        <v>0.17499999999999999</v>
      </c>
      <c r="R126" s="15">
        <v>0.39200000000000002</v>
      </c>
      <c r="S126" s="15">
        <v>17.5</v>
      </c>
      <c r="U126" s="15">
        <v>322.08699999999999</v>
      </c>
      <c r="V126" s="15">
        <v>7080</v>
      </c>
    </row>
    <row r="127" spans="2:22" x14ac:dyDescent="0.25">
      <c r="B127" s="15" t="s">
        <v>122</v>
      </c>
      <c r="C127" s="15" t="s">
        <v>207</v>
      </c>
      <c r="D127" s="15" t="s">
        <v>228</v>
      </c>
      <c r="E127" s="15">
        <v>2023</v>
      </c>
      <c r="F127" s="15" t="s">
        <v>162</v>
      </c>
      <c r="G127" s="15" t="s">
        <v>133</v>
      </c>
      <c r="H127" s="15" t="s">
        <v>136</v>
      </c>
      <c r="I127" s="15" t="s">
        <v>139</v>
      </c>
      <c r="J127" s="15" t="s">
        <v>141</v>
      </c>
      <c r="K127" s="15" t="s">
        <v>199</v>
      </c>
      <c r="L127" s="15" t="s">
        <v>204</v>
      </c>
      <c r="M127" s="15">
        <v>0.308</v>
      </c>
      <c r="N127" s="15">
        <v>0.25900000000000001</v>
      </c>
      <c r="O127" s="15">
        <v>3.0000000000000001E-3</v>
      </c>
      <c r="P127" s="15">
        <v>0.25</v>
      </c>
      <c r="Q127" s="15">
        <v>0.151</v>
      </c>
      <c r="R127" s="15">
        <v>0.39300000000000002</v>
      </c>
      <c r="S127" s="15">
        <v>21.617000000000001</v>
      </c>
      <c r="U127" s="15">
        <v>426.91800000000001</v>
      </c>
      <c r="V127" s="15">
        <v>6700</v>
      </c>
    </row>
    <row r="128" spans="2:22" x14ac:dyDescent="0.25">
      <c r="B128" s="15" t="s">
        <v>122</v>
      </c>
      <c r="C128" s="15" t="s">
        <v>207</v>
      </c>
      <c r="D128" s="15" t="s">
        <v>228</v>
      </c>
      <c r="E128" s="15">
        <v>2023</v>
      </c>
      <c r="F128" s="15" t="s">
        <v>162</v>
      </c>
      <c r="G128" s="15" t="s">
        <v>133</v>
      </c>
      <c r="H128" s="15" t="s">
        <v>136</v>
      </c>
      <c r="I128" s="15" t="s">
        <v>139</v>
      </c>
      <c r="J128" s="15" t="s">
        <v>141</v>
      </c>
      <c r="K128" s="15" t="s">
        <v>199</v>
      </c>
      <c r="L128" s="15" t="s">
        <v>205</v>
      </c>
      <c r="M128" s="15">
        <v>0.38900000000000001</v>
      </c>
      <c r="N128" s="15">
        <v>0.27100000000000002</v>
      </c>
      <c r="O128" s="15">
        <v>3.0000000000000001E-3</v>
      </c>
      <c r="P128" s="15">
        <v>0.32800000000000001</v>
      </c>
      <c r="Q128" s="15">
        <v>0.214</v>
      </c>
      <c r="R128" s="15">
        <v>0.48699999999999999</v>
      </c>
      <c r="S128" s="15">
        <v>8.1180000000000003</v>
      </c>
      <c r="U128" s="15">
        <v>155.06899999999999</v>
      </c>
      <c r="V128" s="15">
        <v>7150</v>
      </c>
    </row>
    <row r="129" spans="2:22" x14ac:dyDescent="0.25">
      <c r="B129" s="15" t="s">
        <v>122</v>
      </c>
      <c r="C129" s="15" t="s">
        <v>207</v>
      </c>
      <c r="D129" s="15" t="s">
        <v>229</v>
      </c>
      <c r="E129" s="15">
        <v>2023</v>
      </c>
      <c r="F129" s="15" t="s">
        <v>162</v>
      </c>
      <c r="G129" s="15" t="s">
        <v>133</v>
      </c>
      <c r="H129" s="15" t="s">
        <v>136</v>
      </c>
      <c r="I129" s="15" t="s">
        <v>139</v>
      </c>
      <c r="J129" s="15" t="s">
        <v>141</v>
      </c>
      <c r="K129" s="15" t="s">
        <v>199</v>
      </c>
      <c r="L129" s="15" t="s">
        <v>200</v>
      </c>
      <c r="M129" s="15">
        <v>0.45</v>
      </c>
      <c r="N129" s="15">
        <v>0.433</v>
      </c>
      <c r="O129" s="15">
        <v>5.0000000000000001E-3</v>
      </c>
      <c r="P129" s="15">
        <v>0.32200000000000001</v>
      </c>
      <c r="Q129" s="15">
        <v>0.184</v>
      </c>
      <c r="R129" s="15">
        <v>0.56799999999999995</v>
      </c>
      <c r="S129" s="15">
        <v>-1.0980000000000001</v>
      </c>
      <c r="U129" s="15">
        <v>103.637</v>
      </c>
      <c r="V129" s="15">
        <v>6310</v>
      </c>
    </row>
    <row r="130" spans="2:22" x14ac:dyDescent="0.25">
      <c r="B130" s="15" t="s">
        <v>122</v>
      </c>
      <c r="C130" s="15" t="s">
        <v>207</v>
      </c>
      <c r="D130" s="15" t="s">
        <v>229</v>
      </c>
      <c r="E130" s="15">
        <v>2023</v>
      </c>
      <c r="F130" s="15" t="s">
        <v>162</v>
      </c>
      <c r="G130" s="15" t="s">
        <v>133</v>
      </c>
      <c r="H130" s="15" t="s">
        <v>136</v>
      </c>
      <c r="I130" s="15" t="s">
        <v>139</v>
      </c>
      <c r="J130" s="15" t="s">
        <v>141</v>
      </c>
      <c r="K130" s="15" t="s">
        <v>199</v>
      </c>
      <c r="L130" s="15" t="s">
        <v>201</v>
      </c>
      <c r="M130" s="15">
        <v>0.41799999999999998</v>
      </c>
      <c r="N130" s="15">
        <v>0.33400000000000002</v>
      </c>
      <c r="O130" s="15">
        <v>4.0000000000000001E-3</v>
      </c>
      <c r="P130" s="15">
        <v>0.33600000000000002</v>
      </c>
      <c r="Q130" s="15">
        <v>0.21099999999999999</v>
      </c>
      <c r="R130" s="15">
        <v>0.52200000000000002</v>
      </c>
      <c r="S130" s="15">
        <v>3.294</v>
      </c>
      <c r="U130" s="15">
        <v>141.858</v>
      </c>
      <c r="V130" s="15">
        <v>7240</v>
      </c>
    </row>
    <row r="131" spans="2:22" x14ac:dyDescent="0.25">
      <c r="B131" s="15" t="s">
        <v>122</v>
      </c>
      <c r="C131" s="15" t="s">
        <v>207</v>
      </c>
      <c r="D131" s="15" t="s">
        <v>229</v>
      </c>
      <c r="E131" s="15">
        <v>2023</v>
      </c>
      <c r="F131" s="15" t="s">
        <v>162</v>
      </c>
      <c r="G131" s="15" t="s">
        <v>133</v>
      </c>
      <c r="H131" s="15" t="s">
        <v>136</v>
      </c>
      <c r="I131" s="15" t="s">
        <v>139</v>
      </c>
      <c r="J131" s="15" t="s">
        <v>141</v>
      </c>
      <c r="K131" s="15" t="s">
        <v>199</v>
      </c>
      <c r="L131" s="15" t="s">
        <v>202</v>
      </c>
      <c r="M131" s="15">
        <v>0.33800000000000002</v>
      </c>
      <c r="N131" s="15">
        <v>0.217</v>
      </c>
      <c r="O131" s="15">
        <v>3.0000000000000001E-3</v>
      </c>
      <c r="P131" s="15">
        <v>0.29299999999999998</v>
      </c>
      <c r="Q131" s="15">
        <v>0.189</v>
      </c>
      <c r="R131" s="15">
        <v>0.43</v>
      </c>
      <c r="S131" s="15">
        <v>12.747</v>
      </c>
      <c r="U131" s="15">
        <v>261.084</v>
      </c>
      <c r="V131" s="15">
        <v>7090</v>
      </c>
    </row>
    <row r="132" spans="2:22" x14ac:dyDescent="0.25">
      <c r="B132" s="15" t="s">
        <v>122</v>
      </c>
      <c r="C132" s="15" t="s">
        <v>207</v>
      </c>
      <c r="D132" s="15" t="s">
        <v>229</v>
      </c>
      <c r="E132" s="15">
        <v>2023</v>
      </c>
      <c r="F132" s="15" t="s">
        <v>162</v>
      </c>
      <c r="G132" s="15" t="s">
        <v>133</v>
      </c>
      <c r="H132" s="15" t="s">
        <v>136</v>
      </c>
      <c r="I132" s="15" t="s">
        <v>139</v>
      </c>
      <c r="J132" s="15" t="s">
        <v>141</v>
      </c>
      <c r="K132" s="15" t="s">
        <v>199</v>
      </c>
      <c r="L132" s="15" t="s">
        <v>203</v>
      </c>
      <c r="M132" s="15">
        <v>0.30599999999999999</v>
      </c>
      <c r="N132" s="15">
        <v>0.20200000000000001</v>
      </c>
      <c r="O132" s="15">
        <v>2E-3</v>
      </c>
      <c r="P132" s="15">
        <v>0.26700000000000002</v>
      </c>
      <c r="Q132" s="15">
        <v>0.17299999999999999</v>
      </c>
      <c r="R132" s="15">
        <v>0.39</v>
      </c>
      <c r="S132" s="15">
        <v>17.5</v>
      </c>
      <c r="U132" s="15">
        <v>322.08300000000003</v>
      </c>
      <c r="V132" s="15">
        <v>7080</v>
      </c>
    </row>
    <row r="133" spans="2:22" x14ac:dyDescent="0.25">
      <c r="B133" s="15" t="s">
        <v>122</v>
      </c>
      <c r="C133" s="15" t="s">
        <v>207</v>
      </c>
      <c r="D133" s="15" t="s">
        <v>229</v>
      </c>
      <c r="E133" s="15">
        <v>2023</v>
      </c>
      <c r="F133" s="15" t="s">
        <v>162</v>
      </c>
      <c r="G133" s="15" t="s">
        <v>133</v>
      </c>
      <c r="H133" s="15" t="s">
        <v>136</v>
      </c>
      <c r="I133" s="15" t="s">
        <v>139</v>
      </c>
      <c r="J133" s="15" t="s">
        <v>141</v>
      </c>
      <c r="K133" s="15" t="s">
        <v>199</v>
      </c>
      <c r="L133" s="15" t="s">
        <v>204</v>
      </c>
      <c r="M133" s="15">
        <v>0.307</v>
      </c>
      <c r="N133" s="15">
        <v>0.27500000000000002</v>
      </c>
      <c r="O133" s="15">
        <v>3.0000000000000001E-3</v>
      </c>
      <c r="P133" s="15">
        <v>0.247</v>
      </c>
      <c r="Q133" s="15">
        <v>0.14899999999999999</v>
      </c>
      <c r="R133" s="15">
        <v>0.38700000000000001</v>
      </c>
      <c r="S133" s="15">
        <v>21.617000000000001</v>
      </c>
      <c r="U133" s="15">
        <v>426.91800000000001</v>
      </c>
      <c r="V133" s="15">
        <v>6700</v>
      </c>
    </row>
    <row r="134" spans="2:22" x14ac:dyDescent="0.25">
      <c r="B134" s="15" t="s">
        <v>122</v>
      </c>
      <c r="C134" s="15" t="s">
        <v>207</v>
      </c>
      <c r="D134" s="15" t="s">
        <v>229</v>
      </c>
      <c r="E134" s="15">
        <v>2023</v>
      </c>
      <c r="F134" s="15" t="s">
        <v>162</v>
      </c>
      <c r="G134" s="15" t="s">
        <v>133</v>
      </c>
      <c r="H134" s="15" t="s">
        <v>136</v>
      </c>
      <c r="I134" s="15" t="s">
        <v>139</v>
      </c>
      <c r="J134" s="15" t="s">
        <v>141</v>
      </c>
      <c r="K134" s="15" t="s">
        <v>199</v>
      </c>
      <c r="L134" s="15" t="s">
        <v>205</v>
      </c>
      <c r="M134" s="15">
        <v>0.38500000000000001</v>
      </c>
      <c r="N134" s="15">
        <v>0.26300000000000001</v>
      </c>
      <c r="O134" s="15">
        <v>3.0000000000000001E-3</v>
      </c>
      <c r="P134" s="15">
        <v>0.32600000000000001</v>
      </c>
      <c r="Q134" s="15">
        <v>0.21199999999999999</v>
      </c>
      <c r="R134" s="15">
        <v>0.48699999999999999</v>
      </c>
      <c r="S134" s="15">
        <v>8.1180000000000003</v>
      </c>
      <c r="U134" s="15">
        <v>155.066</v>
      </c>
      <c r="V134" s="15">
        <v>7150</v>
      </c>
    </row>
    <row r="135" spans="2:22" x14ac:dyDescent="0.25">
      <c r="B135" s="15" t="s">
        <v>122</v>
      </c>
      <c r="C135" s="15" t="s">
        <v>207</v>
      </c>
      <c r="D135" s="15" t="s">
        <v>230</v>
      </c>
      <c r="E135" s="15">
        <v>2023</v>
      </c>
      <c r="F135" s="15" t="s">
        <v>162</v>
      </c>
      <c r="G135" s="15" t="s">
        <v>133</v>
      </c>
      <c r="H135" s="15" t="s">
        <v>136</v>
      </c>
      <c r="I135" s="15" t="s">
        <v>139</v>
      </c>
      <c r="J135" s="15" t="s">
        <v>141</v>
      </c>
      <c r="K135" s="15" t="s">
        <v>199</v>
      </c>
      <c r="L135" s="15" t="s">
        <v>200</v>
      </c>
      <c r="M135" s="15">
        <v>0.44700000000000001</v>
      </c>
      <c r="N135" s="15">
        <v>0.434</v>
      </c>
      <c r="O135" s="15">
        <v>5.0000000000000001E-3</v>
      </c>
      <c r="P135" s="15">
        <v>0.31900000000000001</v>
      </c>
      <c r="Q135" s="15">
        <v>0.18099999999999999</v>
      </c>
      <c r="R135" s="15">
        <v>0.55900000000000005</v>
      </c>
      <c r="S135" s="15">
        <v>0.112</v>
      </c>
      <c r="U135" s="15">
        <v>165.779</v>
      </c>
      <c r="V135" s="15">
        <v>6310</v>
      </c>
    </row>
    <row r="136" spans="2:22" x14ac:dyDescent="0.25">
      <c r="B136" s="15" t="s">
        <v>122</v>
      </c>
      <c r="C136" s="15" t="s">
        <v>207</v>
      </c>
      <c r="D136" s="15" t="s">
        <v>230</v>
      </c>
      <c r="E136" s="15">
        <v>2023</v>
      </c>
      <c r="F136" s="15" t="s">
        <v>162</v>
      </c>
      <c r="G136" s="15" t="s">
        <v>133</v>
      </c>
      <c r="H136" s="15" t="s">
        <v>136</v>
      </c>
      <c r="I136" s="15" t="s">
        <v>139</v>
      </c>
      <c r="J136" s="15" t="s">
        <v>141</v>
      </c>
      <c r="K136" s="15" t="s">
        <v>199</v>
      </c>
      <c r="L136" s="15" t="s">
        <v>201</v>
      </c>
      <c r="M136" s="15">
        <v>0.41099999999999998</v>
      </c>
      <c r="N136" s="15">
        <v>0.32400000000000001</v>
      </c>
      <c r="O136" s="15">
        <v>4.0000000000000001E-3</v>
      </c>
      <c r="P136" s="15">
        <v>0.33100000000000002</v>
      </c>
      <c r="Q136" s="15">
        <v>0.20799999999999999</v>
      </c>
      <c r="R136" s="15">
        <v>0.51100000000000001</v>
      </c>
      <c r="S136" s="15">
        <v>4.2350000000000003</v>
      </c>
      <c r="U136" s="15">
        <v>203.887</v>
      </c>
      <c r="V136" s="15">
        <v>7240</v>
      </c>
    </row>
    <row r="137" spans="2:22" x14ac:dyDescent="0.25">
      <c r="B137" s="15" t="s">
        <v>122</v>
      </c>
      <c r="C137" s="15" t="s">
        <v>207</v>
      </c>
      <c r="D137" s="15" t="s">
        <v>230</v>
      </c>
      <c r="E137" s="15">
        <v>2023</v>
      </c>
      <c r="F137" s="15" t="s">
        <v>162</v>
      </c>
      <c r="G137" s="15" t="s">
        <v>133</v>
      </c>
      <c r="H137" s="15" t="s">
        <v>136</v>
      </c>
      <c r="I137" s="15" t="s">
        <v>139</v>
      </c>
      <c r="J137" s="15" t="s">
        <v>141</v>
      </c>
      <c r="K137" s="15" t="s">
        <v>199</v>
      </c>
      <c r="L137" s="15" t="s">
        <v>202</v>
      </c>
      <c r="M137" s="15">
        <v>0.33400000000000002</v>
      </c>
      <c r="N137" s="15">
        <v>0.217</v>
      </c>
      <c r="O137" s="15">
        <v>3.0000000000000001E-3</v>
      </c>
      <c r="P137" s="15">
        <v>0.28699999999999998</v>
      </c>
      <c r="Q137" s="15">
        <v>0.186</v>
      </c>
      <c r="R137" s="15">
        <v>0.42299999999999999</v>
      </c>
      <c r="S137" s="15">
        <v>13.47</v>
      </c>
      <c r="U137" s="15">
        <v>334.721</v>
      </c>
      <c r="V137" s="15">
        <v>7090</v>
      </c>
    </row>
    <row r="138" spans="2:22" x14ac:dyDescent="0.25">
      <c r="B138" s="15" t="s">
        <v>122</v>
      </c>
      <c r="C138" s="15" t="s">
        <v>207</v>
      </c>
      <c r="D138" s="15" t="s">
        <v>230</v>
      </c>
      <c r="E138" s="15">
        <v>2023</v>
      </c>
      <c r="F138" s="15" t="s">
        <v>162</v>
      </c>
      <c r="G138" s="15" t="s">
        <v>133</v>
      </c>
      <c r="H138" s="15" t="s">
        <v>136</v>
      </c>
      <c r="I138" s="15" t="s">
        <v>139</v>
      </c>
      <c r="J138" s="15" t="s">
        <v>141</v>
      </c>
      <c r="K138" s="15" t="s">
        <v>199</v>
      </c>
      <c r="L138" s="15" t="s">
        <v>203</v>
      </c>
      <c r="M138" s="15">
        <v>0.30299999999999999</v>
      </c>
      <c r="N138" s="15">
        <v>0.20200000000000001</v>
      </c>
      <c r="O138" s="15">
        <v>2E-3</v>
      </c>
      <c r="P138" s="15">
        <v>0.26</v>
      </c>
      <c r="Q138" s="15">
        <v>0.17</v>
      </c>
      <c r="R138" s="15">
        <v>0.38400000000000001</v>
      </c>
      <c r="S138" s="15">
        <v>18.417999999999999</v>
      </c>
      <c r="U138" s="15">
        <v>407.73599999999999</v>
      </c>
      <c r="V138" s="15">
        <v>7080</v>
      </c>
    </row>
    <row r="139" spans="2:22" x14ac:dyDescent="0.25">
      <c r="B139" s="15" t="s">
        <v>122</v>
      </c>
      <c r="C139" s="15" t="s">
        <v>207</v>
      </c>
      <c r="D139" s="15" t="s">
        <v>230</v>
      </c>
      <c r="E139" s="15">
        <v>2023</v>
      </c>
      <c r="F139" s="15" t="s">
        <v>162</v>
      </c>
      <c r="G139" s="15" t="s">
        <v>133</v>
      </c>
      <c r="H139" s="15" t="s">
        <v>136</v>
      </c>
      <c r="I139" s="15" t="s">
        <v>139</v>
      </c>
      <c r="J139" s="15" t="s">
        <v>141</v>
      </c>
      <c r="K139" s="15" t="s">
        <v>199</v>
      </c>
      <c r="L139" s="15" t="s">
        <v>204</v>
      </c>
      <c r="M139" s="15">
        <v>0.30099999999999999</v>
      </c>
      <c r="N139" s="15">
        <v>0.26500000000000001</v>
      </c>
      <c r="O139" s="15">
        <v>3.0000000000000001E-3</v>
      </c>
      <c r="P139" s="15">
        <v>0.24199999999999999</v>
      </c>
      <c r="Q139" s="15">
        <v>0.14499999999999999</v>
      </c>
      <c r="R139" s="15">
        <v>0.38100000000000001</v>
      </c>
      <c r="S139" s="15">
        <v>23.154</v>
      </c>
      <c r="U139" s="15">
        <v>538.39400000000001</v>
      </c>
      <c r="V139" s="15">
        <v>6700</v>
      </c>
    </row>
    <row r="140" spans="2:22" x14ac:dyDescent="0.25">
      <c r="B140" s="15" t="s">
        <v>122</v>
      </c>
      <c r="C140" s="15" t="s">
        <v>207</v>
      </c>
      <c r="D140" s="15" t="s">
        <v>230</v>
      </c>
      <c r="E140" s="15">
        <v>2023</v>
      </c>
      <c r="F140" s="15" t="s">
        <v>162</v>
      </c>
      <c r="G140" s="15" t="s">
        <v>133</v>
      </c>
      <c r="H140" s="15" t="s">
        <v>136</v>
      </c>
      <c r="I140" s="15" t="s">
        <v>139</v>
      </c>
      <c r="J140" s="15" t="s">
        <v>141</v>
      </c>
      <c r="K140" s="15" t="s">
        <v>199</v>
      </c>
      <c r="L140" s="15" t="s">
        <v>205</v>
      </c>
      <c r="M140" s="15">
        <v>0.38100000000000001</v>
      </c>
      <c r="N140" s="15">
        <v>0.26100000000000001</v>
      </c>
      <c r="O140" s="15">
        <v>3.0000000000000001E-3</v>
      </c>
      <c r="P140" s="15">
        <v>0.32300000000000001</v>
      </c>
      <c r="Q140" s="15">
        <v>0.20799999999999999</v>
      </c>
      <c r="R140" s="15">
        <v>0.48299999999999998</v>
      </c>
      <c r="S140" s="15">
        <v>8.82</v>
      </c>
      <c r="U140" s="15">
        <v>213.875</v>
      </c>
      <c r="V140" s="15">
        <v>7150</v>
      </c>
    </row>
    <row r="141" spans="2:22" x14ac:dyDescent="0.25">
      <c r="B141" s="15" t="s">
        <v>122</v>
      </c>
      <c r="C141" s="15" t="s">
        <v>207</v>
      </c>
      <c r="D141" s="15" t="s">
        <v>231</v>
      </c>
      <c r="E141" s="15">
        <v>2023</v>
      </c>
      <c r="F141" s="15" t="s">
        <v>162</v>
      </c>
      <c r="G141" s="15" t="s">
        <v>133</v>
      </c>
      <c r="H141" s="15" t="s">
        <v>136</v>
      </c>
      <c r="I141" s="15" t="s">
        <v>139</v>
      </c>
      <c r="J141" s="15" t="s">
        <v>141</v>
      </c>
      <c r="K141" s="15" t="s">
        <v>199</v>
      </c>
      <c r="L141" s="15" t="s">
        <v>200</v>
      </c>
      <c r="M141" s="15">
        <v>0.442</v>
      </c>
      <c r="N141" s="15">
        <v>0.42599999999999999</v>
      </c>
      <c r="O141" s="15">
        <v>5.0000000000000001E-3</v>
      </c>
      <c r="P141" s="15">
        <v>0.31900000000000001</v>
      </c>
      <c r="Q141" s="15">
        <v>0.17799999999999999</v>
      </c>
      <c r="R141" s="15">
        <v>0.55700000000000005</v>
      </c>
      <c r="S141" s="15">
        <v>0.112</v>
      </c>
      <c r="U141" s="15">
        <v>165.77500000000001</v>
      </c>
      <c r="V141" s="15">
        <v>6310</v>
      </c>
    </row>
    <row r="142" spans="2:22" x14ac:dyDescent="0.25">
      <c r="B142" s="15" t="s">
        <v>122</v>
      </c>
      <c r="C142" s="15" t="s">
        <v>207</v>
      </c>
      <c r="D142" s="15" t="s">
        <v>231</v>
      </c>
      <c r="E142" s="15">
        <v>2023</v>
      </c>
      <c r="F142" s="15" t="s">
        <v>162</v>
      </c>
      <c r="G142" s="15" t="s">
        <v>133</v>
      </c>
      <c r="H142" s="15" t="s">
        <v>136</v>
      </c>
      <c r="I142" s="15" t="s">
        <v>139</v>
      </c>
      <c r="J142" s="15" t="s">
        <v>141</v>
      </c>
      <c r="K142" s="15" t="s">
        <v>199</v>
      </c>
      <c r="L142" s="15" t="s">
        <v>201</v>
      </c>
      <c r="M142" s="15">
        <v>0.40699999999999997</v>
      </c>
      <c r="N142" s="15">
        <v>0.32200000000000001</v>
      </c>
      <c r="O142" s="15">
        <v>4.0000000000000001E-3</v>
      </c>
      <c r="P142" s="15">
        <v>0.32800000000000001</v>
      </c>
      <c r="Q142" s="15">
        <v>0.20799999999999999</v>
      </c>
      <c r="R142" s="15">
        <v>0.51700000000000002</v>
      </c>
      <c r="S142" s="15">
        <v>4.2350000000000003</v>
      </c>
      <c r="U142" s="15">
        <v>203.88</v>
      </c>
      <c r="V142" s="15">
        <v>7240</v>
      </c>
    </row>
    <row r="143" spans="2:22" x14ac:dyDescent="0.25">
      <c r="B143" s="15" t="s">
        <v>122</v>
      </c>
      <c r="C143" s="15" t="s">
        <v>207</v>
      </c>
      <c r="D143" s="15" t="s">
        <v>231</v>
      </c>
      <c r="E143" s="15">
        <v>2023</v>
      </c>
      <c r="F143" s="15" t="s">
        <v>162</v>
      </c>
      <c r="G143" s="15" t="s">
        <v>133</v>
      </c>
      <c r="H143" s="15" t="s">
        <v>136</v>
      </c>
      <c r="I143" s="15" t="s">
        <v>139</v>
      </c>
      <c r="J143" s="15" t="s">
        <v>141</v>
      </c>
      <c r="K143" s="15" t="s">
        <v>199</v>
      </c>
      <c r="L143" s="15" t="s">
        <v>202</v>
      </c>
      <c r="M143" s="15">
        <v>0.33</v>
      </c>
      <c r="N143" s="15">
        <v>0.214</v>
      </c>
      <c r="O143" s="15">
        <v>3.0000000000000001E-3</v>
      </c>
      <c r="P143" s="15">
        <v>0.28299999999999997</v>
      </c>
      <c r="Q143" s="15">
        <v>0.185</v>
      </c>
      <c r="R143" s="15">
        <v>0.42099999999999999</v>
      </c>
      <c r="S143" s="15">
        <v>13.47</v>
      </c>
      <c r="U143" s="15">
        <v>334.74799999999999</v>
      </c>
      <c r="V143" s="15">
        <v>7090</v>
      </c>
    </row>
    <row r="144" spans="2:22" x14ac:dyDescent="0.25">
      <c r="B144" s="15" t="s">
        <v>122</v>
      </c>
      <c r="C144" s="15" t="s">
        <v>207</v>
      </c>
      <c r="D144" s="15" t="s">
        <v>231</v>
      </c>
      <c r="E144" s="15">
        <v>2023</v>
      </c>
      <c r="F144" s="15" t="s">
        <v>162</v>
      </c>
      <c r="G144" s="15" t="s">
        <v>133</v>
      </c>
      <c r="H144" s="15" t="s">
        <v>136</v>
      </c>
      <c r="I144" s="15" t="s">
        <v>139</v>
      </c>
      <c r="J144" s="15" t="s">
        <v>141</v>
      </c>
      <c r="K144" s="15" t="s">
        <v>199</v>
      </c>
      <c r="L144" s="15" t="s">
        <v>203</v>
      </c>
      <c r="M144" s="15">
        <v>0.3</v>
      </c>
      <c r="N144" s="15">
        <v>0.20100000000000001</v>
      </c>
      <c r="O144" s="15">
        <v>2E-3</v>
      </c>
      <c r="P144" s="15">
        <v>0.26</v>
      </c>
      <c r="Q144" s="15">
        <v>0.17</v>
      </c>
      <c r="R144" s="15">
        <v>0.38300000000000001</v>
      </c>
      <c r="S144" s="15">
        <v>18.417999999999999</v>
      </c>
      <c r="U144" s="15">
        <v>407.75400000000002</v>
      </c>
      <c r="V144" s="15">
        <v>7080</v>
      </c>
    </row>
    <row r="145" spans="2:22" x14ac:dyDescent="0.25">
      <c r="B145" s="15" t="s">
        <v>122</v>
      </c>
      <c r="C145" s="15" t="s">
        <v>207</v>
      </c>
      <c r="D145" s="15" t="s">
        <v>231</v>
      </c>
      <c r="E145" s="15">
        <v>2023</v>
      </c>
      <c r="F145" s="15" t="s">
        <v>162</v>
      </c>
      <c r="G145" s="15" t="s">
        <v>133</v>
      </c>
      <c r="H145" s="15" t="s">
        <v>136</v>
      </c>
      <c r="I145" s="15" t="s">
        <v>139</v>
      </c>
      <c r="J145" s="15" t="s">
        <v>141</v>
      </c>
      <c r="K145" s="15" t="s">
        <v>199</v>
      </c>
      <c r="L145" s="15" t="s">
        <v>204</v>
      </c>
      <c r="M145" s="15">
        <v>0.29599999999999999</v>
      </c>
      <c r="N145" s="15">
        <v>0.25</v>
      </c>
      <c r="O145" s="15">
        <v>3.0000000000000001E-3</v>
      </c>
      <c r="P145" s="15">
        <v>0.24</v>
      </c>
      <c r="Q145" s="15">
        <v>0.14399999999999999</v>
      </c>
      <c r="R145" s="15">
        <v>0.38</v>
      </c>
      <c r="S145" s="15">
        <v>23.154</v>
      </c>
      <c r="U145" s="15">
        <v>538.40099999999995</v>
      </c>
      <c r="V145" s="15">
        <v>6700</v>
      </c>
    </row>
    <row r="146" spans="2:22" x14ac:dyDescent="0.25">
      <c r="B146" s="15" t="s">
        <v>122</v>
      </c>
      <c r="C146" s="15" t="s">
        <v>207</v>
      </c>
      <c r="D146" s="15" t="s">
        <v>231</v>
      </c>
      <c r="E146" s="15">
        <v>2023</v>
      </c>
      <c r="F146" s="15" t="s">
        <v>162</v>
      </c>
      <c r="G146" s="15" t="s">
        <v>133</v>
      </c>
      <c r="H146" s="15" t="s">
        <v>136</v>
      </c>
      <c r="I146" s="15" t="s">
        <v>139</v>
      </c>
      <c r="J146" s="15" t="s">
        <v>141</v>
      </c>
      <c r="K146" s="15" t="s">
        <v>199</v>
      </c>
      <c r="L146" s="15" t="s">
        <v>205</v>
      </c>
      <c r="M146" s="15">
        <v>0.378</v>
      </c>
      <c r="N146" s="15">
        <v>0.25800000000000001</v>
      </c>
      <c r="O146" s="15">
        <v>3.0000000000000001E-3</v>
      </c>
      <c r="P146" s="15">
        <v>0.31900000000000001</v>
      </c>
      <c r="Q146" s="15">
        <v>0.20599999999999999</v>
      </c>
      <c r="R146" s="15">
        <v>0.47799999999999998</v>
      </c>
      <c r="S146" s="15">
        <v>8.82</v>
      </c>
      <c r="U146" s="15">
        <v>213.87200000000001</v>
      </c>
      <c r="V146" s="15">
        <v>7150</v>
      </c>
    </row>
    <row r="147" spans="2:22" x14ac:dyDescent="0.25">
      <c r="B147" s="15" t="s">
        <v>122</v>
      </c>
      <c r="C147" s="15" t="s">
        <v>207</v>
      </c>
      <c r="D147" s="15" t="s">
        <v>232</v>
      </c>
      <c r="E147" s="15">
        <v>2023</v>
      </c>
      <c r="F147" s="15" t="s">
        <v>162</v>
      </c>
      <c r="G147" s="15" t="s">
        <v>133</v>
      </c>
      <c r="H147" s="15" t="s">
        <v>136</v>
      </c>
      <c r="I147" s="15" t="s">
        <v>139</v>
      </c>
      <c r="J147" s="15" t="s">
        <v>141</v>
      </c>
      <c r="K147" s="15" t="s">
        <v>199</v>
      </c>
      <c r="L147" s="15" t="s">
        <v>200</v>
      </c>
      <c r="M147" s="15">
        <v>0.44600000000000001</v>
      </c>
      <c r="N147" s="15">
        <v>0.435</v>
      </c>
      <c r="O147" s="15">
        <v>5.0000000000000001E-3</v>
      </c>
      <c r="P147" s="15">
        <v>0.31900000000000001</v>
      </c>
      <c r="Q147" s="15">
        <v>0.17799999999999999</v>
      </c>
      <c r="R147" s="15">
        <v>0.56399999999999995</v>
      </c>
      <c r="S147" s="15">
        <v>1.01</v>
      </c>
      <c r="U147" s="15">
        <v>206.726</v>
      </c>
      <c r="V147" s="15">
        <v>6310</v>
      </c>
    </row>
    <row r="148" spans="2:22" x14ac:dyDescent="0.25">
      <c r="B148" s="15" t="s">
        <v>122</v>
      </c>
      <c r="C148" s="15" t="s">
        <v>207</v>
      </c>
      <c r="D148" s="15" t="s">
        <v>232</v>
      </c>
      <c r="E148" s="15">
        <v>2023</v>
      </c>
      <c r="F148" s="15" t="s">
        <v>162</v>
      </c>
      <c r="G148" s="15" t="s">
        <v>133</v>
      </c>
      <c r="H148" s="15" t="s">
        <v>136</v>
      </c>
      <c r="I148" s="15" t="s">
        <v>139</v>
      </c>
      <c r="J148" s="15" t="s">
        <v>141</v>
      </c>
      <c r="K148" s="15" t="s">
        <v>199</v>
      </c>
      <c r="L148" s="15" t="s">
        <v>201</v>
      </c>
      <c r="M148" s="15">
        <v>0.41099999999999998</v>
      </c>
      <c r="N148" s="15">
        <v>0.32500000000000001</v>
      </c>
      <c r="O148" s="15">
        <v>4.0000000000000001E-3</v>
      </c>
      <c r="P148" s="15">
        <v>0.33200000000000002</v>
      </c>
      <c r="Q148" s="15">
        <v>0.20699999999999999</v>
      </c>
      <c r="R148" s="15">
        <v>0.51600000000000001</v>
      </c>
      <c r="S148" s="15">
        <v>4.9450000000000003</v>
      </c>
      <c r="U148" s="15">
        <v>238.893</v>
      </c>
      <c r="V148" s="15">
        <v>7240</v>
      </c>
    </row>
    <row r="149" spans="2:22" x14ac:dyDescent="0.25">
      <c r="B149" s="15" t="s">
        <v>122</v>
      </c>
      <c r="C149" s="15" t="s">
        <v>207</v>
      </c>
      <c r="D149" s="15" t="s">
        <v>232</v>
      </c>
      <c r="E149" s="15">
        <v>2023</v>
      </c>
      <c r="F149" s="15" t="s">
        <v>162</v>
      </c>
      <c r="G149" s="15" t="s">
        <v>133</v>
      </c>
      <c r="H149" s="15" t="s">
        <v>136</v>
      </c>
      <c r="I149" s="15" t="s">
        <v>139</v>
      </c>
      <c r="J149" s="15" t="s">
        <v>141</v>
      </c>
      <c r="K149" s="15" t="s">
        <v>199</v>
      </c>
      <c r="L149" s="15" t="s">
        <v>202</v>
      </c>
      <c r="M149" s="15">
        <v>0.33500000000000002</v>
      </c>
      <c r="N149" s="15">
        <v>0.22</v>
      </c>
      <c r="O149" s="15">
        <v>3.0000000000000001E-3</v>
      </c>
      <c r="P149" s="15">
        <v>0.28599999999999998</v>
      </c>
      <c r="Q149" s="15">
        <v>0.187</v>
      </c>
      <c r="R149" s="15">
        <v>0.42599999999999999</v>
      </c>
      <c r="S149" s="15">
        <v>14.006</v>
      </c>
      <c r="U149" s="15">
        <v>382.49200000000002</v>
      </c>
      <c r="V149" s="15">
        <v>7090</v>
      </c>
    </row>
    <row r="150" spans="2:22" x14ac:dyDescent="0.25">
      <c r="B150" s="15" t="s">
        <v>122</v>
      </c>
      <c r="C150" s="15" t="s">
        <v>207</v>
      </c>
      <c r="D150" s="15" t="s">
        <v>232</v>
      </c>
      <c r="E150" s="15">
        <v>2023</v>
      </c>
      <c r="F150" s="15" t="s">
        <v>162</v>
      </c>
      <c r="G150" s="15" t="s">
        <v>133</v>
      </c>
      <c r="H150" s="15" t="s">
        <v>136</v>
      </c>
      <c r="I150" s="15" t="s">
        <v>139</v>
      </c>
      <c r="J150" s="15" t="s">
        <v>141</v>
      </c>
      <c r="K150" s="15" t="s">
        <v>199</v>
      </c>
      <c r="L150" s="15" t="s">
        <v>203</v>
      </c>
      <c r="M150" s="15">
        <v>0.30299999999999999</v>
      </c>
      <c r="N150" s="15">
        <v>0.20599999999999999</v>
      </c>
      <c r="O150" s="15">
        <v>2E-3</v>
      </c>
      <c r="P150" s="15">
        <v>0.26</v>
      </c>
      <c r="Q150" s="15">
        <v>0.17</v>
      </c>
      <c r="R150" s="15">
        <v>0.38400000000000001</v>
      </c>
      <c r="S150" s="15">
        <v>19.117999999999999</v>
      </c>
      <c r="U150" s="15">
        <v>468.62</v>
      </c>
      <c r="V150" s="15">
        <v>7080</v>
      </c>
    </row>
    <row r="151" spans="2:22" x14ac:dyDescent="0.25">
      <c r="B151" s="15" t="s">
        <v>122</v>
      </c>
      <c r="C151" s="15" t="s">
        <v>207</v>
      </c>
      <c r="D151" s="15" t="s">
        <v>232</v>
      </c>
      <c r="E151" s="15">
        <v>2023</v>
      </c>
      <c r="F151" s="15" t="s">
        <v>162</v>
      </c>
      <c r="G151" s="15" t="s">
        <v>133</v>
      </c>
      <c r="H151" s="15" t="s">
        <v>136</v>
      </c>
      <c r="I151" s="15" t="s">
        <v>139</v>
      </c>
      <c r="J151" s="15" t="s">
        <v>141</v>
      </c>
      <c r="K151" s="15" t="s">
        <v>199</v>
      </c>
      <c r="L151" s="15" t="s">
        <v>204</v>
      </c>
      <c r="M151" s="15">
        <v>0.29799999999999999</v>
      </c>
      <c r="N151" s="15">
        <v>0.252</v>
      </c>
      <c r="O151" s="15">
        <v>3.0000000000000001E-3</v>
      </c>
      <c r="P151" s="15">
        <v>0.24</v>
      </c>
      <c r="Q151" s="15">
        <v>0.14599999999999999</v>
      </c>
      <c r="R151" s="15">
        <v>0.38200000000000001</v>
      </c>
      <c r="S151" s="15">
        <v>24.204999999999998</v>
      </c>
      <c r="U151" s="15">
        <v>609.077</v>
      </c>
      <c r="V151" s="15">
        <v>6700</v>
      </c>
    </row>
    <row r="152" spans="2:22" x14ac:dyDescent="0.25">
      <c r="B152" s="15" t="s">
        <v>122</v>
      </c>
      <c r="C152" s="15" t="s">
        <v>207</v>
      </c>
      <c r="D152" s="15" t="s">
        <v>232</v>
      </c>
      <c r="E152" s="15">
        <v>2023</v>
      </c>
      <c r="F152" s="15" t="s">
        <v>162</v>
      </c>
      <c r="G152" s="15" t="s">
        <v>133</v>
      </c>
      <c r="H152" s="15" t="s">
        <v>136</v>
      </c>
      <c r="I152" s="15" t="s">
        <v>139</v>
      </c>
      <c r="J152" s="15" t="s">
        <v>141</v>
      </c>
      <c r="K152" s="15" t="s">
        <v>199</v>
      </c>
      <c r="L152" s="15" t="s">
        <v>205</v>
      </c>
      <c r="M152" s="15">
        <v>0.38200000000000001</v>
      </c>
      <c r="N152" s="15">
        <v>0.26300000000000001</v>
      </c>
      <c r="O152" s="15">
        <v>3.0000000000000001E-3</v>
      </c>
      <c r="P152" s="15">
        <v>0.32200000000000001</v>
      </c>
      <c r="Q152" s="15">
        <v>0.20599999999999999</v>
      </c>
      <c r="R152" s="15">
        <v>0.48699999999999999</v>
      </c>
      <c r="S152" s="15">
        <v>9.343</v>
      </c>
      <c r="U152" s="15">
        <v>251.221</v>
      </c>
      <c r="V152" s="15">
        <v>7150</v>
      </c>
    </row>
    <row r="153" spans="2:22" x14ac:dyDescent="0.25">
      <c r="B153" s="15" t="s">
        <v>122</v>
      </c>
      <c r="C153" s="15" t="s">
        <v>207</v>
      </c>
      <c r="D153" s="15" t="s">
        <v>233</v>
      </c>
      <c r="E153" s="15">
        <v>2023</v>
      </c>
      <c r="F153" s="15" t="s">
        <v>162</v>
      </c>
      <c r="G153" s="15" t="s">
        <v>133</v>
      </c>
      <c r="H153" s="15" t="s">
        <v>136</v>
      </c>
      <c r="I153" s="15" t="s">
        <v>139</v>
      </c>
      <c r="J153" s="15" t="s">
        <v>141</v>
      </c>
      <c r="K153" s="15" t="s">
        <v>199</v>
      </c>
      <c r="L153" s="15" t="s">
        <v>200</v>
      </c>
      <c r="M153" s="15">
        <v>0.46300000000000002</v>
      </c>
      <c r="N153" s="15">
        <v>0.44</v>
      </c>
      <c r="O153" s="15">
        <v>6.0000000000000001E-3</v>
      </c>
      <c r="P153" s="15">
        <v>0.34200000000000003</v>
      </c>
      <c r="Q153" s="15">
        <v>0.189</v>
      </c>
      <c r="R153" s="15">
        <v>0.57899999999999996</v>
      </c>
      <c r="S153" s="15">
        <v>1.01</v>
      </c>
      <c r="U153" s="15">
        <v>206.738</v>
      </c>
      <c r="V153" s="15">
        <v>6310</v>
      </c>
    </row>
    <row r="154" spans="2:22" x14ac:dyDescent="0.25">
      <c r="B154" s="15" t="s">
        <v>122</v>
      </c>
      <c r="C154" s="15" t="s">
        <v>207</v>
      </c>
      <c r="D154" s="15" t="s">
        <v>233</v>
      </c>
      <c r="E154" s="15">
        <v>2023</v>
      </c>
      <c r="F154" s="15" t="s">
        <v>162</v>
      </c>
      <c r="G154" s="15" t="s">
        <v>133</v>
      </c>
      <c r="H154" s="15" t="s">
        <v>136</v>
      </c>
      <c r="I154" s="15" t="s">
        <v>139</v>
      </c>
      <c r="J154" s="15" t="s">
        <v>141</v>
      </c>
      <c r="K154" s="15" t="s">
        <v>199</v>
      </c>
      <c r="L154" s="15" t="s">
        <v>201</v>
      </c>
      <c r="M154" s="15">
        <v>0.42599999999999999</v>
      </c>
      <c r="N154" s="15">
        <v>0.32700000000000001</v>
      </c>
      <c r="O154" s="15">
        <v>4.0000000000000001E-3</v>
      </c>
      <c r="P154" s="15">
        <v>0.34799999999999998</v>
      </c>
      <c r="Q154" s="15">
        <v>0.217</v>
      </c>
      <c r="R154" s="15">
        <v>0.53800000000000003</v>
      </c>
      <c r="S154" s="15">
        <v>4.9450000000000003</v>
      </c>
      <c r="U154" s="15">
        <v>238.9</v>
      </c>
      <c r="V154" s="15">
        <v>7240</v>
      </c>
    </row>
    <row r="155" spans="2:22" x14ac:dyDescent="0.25">
      <c r="B155" s="15" t="s">
        <v>122</v>
      </c>
      <c r="C155" s="15" t="s">
        <v>207</v>
      </c>
      <c r="D155" s="15" t="s">
        <v>233</v>
      </c>
      <c r="E155" s="15">
        <v>2023</v>
      </c>
      <c r="F155" s="15" t="s">
        <v>162</v>
      </c>
      <c r="G155" s="15" t="s">
        <v>133</v>
      </c>
      <c r="H155" s="15" t="s">
        <v>136</v>
      </c>
      <c r="I155" s="15" t="s">
        <v>139</v>
      </c>
      <c r="J155" s="15" t="s">
        <v>141</v>
      </c>
      <c r="K155" s="15" t="s">
        <v>199</v>
      </c>
      <c r="L155" s="15" t="s">
        <v>202</v>
      </c>
      <c r="M155" s="15">
        <v>0.34699999999999998</v>
      </c>
      <c r="N155" s="15">
        <v>0.223</v>
      </c>
      <c r="O155" s="15">
        <v>3.0000000000000001E-3</v>
      </c>
      <c r="P155" s="15">
        <v>0.29899999999999999</v>
      </c>
      <c r="Q155" s="15">
        <v>0.19700000000000001</v>
      </c>
      <c r="R155" s="15">
        <v>0.44</v>
      </c>
      <c r="S155" s="15">
        <v>14.006</v>
      </c>
      <c r="U155" s="15">
        <v>382.49</v>
      </c>
      <c r="V155" s="15">
        <v>7090</v>
      </c>
    </row>
    <row r="156" spans="2:22" x14ac:dyDescent="0.25">
      <c r="B156" s="15" t="s">
        <v>122</v>
      </c>
      <c r="C156" s="15" t="s">
        <v>207</v>
      </c>
      <c r="D156" s="15" t="s">
        <v>233</v>
      </c>
      <c r="E156" s="15">
        <v>2023</v>
      </c>
      <c r="F156" s="15" t="s">
        <v>162</v>
      </c>
      <c r="G156" s="15" t="s">
        <v>133</v>
      </c>
      <c r="H156" s="15" t="s">
        <v>136</v>
      </c>
      <c r="I156" s="15" t="s">
        <v>139</v>
      </c>
      <c r="J156" s="15" t="s">
        <v>141</v>
      </c>
      <c r="K156" s="15" t="s">
        <v>199</v>
      </c>
      <c r="L156" s="15" t="s">
        <v>203</v>
      </c>
      <c r="M156" s="15">
        <v>0.315</v>
      </c>
      <c r="N156" s="15">
        <v>0.21199999999999999</v>
      </c>
      <c r="O156" s="15">
        <v>3.0000000000000001E-3</v>
      </c>
      <c r="P156" s="15">
        <v>0.27100000000000002</v>
      </c>
      <c r="Q156" s="15">
        <v>0.17799999999999999</v>
      </c>
      <c r="R156" s="15">
        <v>0.40100000000000002</v>
      </c>
      <c r="S156" s="15">
        <v>19.117999999999999</v>
      </c>
      <c r="U156" s="15">
        <v>468.61500000000001</v>
      </c>
      <c r="V156" s="15">
        <v>7080</v>
      </c>
    </row>
    <row r="157" spans="2:22" x14ac:dyDescent="0.25">
      <c r="B157" s="15" t="s">
        <v>122</v>
      </c>
      <c r="C157" s="15" t="s">
        <v>207</v>
      </c>
      <c r="D157" s="15" t="s">
        <v>233</v>
      </c>
      <c r="E157" s="15">
        <v>2023</v>
      </c>
      <c r="F157" s="15" t="s">
        <v>162</v>
      </c>
      <c r="G157" s="15" t="s">
        <v>133</v>
      </c>
      <c r="H157" s="15" t="s">
        <v>136</v>
      </c>
      <c r="I157" s="15" t="s">
        <v>139</v>
      </c>
      <c r="J157" s="15" t="s">
        <v>141</v>
      </c>
      <c r="K157" s="15" t="s">
        <v>199</v>
      </c>
      <c r="L157" s="15" t="s">
        <v>204</v>
      </c>
      <c r="M157" s="15">
        <v>0.312</v>
      </c>
      <c r="N157" s="15">
        <v>0.27</v>
      </c>
      <c r="O157" s="15">
        <v>3.0000000000000001E-3</v>
      </c>
      <c r="P157" s="15">
        <v>0.249</v>
      </c>
      <c r="Q157" s="15">
        <v>0.152</v>
      </c>
      <c r="R157" s="15">
        <v>0.39400000000000002</v>
      </c>
      <c r="S157" s="15">
        <v>24.204999999999998</v>
      </c>
      <c r="U157" s="15">
        <v>609.07899999999995</v>
      </c>
      <c r="V157" s="15">
        <v>6700</v>
      </c>
    </row>
    <row r="158" spans="2:22" x14ac:dyDescent="0.25">
      <c r="B158" s="15" t="s">
        <v>122</v>
      </c>
      <c r="C158" s="15" t="s">
        <v>207</v>
      </c>
      <c r="D158" s="15" t="s">
        <v>233</v>
      </c>
      <c r="E158" s="15">
        <v>2023</v>
      </c>
      <c r="F158" s="15" t="s">
        <v>162</v>
      </c>
      <c r="G158" s="15" t="s">
        <v>133</v>
      </c>
      <c r="H158" s="15" t="s">
        <v>136</v>
      </c>
      <c r="I158" s="15" t="s">
        <v>139</v>
      </c>
      <c r="J158" s="15" t="s">
        <v>141</v>
      </c>
      <c r="K158" s="15" t="s">
        <v>199</v>
      </c>
      <c r="L158" s="15" t="s">
        <v>205</v>
      </c>
      <c r="M158" s="15">
        <v>0.39800000000000002</v>
      </c>
      <c r="N158" s="15">
        <v>0.27</v>
      </c>
      <c r="O158" s="15">
        <v>3.0000000000000001E-3</v>
      </c>
      <c r="P158" s="15">
        <v>0.33800000000000002</v>
      </c>
      <c r="Q158" s="15">
        <v>0.217</v>
      </c>
      <c r="R158" s="15">
        <v>0.50800000000000001</v>
      </c>
      <c r="S158" s="15">
        <v>9.343</v>
      </c>
      <c r="U158" s="15">
        <v>251.22900000000001</v>
      </c>
      <c r="V158" s="15">
        <v>7150</v>
      </c>
    </row>
    <row r="159" spans="2:22" x14ac:dyDescent="0.25">
      <c r="B159" s="15" t="s">
        <v>122</v>
      </c>
      <c r="C159" s="15" t="s">
        <v>207</v>
      </c>
      <c r="D159" s="15" t="s">
        <v>234</v>
      </c>
      <c r="E159" s="15">
        <v>2023</v>
      </c>
      <c r="F159" s="15" t="s">
        <v>162</v>
      </c>
      <c r="G159" s="15" t="s">
        <v>133</v>
      </c>
      <c r="H159" s="15" t="s">
        <v>136</v>
      </c>
      <c r="I159" s="15" t="s">
        <v>139</v>
      </c>
      <c r="J159" s="15" t="s">
        <v>141</v>
      </c>
      <c r="K159" s="15" t="s">
        <v>199</v>
      </c>
      <c r="L159" s="15" t="s">
        <v>200</v>
      </c>
      <c r="M159" s="15">
        <v>0.46500000000000002</v>
      </c>
      <c r="N159" s="15">
        <v>0.432</v>
      </c>
      <c r="O159" s="15">
        <v>5.0000000000000001E-3</v>
      </c>
      <c r="P159" s="15">
        <v>0.34200000000000003</v>
      </c>
      <c r="Q159" s="15">
        <v>0.192</v>
      </c>
      <c r="R159" s="15">
        <v>0.59499999999999997</v>
      </c>
      <c r="S159" s="15">
        <v>1.72</v>
      </c>
      <c r="U159" s="15">
        <v>215.191</v>
      </c>
      <c r="V159" s="15">
        <v>6310</v>
      </c>
    </row>
    <row r="160" spans="2:22" x14ac:dyDescent="0.25">
      <c r="B160" s="15" t="s">
        <v>122</v>
      </c>
      <c r="C160" s="15" t="s">
        <v>207</v>
      </c>
      <c r="D160" s="15" t="s">
        <v>234</v>
      </c>
      <c r="E160" s="15">
        <v>2023</v>
      </c>
      <c r="F160" s="15" t="s">
        <v>162</v>
      </c>
      <c r="G160" s="15" t="s">
        <v>133</v>
      </c>
      <c r="H160" s="15" t="s">
        <v>136</v>
      </c>
      <c r="I160" s="15" t="s">
        <v>139</v>
      </c>
      <c r="J160" s="15" t="s">
        <v>141</v>
      </c>
      <c r="K160" s="15" t="s">
        <v>199</v>
      </c>
      <c r="L160" s="15" t="s">
        <v>201</v>
      </c>
      <c r="M160" s="15">
        <v>0.43</v>
      </c>
      <c r="N160" s="15">
        <v>0.32700000000000001</v>
      </c>
      <c r="O160" s="15">
        <v>4.0000000000000001E-3</v>
      </c>
      <c r="P160" s="15">
        <v>0.35199999999999998</v>
      </c>
      <c r="Q160" s="15">
        <v>0.222</v>
      </c>
      <c r="R160" s="15">
        <v>0.54300000000000004</v>
      </c>
      <c r="S160" s="15">
        <v>5.43</v>
      </c>
      <c r="U160" s="15">
        <v>243.25700000000001</v>
      </c>
      <c r="V160" s="15">
        <v>7240</v>
      </c>
    </row>
    <row r="161" spans="2:22" x14ac:dyDescent="0.25">
      <c r="B161" s="15" t="s">
        <v>122</v>
      </c>
      <c r="C161" s="15" t="s">
        <v>207</v>
      </c>
      <c r="D161" s="15" t="s">
        <v>234</v>
      </c>
      <c r="E161" s="15">
        <v>2023</v>
      </c>
      <c r="F161" s="15" t="s">
        <v>162</v>
      </c>
      <c r="G161" s="15" t="s">
        <v>133</v>
      </c>
      <c r="H161" s="15" t="s">
        <v>136</v>
      </c>
      <c r="I161" s="15" t="s">
        <v>139</v>
      </c>
      <c r="J161" s="15" t="s">
        <v>141</v>
      </c>
      <c r="K161" s="15" t="s">
        <v>199</v>
      </c>
      <c r="L161" s="15" t="s">
        <v>202</v>
      </c>
      <c r="M161" s="15">
        <v>0.35099999999999998</v>
      </c>
      <c r="N161" s="15">
        <v>0.224</v>
      </c>
      <c r="O161" s="15">
        <v>3.0000000000000001E-3</v>
      </c>
      <c r="P161" s="15">
        <v>0.30299999999999999</v>
      </c>
      <c r="Q161" s="15">
        <v>0.19900000000000001</v>
      </c>
      <c r="R161" s="15">
        <v>0.45</v>
      </c>
      <c r="S161" s="15">
        <v>14.407</v>
      </c>
      <c r="U161" s="15">
        <v>407.66300000000001</v>
      </c>
      <c r="V161" s="15">
        <v>7090</v>
      </c>
    </row>
    <row r="162" spans="2:22" x14ac:dyDescent="0.25">
      <c r="B162" s="15" t="s">
        <v>122</v>
      </c>
      <c r="C162" s="15" t="s">
        <v>207</v>
      </c>
      <c r="D162" s="15" t="s">
        <v>234</v>
      </c>
      <c r="E162" s="15">
        <v>2023</v>
      </c>
      <c r="F162" s="15" t="s">
        <v>162</v>
      </c>
      <c r="G162" s="15" t="s">
        <v>133</v>
      </c>
      <c r="H162" s="15" t="s">
        <v>136</v>
      </c>
      <c r="I162" s="15" t="s">
        <v>139</v>
      </c>
      <c r="J162" s="15" t="s">
        <v>141</v>
      </c>
      <c r="K162" s="15" t="s">
        <v>199</v>
      </c>
      <c r="L162" s="15" t="s">
        <v>203</v>
      </c>
      <c r="M162" s="15">
        <v>0.318</v>
      </c>
      <c r="N162" s="15">
        <v>0.21099999999999999</v>
      </c>
      <c r="O162" s="15">
        <v>3.0000000000000001E-3</v>
      </c>
      <c r="P162" s="15">
        <v>0.27400000000000002</v>
      </c>
      <c r="Q162" s="15">
        <v>0.18099999999999999</v>
      </c>
      <c r="R162" s="15">
        <v>0.40699999999999997</v>
      </c>
      <c r="S162" s="15">
        <v>19.625</v>
      </c>
      <c r="U162" s="15">
        <v>494.12</v>
      </c>
      <c r="V162" s="15">
        <v>7080</v>
      </c>
    </row>
    <row r="163" spans="2:22" x14ac:dyDescent="0.25">
      <c r="B163" s="15" t="s">
        <v>122</v>
      </c>
      <c r="C163" s="15" t="s">
        <v>207</v>
      </c>
      <c r="D163" s="15" t="s">
        <v>234</v>
      </c>
      <c r="E163" s="15">
        <v>2023</v>
      </c>
      <c r="F163" s="15" t="s">
        <v>162</v>
      </c>
      <c r="G163" s="15" t="s">
        <v>133</v>
      </c>
      <c r="H163" s="15" t="s">
        <v>136</v>
      </c>
      <c r="I163" s="15" t="s">
        <v>139</v>
      </c>
      <c r="J163" s="15" t="s">
        <v>141</v>
      </c>
      <c r="K163" s="15" t="s">
        <v>199</v>
      </c>
      <c r="L163" s="15" t="s">
        <v>204</v>
      </c>
      <c r="M163" s="15">
        <v>0.314</v>
      </c>
      <c r="N163" s="15">
        <v>0.27500000000000002</v>
      </c>
      <c r="O163" s="15">
        <v>3.0000000000000001E-3</v>
      </c>
      <c r="P163" s="15">
        <v>0.252</v>
      </c>
      <c r="Q163" s="15">
        <v>0.151</v>
      </c>
      <c r="R163" s="15">
        <v>0.40100000000000002</v>
      </c>
      <c r="S163" s="15">
        <v>24.991</v>
      </c>
      <c r="U163" s="15">
        <v>652.96900000000005</v>
      </c>
      <c r="V163" s="15">
        <v>6700</v>
      </c>
    </row>
    <row r="164" spans="2:22" x14ac:dyDescent="0.25">
      <c r="B164" s="15" t="s">
        <v>122</v>
      </c>
      <c r="C164" s="15" t="s">
        <v>207</v>
      </c>
      <c r="D164" s="15" t="s">
        <v>234</v>
      </c>
      <c r="E164" s="15">
        <v>2023</v>
      </c>
      <c r="F164" s="15" t="s">
        <v>162</v>
      </c>
      <c r="G164" s="15" t="s">
        <v>133</v>
      </c>
      <c r="H164" s="15" t="s">
        <v>136</v>
      </c>
      <c r="I164" s="15" t="s">
        <v>139</v>
      </c>
      <c r="J164" s="15" t="s">
        <v>141</v>
      </c>
      <c r="K164" s="15" t="s">
        <v>199</v>
      </c>
      <c r="L164" s="15" t="s">
        <v>205</v>
      </c>
      <c r="M164" s="15">
        <v>0.40300000000000002</v>
      </c>
      <c r="N164" s="15">
        <v>0.27</v>
      </c>
      <c r="O164" s="15">
        <v>3.0000000000000001E-3</v>
      </c>
      <c r="P164" s="15">
        <v>0.34399999999999997</v>
      </c>
      <c r="Q164" s="15">
        <v>0.221</v>
      </c>
      <c r="R164" s="15">
        <v>0.51300000000000001</v>
      </c>
      <c r="S164" s="15">
        <v>9.6639999999999997</v>
      </c>
      <c r="U164" s="15">
        <v>262.31599999999997</v>
      </c>
      <c r="V164" s="15">
        <v>7150</v>
      </c>
    </row>
    <row r="165" spans="2:22" x14ac:dyDescent="0.25">
      <c r="B165" s="15" t="s">
        <v>122</v>
      </c>
      <c r="C165" s="15" t="s">
        <v>207</v>
      </c>
      <c r="D165" s="15" t="s">
        <v>235</v>
      </c>
      <c r="E165" s="15">
        <v>2023</v>
      </c>
      <c r="F165" s="15" t="s">
        <v>162</v>
      </c>
      <c r="G165" s="15" t="s">
        <v>133</v>
      </c>
      <c r="H165" s="15" t="s">
        <v>136</v>
      </c>
      <c r="I165" s="15" t="s">
        <v>139</v>
      </c>
      <c r="J165" s="15" t="s">
        <v>141</v>
      </c>
      <c r="K165" s="15" t="s">
        <v>199</v>
      </c>
      <c r="L165" s="15" t="s">
        <v>200</v>
      </c>
      <c r="M165" s="15">
        <v>0.45900000000000002</v>
      </c>
      <c r="N165" s="15">
        <v>0.42599999999999999</v>
      </c>
      <c r="O165" s="15">
        <v>5.0000000000000001E-3</v>
      </c>
      <c r="P165" s="15">
        <v>0.33500000000000002</v>
      </c>
      <c r="Q165" s="15">
        <v>0.193</v>
      </c>
      <c r="R165" s="15">
        <v>0.58499999999999996</v>
      </c>
      <c r="S165" s="15">
        <v>1.72</v>
      </c>
      <c r="U165" s="15">
        <v>215.18</v>
      </c>
      <c r="V165" s="15">
        <v>6310</v>
      </c>
    </row>
    <row r="166" spans="2:22" x14ac:dyDescent="0.25">
      <c r="B166" s="15" t="s">
        <v>122</v>
      </c>
      <c r="C166" s="15" t="s">
        <v>207</v>
      </c>
      <c r="D166" s="15" t="s">
        <v>235</v>
      </c>
      <c r="E166" s="15">
        <v>2023</v>
      </c>
      <c r="F166" s="15" t="s">
        <v>162</v>
      </c>
      <c r="G166" s="15" t="s">
        <v>133</v>
      </c>
      <c r="H166" s="15" t="s">
        <v>136</v>
      </c>
      <c r="I166" s="15" t="s">
        <v>139</v>
      </c>
      <c r="J166" s="15" t="s">
        <v>141</v>
      </c>
      <c r="K166" s="15" t="s">
        <v>199</v>
      </c>
      <c r="L166" s="15" t="s">
        <v>201</v>
      </c>
      <c r="M166" s="15">
        <v>0.42299999999999999</v>
      </c>
      <c r="N166" s="15">
        <v>0.32700000000000001</v>
      </c>
      <c r="O166" s="15">
        <v>4.0000000000000001E-3</v>
      </c>
      <c r="P166" s="15">
        <v>0.34699999999999998</v>
      </c>
      <c r="Q166" s="15">
        <v>0.217</v>
      </c>
      <c r="R166" s="15">
        <v>0.53400000000000003</v>
      </c>
      <c r="S166" s="15">
        <v>5.43</v>
      </c>
      <c r="U166" s="15">
        <v>243.25700000000001</v>
      </c>
      <c r="V166" s="15">
        <v>7240</v>
      </c>
    </row>
    <row r="167" spans="2:22" x14ac:dyDescent="0.25">
      <c r="B167" s="15" t="s">
        <v>122</v>
      </c>
      <c r="C167" s="15" t="s">
        <v>207</v>
      </c>
      <c r="D167" s="15" t="s">
        <v>235</v>
      </c>
      <c r="E167" s="15">
        <v>2023</v>
      </c>
      <c r="F167" s="15" t="s">
        <v>162</v>
      </c>
      <c r="G167" s="15" t="s">
        <v>133</v>
      </c>
      <c r="H167" s="15" t="s">
        <v>136</v>
      </c>
      <c r="I167" s="15" t="s">
        <v>139</v>
      </c>
      <c r="J167" s="15" t="s">
        <v>141</v>
      </c>
      <c r="K167" s="15" t="s">
        <v>199</v>
      </c>
      <c r="L167" s="15" t="s">
        <v>202</v>
      </c>
      <c r="M167" s="15">
        <v>0.34399999999999997</v>
      </c>
      <c r="N167" s="15">
        <v>0.222</v>
      </c>
      <c r="O167" s="15">
        <v>3.0000000000000001E-3</v>
      </c>
      <c r="P167" s="15">
        <v>0.29599999999999999</v>
      </c>
      <c r="Q167" s="15">
        <v>0.193</v>
      </c>
      <c r="R167" s="15">
        <v>0.437</v>
      </c>
      <c r="S167" s="15">
        <v>14.407</v>
      </c>
      <c r="U167" s="15">
        <v>407.66500000000002</v>
      </c>
      <c r="V167" s="15">
        <v>7090</v>
      </c>
    </row>
    <row r="168" spans="2:22" x14ac:dyDescent="0.25">
      <c r="B168" s="15" t="s">
        <v>122</v>
      </c>
      <c r="C168" s="15" t="s">
        <v>207</v>
      </c>
      <c r="D168" s="15" t="s">
        <v>235</v>
      </c>
      <c r="E168" s="15">
        <v>2023</v>
      </c>
      <c r="F168" s="15" t="s">
        <v>162</v>
      </c>
      <c r="G168" s="15" t="s">
        <v>133</v>
      </c>
      <c r="H168" s="15" t="s">
        <v>136</v>
      </c>
      <c r="I168" s="15" t="s">
        <v>139</v>
      </c>
      <c r="J168" s="15" t="s">
        <v>141</v>
      </c>
      <c r="K168" s="15" t="s">
        <v>199</v>
      </c>
      <c r="L168" s="15" t="s">
        <v>203</v>
      </c>
      <c r="M168" s="15">
        <v>0.312</v>
      </c>
      <c r="N168" s="15">
        <v>0.20799999999999999</v>
      </c>
      <c r="O168" s="15">
        <v>2E-3</v>
      </c>
      <c r="P168" s="15">
        <v>0.27200000000000002</v>
      </c>
      <c r="Q168" s="15">
        <v>0.17699999999999999</v>
      </c>
      <c r="R168" s="15">
        <v>0.39700000000000002</v>
      </c>
      <c r="S168" s="15">
        <v>19.625</v>
      </c>
      <c r="U168" s="15">
        <v>494.12200000000001</v>
      </c>
      <c r="V168" s="15">
        <v>7080</v>
      </c>
    </row>
    <row r="169" spans="2:22" x14ac:dyDescent="0.25">
      <c r="B169" s="15" t="s">
        <v>122</v>
      </c>
      <c r="C169" s="15" t="s">
        <v>207</v>
      </c>
      <c r="D169" s="15" t="s">
        <v>235</v>
      </c>
      <c r="E169" s="15">
        <v>2023</v>
      </c>
      <c r="F169" s="15" t="s">
        <v>162</v>
      </c>
      <c r="G169" s="15" t="s">
        <v>133</v>
      </c>
      <c r="H169" s="15" t="s">
        <v>136</v>
      </c>
      <c r="I169" s="15" t="s">
        <v>139</v>
      </c>
      <c r="J169" s="15" t="s">
        <v>141</v>
      </c>
      <c r="K169" s="15" t="s">
        <v>199</v>
      </c>
      <c r="L169" s="15" t="s">
        <v>204</v>
      </c>
      <c r="M169" s="15">
        <v>0.30499999999999999</v>
      </c>
      <c r="N169" s="15">
        <v>0.26200000000000001</v>
      </c>
      <c r="O169" s="15">
        <v>3.0000000000000001E-3</v>
      </c>
      <c r="P169" s="15">
        <v>0.248</v>
      </c>
      <c r="Q169" s="15">
        <v>0.14899999999999999</v>
      </c>
      <c r="R169" s="15">
        <v>0.39</v>
      </c>
      <c r="S169" s="15">
        <v>24.991</v>
      </c>
      <c r="U169" s="15">
        <v>652.96500000000003</v>
      </c>
      <c r="V169" s="15">
        <v>6700</v>
      </c>
    </row>
    <row r="170" spans="2:22" x14ac:dyDescent="0.25">
      <c r="B170" s="15" t="s">
        <v>122</v>
      </c>
      <c r="C170" s="15" t="s">
        <v>207</v>
      </c>
      <c r="D170" s="15" t="s">
        <v>235</v>
      </c>
      <c r="E170" s="15">
        <v>2023</v>
      </c>
      <c r="F170" s="15" t="s">
        <v>162</v>
      </c>
      <c r="G170" s="15" t="s">
        <v>133</v>
      </c>
      <c r="H170" s="15" t="s">
        <v>136</v>
      </c>
      <c r="I170" s="15" t="s">
        <v>139</v>
      </c>
      <c r="J170" s="15" t="s">
        <v>141</v>
      </c>
      <c r="K170" s="15" t="s">
        <v>199</v>
      </c>
      <c r="L170" s="15" t="s">
        <v>205</v>
      </c>
      <c r="M170" s="15">
        <v>0.39700000000000002</v>
      </c>
      <c r="N170" s="15">
        <v>0.26900000000000002</v>
      </c>
      <c r="O170" s="15">
        <v>3.0000000000000001E-3</v>
      </c>
      <c r="P170" s="15">
        <v>0.33500000000000002</v>
      </c>
      <c r="Q170" s="15">
        <v>0.217</v>
      </c>
      <c r="R170" s="15">
        <v>0.504</v>
      </c>
      <c r="S170" s="15">
        <v>9.6639999999999997</v>
      </c>
      <c r="U170" s="15">
        <v>262.37</v>
      </c>
      <c r="V170" s="15">
        <v>7150</v>
      </c>
    </row>
    <row r="171" spans="2:22" x14ac:dyDescent="0.25">
      <c r="B171" s="15" t="s">
        <v>122</v>
      </c>
      <c r="C171" s="15" t="s">
        <v>207</v>
      </c>
      <c r="D171" s="15" t="s">
        <v>236</v>
      </c>
      <c r="E171" s="15">
        <v>2023</v>
      </c>
      <c r="F171" s="15" t="s">
        <v>162</v>
      </c>
      <c r="G171" s="15" t="s">
        <v>133</v>
      </c>
      <c r="H171" s="15" t="s">
        <v>136</v>
      </c>
      <c r="I171" s="15" t="s">
        <v>139</v>
      </c>
      <c r="J171" s="15" t="s">
        <v>141</v>
      </c>
      <c r="K171" s="15" t="s">
        <v>199</v>
      </c>
      <c r="L171" s="15" t="s">
        <v>200</v>
      </c>
      <c r="M171" s="15">
        <v>0.443</v>
      </c>
      <c r="N171" s="15">
        <v>0.42699999999999999</v>
      </c>
      <c r="O171" s="15">
        <v>5.0000000000000001E-3</v>
      </c>
      <c r="P171" s="15">
        <v>0.315</v>
      </c>
      <c r="Q171" s="15">
        <v>0.18</v>
      </c>
      <c r="R171" s="15">
        <v>0.56200000000000006</v>
      </c>
      <c r="S171" s="15">
        <v>2.0329999999999999</v>
      </c>
      <c r="U171" s="15">
        <v>188.315</v>
      </c>
      <c r="V171" s="15">
        <v>6310</v>
      </c>
    </row>
    <row r="172" spans="2:22" x14ac:dyDescent="0.25">
      <c r="B172" s="15" t="s">
        <v>122</v>
      </c>
      <c r="C172" s="15" t="s">
        <v>207</v>
      </c>
      <c r="D172" s="15" t="s">
        <v>236</v>
      </c>
      <c r="E172" s="15">
        <v>2023</v>
      </c>
      <c r="F172" s="15" t="s">
        <v>162</v>
      </c>
      <c r="G172" s="15" t="s">
        <v>133</v>
      </c>
      <c r="H172" s="15" t="s">
        <v>136</v>
      </c>
      <c r="I172" s="15" t="s">
        <v>139</v>
      </c>
      <c r="J172" s="15" t="s">
        <v>141</v>
      </c>
      <c r="K172" s="15" t="s">
        <v>199</v>
      </c>
      <c r="L172" s="15" t="s">
        <v>201</v>
      </c>
      <c r="M172" s="15">
        <v>0.40799999999999997</v>
      </c>
      <c r="N172" s="15">
        <v>0.317</v>
      </c>
      <c r="O172" s="15">
        <v>4.0000000000000001E-3</v>
      </c>
      <c r="P172" s="15">
        <v>0.32900000000000001</v>
      </c>
      <c r="Q172" s="15">
        <v>0.20799999999999999</v>
      </c>
      <c r="R172" s="15">
        <v>0.51400000000000001</v>
      </c>
      <c r="S172" s="15">
        <v>5.6680000000000001</v>
      </c>
      <c r="U172" s="15">
        <v>217.36600000000001</v>
      </c>
      <c r="V172" s="15">
        <v>7240</v>
      </c>
    </row>
    <row r="173" spans="2:22" x14ac:dyDescent="0.25">
      <c r="B173" s="15" t="s">
        <v>122</v>
      </c>
      <c r="C173" s="15" t="s">
        <v>207</v>
      </c>
      <c r="D173" s="15" t="s">
        <v>236</v>
      </c>
      <c r="E173" s="15">
        <v>2023</v>
      </c>
      <c r="F173" s="15" t="s">
        <v>162</v>
      </c>
      <c r="G173" s="15" t="s">
        <v>133</v>
      </c>
      <c r="H173" s="15" t="s">
        <v>136</v>
      </c>
      <c r="I173" s="15" t="s">
        <v>139</v>
      </c>
      <c r="J173" s="15" t="s">
        <v>141</v>
      </c>
      <c r="K173" s="15" t="s">
        <v>199</v>
      </c>
      <c r="L173" s="15" t="s">
        <v>202</v>
      </c>
      <c r="M173" s="15">
        <v>0.33100000000000002</v>
      </c>
      <c r="N173" s="15">
        <v>0.216</v>
      </c>
      <c r="O173" s="15">
        <v>3.0000000000000001E-3</v>
      </c>
      <c r="P173" s="15">
        <v>0.28399999999999997</v>
      </c>
      <c r="Q173" s="15">
        <v>0.184</v>
      </c>
      <c r="R173" s="15">
        <v>0.42</v>
      </c>
      <c r="S173" s="15">
        <v>14.673999999999999</v>
      </c>
      <c r="U173" s="15">
        <v>399.48399999999998</v>
      </c>
      <c r="V173" s="15">
        <v>7090</v>
      </c>
    </row>
    <row r="174" spans="2:22" x14ac:dyDescent="0.25">
      <c r="B174" s="15" t="s">
        <v>122</v>
      </c>
      <c r="C174" s="15" t="s">
        <v>207</v>
      </c>
      <c r="D174" s="15" t="s">
        <v>236</v>
      </c>
      <c r="E174" s="15">
        <v>2023</v>
      </c>
      <c r="F174" s="15" t="s">
        <v>162</v>
      </c>
      <c r="G174" s="15" t="s">
        <v>133</v>
      </c>
      <c r="H174" s="15" t="s">
        <v>136</v>
      </c>
      <c r="I174" s="15" t="s">
        <v>139</v>
      </c>
      <c r="J174" s="15" t="s">
        <v>141</v>
      </c>
      <c r="K174" s="15" t="s">
        <v>199</v>
      </c>
      <c r="L174" s="15" t="s">
        <v>203</v>
      </c>
      <c r="M174" s="15">
        <v>0.3</v>
      </c>
      <c r="N174" s="15">
        <v>0.20200000000000001</v>
      </c>
      <c r="O174" s="15">
        <v>2E-3</v>
      </c>
      <c r="P174" s="15">
        <v>0.25800000000000001</v>
      </c>
      <c r="Q174" s="15">
        <v>0.16900000000000001</v>
      </c>
      <c r="R174" s="15">
        <v>0.379</v>
      </c>
      <c r="S174" s="15">
        <v>19.975999999999999</v>
      </c>
      <c r="U174" s="15">
        <v>490.267</v>
      </c>
      <c r="V174" s="15">
        <v>7080</v>
      </c>
    </row>
    <row r="175" spans="2:22" x14ac:dyDescent="0.25">
      <c r="B175" s="15" t="s">
        <v>122</v>
      </c>
      <c r="C175" s="15" t="s">
        <v>207</v>
      </c>
      <c r="D175" s="15" t="s">
        <v>236</v>
      </c>
      <c r="E175" s="15">
        <v>2023</v>
      </c>
      <c r="F175" s="15" t="s">
        <v>162</v>
      </c>
      <c r="G175" s="15" t="s">
        <v>133</v>
      </c>
      <c r="H175" s="15" t="s">
        <v>136</v>
      </c>
      <c r="I175" s="15" t="s">
        <v>139</v>
      </c>
      <c r="J175" s="15" t="s">
        <v>141</v>
      </c>
      <c r="K175" s="15" t="s">
        <v>199</v>
      </c>
      <c r="L175" s="15" t="s">
        <v>204</v>
      </c>
      <c r="M175" s="15">
        <v>0.29399999999999998</v>
      </c>
      <c r="N175" s="15">
        <v>0.249</v>
      </c>
      <c r="O175" s="15">
        <v>3.0000000000000001E-3</v>
      </c>
      <c r="P175" s="15">
        <v>0.23899999999999999</v>
      </c>
      <c r="Q175" s="15">
        <v>0.14299999999999999</v>
      </c>
      <c r="R175" s="15">
        <v>0.374</v>
      </c>
      <c r="S175" s="15">
        <v>25.527000000000001</v>
      </c>
      <c r="U175" s="15">
        <v>648.16700000000003</v>
      </c>
      <c r="V175" s="15">
        <v>6700</v>
      </c>
    </row>
    <row r="176" spans="2:22" x14ac:dyDescent="0.25">
      <c r="B176" s="15" t="s">
        <v>122</v>
      </c>
      <c r="C176" s="15" t="s">
        <v>207</v>
      </c>
      <c r="D176" s="15" t="s">
        <v>236</v>
      </c>
      <c r="E176" s="15">
        <v>2023</v>
      </c>
      <c r="F176" s="15" t="s">
        <v>162</v>
      </c>
      <c r="G176" s="15" t="s">
        <v>133</v>
      </c>
      <c r="H176" s="15" t="s">
        <v>136</v>
      </c>
      <c r="I176" s="15" t="s">
        <v>139</v>
      </c>
      <c r="J176" s="15" t="s">
        <v>141</v>
      </c>
      <c r="K176" s="15" t="s">
        <v>199</v>
      </c>
      <c r="L176" s="15" t="s">
        <v>205</v>
      </c>
      <c r="M176" s="15">
        <v>0.38300000000000001</v>
      </c>
      <c r="N176" s="15">
        <v>0.26200000000000001</v>
      </c>
      <c r="O176" s="15">
        <v>3.0000000000000001E-3</v>
      </c>
      <c r="P176" s="15">
        <v>0.32300000000000001</v>
      </c>
      <c r="Q176" s="15">
        <v>0.20699999999999999</v>
      </c>
      <c r="R176" s="15">
        <v>0.48399999999999999</v>
      </c>
      <c r="S176" s="15">
        <v>9.8190000000000008</v>
      </c>
      <c r="U176" s="15">
        <v>246.86199999999999</v>
      </c>
      <c r="V176" s="15">
        <v>7150</v>
      </c>
    </row>
    <row r="177" spans="2:22" x14ac:dyDescent="0.25">
      <c r="B177" s="15" t="s">
        <v>122</v>
      </c>
      <c r="C177" s="15" t="s">
        <v>207</v>
      </c>
      <c r="D177" s="15" t="s">
        <v>237</v>
      </c>
      <c r="E177" s="15">
        <v>2023</v>
      </c>
      <c r="F177" s="15" t="s">
        <v>162</v>
      </c>
      <c r="G177" s="15" t="s">
        <v>133</v>
      </c>
      <c r="H177" s="15" t="s">
        <v>136</v>
      </c>
      <c r="I177" s="15" t="s">
        <v>139</v>
      </c>
      <c r="J177" s="15" t="s">
        <v>141</v>
      </c>
      <c r="K177" s="15" t="s">
        <v>199</v>
      </c>
      <c r="L177" s="15" t="s">
        <v>200</v>
      </c>
      <c r="M177" s="15">
        <v>0.436</v>
      </c>
      <c r="N177" s="15">
        <v>0.42099999999999999</v>
      </c>
      <c r="O177" s="15">
        <v>5.0000000000000001E-3</v>
      </c>
      <c r="P177" s="15">
        <v>0.314</v>
      </c>
      <c r="Q177" s="15">
        <v>0.17699999999999999</v>
      </c>
      <c r="R177" s="15">
        <v>0.55300000000000005</v>
      </c>
      <c r="S177" s="15">
        <v>2.0329999999999999</v>
      </c>
      <c r="U177" s="15">
        <v>188.327</v>
      </c>
      <c r="V177" s="15">
        <v>6310</v>
      </c>
    </row>
    <row r="178" spans="2:22" x14ac:dyDescent="0.25">
      <c r="B178" s="15" t="s">
        <v>122</v>
      </c>
      <c r="C178" s="15" t="s">
        <v>207</v>
      </c>
      <c r="D178" s="15" t="s">
        <v>237</v>
      </c>
      <c r="E178" s="15">
        <v>2023</v>
      </c>
      <c r="F178" s="15" t="s">
        <v>162</v>
      </c>
      <c r="G178" s="15" t="s">
        <v>133</v>
      </c>
      <c r="H178" s="15" t="s">
        <v>136</v>
      </c>
      <c r="I178" s="15" t="s">
        <v>139</v>
      </c>
      <c r="J178" s="15" t="s">
        <v>141</v>
      </c>
      <c r="K178" s="15" t="s">
        <v>199</v>
      </c>
      <c r="L178" s="15" t="s">
        <v>201</v>
      </c>
      <c r="M178" s="15">
        <v>0.39900000000000002</v>
      </c>
      <c r="N178" s="15">
        <v>0.315</v>
      </c>
      <c r="O178" s="15">
        <v>4.0000000000000001E-3</v>
      </c>
      <c r="P178" s="15">
        <v>0.32400000000000001</v>
      </c>
      <c r="Q178" s="15">
        <v>0.20200000000000001</v>
      </c>
      <c r="R178" s="15">
        <v>0.5</v>
      </c>
      <c r="S178" s="15">
        <v>5.6680000000000001</v>
      </c>
      <c r="U178" s="15">
        <v>217.36699999999999</v>
      </c>
      <c r="V178" s="15">
        <v>7240</v>
      </c>
    </row>
    <row r="179" spans="2:22" x14ac:dyDescent="0.25">
      <c r="B179" s="15" t="s">
        <v>122</v>
      </c>
      <c r="C179" s="15" t="s">
        <v>207</v>
      </c>
      <c r="D179" s="15" t="s">
        <v>237</v>
      </c>
      <c r="E179" s="15">
        <v>2023</v>
      </c>
      <c r="F179" s="15" t="s">
        <v>162</v>
      </c>
      <c r="G179" s="15" t="s">
        <v>133</v>
      </c>
      <c r="H179" s="15" t="s">
        <v>136</v>
      </c>
      <c r="I179" s="15" t="s">
        <v>139</v>
      </c>
      <c r="J179" s="15" t="s">
        <v>141</v>
      </c>
      <c r="K179" s="15" t="s">
        <v>199</v>
      </c>
      <c r="L179" s="15" t="s">
        <v>202</v>
      </c>
      <c r="M179" s="15">
        <v>0.32100000000000001</v>
      </c>
      <c r="N179" s="15">
        <v>0.21099999999999999</v>
      </c>
      <c r="O179" s="15">
        <v>3.0000000000000001E-3</v>
      </c>
      <c r="P179" s="15">
        <v>0.27400000000000002</v>
      </c>
      <c r="Q179" s="15">
        <v>0.17899999999999999</v>
      </c>
      <c r="R179" s="15">
        <v>0.40899999999999997</v>
      </c>
      <c r="S179" s="15">
        <v>14.673999999999999</v>
      </c>
      <c r="U179" s="15">
        <v>399.48200000000003</v>
      </c>
      <c r="V179" s="15">
        <v>7090</v>
      </c>
    </row>
    <row r="180" spans="2:22" x14ac:dyDescent="0.25">
      <c r="B180" s="15" t="s">
        <v>122</v>
      </c>
      <c r="C180" s="15" t="s">
        <v>207</v>
      </c>
      <c r="D180" s="15" t="s">
        <v>237</v>
      </c>
      <c r="E180" s="15">
        <v>2023</v>
      </c>
      <c r="F180" s="15" t="s">
        <v>162</v>
      </c>
      <c r="G180" s="15" t="s">
        <v>133</v>
      </c>
      <c r="H180" s="15" t="s">
        <v>136</v>
      </c>
      <c r="I180" s="15" t="s">
        <v>139</v>
      </c>
      <c r="J180" s="15" t="s">
        <v>141</v>
      </c>
      <c r="K180" s="15" t="s">
        <v>199</v>
      </c>
      <c r="L180" s="15" t="s">
        <v>203</v>
      </c>
      <c r="M180" s="15">
        <v>0.29199999999999998</v>
      </c>
      <c r="N180" s="15">
        <v>0.19900000000000001</v>
      </c>
      <c r="O180" s="15">
        <v>2E-3</v>
      </c>
      <c r="P180" s="15">
        <v>0.249</v>
      </c>
      <c r="Q180" s="15">
        <v>0.16400000000000001</v>
      </c>
      <c r="R180" s="15">
        <v>0.36699999999999999</v>
      </c>
      <c r="S180" s="15">
        <v>19.975999999999999</v>
      </c>
      <c r="U180" s="15">
        <v>490.26600000000002</v>
      </c>
      <c r="V180" s="15">
        <v>7080</v>
      </c>
    </row>
    <row r="181" spans="2:22" x14ac:dyDescent="0.25">
      <c r="B181" s="15" t="s">
        <v>122</v>
      </c>
      <c r="C181" s="15" t="s">
        <v>207</v>
      </c>
      <c r="D181" s="15" t="s">
        <v>237</v>
      </c>
      <c r="E181" s="15">
        <v>2023</v>
      </c>
      <c r="F181" s="15" t="s">
        <v>162</v>
      </c>
      <c r="G181" s="15" t="s">
        <v>133</v>
      </c>
      <c r="H181" s="15" t="s">
        <v>136</v>
      </c>
      <c r="I181" s="15" t="s">
        <v>139</v>
      </c>
      <c r="J181" s="15" t="s">
        <v>141</v>
      </c>
      <c r="K181" s="15" t="s">
        <v>199</v>
      </c>
      <c r="L181" s="15" t="s">
        <v>204</v>
      </c>
      <c r="M181" s="15">
        <v>0.28899999999999998</v>
      </c>
      <c r="N181" s="15">
        <v>0.25900000000000001</v>
      </c>
      <c r="O181" s="15">
        <v>3.0000000000000001E-3</v>
      </c>
      <c r="P181" s="15">
        <v>0.22900000000000001</v>
      </c>
      <c r="Q181" s="15">
        <v>0.13900000000000001</v>
      </c>
      <c r="R181" s="15">
        <v>0.36399999999999999</v>
      </c>
      <c r="S181" s="15">
        <v>25.527000000000001</v>
      </c>
      <c r="U181" s="15">
        <v>648.16700000000003</v>
      </c>
      <c r="V181" s="15">
        <v>6700</v>
      </c>
    </row>
    <row r="182" spans="2:22" x14ac:dyDescent="0.25">
      <c r="B182" s="15" t="s">
        <v>122</v>
      </c>
      <c r="C182" s="15" t="s">
        <v>207</v>
      </c>
      <c r="D182" s="15" t="s">
        <v>237</v>
      </c>
      <c r="E182" s="15">
        <v>2023</v>
      </c>
      <c r="F182" s="15" t="s">
        <v>162</v>
      </c>
      <c r="G182" s="15" t="s">
        <v>133</v>
      </c>
      <c r="H182" s="15" t="s">
        <v>136</v>
      </c>
      <c r="I182" s="15" t="s">
        <v>139</v>
      </c>
      <c r="J182" s="15" t="s">
        <v>141</v>
      </c>
      <c r="K182" s="15" t="s">
        <v>199</v>
      </c>
      <c r="L182" s="15" t="s">
        <v>205</v>
      </c>
      <c r="M182" s="15">
        <v>0.374</v>
      </c>
      <c r="N182" s="15">
        <v>0.25900000000000001</v>
      </c>
      <c r="O182" s="15">
        <v>3.0000000000000001E-3</v>
      </c>
      <c r="P182" s="15">
        <v>0.314</v>
      </c>
      <c r="Q182" s="15">
        <v>0.20200000000000001</v>
      </c>
      <c r="R182" s="15">
        <v>0.47199999999999998</v>
      </c>
      <c r="S182" s="15">
        <v>9.8190000000000008</v>
      </c>
      <c r="U182" s="15">
        <v>246.86199999999999</v>
      </c>
      <c r="V182" s="15">
        <v>7150</v>
      </c>
    </row>
    <row r="183" spans="2:22" x14ac:dyDescent="0.25">
      <c r="B183" s="15" t="s">
        <v>122</v>
      </c>
      <c r="C183" s="15" t="s">
        <v>207</v>
      </c>
      <c r="D183" s="15" t="s">
        <v>238</v>
      </c>
      <c r="E183" s="15">
        <v>2023</v>
      </c>
      <c r="F183" s="15" t="s">
        <v>162</v>
      </c>
      <c r="G183" s="15" t="s">
        <v>133</v>
      </c>
      <c r="H183" s="15" t="s">
        <v>136</v>
      </c>
      <c r="I183" s="15" t="s">
        <v>139</v>
      </c>
      <c r="J183" s="15" t="s">
        <v>141</v>
      </c>
      <c r="K183" s="15" t="s">
        <v>199</v>
      </c>
      <c r="L183" s="15" t="s">
        <v>200</v>
      </c>
      <c r="M183" s="15">
        <v>0.432</v>
      </c>
      <c r="N183" s="15">
        <v>0.42099999999999999</v>
      </c>
      <c r="O183" s="15">
        <v>5.0000000000000001E-3</v>
      </c>
      <c r="P183" s="15">
        <v>0.309</v>
      </c>
      <c r="Q183" s="15">
        <v>0.17799999999999999</v>
      </c>
      <c r="R183" s="15">
        <v>0.54</v>
      </c>
      <c r="S183" s="15">
        <v>1.8480000000000001</v>
      </c>
      <c r="U183" s="15">
        <v>128.499</v>
      </c>
      <c r="V183" s="15">
        <v>6310</v>
      </c>
    </row>
    <row r="184" spans="2:22" x14ac:dyDescent="0.25">
      <c r="B184" s="15" t="s">
        <v>122</v>
      </c>
      <c r="C184" s="15" t="s">
        <v>207</v>
      </c>
      <c r="D184" s="15" t="s">
        <v>238</v>
      </c>
      <c r="E184" s="15">
        <v>2023</v>
      </c>
      <c r="F184" s="15" t="s">
        <v>162</v>
      </c>
      <c r="G184" s="15" t="s">
        <v>133</v>
      </c>
      <c r="H184" s="15" t="s">
        <v>136</v>
      </c>
      <c r="I184" s="15" t="s">
        <v>139</v>
      </c>
      <c r="J184" s="15" t="s">
        <v>141</v>
      </c>
      <c r="K184" s="15" t="s">
        <v>199</v>
      </c>
      <c r="L184" s="15" t="s">
        <v>201</v>
      </c>
      <c r="M184" s="15">
        <v>0.39700000000000002</v>
      </c>
      <c r="N184" s="15">
        <v>0.313</v>
      </c>
      <c r="O184" s="15">
        <v>4.0000000000000001E-3</v>
      </c>
      <c r="P184" s="15">
        <v>0.32</v>
      </c>
      <c r="Q184" s="15">
        <v>0.20100000000000001</v>
      </c>
      <c r="R184" s="15">
        <v>0.496</v>
      </c>
      <c r="S184" s="15">
        <v>5.6210000000000004</v>
      </c>
      <c r="U184" s="15">
        <v>166.417</v>
      </c>
      <c r="V184" s="15">
        <v>7240</v>
      </c>
    </row>
    <row r="185" spans="2:22" x14ac:dyDescent="0.25">
      <c r="B185" s="15" t="s">
        <v>122</v>
      </c>
      <c r="C185" s="15" t="s">
        <v>207</v>
      </c>
      <c r="D185" s="15" t="s">
        <v>238</v>
      </c>
      <c r="E185" s="15">
        <v>2023</v>
      </c>
      <c r="F185" s="15" t="s">
        <v>162</v>
      </c>
      <c r="G185" s="15" t="s">
        <v>133</v>
      </c>
      <c r="H185" s="15" t="s">
        <v>136</v>
      </c>
      <c r="I185" s="15" t="s">
        <v>139</v>
      </c>
      <c r="J185" s="15" t="s">
        <v>141</v>
      </c>
      <c r="K185" s="15" t="s">
        <v>199</v>
      </c>
      <c r="L185" s="15" t="s">
        <v>202</v>
      </c>
      <c r="M185" s="15">
        <v>0.318</v>
      </c>
      <c r="N185" s="15">
        <v>0.20899999999999999</v>
      </c>
      <c r="O185" s="15">
        <v>2E-3</v>
      </c>
      <c r="P185" s="15">
        <v>0.27200000000000002</v>
      </c>
      <c r="Q185" s="15">
        <v>0.17799999999999999</v>
      </c>
      <c r="R185" s="15">
        <v>0.40200000000000002</v>
      </c>
      <c r="S185" s="15">
        <v>14.771000000000001</v>
      </c>
      <c r="U185" s="15">
        <v>368.072</v>
      </c>
      <c r="V185" s="15">
        <v>7090</v>
      </c>
    </row>
    <row r="186" spans="2:22" x14ac:dyDescent="0.25">
      <c r="B186" s="15" t="s">
        <v>122</v>
      </c>
      <c r="C186" s="15" t="s">
        <v>207</v>
      </c>
      <c r="D186" s="15" t="s">
        <v>238</v>
      </c>
      <c r="E186" s="15">
        <v>2023</v>
      </c>
      <c r="F186" s="15" t="s">
        <v>162</v>
      </c>
      <c r="G186" s="15" t="s">
        <v>133</v>
      </c>
      <c r="H186" s="15" t="s">
        <v>136</v>
      </c>
      <c r="I186" s="15" t="s">
        <v>139</v>
      </c>
      <c r="J186" s="15" t="s">
        <v>141</v>
      </c>
      <c r="K186" s="15" t="s">
        <v>199</v>
      </c>
      <c r="L186" s="15" t="s">
        <v>203</v>
      </c>
      <c r="M186" s="15">
        <v>0.28699999999999998</v>
      </c>
      <c r="N186" s="15">
        <v>0.19800000000000001</v>
      </c>
      <c r="O186" s="15">
        <v>2E-3</v>
      </c>
      <c r="P186" s="15">
        <v>0.245</v>
      </c>
      <c r="Q186" s="15">
        <v>0.16200000000000001</v>
      </c>
      <c r="R186" s="15">
        <v>0.36199999999999999</v>
      </c>
      <c r="S186" s="15">
        <v>20.154</v>
      </c>
      <c r="U186" s="15">
        <v>460.30799999999999</v>
      </c>
      <c r="V186" s="15">
        <v>7080</v>
      </c>
    </row>
    <row r="187" spans="2:22" x14ac:dyDescent="0.25">
      <c r="B187" s="15" t="s">
        <v>122</v>
      </c>
      <c r="C187" s="15" t="s">
        <v>207</v>
      </c>
      <c r="D187" s="15" t="s">
        <v>238</v>
      </c>
      <c r="E187" s="15">
        <v>2023</v>
      </c>
      <c r="F187" s="15" t="s">
        <v>162</v>
      </c>
      <c r="G187" s="15" t="s">
        <v>133</v>
      </c>
      <c r="H187" s="15" t="s">
        <v>136</v>
      </c>
      <c r="I187" s="15" t="s">
        <v>139</v>
      </c>
      <c r="J187" s="15" t="s">
        <v>141</v>
      </c>
      <c r="K187" s="15" t="s">
        <v>199</v>
      </c>
      <c r="L187" s="15" t="s">
        <v>204</v>
      </c>
      <c r="M187" s="15">
        <v>0.28499999999999998</v>
      </c>
      <c r="N187" s="15">
        <v>0.253</v>
      </c>
      <c r="O187" s="15">
        <v>3.0000000000000001E-3</v>
      </c>
      <c r="P187" s="15">
        <v>0.22900000000000001</v>
      </c>
      <c r="Q187" s="15">
        <v>0.13800000000000001</v>
      </c>
      <c r="R187" s="15">
        <v>0.35599999999999998</v>
      </c>
      <c r="S187" s="15">
        <v>25.856000000000002</v>
      </c>
      <c r="U187" s="15">
        <v>595.22199999999998</v>
      </c>
      <c r="V187" s="15">
        <v>6700</v>
      </c>
    </row>
    <row r="188" spans="2:22" x14ac:dyDescent="0.25">
      <c r="B188" s="15" t="s">
        <v>122</v>
      </c>
      <c r="C188" s="15" t="s">
        <v>207</v>
      </c>
      <c r="D188" s="15" t="s">
        <v>238</v>
      </c>
      <c r="E188" s="15">
        <v>2023</v>
      </c>
      <c r="F188" s="15" t="s">
        <v>162</v>
      </c>
      <c r="G188" s="15" t="s">
        <v>133</v>
      </c>
      <c r="H188" s="15" t="s">
        <v>136</v>
      </c>
      <c r="I188" s="15" t="s">
        <v>139</v>
      </c>
      <c r="J188" s="15" t="s">
        <v>141</v>
      </c>
      <c r="K188" s="15" t="s">
        <v>199</v>
      </c>
      <c r="L188" s="15" t="s">
        <v>205</v>
      </c>
      <c r="M188" s="15">
        <v>0.372</v>
      </c>
      <c r="N188" s="15">
        <v>0.25700000000000001</v>
      </c>
      <c r="O188" s="15">
        <v>3.0000000000000001E-3</v>
      </c>
      <c r="P188" s="15">
        <v>0.314</v>
      </c>
      <c r="Q188" s="15">
        <v>0.20300000000000001</v>
      </c>
      <c r="R188" s="15">
        <v>0.46800000000000003</v>
      </c>
      <c r="S188" s="15">
        <v>9.7680000000000007</v>
      </c>
      <c r="U188" s="15">
        <v>207.27500000000001</v>
      </c>
      <c r="V188" s="15">
        <v>7150</v>
      </c>
    </row>
    <row r="189" spans="2:22" x14ac:dyDescent="0.25">
      <c r="B189" s="15" t="s">
        <v>122</v>
      </c>
      <c r="C189" s="15" t="s">
        <v>207</v>
      </c>
      <c r="D189" s="15" t="s">
        <v>239</v>
      </c>
      <c r="E189" s="15">
        <v>2023</v>
      </c>
      <c r="F189" s="15" t="s">
        <v>162</v>
      </c>
      <c r="G189" s="15" t="s">
        <v>133</v>
      </c>
      <c r="H189" s="15" t="s">
        <v>136</v>
      </c>
      <c r="I189" s="15" t="s">
        <v>139</v>
      </c>
      <c r="J189" s="15" t="s">
        <v>141</v>
      </c>
      <c r="K189" s="15" t="s">
        <v>199</v>
      </c>
      <c r="L189" s="15" t="s">
        <v>200</v>
      </c>
      <c r="M189" s="15">
        <v>0.44500000000000001</v>
      </c>
      <c r="N189" s="15">
        <v>0.433</v>
      </c>
      <c r="O189" s="15">
        <v>5.0000000000000001E-3</v>
      </c>
      <c r="P189" s="15">
        <v>0.32200000000000001</v>
      </c>
      <c r="Q189" s="15">
        <v>0.187</v>
      </c>
      <c r="R189" s="15">
        <v>0.55200000000000005</v>
      </c>
      <c r="S189" s="15">
        <v>1.8480000000000001</v>
      </c>
      <c r="U189" s="15">
        <v>128.50399999999999</v>
      </c>
      <c r="V189" s="15">
        <v>6310</v>
      </c>
    </row>
    <row r="190" spans="2:22" x14ac:dyDescent="0.25">
      <c r="B190" s="15" t="s">
        <v>122</v>
      </c>
      <c r="C190" s="15" t="s">
        <v>207</v>
      </c>
      <c r="D190" s="15" t="s">
        <v>239</v>
      </c>
      <c r="E190" s="15">
        <v>2023</v>
      </c>
      <c r="F190" s="15" t="s">
        <v>162</v>
      </c>
      <c r="G190" s="15" t="s">
        <v>133</v>
      </c>
      <c r="H190" s="15" t="s">
        <v>136</v>
      </c>
      <c r="I190" s="15" t="s">
        <v>139</v>
      </c>
      <c r="J190" s="15" t="s">
        <v>141</v>
      </c>
      <c r="K190" s="15" t="s">
        <v>199</v>
      </c>
      <c r="L190" s="15" t="s">
        <v>201</v>
      </c>
      <c r="M190" s="15">
        <v>0.40500000000000003</v>
      </c>
      <c r="N190" s="15">
        <v>0.32100000000000001</v>
      </c>
      <c r="O190" s="15">
        <v>4.0000000000000001E-3</v>
      </c>
      <c r="P190" s="15">
        <v>0.32600000000000001</v>
      </c>
      <c r="Q190" s="15">
        <v>0.20599999999999999</v>
      </c>
      <c r="R190" s="15">
        <v>0.502</v>
      </c>
      <c r="S190" s="15">
        <v>5.6210000000000004</v>
      </c>
      <c r="U190" s="15">
        <v>166.41200000000001</v>
      </c>
      <c r="V190" s="15">
        <v>7240</v>
      </c>
    </row>
    <row r="191" spans="2:22" x14ac:dyDescent="0.25">
      <c r="B191" s="15" t="s">
        <v>122</v>
      </c>
      <c r="C191" s="15" t="s">
        <v>207</v>
      </c>
      <c r="D191" s="15" t="s">
        <v>239</v>
      </c>
      <c r="E191" s="15">
        <v>2023</v>
      </c>
      <c r="F191" s="15" t="s">
        <v>162</v>
      </c>
      <c r="G191" s="15" t="s">
        <v>133</v>
      </c>
      <c r="H191" s="15" t="s">
        <v>136</v>
      </c>
      <c r="I191" s="15" t="s">
        <v>139</v>
      </c>
      <c r="J191" s="15" t="s">
        <v>141</v>
      </c>
      <c r="K191" s="15" t="s">
        <v>199</v>
      </c>
      <c r="L191" s="15" t="s">
        <v>202</v>
      </c>
      <c r="M191" s="15">
        <v>0.32</v>
      </c>
      <c r="N191" s="15">
        <v>0.21</v>
      </c>
      <c r="O191" s="15">
        <v>2E-3</v>
      </c>
      <c r="P191" s="15">
        <v>0.27200000000000002</v>
      </c>
      <c r="Q191" s="15">
        <v>0.182</v>
      </c>
      <c r="R191" s="15">
        <v>0.40400000000000003</v>
      </c>
      <c r="S191" s="15">
        <v>14.771000000000001</v>
      </c>
      <c r="U191" s="15">
        <v>368.07400000000001</v>
      </c>
      <c r="V191" s="15">
        <v>7090</v>
      </c>
    </row>
    <row r="192" spans="2:22" x14ac:dyDescent="0.25">
      <c r="B192" s="15" t="s">
        <v>122</v>
      </c>
      <c r="C192" s="15" t="s">
        <v>207</v>
      </c>
      <c r="D192" s="15" t="s">
        <v>239</v>
      </c>
      <c r="E192" s="15">
        <v>2023</v>
      </c>
      <c r="F192" s="15" t="s">
        <v>162</v>
      </c>
      <c r="G192" s="15" t="s">
        <v>133</v>
      </c>
      <c r="H192" s="15" t="s">
        <v>136</v>
      </c>
      <c r="I192" s="15" t="s">
        <v>139</v>
      </c>
      <c r="J192" s="15" t="s">
        <v>141</v>
      </c>
      <c r="K192" s="15" t="s">
        <v>199</v>
      </c>
      <c r="L192" s="15" t="s">
        <v>203</v>
      </c>
      <c r="M192" s="15">
        <v>0.28799999999999998</v>
      </c>
      <c r="N192" s="15">
        <v>0.19700000000000001</v>
      </c>
      <c r="O192" s="15">
        <v>2E-3</v>
      </c>
      <c r="P192" s="15">
        <v>0.247</v>
      </c>
      <c r="Q192" s="15">
        <v>0.16300000000000001</v>
      </c>
      <c r="R192" s="15">
        <v>0.36199999999999999</v>
      </c>
      <c r="S192" s="15">
        <v>20.154</v>
      </c>
      <c r="U192" s="15">
        <v>460.30900000000003</v>
      </c>
      <c r="V192" s="15">
        <v>7080</v>
      </c>
    </row>
    <row r="193" spans="2:22" x14ac:dyDescent="0.25">
      <c r="B193" s="15" t="s">
        <v>122</v>
      </c>
      <c r="C193" s="15" t="s">
        <v>207</v>
      </c>
      <c r="D193" s="15" t="s">
        <v>239</v>
      </c>
      <c r="E193" s="15">
        <v>2023</v>
      </c>
      <c r="F193" s="15" t="s">
        <v>162</v>
      </c>
      <c r="G193" s="15" t="s">
        <v>133</v>
      </c>
      <c r="H193" s="15" t="s">
        <v>136</v>
      </c>
      <c r="I193" s="15" t="s">
        <v>139</v>
      </c>
      <c r="J193" s="15" t="s">
        <v>141</v>
      </c>
      <c r="K193" s="15" t="s">
        <v>199</v>
      </c>
      <c r="L193" s="15" t="s">
        <v>204</v>
      </c>
      <c r="M193" s="15">
        <v>0.28499999999999998</v>
      </c>
      <c r="N193" s="15">
        <v>0.24199999999999999</v>
      </c>
      <c r="O193" s="15">
        <v>3.0000000000000001E-3</v>
      </c>
      <c r="P193" s="15">
        <v>0.22900000000000001</v>
      </c>
      <c r="Q193" s="15">
        <v>0.14099999999999999</v>
      </c>
      <c r="R193" s="15">
        <v>0.35599999999999998</v>
      </c>
      <c r="S193" s="15">
        <v>25.856000000000002</v>
      </c>
      <c r="U193" s="15">
        <v>595.22</v>
      </c>
      <c r="V193" s="15">
        <v>6700</v>
      </c>
    </row>
    <row r="194" spans="2:22" x14ac:dyDescent="0.25">
      <c r="B194" s="15" t="s">
        <v>122</v>
      </c>
      <c r="C194" s="15" t="s">
        <v>207</v>
      </c>
      <c r="D194" s="15" t="s">
        <v>239</v>
      </c>
      <c r="E194" s="15">
        <v>2023</v>
      </c>
      <c r="F194" s="15" t="s">
        <v>162</v>
      </c>
      <c r="G194" s="15" t="s">
        <v>133</v>
      </c>
      <c r="H194" s="15" t="s">
        <v>136</v>
      </c>
      <c r="I194" s="15" t="s">
        <v>139</v>
      </c>
      <c r="J194" s="15" t="s">
        <v>141</v>
      </c>
      <c r="K194" s="15" t="s">
        <v>199</v>
      </c>
      <c r="L194" s="15" t="s">
        <v>205</v>
      </c>
      <c r="M194" s="15">
        <v>0.378</v>
      </c>
      <c r="N194" s="15">
        <v>0.26300000000000001</v>
      </c>
      <c r="O194" s="15">
        <v>3.0000000000000001E-3</v>
      </c>
      <c r="P194" s="15">
        <v>0.317</v>
      </c>
      <c r="Q194" s="15">
        <v>0.20699999999999999</v>
      </c>
      <c r="R194" s="15">
        <v>0.47499999999999998</v>
      </c>
      <c r="S194" s="15">
        <v>9.7669999999999995</v>
      </c>
      <c r="U194" s="15">
        <v>207.20599999999999</v>
      </c>
      <c r="V194" s="15">
        <v>7150</v>
      </c>
    </row>
    <row r="195" spans="2:22" x14ac:dyDescent="0.25">
      <c r="B195" s="15" t="s">
        <v>122</v>
      </c>
      <c r="C195" s="15" t="s">
        <v>207</v>
      </c>
      <c r="D195" s="15" t="s">
        <v>240</v>
      </c>
      <c r="E195" s="15">
        <v>2023</v>
      </c>
      <c r="F195" s="15" t="s">
        <v>162</v>
      </c>
      <c r="G195" s="15" t="s">
        <v>133</v>
      </c>
      <c r="H195" s="15" t="s">
        <v>136</v>
      </c>
      <c r="I195" s="15" t="s">
        <v>139</v>
      </c>
      <c r="J195" s="15" t="s">
        <v>141</v>
      </c>
      <c r="K195" s="15" t="s">
        <v>199</v>
      </c>
      <c r="L195" s="15" t="s">
        <v>200</v>
      </c>
      <c r="M195" s="15">
        <v>0.46600000000000003</v>
      </c>
      <c r="N195" s="15">
        <v>0.441</v>
      </c>
      <c r="O195" s="15">
        <v>6.0000000000000001E-3</v>
      </c>
      <c r="P195" s="15">
        <v>0.33500000000000002</v>
      </c>
      <c r="Q195" s="15">
        <v>0.19800000000000001</v>
      </c>
      <c r="R195" s="15">
        <v>0.58199999999999996</v>
      </c>
      <c r="S195" s="15">
        <v>1.05</v>
      </c>
      <c r="U195" s="15">
        <v>54.588999999999999</v>
      </c>
      <c r="V195" s="15">
        <v>6310</v>
      </c>
    </row>
    <row r="196" spans="2:22" x14ac:dyDescent="0.25">
      <c r="B196" s="15" t="s">
        <v>122</v>
      </c>
      <c r="C196" s="15" t="s">
        <v>207</v>
      </c>
      <c r="D196" s="15" t="s">
        <v>240</v>
      </c>
      <c r="E196" s="15">
        <v>2023</v>
      </c>
      <c r="F196" s="15" t="s">
        <v>162</v>
      </c>
      <c r="G196" s="15" t="s">
        <v>133</v>
      </c>
      <c r="H196" s="15" t="s">
        <v>136</v>
      </c>
      <c r="I196" s="15" t="s">
        <v>139</v>
      </c>
      <c r="J196" s="15" t="s">
        <v>141</v>
      </c>
      <c r="K196" s="15" t="s">
        <v>199</v>
      </c>
      <c r="L196" s="15" t="s">
        <v>201</v>
      </c>
      <c r="M196" s="15">
        <v>0.42799999999999999</v>
      </c>
      <c r="N196" s="15">
        <v>0.33800000000000002</v>
      </c>
      <c r="O196" s="15">
        <v>4.0000000000000001E-3</v>
      </c>
      <c r="P196" s="15">
        <v>0.34399999999999997</v>
      </c>
      <c r="Q196" s="15">
        <v>0.218</v>
      </c>
      <c r="R196" s="15">
        <v>0.53400000000000003</v>
      </c>
      <c r="S196" s="15">
        <v>5.2050000000000001</v>
      </c>
      <c r="U196" s="15">
        <v>97.314999999999998</v>
      </c>
      <c r="V196" s="15">
        <v>7240</v>
      </c>
    </row>
    <row r="197" spans="2:22" x14ac:dyDescent="0.25">
      <c r="B197" s="15" t="s">
        <v>122</v>
      </c>
      <c r="C197" s="15" t="s">
        <v>207</v>
      </c>
      <c r="D197" s="15" t="s">
        <v>240</v>
      </c>
      <c r="E197" s="15">
        <v>2023</v>
      </c>
      <c r="F197" s="15" t="s">
        <v>162</v>
      </c>
      <c r="G197" s="15" t="s">
        <v>133</v>
      </c>
      <c r="H197" s="15" t="s">
        <v>136</v>
      </c>
      <c r="I197" s="15" t="s">
        <v>139</v>
      </c>
      <c r="J197" s="15" t="s">
        <v>141</v>
      </c>
      <c r="K197" s="15" t="s">
        <v>199</v>
      </c>
      <c r="L197" s="15" t="s">
        <v>202</v>
      </c>
      <c r="M197" s="15">
        <v>0.33300000000000002</v>
      </c>
      <c r="N197" s="15">
        <v>0.22</v>
      </c>
      <c r="O197" s="15">
        <v>3.0000000000000001E-3</v>
      </c>
      <c r="P197" s="15">
        <v>0.28399999999999997</v>
      </c>
      <c r="Q197" s="15">
        <v>0.185</v>
      </c>
      <c r="R197" s="15">
        <v>0.42</v>
      </c>
      <c r="S197" s="15">
        <v>14.705</v>
      </c>
      <c r="U197" s="15">
        <v>314.47699999999998</v>
      </c>
      <c r="V197" s="15">
        <v>7090</v>
      </c>
    </row>
    <row r="198" spans="2:22" x14ac:dyDescent="0.25">
      <c r="B198" s="15" t="s">
        <v>122</v>
      </c>
      <c r="C198" s="15" t="s">
        <v>207</v>
      </c>
      <c r="D198" s="15" t="s">
        <v>240</v>
      </c>
      <c r="E198" s="15">
        <v>2023</v>
      </c>
      <c r="F198" s="15" t="s">
        <v>162</v>
      </c>
      <c r="G198" s="15" t="s">
        <v>133</v>
      </c>
      <c r="H198" s="15" t="s">
        <v>136</v>
      </c>
      <c r="I198" s="15" t="s">
        <v>139</v>
      </c>
      <c r="J198" s="15" t="s">
        <v>141</v>
      </c>
      <c r="K198" s="15" t="s">
        <v>199</v>
      </c>
      <c r="L198" s="15" t="s">
        <v>203</v>
      </c>
      <c r="M198" s="15">
        <v>0.29699999999999999</v>
      </c>
      <c r="N198" s="15">
        <v>0.20499999999999999</v>
      </c>
      <c r="O198" s="15">
        <v>2E-3</v>
      </c>
      <c r="P198" s="15">
        <v>0.254</v>
      </c>
      <c r="Q198" s="15">
        <v>0.16600000000000001</v>
      </c>
      <c r="R198" s="15">
        <v>0.374</v>
      </c>
      <c r="S198" s="15">
        <v>20.146000000000001</v>
      </c>
      <c r="U198" s="15">
        <v>405.83499999999998</v>
      </c>
      <c r="V198" s="15">
        <v>7080</v>
      </c>
    </row>
    <row r="199" spans="2:22" x14ac:dyDescent="0.25">
      <c r="B199" s="15" t="s">
        <v>122</v>
      </c>
      <c r="C199" s="15" t="s">
        <v>207</v>
      </c>
      <c r="D199" s="15" t="s">
        <v>240</v>
      </c>
      <c r="E199" s="15">
        <v>2023</v>
      </c>
      <c r="F199" s="15" t="s">
        <v>162</v>
      </c>
      <c r="G199" s="15" t="s">
        <v>133</v>
      </c>
      <c r="H199" s="15" t="s">
        <v>136</v>
      </c>
      <c r="I199" s="15" t="s">
        <v>139</v>
      </c>
      <c r="J199" s="15" t="s">
        <v>141</v>
      </c>
      <c r="K199" s="15" t="s">
        <v>199</v>
      </c>
      <c r="L199" s="15" t="s">
        <v>204</v>
      </c>
      <c r="M199" s="15">
        <v>0.29499999999999998</v>
      </c>
      <c r="N199" s="15">
        <v>0.245</v>
      </c>
      <c r="O199" s="15">
        <v>3.0000000000000001E-3</v>
      </c>
      <c r="P199" s="15">
        <v>0.23499999999999999</v>
      </c>
      <c r="Q199" s="15">
        <v>0.14499999999999999</v>
      </c>
      <c r="R199" s="15">
        <v>0.36899999999999999</v>
      </c>
      <c r="S199" s="15">
        <v>25.88</v>
      </c>
      <c r="U199" s="15">
        <v>518.44799999999998</v>
      </c>
      <c r="V199" s="15">
        <v>6700</v>
      </c>
    </row>
    <row r="200" spans="2:22" x14ac:dyDescent="0.25">
      <c r="B200" s="15" t="s">
        <v>122</v>
      </c>
      <c r="C200" s="15" t="s">
        <v>207</v>
      </c>
      <c r="D200" s="15" t="s">
        <v>240</v>
      </c>
      <c r="E200" s="15">
        <v>2023</v>
      </c>
      <c r="F200" s="15" t="s">
        <v>162</v>
      </c>
      <c r="G200" s="15" t="s">
        <v>133</v>
      </c>
      <c r="H200" s="15" t="s">
        <v>136</v>
      </c>
      <c r="I200" s="15" t="s">
        <v>139</v>
      </c>
      <c r="J200" s="15" t="s">
        <v>141</v>
      </c>
      <c r="K200" s="15" t="s">
        <v>199</v>
      </c>
      <c r="L200" s="15" t="s">
        <v>205</v>
      </c>
      <c r="M200" s="15">
        <v>0.39600000000000002</v>
      </c>
      <c r="N200" s="15">
        <v>0.27500000000000002</v>
      </c>
      <c r="O200" s="15">
        <v>3.0000000000000001E-3</v>
      </c>
      <c r="P200" s="15">
        <v>0.33300000000000002</v>
      </c>
      <c r="Q200" s="15">
        <v>0.216</v>
      </c>
      <c r="R200" s="15">
        <v>0.497</v>
      </c>
      <c r="S200" s="15">
        <v>9.4960000000000004</v>
      </c>
      <c r="U200" s="15">
        <v>151.46299999999999</v>
      </c>
      <c r="V200" s="15">
        <v>7150</v>
      </c>
    </row>
    <row r="201" spans="2:22" x14ac:dyDescent="0.25">
      <c r="B201" s="15" t="s">
        <v>122</v>
      </c>
      <c r="C201" s="15" t="s">
        <v>207</v>
      </c>
      <c r="D201" s="15" t="s">
        <v>241</v>
      </c>
      <c r="E201" s="15">
        <v>2023</v>
      </c>
      <c r="F201" s="15" t="s">
        <v>162</v>
      </c>
      <c r="G201" s="15" t="s">
        <v>133</v>
      </c>
      <c r="H201" s="15" t="s">
        <v>136</v>
      </c>
      <c r="I201" s="15" t="s">
        <v>139</v>
      </c>
      <c r="J201" s="15" t="s">
        <v>141</v>
      </c>
      <c r="K201" s="15" t="s">
        <v>199</v>
      </c>
      <c r="L201" s="15" t="s">
        <v>200</v>
      </c>
      <c r="M201" s="15">
        <v>0.51</v>
      </c>
      <c r="N201" s="15">
        <v>0.46800000000000003</v>
      </c>
      <c r="O201" s="15">
        <v>6.0000000000000001E-3</v>
      </c>
      <c r="P201" s="15">
        <v>0.375</v>
      </c>
      <c r="Q201" s="15">
        <v>0.221</v>
      </c>
      <c r="R201" s="15">
        <v>0.63700000000000001</v>
      </c>
      <c r="S201" s="15">
        <v>1.05</v>
      </c>
      <c r="U201" s="15">
        <v>54.588000000000001</v>
      </c>
      <c r="V201" s="15">
        <v>6310</v>
      </c>
    </row>
    <row r="202" spans="2:22" x14ac:dyDescent="0.25">
      <c r="B202" s="15" t="s">
        <v>122</v>
      </c>
      <c r="C202" s="15" t="s">
        <v>207</v>
      </c>
      <c r="D202" s="15" t="s">
        <v>241</v>
      </c>
      <c r="E202" s="15">
        <v>2023</v>
      </c>
      <c r="F202" s="15" t="s">
        <v>162</v>
      </c>
      <c r="G202" s="15" t="s">
        <v>133</v>
      </c>
      <c r="H202" s="15" t="s">
        <v>136</v>
      </c>
      <c r="I202" s="15" t="s">
        <v>139</v>
      </c>
      <c r="J202" s="15" t="s">
        <v>141</v>
      </c>
      <c r="K202" s="15" t="s">
        <v>199</v>
      </c>
      <c r="L202" s="15" t="s">
        <v>201</v>
      </c>
      <c r="M202" s="15">
        <v>0.47399999999999998</v>
      </c>
      <c r="N202" s="15">
        <v>0.372</v>
      </c>
      <c r="O202" s="15">
        <v>4.0000000000000001E-3</v>
      </c>
      <c r="P202" s="15">
        <v>0.38</v>
      </c>
      <c r="Q202" s="15">
        <v>0.24</v>
      </c>
      <c r="R202" s="15">
        <v>0.59499999999999997</v>
      </c>
      <c r="S202" s="15">
        <v>5.2050000000000001</v>
      </c>
      <c r="U202" s="15">
        <v>97.316000000000003</v>
      </c>
      <c r="V202" s="15">
        <v>7240</v>
      </c>
    </row>
    <row r="203" spans="2:22" x14ac:dyDescent="0.25">
      <c r="B203" s="15" t="s">
        <v>122</v>
      </c>
      <c r="C203" s="15" t="s">
        <v>207</v>
      </c>
      <c r="D203" s="15" t="s">
        <v>241</v>
      </c>
      <c r="E203" s="15">
        <v>2023</v>
      </c>
      <c r="F203" s="15" t="s">
        <v>162</v>
      </c>
      <c r="G203" s="15" t="s">
        <v>133</v>
      </c>
      <c r="H203" s="15" t="s">
        <v>136</v>
      </c>
      <c r="I203" s="15" t="s">
        <v>139</v>
      </c>
      <c r="J203" s="15" t="s">
        <v>141</v>
      </c>
      <c r="K203" s="15" t="s">
        <v>199</v>
      </c>
      <c r="L203" s="15" t="s">
        <v>202</v>
      </c>
      <c r="M203" s="15">
        <v>0.36</v>
      </c>
      <c r="N203" s="15">
        <v>0.24299999999999999</v>
      </c>
      <c r="O203" s="15">
        <v>3.0000000000000001E-3</v>
      </c>
      <c r="P203" s="15">
        <v>0.30299999999999999</v>
      </c>
      <c r="Q203" s="15">
        <v>0.19800000000000001</v>
      </c>
      <c r="R203" s="15">
        <v>0.45300000000000001</v>
      </c>
      <c r="S203" s="15">
        <v>14.705</v>
      </c>
      <c r="U203" s="15">
        <v>314.47399999999999</v>
      </c>
      <c r="V203" s="15">
        <v>7090</v>
      </c>
    </row>
    <row r="204" spans="2:22" x14ac:dyDescent="0.25">
      <c r="B204" s="15" t="s">
        <v>122</v>
      </c>
      <c r="C204" s="15" t="s">
        <v>207</v>
      </c>
      <c r="D204" s="15" t="s">
        <v>241</v>
      </c>
      <c r="E204" s="15">
        <v>2023</v>
      </c>
      <c r="F204" s="15" t="s">
        <v>162</v>
      </c>
      <c r="G204" s="15" t="s">
        <v>133</v>
      </c>
      <c r="H204" s="15" t="s">
        <v>136</v>
      </c>
      <c r="I204" s="15" t="s">
        <v>139</v>
      </c>
      <c r="J204" s="15" t="s">
        <v>141</v>
      </c>
      <c r="K204" s="15" t="s">
        <v>199</v>
      </c>
      <c r="L204" s="15" t="s">
        <v>203</v>
      </c>
      <c r="M204" s="15">
        <v>0.31900000000000001</v>
      </c>
      <c r="N204" s="15">
        <v>0.222</v>
      </c>
      <c r="O204" s="15">
        <v>3.0000000000000001E-3</v>
      </c>
      <c r="P204" s="15">
        <v>0.26900000000000002</v>
      </c>
      <c r="Q204" s="15">
        <v>0.17599999999999999</v>
      </c>
      <c r="R204" s="15">
        <v>0.40200000000000002</v>
      </c>
      <c r="S204" s="15">
        <v>20.146000000000001</v>
      </c>
      <c r="U204" s="15">
        <v>405.82900000000001</v>
      </c>
      <c r="V204" s="15">
        <v>7080</v>
      </c>
    </row>
    <row r="205" spans="2:22" x14ac:dyDescent="0.25">
      <c r="B205" s="15" t="s">
        <v>122</v>
      </c>
      <c r="C205" s="15" t="s">
        <v>207</v>
      </c>
      <c r="D205" s="15" t="s">
        <v>241</v>
      </c>
      <c r="E205" s="15">
        <v>2023</v>
      </c>
      <c r="F205" s="15" t="s">
        <v>162</v>
      </c>
      <c r="G205" s="15" t="s">
        <v>133</v>
      </c>
      <c r="H205" s="15" t="s">
        <v>136</v>
      </c>
      <c r="I205" s="15" t="s">
        <v>139</v>
      </c>
      <c r="J205" s="15" t="s">
        <v>141</v>
      </c>
      <c r="K205" s="15" t="s">
        <v>199</v>
      </c>
      <c r="L205" s="15" t="s">
        <v>204</v>
      </c>
      <c r="M205" s="15">
        <v>0.309</v>
      </c>
      <c r="N205" s="15">
        <v>0.26</v>
      </c>
      <c r="O205" s="15">
        <v>3.0000000000000001E-3</v>
      </c>
      <c r="P205" s="15">
        <v>0.24399999999999999</v>
      </c>
      <c r="Q205" s="15">
        <v>0.14799999999999999</v>
      </c>
      <c r="R205" s="15">
        <v>0.39200000000000002</v>
      </c>
      <c r="S205" s="15">
        <v>25.88</v>
      </c>
      <c r="U205" s="15">
        <v>518.44500000000005</v>
      </c>
      <c r="V205" s="15">
        <v>6700</v>
      </c>
    </row>
    <row r="206" spans="2:22" x14ac:dyDescent="0.25">
      <c r="B206" s="15" t="s">
        <v>122</v>
      </c>
      <c r="C206" s="15" t="s">
        <v>207</v>
      </c>
      <c r="D206" s="15" t="s">
        <v>241</v>
      </c>
      <c r="E206" s="15">
        <v>2023</v>
      </c>
      <c r="F206" s="15" t="s">
        <v>162</v>
      </c>
      <c r="G206" s="15" t="s">
        <v>133</v>
      </c>
      <c r="H206" s="15" t="s">
        <v>136</v>
      </c>
      <c r="I206" s="15" t="s">
        <v>139</v>
      </c>
      <c r="J206" s="15" t="s">
        <v>141</v>
      </c>
      <c r="K206" s="15" t="s">
        <v>199</v>
      </c>
      <c r="L206" s="15" t="s">
        <v>205</v>
      </c>
      <c r="M206" s="15">
        <v>0.434</v>
      </c>
      <c r="N206" s="15">
        <v>0.30299999999999999</v>
      </c>
      <c r="O206" s="15">
        <v>4.0000000000000001E-3</v>
      </c>
      <c r="P206" s="15">
        <v>0.36299999999999999</v>
      </c>
      <c r="Q206" s="15">
        <v>0.23499999999999999</v>
      </c>
      <c r="R206" s="15">
        <v>0.55200000000000005</v>
      </c>
      <c r="S206" s="15">
        <v>9.4969999999999999</v>
      </c>
      <c r="U206" s="15">
        <v>151.471</v>
      </c>
      <c r="V206" s="15">
        <v>7150</v>
      </c>
    </row>
    <row r="207" spans="2:22" x14ac:dyDescent="0.25">
      <c r="B207" s="15" t="s">
        <v>122</v>
      </c>
      <c r="C207" s="15" t="s">
        <v>207</v>
      </c>
      <c r="D207" s="15" t="s">
        <v>242</v>
      </c>
      <c r="E207" s="15">
        <v>2023</v>
      </c>
      <c r="F207" s="15" t="s">
        <v>162</v>
      </c>
      <c r="G207" s="15" t="s">
        <v>133</v>
      </c>
      <c r="H207" s="15" t="s">
        <v>136</v>
      </c>
      <c r="I207" s="15" t="s">
        <v>139</v>
      </c>
      <c r="J207" s="15" t="s">
        <v>141</v>
      </c>
      <c r="K207" s="15" t="s">
        <v>199</v>
      </c>
      <c r="L207" s="15" t="s">
        <v>200</v>
      </c>
      <c r="M207" s="15">
        <v>0.57299999999999995</v>
      </c>
      <c r="N207" s="15">
        <v>0.50800000000000001</v>
      </c>
      <c r="O207" s="15">
        <v>6.0000000000000001E-3</v>
      </c>
      <c r="P207" s="15">
        <v>0.435</v>
      </c>
      <c r="Q207" s="15">
        <v>0.252</v>
      </c>
      <c r="R207" s="15">
        <v>0.73899999999999999</v>
      </c>
      <c r="S207" s="15">
        <v>0.23599999999999999</v>
      </c>
      <c r="U207" s="15">
        <v>10.391</v>
      </c>
      <c r="V207" s="15">
        <v>6310</v>
      </c>
    </row>
    <row r="208" spans="2:22" x14ac:dyDescent="0.25">
      <c r="B208" s="15" t="s">
        <v>122</v>
      </c>
      <c r="C208" s="15" t="s">
        <v>207</v>
      </c>
      <c r="D208" s="15" t="s">
        <v>242</v>
      </c>
      <c r="E208" s="15">
        <v>2023</v>
      </c>
      <c r="F208" s="15" t="s">
        <v>162</v>
      </c>
      <c r="G208" s="15" t="s">
        <v>133</v>
      </c>
      <c r="H208" s="15" t="s">
        <v>136</v>
      </c>
      <c r="I208" s="15" t="s">
        <v>139</v>
      </c>
      <c r="J208" s="15" t="s">
        <v>141</v>
      </c>
      <c r="K208" s="15" t="s">
        <v>199</v>
      </c>
      <c r="L208" s="15" t="s">
        <v>201</v>
      </c>
      <c r="M208" s="15">
        <v>0.53100000000000003</v>
      </c>
      <c r="N208" s="15">
        <v>0.41199999999999998</v>
      </c>
      <c r="O208" s="15">
        <v>5.0000000000000001E-3</v>
      </c>
      <c r="P208" s="15">
        <v>0.42599999999999999</v>
      </c>
      <c r="Q208" s="15">
        <v>0.27</v>
      </c>
      <c r="R208" s="15">
        <v>0.67100000000000004</v>
      </c>
      <c r="S208" s="15">
        <v>4.5330000000000004</v>
      </c>
      <c r="U208" s="15">
        <v>39.731999999999999</v>
      </c>
      <c r="V208" s="15">
        <v>7240</v>
      </c>
    </row>
    <row r="209" spans="2:22" x14ac:dyDescent="0.25">
      <c r="B209" s="15" t="s">
        <v>122</v>
      </c>
      <c r="C209" s="15" t="s">
        <v>207</v>
      </c>
      <c r="D209" s="15" t="s">
        <v>242</v>
      </c>
      <c r="E209" s="15">
        <v>2023</v>
      </c>
      <c r="F209" s="15" t="s">
        <v>162</v>
      </c>
      <c r="G209" s="15" t="s">
        <v>133</v>
      </c>
      <c r="H209" s="15" t="s">
        <v>136</v>
      </c>
      <c r="I209" s="15" t="s">
        <v>139</v>
      </c>
      <c r="J209" s="15" t="s">
        <v>141</v>
      </c>
      <c r="K209" s="15" t="s">
        <v>199</v>
      </c>
      <c r="L209" s="15" t="s">
        <v>202</v>
      </c>
      <c r="M209" s="15">
        <v>0.40200000000000002</v>
      </c>
      <c r="N209" s="15">
        <v>0.27600000000000002</v>
      </c>
      <c r="O209" s="15">
        <v>3.0000000000000001E-3</v>
      </c>
      <c r="P209" s="15">
        <v>0.33700000000000002</v>
      </c>
      <c r="Q209" s="15">
        <v>0.217</v>
      </c>
      <c r="R209" s="15">
        <v>0.51100000000000001</v>
      </c>
      <c r="S209" s="15">
        <v>14.465999999999999</v>
      </c>
      <c r="U209" s="15">
        <v>247.72399999999999</v>
      </c>
      <c r="V209" s="15">
        <v>7090</v>
      </c>
    </row>
    <row r="210" spans="2:22" x14ac:dyDescent="0.25">
      <c r="B210" s="15" t="s">
        <v>122</v>
      </c>
      <c r="C210" s="15" t="s">
        <v>207</v>
      </c>
      <c r="D210" s="15" t="s">
        <v>242</v>
      </c>
      <c r="E210" s="15">
        <v>2023</v>
      </c>
      <c r="F210" s="15" t="s">
        <v>162</v>
      </c>
      <c r="G210" s="15" t="s">
        <v>133</v>
      </c>
      <c r="H210" s="15" t="s">
        <v>136</v>
      </c>
      <c r="I210" s="15" t="s">
        <v>139</v>
      </c>
      <c r="J210" s="15" t="s">
        <v>141</v>
      </c>
      <c r="K210" s="15" t="s">
        <v>199</v>
      </c>
      <c r="L210" s="15" t="s">
        <v>203</v>
      </c>
      <c r="M210" s="15">
        <v>0.35199999999999998</v>
      </c>
      <c r="N210" s="15">
        <v>0.249</v>
      </c>
      <c r="O210" s="15">
        <v>3.0000000000000001E-3</v>
      </c>
      <c r="P210" s="15">
        <v>0.29499999999999998</v>
      </c>
      <c r="Q210" s="15">
        <v>0.188</v>
      </c>
      <c r="R210" s="15">
        <v>0.44700000000000001</v>
      </c>
      <c r="S210" s="15">
        <v>19.937999999999999</v>
      </c>
      <c r="U210" s="15">
        <v>329.02300000000002</v>
      </c>
      <c r="V210" s="15">
        <v>7080</v>
      </c>
    </row>
    <row r="211" spans="2:22" x14ac:dyDescent="0.25">
      <c r="B211" s="15" t="s">
        <v>122</v>
      </c>
      <c r="C211" s="15" t="s">
        <v>207</v>
      </c>
      <c r="D211" s="15" t="s">
        <v>242</v>
      </c>
      <c r="E211" s="15">
        <v>2023</v>
      </c>
      <c r="F211" s="15" t="s">
        <v>162</v>
      </c>
      <c r="G211" s="15" t="s">
        <v>133</v>
      </c>
      <c r="H211" s="15" t="s">
        <v>136</v>
      </c>
      <c r="I211" s="15" t="s">
        <v>139</v>
      </c>
      <c r="J211" s="15" t="s">
        <v>141</v>
      </c>
      <c r="K211" s="15" t="s">
        <v>199</v>
      </c>
      <c r="L211" s="15" t="s">
        <v>204</v>
      </c>
      <c r="M211" s="15">
        <v>0.33700000000000002</v>
      </c>
      <c r="N211" s="15">
        <v>0.28699999999999998</v>
      </c>
      <c r="O211" s="15">
        <v>4.0000000000000001E-3</v>
      </c>
      <c r="P211" s="15">
        <v>0.26400000000000001</v>
      </c>
      <c r="Q211" s="15">
        <v>0.159</v>
      </c>
      <c r="R211" s="15">
        <v>0.42899999999999999</v>
      </c>
      <c r="S211" s="15">
        <v>25.539000000000001</v>
      </c>
      <c r="U211" s="15">
        <v>421.226</v>
      </c>
      <c r="V211" s="15">
        <v>6700</v>
      </c>
    </row>
    <row r="212" spans="2:22" x14ac:dyDescent="0.25">
      <c r="B212" s="15" t="s">
        <v>122</v>
      </c>
      <c r="C212" s="15" t="s">
        <v>207</v>
      </c>
      <c r="D212" s="15" t="s">
        <v>242</v>
      </c>
      <c r="E212" s="15">
        <v>2023</v>
      </c>
      <c r="F212" s="15" t="s">
        <v>162</v>
      </c>
      <c r="G212" s="15" t="s">
        <v>133</v>
      </c>
      <c r="H212" s="15" t="s">
        <v>136</v>
      </c>
      <c r="I212" s="15" t="s">
        <v>139</v>
      </c>
      <c r="J212" s="15" t="s">
        <v>141</v>
      </c>
      <c r="K212" s="15" t="s">
        <v>199</v>
      </c>
      <c r="L212" s="15" t="s">
        <v>205</v>
      </c>
      <c r="M212" s="15">
        <v>0.48699999999999999</v>
      </c>
      <c r="N212" s="15">
        <v>0.33900000000000002</v>
      </c>
      <c r="O212" s="15">
        <v>4.0000000000000001E-3</v>
      </c>
      <c r="P212" s="15">
        <v>0.40899999999999997</v>
      </c>
      <c r="Q212" s="15">
        <v>0.26100000000000001</v>
      </c>
      <c r="R212" s="15">
        <v>0.621</v>
      </c>
      <c r="S212" s="15">
        <v>9.0779999999999994</v>
      </c>
      <c r="U212" s="15">
        <v>96.777000000000001</v>
      </c>
      <c r="V212" s="15">
        <v>7150</v>
      </c>
    </row>
    <row r="213" spans="2:22" x14ac:dyDescent="0.25">
      <c r="B213" s="15" t="s">
        <v>122</v>
      </c>
      <c r="C213" s="15" t="s">
        <v>207</v>
      </c>
      <c r="D213" s="15" t="s">
        <v>243</v>
      </c>
      <c r="E213" s="15">
        <v>2023</v>
      </c>
      <c r="F213" s="15" t="s">
        <v>162</v>
      </c>
      <c r="G213" s="15" t="s">
        <v>133</v>
      </c>
      <c r="H213" s="15" t="s">
        <v>136</v>
      </c>
      <c r="I213" s="15" t="s">
        <v>139</v>
      </c>
      <c r="J213" s="15" t="s">
        <v>141</v>
      </c>
      <c r="K213" s="15" t="s">
        <v>199</v>
      </c>
      <c r="L213" s="15" t="s">
        <v>200</v>
      </c>
      <c r="M213" s="15">
        <v>0.64200000000000002</v>
      </c>
      <c r="N213" s="15">
        <v>0.54900000000000004</v>
      </c>
      <c r="O213" s="15">
        <v>7.0000000000000001E-3</v>
      </c>
      <c r="P213" s="15">
        <v>0.501</v>
      </c>
      <c r="Q213" s="15">
        <v>0.28699999999999998</v>
      </c>
      <c r="R213" s="15">
        <v>0.82399999999999995</v>
      </c>
      <c r="S213" s="15">
        <v>0.23599999999999999</v>
      </c>
      <c r="U213" s="15">
        <v>10.388</v>
      </c>
      <c r="V213" s="15">
        <v>6310</v>
      </c>
    </row>
    <row r="214" spans="2:22" x14ac:dyDescent="0.25">
      <c r="B214" s="15" t="s">
        <v>122</v>
      </c>
      <c r="C214" s="15" t="s">
        <v>207</v>
      </c>
      <c r="D214" s="15" t="s">
        <v>243</v>
      </c>
      <c r="E214" s="15">
        <v>2023</v>
      </c>
      <c r="F214" s="15" t="s">
        <v>162</v>
      </c>
      <c r="G214" s="15" t="s">
        <v>133</v>
      </c>
      <c r="H214" s="15" t="s">
        <v>136</v>
      </c>
      <c r="I214" s="15" t="s">
        <v>139</v>
      </c>
      <c r="J214" s="15" t="s">
        <v>141</v>
      </c>
      <c r="K214" s="15" t="s">
        <v>199</v>
      </c>
      <c r="L214" s="15" t="s">
        <v>201</v>
      </c>
      <c r="M214" s="15">
        <v>0.6</v>
      </c>
      <c r="N214" s="15">
        <v>0.44600000000000001</v>
      </c>
      <c r="O214" s="15">
        <v>5.0000000000000001E-3</v>
      </c>
      <c r="P214" s="15">
        <v>0.49399999999999999</v>
      </c>
      <c r="Q214" s="15">
        <v>0.30599999999999999</v>
      </c>
      <c r="R214" s="15">
        <v>0.76200000000000001</v>
      </c>
      <c r="S214" s="15">
        <v>4.5330000000000004</v>
      </c>
      <c r="U214" s="15">
        <v>39.731000000000002</v>
      </c>
      <c r="V214" s="15">
        <v>7240</v>
      </c>
    </row>
    <row r="215" spans="2:22" x14ac:dyDescent="0.25">
      <c r="B215" s="15" t="s">
        <v>122</v>
      </c>
      <c r="C215" s="15" t="s">
        <v>207</v>
      </c>
      <c r="D215" s="15" t="s">
        <v>243</v>
      </c>
      <c r="E215" s="15">
        <v>2023</v>
      </c>
      <c r="F215" s="15" t="s">
        <v>162</v>
      </c>
      <c r="G215" s="15" t="s">
        <v>133</v>
      </c>
      <c r="H215" s="15" t="s">
        <v>136</v>
      </c>
      <c r="I215" s="15" t="s">
        <v>139</v>
      </c>
      <c r="J215" s="15" t="s">
        <v>141</v>
      </c>
      <c r="K215" s="15" t="s">
        <v>199</v>
      </c>
      <c r="L215" s="15" t="s">
        <v>202</v>
      </c>
      <c r="M215" s="15">
        <v>0.45300000000000001</v>
      </c>
      <c r="N215" s="15">
        <v>0.30499999999999999</v>
      </c>
      <c r="O215" s="15">
        <v>4.0000000000000001E-3</v>
      </c>
      <c r="P215" s="15">
        <v>0.38500000000000001</v>
      </c>
      <c r="Q215" s="15">
        <v>0.24199999999999999</v>
      </c>
      <c r="R215" s="15">
        <v>0.58499999999999996</v>
      </c>
      <c r="S215" s="15">
        <v>14.465999999999999</v>
      </c>
      <c r="U215" s="15">
        <v>247.72300000000001</v>
      </c>
      <c r="V215" s="15">
        <v>7090</v>
      </c>
    </row>
    <row r="216" spans="2:22" x14ac:dyDescent="0.25">
      <c r="B216" s="15" t="s">
        <v>122</v>
      </c>
      <c r="C216" s="15" t="s">
        <v>207</v>
      </c>
      <c r="D216" s="15" t="s">
        <v>243</v>
      </c>
      <c r="E216" s="15">
        <v>2023</v>
      </c>
      <c r="F216" s="15" t="s">
        <v>162</v>
      </c>
      <c r="G216" s="15" t="s">
        <v>133</v>
      </c>
      <c r="H216" s="15" t="s">
        <v>136</v>
      </c>
      <c r="I216" s="15" t="s">
        <v>139</v>
      </c>
      <c r="J216" s="15" t="s">
        <v>141</v>
      </c>
      <c r="K216" s="15" t="s">
        <v>199</v>
      </c>
      <c r="L216" s="15" t="s">
        <v>203</v>
      </c>
      <c r="M216" s="15">
        <v>0.39500000000000002</v>
      </c>
      <c r="N216" s="15">
        <v>0.27500000000000002</v>
      </c>
      <c r="O216" s="15">
        <v>3.0000000000000001E-3</v>
      </c>
      <c r="P216" s="15">
        <v>0.33100000000000002</v>
      </c>
      <c r="Q216" s="15">
        <v>0.20799999999999999</v>
      </c>
      <c r="R216" s="15">
        <v>0.51600000000000001</v>
      </c>
      <c r="S216" s="15">
        <v>19.937999999999999</v>
      </c>
      <c r="U216" s="15">
        <v>329.024</v>
      </c>
      <c r="V216" s="15">
        <v>7080</v>
      </c>
    </row>
    <row r="217" spans="2:22" x14ac:dyDescent="0.25">
      <c r="B217" s="15" t="s">
        <v>122</v>
      </c>
      <c r="C217" s="15" t="s">
        <v>207</v>
      </c>
      <c r="D217" s="15" t="s">
        <v>243</v>
      </c>
      <c r="E217" s="15">
        <v>2023</v>
      </c>
      <c r="F217" s="15" t="s">
        <v>162</v>
      </c>
      <c r="G217" s="15" t="s">
        <v>133</v>
      </c>
      <c r="H217" s="15" t="s">
        <v>136</v>
      </c>
      <c r="I217" s="15" t="s">
        <v>139</v>
      </c>
      <c r="J217" s="15" t="s">
        <v>141</v>
      </c>
      <c r="K217" s="15" t="s">
        <v>199</v>
      </c>
      <c r="L217" s="15" t="s">
        <v>204</v>
      </c>
      <c r="M217" s="15">
        <v>0.374</v>
      </c>
      <c r="N217" s="15">
        <v>0.316</v>
      </c>
      <c r="O217" s="15">
        <v>4.0000000000000001E-3</v>
      </c>
      <c r="P217" s="15">
        <v>0.29299999999999998</v>
      </c>
      <c r="Q217" s="15">
        <v>0.17100000000000001</v>
      </c>
      <c r="R217" s="15">
        <v>0.48299999999999998</v>
      </c>
      <c r="S217" s="15">
        <v>25.539000000000001</v>
      </c>
      <c r="U217" s="15">
        <v>421.226</v>
      </c>
      <c r="V217" s="15">
        <v>6700</v>
      </c>
    </row>
    <row r="218" spans="2:22" x14ac:dyDescent="0.25">
      <c r="B218" s="15" t="s">
        <v>122</v>
      </c>
      <c r="C218" s="15" t="s">
        <v>207</v>
      </c>
      <c r="D218" s="15" t="s">
        <v>243</v>
      </c>
      <c r="E218" s="15">
        <v>2023</v>
      </c>
      <c r="F218" s="15" t="s">
        <v>162</v>
      </c>
      <c r="G218" s="15" t="s">
        <v>133</v>
      </c>
      <c r="H218" s="15" t="s">
        <v>136</v>
      </c>
      <c r="I218" s="15" t="s">
        <v>139</v>
      </c>
      <c r="J218" s="15" t="s">
        <v>141</v>
      </c>
      <c r="K218" s="15" t="s">
        <v>199</v>
      </c>
      <c r="L218" s="15" t="s">
        <v>205</v>
      </c>
      <c r="M218" s="15">
        <v>0.54900000000000004</v>
      </c>
      <c r="N218" s="15">
        <v>0.372</v>
      </c>
      <c r="O218" s="15">
        <v>4.0000000000000001E-3</v>
      </c>
      <c r="P218" s="15">
        <v>0.46500000000000002</v>
      </c>
      <c r="Q218" s="15">
        <v>0.29499999999999998</v>
      </c>
      <c r="R218" s="15">
        <v>0.70499999999999996</v>
      </c>
      <c r="S218" s="15">
        <v>9.0779999999999994</v>
      </c>
      <c r="U218" s="15">
        <v>96.778000000000006</v>
      </c>
      <c r="V218" s="15">
        <v>7150</v>
      </c>
    </row>
    <row r="219" spans="2:22" x14ac:dyDescent="0.25">
      <c r="B219" s="15" t="s">
        <v>122</v>
      </c>
      <c r="C219" s="15" t="s">
        <v>207</v>
      </c>
      <c r="D219" s="15" t="s">
        <v>244</v>
      </c>
      <c r="E219" s="15">
        <v>2023</v>
      </c>
      <c r="F219" s="15" t="s">
        <v>162</v>
      </c>
      <c r="G219" s="15" t="s">
        <v>133</v>
      </c>
      <c r="H219" s="15" t="s">
        <v>136</v>
      </c>
      <c r="I219" s="15" t="s">
        <v>139</v>
      </c>
      <c r="J219" s="15" t="s">
        <v>141</v>
      </c>
      <c r="K219" s="15" t="s">
        <v>199</v>
      </c>
      <c r="L219" s="15" t="s">
        <v>200</v>
      </c>
      <c r="M219" s="15">
        <v>0.66600000000000004</v>
      </c>
      <c r="N219" s="15">
        <v>0.56699999999999995</v>
      </c>
      <c r="O219" s="15">
        <v>7.0000000000000001E-3</v>
      </c>
      <c r="P219" s="15">
        <v>0.52300000000000002</v>
      </c>
      <c r="Q219" s="15">
        <v>0.29199999999999998</v>
      </c>
      <c r="R219" s="15">
        <v>0.85899999999999999</v>
      </c>
      <c r="S219" s="15">
        <v>-0.29399999999999998</v>
      </c>
      <c r="U219" s="15">
        <v>2.0659999999999998</v>
      </c>
      <c r="V219" s="15">
        <v>6310</v>
      </c>
    </row>
    <row r="220" spans="2:22" x14ac:dyDescent="0.25">
      <c r="B220" s="15" t="s">
        <v>122</v>
      </c>
      <c r="C220" s="15" t="s">
        <v>207</v>
      </c>
      <c r="D220" s="15" t="s">
        <v>244</v>
      </c>
      <c r="E220" s="15">
        <v>2023</v>
      </c>
      <c r="F220" s="15" t="s">
        <v>162</v>
      </c>
      <c r="G220" s="15" t="s">
        <v>133</v>
      </c>
      <c r="H220" s="15" t="s">
        <v>136</v>
      </c>
      <c r="I220" s="15" t="s">
        <v>139</v>
      </c>
      <c r="J220" s="15" t="s">
        <v>141</v>
      </c>
      <c r="K220" s="15" t="s">
        <v>199</v>
      </c>
      <c r="L220" s="15" t="s">
        <v>201</v>
      </c>
      <c r="M220" s="15">
        <v>0.64100000000000001</v>
      </c>
      <c r="N220" s="15">
        <v>0.46800000000000003</v>
      </c>
      <c r="O220" s="15">
        <v>6.0000000000000001E-3</v>
      </c>
      <c r="P220" s="15">
        <v>0.53</v>
      </c>
      <c r="Q220" s="15">
        <v>0.32800000000000001</v>
      </c>
      <c r="R220" s="15">
        <v>0.82299999999999995</v>
      </c>
      <c r="S220" s="15">
        <v>3.8959999999999999</v>
      </c>
      <c r="U220" s="15">
        <v>9.5340000000000007</v>
      </c>
      <c r="V220" s="15">
        <v>7240</v>
      </c>
    </row>
    <row r="221" spans="2:22" x14ac:dyDescent="0.25">
      <c r="B221" s="15" t="s">
        <v>122</v>
      </c>
      <c r="C221" s="15" t="s">
        <v>207</v>
      </c>
      <c r="D221" s="15" t="s">
        <v>244</v>
      </c>
      <c r="E221" s="15">
        <v>2023</v>
      </c>
      <c r="F221" s="15" t="s">
        <v>162</v>
      </c>
      <c r="G221" s="15" t="s">
        <v>133</v>
      </c>
      <c r="H221" s="15" t="s">
        <v>136</v>
      </c>
      <c r="I221" s="15" t="s">
        <v>139</v>
      </c>
      <c r="J221" s="15" t="s">
        <v>141</v>
      </c>
      <c r="K221" s="15" t="s">
        <v>199</v>
      </c>
      <c r="L221" s="15" t="s">
        <v>202</v>
      </c>
      <c r="M221" s="15">
        <v>0.48499999999999999</v>
      </c>
      <c r="N221" s="15">
        <v>0.32500000000000001</v>
      </c>
      <c r="O221" s="15">
        <v>4.0000000000000001E-3</v>
      </c>
      <c r="P221" s="15">
        <v>0.41199999999999998</v>
      </c>
      <c r="Q221" s="15">
        <v>0.25800000000000001</v>
      </c>
      <c r="R221" s="15">
        <v>0.627</v>
      </c>
      <c r="S221" s="15">
        <v>14.079000000000001</v>
      </c>
      <c r="U221" s="15">
        <v>176.32400000000001</v>
      </c>
      <c r="V221" s="15">
        <v>7090</v>
      </c>
    </row>
    <row r="222" spans="2:22" x14ac:dyDescent="0.25">
      <c r="B222" s="15" t="s">
        <v>122</v>
      </c>
      <c r="C222" s="15" t="s">
        <v>207</v>
      </c>
      <c r="D222" s="15" t="s">
        <v>244</v>
      </c>
      <c r="E222" s="15">
        <v>2023</v>
      </c>
      <c r="F222" s="15" t="s">
        <v>162</v>
      </c>
      <c r="G222" s="15" t="s">
        <v>133</v>
      </c>
      <c r="H222" s="15" t="s">
        <v>136</v>
      </c>
      <c r="I222" s="15" t="s">
        <v>139</v>
      </c>
      <c r="J222" s="15" t="s">
        <v>141</v>
      </c>
      <c r="K222" s="15" t="s">
        <v>199</v>
      </c>
      <c r="L222" s="15" t="s">
        <v>203</v>
      </c>
      <c r="M222" s="15">
        <v>0.42599999999999999</v>
      </c>
      <c r="N222" s="15">
        <v>0.29699999999999999</v>
      </c>
      <c r="O222" s="15">
        <v>4.0000000000000001E-3</v>
      </c>
      <c r="P222" s="15">
        <v>0.35899999999999999</v>
      </c>
      <c r="Q222" s="15">
        <v>0.22500000000000001</v>
      </c>
      <c r="R222" s="15">
        <v>0.55500000000000005</v>
      </c>
      <c r="S222" s="15">
        <v>19.523</v>
      </c>
      <c r="U222" s="15">
        <v>239.49299999999999</v>
      </c>
      <c r="V222" s="15">
        <v>7080</v>
      </c>
    </row>
    <row r="223" spans="2:22" x14ac:dyDescent="0.25">
      <c r="B223" s="15" t="s">
        <v>122</v>
      </c>
      <c r="C223" s="15" t="s">
        <v>207</v>
      </c>
      <c r="D223" s="15" t="s">
        <v>244</v>
      </c>
      <c r="E223" s="15">
        <v>2023</v>
      </c>
      <c r="F223" s="15" t="s">
        <v>162</v>
      </c>
      <c r="G223" s="15" t="s">
        <v>133</v>
      </c>
      <c r="H223" s="15" t="s">
        <v>136</v>
      </c>
      <c r="I223" s="15" t="s">
        <v>139</v>
      </c>
      <c r="J223" s="15" t="s">
        <v>141</v>
      </c>
      <c r="K223" s="15" t="s">
        <v>199</v>
      </c>
      <c r="L223" s="15" t="s">
        <v>204</v>
      </c>
      <c r="M223" s="15">
        <v>0.40200000000000002</v>
      </c>
      <c r="N223" s="15">
        <v>0.33500000000000002</v>
      </c>
      <c r="O223" s="15">
        <v>4.0000000000000001E-3</v>
      </c>
      <c r="P223" s="15">
        <v>0.31900000000000001</v>
      </c>
      <c r="Q223" s="15">
        <v>0.183</v>
      </c>
      <c r="R223" s="15">
        <v>0.52300000000000002</v>
      </c>
      <c r="S223" s="15">
        <v>24.917999999999999</v>
      </c>
      <c r="U223" s="15">
        <v>302.11099999999999</v>
      </c>
      <c r="V223" s="15">
        <v>6700</v>
      </c>
    </row>
    <row r="224" spans="2:22" x14ac:dyDescent="0.25">
      <c r="B224" s="15" t="s">
        <v>122</v>
      </c>
      <c r="C224" s="15" t="s">
        <v>207</v>
      </c>
      <c r="D224" s="15" t="s">
        <v>244</v>
      </c>
      <c r="E224" s="15">
        <v>2023</v>
      </c>
      <c r="F224" s="15" t="s">
        <v>162</v>
      </c>
      <c r="G224" s="15" t="s">
        <v>133</v>
      </c>
      <c r="H224" s="15" t="s">
        <v>136</v>
      </c>
      <c r="I224" s="15" t="s">
        <v>139</v>
      </c>
      <c r="J224" s="15" t="s">
        <v>141</v>
      </c>
      <c r="K224" s="15" t="s">
        <v>199</v>
      </c>
      <c r="L224" s="15" t="s">
        <v>205</v>
      </c>
      <c r="M224" s="15">
        <v>0.58399999999999996</v>
      </c>
      <c r="N224" s="15">
        <v>0.39400000000000002</v>
      </c>
      <c r="O224" s="15">
        <v>5.0000000000000001E-3</v>
      </c>
      <c r="P224" s="15">
        <v>0.496</v>
      </c>
      <c r="Q224" s="15">
        <v>0.312</v>
      </c>
      <c r="R224" s="15">
        <v>0.753</v>
      </c>
      <c r="S224" s="15">
        <v>8.641</v>
      </c>
      <c r="U224" s="15">
        <v>55.497</v>
      </c>
      <c r="V224" s="15">
        <v>7150</v>
      </c>
    </row>
    <row r="225" spans="2:22" x14ac:dyDescent="0.25">
      <c r="B225" s="15" t="s">
        <v>122</v>
      </c>
      <c r="C225" s="15" t="s">
        <v>207</v>
      </c>
      <c r="D225" s="15" t="s">
        <v>245</v>
      </c>
      <c r="E225" s="15">
        <v>2023</v>
      </c>
      <c r="F225" s="15" t="s">
        <v>162</v>
      </c>
      <c r="G225" s="15" t="s">
        <v>133</v>
      </c>
      <c r="H225" s="15" t="s">
        <v>136</v>
      </c>
      <c r="I225" s="15" t="s">
        <v>139</v>
      </c>
      <c r="J225" s="15" t="s">
        <v>141</v>
      </c>
      <c r="K225" s="15" t="s">
        <v>199</v>
      </c>
      <c r="L225" s="15" t="s">
        <v>200</v>
      </c>
      <c r="M225" s="15">
        <v>0.66800000000000004</v>
      </c>
      <c r="N225" s="15">
        <v>0.55800000000000005</v>
      </c>
      <c r="O225" s="15">
        <v>7.0000000000000001E-3</v>
      </c>
      <c r="P225" s="15">
        <v>0.52500000000000002</v>
      </c>
      <c r="Q225" s="15">
        <v>0.30099999999999999</v>
      </c>
      <c r="R225" s="15">
        <v>0.86199999999999999</v>
      </c>
      <c r="S225" s="15">
        <v>-0.29399999999999998</v>
      </c>
      <c r="U225" s="15">
        <v>2.0659999999999998</v>
      </c>
      <c r="V225" s="15">
        <v>6310</v>
      </c>
    </row>
    <row r="226" spans="2:22" x14ac:dyDescent="0.25">
      <c r="B226" s="15" t="s">
        <v>122</v>
      </c>
      <c r="C226" s="15" t="s">
        <v>207</v>
      </c>
      <c r="D226" s="15" t="s">
        <v>245</v>
      </c>
      <c r="E226" s="15">
        <v>2023</v>
      </c>
      <c r="F226" s="15" t="s">
        <v>162</v>
      </c>
      <c r="G226" s="15" t="s">
        <v>133</v>
      </c>
      <c r="H226" s="15" t="s">
        <v>136</v>
      </c>
      <c r="I226" s="15" t="s">
        <v>139</v>
      </c>
      <c r="J226" s="15" t="s">
        <v>141</v>
      </c>
      <c r="K226" s="15" t="s">
        <v>199</v>
      </c>
      <c r="L226" s="15" t="s">
        <v>201</v>
      </c>
      <c r="M226" s="15">
        <v>0.64900000000000002</v>
      </c>
      <c r="N226" s="15">
        <v>0.47099999999999997</v>
      </c>
      <c r="O226" s="15">
        <v>6.0000000000000001E-3</v>
      </c>
      <c r="P226" s="15">
        <v>0.53800000000000003</v>
      </c>
      <c r="Q226" s="15">
        <v>0.33700000000000002</v>
      </c>
      <c r="R226" s="15">
        <v>0.83199999999999996</v>
      </c>
      <c r="S226" s="15">
        <v>3.8959999999999999</v>
      </c>
      <c r="U226" s="15">
        <v>9.5340000000000007</v>
      </c>
      <c r="V226" s="15">
        <v>7240</v>
      </c>
    </row>
    <row r="227" spans="2:22" x14ac:dyDescent="0.25">
      <c r="B227" s="15" t="s">
        <v>122</v>
      </c>
      <c r="C227" s="15" t="s">
        <v>207</v>
      </c>
      <c r="D227" s="15" t="s">
        <v>245</v>
      </c>
      <c r="E227" s="15">
        <v>2023</v>
      </c>
      <c r="F227" s="15" t="s">
        <v>162</v>
      </c>
      <c r="G227" s="15" t="s">
        <v>133</v>
      </c>
      <c r="H227" s="15" t="s">
        <v>136</v>
      </c>
      <c r="I227" s="15" t="s">
        <v>139</v>
      </c>
      <c r="J227" s="15" t="s">
        <v>141</v>
      </c>
      <c r="K227" s="15" t="s">
        <v>199</v>
      </c>
      <c r="L227" s="15" t="s">
        <v>202</v>
      </c>
      <c r="M227" s="15">
        <v>0.49299999999999999</v>
      </c>
      <c r="N227" s="15">
        <v>0.32500000000000001</v>
      </c>
      <c r="O227" s="15">
        <v>4.0000000000000001E-3</v>
      </c>
      <c r="P227" s="15">
        <v>0.42099999999999999</v>
      </c>
      <c r="Q227" s="15">
        <v>0.26700000000000002</v>
      </c>
      <c r="R227" s="15">
        <v>0.64100000000000001</v>
      </c>
      <c r="S227" s="15">
        <v>14.079000000000001</v>
      </c>
      <c r="U227" s="15">
        <v>176.32300000000001</v>
      </c>
      <c r="V227" s="15">
        <v>7090</v>
      </c>
    </row>
    <row r="228" spans="2:22" x14ac:dyDescent="0.25">
      <c r="B228" s="15" t="s">
        <v>122</v>
      </c>
      <c r="C228" s="15" t="s">
        <v>207</v>
      </c>
      <c r="D228" s="15" t="s">
        <v>245</v>
      </c>
      <c r="E228" s="15">
        <v>2023</v>
      </c>
      <c r="F228" s="15" t="s">
        <v>162</v>
      </c>
      <c r="G228" s="15" t="s">
        <v>133</v>
      </c>
      <c r="H228" s="15" t="s">
        <v>136</v>
      </c>
      <c r="I228" s="15" t="s">
        <v>139</v>
      </c>
      <c r="J228" s="15" t="s">
        <v>141</v>
      </c>
      <c r="K228" s="15" t="s">
        <v>199</v>
      </c>
      <c r="L228" s="15" t="s">
        <v>203</v>
      </c>
      <c r="M228" s="15">
        <v>0.434</v>
      </c>
      <c r="N228" s="15">
        <v>0.29499999999999998</v>
      </c>
      <c r="O228" s="15">
        <v>4.0000000000000001E-3</v>
      </c>
      <c r="P228" s="15">
        <v>0.37</v>
      </c>
      <c r="Q228" s="15">
        <v>0.23200000000000001</v>
      </c>
      <c r="R228" s="15">
        <v>0.56200000000000006</v>
      </c>
      <c r="S228" s="15">
        <v>19.523</v>
      </c>
      <c r="U228" s="15">
        <v>239.494</v>
      </c>
      <c r="V228" s="15">
        <v>7080</v>
      </c>
    </row>
    <row r="229" spans="2:22" x14ac:dyDescent="0.25">
      <c r="B229" s="15" t="s">
        <v>122</v>
      </c>
      <c r="C229" s="15" t="s">
        <v>207</v>
      </c>
      <c r="D229" s="15" t="s">
        <v>245</v>
      </c>
      <c r="E229" s="15">
        <v>2023</v>
      </c>
      <c r="F229" s="15" t="s">
        <v>162</v>
      </c>
      <c r="G229" s="15" t="s">
        <v>133</v>
      </c>
      <c r="H229" s="15" t="s">
        <v>136</v>
      </c>
      <c r="I229" s="15" t="s">
        <v>139</v>
      </c>
      <c r="J229" s="15" t="s">
        <v>141</v>
      </c>
      <c r="K229" s="15" t="s">
        <v>199</v>
      </c>
      <c r="L229" s="15" t="s">
        <v>204</v>
      </c>
      <c r="M229" s="15">
        <v>0.41199999999999998</v>
      </c>
      <c r="N229" s="15">
        <v>0.35</v>
      </c>
      <c r="O229" s="15">
        <v>4.0000000000000001E-3</v>
      </c>
      <c r="P229" s="15">
        <v>0.33</v>
      </c>
      <c r="Q229" s="15">
        <v>0.192</v>
      </c>
      <c r="R229" s="15">
        <v>0.52600000000000002</v>
      </c>
      <c r="S229" s="15">
        <v>24.917999999999999</v>
      </c>
      <c r="U229" s="15">
        <v>302.11200000000002</v>
      </c>
      <c r="V229" s="15">
        <v>6700</v>
      </c>
    </row>
    <row r="230" spans="2:22" x14ac:dyDescent="0.25">
      <c r="B230" s="15" t="s">
        <v>122</v>
      </c>
      <c r="C230" s="15" t="s">
        <v>207</v>
      </c>
      <c r="D230" s="15" t="s">
        <v>245</v>
      </c>
      <c r="E230" s="15">
        <v>2023</v>
      </c>
      <c r="F230" s="15" t="s">
        <v>162</v>
      </c>
      <c r="G230" s="15" t="s">
        <v>133</v>
      </c>
      <c r="H230" s="15" t="s">
        <v>136</v>
      </c>
      <c r="I230" s="15" t="s">
        <v>139</v>
      </c>
      <c r="J230" s="15" t="s">
        <v>141</v>
      </c>
      <c r="K230" s="15" t="s">
        <v>199</v>
      </c>
      <c r="L230" s="15" t="s">
        <v>205</v>
      </c>
      <c r="M230" s="15">
        <v>0.58899999999999997</v>
      </c>
      <c r="N230" s="15">
        <v>0.39300000000000002</v>
      </c>
      <c r="O230" s="15">
        <v>5.0000000000000001E-3</v>
      </c>
      <c r="P230" s="15">
        <v>0.499</v>
      </c>
      <c r="Q230" s="15">
        <v>0.32200000000000001</v>
      </c>
      <c r="R230" s="15">
        <v>0.75600000000000001</v>
      </c>
      <c r="S230" s="15">
        <v>8.641</v>
      </c>
      <c r="U230" s="15">
        <v>55.497999999999998</v>
      </c>
      <c r="V230" s="15">
        <v>7150</v>
      </c>
    </row>
    <row r="231" spans="2:22" x14ac:dyDescent="0.25">
      <c r="B231" s="15" t="s">
        <v>122</v>
      </c>
      <c r="C231" s="15" t="s">
        <v>207</v>
      </c>
      <c r="D231" s="15" t="s">
        <v>246</v>
      </c>
      <c r="E231" s="15">
        <v>2023</v>
      </c>
      <c r="F231" s="15" t="s">
        <v>162</v>
      </c>
      <c r="G231" s="15" t="s">
        <v>133</v>
      </c>
      <c r="H231" s="15" t="s">
        <v>136</v>
      </c>
      <c r="I231" s="15" t="s">
        <v>139</v>
      </c>
      <c r="J231" s="15" t="s">
        <v>141</v>
      </c>
      <c r="K231" s="15" t="s">
        <v>199</v>
      </c>
      <c r="L231" s="15" t="s">
        <v>200</v>
      </c>
      <c r="M231" s="15">
        <v>0.65</v>
      </c>
      <c r="N231" s="15">
        <v>0.54500000000000004</v>
      </c>
      <c r="O231" s="15">
        <v>7.0000000000000001E-3</v>
      </c>
      <c r="P231" s="15">
        <v>0.50800000000000001</v>
      </c>
      <c r="Q231" s="15">
        <v>0.29299999999999998</v>
      </c>
      <c r="R231" s="15">
        <v>0.83</v>
      </c>
      <c r="S231" s="15">
        <v>-0.64400000000000002</v>
      </c>
      <c r="U231" s="15">
        <v>1E-3</v>
      </c>
      <c r="V231" s="15">
        <v>6310</v>
      </c>
    </row>
    <row r="232" spans="2:22" x14ac:dyDescent="0.25">
      <c r="B232" s="15" t="s">
        <v>122</v>
      </c>
      <c r="C232" s="15" t="s">
        <v>207</v>
      </c>
      <c r="D232" s="15" t="s">
        <v>246</v>
      </c>
      <c r="E232" s="15">
        <v>2023</v>
      </c>
      <c r="F232" s="15" t="s">
        <v>162</v>
      </c>
      <c r="G232" s="15" t="s">
        <v>133</v>
      </c>
      <c r="H232" s="15" t="s">
        <v>136</v>
      </c>
      <c r="I232" s="15" t="s">
        <v>139</v>
      </c>
      <c r="J232" s="15" t="s">
        <v>141</v>
      </c>
      <c r="K232" s="15" t="s">
        <v>199</v>
      </c>
      <c r="L232" s="15" t="s">
        <v>201</v>
      </c>
      <c r="M232" s="15">
        <v>0.63300000000000001</v>
      </c>
      <c r="N232" s="15">
        <v>0.46400000000000002</v>
      </c>
      <c r="O232" s="15">
        <v>5.0000000000000001E-3</v>
      </c>
      <c r="P232" s="15">
        <v>0.52</v>
      </c>
      <c r="Q232" s="15">
        <v>0.32900000000000001</v>
      </c>
      <c r="R232" s="15">
        <v>0.80300000000000005</v>
      </c>
      <c r="S232" s="15">
        <v>3.411</v>
      </c>
      <c r="U232" s="15">
        <v>2.2450000000000001</v>
      </c>
      <c r="V232" s="15">
        <v>7240</v>
      </c>
    </row>
    <row r="233" spans="2:22" x14ac:dyDescent="0.25">
      <c r="B233" s="15" t="s">
        <v>122</v>
      </c>
      <c r="C233" s="15" t="s">
        <v>207</v>
      </c>
      <c r="D233" s="15" t="s">
        <v>246</v>
      </c>
      <c r="E233" s="15">
        <v>2023</v>
      </c>
      <c r="F233" s="15" t="s">
        <v>162</v>
      </c>
      <c r="G233" s="15" t="s">
        <v>133</v>
      </c>
      <c r="H233" s="15" t="s">
        <v>136</v>
      </c>
      <c r="I233" s="15" t="s">
        <v>139</v>
      </c>
      <c r="J233" s="15" t="s">
        <v>141</v>
      </c>
      <c r="K233" s="15" t="s">
        <v>199</v>
      </c>
      <c r="L233" s="15" t="s">
        <v>202</v>
      </c>
      <c r="M233" s="15">
        <v>0.48499999999999999</v>
      </c>
      <c r="N233" s="15">
        <v>0.32300000000000001</v>
      </c>
      <c r="O233" s="15">
        <v>4.0000000000000001E-3</v>
      </c>
      <c r="P233" s="15">
        <v>0.41299999999999998</v>
      </c>
      <c r="Q233" s="15">
        <v>0.26100000000000001</v>
      </c>
      <c r="R233" s="15">
        <v>0.62</v>
      </c>
      <c r="S233" s="15">
        <v>13.576000000000001</v>
      </c>
      <c r="U233" s="15">
        <v>109.807</v>
      </c>
      <c r="V233" s="15">
        <v>7090</v>
      </c>
    </row>
    <row r="234" spans="2:22" x14ac:dyDescent="0.25">
      <c r="B234" s="15" t="s">
        <v>122</v>
      </c>
      <c r="C234" s="15" t="s">
        <v>207</v>
      </c>
      <c r="D234" s="15" t="s">
        <v>246</v>
      </c>
      <c r="E234" s="15">
        <v>2023</v>
      </c>
      <c r="F234" s="15" t="s">
        <v>162</v>
      </c>
      <c r="G234" s="15" t="s">
        <v>133</v>
      </c>
      <c r="H234" s="15" t="s">
        <v>136</v>
      </c>
      <c r="I234" s="15" t="s">
        <v>139</v>
      </c>
      <c r="J234" s="15" t="s">
        <v>141</v>
      </c>
      <c r="K234" s="15" t="s">
        <v>199</v>
      </c>
      <c r="L234" s="15" t="s">
        <v>203</v>
      </c>
      <c r="M234" s="15">
        <v>0.43</v>
      </c>
      <c r="N234" s="15">
        <v>0.29599999999999999</v>
      </c>
      <c r="O234" s="15">
        <v>4.0000000000000001E-3</v>
      </c>
      <c r="P234" s="15">
        <v>0.36</v>
      </c>
      <c r="Q234" s="15">
        <v>0.23200000000000001</v>
      </c>
      <c r="R234" s="15">
        <v>0.54900000000000004</v>
      </c>
      <c r="S234" s="15">
        <v>18.89</v>
      </c>
      <c r="U234" s="15">
        <v>148.38800000000001</v>
      </c>
      <c r="V234" s="15">
        <v>7080</v>
      </c>
    </row>
    <row r="235" spans="2:22" x14ac:dyDescent="0.25">
      <c r="B235" s="15" t="s">
        <v>122</v>
      </c>
      <c r="C235" s="15" t="s">
        <v>207</v>
      </c>
      <c r="D235" s="15" t="s">
        <v>246</v>
      </c>
      <c r="E235" s="15">
        <v>2023</v>
      </c>
      <c r="F235" s="15" t="s">
        <v>162</v>
      </c>
      <c r="G235" s="15" t="s">
        <v>133</v>
      </c>
      <c r="H235" s="15" t="s">
        <v>136</v>
      </c>
      <c r="I235" s="15" t="s">
        <v>139</v>
      </c>
      <c r="J235" s="15" t="s">
        <v>141</v>
      </c>
      <c r="K235" s="15" t="s">
        <v>199</v>
      </c>
      <c r="L235" s="15" t="s">
        <v>204</v>
      </c>
      <c r="M235" s="15">
        <v>0.40600000000000003</v>
      </c>
      <c r="N235" s="15">
        <v>0.34599999999999997</v>
      </c>
      <c r="O235" s="15">
        <v>4.0000000000000001E-3</v>
      </c>
      <c r="P235" s="15">
        <v>0.32</v>
      </c>
      <c r="Q235" s="15">
        <v>0.192</v>
      </c>
      <c r="R235" s="15">
        <v>0.51900000000000002</v>
      </c>
      <c r="S235" s="15">
        <v>23.963000000000001</v>
      </c>
      <c r="U235" s="15">
        <v>183.005</v>
      </c>
      <c r="V235" s="15">
        <v>6700</v>
      </c>
    </row>
    <row r="236" spans="2:22" x14ac:dyDescent="0.25">
      <c r="B236" s="15" t="s">
        <v>122</v>
      </c>
      <c r="C236" s="15" t="s">
        <v>207</v>
      </c>
      <c r="D236" s="15" t="s">
        <v>246</v>
      </c>
      <c r="E236" s="15">
        <v>2023</v>
      </c>
      <c r="F236" s="15" t="s">
        <v>162</v>
      </c>
      <c r="G236" s="15" t="s">
        <v>133</v>
      </c>
      <c r="H236" s="15" t="s">
        <v>136</v>
      </c>
      <c r="I236" s="15" t="s">
        <v>139</v>
      </c>
      <c r="J236" s="15" t="s">
        <v>141</v>
      </c>
      <c r="K236" s="15" t="s">
        <v>199</v>
      </c>
      <c r="L236" s="15" t="s">
        <v>205</v>
      </c>
      <c r="M236" s="15">
        <v>0.57299999999999995</v>
      </c>
      <c r="N236" s="15">
        <v>0.38900000000000001</v>
      </c>
      <c r="O236" s="15">
        <v>5.0000000000000001E-3</v>
      </c>
      <c r="P236" s="15">
        <v>0.48199999999999998</v>
      </c>
      <c r="Q236" s="15">
        <v>0.31</v>
      </c>
      <c r="R236" s="15">
        <v>0.73</v>
      </c>
      <c r="S236" s="15">
        <v>8.2230000000000008</v>
      </c>
      <c r="U236" s="15">
        <v>26.946999999999999</v>
      </c>
      <c r="V236" s="15">
        <v>7150</v>
      </c>
    </row>
    <row r="237" spans="2:22" x14ac:dyDescent="0.25">
      <c r="B237" s="15" t="s">
        <v>122</v>
      </c>
      <c r="C237" s="15" t="s">
        <v>207</v>
      </c>
      <c r="D237" s="15" t="s">
        <v>247</v>
      </c>
      <c r="E237" s="15">
        <v>2023</v>
      </c>
      <c r="F237" s="15" t="s">
        <v>162</v>
      </c>
      <c r="G237" s="15" t="s">
        <v>133</v>
      </c>
      <c r="H237" s="15" t="s">
        <v>136</v>
      </c>
      <c r="I237" s="15" t="s">
        <v>139</v>
      </c>
      <c r="J237" s="15" t="s">
        <v>141</v>
      </c>
      <c r="K237" s="15" t="s">
        <v>199</v>
      </c>
      <c r="L237" s="15" t="s">
        <v>200</v>
      </c>
      <c r="M237" s="15">
        <v>0.622</v>
      </c>
      <c r="N237" s="15">
        <v>0.53900000000000003</v>
      </c>
      <c r="O237" s="15">
        <v>7.0000000000000001E-3</v>
      </c>
      <c r="P237" s="15">
        <v>0.47599999999999998</v>
      </c>
      <c r="Q237" s="15">
        <v>0.27700000000000002</v>
      </c>
      <c r="R237" s="15">
        <v>0.79300000000000004</v>
      </c>
      <c r="S237" s="15">
        <v>-0.64400000000000002</v>
      </c>
      <c r="U237" s="15">
        <v>1E-3</v>
      </c>
      <c r="V237" s="15">
        <v>6310</v>
      </c>
    </row>
    <row r="238" spans="2:22" x14ac:dyDescent="0.25">
      <c r="B238" s="15" t="s">
        <v>122</v>
      </c>
      <c r="C238" s="15" t="s">
        <v>207</v>
      </c>
      <c r="D238" s="15" t="s">
        <v>247</v>
      </c>
      <c r="E238" s="15">
        <v>2023</v>
      </c>
      <c r="F238" s="15" t="s">
        <v>162</v>
      </c>
      <c r="G238" s="15" t="s">
        <v>133</v>
      </c>
      <c r="H238" s="15" t="s">
        <v>136</v>
      </c>
      <c r="I238" s="15" t="s">
        <v>139</v>
      </c>
      <c r="J238" s="15" t="s">
        <v>141</v>
      </c>
      <c r="K238" s="15" t="s">
        <v>199</v>
      </c>
      <c r="L238" s="15" t="s">
        <v>201</v>
      </c>
      <c r="M238" s="15">
        <v>0.59899999999999998</v>
      </c>
      <c r="N238" s="15">
        <v>0.44800000000000001</v>
      </c>
      <c r="O238" s="15">
        <v>5.0000000000000001E-3</v>
      </c>
      <c r="P238" s="15">
        <v>0.48799999999999999</v>
      </c>
      <c r="Q238" s="15">
        <v>0.312</v>
      </c>
      <c r="R238" s="15">
        <v>0.755</v>
      </c>
      <c r="S238" s="15">
        <v>3.411</v>
      </c>
      <c r="U238" s="15">
        <v>2.2450000000000001</v>
      </c>
      <c r="V238" s="15">
        <v>7240</v>
      </c>
    </row>
    <row r="239" spans="2:22" x14ac:dyDescent="0.25">
      <c r="B239" s="15" t="s">
        <v>122</v>
      </c>
      <c r="C239" s="15" t="s">
        <v>207</v>
      </c>
      <c r="D239" s="15" t="s">
        <v>247</v>
      </c>
      <c r="E239" s="15">
        <v>2023</v>
      </c>
      <c r="F239" s="15" t="s">
        <v>162</v>
      </c>
      <c r="G239" s="15" t="s">
        <v>133</v>
      </c>
      <c r="H239" s="15" t="s">
        <v>136</v>
      </c>
      <c r="I239" s="15" t="s">
        <v>139</v>
      </c>
      <c r="J239" s="15" t="s">
        <v>141</v>
      </c>
      <c r="K239" s="15" t="s">
        <v>199</v>
      </c>
      <c r="L239" s="15" t="s">
        <v>202</v>
      </c>
      <c r="M239" s="15">
        <v>0.46600000000000003</v>
      </c>
      <c r="N239" s="15">
        <v>0.313</v>
      </c>
      <c r="O239" s="15">
        <v>4.0000000000000001E-3</v>
      </c>
      <c r="P239" s="15">
        <v>0.39400000000000002</v>
      </c>
      <c r="Q239" s="15">
        <v>0.25600000000000001</v>
      </c>
      <c r="R239" s="15">
        <v>0.59</v>
      </c>
      <c r="S239" s="15">
        <v>13.576000000000001</v>
      </c>
      <c r="U239" s="15">
        <v>109.815</v>
      </c>
      <c r="V239" s="15">
        <v>7090</v>
      </c>
    </row>
    <row r="240" spans="2:22" x14ac:dyDescent="0.25">
      <c r="B240" s="15" t="s">
        <v>122</v>
      </c>
      <c r="C240" s="15" t="s">
        <v>207</v>
      </c>
      <c r="D240" s="15" t="s">
        <v>247</v>
      </c>
      <c r="E240" s="15">
        <v>2023</v>
      </c>
      <c r="F240" s="15" t="s">
        <v>162</v>
      </c>
      <c r="G240" s="15" t="s">
        <v>133</v>
      </c>
      <c r="H240" s="15" t="s">
        <v>136</v>
      </c>
      <c r="I240" s="15" t="s">
        <v>139</v>
      </c>
      <c r="J240" s="15" t="s">
        <v>141</v>
      </c>
      <c r="K240" s="15" t="s">
        <v>199</v>
      </c>
      <c r="L240" s="15" t="s">
        <v>203</v>
      </c>
      <c r="M240" s="15">
        <v>0.41699999999999998</v>
      </c>
      <c r="N240" s="15">
        <v>0.28899999999999998</v>
      </c>
      <c r="O240" s="15">
        <v>3.0000000000000001E-3</v>
      </c>
      <c r="P240" s="15">
        <v>0.34899999999999998</v>
      </c>
      <c r="Q240" s="15">
        <v>0.22600000000000001</v>
      </c>
      <c r="R240" s="15">
        <v>0.52800000000000002</v>
      </c>
      <c r="S240" s="15">
        <v>18.89</v>
      </c>
      <c r="U240" s="15">
        <v>148.392</v>
      </c>
      <c r="V240" s="15">
        <v>7080</v>
      </c>
    </row>
    <row r="241" spans="2:22" x14ac:dyDescent="0.25">
      <c r="B241" s="15" t="s">
        <v>122</v>
      </c>
      <c r="C241" s="15" t="s">
        <v>207</v>
      </c>
      <c r="D241" s="15" t="s">
        <v>247</v>
      </c>
      <c r="E241" s="15">
        <v>2023</v>
      </c>
      <c r="F241" s="15" t="s">
        <v>162</v>
      </c>
      <c r="G241" s="15" t="s">
        <v>133</v>
      </c>
      <c r="H241" s="15" t="s">
        <v>136</v>
      </c>
      <c r="I241" s="15" t="s">
        <v>139</v>
      </c>
      <c r="J241" s="15" t="s">
        <v>141</v>
      </c>
      <c r="K241" s="15" t="s">
        <v>199</v>
      </c>
      <c r="L241" s="15" t="s">
        <v>204</v>
      </c>
      <c r="M241" s="15">
        <v>0.40300000000000002</v>
      </c>
      <c r="N241" s="15">
        <v>0.36099999999999999</v>
      </c>
      <c r="O241" s="15">
        <v>4.0000000000000001E-3</v>
      </c>
      <c r="P241" s="15">
        <v>0.315</v>
      </c>
      <c r="Q241" s="15">
        <v>0.19</v>
      </c>
      <c r="R241" s="15">
        <v>0.50900000000000001</v>
      </c>
      <c r="S241" s="15">
        <v>23.963000000000001</v>
      </c>
      <c r="U241" s="15">
        <v>183.005</v>
      </c>
      <c r="V241" s="15">
        <v>6700</v>
      </c>
    </row>
    <row r="242" spans="2:22" x14ac:dyDescent="0.25">
      <c r="B242" s="15" t="s">
        <v>122</v>
      </c>
      <c r="C242" s="15" t="s">
        <v>207</v>
      </c>
      <c r="D242" s="15" t="s">
        <v>247</v>
      </c>
      <c r="E242" s="15">
        <v>2023</v>
      </c>
      <c r="F242" s="15" t="s">
        <v>162</v>
      </c>
      <c r="G242" s="15" t="s">
        <v>133</v>
      </c>
      <c r="H242" s="15" t="s">
        <v>136</v>
      </c>
      <c r="I242" s="15" t="s">
        <v>139</v>
      </c>
      <c r="J242" s="15" t="s">
        <v>141</v>
      </c>
      <c r="K242" s="15" t="s">
        <v>199</v>
      </c>
      <c r="L242" s="15" t="s">
        <v>205</v>
      </c>
      <c r="M242" s="15">
        <v>0.54800000000000004</v>
      </c>
      <c r="N242" s="15">
        <v>0.379</v>
      </c>
      <c r="O242" s="15">
        <v>4.0000000000000001E-3</v>
      </c>
      <c r="P242" s="15">
        <v>0.45900000000000002</v>
      </c>
      <c r="Q242" s="15">
        <v>0.29499999999999998</v>
      </c>
      <c r="R242" s="15">
        <v>0.69</v>
      </c>
      <c r="S242" s="15">
        <v>8.2230000000000008</v>
      </c>
      <c r="U242" s="15">
        <v>26.946000000000002</v>
      </c>
      <c r="V242" s="15">
        <v>7150</v>
      </c>
    </row>
    <row r="243" spans="2:22" x14ac:dyDescent="0.25">
      <c r="B243" s="15" t="s">
        <v>122</v>
      </c>
      <c r="C243" s="15" t="s">
        <v>207</v>
      </c>
      <c r="D243" s="15" t="s">
        <v>248</v>
      </c>
      <c r="E243" s="15">
        <v>2023</v>
      </c>
      <c r="F243" s="15" t="s">
        <v>162</v>
      </c>
      <c r="G243" s="15" t="s">
        <v>133</v>
      </c>
      <c r="H243" s="15" t="s">
        <v>136</v>
      </c>
      <c r="I243" s="15" t="s">
        <v>139</v>
      </c>
      <c r="J243" s="15" t="s">
        <v>141</v>
      </c>
      <c r="K243" s="15" t="s">
        <v>199</v>
      </c>
      <c r="L243" s="15" t="s">
        <v>200</v>
      </c>
      <c r="M243" s="15">
        <v>0.58699999999999997</v>
      </c>
      <c r="N243" s="15">
        <v>0.52900000000000003</v>
      </c>
      <c r="O243" s="15">
        <v>7.0000000000000001E-3</v>
      </c>
      <c r="P243" s="15">
        <v>0.443</v>
      </c>
      <c r="Q243" s="15">
        <v>0.26100000000000001</v>
      </c>
      <c r="R243" s="15">
        <v>0.73799999999999999</v>
      </c>
      <c r="S243" s="15">
        <v>-0.90800000000000003</v>
      </c>
      <c r="U243" s="15">
        <v>0</v>
      </c>
      <c r="V243" s="15">
        <v>6310</v>
      </c>
    </row>
    <row r="244" spans="2:22" x14ac:dyDescent="0.25">
      <c r="B244" s="15" t="s">
        <v>122</v>
      </c>
      <c r="C244" s="15" t="s">
        <v>207</v>
      </c>
      <c r="D244" s="15" t="s">
        <v>248</v>
      </c>
      <c r="E244" s="15">
        <v>2023</v>
      </c>
      <c r="F244" s="15" t="s">
        <v>162</v>
      </c>
      <c r="G244" s="15" t="s">
        <v>133</v>
      </c>
      <c r="H244" s="15" t="s">
        <v>136</v>
      </c>
      <c r="I244" s="15" t="s">
        <v>139</v>
      </c>
      <c r="J244" s="15" t="s">
        <v>141</v>
      </c>
      <c r="K244" s="15" t="s">
        <v>199</v>
      </c>
      <c r="L244" s="15" t="s">
        <v>201</v>
      </c>
      <c r="M244" s="15">
        <v>0.56399999999999995</v>
      </c>
      <c r="N244" s="15">
        <v>0.436</v>
      </c>
      <c r="O244" s="15">
        <v>5.0000000000000001E-3</v>
      </c>
      <c r="P244" s="15">
        <v>0.45400000000000001</v>
      </c>
      <c r="Q244" s="15">
        <v>0.29199999999999998</v>
      </c>
      <c r="R244" s="15">
        <v>0.70499999999999996</v>
      </c>
      <c r="S244" s="15">
        <v>3.069</v>
      </c>
      <c r="U244" s="15">
        <v>0.56100000000000005</v>
      </c>
      <c r="V244" s="15">
        <v>7240</v>
      </c>
    </row>
    <row r="245" spans="2:22" x14ac:dyDescent="0.25">
      <c r="B245" s="15" t="s">
        <v>122</v>
      </c>
      <c r="C245" s="15" t="s">
        <v>207</v>
      </c>
      <c r="D245" s="15" t="s">
        <v>248</v>
      </c>
      <c r="E245" s="15">
        <v>2023</v>
      </c>
      <c r="F245" s="15" t="s">
        <v>162</v>
      </c>
      <c r="G245" s="15" t="s">
        <v>133</v>
      </c>
      <c r="H245" s="15" t="s">
        <v>136</v>
      </c>
      <c r="I245" s="15" t="s">
        <v>139</v>
      </c>
      <c r="J245" s="15" t="s">
        <v>141</v>
      </c>
      <c r="K245" s="15" t="s">
        <v>199</v>
      </c>
      <c r="L245" s="15" t="s">
        <v>202</v>
      </c>
      <c r="M245" s="15">
        <v>0.44500000000000001</v>
      </c>
      <c r="N245" s="15">
        <v>0.30499999999999999</v>
      </c>
      <c r="O245" s="15">
        <v>4.0000000000000001E-3</v>
      </c>
      <c r="P245" s="15">
        <v>0.374</v>
      </c>
      <c r="Q245" s="15">
        <v>0.24099999999999999</v>
      </c>
      <c r="R245" s="15">
        <v>0.56299999999999994</v>
      </c>
      <c r="S245" s="15">
        <v>12.958</v>
      </c>
      <c r="U245" s="15">
        <v>53.265000000000001</v>
      </c>
      <c r="V245" s="15">
        <v>7090</v>
      </c>
    </row>
    <row r="246" spans="2:22" x14ac:dyDescent="0.25">
      <c r="B246" s="15" t="s">
        <v>122</v>
      </c>
      <c r="C246" s="15" t="s">
        <v>207</v>
      </c>
      <c r="D246" s="15" t="s">
        <v>248</v>
      </c>
      <c r="E246" s="15">
        <v>2023</v>
      </c>
      <c r="F246" s="15" t="s">
        <v>162</v>
      </c>
      <c r="G246" s="15" t="s">
        <v>133</v>
      </c>
      <c r="H246" s="15" t="s">
        <v>136</v>
      </c>
      <c r="I246" s="15" t="s">
        <v>139</v>
      </c>
      <c r="J246" s="15" t="s">
        <v>141</v>
      </c>
      <c r="K246" s="15" t="s">
        <v>199</v>
      </c>
      <c r="L246" s="15" t="s">
        <v>203</v>
      </c>
      <c r="M246" s="15">
        <v>0.39900000000000002</v>
      </c>
      <c r="N246" s="15">
        <v>0.27900000000000003</v>
      </c>
      <c r="O246" s="15">
        <v>3.0000000000000001E-3</v>
      </c>
      <c r="P246" s="15">
        <v>0.33600000000000002</v>
      </c>
      <c r="Q246" s="15">
        <v>0.217</v>
      </c>
      <c r="R246" s="15">
        <v>0.503</v>
      </c>
      <c r="S246" s="15">
        <v>18.068999999999999</v>
      </c>
      <c r="U246" s="15">
        <v>71.858999999999995</v>
      </c>
      <c r="V246" s="15">
        <v>7080</v>
      </c>
    </row>
    <row r="247" spans="2:22" x14ac:dyDescent="0.25">
      <c r="B247" s="15" t="s">
        <v>122</v>
      </c>
      <c r="C247" s="15" t="s">
        <v>207</v>
      </c>
      <c r="D247" s="15" t="s">
        <v>248</v>
      </c>
      <c r="E247" s="15">
        <v>2023</v>
      </c>
      <c r="F247" s="15" t="s">
        <v>162</v>
      </c>
      <c r="G247" s="15" t="s">
        <v>133</v>
      </c>
      <c r="H247" s="15" t="s">
        <v>136</v>
      </c>
      <c r="I247" s="15" t="s">
        <v>139</v>
      </c>
      <c r="J247" s="15" t="s">
        <v>141</v>
      </c>
      <c r="K247" s="15" t="s">
        <v>199</v>
      </c>
      <c r="L247" s="15" t="s">
        <v>204</v>
      </c>
      <c r="M247" s="15">
        <v>0.39</v>
      </c>
      <c r="N247" s="15">
        <v>0.34799999999999998</v>
      </c>
      <c r="O247" s="15">
        <v>4.0000000000000001E-3</v>
      </c>
      <c r="P247" s="15">
        <v>0.308</v>
      </c>
      <c r="Q247" s="15">
        <v>0.189</v>
      </c>
      <c r="R247" s="15">
        <v>0.48799999999999999</v>
      </c>
      <c r="S247" s="15">
        <v>22.56</v>
      </c>
      <c r="U247" s="15">
        <v>85.39</v>
      </c>
      <c r="V247" s="15">
        <v>6700</v>
      </c>
    </row>
    <row r="248" spans="2:22" x14ac:dyDescent="0.25">
      <c r="B248" s="15" t="s">
        <v>122</v>
      </c>
      <c r="C248" s="15" t="s">
        <v>207</v>
      </c>
      <c r="D248" s="15" t="s">
        <v>248</v>
      </c>
      <c r="E248" s="15">
        <v>2023</v>
      </c>
      <c r="F248" s="15" t="s">
        <v>162</v>
      </c>
      <c r="G248" s="15" t="s">
        <v>133</v>
      </c>
      <c r="H248" s="15" t="s">
        <v>136</v>
      </c>
      <c r="I248" s="15" t="s">
        <v>139</v>
      </c>
      <c r="J248" s="15" t="s">
        <v>141</v>
      </c>
      <c r="K248" s="15" t="s">
        <v>199</v>
      </c>
      <c r="L248" s="15" t="s">
        <v>205</v>
      </c>
      <c r="M248" s="15">
        <v>0.52</v>
      </c>
      <c r="N248" s="15">
        <v>0.36599999999999999</v>
      </c>
      <c r="O248" s="15">
        <v>4.0000000000000001E-3</v>
      </c>
      <c r="P248" s="15">
        <v>0.435</v>
      </c>
      <c r="Q248" s="15">
        <v>0.27800000000000002</v>
      </c>
      <c r="R248" s="15">
        <v>0.64900000000000002</v>
      </c>
      <c r="S248" s="15">
        <v>7.8220000000000001</v>
      </c>
      <c r="U248" s="15">
        <v>7.1079999999999997</v>
      </c>
      <c r="V248" s="15">
        <v>7150</v>
      </c>
    </row>
    <row r="249" spans="2:22" x14ac:dyDescent="0.25">
      <c r="B249" s="15" t="s">
        <v>122</v>
      </c>
      <c r="C249" s="15" t="s">
        <v>207</v>
      </c>
      <c r="D249" s="15" t="s">
        <v>249</v>
      </c>
      <c r="E249" s="15">
        <v>2023</v>
      </c>
      <c r="F249" s="15" t="s">
        <v>162</v>
      </c>
      <c r="G249" s="15" t="s">
        <v>133</v>
      </c>
      <c r="H249" s="15" t="s">
        <v>136</v>
      </c>
      <c r="I249" s="15" t="s">
        <v>139</v>
      </c>
      <c r="J249" s="15" t="s">
        <v>141</v>
      </c>
      <c r="K249" s="15" t="s">
        <v>199</v>
      </c>
      <c r="L249" s="15" t="s">
        <v>200</v>
      </c>
      <c r="M249" s="15">
        <v>0.55200000000000005</v>
      </c>
      <c r="N249" s="15">
        <v>0.504</v>
      </c>
      <c r="O249" s="15">
        <v>6.0000000000000001E-3</v>
      </c>
      <c r="P249" s="15">
        <v>0.41199999999999998</v>
      </c>
      <c r="Q249" s="15">
        <v>0.249</v>
      </c>
      <c r="R249" s="15">
        <v>0.67700000000000005</v>
      </c>
      <c r="S249" s="15">
        <v>-0.90800000000000003</v>
      </c>
      <c r="U249" s="15">
        <v>0</v>
      </c>
      <c r="V249" s="15">
        <v>6310</v>
      </c>
    </row>
    <row r="250" spans="2:22" x14ac:dyDescent="0.25">
      <c r="B250" s="15" t="s">
        <v>122</v>
      </c>
      <c r="C250" s="15" t="s">
        <v>207</v>
      </c>
      <c r="D250" s="15" t="s">
        <v>249</v>
      </c>
      <c r="E250" s="15">
        <v>2023</v>
      </c>
      <c r="F250" s="15" t="s">
        <v>162</v>
      </c>
      <c r="G250" s="15" t="s">
        <v>133</v>
      </c>
      <c r="H250" s="15" t="s">
        <v>136</v>
      </c>
      <c r="I250" s="15" t="s">
        <v>139</v>
      </c>
      <c r="J250" s="15" t="s">
        <v>141</v>
      </c>
      <c r="K250" s="15" t="s">
        <v>199</v>
      </c>
      <c r="L250" s="15" t="s">
        <v>201</v>
      </c>
      <c r="M250" s="15">
        <v>0.53100000000000003</v>
      </c>
      <c r="N250" s="15">
        <v>0.42</v>
      </c>
      <c r="O250" s="15">
        <v>5.0000000000000001E-3</v>
      </c>
      <c r="P250" s="15">
        <v>0.42099999999999999</v>
      </c>
      <c r="Q250" s="15">
        <v>0.27200000000000002</v>
      </c>
      <c r="R250" s="15">
        <v>0.65400000000000003</v>
      </c>
      <c r="S250" s="15">
        <v>3.069</v>
      </c>
      <c r="U250" s="15">
        <v>0.56100000000000005</v>
      </c>
      <c r="V250" s="15">
        <v>7240</v>
      </c>
    </row>
    <row r="251" spans="2:22" x14ac:dyDescent="0.25">
      <c r="B251" s="15" t="s">
        <v>122</v>
      </c>
      <c r="C251" s="15" t="s">
        <v>207</v>
      </c>
      <c r="D251" s="15" t="s">
        <v>249</v>
      </c>
      <c r="E251" s="15">
        <v>2023</v>
      </c>
      <c r="F251" s="15" t="s">
        <v>162</v>
      </c>
      <c r="G251" s="15" t="s">
        <v>133</v>
      </c>
      <c r="H251" s="15" t="s">
        <v>136</v>
      </c>
      <c r="I251" s="15" t="s">
        <v>139</v>
      </c>
      <c r="J251" s="15" t="s">
        <v>141</v>
      </c>
      <c r="K251" s="15" t="s">
        <v>199</v>
      </c>
      <c r="L251" s="15" t="s">
        <v>202</v>
      </c>
      <c r="M251" s="15">
        <v>0.42599999999999999</v>
      </c>
      <c r="N251" s="15">
        <v>0.29499999999999998</v>
      </c>
      <c r="O251" s="15">
        <v>4.0000000000000001E-3</v>
      </c>
      <c r="P251" s="15">
        <v>0.35499999999999998</v>
      </c>
      <c r="Q251" s="15">
        <v>0.23200000000000001</v>
      </c>
      <c r="R251" s="15">
        <v>0.53200000000000003</v>
      </c>
      <c r="S251" s="15">
        <v>12.958</v>
      </c>
      <c r="U251" s="15">
        <v>53.256</v>
      </c>
      <c r="V251" s="15">
        <v>7090</v>
      </c>
    </row>
    <row r="252" spans="2:22" x14ac:dyDescent="0.25">
      <c r="B252" s="15" t="s">
        <v>122</v>
      </c>
      <c r="C252" s="15" t="s">
        <v>207</v>
      </c>
      <c r="D252" s="15" t="s">
        <v>249</v>
      </c>
      <c r="E252" s="15">
        <v>2023</v>
      </c>
      <c r="F252" s="15" t="s">
        <v>162</v>
      </c>
      <c r="G252" s="15" t="s">
        <v>133</v>
      </c>
      <c r="H252" s="15" t="s">
        <v>136</v>
      </c>
      <c r="I252" s="15" t="s">
        <v>139</v>
      </c>
      <c r="J252" s="15" t="s">
        <v>141</v>
      </c>
      <c r="K252" s="15" t="s">
        <v>199</v>
      </c>
      <c r="L252" s="15" t="s">
        <v>203</v>
      </c>
      <c r="M252" s="15">
        <v>0.38400000000000001</v>
      </c>
      <c r="N252" s="15">
        <v>0.27200000000000002</v>
      </c>
      <c r="O252" s="15">
        <v>3.0000000000000001E-3</v>
      </c>
      <c r="P252" s="15">
        <v>0.32200000000000001</v>
      </c>
      <c r="Q252" s="15">
        <v>0.21099999999999999</v>
      </c>
      <c r="R252" s="15">
        <v>0.47899999999999998</v>
      </c>
      <c r="S252" s="15">
        <v>18.068000000000001</v>
      </c>
      <c r="U252" s="15">
        <v>71.850999999999999</v>
      </c>
      <c r="V252" s="15">
        <v>7080</v>
      </c>
    </row>
    <row r="253" spans="2:22" x14ac:dyDescent="0.25">
      <c r="B253" s="15" t="s">
        <v>122</v>
      </c>
      <c r="C253" s="15" t="s">
        <v>207</v>
      </c>
      <c r="D253" s="15" t="s">
        <v>249</v>
      </c>
      <c r="E253" s="15">
        <v>2023</v>
      </c>
      <c r="F253" s="15" t="s">
        <v>162</v>
      </c>
      <c r="G253" s="15" t="s">
        <v>133</v>
      </c>
      <c r="H253" s="15" t="s">
        <v>136</v>
      </c>
      <c r="I253" s="15" t="s">
        <v>139</v>
      </c>
      <c r="J253" s="15" t="s">
        <v>141</v>
      </c>
      <c r="K253" s="15" t="s">
        <v>199</v>
      </c>
      <c r="L253" s="15" t="s">
        <v>204</v>
      </c>
      <c r="M253" s="15">
        <v>0.38400000000000001</v>
      </c>
      <c r="N253" s="15">
        <v>0.34300000000000003</v>
      </c>
      <c r="O253" s="15">
        <v>4.0000000000000001E-3</v>
      </c>
      <c r="P253" s="15">
        <v>0.30199999999999999</v>
      </c>
      <c r="Q253" s="15">
        <v>0.188</v>
      </c>
      <c r="R253" s="15">
        <v>0.47799999999999998</v>
      </c>
      <c r="S253" s="15">
        <v>22.56</v>
      </c>
      <c r="U253" s="15">
        <v>85.39</v>
      </c>
      <c r="V253" s="15">
        <v>6700</v>
      </c>
    </row>
    <row r="254" spans="2:22" x14ac:dyDescent="0.25">
      <c r="B254" s="15" t="s">
        <v>122</v>
      </c>
      <c r="C254" s="15" t="s">
        <v>207</v>
      </c>
      <c r="D254" s="15" t="s">
        <v>249</v>
      </c>
      <c r="E254" s="15">
        <v>2023</v>
      </c>
      <c r="F254" s="15" t="s">
        <v>162</v>
      </c>
      <c r="G254" s="15" t="s">
        <v>133</v>
      </c>
      <c r="H254" s="15" t="s">
        <v>136</v>
      </c>
      <c r="I254" s="15" t="s">
        <v>139</v>
      </c>
      <c r="J254" s="15" t="s">
        <v>141</v>
      </c>
      <c r="K254" s="15" t="s">
        <v>199</v>
      </c>
      <c r="L254" s="15" t="s">
        <v>205</v>
      </c>
      <c r="M254" s="15">
        <v>0.49299999999999999</v>
      </c>
      <c r="N254" s="15">
        <v>0.35199999999999998</v>
      </c>
      <c r="O254" s="15">
        <v>4.0000000000000001E-3</v>
      </c>
      <c r="P254" s="15">
        <v>0.40799999999999997</v>
      </c>
      <c r="Q254" s="15">
        <v>0.26700000000000002</v>
      </c>
      <c r="R254" s="15">
        <v>0.61199999999999999</v>
      </c>
      <c r="S254" s="15">
        <v>7.8220000000000001</v>
      </c>
      <c r="U254" s="15">
        <v>7.1050000000000004</v>
      </c>
      <c r="V254" s="15">
        <v>7150</v>
      </c>
    </row>
    <row r="255" spans="2:22" x14ac:dyDescent="0.25">
      <c r="B255" s="15" t="s">
        <v>122</v>
      </c>
      <c r="C255" s="15" t="s">
        <v>207</v>
      </c>
      <c r="D255" s="15" t="s">
        <v>250</v>
      </c>
      <c r="E255" s="15">
        <v>2023</v>
      </c>
      <c r="F255" s="15" t="s">
        <v>162</v>
      </c>
      <c r="G255" s="15" t="s">
        <v>133</v>
      </c>
      <c r="H255" s="15" t="s">
        <v>136</v>
      </c>
      <c r="I255" s="15" t="s">
        <v>139</v>
      </c>
      <c r="J255" s="15" t="s">
        <v>141</v>
      </c>
      <c r="K255" s="15" t="s">
        <v>199</v>
      </c>
      <c r="L255" s="15" t="s">
        <v>200</v>
      </c>
      <c r="M255" s="15">
        <v>0.52400000000000002</v>
      </c>
      <c r="N255" s="15">
        <v>0.47899999999999998</v>
      </c>
      <c r="O255" s="15">
        <v>6.0000000000000001E-3</v>
      </c>
      <c r="P255" s="15">
        <v>0.39300000000000002</v>
      </c>
      <c r="Q255" s="15">
        <v>0.23699999999999999</v>
      </c>
      <c r="R255" s="15">
        <v>0.64300000000000002</v>
      </c>
      <c r="S255" s="15">
        <v>-1.1000000000000001</v>
      </c>
      <c r="U255" s="15">
        <v>0</v>
      </c>
      <c r="V255" s="15">
        <v>6310</v>
      </c>
    </row>
    <row r="256" spans="2:22" x14ac:dyDescent="0.25">
      <c r="B256" s="15" t="s">
        <v>122</v>
      </c>
      <c r="C256" s="15" t="s">
        <v>207</v>
      </c>
      <c r="D256" s="15" t="s">
        <v>250</v>
      </c>
      <c r="E256" s="15">
        <v>2023</v>
      </c>
      <c r="F256" s="15" t="s">
        <v>162</v>
      </c>
      <c r="G256" s="15" t="s">
        <v>133</v>
      </c>
      <c r="H256" s="15" t="s">
        <v>136</v>
      </c>
      <c r="I256" s="15" t="s">
        <v>139</v>
      </c>
      <c r="J256" s="15" t="s">
        <v>141</v>
      </c>
      <c r="K256" s="15" t="s">
        <v>199</v>
      </c>
      <c r="L256" s="15" t="s">
        <v>201</v>
      </c>
      <c r="M256" s="15">
        <v>0.503</v>
      </c>
      <c r="N256" s="15">
        <v>0.41099999999999998</v>
      </c>
      <c r="O256" s="15">
        <v>5.0000000000000001E-3</v>
      </c>
      <c r="P256" s="15">
        <v>0.39800000000000002</v>
      </c>
      <c r="Q256" s="15">
        <v>0.25900000000000001</v>
      </c>
      <c r="R256" s="15">
        <v>0.61599999999999999</v>
      </c>
      <c r="S256" s="15">
        <v>2.8119999999999998</v>
      </c>
      <c r="U256" s="15">
        <v>3.4000000000000002E-2</v>
      </c>
      <c r="V256" s="15">
        <v>7240</v>
      </c>
    </row>
    <row r="257" spans="2:22" x14ac:dyDescent="0.25">
      <c r="B257" s="15" t="s">
        <v>122</v>
      </c>
      <c r="C257" s="15" t="s">
        <v>207</v>
      </c>
      <c r="D257" s="15" t="s">
        <v>250</v>
      </c>
      <c r="E257" s="15">
        <v>2023</v>
      </c>
      <c r="F257" s="15" t="s">
        <v>162</v>
      </c>
      <c r="G257" s="15" t="s">
        <v>133</v>
      </c>
      <c r="H257" s="15" t="s">
        <v>136</v>
      </c>
      <c r="I257" s="15" t="s">
        <v>139</v>
      </c>
      <c r="J257" s="15" t="s">
        <v>141</v>
      </c>
      <c r="K257" s="15" t="s">
        <v>199</v>
      </c>
      <c r="L257" s="15" t="s">
        <v>202</v>
      </c>
      <c r="M257" s="15">
        <v>0.40799999999999997</v>
      </c>
      <c r="N257" s="15">
        <v>0.28599999999999998</v>
      </c>
      <c r="O257" s="15">
        <v>3.0000000000000001E-3</v>
      </c>
      <c r="P257" s="15">
        <v>0.33900000000000002</v>
      </c>
      <c r="Q257" s="15">
        <v>0.223</v>
      </c>
      <c r="R257" s="15">
        <v>0.505</v>
      </c>
      <c r="S257" s="15">
        <v>12.298999999999999</v>
      </c>
      <c r="U257" s="15">
        <v>13.55</v>
      </c>
      <c r="V257" s="15">
        <v>7090</v>
      </c>
    </row>
    <row r="258" spans="2:22" x14ac:dyDescent="0.25">
      <c r="B258" s="15" t="s">
        <v>122</v>
      </c>
      <c r="C258" s="15" t="s">
        <v>207</v>
      </c>
      <c r="D258" s="15" t="s">
        <v>250</v>
      </c>
      <c r="E258" s="15">
        <v>2023</v>
      </c>
      <c r="F258" s="15" t="s">
        <v>162</v>
      </c>
      <c r="G258" s="15" t="s">
        <v>133</v>
      </c>
      <c r="H258" s="15" t="s">
        <v>136</v>
      </c>
      <c r="I258" s="15" t="s">
        <v>139</v>
      </c>
      <c r="J258" s="15" t="s">
        <v>141</v>
      </c>
      <c r="K258" s="15" t="s">
        <v>199</v>
      </c>
      <c r="L258" s="15" t="s">
        <v>203</v>
      </c>
      <c r="M258" s="15">
        <v>0.37</v>
      </c>
      <c r="N258" s="15">
        <v>0.26400000000000001</v>
      </c>
      <c r="O258" s="15">
        <v>3.0000000000000001E-3</v>
      </c>
      <c r="P258" s="15">
        <v>0.31</v>
      </c>
      <c r="Q258" s="15">
        <v>0.20399999999999999</v>
      </c>
      <c r="R258" s="15">
        <v>0.46300000000000002</v>
      </c>
      <c r="S258" s="15">
        <v>17.172000000000001</v>
      </c>
      <c r="U258" s="15">
        <v>21.103999999999999</v>
      </c>
      <c r="V258" s="15">
        <v>7080</v>
      </c>
    </row>
    <row r="259" spans="2:22" x14ac:dyDescent="0.25">
      <c r="B259" s="15" t="s">
        <v>122</v>
      </c>
      <c r="C259" s="15" t="s">
        <v>207</v>
      </c>
      <c r="D259" s="15" t="s">
        <v>250</v>
      </c>
      <c r="E259" s="15">
        <v>2023</v>
      </c>
      <c r="F259" s="15" t="s">
        <v>162</v>
      </c>
      <c r="G259" s="15" t="s">
        <v>133</v>
      </c>
      <c r="H259" s="15" t="s">
        <v>136</v>
      </c>
      <c r="I259" s="15" t="s">
        <v>139</v>
      </c>
      <c r="J259" s="15" t="s">
        <v>141</v>
      </c>
      <c r="K259" s="15" t="s">
        <v>199</v>
      </c>
      <c r="L259" s="15" t="s">
        <v>204</v>
      </c>
      <c r="M259" s="15">
        <v>0.375</v>
      </c>
      <c r="N259" s="15">
        <v>0.34200000000000003</v>
      </c>
      <c r="O259" s="15">
        <v>4.0000000000000001E-3</v>
      </c>
      <c r="P259" s="15">
        <v>0.29699999999999999</v>
      </c>
      <c r="Q259" s="15">
        <v>0.186</v>
      </c>
      <c r="R259" s="15">
        <v>0.46300000000000002</v>
      </c>
      <c r="S259" s="15">
        <v>21.186</v>
      </c>
      <c r="U259" s="15">
        <v>29.173999999999999</v>
      </c>
      <c r="V259" s="15">
        <v>6700</v>
      </c>
    </row>
    <row r="260" spans="2:22" x14ac:dyDescent="0.25">
      <c r="B260" s="15" t="s">
        <v>122</v>
      </c>
      <c r="C260" s="15" t="s">
        <v>207</v>
      </c>
      <c r="D260" s="15" t="s">
        <v>250</v>
      </c>
      <c r="E260" s="15">
        <v>2023</v>
      </c>
      <c r="F260" s="15" t="s">
        <v>162</v>
      </c>
      <c r="G260" s="15" t="s">
        <v>133</v>
      </c>
      <c r="H260" s="15" t="s">
        <v>136</v>
      </c>
      <c r="I260" s="15" t="s">
        <v>139</v>
      </c>
      <c r="J260" s="15" t="s">
        <v>141</v>
      </c>
      <c r="K260" s="15" t="s">
        <v>199</v>
      </c>
      <c r="L260" s="15" t="s">
        <v>205</v>
      </c>
      <c r="M260" s="15">
        <v>0.46899999999999997</v>
      </c>
      <c r="N260" s="15">
        <v>0.34499999999999997</v>
      </c>
      <c r="O260" s="15">
        <v>4.0000000000000001E-3</v>
      </c>
      <c r="P260" s="15">
        <v>0.38500000000000001</v>
      </c>
      <c r="Q260" s="15">
        <v>0.253</v>
      </c>
      <c r="R260" s="15">
        <v>0.57499999999999996</v>
      </c>
      <c r="S260" s="15">
        <v>7.5</v>
      </c>
      <c r="U260" s="15">
        <v>0.34399999999999997</v>
      </c>
      <c r="V260" s="15">
        <v>7150</v>
      </c>
    </row>
    <row r="261" spans="2:22" x14ac:dyDescent="0.25">
      <c r="B261" s="15" t="s">
        <v>122</v>
      </c>
      <c r="C261" s="15" t="s">
        <v>207</v>
      </c>
      <c r="D261" s="15" t="s">
        <v>251</v>
      </c>
      <c r="E261" s="15">
        <v>2023</v>
      </c>
      <c r="F261" s="15" t="s">
        <v>162</v>
      </c>
      <c r="G261" s="15" t="s">
        <v>133</v>
      </c>
      <c r="H261" s="15" t="s">
        <v>136</v>
      </c>
      <c r="I261" s="15" t="s">
        <v>139</v>
      </c>
      <c r="J261" s="15" t="s">
        <v>141</v>
      </c>
      <c r="K261" s="15" t="s">
        <v>199</v>
      </c>
      <c r="L261" s="15" t="s">
        <v>200</v>
      </c>
      <c r="M261" s="15">
        <v>0.495</v>
      </c>
      <c r="N261" s="15">
        <v>0.46899999999999997</v>
      </c>
      <c r="O261" s="15">
        <v>6.0000000000000001E-3</v>
      </c>
      <c r="P261" s="15">
        <v>0.36499999999999999</v>
      </c>
      <c r="Q261" s="15">
        <v>0.22500000000000001</v>
      </c>
      <c r="R261" s="15">
        <v>0.60299999999999998</v>
      </c>
      <c r="S261" s="15">
        <v>-1.1000000000000001</v>
      </c>
      <c r="U261" s="15">
        <v>0</v>
      </c>
      <c r="V261" s="15">
        <v>6310</v>
      </c>
    </row>
    <row r="262" spans="2:22" x14ac:dyDescent="0.25">
      <c r="B262" s="15" t="s">
        <v>122</v>
      </c>
      <c r="C262" s="15" t="s">
        <v>207</v>
      </c>
      <c r="D262" s="15" t="s">
        <v>251</v>
      </c>
      <c r="E262" s="15">
        <v>2023</v>
      </c>
      <c r="F262" s="15" t="s">
        <v>162</v>
      </c>
      <c r="G262" s="15" t="s">
        <v>133</v>
      </c>
      <c r="H262" s="15" t="s">
        <v>136</v>
      </c>
      <c r="I262" s="15" t="s">
        <v>139</v>
      </c>
      <c r="J262" s="15" t="s">
        <v>141</v>
      </c>
      <c r="K262" s="15" t="s">
        <v>199</v>
      </c>
      <c r="L262" s="15" t="s">
        <v>201</v>
      </c>
      <c r="M262" s="15">
        <v>0.47499999999999998</v>
      </c>
      <c r="N262" s="15">
        <v>0.39500000000000002</v>
      </c>
      <c r="O262" s="15">
        <v>5.0000000000000001E-3</v>
      </c>
      <c r="P262" s="15">
        <v>0.371</v>
      </c>
      <c r="Q262" s="15">
        <v>0.24199999999999999</v>
      </c>
      <c r="R262" s="15">
        <v>0.57599999999999996</v>
      </c>
      <c r="S262" s="15">
        <v>2.8119999999999998</v>
      </c>
      <c r="U262" s="15">
        <v>3.4000000000000002E-2</v>
      </c>
      <c r="V262" s="15">
        <v>7240</v>
      </c>
    </row>
    <row r="263" spans="2:22" x14ac:dyDescent="0.25">
      <c r="B263" s="15" t="s">
        <v>122</v>
      </c>
      <c r="C263" s="15" t="s">
        <v>207</v>
      </c>
      <c r="D263" s="15" t="s">
        <v>251</v>
      </c>
      <c r="E263" s="15">
        <v>2023</v>
      </c>
      <c r="F263" s="15" t="s">
        <v>162</v>
      </c>
      <c r="G263" s="15" t="s">
        <v>133</v>
      </c>
      <c r="H263" s="15" t="s">
        <v>136</v>
      </c>
      <c r="I263" s="15" t="s">
        <v>139</v>
      </c>
      <c r="J263" s="15" t="s">
        <v>141</v>
      </c>
      <c r="K263" s="15" t="s">
        <v>199</v>
      </c>
      <c r="L263" s="15" t="s">
        <v>202</v>
      </c>
      <c r="M263" s="15">
        <v>0.39200000000000002</v>
      </c>
      <c r="N263" s="15">
        <v>0.28000000000000003</v>
      </c>
      <c r="O263" s="15">
        <v>3.0000000000000001E-3</v>
      </c>
      <c r="P263" s="15">
        <v>0.32400000000000001</v>
      </c>
      <c r="Q263" s="15">
        <v>0.215</v>
      </c>
      <c r="R263" s="15">
        <v>0.48799999999999999</v>
      </c>
      <c r="S263" s="15">
        <v>12.298999999999999</v>
      </c>
      <c r="U263" s="15">
        <v>13.55</v>
      </c>
      <c r="V263" s="15">
        <v>7090</v>
      </c>
    </row>
    <row r="264" spans="2:22" x14ac:dyDescent="0.25">
      <c r="B264" s="15" t="s">
        <v>122</v>
      </c>
      <c r="C264" s="15" t="s">
        <v>207</v>
      </c>
      <c r="D264" s="15" t="s">
        <v>251</v>
      </c>
      <c r="E264" s="15">
        <v>2023</v>
      </c>
      <c r="F264" s="15" t="s">
        <v>162</v>
      </c>
      <c r="G264" s="15" t="s">
        <v>133</v>
      </c>
      <c r="H264" s="15" t="s">
        <v>136</v>
      </c>
      <c r="I264" s="15" t="s">
        <v>139</v>
      </c>
      <c r="J264" s="15" t="s">
        <v>141</v>
      </c>
      <c r="K264" s="15" t="s">
        <v>199</v>
      </c>
      <c r="L264" s="15" t="s">
        <v>203</v>
      </c>
      <c r="M264" s="15">
        <v>0.35899999999999999</v>
      </c>
      <c r="N264" s="15">
        <v>0.25700000000000001</v>
      </c>
      <c r="O264" s="15">
        <v>3.0000000000000001E-3</v>
      </c>
      <c r="P264" s="15">
        <v>0.29899999999999999</v>
      </c>
      <c r="Q264" s="15">
        <v>0.19800000000000001</v>
      </c>
      <c r="R264" s="15">
        <v>0.44500000000000001</v>
      </c>
      <c r="S264" s="15">
        <v>17.172000000000001</v>
      </c>
      <c r="U264" s="15">
        <v>21.103999999999999</v>
      </c>
      <c r="V264" s="15">
        <v>7080</v>
      </c>
    </row>
    <row r="265" spans="2:22" x14ac:dyDescent="0.25">
      <c r="B265" s="15" t="s">
        <v>122</v>
      </c>
      <c r="C265" s="15" t="s">
        <v>207</v>
      </c>
      <c r="D265" s="15" t="s">
        <v>251</v>
      </c>
      <c r="E265" s="15">
        <v>2023</v>
      </c>
      <c r="F265" s="15" t="s">
        <v>162</v>
      </c>
      <c r="G265" s="15" t="s">
        <v>133</v>
      </c>
      <c r="H265" s="15" t="s">
        <v>136</v>
      </c>
      <c r="I265" s="15" t="s">
        <v>139</v>
      </c>
      <c r="J265" s="15" t="s">
        <v>141</v>
      </c>
      <c r="K265" s="15" t="s">
        <v>199</v>
      </c>
      <c r="L265" s="15" t="s">
        <v>204</v>
      </c>
      <c r="M265" s="15">
        <v>0.36299999999999999</v>
      </c>
      <c r="N265" s="15">
        <v>0.33500000000000002</v>
      </c>
      <c r="O265" s="15">
        <v>4.0000000000000001E-3</v>
      </c>
      <c r="P265" s="15">
        <v>0.28699999999999998</v>
      </c>
      <c r="Q265" s="15">
        <v>0.183</v>
      </c>
      <c r="R265" s="15">
        <v>0.45200000000000001</v>
      </c>
      <c r="S265" s="15">
        <v>21.186</v>
      </c>
      <c r="U265" s="15">
        <v>29.173999999999999</v>
      </c>
      <c r="V265" s="15">
        <v>6700</v>
      </c>
    </row>
    <row r="266" spans="2:22" x14ac:dyDescent="0.25">
      <c r="B266" s="15" t="s">
        <v>122</v>
      </c>
      <c r="C266" s="15" t="s">
        <v>207</v>
      </c>
      <c r="D266" s="15" t="s">
        <v>251</v>
      </c>
      <c r="E266" s="15">
        <v>2023</v>
      </c>
      <c r="F266" s="15" t="s">
        <v>162</v>
      </c>
      <c r="G266" s="15" t="s">
        <v>133</v>
      </c>
      <c r="H266" s="15" t="s">
        <v>136</v>
      </c>
      <c r="I266" s="15" t="s">
        <v>139</v>
      </c>
      <c r="J266" s="15" t="s">
        <v>141</v>
      </c>
      <c r="K266" s="15" t="s">
        <v>199</v>
      </c>
      <c r="L266" s="15" t="s">
        <v>205</v>
      </c>
      <c r="M266" s="15">
        <v>0.44400000000000001</v>
      </c>
      <c r="N266" s="15">
        <v>0.33200000000000002</v>
      </c>
      <c r="O266" s="15">
        <v>4.0000000000000001E-3</v>
      </c>
      <c r="P266" s="15">
        <v>0.36199999999999999</v>
      </c>
      <c r="Q266" s="15">
        <v>0.23799999999999999</v>
      </c>
      <c r="R266" s="15">
        <v>0.54700000000000004</v>
      </c>
      <c r="S266" s="15">
        <v>7.5</v>
      </c>
      <c r="U266" s="15">
        <v>0.34399999999999997</v>
      </c>
      <c r="V266" s="15">
        <v>7150</v>
      </c>
    </row>
    <row r="267" spans="2:22" x14ac:dyDescent="0.25">
      <c r="B267" s="15" t="s">
        <v>122</v>
      </c>
      <c r="C267" s="15" t="s">
        <v>207</v>
      </c>
      <c r="D267" s="15" t="s">
        <v>252</v>
      </c>
      <c r="E267" s="15">
        <v>2023</v>
      </c>
      <c r="F267" s="15" t="s">
        <v>162</v>
      </c>
      <c r="G267" s="15" t="s">
        <v>133</v>
      </c>
      <c r="H267" s="15" t="s">
        <v>136</v>
      </c>
      <c r="I267" s="15" t="s">
        <v>139</v>
      </c>
      <c r="J267" s="15" t="s">
        <v>141</v>
      </c>
      <c r="K267" s="15" t="s">
        <v>199</v>
      </c>
      <c r="L267" s="15" t="s">
        <v>200</v>
      </c>
      <c r="M267" s="15">
        <v>0.46400000000000002</v>
      </c>
      <c r="N267" s="15">
        <v>0.45900000000000002</v>
      </c>
      <c r="O267" s="15">
        <v>6.0000000000000001E-3</v>
      </c>
      <c r="P267" s="15">
        <v>0.33800000000000002</v>
      </c>
      <c r="Q267" s="15">
        <v>0.20899999999999999</v>
      </c>
      <c r="R267" s="15">
        <v>0.55300000000000005</v>
      </c>
      <c r="S267" s="15">
        <v>-1.208</v>
      </c>
      <c r="U267" s="15">
        <v>0</v>
      </c>
      <c r="V267" s="15">
        <v>6310</v>
      </c>
    </row>
    <row r="268" spans="2:22" x14ac:dyDescent="0.25">
      <c r="B268" s="15" t="s">
        <v>122</v>
      </c>
      <c r="C268" s="15" t="s">
        <v>207</v>
      </c>
      <c r="D268" s="15" t="s">
        <v>252</v>
      </c>
      <c r="E268" s="15">
        <v>2023</v>
      </c>
      <c r="F268" s="15" t="s">
        <v>162</v>
      </c>
      <c r="G268" s="15" t="s">
        <v>133</v>
      </c>
      <c r="H268" s="15" t="s">
        <v>136</v>
      </c>
      <c r="I268" s="15" t="s">
        <v>139</v>
      </c>
      <c r="J268" s="15" t="s">
        <v>141</v>
      </c>
      <c r="K268" s="15" t="s">
        <v>199</v>
      </c>
      <c r="L268" s="15" t="s">
        <v>201</v>
      </c>
      <c r="M268" s="15">
        <v>0.44</v>
      </c>
      <c r="N268" s="15">
        <v>0.38300000000000001</v>
      </c>
      <c r="O268" s="15">
        <v>4.0000000000000001E-3</v>
      </c>
      <c r="P268" s="15">
        <v>0.34399999999999997</v>
      </c>
      <c r="Q268" s="15">
        <v>0.221</v>
      </c>
      <c r="R268" s="15">
        <v>0.53100000000000003</v>
      </c>
      <c r="S268" s="15">
        <v>2.5859999999999999</v>
      </c>
      <c r="U268" s="15">
        <v>0</v>
      </c>
      <c r="V268" s="15">
        <v>7240</v>
      </c>
    </row>
    <row r="269" spans="2:22" x14ac:dyDescent="0.25">
      <c r="B269" s="15" t="s">
        <v>122</v>
      </c>
      <c r="C269" s="15" t="s">
        <v>207</v>
      </c>
      <c r="D269" s="15" t="s">
        <v>252</v>
      </c>
      <c r="E269" s="15">
        <v>2023</v>
      </c>
      <c r="F269" s="15" t="s">
        <v>162</v>
      </c>
      <c r="G269" s="15" t="s">
        <v>133</v>
      </c>
      <c r="H269" s="15" t="s">
        <v>136</v>
      </c>
      <c r="I269" s="15" t="s">
        <v>139</v>
      </c>
      <c r="J269" s="15" t="s">
        <v>141</v>
      </c>
      <c r="K269" s="15" t="s">
        <v>199</v>
      </c>
      <c r="L269" s="15" t="s">
        <v>202</v>
      </c>
      <c r="M269" s="15">
        <v>0.372</v>
      </c>
      <c r="N269" s="15">
        <v>0.27400000000000002</v>
      </c>
      <c r="O269" s="15">
        <v>3.0000000000000001E-3</v>
      </c>
      <c r="P269" s="15">
        <v>0.30499999999999999</v>
      </c>
      <c r="Q269" s="15">
        <v>0.20100000000000001</v>
      </c>
      <c r="R269" s="15">
        <v>0.45900000000000002</v>
      </c>
      <c r="S269" s="15">
        <v>11.71</v>
      </c>
      <c r="U269" s="15">
        <v>0.64200000000000002</v>
      </c>
      <c r="V269" s="15">
        <v>7090</v>
      </c>
    </row>
    <row r="270" spans="2:22" x14ac:dyDescent="0.25">
      <c r="B270" s="15" t="s">
        <v>122</v>
      </c>
      <c r="C270" s="15" t="s">
        <v>207</v>
      </c>
      <c r="D270" s="15" t="s">
        <v>252</v>
      </c>
      <c r="E270" s="15">
        <v>2023</v>
      </c>
      <c r="F270" s="15" t="s">
        <v>162</v>
      </c>
      <c r="G270" s="15" t="s">
        <v>133</v>
      </c>
      <c r="H270" s="15" t="s">
        <v>136</v>
      </c>
      <c r="I270" s="15" t="s">
        <v>139</v>
      </c>
      <c r="J270" s="15" t="s">
        <v>141</v>
      </c>
      <c r="K270" s="15" t="s">
        <v>199</v>
      </c>
      <c r="L270" s="15" t="s">
        <v>203</v>
      </c>
      <c r="M270" s="15">
        <v>0.34300000000000003</v>
      </c>
      <c r="N270" s="15">
        <v>0.253</v>
      </c>
      <c r="O270" s="15">
        <v>3.0000000000000001E-3</v>
      </c>
      <c r="P270" s="15">
        <v>0.28199999999999997</v>
      </c>
      <c r="Q270" s="15">
        <v>0.188</v>
      </c>
      <c r="R270" s="15">
        <v>0.42199999999999999</v>
      </c>
      <c r="S270" s="15">
        <v>16.373000000000001</v>
      </c>
      <c r="U270" s="15">
        <v>1.4910000000000001</v>
      </c>
      <c r="V270" s="15">
        <v>7080</v>
      </c>
    </row>
    <row r="271" spans="2:22" x14ac:dyDescent="0.25">
      <c r="B271" s="15" t="s">
        <v>122</v>
      </c>
      <c r="C271" s="15" t="s">
        <v>207</v>
      </c>
      <c r="D271" s="15" t="s">
        <v>252</v>
      </c>
      <c r="E271" s="15">
        <v>2023</v>
      </c>
      <c r="F271" s="15" t="s">
        <v>162</v>
      </c>
      <c r="G271" s="15" t="s">
        <v>133</v>
      </c>
      <c r="H271" s="15" t="s">
        <v>136</v>
      </c>
      <c r="I271" s="15" t="s">
        <v>139</v>
      </c>
      <c r="J271" s="15" t="s">
        <v>141</v>
      </c>
      <c r="K271" s="15" t="s">
        <v>199</v>
      </c>
      <c r="L271" s="15" t="s">
        <v>204</v>
      </c>
      <c r="M271" s="15">
        <v>0.34899999999999998</v>
      </c>
      <c r="N271" s="15">
        <v>0.34100000000000003</v>
      </c>
      <c r="O271" s="15">
        <v>4.0000000000000001E-3</v>
      </c>
      <c r="P271" s="15">
        <v>0.27500000000000002</v>
      </c>
      <c r="Q271" s="15">
        <v>0.17699999999999999</v>
      </c>
      <c r="R271" s="15">
        <v>0.42399999999999999</v>
      </c>
      <c r="S271" s="15">
        <v>20.007999999999999</v>
      </c>
      <c r="U271" s="15">
        <v>2.7170000000000001</v>
      </c>
      <c r="V271" s="15">
        <v>6700</v>
      </c>
    </row>
    <row r="272" spans="2:22" x14ac:dyDescent="0.25">
      <c r="B272" s="15" t="s">
        <v>122</v>
      </c>
      <c r="C272" s="15" t="s">
        <v>207</v>
      </c>
      <c r="D272" s="15" t="s">
        <v>252</v>
      </c>
      <c r="E272" s="15">
        <v>2023</v>
      </c>
      <c r="F272" s="15" t="s">
        <v>162</v>
      </c>
      <c r="G272" s="15" t="s">
        <v>133</v>
      </c>
      <c r="H272" s="15" t="s">
        <v>136</v>
      </c>
      <c r="I272" s="15" t="s">
        <v>139</v>
      </c>
      <c r="J272" s="15" t="s">
        <v>141</v>
      </c>
      <c r="K272" s="15" t="s">
        <v>199</v>
      </c>
      <c r="L272" s="15" t="s">
        <v>205</v>
      </c>
      <c r="M272" s="15">
        <v>0.41499999999999998</v>
      </c>
      <c r="N272" s="15">
        <v>0.32500000000000001</v>
      </c>
      <c r="O272" s="15">
        <v>4.0000000000000001E-3</v>
      </c>
      <c r="P272" s="15">
        <v>0.33300000000000002</v>
      </c>
      <c r="Q272" s="15">
        <v>0.218</v>
      </c>
      <c r="R272" s="15">
        <v>0.504</v>
      </c>
      <c r="S272" s="15">
        <v>7.2640000000000002</v>
      </c>
      <c r="U272" s="15">
        <v>6.0000000000000001E-3</v>
      </c>
      <c r="V272" s="15">
        <v>7150</v>
      </c>
    </row>
    <row r="273" spans="2:22" x14ac:dyDescent="0.25">
      <c r="B273" s="15" t="s">
        <v>122</v>
      </c>
      <c r="C273" s="15" t="s">
        <v>207</v>
      </c>
      <c r="D273" s="15" t="s">
        <v>253</v>
      </c>
      <c r="E273" s="15">
        <v>2023</v>
      </c>
      <c r="F273" s="15" t="s">
        <v>162</v>
      </c>
      <c r="G273" s="15" t="s">
        <v>133</v>
      </c>
      <c r="H273" s="15" t="s">
        <v>136</v>
      </c>
      <c r="I273" s="15" t="s">
        <v>139</v>
      </c>
      <c r="J273" s="15" t="s">
        <v>141</v>
      </c>
      <c r="K273" s="15" t="s">
        <v>199</v>
      </c>
      <c r="L273" s="15" t="s">
        <v>200</v>
      </c>
      <c r="M273" s="15">
        <v>0.435</v>
      </c>
      <c r="N273" s="15">
        <v>0.45</v>
      </c>
      <c r="O273" s="15">
        <v>6.0000000000000001E-3</v>
      </c>
      <c r="P273" s="15">
        <v>0.31</v>
      </c>
      <c r="Q273" s="15">
        <v>0.188</v>
      </c>
      <c r="R273" s="15">
        <v>0.52200000000000002</v>
      </c>
      <c r="S273" s="15">
        <v>-1.208</v>
      </c>
      <c r="U273" s="15">
        <v>0</v>
      </c>
      <c r="V273" s="15">
        <v>6310</v>
      </c>
    </row>
    <row r="274" spans="2:22" x14ac:dyDescent="0.25">
      <c r="B274" s="15" t="s">
        <v>122</v>
      </c>
      <c r="C274" s="15" t="s">
        <v>207</v>
      </c>
      <c r="D274" s="15" t="s">
        <v>253</v>
      </c>
      <c r="E274" s="15">
        <v>2023</v>
      </c>
      <c r="F274" s="15" t="s">
        <v>162</v>
      </c>
      <c r="G274" s="15" t="s">
        <v>133</v>
      </c>
      <c r="H274" s="15" t="s">
        <v>136</v>
      </c>
      <c r="I274" s="15" t="s">
        <v>139</v>
      </c>
      <c r="J274" s="15" t="s">
        <v>141</v>
      </c>
      <c r="K274" s="15" t="s">
        <v>199</v>
      </c>
      <c r="L274" s="15" t="s">
        <v>201</v>
      </c>
      <c r="M274" s="15">
        <v>0.41</v>
      </c>
      <c r="N274" s="15">
        <v>0.371</v>
      </c>
      <c r="O274" s="15">
        <v>4.0000000000000001E-3</v>
      </c>
      <c r="P274" s="15">
        <v>0.313</v>
      </c>
      <c r="Q274" s="15">
        <v>0.19800000000000001</v>
      </c>
      <c r="R274" s="15">
        <v>0.498</v>
      </c>
      <c r="S274" s="15">
        <v>2.5859999999999999</v>
      </c>
      <c r="U274" s="15">
        <v>0</v>
      </c>
      <c r="V274" s="15">
        <v>7240</v>
      </c>
    </row>
    <row r="275" spans="2:22" x14ac:dyDescent="0.25">
      <c r="B275" s="15" t="s">
        <v>122</v>
      </c>
      <c r="C275" s="15" t="s">
        <v>207</v>
      </c>
      <c r="D275" s="15" t="s">
        <v>253</v>
      </c>
      <c r="E275" s="15">
        <v>2023</v>
      </c>
      <c r="F275" s="15" t="s">
        <v>162</v>
      </c>
      <c r="G275" s="15" t="s">
        <v>133</v>
      </c>
      <c r="H275" s="15" t="s">
        <v>136</v>
      </c>
      <c r="I275" s="15" t="s">
        <v>139</v>
      </c>
      <c r="J275" s="15" t="s">
        <v>141</v>
      </c>
      <c r="K275" s="15" t="s">
        <v>199</v>
      </c>
      <c r="L275" s="15" t="s">
        <v>202</v>
      </c>
      <c r="M275" s="15">
        <v>0.35099999999999998</v>
      </c>
      <c r="N275" s="15">
        <v>0.27400000000000002</v>
      </c>
      <c r="O275" s="15">
        <v>3.0000000000000001E-3</v>
      </c>
      <c r="P275" s="15">
        <v>0.28299999999999997</v>
      </c>
      <c r="Q275" s="15">
        <v>0.185</v>
      </c>
      <c r="R275" s="15">
        <v>0.433</v>
      </c>
      <c r="S275" s="15">
        <v>11.71</v>
      </c>
      <c r="U275" s="15">
        <v>0.64200000000000002</v>
      </c>
      <c r="V275" s="15">
        <v>7090</v>
      </c>
    </row>
    <row r="276" spans="2:22" x14ac:dyDescent="0.25">
      <c r="B276" s="15" t="s">
        <v>122</v>
      </c>
      <c r="C276" s="15" t="s">
        <v>207</v>
      </c>
      <c r="D276" s="15" t="s">
        <v>253</v>
      </c>
      <c r="E276" s="15">
        <v>2023</v>
      </c>
      <c r="F276" s="15" t="s">
        <v>162</v>
      </c>
      <c r="G276" s="15" t="s">
        <v>133</v>
      </c>
      <c r="H276" s="15" t="s">
        <v>136</v>
      </c>
      <c r="I276" s="15" t="s">
        <v>139</v>
      </c>
      <c r="J276" s="15" t="s">
        <v>141</v>
      </c>
      <c r="K276" s="15" t="s">
        <v>199</v>
      </c>
      <c r="L276" s="15" t="s">
        <v>203</v>
      </c>
      <c r="M276" s="15">
        <v>0.32700000000000001</v>
      </c>
      <c r="N276" s="15">
        <v>0.254</v>
      </c>
      <c r="O276" s="15">
        <v>3.0000000000000001E-3</v>
      </c>
      <c r="P276" s="15">
        <v>0.26600000000000001</v>
      </c>
      <c r="Q276" s="15">
        <v>0.17299999999999999</v>
      </c>
      <c r="R276" s="15">
        <v>0.40699999999999997</v>
      </c>
      <c r="S276" s="15">
        <v>16.373000000000001</v>
      </c>
      <c r="U276" s="15">
        <v>1.4910000000000001</v>
      </c>
      <c r="V276" s="15">
        <v>7080</v>
      </c>
    </row>
    <row r="277" spans="2:22" x14ac:dyDescent="0.25">
      <c r="B277" s="15" t="s">
        <v>122</v>
      </c>
      <c r="C277" s="15" t="s">
        <v>207</v>
      </c>
      <c r="D277" s="15" t="s">
        <v>253</v>
      </c>
      <c r="E277" s="15">
        <v>2023</v>
      </c>
      <c r="F277" s="15" t="s">
        <v>162</v>
      </c>
      <c r="G277" s="15" t="s">
        <v>133</v>
      </c>
      <c r="H277" s="15" t="s">
        <v>136</v>
      </c>
      <c r="I277" s="15" t="s">
        <v>139</v>
      </c>
      <c r="J277" s="15" t="s">
        <v>141</v>
      </c>
      <c r="K277" s="15" t="s">
        <v>199</v>
      </c>
      <c r="L277" s="15" t="s">
        <v>204</v>
      </c>
      <c r="M277" s="15">
        <v>0.33900000000000002</v>
      </c>
      <c r="N277" s="15">
        <v>0.33900000000000002</v>
      </c>
      <c r="O277" s="15">
        <v>4.0000000000000001E-3</v>
      </c>
      <c r="P277" s="15">
        <v>0.26500000000000001</v>
      </c>
      <c r="Q277" s="15">
        <v>0.16600000000000001</v>
      </c>
      <c r="R277" s="15">
        <v>0.41499999999999998</v>
      </c>
      <c r="S277" s="15">
        <v>20.007999999999999</v>
      </c>
      <c r="U277" s="15">
        <v>2.7170000000000001</v>
      </c>
      <c r="V277" s="15">
        <v>6700</v>
      </c>
    </row>
    <row r="278" spans="2:22" x14ac:dyDescent="0.25">
      <c r="B278" s="15" t="s">
        <v>122</v>
      </c>
      <c r="C278" s="15" t="s">
        <v>207</v>
      </c>
      <c r="D278" s="15" t="s">
        <v>253</v>
      </c>
      <c r="E278" s="15">
        <v>2023</v>
      </c>
      <c r="F278" s="15" t="s">
        <v>162</v>
      </c>
      <c r="G278" s="15" t="s">
        <v>133</v>
      </c>
      <c r="H278" s="15" t="s">
        <v>136</v>
      </c>
      <c r="I278" s="15" t="s">
        <v>139</v>
      </c>
      <c r="J278" s="15" t="s">
        <v>141</v>
      </c>
      <c r="K278" s="15" t="s">
        <v>199</v>
      </c>
      <c r="L278" s="15" t="s">
        <v>205</v>
      </c>
      <c r="M278" s="15">
        <v>0.38700000000000001</v>
      </c>
      <c r="N278" s="15">
        <v>0.316</v>
      </c>
      <c r="O278" s="15">
        <v>4.0000000000000001E-3</v>
      </c>
      <c r="P278" s="15">
        <v>0.30599999999999999</v>
      </c>
      <c r="Q278" s="15">
        <v>0.19700000000000001</v>
      </c>
      <c r="R278" s="15">
        <v>0.47499999999999998</v>
      </c>
      <c r="S278" s="15">
        <v>7.2640000000000002</v>
      </c>
      <c r="U278" s="15">
        <v>6.0000000000000001E-3</v>
      </c>
      <c r="V278" s="15">
        <v>7150</v>
      </c>
    </row>
    <row r="279" spans="2:22" x14ac:dyDescent="0.25">
      <c r="B279" s="15" t="s">
        <v>122</v>
      </c>
      <c r="C279" s="15" t="s">
        <v>207</v>
      </c>
      <c r="D279" s="15" t="s">
        <v>254</v>
      </c>
      <c r="E279" s="15">
        <v>2023</v>
      </c>
      <c r="F279" s="15" t="s">
        <v>162</v>
      </c>
      <c r="G279" s="15" t="s">
        <v>133</v>
      </c>
      <c r="H279" s="15" t="s">
        <v>136</v>
      </c>
      <c r="I279" s="15" t="s">
        <v>139</v>
      </c>
      <c r="J279" s="15" t="s">
        <v>141</v>
      </c>
      <c r="K279" s="15" t="s">
        <v>199</v>
      </c>
      <c r="L279" s="15" t="s">
        <v>200</v>
      </c>
      <c r="M279" s="15">
        <v>0.38900000000000001</v>
      </c>
      <c r="N279" s="15">
        <v>0.438</v>
      </c>
      <c r="O279" s="15">
        <v>6.0000000000000001E-3</v>
      </c>
      <c r="P279" s="15">
        <v>0.26400000000000001</v>
      </c>
      <c r="Q279" s="15">
        <v>0.158</v>
      </c>
      <c r="R279" s="15">
        <v>0.46100000000000002</v>
      </c>
      <c r="S279" s="15">
        <v>-1.212</v>
      </c>
      <c r="U279" s="15">
        <v>0</v>
      </c>
      <c r="V279" s="15">
        <v>6310</v>
      </c>
    </row>
    <row r="280" spans="2:22" x14ac:dyDescent="0.25">
      <c r="B280" s="15" t="s">
        <v>122</v>
      </c>
      <c r="C280" s="15" t="s">
        <v>207</v>
      </c>
      <c r="D280" s="15" t="s">
        <v>254</v>
      </c>
      <c r="E280" s="15">
        <v>2023</v>
      </c>
      <c r="F280" s="15" t="s">
        <v>162</v>
      </c>
      <c r="G280" s="15" t="s">
        <v>133</v>
      </c>
      <c r="H280" s="15" t="s">
        <v>136</v>
      </c>
      <c r="I280" s="15" t="s">
        <v>139</v>
      </c>
      <c r="J280" s="15" t="s">
        <v>141</v>
      </c>
      <c r="K280" s="15" t="s">
        <v>199</v>
      </c>
      <c r="L280" s="15" t="s">
        <v>201</v>
      </c>
      <c r="M280" s="15">
        <v>0.36499999999999999</v>
      </c>
      <c r="N280" s="15">
        <v>0.35099999999999998</v>
      </c>
      <c r="O280" s="15">
        <v>4.0000000000000001E-3</v>
      </c>
      <c r="P280" s="15">
        <v>0.27100000000000002</v>
      </c>
      <c r="Q280" s="15">
        <v>0.16500000000000001</v>
      </c>
      <c r="R280" s="15">
        <v>0.44600000000000001</v>
      </c>
      <c r="S280" s="15">
        <v>2.4380000000000002</v>
      </c>
      <c r="U280" s="15">
        <v>0</v>
      </c>
      <c r="V280" s="15">
        <v>7240</v>
      </c>
    </row>
    <row r="281" spans="2:22" x14ac:dyDescent="0.25">
      <c r="B281" s="15" t="s">
        <v>122</v>
      </c>
      <c r="C281" s="15" t="s">
        <v>207</v>
      </c>
      <c r="D281" s="15" t="s">
        <v>254</v>
      </c>
      <c r="E281" s="15">
        <v>2023</v>
      </c>
      <c r="F281" s="15" t="s">
        <v>162</v>
      </c>
      <c r="G281" s="15" t="s">
        <v>133</v>
      </c>
      <c r="H281" s="15" t="s">
        <v>136</v>
      </c>
      <c r="I281" s="15" t="s">
        <v>139</v>
      </c>
      <c r="J281" s="15" t="s">
        <v>141</v>
      </c>
      <c r="K281" s="15" t="s">
        <v>199</v>
      </c>
      <c r="L281" s="15" t="s">
        <v>202</v>
      </c>
      <c r="M281" s="15">
        <v>0.316</v>
      </c>
      <c r="N281" s="15">
        <v>0.26100000000000001</v>
      </c>
      <c r="O281" s="15">
        <v>3.0000000000000001E-3</v>
      </c>
      <c r="P281" s="15">
        <v>0.25</v>
      </c>
      <c r="Q281" s="15">
        <v>0.157</v>
      </c>
      <c r="R281" s="15">
        <v>0.39400000000000002</v>
      </c>
      <c r="S281" s="15">
        <v>11.247999999999999</v>
      </c>
      <c r="U281" s="15">
        <v>0</v>
      </c>
      <c r="V281" s="15">
        <v>7090</v>
      </c>
    </row>
    <row r="282" spans="2:22" x14ac:dyDescent="0.25">
      <c r="B282" s="15" t="s">
        <v>122</v>
      </c>
      <c r="C282" s="15" t="s">
        <v>207</v>
      </c>
      <c r="D282" s="15" t="s">
        <v>254</v>
      </c>
      <c r="E282" s="15">
        <v>2023</v>
      </c>
      <c r="F282" s="15" t="s">
        <v>162</v>
      </c>
      <c r="G282" s="15" t="s">
        <v>133</v>
      </c>
      <c r="H282" s="15" t="s">
        <v>136</v>
      </c>
      <c r="I282" s="15" t="s">
        <v>139</v>
      </c>
      <c r="J282" s="15" t="s">
        <v>141</v>
      </c>
      <c r="K282" s="15" t="s">
        <v>199</v>
      </c>
      <c r="L282" s="15" t="s">
        <v>203</v>
      </c>
      <c r="M282" s="15">
        <v>0.29799999999999999</v>
      </c>
      <c r="N282" s="15">
        <v>0.24399999999999999</v>
      </c>
      <c r="O282" s="15">
        <v>3.0000000000000001E-3</v>
      </c>
      <c r="P282" s="15">
        <v>0.23799999999999999</v>
      </c>
      <c r="Q282" s="15">
        <v>0.151</v>
      </c>
      <c r="R282" s="15">
        <v>0.36899999999999999</v>
      </c>
      <c r="S282" s="15">
        <v>15.736000000000001</v>
      </c>
      <c r="U282" s="15">
        <v>0</v>
      </c>
      <c r="V282" s="15">
        <v>7080</v>
      </c>
    </row>
    <row r="283" spans="2:22" x14ac:dyDescent="0.25">
      <c r="B283" s="15" t="s">
        <v>122</v>
      </c>
      <c r="C283" s="15" t="s">
        <v>207</v>
      </c>
      <c r="D283" s="15" t="s">
        <v>254</v>
      </c>
      <c r="E283" s="15">
        <v>2023</v>
      </c>
      <c r="F283" s="15" t="s">
        <v>162</v>
      </c>
      <c r="G283" s="15" t="s">
        <v>133</v>
      </c>
      <c r="H283" s="15" t="s">
        <v>136</v>
      </c>
      <c r="I283" s="15" t="s">
        <v>139</v>
      </c>
      <c r="J283" s="15" t="s">
        <v>141</v>
      </c>
      <c r="K283" s="15" t="s">
        <v>199</v>
      </c>
      <c r="L283" s="15" t="s">
        <v>204</v>
      </c>
      <c r="M283" s="15">
        <v>0.314</v>
      </c>
      <c r="N283" s="15">
        <v>0.34100000000000003</v>
      </c>
      <c r="O283" s="15">
        <v>4.0000000000000001E-3</v>
      </c>
      <c r="P283" s="15">
        <v>0.23899999999999999</v>
      </c>
      <c r="Q283" s="15">
        <v>0.14899999999999999</v>
      </c>
      <c r="R283" s="15">
        <v>0.379</v>
      </c>
      <c r="S283" s="15">
        <v>19.077000000000002</v>
      </c>
      <c r="U283" s="15">
        <v>0</v>
      </c>
      <c r="V283" s="15">
        <v>6700</v>
      </c>
    </row>
    <row r="284" spans="2:22" x14ac:dyDescent="0.25">
      <c r="B284" s="15" t="s">
        <v>122</v>
      </c>
      <c r="C284" s="15" t="s">
        <v>207</v>
      </c>
      <c r="D284" s="15" t="s">
        <v>254</v>
      </c>
      <c r="E284" s="15">
        <v>2023</v>
      </c>
      <c r="F284" s="15" t="s">
        <v>162</v>
      </c>
      <c r="G284" s="15" t="s">
        <v>133</v>
      </c>
      <c r="H284" s="15" t="s">
        <v>136</v>
      </c>
      <c r="I284" s="15" t="s">
        <v>139</v>
      </c>
      <c r="J284" s="15" t="s">
        <v>141</v>
      </c>
      <c r="K284" s="15" t="s">
        <v>199</v>
      </c>
      <c r="L284" s="15" t="s">
        <v>205</v>
      </c>
      <c r="M284" s="15">
        <v>0.34599999999999997</v>
      </c>
      <c r="N284" s="15">
        <v>0.3</v>
      </c>
      <c r="O284" s="15">
        <v>4.0000000000000001E-3</v>
      </c>
      <c r="P284" s="15">
        <v>0.26700000000000002</v>
      </c>
      <c r="Q284" s="15">
        <v>0.16700000000000001</v>
      </c>
      <c r="R284" s="15">
        <v>0.42699999999999999</v>
      </c>
      <c r="S284" s="15">
        <v>7.0759999999999996</v>
      </c>
      <c r="U284" s="15">
        <v>0</v>
      </c>
      <c r="V284" s="15">
        <v>7150</v>
      </c>
    </row>
    <row r="285" spans="2:22" x14ac:dyDescent="0.25">
      <c r="B285" s="15" t="s">
        <v>122</v>
      </c>
      <c r="C285" s="15" t="s">
        <v>207</v>
      </c>
      <c r="D285" s="15" t="s">
        <v>255</v>
      </c>
      <c r="E285" s="15">
        <v>2023</v>
      </c>
      <c r="F285" s="15" t="s">
        <v>162</v>
      </c>
      <c r="G285" s="15" t="s">
        <v>133</v>
      </c>
      <c r="H285" s="15" t="s">
        <v>136</v>
      </c>
      <c r="I285" s="15" t="s">
        <v>139</v>
      </c>
      <c r="J285" s="15" t="s">
        <v>141</v>
      </c>
      <c r="K285" s="15" t="s">
        <v>199</v>
      </c>
      <c r="L285" s="15" t="s">
        <v>200</v>
      </c>
      <c r="M285" s="15">
        <v>0.34499999999999997</v>
      </c>
      <c r="N285" s="15">
        <v>0.41499999999999998</v>
      </c>
      <c r="O285" s="15">
        <v>5.0000000000000001E-3</v>
      </c>
      <c r="P285" s="15">
        <v>0.22500000000000001</v>
      </c>
      <c r="Q285" s="15">
        <v>0.13</v>
      </c>
      <c r="R285" s="15">
        <v>0.40100000000000002</v>
      </c>
      <c r="S285" s="15">
        <v>-1.212</v>
      </c>
      <c r="U285" s="15">
        <v>0</v>
      </c>
      <c r="V285" s="15">
        <v>6310</v>
      </c>
    </row>
    <row r="286" spans="2:22" x14ac:dyDescent="0.25">
      <c r="B286" s="15" t="s">
        <v>122</v>
      </c>
      <c r="C286" s="15" t="s">
        <v>207</v>
      </c>
      <c r="D286" s="15" t="s">
        <v>255</v>
      </c>
      <c r="E286" s="15">
        <v>2023</v>
      </c>
      <c r="F286" s="15" t="s">
        <v>162</v>
      </c>
      <c r="G286" s="15" t="s">
        <v>133</v>
      </c>
      <c r="H286" s="15" t="s">
        <v>136</v>
      </c>
      <c r="I286" s="15" t="s">
        <v>139</v>
      </c>
      <c r="J286" s="15" t="s">
        <v>141</v>
      </c>
      <c r="K286" s="15" t="s">
        <v>199</v>
      </c>
      <c r="L286" s="15" t="s">
        <v>201</v>
      </c>
      <c r="M286" s="15">
        <v>0.32</v>
      </c>
      <c r="N286" s="15">
        <v>0.33400000000000002</v>
      </c>
      <c r="O286" s="15">
        <v>4.0000000000000001E-3</v>
      </c>
      <c r="P286" s="15">
        <v>0.22700000000000001</v>
      </c>
      <c r="Q286" s="15">
        <v>0.13400000000000001</v>
      </c>
      <c r="R286" s="15">
        <v>0.38100000000000001</v>
      </c>
      <c r="S286" s="15">
        <v>2.4380000000000002</v>
      </c>
      <c r="U286" s="15">
        <v>0</v>
      </c>
      <c r="V286" s="15">
        <v>7240</v>
      </c>
    </row>
    <row r="287" spans="2:22" x14ac:dyDescent="0.25">
      <c r="B287" s="15" t="s">
        <v>122</v>
      </c>
      <c r="C287" s="15" t="s">
        <v>207</v>
      </c>
      <c r="D287" s="15" t="s">
        <v>255</v>
      </c>
      <c r="E287" s="15">
        <v>2023</v>
      </c>
      <c r="F287" s="15" t="s">
        <v>162</v>
      </c>
      <c r="G287" s="15" t="s">
        <v>133</v>
      </c>
      <c r="H287" s="15" t="s">
        <v>136</v>
      </c>
      <c r="I287" s="15" t="s">
        <v>139</v>
      </c>
      <c r="J287" s="15" t="s">
        <v>141</v>
      </c>
      <c r="K287" s="15" t="s">
        <v>199</v>
      </c>
      <c r="L287" s="15" t="s">
        <v>202</v>
      </c>
      <c r="M287" s="15">
        <v>0.28000000000000003</v>
      </c>
      <c r="N287" s="15">
        <v>0.252</v>
      </c>
      <c r="O287" s="15">
        <v>3.0000000000000001E-3</v>
      </c>
      <c r="P287" s="15">
        <v>0.21299999999999999</v>
      </c>
      <c r="Q287" s="15">
        <v>0.13300000000000001</v>
      </c>
      <c r="R287" s="15">
        <v>0.34300000000000003</v>
      </c>
      <c r="S287" s="15">
        <v>11.247999999999999</v>
      </c>
      <c r="U287" s="15">
        <v>0</v>
      </c>
      <c r="V287" s="15">
        <v>7090</v>
      </c>
    </row>
    <row r="288" spans="2:22" x14ac:dyDescent="0.25">
      <c r="B288" s="15" t="s">
        <v>122</v>
      </c>
      <c r="C288" s="15" t="s">
        <v>207</v>
      </c>
      <c r="D288" s="15" t="s">
        <v>255</v>
      </c>
      <c r="E288" s="15">
        <v>2023</v>
      </c>
      <c r="F288" s="15" t="s">
        <v>162</v>
      </c>
      <c r="G288" s="15" t="s">
        <v>133</v>
      </c>
      <c r="H288" s="15" t="s">
        <v>136</v>
      </c>
      <c r="I288" s="15" t="s">
        <v>139</v>
      </c>
      <c r="J288" s="15" t="s">
        <v>141</v>
      </c>
      <c r="K288" s="15" t="s">
        <v>199</v>
      </c>
      <c r="L288" s="15" t="s">
        <v>203</v>
      </c>
      <c r="M288" s="15">
        <v>0.26700000000000002</v>
      </c>
      <c r="N288" s="15">
        <v>0.23799999999999999</v>
      </c>
      <c r="O288" s="15">
        <v>3.0000000000000001E-3</v>
      </c>
      <c r="P288" s="15">
        <v>0.20699999999999999</v>
      </c>
      <c r="Q288" s="15">
        <v>0.13</v>
      </c>
      <c r="R288" s="15">
        <v>0.32800000000000001</v>
      </c>
      <c r="S288" s="15">
        <v>15.736000000000001</v>
      </c>
      <c r="U288" s="15">
        <v>0</v>
      </c>
      <c r="V288" s="15">
        <v>7080</v>
      </c>
    </row>
    <row r="289" spans="2:22" x14ac:dyDescent="0.25">
      <c r="B289" s="15" t="s">
        <v>122</v>
      </c>
      <c r="C289" s="15" t="s">
        <v>207</v>
      </c>
      <c r="D289" s="15" t="s">
        <v>255</v>
      </c>
      <c r="E289" s="15">
        <v>2023</v>
      </c>
      <c r="F289" s="15" t="s">
        <v>162</v>
      </c>
      <c r="G289" s="15" t="s">
        <v>133</v>
      </c>
      <c r="H289" s="15" t="s">
        <v>136</v>
      </c>
      <c r="I289" s="15" t="s">
        <v>139</v>
      </c>
      <c r="J289" s="15" t="s">
        <v>141</v>
      </c>
      <c r="K289" s="15" t="s">
        <v>199</v>
      </c>
      <c r="L289" s="15" t="s">
        <v>204</v>
      </c>
      <c r="M289" s="15">
        <v>0.28599999999999998</v>
      </c>
      <c r="N289" s="15">
        <v>0.33800000000000002</v>
      </c>
      <c r="O289" s="15">
        <v>4.0000000000000001E-3</v>
      </c>
      <c r="P289" s="15">
        <v>0.21099999999999999</v>
      </c>
      <c r="Q289" s="15">
        <v>0.13</v>
      </c>
      <c r="R289" s="15">
        <v>0.33600000000000002</v>
      </c>
      <c r="S289" s="15">
        <v>19.077000000000002</v>
      </c>
      <c r="U289" s="15">
        <v>0</v>
      </c>
      <c r="V289" s="15">
        <v>6700</v>
      </c>
    </row>
    <row r="290" spans="2:22" x14ac:dyDescent="0.25">
      <c r="B290" s="15" t="s">
        <v>122</v>
      </c>
      <c r="C290" s="15" t="s">
        <v>207</v>
      </c>
      <c r="D290" s="15" t="s">
        <v>255</v>
      </c>
      <c r="E290" s="15">
        <v>2023</v>
      </c>
      <c r="F290" s="15" t="s">
        <v>162</v>
      </c>
      <c r="G290" s="15" t="s">
        <v>133</v>
      </c>
      <c r="H290" s="15" t="s">
        <v>136</v>
      </c>
      <c r="I290" s="15" t="s">
        <v>139</v>
      </c>
      <c r="J290" s="15" t="s">
        <v>141</v>
      </c>
      <c r="K290" s="15" t="s">
        <v>199</v>
      </c>
      <c r="L290" s="15" t="s">
        <v>205</v>
      </c>
      <c r="M290" s="15">
        <v>0.30499999999999999</v>
      </c>
      <c r="N290" s="15">
        <v>0.28499999999999998</v>
      </c>
      <c r="O290" s="15">
        <v>3.0000000000000001E-3</v>
      </c>
      <c r="P290" s="15">
        <v>0.22700000000000001</v>
      </c>
      <c r="Q290" s="15">
        <v>0.13800000000000001</v>
      </c>
      <c r="R290" s="15">
        <v>0.371</v>
      </c>
      <c r="S290" s="15">
        <v>7.0759999999999996</v>
      </c>
      <c r="U290" s="15">
        <v>0</v>
      </c>
      <c r="V290" s="15">
        <v>7150</v>
      </c>
    </row>
  </sheetData>
  <mergeCells count="1">
    <mergeCell ref="B1:V1"/>
  </mergeCell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V242"/>
  <sheetViews>
    <sheetView zoomScale="85" zoomScaleNormal="85" workbookViewId="0">
      <selection activeCell="B1" sqref="B1:V1"/>
    </sheetView>
  </sheetViews>
  <sheetFormatPr defaultColWidth="16" defaultRowHeight="15" x14ac:dyDescent="0.25"/>
  <cols>
    <col min="1" max="1" width="22.7109375" style="18" customWidth="1"/>
    <col min="2" max="2" width="19.42578125" style="15" customWidth="1"/>
    <col min="3" max="3" width="17.5703125" style="15" customWidth="1"/>
    <col min="4" max="4" width="16" style="15"/>
    <col min="5" max="5" width="17.5703125" style="15" customWidth="1"/>
    <col min="6" max="6" width="17.28515625" style="15" customWidth="1"/>
    <col min="7" max="7" width="28.140625" style="15" customWidth="1"/>
    <col min="8" max="8" width="27.140625" style="15" customWidth="1"/>
    <col min="9" max="9" width="24.5703125" style="15" customWidth="1"/>
    <col min="10" max="10" width="16" style="15"/>
    <col min="11" max="11" width="24.5703125" style="15" customWidth="1"/>
    <col min="12" max="13" width="16" style="15"/>
    <col min="14" max="14" width="17.7109375" style="15" customWidth="1"/>
    <col min="15" max="15" width="18.85546875" style="15" customWidth="1"/>
    <col min="16" max="16" width="18" style="15" customWidth="1"/>
    <col min="17" max="17" width="16" style="15"/>
    <col min="18" max="18" width="19" style="15" customWidth="1"/>
    <col min="19" max="19" width="16" style="15"/>
    <col min="20" max="20" width="18.7109375" style="15" customWidth="1"/>
    <col min="21" max="21" width="16" style="15"/>
    <col min="22" max="22" width="18.42578125" style="15" customWidth="1"/>
    <col min="23" max="16384" width="16" style="15"/>
  </cols>
  <sheetData>
    <row r="1" spans="1:22" ht="38.25" customHeight="1" x14ac:dyDescent="0.25">
      <c r="A1" s="37" t="str">
        <f>HYPERLINK("#Contents!A1","Return to table of contents")</f>
        <v>Return to table of contents</v>
      </c>
      <c r="B1" s="47" t="s">
        <v>341</v>
      </c>
      <c r="C1" s="47"/>
      <c r="D1" s="47"/>
      <c r="E1" s="47"/>
      <c r="F1" s="47"/>
      <c r="G1" s="47"/>
      <c r="H1" s="47"/>
      <c r="I1" s="47"/>
      <c r="J1" s="47"/>
      <c r="K1" s="47"/>
      <c r="L1" s="47"/>
      <c r="M1" s="47"/>
      <c r="N1" s="47"/>
      <c r="O1" s="47"/>
      <c r="P1" s="47"/>
      <c r="Q1" s="47"/>
      <c r="R1" s="47"/>
      <c r="S1" s="47"/>
      <c r="T1" s="47"/>
      <c r="U1" s="47"/>
      <c r="V1" s="48"/>
    </row>
    <row r="2" spans="1:22" ht="30" x14ac:dyDescent="0.25">
      <c r="A2" s="19"/>
      <c r="B2" s="5" t="s">
        <v>120</v>
      </c>
      <c r="C2" s="5" t="s">
        <v>123</v>
      </c>
      <c r="D2" s="5" t="s">
        <v>126</v>
      </c>
      <c r="E2" s="5" t="s">
        <v>127</v>
      </c>
      <c r="F2" s="5" t="s">
        <v>128</v>
      </c>
      <c r="G2" s="5" t="s">
        <v>131</v>
      </c>
      <c r="H2" s="5" t="s">
        <v>134</v>
      </c>
      <c r="I2" s="5" t="s">
        <v>137</v>
      </c>
      <c r="J2" s="5" t="s">
        <v>140</v>
      </c>
      <c r="K2" s="5" t="s">
        <v>142</v>
      </c>
      <c r="L2" s="5" t="s">
        <v>145</v>
      </c>
      <c r="M2" s="5" t="s">
        <v>147</v>
      </c>
      <c r="N2" s="5" t="s">
        <v>149</v>
      </c>
      <c r="O2" s="5" t="s">
        <v>150</v>
      </c>
      <c r="P2" s="5" t="s">
        <v>151</v>
      </c>
      <c r="Q2" s="5" t="s">
        <v>152</v>
      </c>
      <c r="R2" s="5" t="s">
        <v>153</v>
      </c>
      <c r="S2" s="5" t="s">
        <v>154</v>
      </c>
      <c r="T2" s="5" t="s">
        <v>155</v>
      </c>
      <c r="U2" s="5" t="s">
        <v>156</v>
      </c>
      <c r="V2" s="5" t="s">
        <v>158</v>
      </c>
    </row>
    <row r="3" spans="1:22" x14ac:dyDescent="0.25">
      <c r="A3" s="19"/>
      <c r="B3" s="15" t="s">
        <v>136</v>
      </c>
      <c r="C3" s="15" t="s">
        <v>207</v>
      </c>
      <c r="D3" s="15" t="s">
        <v>208</v>
      </c>
      <c r="E3" s="15">
        <v>2023</v>
      </c>
      <c r="F3" s="15" t="s">
        <v>162</v>
      </c>
      <c r="G3" s="15" t="s">
        <v>133</v>
      </c>
      <c r="H3" s="15" t="s">
        <v>136</v>
      </c>
      <c r="I3" s="15" t="s">
        <v>139</v>
      </c>
      <c r="J3" s="15" t="s">
        <v>141</v>
      </c>
      <c r="K3" s="15" t="s">
        <v>271</v>
      </c>
      <c r="L3" s="15">
        <v>1</v>
      </c>
      <c r="M3" s="15">
        <v>0.372</v>
      </c>
      <c r="N3" s="15">
        <v>0.53400000000000003</v>
      </c>
      <c r="O3" s="15">
        <v>1.4999999999999999E-2</v>
      </c>
      <c r="P3" s="15">
        <v>0.156</v>
      </c>
      <c r="Q3" s="15">
        <v>4.5999999999999999E-2</v>
      </c>
      <c r="R3" s="15">
        <v>0.46200000000000002</v>
      </c>
      <c r="S3" s="15">
        <v>9.7579999999999991</v>
      </c>
      <c r="U3" s="15">
        <v>-1.0999999999999999E-2</v>
      </c>
      <c r="V3" s="15">
        <v>1220</v>
      </c>
    </row>
    <row r="4" spans="1:22" x14ac:dyDescent="0.25">
      <c r="B4" s="15" t="s">
        <v>136</v>
      </c>
      <c r="C4" s="15" t="s">
        <v>207</v>
      </c>
      <c r="D4" s="15" t="s">
        <v>208</v>
      </c>
      <c r="E4" s="15">
        <v>2023</v>
      </c>
      <c r="F4" s="15" t="s">
        <v>162</v>
      </c>
      <c r="G4" s="15" t="s">
        <v>133</v>
      </c>
      <c r="H4" s="15" t="s">
        <v>136</v>
      </c>
      <c r="I4" s="15" t="s">
        <v>139</v>
      </c>
      <c r="J4" s="15" t="s">
        <v>141</v>
      </c>
      <c r="K4" s="15" t="s">
        <v>271</v>
      </c>
      <c r="L4" s="15">
        <v>2</v>
      </c>
      <c r="M4" s="15">
        <v>0.35499999999999998</v>
      </c>
      <c r="N4" s="15">
        <v>0.56200000000000006</v>
      </c>
      <c r="O4" s="15">
        <v>1.4999999999999999E-2</v>
      </c>
      <c r="P4" s="15">
        <v>0.14499999999999999</v>
      </c>
      <c r="Q4" s="15">
        <v>3.7999999999999999E-2</v>
      </c>
      <c r="R4" s="15">
        <v>0.44</v>
      </c>
      <c r="S4" s="15">
        <v>9.9250000000000007</v>
      </c>
      <c r="U4" s="15">
        <v>-1.0999999999999999E-2</v>
      </c>
      <c r="V4" s="15">
        <v>1350</v>
      </c>
    </row>
    <row r="5" spans="1:22" x14ac:dyDescent="0.25">
      <c r="B5" s="15" t="s">
        <v>136</v>
      </c>
      <c r="C5" s="15" t="s">
        <v>207</v>
      </c>
      <c r="D5" s="15" t="s">
        <v>208</v>
      </c>
      <c r="E5" s="15">
        <v>2023</v>
      </c>
      <c r="F5" s="15" t="s">
        <v>162</v>
      </c>
      <c r="G5" s="15" t="s">
        <v>133</v>
      </c>
      <c r="H5" s="15" t="s">
        <v>136</v>
      </c>
      <c r="I5" s="15" t="s">
        <v>139</v>
      </c>
      <c r="J5" s="15" t="s">
        <v>141</v>
      </c>
      <c r="K5" s="15" t="s">
        <v>271</v>
      </c>
      <c r="L5" s="15">
        <v>3</v>
      </c>
      <c r="M5" s="15">
        <v>0.36599999999999999</v>
      </c>
      <c r="N5" s="15">
        <v>0.61499999999999999</v>
      </c>
      <c r="O5" s="15">
        <v>1.7999999999999999E-2</v>
      </c>
      <c r="P5" s="15">
        <v>0.13200000000000001</v>
      </c>
      <c r="Q5" s="15">
        <v>0.03</v>
      </c>
      <c r="R5" s="15">
        <v>0.41899999999999998</v>
      </c>
      <c r="S5" s="15">
        <v>9.9339999999999993</v>
      </c>
      <c r="U5" s="15">
        <v>-1.0999999999999999E-2</v>
      </c>
      <c r="V5" s="15">
        <v>1130</v>
      </c>
    </row>
    <row r="6" spans="1:22" x14ac:dyDescent="0.25">
      <c r="B6" s="15" t="s">
        <v>136</v>
      </c>
      <c r="C6" s="15" t="s">
        <v>207</v>
      </c>
      <c r="D6" s="15" t="s">
        <v>208</v>
      </c>
      <c r="E6" s="15">
        <v>2023</v>
      </c>
      <c r="F6" s="15" t="s">
        <v>162</v>
      </c>
      <c r="G6" s="15" t="s">
        <v>133</v>
      </c>
      <c r="H6" s="15" t="s">
        <v>136</v>
      </c>
      <c r="I6" s="15" t="s">
        <v>139</v>
      </c>
      <c r="J6" s="15" t="s">
        <v>141</v>
      </c>
      <c r="K6" s="15" t="s">
        <v>271</v>
      </c>
      <c r="L6" s="15">
        <v>4</v>
      </c>
      <c r="M6" s="15">
        <v>0.316</v>
      </c>
      <c r="N6" s="15">
        <v>0.54100000000000004</v>
      </c>
      <c r="O6" s="15">
        <v>1.6E-2</v>
      </c>
      <c r="P6" s="15">
        <v>0.115</v>
      </c>
      <c r="Q6" s="15">
        <v>3.1E-2</v>
      </c>
      <c r="R6" s="15">
        <v>0.35699999999999998</v>
      </c>
      <c r="S6" s="15">
        <v>9.9870000000000001</v>
      </c>
      <c r="U6" s="15">
        <v>-1.0999999999999999E-2</v>
      </c>
      <c r="V6" s="15">
        <v>1110</v>
      </c>
    </row>
    <row r="7" spans="1:22" x14ac:dyDescent="0.25">
      <c r="B7" s="15" t="s">
        <v>136</v>
      </c>
      <c r="C7" s="15" t="s">
        <v>207</v>
      </c>
      <c r="D7" s="15" t="s">
        <v>208</v>
      </c>
      <c r="E7" s="15">
        <v>2023</v>
      </c>
      <c r="F7" s="15" t="s">
        <v>162</v>
      </c>
      <c r="G7" s="15" t="s">
        <v>133</v>
      </c>
      <c r="H7" s="15" t="s">
        <v>136</v>
      </c>
      <c r="I7" s="15" t="s">
        <v>139</v>
      </c>
      <c r="J7" s="15" t="s">
        <v>141</v>
      </c>
      <c r="K7" s="15" t="s">
        <v>271</v>
      </c>
      <c r="L7" s="15">
        <v>5</v>
      </c>
      <c r="M7" s="15">
        <v>0.33400000000000002</v>
      </c>
      <c r="N7" s="15">
        <v>0.54800000000000004</v>
      </c>
      <c r="O7" s="15">
        <v>1.4999999999999999E-2</v>
      </c>
      <c r="P7" s="15">
        <v>0.11899999999999999</v>
      </c>
      <c r="Q7" s="15">
        <v>2.4E-2</v>
      </c>
      <c r="R7" s="15">
        <v>0.38500000000000001</v>
      </c>
      <c r="S7" s="15">
        <v>9.9049999999999994</v>
      </c>
      <c r="U7" s="15">
        <v>-1.0999999999999999E-2</v>
      </c>
      <c r="V7" s="15">
        <v>1300</v>
      </c>
    </row>
    <row r="8" spans="1:22" x14ac:dyDescent="0.25">
      <c r="B8" s="15" t="s">
        <v>136</v>
      </c>
      <c r="C8" s="15" t="s">
        <v>207</v>
      </c>
      <c r="D8" s="15" t="s">
        <v>209</v>
      </c>
      <c r="E8" s="15">
        <v>2023</v>
      </c>
      <c r="F8" s="15" t="s">
        <v>162</v>
      </c>
      <c r="G8" s="15" t="s">
        <v>133</v>
      </c>
      <c r="H8" s="15" t="s">
        <v>136</v>
      </c>
      <c r="I8" s="15" t="s">
        <v>139</v>
      </c>
      <c r="J8" s="15" t="s">
        <v>141</v>
      </c>
      <c r="K8" s="15" t="s">
        <v>271</v>
      </c>
      <c r="L8" s="15">
        <v>1</v>
      </c>
      <c r="M8" s="15">
        <v>0.31</v>
      </c>
      <c r="N8" s="15">
        <v>0.48199999999999998</v>
      </c>
      <c r="O8" s="15">
        <v>1.4E-2</v>
      </c>
      <c r="P8" s="15">
        <v>0.121</v>
      </c>
      <c r="Q8" s="15">
        <v>2.9000000000000001E-2</v>
      </c>
      <c r="R8" s="15">
        <v>0.35099999999999998</v>
      </c>
      <c r="S8" s="15">
        <v>9.7530000000000001</v>
      </c>
      <c r="U8" s="15">
        <v>-1.0999999999999999E-2</v>
      </c>
      <c r="V8" s="15">
        <v>1220</v>
      </c>
    </row>
    <row r="9" spans="1:22" x14ac:dyDescent="0.25">
      <c r="B9" s="15" t="s">
        <v>136</v>
      </c>
      <c r="C9" s="15" t="s">
        <v>207</v>
      </c>
      <c r="D9" s="15" t="s">
        <v>209</v>
      </c>
      <c r="E9" s="15">
        <v>2023</v>
      </c>
      <c r="F9" s="15" t="s">
        <v>162</v>
      </c>
      <c r="G9" s="15" t="s">
        <v>133</v>
      </c>
      <c r="H9" s="15" t="s">
        <v>136</v>
      </c>
      <c r="I9" s="15" t="s">
        <v>139</v>
      </c>
      <c r="J9" s="15" t="s">
        <v>141</v>
      </c>
      <c r="K9" s="15" t="s">
        <v>271</v>
      </c>
      <c r="L9" s="15">
        <v>2</v>
      </c>
      <c r="M9" s="15">
        <v>0.29599999999999999</v>
      </c>
      <c r="N9" s="15">
        <v>0.52200000000000002</v>
      </c>
      <c r="O9" s="15">
        <v>1.4E-2</v>
      </c>
      <c r="P9" s="15">
        <v>0.104</v>
      </c>
      <c r="Q9" s="15">
        <v>2.7E-2</v>
      </c>
      <c r="R9" s="15">
        <v>0.33100000000000002</v>
      </c>
      <c r="S9" s="15">
        <v>9.9190000000000005</v>
      </c>
      <c r="U9" s="15">
        <v>-1.0999999999999999E-2</v>
      </c>
      <c r="V9" s="15">
        <v>1350</v>
      </c>
    </row>
    <row r="10" spans="1:22" x14ac:dyDescent="0.25">
      <c r="B10" s="15" t="s">
        <v>136</v>
      </c>
      <c r="C10" s="15" t="s">
        <v>207</v>
      </c>
      <c r="D10" s="15" t="s">
        <v>209</v>
      </c>
      <c r="E10" s="15">
        <v>2023</v>
      </c>
      <c r="F10" s="15" t="s">
        <v>162</v>
      </c>
      <c r="G10" s="15" t="s">
        <v>133</v>
      </c>
      <c r="H10" s="15" t="s">
        <v>136</v>
      </c>
      <c r="I10" s="15" t="s">
        <v>139</v>
      </c>
      <c r="J10" s="15" t="s">
        <v>141</v>
      </c>
      <c r="K10" s="15" t="s">
        <v>271</v>
      </c>
      <c r="L10" s="15">
        <v>3</v>
      </c>
      <c r="M10" s="15">
        <v>0.30499999999999999</v>
      </c>
      <c r="N10" s="15">
        <v>0.56599999999999995</v>
      </c>
      <c r="O10" s="15">
        <v>1.7000000000000001E-2</v>
      </c>
      <c r="P10" s="15">
        <v>9.0999999999999998E-2</v>
      </c>
      <c r="Q10" s="15">
        <v>1.9E-2</v>
      </c>
      <c r="R10" s="15">
        <v>0.308</v>
      </c>
      <c r="S10" s="15">
        <v>9.9309999999999992</v>
      </c>
      <c r="U10" s="15">
        <v>-1.0999999999999999E-2</v>
      </c>
      <c r="V10" s="15">
        <v>1130</v>
      </c>
    </row>
    <row r="11" spans="1:22" x14ac:dyDescent="0.25">
      <c r="B11" s="15" t="s">
        <v>136</v>
      </c>
      <c r="C11" s="15" t="s">
        <v>207</v>
      </c>
      <c r="D11" s="15" t="s">
        <v>209</v>
      </c>
      <c r="E11" s="15">
        <v>2023</v>
      </c>
      <c r="F11" s="15" t="s">
        <v>162</v>
      </c>
      <c r="G11" s="15" t="s">
        <v>133</v>
      </c>
      <c r="H11" s="15" t="s">
        <v>136</v>
      </c>
      <c r="I11" s="15" t="s">
        <v>139</v>
      </c>
      <c r="J11" s="15" t="s">
        <v>141</v>
      </c>
      <c r="K11" s="15" t="s">
        <v>271</v>
      </c>
      <c r="L11" s="15">
        <v>4</v>
      </c>
      <c r="M11" s="15">
        <v>0.251</v>
      </c>
      <c r="N11" s="15">
        <v>0.46500000000000002</v>
      </c>
      <c r="O11" s="15">
        <v>1.4E-2</v>
      </c>
      <c r="P11" s="15">
        <v>8.1000000000000003E-2</v>
      </c>
      <c r="Q11" s="15">
        <v>1.6E-2</v>
      </c>
      <c r="R11" s="15">
        <v>0.27500000000000002</v>
      </c>
      <c r="S11" s="15">
        <v>9.9819999999999993</v>
      </c>
      <c r="U11" s="15">
        <v>-1.0999999999999999E-2</v>
      </c>
      <c r="V11" s="15">
        <v>1110</v>
      </c>
    </row>
    <row r="12" spans="1:22" x14ac:dyDescent="0.25">
      <c r="B12" s="15" t="s">
        <v>136</v>
      </c>
      <c r="C12" s="15" t="s">
        <v>207</v>
      </c>
      <c r="D12" s="15" t="s">
        <v>209</v>
      </c>
      <c r="E12" s="15">
        <v>2023</v>
      </c>
      <c r="F12" s="15" t="s">
        <v>162</v>
      </c>
      <c r="G12" s="15" t="s">
        <v>133</v>
      </c>
      <c r="H12" s="15" t="s">
        <v>136</v>
      </c>
      <c r="I12" s="15" t="s">
        <v>139</v>
      </c>
      <c r="J12" s="15" t="s">
        <v>141</v>
      </c>
      <c r="K12" s="15" t="s">
        <v>271</v>
      </c>
      <c r="L12" s="15">
        <v>5</v>
      </c>
      <c r="M12" s="15">
        <v>0.28000000000000003</v>
      </c>
      <c r="N12" s="15">
        <v>0.5</v>
      </c>
      <c r="O12" s="15">
        <v>1.4E-2</v>
      </c>
      <c r="P12" s="15">
        <v>8.7999999999999995E-2</v>
      </c>
      <c r="Q12" s="15">
        <v>1.7000000000000001E-2</v>
      </c>
      <c r="R12" s="15">
        <v>0.29299999999999998</v>
      </c>
      <c r="S12" s="15">
        <v>9.9009999999999998</v>
      </c>
      <c r="U12" s="15">
        <v>-1.0999999999999999E-2</v>
      </c>
      <c r="V12" s="15">
        <v>1300</v>
      </c>
    </row>
    <row r="13" spans="1:22" x14ac:dyDescent="0.25">
      <c r="B13" s="15" t="s">
        <v>136</v>
      </c>
      <c r="C13" s="15" t="s">
        <v>207</v>
      </c>
      <c r="D13" s="15" t="s">
        <v>210</v>
      </c>
      <c r="E13" s="15">
        <v>2023</v>
      </c>
      <c r="F13" s="15" t="s">
        <v>162</v>
      </c>
      <c r="G13" s="15" t="s">
        <v>133</v>
      </c>
      <c r="H13" s="15" t="s">
        <v>136</v>
      </c>
      <c r="I13" s="15" t="s">
        <v>139</v>
      </c>
      <c r="J13" s="15" t="s">
        <v>141</v>
      </c>
      <c r="K13" s="15" t="s">
        <v>271</v>
      </c>
      <c r="L13" s="15">
        <v>1</v>
      </c>
      <c r="M13" s="15">
        <v>0.27600000000000002</v>
      </c>
      <c r="N13" s="15">
        <v>0.45500000000000002</v>
      </c>
      <c r="O13" s="15">
        <v>1.2999999999999999E-2</v>
      </c>
      <c r="P13" s="15">
        <v>9.2999999999999999E-2</v>
      </c>
      <c r="Q13" s="15">
        <v>2.1000000000000001E-2</v>
      </c>
      <c r="R13" s="15">
        <v>0.30299999999999999</v>
      </c>
      <c r="S13" s="15">
        <v>9.5239999999999991</v>
      </c>
      <c r="U13" s="15">
        <v>-1.0999999999999999E-2</v>
      </c>
      <c r="V13" s="15">
        <v>1220</v>
      </c>
    </row>
    <row r="14" spans="1:22" x14ac:dyDescent="0.25">
      <c r="B14" s="15" t="s">
        <v>136</v>
      </c>
      <c r="C14" s="15" t="s">
        <v>207</v>
      </c>
      <c r="D14" s="15" t="s">
        <v>210</v>
      </c>
      <c r="E14" s="15">
        <v>2023</v>
      </c>
      <c r="F14" s="15" t="s">
        <v>162</v>
      </c>
      <c r="G14" s="15" t="s">
        <v>133</v>
      </c>
      <c r="H14" s="15" t="s">
        <v>136</v>
      </c>
      <c r="I14" s="15" t="s">
        <v>139</v>
      </c>
      <c r="J14" s="15" t="s">
        <v>141</v>
      </c>
      <c r="K14" s="15" t="s">
        <v>271</v>
      </c>
      <c r="L14" s="15">
        <v>2</v>
      </c>
      <c r="M14" s="15">
        <v>0.26200000000000001</v>
      </c>
      <c r="N14" s="15">
        <v>0.48799999999999999</v>
      </c>
      <c r="O14" s="15">
        <v>1.2999999999999999E-2</v>
      </c>
      <c r="P14" s="15">
        <v>0.08</v>
      </c>
      <c r="Q14" s="15">
        <v>1.9E-2</v>
      </c>
      <c r="R14" s="15">
        <v>0.26900000000000002</v>
      </c>
      <c r="S14" s="15">
        <v>9.6839999999999993</v>
      </c>
      <c r="U14" s="15">
        <v>-1.0999999999999999E-2</v>
      </c>
      <c r="V14" s="15">
        <v>1350</v>
      </c>
    </row>
    <row r="15" spans="1:22" x14ac:dyDescent="0.25">
      <c r="B15" s="15" t="s">
        <v>136</v>
      </c>
      <c r="C15" s="15" t="s">
        <v>207</v>
      </c>
      <c r="D15" s="15" t="s">
        <v>210</v>
      </c>
      <c r="E15" s="15">
        <v>2023</v>
      </c>
      <c r="F15" s="15" t="s">
        <v>162</v>
      </c>
      <c r="G15" s="15" t="s">
        <v>133</v>
      </c>
      <c r="H15" s="15" t="s">
        <v>136</v>
      </c>
      <c r="I15" s="15" t="s">
        <v>139</v>
      </c>
      <c r="J15" s="15" t="s">
        <v>141</v>
      </c>
      <c r="K15" s="15" t="s">
        <v>271</v>
      </c>
      <c r="L15" s="15">
        <v>3</v>
      </c>
      <c r="M15" s="15">
        <v>0.27200000000000002</v>
      </c>
      <c r="N15" s="15">
        <v>0.53100000000000003</v>
      </c>
      <c r="O15" s="15">
        <v>1.6E-2</v>
      </c>
      <c r="P15" s="15">
        <v>7.8E-2</v>
      </c>
      <c r="Q15" s="15">
        <v>0.01</v>
      </c>
      <c r="R15" s="15">
        <v>0.26600000000000001</v>
      </c>
      <c r="S15" s="15">
        <v>9.6980000000000004</v>
      </c>
      <c r="U15" s="15">
        <v>-1.0999999999999999E-2</v>
      </c>
      <c r="V15" s="15">
        <v>1120</v>
      </c>
    </row>
    <row r="16" spans="1:22" x14ac:dyDescent="0.25">
      <c r="B16" s="15" t="s">
        <v>136</v>
      </c>
      <c r="C16" s="15" t="s">
        <v>207</v>
      </c>
      <c r="D16" s="15" t="s">
        <v>210</v>
      </c>
      <c r="E16" s="15">
        <v>2023</v>
      </c>
      <c r="F16" s="15" t="s">
        <v>162</v>
      </c>
      <c r="G16" s="15" t="s">
        <v>133</v>
      </c>
      <c r="H16" s="15" t="s">
        <v>136</v>
      </c>
      <c r="I16" s="15" t="s">
        <v>139</v>
      </c>
      <c r="J16" s="15" t="s">
        <v>141</v>
      </c>
      <c r="K16" s="15" t="s">
        <v>271</v>
      </c>
      <c r="L16" s="15">
        <v>4</v>
      </c>
      <c r="M16" s="15">
        <v>0.222</v>
      </c>
      <c r="N16" s="15">
        <v>0.44</v>
      </c>
      <c r="O16" s="15">
        <v>1.2999999999999999E-2</v>
      </c>
      <c r="P16" s="15">
        <v>6.4000000000000001E-2</v>
      </c>
      <c r="Q16" s="15">
        <v>0.01</v>
      </c>
      <c r="R16" s="15">
        <v>0.216</v>
      </c>
      <c r="S16" s="15">
        <v>9.75</v>
      </c>
      <c r="U16" s="15">
        <v>-1.0999999999999999E-2</v>
      </c>
      <c r="V16" s="15">
        <v>1110</v>
      </c>
    </row>
    <row r="17" spans="2:22" x14ac:dyDescent="0.25">
      <c r="B17" s="15" t="s">
        <v>136</v>
      </c>
      <c r="C17" s="15" t="s">
        <v>207</v>
      </c>
      <c r="D17" s="15" t="s">
        <v>210</v>
      </c>
      <c r="E17" s="15">
        <v>2023</v>
      </c>
      <c r="F17" s="15" t="s">
        <v>162</v>
      </c>
      <c r="G17" s="15" t="s">
        <v>133</v>
      </c>
      <c r="H17" s="15" t="s">
        <v>136</v>
      </c>
      <c r="I17" s="15" t="s">
        <v>139</v>
      </c>
      <c r="J17" s="15" t="s">
        <v>141</v>
      </c>
      <c r="K17" s="15" t="s">
        <v>271</v>
      </c>
      <c r="L17" s="15">
        <v>5</v>
      </c>
      <c r="M17" s="15">
        <v>0.253</v>
      </c>
      <c r="N17" s="15">
        <v>0.49199999999999999</v>
      </c>
      <c r="O17" s="15">
        <v>1.4E-2</v>
      </c>
      <c r="P17" s="15">
        <v>7.2999999999999995E-2</v>
      </c>
      <c r="Q17" s="15">
        <v>0.01</v>
      </c>
      <c r="R17" s="15">
        <v>0.24399999999999999</v>
      </c>
      <c r="S17" s="15">
        <v>9.6579999999999995</v>
      </c>
      <c r="U17" s="15">
        <v>-1.0999999999999999E-2</v>
      </c>
      <c r="V17" s="15">
        <v>1300</v>
      </c>
    </row>
    <row r="18" spans="2:22" x14ac:dyDescent="0.25">
      <c r="B18" s="15" t="s">
        <v>136</v>
      </c>
      <c r="C18" s="15" t="s">
        <v>207</v>
      </c>
      <c r="D18" s="15" t="s">
        <v>211</v>
      </c>
      <c r="E18" s="15">
        <v>2023</v>
      </c>
      <c r="F18" s="15" t="s">
        <v>162</v>
      </c>
      <c r="G18" s="15" t="s">
        <v>133</v>
      </c>
      <c r="H18" s="15" t="s">
        <v>136</v>
      </c>
      <c r="I18" s="15" t="s">
        <v>139</v>
      </c>
      <c r="J18" s="15" t="s">
        <v>141</v>
      </c>
      <c r="K18" s="15" t="s">
        <v>271</v>
      </c>
      <c r="L18" s="15">
        <v>1</v>
      </c>
      <c r="M18" s="15">
        <v>0.25700000000000001</v>
      </c>
      <c r="N18" s="15">
        <v>0.441</v>
      </c>
      <c r="O18" s="15">
        <v>1.2999999999999999E-2</v>
      </c>
      <c r="P18" s="15">
        <v>0.08</v>
      </c>
      <c r="Q18" s="15">
        <v>1.4E-2</v>
      </c>
      <c r="R18" s="15">
        <v>0.28299999999999997</v>
      </c>
      <c r="S18" s="15">
        <v>9.5229999999999997</v>
      </c>
      <c r="U18" s="15">
        <v>-1.0999999999999999E-2</v>
      </c>
      <c r="V18" s="15">
        <v>1220</v>
      </c>
    </row>
    <row r="19" spans="2:22" x14ac:dyDescent="0.25">
      <c r="B19" s="15" t="s">
        <v>136</v>
      </c>
      <c r="C19" s="15" t="s">
        <v>207</v>
      </c>
      <c r="D19" s="15" t="s">
        <v>211</v>
      </c>
      <c r="E19" s="15">
        <v>2023</v>
      </c>
      <c r="F19" s="15" t="s">
        <v>162</v>
      </c>
      <c r="G19" s="15" t="s">
        <v>133</v>
      </c>
      <c r="H19" s="15" t="s">
        <v>136</v>
      </c>
      <c r="I19" s="15" t="s">
        <v>139</v>
      </c>
      <c r="J19" s="15" t="s">
        <v>141</v>
      </c>
      <c r="K19" s="15" t="s">
        <v>271</v>
      </c>
      <c r="L19" s="15">
        <v>2</v>
      </c>
      <c r="M19" s="15">
        <v>0.24399999999999999</v>
      </c>
      <c r="N19" s="15">
        <v>0.47399999999999998</v>
      </c>
      <c r="O19" s="15">
        <v>1.2999999999999999E-2</v>
      </c>
      <c r="P19" s="15">
        <v>6.9000000000000006E-2</v>
      </c>
      <c r="Q19" s="15">
        <v>1.2999999999999999E-2</v>
      </c>
      <c r="R19" s="15">
        <v>0.22500000000000001</v>
      </c>
      <c r="S19" s="15">
        <v>9.6850000000000005</v>
      </c>
      <c r="U19" s="15">
        <v>-1.0999999999999999E-2</v>
      </c>
      <c r="V19" s="15">
        <v>1350</v>
      </c>
    </row>
    <row r="20" spans="2:22" x14ac:dyDescent="0.25">
      <c r="B20" s="15" t="s">
        <v>136</v>
      </c>
      <c r="C20" s="15" t="s">
        <v>207</v>
      </c>
      <c r="D20" s="15" t="s">
        <v>211</v>
      </c>
      <c r="E20" s="15">
        <v>2023</v>
      </c>
      <c r="F20" s="15" t="s">
        <v>162</v>
      </c>
      <c r="G20" s="15" t="s">
        <v>133</v>
      </c>
      <c r="H20" s="15" t="s">
        <v>136</v>
      </c>
      <c r="I20" s="15" t="s">
        <v>139</v>
      </c>
      <c r="J20" s="15" t="s">
        <v>141</v>
      </c>
      <c r="K20" s="15" t="s">
        <v>271</v>
      </c>
      <c r="L20" s="15">
        <v>3</v>
      </c>
      <c r="M20" s="15">
        <v>0.26100000000000001</v>
      </c>
      <c r="N20" s="15">
        <v>0.57199999999999995</v>
      </c>
      <c r="O20" s="15">
        <v>1.7000000000000001E-2</v>
      </c>
      <c r="P20" s="15">
        <v>6.4000000000000001E-2</v>
      </c>
      <c r="Q20" s="15">
        <v>8.0000000000000002E-3</v>
      </c>
      <c r="R20" s="15">
        <v>0.23599999999999999</v>
      </c>
      <c r="S20" s="15">
        <v>9.6989999999999998</v>
      </c>
      <c r="U20" s="15">
        <v>-1.0999999999999999E-2</v>
      </c>
      <c r="V20" s="15">
        <v>1120</v>
      </c>
    </row>
    <row r="21" spans="2:22" x14ac:dyDescent="0.25">
      <c r="B21" s="15" t="s">
        <v>136</v>
      </c>
      <c r="C21" s="15" t="s">
        <v>207</v>
      </c>
      <c r="D21" s="15" t="s">
        <v>211</v>
      </c>
      <c r="E21" s="15">
        <v>2023</v>
      </c>
      <c r="F21" s="15" t="s">
        <v>162</v>
      </c>
      <c r="G21" s="15" t="s">
        <v>133</v>
      </c>
      <c r="H21" s="15" t="s">
        <v>136</v>
      </c>
      <c r="I21" s="15" t="s">
        <v>139</v>
      </c>
      <c r="J21" s="15" t="s">
        <v>141</v>
      </c>
      <c r="K21" s="15" t="s">
        <v>271</v>
      </c>
      <c r="L21" s="15">
        <v>4</v>
      </c>
      <c r="M21" s="15">
        <v>0.214</v>
      </c>
      <c r="N21" s="15">
        <v>0.432</v>
      </c>
      <c r="O21" s="15">
        <v>1.2999999999999999E-2</v>
      </c>
      <c r="P21" s="15">
        <v>6.0999999999999999E-2</v>
      </c>
      <c r="Q21" s="15">
        <v>7.0000000000000001E-3</v>
      </c>
      <c r="R21" s="15">
        <v>0.2</v>
      </c>
      <c r="S21" s="15">
        <v>9.7509999999999994</v>
      </c>
      <c r="U21" s="15">
        <v>-1.0999999999999999E-2</v>
      </c>
      <c r="V21" s="15">
        <v>1110</v>
      </c>
    </row>
    <row r="22" spans="2:22" x14ac:dyDescent="0.25">
      <c r="B22" s="15" t="s">
        <v>136</v>
      </c>
      <c r="C22" s="15" t="s">
        <v>207</v>
      </c>
      <c r="D22" s="15" t="s">
        <v>211</v>
      </c>
      <c r="E22" s="15">
        <v>2023</v>
      </c>
      <c r="F22" s="15" t="s">
        <v>162</v>
      </c>
      <c r="G22" s="15" t="s">
        <v>133</v>
      </c>
      <c r="H22" s="15" t="s">
        <v>136</v>
      </c>
      <c r="I22" s="15" t="s">
        <v>139</v>
      </c>
      <c r="J22" s="15" t="s">
        <v>141</v>
      </c>
      <c r="K22" s="15" t="s">
        <v>271</v>
      </c>
      <c r="L22" s="15">
        <v>5</v>
      </c>
      <c r="M22" s="15">
        <v>0.247</v>
      </c>
      <c r="N22" s="15">
        <v>0.51</v>
      </c>
      <c r="O22" s="15">
        <v>1.4E-2</v>
      </c>
      <c r="P22" s="15">
        <v>6.7000000000000004E-2</v>
      </c>
      <c r="Q22" s="15">
        <v>7.0000000000000001E-3</v>
      </c>
      <c r="R22" s="15">
        <v>0.23200000000000001</v>
      </c>
      <c r="S22" s="15">
        <v>9.6579999999999995</v>
      </c>
      <c r="U22" s="15">
        <v>-1.0999999999999999E-2</v>
      </c>
      <c r="V22" s="15">
        <v>1300</v>
      </c>
    </row>
    <row r="23" spans="2:22" x14ac:dyDescent="0.25">
      <c r="B23" s="15" t="s">
        <v>136</v>
      </c>
      <c r="C23" s="15" t="s">
        <v>207</v>
      </c>
      <c r="D23" s="15" t="s">
        <v>212</v>
      </c>
      <c r="E23" s="15">
        <v>2023</v>
      </c>
      <c r="F23" s="15" t="s">
        <v>162</v>
      </c>
      <c r="G23" s="15" t="s">
        <v>133</v>
      </c>
      <c r="H23" s="15" t="s">
        <v>136</v>
      </c>
      <c r="I23" s="15" t="s">
        <v>139</v>
      </c>
      <c r="J23" s="15" t="s">
        <v>141</v>
      </c>
      <c r="K23" s="15" t="s">
        <v>271</v>
      </c>
      <c r="L23" s="15">
        <v>1</v>
      </c>
      <c r="M23" s="15">
        <v>0.24399999999999999</v>
      </c>
      <c r="N23" s="15">
        <v>0.42299999999999999</v>
      </c>
      <c r="O23" s="15">
        <v>1.2E-2</v>
      </c>
      <c r="P23" s="15">
        <v>7.1999999999999995E-2</v>
      </c>
      <c r="Q23" s="15">
        <v>1.0999999999999999E-2</v>
      </c>
      <c r="R23" s="15">
        <v>0.27100000000000002</v>
      </c>
      <c r="S23" s="15">
        <v>9.3339999999999996</v>
      </c>
      <c r="U23" s="15">
        <v>-1.0999999999999999E-2</v>
      </c>
      <c r="V23" s="15">
        <v>1220</v>
      </c>
    </row>
    <row r="24" spans="2:22" x14ac:dyDescent="0.25">
      <c r="B24" s="15" t="s">
        <v>136</v>
      </c>
      <c r="C24" s="15" t="s">
        <v>207</v>
      </c>
      <c r="D24" s="15" t="s">
        <v>212</v>
      </c>
      <c r="E24" s="15">
        <v>2023</v>
      </c>
      <c r="F24" s="15" t="s">
        <v>162</v>
      </c>
      <c r="G24" s="15" t="s">
        <v>133</v>
      </c>
      <c r="H24" s="15" t="s">
        <v>136</v>
      </c>
      <c r="I24" s="15" t="s">
        <v>139</v>
      </c>
      <c r="J24" s="15" t="s">
        <v>141</v>
      </c>
      <c r="K24" s="15" t="s">
        <v>271</v>
      </c>
      <c r="L24" s="15">
        <v>2</v>
      </c>
      <c r="M24" s="15">
        <v>0.23499999999999999</v>
      </c>
      <c r="N24" s="15">
        <v>0.46300000000000002</v>
      </c>
      <c r="O24" s="15">
        <v>1.2999999999999999E-2</v>
      </c>
      <c r="P24" s="15">
        <v>6.6000000000000003E-2</v>
      </c>
      <c r="Q24" s="15">
        <v>8.9999999999999993E-3</v>
      </c>
      <c r="R24" s="15">
        <v>0.20899999999999999</v>
      </c>
      <c r="S24" s="15">
        <v>9.4909999999999997</v>
      </c>
      <c r="U24" s="15">
        <v>-1.0999999999999999E-2</v>
      </c>
      <c r="V24" s="15">
        <v>1350</v>
      </c>
    </row>
    <row r="25" spans="2:22" x14ac:dyDescent="0.25">
      <c r="B25" s="15" t="s">
        <v>136</v>
      </c>
      <c r="C25" s="15" t="s">
        <v>207</v>
      </c>
      <c r="D25" s="15" t="s">
        <v>212</v>
      </c>
      <c r="E25" s="15">
        <v>2023</v>
      </c>
      <c r="F25" s="15" t="s">
        <v>162</v>
      </c>
      <c r="G25" s="15" t="s">
        <v>133</v>
      </c>
      <c r="H25" s="15" t="s">
        <v>136</v>
      </c>
      <c r="I25" s="15" t="s">
        <v>139</v>
      </c>
      <c r="J25" s="15" t="s">
        <v>141</v>
      </c>
      <c r="K25" s="15" t="s">
        <v>271</v>
      </c>
      <c r="L25" s="15">
        <v>3</v>
      </c>
      <c r="M25" s="15">
        <v>0.25900000000000001</v>
      </c>
      <c r="N25" s="15">
        <v>0.55500000000000005</v>
      </c>
      <c r="O25" s="15">
        <v>1.7000000000000001E-2</v>
      </c>
      <c r="P25" s="15">
        <v>5.8999999999999997E-2</v>
      </c>
      <c r="Q25" s="15">
        <v>5.0000000000000001E-3</v>
      </c>
      <c r="R25" s="15">
        <v>0.23200000000000001</v>
      </c>
      <c r="S25" s="15">
        <v>9.5060000000000002</v>
      </c>
      <c r="U25" s="15">
        <v>-1.0999999999999999E-2</v>
      </c>
      <c r="V25" s="15">
        <v>1120</v>
      </c>
    </row>
    <row r="26" spans="2:22" x14ac:dyDescent="0.25">
      <c r="B26" s="15" t="s">
        <v>136</v>
      </c>
      <c r="C26" s="15" t="s">
        <v>207</v>
      </c>
      <c r="D26" s="15" t="s">
        <v>212</v>
      </c>
      <c r="E26" s="15">
        <v>2023</v>
      </c>
      <c r="F26" s="15" t="s">
        <v>162</v>
      </c>
      <c r="G26" s="15" t="s">
        <v>133</v>
      </c>
      <c r="H26" s="15" t="s">
        <v>136</v>
      </c>
      <c r="I26" s="15" t="s">
        <v>139</v>
      </c>
      <c r="J26" s="15" t="s">
        <v>141</v>
      </c>
      <c r="K26" s="15" t="s">
        <v>271</v>
      </c>
      <c r="L26" s="15">
        <v>4</v>
      </c>
      <c r="M26" s="15">
        <v>0.21299999999999999</v>
      </c>
      <c r="N26" s="15">
        <v>0.43</v>
      </c>
      <c r="O26" s="15">
        <v>1.2999999999999999E-2</v>
      </c>
      <c r="P26" s="15">
        <v>5.7000000000000002E-2</v>
      </c>
      <c r="Q26" s="15">
        <v>5.0000000000000001E-3</v>
      </c>
      <c r="R26" s="15">
        <v>0.19900000000000001</v>
      </c>
      <c r="S26" s="15">
        <v>9.5589999999999993</v>
      </c>
      <c r="U26" s="15">
        <v>-1.0999999999999999E-2</v>
      </c>
      <c r="V26" s="15">
        <v>1110</v>
      </c>
    </row>
    <row r="27" spans="2:22" x14ac:dyDescent="0.25">
      <c r="B27" s="15" t="s">
        <v>136</v>
      </c>
      <c r="C27" s="15" t="s">
        <v>207</v>
      </c>
      <c r="D27" s="15" t="s">
        <v>212</v>
      </c>
      <c r="E27" s="15">
        <v>2023</v>
      </c>
      <c r="F27" s="15" t="s">
        <v>162</v>
      </c>
      <c r="G27" s="15" t="s">
        <v>133</v>
      </c>
      <c r="H27" s="15" t="s">
        <v>136</v>
      </c>
      <c r="I27" s="15" t="s">
        <v>139</v>
      </c>
      <c r="J27" s="15" t="s">
        <v>141</v>
      </c>
      <c r="K27" s="15" t="s">
        <v>271</v>
      </c>
      <c r="L27" s="15">
        <v>5</v>
      </c>
      <c r="M27" s="15">
        <v>0.246</v>
      </c>
      <c r="N27" s="15">
        <v>0.499</v>
      </c>
      <c r="O27" s="15">
        <v>1.4E-2</v>
      </c>
      <c r="P27" s="15">
        <v>6.3E-2</v>
      </c>
      <c r="Q27" s="15">
        <v>5.0000000000000001E-3</v>
      </c>
      <c r="R27" s="15">
        <v>0.217</v>
      </c>
      <c r="S27" s="15">
        <v>9.4570000000000007</v>
      </c>
      <c r="U27" s="15">
        <v>-1.0999999999999999E-2</v>
      </c>
      <c r="V27" s="15">
        <v>1300</v>
      </c>
    </row>
    <row r="28" spans="2:22" x14ac:dyDescent="0.25">
      <c r="B28" s="15" t="s">
        <v>136</v>
      </c>
      <c r="C28" s="15" t="s">
        <v>207</v>
      </c>
      <c r="D28" s="15" t="s">
        <v>213</v>
      </c>
      <c r="E28" s="15">
        <v>2023</v>
      </c>
      <c r="F28" s="15" t="s">
        <v>162</v>
      </c>
      <c r="G28" s="15" t="s">
        <v>133</v>
      </c>
      <c r="H28" s="15" t="s">
        <v>136</v>
      </c>
      <c r="I28" s="15" t="s">
        <v>139</v>
      </c>
      <c r="J28" s="15" t="s">
        <v>141</v>
      </c>
      <c r="K28" s="15" t="s">
        <v>271</v>
      </c>
      <c r="L28" s="15">
        <v>1</v>
      </c>
      <c r="M28" s="15">
        <v>0.23899999999999999</v>
      </c>
      <c r="N28" s="15">
        <v>0.434</v>
      </c>
      <c r="O28" s="15">
        <v>1.2E-2</v>
      </c>
      <c r="P28" s="15">
        <v>7.0999999999999994E-2</v>
      </c>
      <c r="Q28" s="15">
        <v>8.0000000000000002E-3</v>
      </c>
      <c r="R28" s="15">
        <v>0.255</v>
      </c>
      <c r="S28" s="15">
        <v>9.3339999999999996</v>
      </c>
      <c r="U28" s="15">
        <v>-1.0999999999999999E-2</v>
      </c>
      <c r="V28" s="15">
        <v>1220</v>
      </c>
    </row>
    <row r="29" spans="2:22" x14ac:dyDescent="0.25">
      <c r="B29" s="15" t="s">
        <v>136</v>
      </c>
      <c r="C29" s="15" t="s">
        <v>207</v>
      </c>
      <c r="D29" s="15" t="s">
        <v>213</v>
      </c>
      <c r="E29" s="15">
        <v>2023</v>
      </c>
      <c r="F29" s="15" t="s">
        <v>162</v>
      </c>
      <c r="G29" s="15" t="s">
        <v>133</v>
      </c>
      <c r="H29" s="15" t="s">
        <v>136</v>
      </c>
      <c r="I29" s="15" t="s">
        <v>139</v>
      </c>
      <c r="J29" s="15" t="s">
        <v>141</v>
      </c>
      <c r="K29" s="15" t="s">
        <v>271</v>
      </c>
      <c r="L29" s="15">
        <v>2</v>
      </c>
      <c r="M29" s="15">
        <v>0.23499999999999999</v>
      </c>
      <c r="N29" s="15">
        <v>0.47599999999999998</v>
      </c>
      <c r="O29" s="15">
        <v>1.2999999999999999E-2</v>
      </c>
      <c r="P29" s="15">
        <v>0.06</v>
      </c>
      <c r="Q29" s="15">
        <v>8.0000000000000002E-3</v>
      </c>
      <c r="R29" s="15">
        <v>0.221</v>
      </c>
      <c r="S29" s="15">
        <v>9.4909999999999997</v>
      </c>
      <c r="U29" s="15">
        <v>-1.0999999999999999E-2</v>
      </c>
      <c r="V29" s="15">
        <v>1350</v>
      </c>
    </row>
    <row r="30" spans="2:22" x14ac:dyDescent="0.25">
      <c r="B30" s="15" t="s">
        <v>136</v>
      </c>
      <c r="C30" s="15" t="s">
        <v>207</v>
      </c>
      <c r="D30" s="15" t="s">
        <v>213</v>
      </c>
      <c r="E30" s="15">
        <v>2023</v>
      </c>
      <c r="F30" s="15" t="s">
        <v>162</v>
      </c>
      <c r="G30" s="15" t="s">
        <v>133</v>
      </c>
      <c r="H30" s="15" t="s">
        <v>136</v>
      </c>
      <c r="I30" s="15" t="s">
        <v>139</v>
      </c>
      <c r="J30" s="15" t="s">
        <v>141</v>
      </c>
      <c r="K30" s="15" t="s">
        <v>271</v>
      </c>
      <c r="L30" s="15">
        <v>3</v>
      </c>
      <c r="M30" s="15">
        <v>0.255</v>
      </c>
      <c r="N30" s="15">
        <v>0.53500000000000003</v>
      </c>
      <c r="O30" s="15">
        <v>1.6E-2</v>
      </c>
      <c r="P30" s="15">
        <v>5.8999999999999997E-2</v>
      </c>
      <c r="Q30" s="15">
        <v>6.0000000000000001E-3</v>
      </c>
      <c r="R30" s="15">
        <v>0.23300000000000001</v>
      </c>
      <c r="S30" s="15">
        <v>9.5060000000000002</v>
      </c>
      <c r="U30" s="15">
        <v>-1.0999999999999999E-2</v>
      </c>
      <c r="V30" s="15">
        <v>1120</v>
      </c>
    </row>
    <row r="31" spans="2:22" x14ac:dyDescent="0.25">
      <c r="B31" s="15" t="s">
        <v>136</v>
      </c>
      <c r="C31" s="15" t="s">
        <v>207</v>
      </c>
      <c r="D31" s="15" t="s">
        <v>213</v>
      </c>
      <c r="E31" s="15">
        <v>2023</v>
      </c>
      <c r="F31" s="15" t="s">
        <v>162</v>
      </c>
      <c r="G31" s="15" t="s">
        <v>133</v>
      </c>
      <c r="H31" s="15" t="s">
        <v>136</v>
      </c>
      <c r="I31" s="15" t="s">
        <v>139</v>
      </c>
      <c r="J31" s="15" t="s">
        <v>141</v>
      </c>
      <c r="K31" s="15" t="s">
        <v>271</v>
      </c>
      <c r="L31" s="15">
        <v>4</v>
      </c>
      <c r="M31" s="15">
        <v>0.215</v>
      </c>
      <c r="N31" s="15">
        <v>0.432</v>
      </c>
      <c r="O31" s="15">
        <v>1.2999999999999999E-2</v>
      </c>
      <c r="P31" s="15">
        <v>5.5E-2</v>
      </c>
      <c r="Q31" s="15">
        <v>4.0000000000000001E-3</v>
      </c>
      <c r="R31" s="15">
        <v>0.19600000000000001</v>
      </c>
      <c r="S31" s="15">
        <v>9.5589999999999993</v>
      </c>
      <c r="U31" s="15">
        <v>-1.0999999999999999E-2</v>
      </c>
      <c r="V31" s="15">
        <v>1110</v>
      </c>
    </row>
    <row r="32" spans="2:22" x14ac:dyDescent="0.25">
      <c r="B32" s="15" t="s">
        <v>136</v>
      </c>
      <c r="C32" s="15" t="s">
        <v>207</v>
      </c>
      <c r="D32" s="15" t="s">
        <v>213</v>
      </c>
      <c r="E32" s="15">
        <v>2023</v>
      </c>
      <c r="F32" s="15" t="s">
        <v>162</v>
      </c>
      <c r="G32" s="15" t="s">
        <v>133</v>
      </c>
      <c r="H32" s="15" t="s">
        <v>136</v>
      </c>
      <c r="I32" s="15" t="s">
        <v>139</v>
      </c>
      <c r="J32" s="15" t="s">
        <v>141</v>
      </c>
      <c r="K32" s="15" t="s">
        <v>271</v>
      </c>
      <c r="L32" s="15">
        <v>5</v>
      </c>
      <c r="M32" s="15">
        <v>0.25</v>
      </c>
      <c r="N32" s="15">
        <v>0.495</v>
      </c>
      <c r="O32" s="15">
        <v>1.4E-2</v>
      </c>
      <c r="P32" s="15">
        <v>6.5000000000000002E-2</v>
      </c>
      <c r="Q32" s="15">
        <v>7.0000000000000001E-3</v>
      </c>
      <c r="R32" s="15">
        <v>0.23</v>
      </c>
      <c r="S32" s="15">
        <v>9.4570000000000007</v>
      </c>
      <c r="U32" s="15">
        <v>-1.0999999999999999E-2</v>
      </c>
      <c r="V32" s="15">
        <v>1300</v>
      </c>
    </row>
    <row r="33" spans="2:22" x14ac:dyDescent="0.25">
      <c r="B33" s="15" t="s">
        <v>136</v>
      </c>
      <c r="C33" s="15" t="s">
        <v>207</v>
      </c>
      <c r="D33" s="15" t="s">
        <v>214</v>
      </c>
      <c r="E33" s="15">
        <v>2023</v>
      </c>
      <c r="F33" s="15" t="s">
        <v>162</v>
      </c>
      <c r="G33" s="15" t="s">
        <v>133</v>
      </c>
      <c r="H33" s="15" t="s">
        <v>136</v>
      </c>
      <c r="I33" s="15" t="s">
        <v>139</v>
      </c>
      <c r="J33" s="15" t="s">
        <v>141</v>
      </c>
      <c r="K33" s="15" t="s">
        <v>271</v>
      </c>
      <c r="L33" s="15">
        <v>1</v>
      </c>
      <c r="M33" s="15">
        <v>0.24099999999999999</v>
      </c>
      <c r="N33" s="15">
        <v>0.439</v>
      </c>
      <c r="O33" s="15">
        <v>1.2999999999999999E-2</v>
      </c>
      <c r="P33" s="15">
        <v>6.7000000000000004E-2</v>
      </c>
      <c r="Q33" s="15">
        <v>0.01</v>
      </c>
      <c r="R33" s="15">
        <v>0.246</v>
      </c>
      <c r="S33" s="15">
        <v>9.1579999999999995</v>
      </c>
      <c r="U33" s="15">
        <v>-1.0999999999999999E-2</v>
      </c>
      <c r="V33" s="15">
        <v>1220</v>
      </c>
    </row>
    <row r="34" spans="2:22" x14ac:dyDescent="0.25">
      <c r="B34" s="15" t="s">
        <v>136</v>
      </c>
      <c r="C34" s="15" t="s">
        <v>207</v>
      </c>
      <c r="D34" s="15" t="s">
        <v>214</v>
      </c>
      <c r="E34" s="15">
        <v>2023</v>
      </c>
      <c r="F34" s="15" t="s">
        <v>162</v>
      </c>
      <c r="G34" s="15" t="s">
        <v>133</v>
      </c>
      <c r="H34" s="15" t="s">
        <v>136</v>
      </c>
      <c r="I34" s="15" t="s">
        <v>139</v>
      </c>
      <c r="J34" s="15" t="s">
        <v>141</v>
      </c>
      <c r="K34" s="15" t="s">
        <v>271</v>
      </c>
      <c r="L34" s="15">
        <v>2</v>
      </c>
      <c r="M34" s="15">
        <v>0.23799999999999999</v>
      </c>
      <c r="N34" s="15">
        <v>0.48599999999999999</v>
      </c>
      <c r="O34" s="15">
        <v>1.2999999999999999E-2</v>
      </c>
      <c r="P34" s="15">
        <v>6.3E-2</v>
      </c>
      <c r="Q34" s="15">
        <v>7.0000000000000001E-3</v>
      </c>
      <c r="R34" s="15">
        <v>0.214</v>
      </c>
      <c r="S34" s="15">
        <v>9.31</v>
      </c>
      <c r="U34" s="15">
        <v>-1.0999999999999999E-2</v>
      </c>
      <c r="V34" s="15">
        <v>1350</v>
      </c>
    </row>
    <row r="35" spans="2:22" x14ac:dyDescent="0.25">
      <c r="B35" s="15" t="s">
        <v>136</v>
      </c>
      <c r="C35" s="15" t="s">
        <v>207</v>
      </c>
      <c r="D35" s="15" t="s">
        <v>214</v>
      </c>
      <c r="E35" s="15">
        <v>2023</v>
      </c>
      <c r="F35" s="15" t="s">
        <v>162</v>
      </c>
      <c r="G35" s="15" t="s">
        <v>133</v>
      </c>
      <c r="H35" s="15" t="s">
        <v>136</v>
      </c>
      <c r="I35" s="15" t="s">
        <v>139</v>
      </c>
      <c r="J35" s="15" t="s">
        <v>141</v>
      </c>
      <c r="K35" s="15" t="s">
        <v>271</v>
      </c>
      <c r="L35" s="15">
        <v>3</v>
      </c>
      <c r="M35" s="15">
        <v>0.26300000000000001</v>
      </c>
      <c r="N35" s="15">
        <v>0.55900000000000005</v>
      </c>
      <c r="O35" s="15">
        <v>1.7000000000000001E-2</v>
      </c>
      <c r="P35" s="15">
        <v>6.0999999999999999E-2</v>
      </c>
      <c r="Q35" s="15">
        <v>6.0000000000000001E-3</v>
      </c>
      <c r="R35" s="15">
        <v>0.24099999999999999</v>
      </c>
      <c r="S35" s="15">
        <v>9.327</v>
      </c>
      <c r="U35" s="15">
        <v>-1.0999999999999999E-2</v>
      </c>
      <c r="V35" s="15">
        <v>1120</v>
      </c>
    </row>
    <row r="36" spans="2:22" x14ac:dyDescent="0.25">
      <c r="B36" s="15" t="s">
        <v>136</v>
      </c>
      <c r="C36" s="15" t="s">
        <v>207</v>
      </c>
      <c r="D36" s="15" t="s">
        <v>214</v>
      </c>
      <c r="E36" s="15">
        <v>2023</v>
      </c>
      <c r="F36" s="15" t="s">
        <v>162</v>
      </c>
      <c r="G36" s="15" t="s">
        <v>133</v>
      </c>
      <c r="H36" s="15" t="s">
        <v>136</v>
      </c>
      <c r="I36" s="15" t="s">
        <v>139</v>
      </c>
      <c r="J36" s="15" t="s">
        <v>141</v>
      </c>
      <c r="K36" s="15" t="s">
        <v>271</v>
      </c>
      <c r="L36" s="15">
        <v>4</v>
      </c>
      <c r="M36" s="15">
        <v>0.22500000000000001</v>
      </c>
      <c r="N36" s="15">
        <v>0.45300000000000001</v>
      </c>
      <c r="O36" s="15">
        <v>1.4E-2</v>
      </c>
      <c r="P36" s="15">
        <v>5.6000000000000001E-2</v>
      </c>
      <c r="Q36" s="15">
        <v>3.0000000000000001E-3</v>
      </c>
      <c r="R36" s="15">
        <v>0.2</v>
      </c>
      <c r="S36" s="15">
        <v>9.3800000000000008</v>
      </c>
      <c r="U36" s="15">
        <v>-1.0999999999999999E-2</v>
      </c>
      <c r="V36" s="15">
        <v>1110</v>
      </c>
    </row>
    <row r="37" spans="2:22" x14ac:dyDescent="0.25">
      <c r="B37" s="15" t="s">
        <v>136</v>
      </c>
      <c r="C37" s="15" t="s">
        <v>207</v>
      </c>
      <c r="D37" s="15" t="s">
        <v>214</v>
      </c>
      <c r="E37" s="15">
        <v>2023</v>
      </c>
      <c r="F37" s="15" t="s">
        <v>162</v>
      </c>
      <c r="G37" s="15" t="s">
        <v>133</v>
      </c>
      <c r="H37" s="15" t="s">
        <v>136</v>
      </c>
      <c r="I37" s="15" t="s">
        <v>139</v>
      </c>
      <c r="J37" s="15" t="s">
        <v>141</v>
      </c>
      <c r="K37" s="15" t="s">
        <v>271</v>
      </c>
      <c r="L37" s="15">
        <v>5</v>
      </c>
      <c r="M37" s="15">
        <v>0.253</v>
      </c>
      <c r="N37" s="15">
        <v>0.505</v>
      </c>
      <c r="O37" s="15">
        <v>1.4E-2</v>
      </c>
      <c r="P37" s="15">
        <v>6.2E-2</v>
      </c>
      <c r="Q37" s="15">
        <v>6.0000000000000001E-3</v>
      </c>
      <c r="R37" s="15">
        <v>0.24099999999999999</v>
      </c>
      <c r="S37" s="15">
        <v>9.2680000000000007</v>
      </c>
      <c r="U37" s="15">
        <v>-1.0999999999999999E-2</v>
      </c>
      <c r="V37" s="15">
        <v>1300</v>
      </c>
    </row>
    <row r="38" spans="2:22" x14ac:dyDescent="0.25">
      <c r="B38" s="15" t="s">
        <v>136</v>
      </c>
      <c r="C38" s="15" t="s">
        <v>207</v>
      </c>
      <c r="D38" s="15" t="s">
        <v>215</v>
      </c>
      <c r="E38" s="15">
        <v>2023</v>
      </c>
      <c r="F38" s="15" t="s">
        <v>162</v>
      </c>
      <c r="G38" s="15" t="s">
        <v>133</v>
      </c>
      <c r="H38" s="15" t="s">
        <v>136</v>
      </c>
      <c r="I38" s="15" t="s">
        <v>139</v>
      </c>
      <c r="J38" s="15" t="s">
        <v>141</v>
      </c>
      <c r="K38" s="15" t="s">
        <v>271</v>
      </c>
      <c r="L38" s="15">
        <v>1</v>
      </c>
      <c r="M38" s="15">
        <v>0.248</v>
      </c>
      <c r="N38" s="15">
        <v>0.44700000000000001</v>
      </c>
      <c r="O38" s="15">
        <v>1.2999999999999999E-2</v>
      </c>
      <c r="P38" s="15">
        <v>7.0000000000000007E-2</v>
      </c>
      <c r="Q38" s="15">
        <v>0.01</v>
      </c>
      <c r="R38" s="15">
        <v>0.25600000000000001</v>
      </c>
      <c r="S38" s="15">
        <v>9.1579999999999995</v>
      </c>
      <c r="U38" s="15">
        <v>-1.0999999999999999E-2</v>
      </c>
      <c r="V38" s="15">
        <v>1220</v>
      </c>
    </row>
    <row r="39" spans="2:22" x14ac:dyDescent="0.25">
      <c r="B39" s="15" t="s">
        <v>136</v>
      </c>
      <c r="C39" s="15" t="s">
        <v>207</v>
      </c>
      <c r="D39" s="15" t="s">
        <v>215</v>
      </c>
      <c r="E39" s="15">
        <v>2023</v>
      </c>
      <c r="F39" s="15" t="s">
        <v>162</v>
      </c>
      <c r="G39" s="15" t="s">
        <v>133</v>
      </c>
      <c r="H39" s="15" t="s">
        <v>136</v>
      </c>
      <c r="I39" s="15" t="s">
        <v>139</v>
      </c>
      <c r="J39" s="15" t="s">
        <v>141</v>
      </c>
      <c r="K39" s="15" t="s">
        <v>271</v>
      </c>
      <c r="L39" s="15">
        <v>2</v>
      </c>
      <c r="M39" s="15">
        <v>0.25700000000000001</v>
      </c>
      <c r="N39" s="15">
        <v>0.57499999999999996</v>
      </c>
      <c r="O39" s="15">
        <v>1.6E-2</v>
      </c>
      <c r="P39" s="15">
        <v>6.6000000000000003E-2</v>
      </c>
      <c r="Q39" s="15">
        <v>6.0000000000000001E-3</v>
      </c>
      <c r="R39" s="15">
        <v>0.22600000000000001</v>
      </c>
      <c r="S39" s="15">
        <v>9.31</v>
      </c>
      <c r="U39" s="15">
        <v>-1.0999999999999999E-2</v>
      </c>
      <c r="V39" s="15">
        <v>1350</v>
      </c>
    </row>
    <row r="40" spans="2:22" x14ac:dyDescent="0.25">
      <c r="B40" s="15" t="s">
        <v>136</v>
      </c>
      <c r="C40" s="15" t="s">
        <v>207</v>
      </c>
      <c r="D40" s="15" t="s">
        <v>215</v>
      </c>
      <c r="E40" s="15">
        <v>2023</v>
      </c>
      <c r="F40" s="15" t="s">
        <v>162</v>
      </c>
      <c r="G40" s="15" t="s">
        <v>133</v>
      </c>
      <c r="H40" s="15" t="s">
        <v>136</v>
      </c>
      <c r="I40" s="15" t="s">
        <v>139</v>
      </c>
      <c r="J40" s="15" t="s">
        <v>141</v>
      </c>
      <c r="K40" s="15" t="s">
        <v>271</v>
      </c>
      <c r="L40" s="15">
        <v>3</v>
      </c>
      <c r="M40" s="15">
        <v>0.28999999999999998</v>
      </c>
      <c r="N40" s="15">
        <v>0.76</v>
      </c>
      <c r="O40" s="15">
        <v>2.3E-2</v>
      </c>
      <c r="P40" s="15">
        <v>6.2E-2</v>
      </c>
      <c r="Q40" s="15">
        <v>6.0000000000000001E-3</v>
      </c>
      <c r="R40" s="15">
        <v>0.26</v>
      </c>
      <c r="S40" s="15">
        <v>9.327</v>
      </c>
      <c r="U40" s="15">
        <v>-1.0999999999999999E-2</v>
      </c>
      <c r="V40" s="15">
        <v>1120</v>
      </c>
    </row>
    <row r="41" spans="2:22" x14ac:dyDescent="0.25">
      <c r="B41" s="15" t="s">
        <v>136</v>
      </c>
      <c r="C41" s="15" t="s">
        <v>207</v>
      </c>
      <c r="D41" s="15" t="s">
        <v>215</v>
      </c>
      <c r="E41" s="15">
        <v>2023</v>
      </c>
      <c r="F41" s="15" t="s">
        <v>162</v>
      </c>
      <c r="G41" s="15" t="s">
        <v>133</v>
      </c>
      <c r="H41" s="15" t="s">
        <v>136</v>
      </c>
      <c r="I41" s="15" t="s">
        <v>139</v>
      </c>
      <c r="J41" s="15" t="s">
        <v>141</v>
      </c>
      <c r="K41" s="15" t="s">
        <v>271</v>
      </c>
      <c r="L41" s="15">
        <v>4</v>
      </c>
      <c r="M41" s="15">
        <v>0.23599999999999999</v>
      </c>
      <c r="N41" s="15">
        <v>0.47399999999999998</v>
      </c>
      <c r="O41" s="15">
        <v>1.4E-2</v>
      </c>
      <c r="P41" s="15">
        <v>0.06</v>
      </c>
      <c r="Q41" s="15">
        <v>3.0000000000000001E-3</v>
      </c>
      <c r="R41" s="15">
        <v>0.218</v>
      </c>
      <c r="S41" s="15">
        <v>9.3800000000000008</v>
      </c>
      <c r="U41" s="15">
        <v>-1.0999999999999999E-2</v>
      </c>
      <c r="V41" s="15">
        <v>1110</v>
      </c>
    </row>
    <row r="42" spans="2:22" x14ac:dyDescent="0.25">
      <c r="B42" s="15" t="s">
        <v>136</v>
      </c>
      <c r="C42" s="15" t="s">
        <v>207</v>
      </c>
      <c r="D42" s="15" t="s">
        <v>215</v>
      </c>
      <c r="E42" s="15">
        <v>2023</v>
      </c>
      <c r="F42" s="15" t="s">
        <v>162</v>
      </c>
      <c r="G42" s="15" t="s">
        <v>133</v>
      </c>
      <c r="H42" s="15" t="s">
        <v>136</v>
      </c>
      <c r="I42" s="15" t="s">
        <v>139</v>
      </c>
      <c r="J42" s="15" t="s">
        <v>141</v>
      </c>
      <c r="K42" s="15" t="s">
        <v>271</v>
      </c>
      <c r="L42" s="15">
        <v>5</v>
      </c>
      <c r="M42" s="15">
        <v>0.28000000000000003</v>
      </c>
      <c r="N42" s="15">
        <v>0.59199999999999997</v>
      </c>
      <c r="O42" s="15">
        <v>1.6E-2</v>
      </c>
      <c r="P42" s="15">
        <v>6.5000000000000002E-2</v>
      </c>
      <c r="Q42" s="15">
        <v>6.0000000000000001E-3</v>
      </c>
      <c r="R42" s="15">
        <v>0.248</v>
      </c>
      <c r="S42" s="15">
        <v>9.2690000000000001</v>
      </c>
      <c r="U42" s="15">
        <v>-1.0999999999999999E-2</v>
      </c>
      <c r="V42" s="15">
        <v>1300</v>
      </c>
    </row>
    <row r="43" spans="2:22" x14ac:dyDescent="0.25">
      <c r="B43" s="15" t="s">
        <v>136</v>
      </c>
      <c r="C43" s="15" t="s">
        <v>207</v>
      </c>
      <c r="D43" s="15" t="s">
        <v>216</v>
      </c>
      <c r="E43" s="15">
        <v>2023</v>
      </c>
      <c r="F43" s="15" t="s">
        <v>162</v>
      </c>
      <c r="G43" s="15" t="s">
        <v>133</v>
      </c>
      <c r="H43" s="15" t="s">
        <v>136</v>
      </c>
      <c r="I43" s="15" t="s">
        <v>139</v>
      </c>
      <c r="J43" s="15" t="s">
        <v>141</v>
      </c>
      <c r="K43" s="15" t="s">
        <v>271</v>
      </c>
      <c r="L43" s="15">
        <v>1</v>
      </c>
      <c r="M43" s="15">
        <v>0.26800000000000002</v>
      </c>
      <c r="N43" s="15">
        <v>0.48699999999999999</v>
      </c>
      <c r="O43" s="15">
        <v>1.4E-2</v>
      </c>
      <c r="P43" s="15">
        <v>7.1999999999999995E-2</v>
      </c>
      <c r="Q43" s="15">
        <v>1.2E-2</v>
      </c>
      <c r="R43" s="15">
        <v>0.27300000000000002</v>
      </c>
      <c r="S43" s="15">
        <v>9.0419999999999998</v>
      </c>
      <c r="U43" s="15">
        <v>-1.0999999999999999E-2</v>
      </c>
      <c r="V43" s="15">
        <v>1220</v>
      </c>
    </row>
    <row r="44" spans="2:22" x14ac:dyDescent="0.25">
      <c r="B44" s="15" t="s">
        <v>136</v>
      </c>
      <c r="C44" s="15" t="s">
        <v>207</v>
      </c>
      <c r="D44" s="15" t="s">
        <v>216</v>
      </c>
      <c r="E44" s="15">
        <v>2023</v>
      </c>
      <c r="F44" s="15" t="s">
        <v>162</v>
      </c>
      <c r="G44" s="15" t="s">
        <v>133</v>
      </c>
      <c r="H44" s="15" t="s">
        <v>136</v>
      </c>
      <c r="I44" s="15" t="s">
        <v>139</v>
      </c>
      <c r="J44" s="15" t="s">
        <v>141</v>
      </c>
      <c r="K44" s="15" t="s">
        <v>271</v>
      </c>
      <c r="L44" s="15">
        <v>2</v>
      </c>
      <c r="M44" s="15">
        <v>0.26200000000000001</v>
      </c>
      <c r="N44" s="15">
        <v>0.51300000000000001</v>
      </c>
      <c r="O44" s="15">
        <v>1.4E-2</v>
      </c>
      <c r="P44" s="15">
        <v>6.7000000000000004E-2</v>
      </c>
      <c r="Q44" s="15">
        <v>8.0000000000000002E-3</v>
      </c>
      <c r="R44" s="15">
        <v>0.27</v>
      </c>
      <c r="S44" s="15">
        <v>9.1920000000000002</v>
      </c>
      <c r="U44" s="15">
        <v>-1.0999999999999999E-2</v>
      </c>
      <c r="V44" s="15">
        <v>1350</v>
      </c>
    </row>
    <row r="45" spans="2:22" x14ac:dyDescent="0.25">
      <c r="B45" s="15" t="s">
        <v>136</v>
      </c>
      <c r="C45" s="15" t="s">
        <v>207</v>
      </c>
      <c r="D45" s="15" t="s">
        <v>216</v>
      </c>
      <c r="E45" s="15">
        <v>2023</v>
      </c>
      <c r="F45" s="15" t="s">
        <v>162</v>
      </c>
      <c r="G45" s="15" t="s">
        <v>133</v>
      </c>
      <c r="H45" s="15" t="s">
        <v>136</v>
      </c>
      <c r="I45" s="15" t="s">
        <v>139</v>
      </c>
      <c r="J45" s="15" t="s">
        <v>141</v>
      </c>
      <c r="K45" s="15" t="s">
        <v>271</v>
      </c>
      <c r="L45" s="15">
        <v>3</v>
      </c>
      <c r="M45" s="15">
        <v>0.308</v>
      </c>
      <c r="N45" s="15">
        <v>0.71799999999999997</v>
      </c>
      <c r="O45" s="15">
        <v>2.1000000000000001E-2</v>
      </c>
      <c r="P45" s="15">
        <v>6.7000000000000004E-2</v>
      </c>
      <c r="Q45" s="15">
        <v>6.0000000000000001E-3</v>
      </c>
      <c r="R45" s="15">
        <v>0.28199999999999997</v>
      </c>
      <c r="S45" s="15">
        <v>9.2080000000000002</v>
      </c>
      <c r="U45" s="15">
        <v>-1.0999999999999999E-2</v>
      </c>
      <c r="V45" s="15">
        <v>1120</v>
      </c>
    </row>
    <row r="46" spans="2:22" x14ac:dyDescent="0.25">
      <c r="B46" s="15" t="s">
        <v>136</v>
      </c>
      <c r="C46" s="15" t="s">
        <v>207</v>
      </c>
      <c r="D46" s="15" t="s">
        <v>216</v>
      </c>
      <c r="E46" s="15">
        <v>2023</v>
      </c>
      <c r="F46" s="15" t="s">
        <v>162</v>
      </c>
      <c r="G46" s="15" t="s">
        <v>133</v>
      </c>
      <c r="H46" s="15" t="s">
        <v>136</v>
      </c>
      <c r="I46" s="15" t="s">
        <v>139</v>
      </c>
      <c r="J46" s="15" t="s">
        <v>141</v>
      </c>
      <c r="K46" s="15" t="s">
        <v>271</v>
      </c>
      <c r="L46" s="15">
        <v>4</v>
      </c>
      <c r="M46" s="15">
        <v>0.249</v>
      </c>
      <c r="N46" s="15">
        <v>0.48699999999999999</v>
      </c>
      <c r="O46" s="15">
        <v>1.4999999999999999E-2</v>
      </c>
      <c r="P46" s="15">
        <v>6.0999999999999999E-2</v>
      </c>
      <c r="Q46" s="15">
        <v>5.0000000000000001E-3</v>
      </c>
      <c r="R46" s="15">
        <v>0.22800000000000001</v>
      </c>
      <c r="S46" s="15">
        <v>9.2620000000000005</v>
      </c>
      <c r="U46" s="15">
        <v>-1.0999999999999999E-2</v>
      </c>
      <c r="V46" s="15">
        <v>1110</v>
      </c>
    </row>
    <row r="47" spans="2:22" x14ac:dyDescent="0.25">
      <c r="B47" s="15" t="s">
        <v>136</v>
      </c>
      <c r="C47" s="15" t="s">
        <v>207</v>
      </c>
      <c r="D47" s="15" t="s">
        <v>216</v>
      </c>
      <c r="E47" s="15">
        <v>2023</v>
      </c>
      <c r="F47" s="15" t="s">
        <v>162</v>
      </c>
      <c r="G47" s="15" t="s">
        <v>133</v>
      </c>
      <c r="H47" s="15" t="s">
        <v>136</v>
      </c>
      <c r="I47" s="15" t="s">
        <v>139</v>
      </c>
      <c r="J47" s="15" t="s">
        <v>141</v>
      </c>
      <c r="K47" s="15" t="s">
        <v>271</v>
      </c>
      <c r="L47" s="15">
        <v>5</v>
      </c>
      <c r="M47" s="15">
        <v>0.313</v>
      </c>
      <c r="N47" s="15">
        <v>0.62</v>
      </c>
      <c r="O47" s="15">
        <v>1.7000000000000001E-2</v>
      </c>
      <c r="P47" s="15">
        <v>7.3999999999999996E-2</v>
      </c>
      <c r="Q47" s="15">
        <v>8.9999999999999993E-3</v>
      </c>
      <c r="R47" s="15">
        <v>0.29899999999999999</v>
      </c>
      <c r="S47" s="15">
        <v>9.1460000000000008</v>
      </c>
      <c r="U47" s="15">
        <v>-1.0999999999999999E-2</v>
      </c>
      <c r="V47" s="15">
        <v>1300</v>
      </c>
    </row>
    <row r="48" spans="2:22" x14ac:dyDescent="0.25">
      <c r="B48" s="15" t="s">
        <v>136</v>
      </c>
      <c r="C48" s="15" t="s">
        <v>207</v>
      </c>
      <c r="D48" s="15" t="s">
        <v>217</v>
      </c>
      <c r="E48" s="15">
        <v>2023</v>
      </c>
      <c r="F48" s="15" t="s">
        <v>162</v>
      </c>
      <c r="G48" s="15" t="s">
        <v>133</v>
      </c>
      <c r="H48" s="15" t="s">
        <v>136</v>
      </c>
      <c r="I48" s="15" t="s">
        <v>139</v>
      </c>
      <c r="J48" s="15" t="s">
        <v>141</v>
      </c>
      <c r="K48" s="15" t="s">
        <v>271</v>
      </c>
      <c r="L48" s="15">
        <v>1</v>
      </c>
      <c r="M48" s="15">
        <v>0.311</v>
      </c>
      <c r="N48" s="15">
        <v>0.61099999999999999</v>
      </c>
      <c r="O48" s="15">
        <v>1.7999999999999999E-2</v>
      </c>
      <c r="P48" s="15">
        <v>8.2000000000000003E-2</v>
      </c>
      <c r="Q48" s="15">
        <v>1.4E-2</v>
      </c>
      <c r="R48" s="15">
        <v>0.316</v>
      </c>
      <c r="S48" s="15">
        <v>9.0419999999999998</v>
      </c>
      <c r="U48" s="15">
        <v>-1.0999999999999999E-2</v>
      </c>
      <c r="V48" s="15">
        <v>1220</v>
      </c>
    </row>
    <row r="49" spans="2:22" x14ac:dyDescent="0.25">
      <c r="B49" s="15" t="s">
        <v>136</v>
      </c>
      <c r="C49" s="15" t="s">
        <v>207</v>
      </c>
      <c r="D49" s="15" t="s">
        <v>217</v>
      </c>
      <c r="E49" s="15">
        <v>2023</v>
      </c>
      <c r="F49" s="15" t="s">
        <v>162</v>
      </c>
      <c r="G49" s="15" t="s">
        <v>133</v>
      </c>
      <c r="H49" s="15" t="s">
        <v>136</v>
      </c>
      <c r="I49" s="15" t="s">
        <v>139</v>
      </c>
      <c r="J49" s="15" t="s">
        <v>141</v>
      </c>
      <c r="K49" s="15" t="s">
        <v>271</v>
      </c>
      <c r="L49" s="15">
        <v>2</v>
      </c>
      <c r="M49" s="15">
        <v>0.33</v>
      </c>
      <c r="N49" s="15">
        <v>0.68300000000000005</v>
      </c>
      <c r="O49" s="15">
        <v>1.9E-2</v>
      </c>
      <c r="P49" s="15">
        <v>7.5999999999999998E-2</v>
      </c>
      <c r="Q49" s="15">
        <v>0.01</v>
      </c>
      <c r="R49" s="15">
        <v>0.312</v>
      </c>
      <c r="S49" s="15">
        <v>9.1929999999999996</v>
      </c>
      <c r="U49" s="15">
        <v>-1.0999999999999999E-2</v>
      </c>
      <c r="V49" s="15">
        <v>1350</v>
      </c>
    </row>
    <row r="50" spans="2:22" x14ac:dyDescent="0.25">
      <c r="B50" s="15" t="s">
        <v>136</v>
      </c>
      <c r="C50" s="15" t="s">
        <v>207</v>
      </c>
      <c r="D50" s="15" t="s">
        <v>217</v>
      </c>
      <c r="E50" s="15">
        <v>2023</v>
      </c>
      <c r="F50" s="15" t="s">
        <v>162</v>
      </c>
      <c r="G50" s="15" t="s">
        <v>133</v>
      </c>
      <c r="H50" s="15" t="s">
        <v>136</v>
      </c>
      <c r="I50" s="15" t="s">
        <v>139</v>
      </c>
      <c r="J50" s="15" t="s">
        <v>141</v>
      </c>
      <c r="K50" s="15" t="s">
        <v>271</v>
      </c>
      <c r="L50" s="15">
        <v>3</v>
      </c>
      <c r="M50" s="15">
        <v>0.35199999999999998</v>
      </c>
      <c r="N50" s="15">
        <v>0.72099999999999997</v>
      </c>
      <c r="O50" s="15">
        <v>2.1999999999999999E-2</v>
      </c>
      <c r="P50" s="15">
        <v>7.2999999999999995E-2</v>
      </c>
      <c r="Q50" s="15">
        <v>8.0000000000000002E-3</v>
      </c>
      <c r="R50" s="15">
        <v>0.32800000000000001</v>
      </c>
      <c r="S50" s="15">
        <v>9.2080000000000002</v>
      </c>
      <c r="U50" s="15">
        <v>-1.0999999999999999E-2</v>
      </c>
      <c r="V50" s="15">
        <v>1120</v>
      </c>
    </row>
    <row r="51" spans="2:22" x14ac:dyDescent="0.25">
      <c r="B51" s="15" t="s">
        <v>136</v>
      </c>
      <c r="C51" s="15" t="s">
        <v>207</v>
      </c>
      <c r="D51" s="15" t="s">
        <v>217</v>
      </c>
      <c r="E51" s="15">
        <v>2023</v>
      </c>
      <c r="F51" s="15" t="s">
        <v>162</v>
      </c>
      <c r="G51" s="15" t="s">
        <v>133</v>
      </c>
      <c r="H51" s="15" t="s">
        <v>136</v>
      </c>
      <c r="I51" s="15" t="s">
        <v>139</v>
      </c>
      <c r="J51" s="15" t="s">
        <v>141</v>
      </c>
      <c r="K51" s="15" t="s">
        <v>271</v>
      </c>
      <c r="L51" s="15">
        <v>4</v>
      </c>
      <c r="M51" s="15">
        <v>0.29799999999999999</v>
      </c>
      <c r="N51" s="15">
        <v>0.66</v>
      </c>
      <c r="O51" s="15">
        <v>0.02</v>
      </c>
      <c r="P51" s="15">
        <v>7.0000000000000007E-2</v>
      </c>
      <c r="Q51" s="15">
        <v>7.0000000000000001E-3</v>
      </c>
      <c r="R51" s="15">
        <v>0.27900000000000003</v>
      </c>
      <c r="S51" s="15">
        <v>9.2620000000000005</v>
      </c>
      <c r="U51" s="15">
        <v>-1.0999999999999999E-2</v>
      </c>
      <c r="V51" s="15">
        <v>1110</v>
      </c>
    </row>
    <row r="52" spans="2:22" x14ac:dyDescent="0.25">
      <c r="B52" s="15" t="s">
        <v>136</v>
      </c>
      <c r="C52" s="15" t="s">
        <v>207</v>
      </c>
      <c r="D52" s="15" t="s">
        <v>217</v>
      </c>
      <c r="E52" s="15">
        <v>2023</v>
      </c>
      <c r="F52" s="15" t="s">
        <v>162</v>
      </c>
      <c r="G52" s="15" t="s">
        <v>133</v>
      </c>
      <c r="H52" s="15" t="s">
        <v>136</v>
      </c>
      <c r="I52" s="15" t="s">
        <v>139</v>
      </c>
      <c r="J52" s="15" t="s">
        <v>141</v>
      </c>
      <c r="K52" s="15" t="s">
        <v>271</v>
      </c>
      <c r="L52" s="15">
        <v>5</v>
      </c>
      <c r="M52" s="15">
        <v>0.39400000000000002</v>
      </c>
      <c r="N52" s="15">
        <v>0.83599999999999997</v>
      </c>
      <c r="O52" s="15">
        <v>2.3E-2</v>
      </c>
      <c r="P52" s="15">
        <v>8.2000000000000003E-2</v>
      </c>
      <c r="Q52" s="15">
        <v>8.9999999999999993E-3</v>
      </c>
      <c r="R52" s="15">
        <v>0.373</v>
      </c>
      <c r="S52" s="15">
        <v>9.1460000000000008</v>
      </c>
      <c r="U52" s="15">
        <v>-1.0999999999999999E-2</v>
      </c>
      <c r="V52" s="15">
        <v>1300</v>
      </c>
    </row>
    <row r="53" spans="2:22" x14ac:dyDescent="0.25">
      <c r="B53" s="15" t="s">
        <v>136</v>
      </c>
      <c r="C53" s="15" t="s">
        <v>207</v>
      </c>
      <c r="D53" s="15" t="s">
        <v>218</v>
      </c>
      <c r="E53" s="15">
        <v>2023</v>
      </c>
      <c r="F53" s="15" t="s">
        <v>162</v>
      </c>
      <c r="G53" s="15" t="s">
        <v>133</v>
      </c>
      <c r="H53" s="15" t="s">
        <v>136</v>
      </c>
      <c r="I53" s="15" t="s">
        <v>139</v>
      </c>
      <c r="J53" s="15" t="s">
        <v>141</v>
      </c>
      <c r="K53" s="15" t="s">
        <v>271</v>
      </c>
      <c r="L53" s="15">
        <v>1</v>
      </c>
      <c r="M53" s="15">
        <v>0.39600000000000002</v>
      </c>
      <c r="N53" s="15">
        <v>0.82199999999999995</v>
      </c>
      <c r="O53" s="15">
        <v>2.4E-2</v>
      </c>
      <c r="P53" s="15">
        <v>9.7000000000000003E-2</v>
      </c>
      <c r="Q53" s="15">
        <v>1.6E-2</v>
      </c>
      <c r="R53" s="15">
        <v>0.40699999999999997</v>
      </c>
      <c r="S53" s="15">
        <v>8.9689999999999994</v>
      </c>
      <c r="U53" s="15">
        <v>274.23099999999999</v>
      </c>
      <c r="V53" s="15">
        <v>1220</v>
      </c>
    </row>
    <row r="54" spans="2:22" x14ac:dyDescent="0.25">
      <c r="B54" s="15" t="s">
        <v>136</v>
      </c>
      <c r="C54" s="15" t="s">
        <v>207</v>
      </c>
      <c r="D54" s="15" t="s">
        <v>218</v>
      </c>
      <c r="E54" s="15">
        <v>2023</v>
      </c>
      <c r="F54" s="15" t="s">
        <v>162</v>
      </c>
      <c r="G54" s="15" t="s">
        <v>133</v>
      </c>
      <c r="H54" s="15" t="s">
        <v>136</v>
      </c>
      <c r="I54" s="15" t="s">
        <v>139</v>
      </c>
      <c r="J54" s="15" t="s">
        <v>141</v>
      </c>
      <c r="K54" s="15" t="s">
        <v>271</v>
      </c>
      <c r="L54" s="15">
        <v>2</v>
      </c>
      <c r="M54" s="15">
        <v>0.435</v>
      </c>
      <c r="N54" s="15">
        <v>0.86599999999999999</v>
      </c>
      <c r="O54" s="15">
        <v>2.4E-2</v>
      </c>
      <c r="P54" s="15">
        <v>9.9000000000000005E-2</v>
      </c>
      <c r="Q54" s="15">
        <v>1.9E-2</v>
      </c>
      <c r="R54" s="15">
        <v>0.437</v>
      </c>
      <c r="S54" s="15">
        <v>9.1180000000000003</v>
      </c>
      <c r="U54" s="15">
        <v>243.65700000000001</v>
      </c>
      <c r="V54" s="15">
        <v>1350</v>
      </c>
    </row>
    <row r="55" spans="2:22" x14ac:dyDescent="0.25">
      <c r="B55" s="15" t="s">
        <v>136</v>
      </c>
      <c r="C55" s="15" t="s">
        <v>207</v>
      </c>
      <c r="D55" s="15" t="s">
        <v>218</v>
      </c>
      <c r="E55" s="15">
        <v>2023</v>
      </c>
      <c r="F55" s="15" t="s">
        <v>162</v>
      </c>
      <c r="G55" s="15" t="s">
        <v>133</v>
      </c>
      <c r="H55" s="15" t="s">
        <v>136</v>
      </c>
      <c r="I55" s="15" t="s">
        <v>139</v>
      </c>
      <c r="J55" s="15" t="s">
        <v>141</v>
      </c>
      <c r="K55" s="15" t="s">
        <v>271</v>
      </c>
      <c r="L55" s="15">
        <v>3</v>
      </c>
      <c r="M55" s="15">
        <v>0.46700000000000003</v>
      </c>
      <c r="N55" s="15">
        <v>0.92300000000000004</v>
      </c>
      <c r="O55" s="15">
        <v>2.8000000000000001E-2</v>
      </c>
      <c r="P55" s="15">
        <v>9.1999999999999998E-2</v>
      </c>
      <c r="Q55" s="15">
        <v>1.2999999999999999E-2</v>
      </c>
      <c r="R55" s="15">
        <v>0.47699999999999998</v>
      </c>
      <c r="S55" s="15">
        <v>9.1340000000000003</v>
      </c>
      <c r="U55" s="15">
        <v>240.46</v>
      </c>
      <c r="V55" s="15">
        <v>1120</v>
      </c>
    </row>
    <row r="56" spans="2:22" x14ac:dyDescent="0.25">
      <c r="B56" s="15" t="s">
        <v>136</v>
      </c>
      <c r="C56" s="15" t="s">
        <v>207</v>
      </c>
      <c r="D56" s="15" t="s">
        <v>218</v>
      </c>
      <c r="E56" s="15">
        <v>2023</v>
      </c>
      <c r="F56" s="15" t="s">
        <v>162</v>
      </c>
      <c r="G56" s="15" t="s">
        <v>133</v>
      </c>
      <c r="H56" s="15" t="s">
        <v>136</v>
      </c>
      <c r="I56" s="15" t="s">
        <v>139</v>
      </c>
      <c r="J56" s="15" t="s">
        <v>141</v>
      </c>
      <c r="K56" s="15" t="s">
        <v>271</v>
      </c>
      <c r="L56" s="15">
        <v>4</v>
      </c>
      <c r="M56" s="15">
        <v>0.39700000000000002</v>
      </c>
      <c r="N56" s="15">
        <v>0.87</v>
      </c>
      <c r="O56" s="15">
        <v>2.5999999999999999E-2</v>
      </c>
      <c r="P56" s="15">
        <v>7.8E-2</v>
      </c>
      <c r="Q56" s="15">
        <v>1.2E-2</v>
      </c>
      <c r="R56" s="15">
        <v>0.32800000000000001</v>
      </c>
      <c r="S56" s="15">
        <v>9.1880000000000006</v>
      </c>
      <c r="U56" s="15">
        <v>238.751</v>
      </c>
      <c r="V56" s="15">
        <v>1110</v>
      </c>
    </row>
    <row r="57" spans="2:22" x14ac:dyDescent="0.25">
      <c r="B57" s="15" t="s">
        <v>136</v>
      </c>
      <c r="C57" s="15" t="s">
        <v>207</v>
      </c>
      <c r="D57" s="15" t="s">
        <v>218</v>
      </c>
      <c r="E57" s="15">
        <v>2023</v>
      </c>
      <c r="F57" s="15" t="s">
        <v>162</v>
      </c>
      <c r="G57" s="15" t="s">
        <v>133</v>
      </c>
      <c r="H57" s="15" t="s">
        <v>136</v>
      </c>
      <c r="I57" s="15" t="s">
        <v>139</v>
      </c>
      <c r="J57" s="15" t="s">
        <v>141</v>
      </c>
      <c r="K57" s="15" t="s">
        <v>271</v>
      </c>
      <c r="L57" s="15">
        <v>5</v>
      </c>
      <c r="M57" s="15">
        <v>0.48599999999999999</v>
      </c>
      <c r="N57" s="15">
        <v>0.96499999999999997</v>
      </c>
      <c r="O57" s="15">
        <v>2.7E-2</v>
      </c>
      <c r="P57" s="15">
        <v>0.11</v>
      </c>
      <c r="Q57" s="15">
        <v>1.4E-2</v>
      </c>
      <c r="R57" s="15">
        <v>0.48599999999999999</v>
      </c>
      <c r="S57" s="15">
        <v>9.0719999999999992</v>
      </c>
      <c r="U57" s="15">
        <v>247.24700000000001</v>
      </c>
      <c r="V57" s="15">
        <v>1300</v>
      </c>
    </row>
    <row r="58" spans="2:22" x14ac:dyDescent="0.25">
      <c r="B58" s="15" t="s">
        <v>136</v>
      </c>
      <c r="C58" s="15" t="s">
        <v>207</v>
      </c>
      <c r="D58" s="15" t="s">
        <v>219</v>
      </c>
      <c r="E58" s="15">
        <v>2023</v>
      </c>
      <c r="F58" s="15" t="s">
        <v>162</v>
      </c>
      <c r="G58" s="15" t="s">
        <v>133</v>
      </c>
      <c r="H58" s="15" t="s">
        <v>136</v>
      </c>
      <c r="I58" s="15" t="s">
        <v>139</v>
      </c>
      <c r="J58" s="15" t="s">
        <v>141</v>
      </c>
      <c r="K58" s="15" t="s">
        <v>271</v>
      </c>
      <c r="L58" s="15">
        <v>1</v>
      </c>
      <c r="M58" s="15">
        <v>0.53600000000000003</v>
      </c>
      <c r="N58" s="15">
        <v>1.0740000000000001</v>
      </c>
      <c r="O58" s="15">
        <v>3.1E-2</v>
      </c>
      <c r="P58" s="15">
        <v>0.14000000000000001</v>
      </c>
      <c r="Q58" s="15">
        <v>2.9000000000000001E-2</v>
      </c>
      <c r="R58" s="15">
        <v>0.54100000000000004</v>
      </c>
      <c r="S58" s="15">
        <v>8.9700000000000006</v>
      </c>
      <c r="U58" s="15">
        <v>274.23200000000003</v>
      </c>
      <c r="V58" s="15">
        <v>1220</v>
      </c>
    </row>
    <row r="59" spans="2:22" x14ac:dyDescent="0.25">
      <c r="B59" s="15" t="s">
        <v>136</v>
      </c>
      <c r="C59" s="15" t="s">
        <v>207</v>
      </c>
      <c r="D59" s="15" t="s">
        <v>219</v>
      </c>
      <c r="E59" s="15">
        <v>2023</v>
      </c>
      <c r="F59" s="15" t="s">
        <v>162</v>
      </c>
      <c r="G59" s="15" t="s">
        <v>133</v>
      </c>
      <c r="H59" s="15" t="s">
        <v>136</v>
      </c>
      <c r="I59" s="15" t="s">
        <v>139</v>
      </c>
      <c r="J59" s="15" t="s">
        <v>141</v>
      </c>
      <c r="K59" s="15" t="s">
        <v>271</v>
      </c>
      <c r="L59" s="15">
        <v>2</v>
      </c>
      <c r="M59" s="15">
        <v>0.67500000000000004</v>
      </c>
      <c r="N59" s="15">
        <v>1.2669999999999999</v>
      </c>
      <c r="O59" s="15">
        <v>3.4000000000000002E-2</v>
      </c>
      <c r="P59" s="15">
        <v>0.152</v>
      </c>
      <c r="Q59" s="15">
        <v>0.03</v>
      </c>
      <c r="R59" s="15">
        <v>0.69199999999999995</v>
      </c>
      <c r="S59" s="15">
        <v>9.1180000000000003</v>
      </c>
      <c r="U59" s="15">
        <v>243.65600000000001</v>
      </c>
      <c r="V59" s="15">
        <v>1350</v>
      </c>
    </row>
    <row r="60" spans="2:22" x14ac:dyDescent="0.25">
      <c r="B60" s="15" t="s">
        <v>136</v>
      </c>
      <c r="C60" s="15" t="s">
        <v>207</v>
      </c>
      <c r="D60" s="15" t="s">
        <v>219</v>
      </c>
      <c r="E60" s="15">
        <v>2023</v>
      </c>
      <c r="F60" s="15" t="s">
        <v>162</v>
      </c>
      <c r="G60" s="15" t="s">
        <v>133</v>
      </c>
      <c r="H60" s="15" t="s">
        <v>136</v>
      </c>
      <c r="I60" s="15" t="s">
        <v>139</v>
      </c>
      <c r="J60" s="15" t="s">
        <v>141</v>
      </c>
      <c r="K60" s="15" t="s">
        <v>271</v>
      </c>
      <c r="L60" s="15">
        <v>3</v>
      </c>
      <c r="M60" s="15">
        <v>0.67700000000000005</v>
      </c>
      <c r="N60" s="15">
        <v>1.3380000000000001</v>
      </c>
      <c r="O60" s="15">
        <v>0.04</v>
      </c>
      <c r="P60" s="15">
        <v>0.14399999999999999</v>
      </c>
      <c r="Q60" s="15">
        <v>2.8000000000000001E-2</v>
      </c>
      <c r="R60" s="15">
        <v>0.73599999999999999</v>
      </c>
      <c r="S60" s="15">
        <v>9.1340000000000003</v>
      </c>
      <c r="U60" s="15">
        <v>240.46</v>
      </c>
      <c r="V60" s="15">
        <v>1120</v>
      </c>
    </row>
    <row r="61" spans="2:22" x14ac:dyDescent="0.25">
      <c r="B61" s="15" t="s">
        <v>136</v>
      </c>
      <c r="C61" s="15" t="s">
        <v>207</v>
      </c>
      <c r="D61" s="15" t="s">
        <v>219</v>
      </c>
      <c r="E61" s="15">
        <v>2023</v>
      </c>
      <c r="F61" s="15" t="s">
        <v>162</v>
      </c>
      <c r="G61" s="15" t="s">
        <v>133</v>
      </c>
      <c r="H61" s="15" t="s">
        <v>136</v>
      </c>
      <c r="I61" s="15" t="s">
        <v>139</v>
      </c>
      <c r="J61" s="15" t="s">
        <v>141</v>
      </c>
      <c r="K61" s="15" t="s">
        <v>271</v>
      </c>
      <c r="L61" s="15">
        <v>4</v>
      </c>
      <c r="M61" s="15">
        <v>0.66500000000000004</v>
      </c>
      <c r="N61" s="15">
        <v>1.431</v>
      </c>
      <c r="O61" s="15">
        <v>4.2999999999999997E-2</v>
      </c>
      <c r="P61" s="15">
        <v>0.122</v>
      </c>
      <c r="Q61" s="15">
        <v>2.4E-2</v>
      </c>
      <c r="R61" s="15">
        <v>0.6</v>
      </c>
      <c r="S61" s="15">
        <v>9.1880000000000006</v>
      </c>
      <c r="U61" s="15">
        <v>238.76499999999999</v>
      </c>
      <c r="V61" s="15">
        <v>1110</v>
      </c>
    </row>
    <row r="62" spans="2:22" x14ac:dyDescent="0.25">
      <c r="B62" s="15" t="s">
        <v>136</v>
      </c>
      <c r="C62" s="15" t="s">
        <v>207</v>
      </c>
      <c r="D62" s="15" t="s">
        <v>219</v>
      </c>
      <c r="E62" s="15">
        <v>2023</v>
      </c>
      <c r="F62" s="15" t="s">
        <v>162</v>
      </c>
      <c r="G62" s="15" t="s">
        <v>133</v>
      </c>
      <c r="H62" s="15" t="s">
        <v>136</v>
      </c>
      <c r="I62" s="15" t="s">
        <v>139</v>
      </c>
      <c r="J62" s="15" t="s">
        <v>141</v>
      </c>
      <c r="K62" s="15" t="s">
        <v>271</v>
      </c>
      <c r="L62" s="15">
        <v>5</v>
      </c>
      <c r="M62" s="15">
        <v>0.80700000000000005</v>
      </c>
      <c r="N62" s="15">
        <v>1.474</v>
      </c>
      <c r="O62" s="15">
        <v>4.1000000000000002E-2</v>
      </c>
      <c r="P62" s="15">
        <v>0.19500000000000001</v>
      </c>
      <c r="Q62" s="15">
        <v>2.7E-2</v>
      </c>
      <c r="R62" s="15">
        <v>0.82899999999999996</v>
      </c>
      <c r="S62" s="15">
        <v>9.0719999999999992</v>
      </c>
      <c r="U62" s="15">
        <v>247.24600000000001</v>
      </c>
      <c r="V62" s="15">
        <v>1300</v>
      </c>
    </row>
    <row r="63" spans="2:22" x14ac:dyDescent="0.25">
      <c r="B63" s="15" t="s">
        <v>136</v>
      </c>
      <c r="C63" s="15" t="s">
        <v>207</v>
      </c>
      <c r="D63" s="15" t="s">
        <v>220</v>
      </c>
      <c r="E63" s="15">
        <v>2023</v>
      </c>
      <c r="F63" s="15" t="s">
        <v>162</v>
      </c>
      <c r="G63" s="15" t="s">
        <v>133</v>
      </c>
      <c r="H63" s="15" t="s">
        <v>136</v>
      </c>
      <c r="I63" s="15" t="s">
        <v>139</v>
      </c>
      <c r="J63" s="15" t="s">
        <v>141</v>
      </c>
      <c r="K63" s="15" t="s">
        <v>271</v>
      </c>
      <c r="L63" s="15">
        <v>1</v>
      </c>
      <c r="M63" s="15">
        <v>0.745</v>
      </c>
      <c r="N63" s="15">
        <v>1.2070000000000001</v>
      </c>
      <c r="O63" s="15">
        <v>3.5000000000000003E-2</v>
      </c>
      <c r="P63" s="15">
        <v>0.25700000000000001</v>
      </c>
      <c r="Q63" s="15">
        <v>5.8999999999999997E-2</v>
      </c>
      <c r="R63" s="15">
        <v>0.94699999999999995</v>
      </c>
      <c r="S63" s="15">
        <v>9.0500000000000007</v>
      </c>
      <c r="U63" s="15">
        <v>21560.117999999999</v>
      </c>
      <c r="V63" s="15">
        <v>1220</v>
      </c>
    </row>
    <row r="64" spans="2:22" x14ac:dyDescent="0.25">
      <c r="B64" s="15" t="s">
        <v>136</v>
      </c>
      <c r="C64" s="15" t="s">
        <v>207</v>
      </c>
      <c r="D64" s="15" t="s">
        <v>220</v>
      </c>
      <c r="E64" s="15">
        <v>2023</v>
      </c>
      <c r="F64" s="15" t="s">
        <v>162</v>
      </c>
      <c r="G64" s="15" t="s">
        <v>133</v>
      </c>
      <c r="H64" s="15" t="s">
        <v>136</v>
      </c>
      <c r="I64" s="15" t="s">
        <v>139</v>
      </c>
      <c r="J64" s="15" t="s">
        <v>141</v>
      </c>
      <c r="K64" s="15" t="s">
        <v>271</v>
      </c>
      <c r="L64" s="15">
        <v>2</v>
      </c>
      <c r="M64" s="15">
        <v>0.97399999999999998</v>
      </c>
      <c r="N64" s="15">
        <v>1.4670000000000001</v>
      </c>
      <c r="O64" s="15">
        <v>0.04</v>
      </c>
      <c r="P64" s="15">
        <v>0.30299999999999999</v>
      </c>
      <c r="Q64" s="15">
        <v>6.2E-2</v>
      </c>
      <c r="R64" s="15">
        <v>1.329</v>
      </c>
      <c r="S64" s="15">
        <v>9.1989999999999998</v>
      </c>
      <c r="U64" s="15">
        <v>21461.357</v>
      </c>
      <c r="V64" s="15">
        <v>1350</v>
      </c>
    </row>
    <row r="65" spans="2:22" x14ac:dyDescent="0.25">
      <c r="B65" s="15" t="s">
        <v>136</v>
      </c>
      <c r="C65" s="15" t="s">
        <v>207</v>
      </c>
      <c r="D65" s="15" t="s">
        <v>220</v>
      </c>
      <c r="E65" s="15">
        <v>2023</v>
      </c>
      <c r="F65" s="15" t="s">
        <v>162</v>
      </c>
      <c r="G65" s="15" t="s">
        <v>133</v>
      </c>
      <c r="H65" s="15" t="s">
        <v>136</v>
      </c>
      <c r="I65" s="15" t="s">
        <v>139</v>
      </c>
      <c r="J65" s="15" t="s">
        <v>141</v>
      </c>
      <c r="K65" s="15" t="s">
        <v>271</v>
      </c>
      <c r="L65" s="15">
        <v>3</v>
      </c>
      <c r="M65" s="15">
        <v>1.0669999999999999</v>
      </c>
      <c r="N65" s="15">
        <v>1.7629999999999999</v>
      </c>
      <c r="O65" s="15">
        <v>5.2999999999999999E-2</v>
      </c>
      <c r="P65" s="15">
        <v>0.30299999999999999</v>
      </c>
      <c r="Q65" s="15">
        <v>5.8999999999999997E-2</v>
      </c>
      <c r="R65" s="15">
        <v>1.268</v>
      </c>
      <c r="S65" s="15">
        <v>9.2089999999999996</v>
      </c>
      <c r="U65" s="15">
        <v>21088.514999999999</v>
      </c>
      <c r="V65" s="15">
        <v>1120</v>
      </c>
    </row>
    <row r="66" spans="2:22" x14ac:dyDescent="0.25">
      <c r="B66" s="15" t="s">
        <v>136</v>
      </c>
      <c r="C66" s="15" t="s">
        <v>207</v>
      </c>
      <c r="D66" s="15" t="s">
        <v>220</v>
      </c>
      <c r="E66" s="15">
        <v>2023</v>
      </c>
      <c r="F66" s="15" t="s">
        <v>162</v>
      </c>
      <c r="G66" s="15" t="s">
        <v>133</v>
      </c>
      <c r="H66" s="15" t="s">
        <v>136</v>
      </c>
      <c r="I66" s="15" t="s">
        <v>139</v>
      </c>
      <c r="J66" s="15" t="s">
        <v>141</v>
      </c>
      <c r="K66" s="15" t="s">
        <v>271</v>
      </c>
      <c r="L66" s="15">
        <v>4</v>
      </c>
      <c r="M66" s="15">
        <v>1.1459999999999999</v>
      </c>
      <c r="N66" s="15">
        <v>1.9419999999999999</v>
      </c>
      <c r="O66" s="15">
        <v>5.8000000000000003E-2</v>
      </c>
      <c r="P66" s="15">
        <v>0.29399999999999998</v>
      </c>
      <c r="Q66" s="15">
        <v>5.8999999999999997E-2</v>
      </c>
      <c r="R66" s="15">
        <v>1.4239999999999999</v>
      </c>
      <c r="S66" s="15">
        <v>9.26</v>
      </c>
      <c r="U66" s="15">
        <v>21049.463</v>
      </c>
      <c r="V66" s="15">
        <v>1110</v>
      </c>
    </row>
    <row r="67" spans="2:22" x14ac:dyDescent="0.25">
      <c r="B67" s="15" t="s">
        <v>136</v>
      </c>
      <c r="C67" s="15" t="s">
        <v>207</v>
      </c>
      <c r="D67" s="15" t="s">
        <v>220</v>
      </c>
      <c r="E67" s="15">
        <v>2023</v>
      </c>
      <c r="F67" s="15" t="s">
        <v>162</v>
      </c>
      <c r="G67" s="15" t="s">
        <v>133</v>
      </c>
      <c r="H67" s="15" t="s">
        <v>136</v>
      </c>
      <c r="I67" s="15" t="s">
        <v>139</v>
      </c>
      <c r="J67" s="15" t="s">
        <v>141</v>
      </c>
      <c r="K67" s="15" t="s">
        <v>271</v>
      </c>
      <c r="L67" s="15">
        <v>5</v>
      </c>
      <c r="M67" s="15">
        <v>1.3660000000000001</v>
      </c>
      <c r="N67" s="15">
        <v>2.0219999999999998</v>
      </c>
      <c r="O67" s="15">
        <v>5.6000000000000001E-2</v>
      </c>
      <c r="P67" s="15">
        <v>0.42499999999999999</v>
      </c>
      <c r="Q67" s="15">
        <v>7.2999999999999995E-2</v>
      </c>
      <c r="R67" s="15">
        <v>1.837</v>
      </c>
      <c r="S67" s="15">
        <v>9.1530000000000005</v>
      </c>
      <c r="U67" s="15">
        <v>21473.59</v>
      </c>
      <c r="V67" s="15">
        <v>1300</v>
      </c>
    </row>
    <row r="68" spans="2:22" x14ac:dyDescent="0.25">
      <c r="B68" s="15" t="s">
        <v>136</v>
      </c>
      <c r="C68" s="15" t="s">
        <v>207</v>
      </c>
      <c r="D68" s="15" t="s">
        <v>221</v>
      </c>
      <c r="E68" s="15">
        <v>2023</v>
      </c>
      <c r="F68" s="15" t="s">
        <v>162</v>
      </c>
      <c r="G68" s="15" t="s">
        <v>133</v>
      </c>
      <c r="H68" s="15" t="s">
        <v>136</v>
      </c>
      <c r="I68" s="15" t="s">
        <v>139</v>
      </c>
      <c r="J68" s="15" t="s">
        <v>141</v>
      </c>
      <c r="K68" s="15" t="s">
        <v>271</v>
      </c>
      <c r="L68" s="15">
        <v>1</v>
      </c>
      <c r="M68" s="15">
        <v>1.0820000000000001</v>
      </c>
      <c r="N68" s="15">
        <v>1.536</v>
      </c>
      <c r="O68" s="15">
        <v>4.3999999999999997E-2</v>
      </c>
      <c r="P68" s="15">
        <v>0.45900000000000002</v>
      </c>
      <c r="Q68" s="15">
        <v>0.104</v>
      </c>
      <c r="R68" s="15">
        <v>1.4159999999999999</v>
      </c>
      <c r="S68" s="15">
        <v>9.0510000000000002</v>
      </c>
      <c r="U68" s="15">
        <v>21560.328000000001</v>
      </c>
      <c r="V68" s="15">
        <v>1220</v>
      </c>
    </row>
    <row r="69" spans="2:22" x14ac:dyDescent="0.25">
      <c r="B69" s="15" t="s">
        <v>136</v>
      </c>
      <c r="C69" s="15" t="s">
        <v>207</v>
      </c>
      <c r="D69" s="15" t="s">
        <v>221</v>
      </c>
      <c r="E69" s="15">
        <v>2023</v>
      </c>
      <c r="F69" s="15" t="s">
        <v>162</v>
      </c>
      <c r="G69" s="15" t="s">
        <v>133</v>
      </c>
      <c r="H69" s="15" t="s">
        <v>136</v>
      </c>
      <c r="I69" s="15" t="s">
        <v>139</v>
      </c>
      <c r="J69" s="15" t="s">
        <v>141</v>
      </c>
      <c r="K69" s="15" t="s">
        <v>271</v>
      </c>
      <c r="L69" s="15">
        <v>2</v>
      </c>
      <c r="M69" s="15">
        <v>1.4690000000000001</v>
      </c>
      <c r="N69" s="15">
        <v>2.0230000000000001</v>
      </c>
      <c r="O69" s="15">
        <v>5.5E-2</v>
      </c>
      <c r="P69" s="15">
        <v>0.70799999999999996</v>
      </c>
      <c r="Q69" s="15">
        <v>0.129</v>
      </c>
      <c r="R69" s="15">
        <v>2.0710000000000002</v>
      </c>
      <c r="S69" s="15">
        <v>9.1999999999999993</v>
      </c>
      <c r="U69" s="15">
        <v>21463.311000000002</v>
      </c>
      <c r="V69" s="15">
        <v>1350</v>
      </c>
    </row>
    <row r="70" spans="2:22" x14ac:dyDescent="0.25">
      <c r="B70" s="15" t="s">
        <v>136</v>
      </c>
      <c r="C70" s="15" t="s">
        <v>207</v>
      </c>
      <c r="D70" s="15" t="s">
        <v>221</v>
      </c>
      <c r="E70" s="15">
        <v>2023</v>
      </c>
      <c r="F70" s="15" t="s">
        <v>162</v>
      </c>
      <c r="G70" s="15" t="s">
        <v>133</v>
      </c>
      <c r="H70" s="15" t="s">
        <v>136</v>
      </c>
      <c r="I70" s="15" t="s">
        <v>139</v>
      </c>
      <c r="J70" s="15" t="s">
        <v>141</v>
      </c>
      <c r="K70" s="15" t="s">
        <v>271</v>
      </c>
      <c r="L70" s="15">
        <v>3</v>
      </c>
      <c r="M70" s="15">
        <v>1.6679999999999999</v>
      </c>
      <c r="N70" s="15">
        <v>2.181</v>
      </c>
      <c r="O70" s="15">
        <v>6.5000000000000002E-2</v>
      </c>
      <c r="P70" s="15">
        <v>0.8</v>
      </c>
      <c r="Q70" s="15">
        <v>0.14799999999999999</v>
      </c>
      <c r="R70" s="15">
        <v>2.3809999999999998</v>
      </c>
      <c r="S70" s="15">
        <v>9.2100000000000009</v>
      </c>
      <c r="U70" s="15">
        <v>21088.535</v>
      </c>
      <c r="V70" s="15">
        <v>1120</v>
      </c>
    </row>
    <row r="71" spans="2:22" x14ac:dyDescent="0.25">
      <c r="B71" s="15" t="s">
        <v>136</v>
      </c>
      <c r="C71" s="15" t="s">
        <v>207</v>
      </c>
      <c r="D71" s="15" t="s">
        <v>221</v>
      </c>
      <c r="E71" s="15">
        <v>2023</v>
      </c>
      <c r="F71" s="15" t="s">
        <v>162</v>
      </c>
      <c r="G71" s="15" t="s">
        <v>133</v>
      </c>
      <c r="H71" s="15" t="s">
        <v>136</v>
      </c>
      <c r="I71" s="15" t="s">
        <v>139</v>
      </c>
      <c r="J71" s="15" t="s">
        <v>141</v>
      </c>
      <c r="K71" s="15" t="s">
        <v>271</v>
      </c>
      <c r="L71" s="15">
        <v>4</v>
      </c>
      <c r="M71" s="15">
        <v>1.976</v>
      </c>
      <c r="N71" s="15">
        <v>2.6589999999999998</v>
      </c>
      <c r="O71" s="15">
        <v>0.08</v>
      </c>
      <c r="P71" s="15">
        <v>0.78400000000000003</v>
      </c>
      <c r="Q71" s="15">
        <v>0.154</v>
      </c>
      <c r="R71" s="15">
        <v>2.8439999999999999</v>
      </c>
      <c r="S71" s="15">
        <v>9.2609999999999992</v>
      </c>
      <c r="U71" s="15">
        <v>21049.503000000001</v>
      </c>
      <c r="V71" s="15">
        <v>1110</v>
      </c>
    </row>
    <row r="72" spans="2:22" x14ac:dyDescent="0.25">
      <c r="B72" s="15" t="s">
        <v>136</v>
      </c>
      <c r="C72" s="15" t="s">
        <v>207</v>
      </c>
      <c r="D72" s="15" t="s">
        <v>221</v>
      </c>
      <c r="E72" s="15">
        <v>2023</v>
      </c>
      <c r="F72" s="15" t="s">
        <v>162</v>
      </c>
      <c r="G72" s="15" t="s">
        <v>133</v>
      </c>
      <c r="H72" s="15" t="s">
        <v>136</v>
      </c>
      <c r="I72" s="15" t="s">
        <v>139</v>
      </c>
      <c r="J72" s="15" t="s">
        <v>141</v>
      </c>
      <c r="K72" s="15" t="s">
        <v>271</v>
      </c>
      <c r="L72" s="15">
        <v>5</v>
      </c>
      <c r="M72" s="15">
        <v>2.44</v>
      </c>
      <c r="N72" s="15">
        <v>2.8570000000000002</v>
      </c>
      <c r="O72" s="15">
        <v>7.9000000000000001E-2</v>
      </c>
      <c r="P72" s="15">
        <v>1.244</v>
      </c>
      <c r="Q72" s="15">
        <v>0.24</v>
      </c>
      <c r="R72" s="15">
        <v>3.7989999999999999</v>
      </c>
      <c r="S72" s="15">
        <v>9.1539999999999999</v>
      </c>
      <c r="U72" s="15">
        <v>21473.148000000001</v>
      </c>
      <c r="V72" s="15">
        <v>1300</v>
      </c>
    </row>
    <row r="73" spans="2:22" x14ac:dyDescent="0.25">
      <c r="B73" s="15" t="s">
        <v>136</v>
      </c>
      <c r="C73" s="15" t="s">
        <v>207</v>
      </c>
      <c r="D73" s="15" t="s">
        <v>222</v>
      </c>
      <c r="E73" s="15">
        <v>2023</v>
      </c>
      <c r="F73" s="15" t="s">
        <v>162</v>
      </c>
      <c r="G73" s="15" t="s">
        <v>133</v>
      </c>
      <c r="H73" s="15" t="s">
        <v>136</v>
      </c>
      <c r="I73" s="15" t="s">
        <v>139</v>
      </c>
      <c r="J73" s="15" t="s">
        <v>141</v>
      </c>
      <c r="K73" s="15" t="s">
        <v>271</v>
      </c>
      <c r="L73" s="15">
        <v>1</v>
      </c>
      <c r="M73" s="15">
        <v>1.3680000000000001</v>
      </c>
      <c r="N73" s="15">
        <v>1.7210000000000001</v>
      </c>
      <c r="O73" s="15">
        <v>4.9000000000000002E-2</v>
      </c>
      <c r="P73" s="15">
        <v>0.753</v>
      </c>
      <c r="Q73" s="15">
        <v>0.17199999999999999</v>
      </c>
      <c r="R73" s="15">
        <v>1.915</v>
      </c>
      <c r="S73" s="15">
        <v>9.3040000000000003</v>
      </c>
      <c r="U73" s="15">
        <v>106655.64599999999</v>
      </c>
      <c r="V73" s="15">
        <v>1220</v>
      </c>
    </row>
    <row r="74" spans="2:22" x14ac:dyDescent="0.25">
      <c r="B74" s="15" t="s">
        <v>136</v>
      </c>
      <c r="C74" s="15" t="s">
        <v>207</v>
      </c>
      <c r="D74" s="15" t="s">
        <v>222</v>
      </c>
      <c r="E74" s="15">
        <v>2023</v>
      </c>
      <c r="F74" s="15" t="s">
        <v>162</v>
      </c>
      <c r="G74" s="15" t="s">
        <v>133</v>
      </c>
      <c r="H74" s="15" t="s">
        <v>136</v>
      </c>
      <c r="I74" s="15" t="s">
        <v>139</v>
      </c>
      <c r="J74" s="15" t="s">
        <v>141</v>
      </c>
      <c r="K74" s="15" t="s">
        <v>271</v>
      </c>
      <c r="L74" s="15">
        <v>2</v>
      </c>
      <c r="M74" s="15">
        <v>1.8720000000000001</v>
      </c>
      <c r="N74" s="15">
        <v>2.2120000000000002</v>
      </c>
      <c r="O74" s="15">
        <v>0.06</v>
      </c>
      <c r="P74" s="15">
        <v>1.1399999999999999</v>
      </c>
      <c r="Q74" s="15">
        <v>0.29199999999999998</v>
      </c>
      <c r="R74" s="15">
        <v>2.69</v>
      </c>
      <c r="S74" s="15">
        <v>9.4529999999999994</v>
      </c>
      <c r="U74" s="15">
        <v>109359.961</v>
      </c>
      <c r="V74" s="15">
        <v>1350</v>
      </c>
    </row>
    <row r="75" spans="2:22" x14ac:dyDescent="0.25">
      <c r="B75" s="15" t="s">
        <v>136</v>
      </c>
      <c r="C75" s="15" t="s">
        <v>207</v>
      </c>
      <c r="D75" s="15" t="s">
        <v>222</v>
      </c>
      <c r="E75" s="15">
        <v>2023</v>
      </c>
      <c r="F75" s="15" t="s">
        <v>162</v>
      </c>
      <c r="G75" s="15" t="s">
        <v>133</v>
      </c>
      <c r="H75" s="15" t="s">
        <v>136</v>
      </c>
      <c r="I75" s="15" t="s">
        <v>139</v>
      </c>
      <c r="J75" s="15" t="s">
        <v>141</v>
      </c>
      <c r="K75" s="15" t="s">
        <v>271</v>
      </c>
      <c r="L75" s="15">
        <v>3</v>
      </c>
      <c r="M75" s="15">
        <v>2.2400000000000002</v>
      </c>
      <c r="N75" s="15">
        <v>2.5139999999999998</v>
      </c>
      <c r="O75" s="15">
        <v>7.4999999999999997E-2</v>
      </c>
      <c r="P75" s="15">
        <v>1.4470000000000001</v>
      </c>
      <c r="Q75" s="15">
        <v>0.34499999999999997</v>
      </c>
      <c r="R75" s="15">
        <v>3.2530000000000001</v>
      </c>
      <c r="S75" s="15">
        <v>9.4580000000000002</v>
      </c>
      <c r="U75" s="15">
        <v>108070.046</v>
      </c>
      <c r="V75" s="15">
        <v>1120</v>
      </c>
    </row>
    <row r="76" spans="2:22" x14ac:dyDescent="0.25">
      <c r="B76" s="15" t="s">
        <v>136</v>
      </c>
      <c r="C76" s="15" t="s">
        <v>207</v>
      </c>
      <c r="D76" s="15" t="s">
        <v>222</v>
      </c>
      <c r="E76" s="15">
        <v>2023</v>
      </c>
      <c r="F76" s="15" t="s">
        <v>162</v>
      </c>
      <c r="G76" s="15" t="s">
        <v>133</v>
      </c>
      <c r="H76" s="15" t="s">
        <v>136</v>
      </c>
      <c r="I76" s="15" t="s">
        <v>139</v>
      </c>
      <c r="J76" s="15" t="s">
        <v>141</v>
      </c>
      <c r="K76" s="15" t="s">
        <v>271</v>
      </c>
      <c r="L76" s="15">
        <v>4</v>
      </c>
      <c r="M76" s="15">
        <v>2.6829999999999998</v>
      </c>
      <c r="N76" s="15">
        <v>2.8889999999999998</v>
      </c>
      <c r="O76" s="15">
        <v>8.6999999999999994E-2</v>
      </c>
      <c r="P76" s="15">
        <v>1.748</v>
      </c>
      <c r="Q76" s="15">
        <v>0.45400000000000001</v>
      </c>
      <c r="R76" s="15">
        <v>4.0670000000000002</v>
      </c>
      <c r="S76" s="15">
        <v>9.5050000000000008</v>
      </c>
      <c r="U76" s="15">
        <v>108233.155</v>
      </c>
      <c r="V76" s="15">
        <v>1110</v>
      </c>
    </row>
    <row r="77" spans="2:22" x14ac:dyDescent="0.25">
      <c r="B77" s="15" t="s">
        <v>136</v>
      </c>
      <c r="C77" s="15" t="s">
        <v>207</v>
      </c>
      <c r="D77" s="15" t="s">
        <v>222</v>
      </c>
      <c r="E77" s="15">
        <v>2023</v>
      </c>
      <c r="F77" s="15" t="s">
        <v>162</v>
      </c>
      <c r="G77" s="15" t="s">
        <v>133</v>
      </c>
      <c r="H77" s="15" t="s">
        <v>136</v>
      </c>
      <c r="I77" s="15" t="s">
        <v>139</v>
      </c>
      <c r="J77" s="15" t="s">
        <v>141</v>
      </c>
      <c r="K77" s="15" t="s">
        <v>271</v>
      </c>
      <c r="L77" s="15">
        <v>5</v>
      </c>
      <c r="M77" s="15">
        <v>3.351</v>
      </c>
      <c r="N77" s="15">
        <v>3.1869999999999998</v>
      </c>
      <c r="O77" s="15">
        <v>8.7999999999999995E-2</v>
      </c>
      <c r="P77" s="15">
        <v>2.4689999999999999</v>
      </c>
      <c r="Q77" s="15">
        <v>0.79100000000000004</v>
      </c>
      <c r="R77" s="15">
        <v>5.117</v>
      </c>
      <c r="S77" s="15">
        <v>9.41</v>
      </c>
      <c r="U77" s="15">
        <v>109746.681</v>
      </c>
      <c r="V77" s="15">
        <v>1300</v>
      </c>
    </row>
    <row r="78" spans="2:22" x14ac:dyDescent="0.25">
      <c r="B78" s="15" t="s">
        <v>136</v>
      </c>
      <c r="C78" s="15" t="s">
        <v>207</v>
      </c>
      <c r="D78" s="15" t="s">
        <v>223</v>
      </c>
      <c r="E78" s="15">
        <v>2023</v>
      </c>
      <c r="F78" s="15" t="s">
        <v>162</v>
      </c>
      <c r="G78" s="15" t="s">
        <v>133</v>
      </c>
      <c r="H78" s="15" t="s">
        <v>136</v>
      </c>
      <c r="I78" s="15" t="s">
        <v>139</v>
      </c>
      <c r="J78" s="15" t="s">
        <v>141</v>
      </c>
      <c r="K78" s="15" t="s">
        <v>271</v>
      </c>
      <c r="L78" s="15">
        <v>1</v>
      </c>
      <c r="M78" s="15">
        <v>1.575</v>
      </c>
      <c r="N78" s="15">
        <v>1.8380000000000001</v>
      </c>
      <c r="O78" s="15">
        <v>5.2999999999999999E-2</v>
      </c>
      <c r="P78" s="15">
        <v>0.95499999999999996</v>
      </c>
      <c r="Q78" s="15">
        <v>0.30099999999999999</v>
      </c>
      <c r="R78" s="15">
        <v>2.2400000000000002</v>
      </c>
      <c r="S78" s="15">
        <v>9.3049999999999997</v>
      </c>
      <c r="U78" s="15">
        <v>106655.113</v>
      </c>
      <c r="V78" s="15">
        <v>1220</v>
      </c>
    </row>
    <row r="79" spans="2:22" x14ac:dyDescent="0.25">
      <c r="B79" s="15" t="s">
        <v>136</v>
      </c>
      <c r="C79" s="15" t="s">
        <v>207</v>
      </c>
      <c r="D79" s="15" t="s">
        <v>223</v>
      </c>
      <c r="E79" s="15">
        <v>2023</v>
      </c>
      <c r="F79" s="15" t="s">
        <v>162</v>
      </c>
      <c r="G79" s="15" t="s">
        <v>133</v>
      </c>
      <c r="H79" s="15" t="s">
        <v>136</v>
      </c>
      <c r="I79" s="15" t="s">
        <v>139</v>
      </c>
      <c r="J79" s="15" t="s">
        <v>141</v>
      </c>
      <c r="K79" s="15" t="s">
        <v>271</v>
      </c>
      <c r="L79" s="15">
        <v>2</v>
      </c>
      <c r="M79" s="15">
        <v>2.044</v>
      </c>
      <c r="N79" s="15">
        <v>2.0910000000000002</v>
      </c>
      <c r="O79" s="15">
        <v>5.7000000000000002E-2</v>
      </c>
      <c r="P79" s="15">
        <v>1.391</v>
      </c>
      <c r="Q79" s="15">
        <v>0.52300000000000002</v>
      </c>
      <c r="R79" s="15">
        <v>2.8919999999999999</v>
      </c>
      <c r="S79" s="15">
        <v>9.4540000000000006</v>
      </c>
      <c r="U79" s="15">
        <v>109361.049</v>
      </c>
      <c r="V79" s="15">
        <v>1350</v>
      </c>
    </row>
    <row r="80" spans="2:22" x14ac:dyDescent="0.25">
      <c r="B80" s="15" t="s">
        <v>136</v>
      </c>
      <c r="C80" s="15" t="s">
        <v>207</v>
      </c>
      <c r="D80" s="15" t="s">
        <v>223</v>
      </c>
      <c r="E80" s="15">
        <v>2023</v>
      </c>
      <c r="F80" s="15" t="s">
        <v>162</v>
      </c>
      <c r="G80" s="15" t="s">
        <v>133</v>
      </c>
      <c r="H80" s="15" t="s">
        <v>136</v>
      </c>
      <c r="I80" s="15" t="s">
        <v>139</v>
      </c>
      <c r="J80" s="15" t="s">
        <v>141</v>
      </c>
      <c r="K80" s="15" t="s">
        <v>271</v>
      </c>
      <c r="L80" s="15">
        <v>3</v>
      </c>
      <c r="M80" s="15">
        <v>2.4969999999999999</v>
      </c>
      <c r="N80" s="15">
        <v>2.5390000000000001</v>
      </c>
      <c r="O80" s="15">
        <v>7.5999999999999998E-2</v>
      </c>
      <c r="P80" s="15">
        <v>1.7689999999999999</v>
      </c>
      <c r="Q80" s="15">
        <v>0.62</v>
      </c>
      <c r="R80" s="15">
        <v>3.65</v>
      </c>
      <c r="S80" s="15">
        <v>9.4580000000000002</v>
      </c>
      <c r="U80" s="15">
        <v>108069.202</v>
      </c>
      <c r="V80" s="15">
        <v>1120</v>
      </c>
    </row>
    <row r="81" spans="2:22" x14ac:dyDescent="0.25">
      <c r="B81" s="15" t="s">
        <v>136</v>
      </c>
      <c r="C81" s="15" t="s">
        <v>207</v>
      </c>
      <c r="D81" s="15" t="s">
        <v>223</v>
      </c>
      <c r="E81" s="15">
        <v>2023</v>
      </c>
      <c r="F81" s="15" t="s">
        <v>162</v>
      </c>
      <c r="G81" s="15" t="s">
        <v>133</v>
      </c>
      <c r="H81" s="15" t="s">
        <v>136</v>
      </c>
      <c r="I81" s="15" t="s">
        <v>139</v>
      </c>
      <c r="J81" s="15" t="s">
        <v>141</v>
      </c>
      <c r="K81" s="15" t="s">
        <v>271</v>
      </c>
      <c r="L81" s="15">
        <v>4</v>
      </c>
      <c r="M81" s="15">
        <v>2.9590000000000001</v>
      </c>
      <c r="N81" s="15">
        <v>2.7589999999999999</v>
      </c>
      <c r="O81" s="15">
        <v>8.3000000000000004E-2</v>
      </c>
      <c r="P81" s="15">
        <v>2.2759999999999998</v>
      </c>
      <c r="Q81" s="15">
        <v>0.81899999999999995</v>
      </c>
      <c r="R81" s="15">
        <v>4.3</v>
      </c>
      <c r="S81" s="15">
        <v>9.5060000000000002</v>
      </c>
      <c r="U81" s="15">
        <v>108235.62300000001</v>
      </c>
      <c r="V81" s="15">
        <v>1100</v>
      </c>
    </row>
    <row r="82" spans="2:22" x14ac:dyDescent="0.25">
      <c r="B82" s="15" t="s">
        <v>136</v>
      </c>
      <c r="C82" s="15" t="s">
        <v>207</v>
      </c>
      <c r="D82" s="15" t="s">
        <v>223</v>
      </c>
      <c r="E82" s="15">
        <v>2023</v>
      </c>
      <c r="F82" s="15" t="s">
        <v>162</v>
      </c>
      <c r="G82" s="15" t="s">
        <v>133</v>
      </c>
      <c r="H82" s="15" t="s">
        <v>136</v>
      </c>
      <c r="I82" s="15" t="s">
        <v>139</v>
      </c>
      <c r="J82" s="15" t="s">
        <v>141</v>
      </c>
      <c r="K82" s="15" t="s">
        <v>271</v>
      </c>
      <c r="L82" s="15">
        <v>5</v>
      </c>
      <c r="M82" s="15">
        <v>3.661</v>
      </c>
      <c r="N82" s="15">
        <v>3.1779999999999999</v>
      </c>
      <c r="O82" s="15">
        <v>8.7999999999999995E-2</v>
      </c>
      <c r="P82" s="15">
        <v>2.9409999999999998</v>
      </c>
      <c r="Q82" s="15">
        <v>1.3260000000000001</v>
      </c>
      <c r="R82" s="15">
        <v>5.2869999999999999</v>
      </c>
      <c r="S82" s="15">
        <v>9.4109999999999996</v>
      </c>
      <c r="U82" s="15">
        <v>109747.579</v>
      </c>
      <c r="V82" s="15">
        <v>1300</v>
      </c>
    </row>
    <row r="83" spans="2:22" x14ac:dyDescent="0.25">
      <c r="B83" s="15" t="s">
        <v>136</v>
      </c>
      <c r="C83" s="15" t="s">
        <v>207</v>
      </c>
      <c r="D83" s="15" t="s">
        <v>224</v>
      </c>
      <c r="E83" s="15">
        <v>2023</v>
      </c>
      <c r="F83" s="15" t="s">
        <v>162</v>
      </c>
      <c r="G83" s="15" t="s">
        <v>133</v>
      </c>
      <c r="H83" s="15" t="s">
        <v>136</v>
      </c>
      <c r="I83" s="15" t="s">
        <v>139</v>
      </c>
      <c r="J83" s="15" t="s">
        <v>141</v>
      </c>
      <c r="K83" s="15" t="s">
        <v>271</v>
      </c>
      <c r="L83" s="15">
        <v>1</v>
      </c>
      <c r="M83" s="15">
        <v>1.573</v>
      </c>
      <c r="N83" s="15">
        <v>1.69</v>
      </c>
      <c r="O83" s="15">
        <v>4.8000000000000001E-2</v>
      </c>
      <c r="P83" s="15">
        <v>1.0409999999999999</v>
      </c>
      <c r="Q83" s="15">
        <v>0.38600000000000001</v>
      </c>
      <c r="R83" s="15">
        <v>2.14</v>
      </c>
      <c r="S83" s="15">
        <v>9.7750000000000004</v>
      </c>
      <c r="U83" s="15">
        <v>266383.15899999999</v>
      </c>
      <c r="V83" s="15">
        <v>1220</v>
      </c>
    </row>
    <row r="84" spans="2:22" x14ac:dyDescent="0.25">
      <c r="B84" s="15" t="s">
        <v>136</v>
      </c>
      <c r="C84" s="15" t="s">
        <v>207</v>
      </c>
      <c r="D84" s="15" t="s">
        <v>224</v>
      </c>
      <c r="E84" s="15">
        <v>2023</v>
      </c>
      <c r="F84" s="15" t="s">
        <v>162</v>
      </c>
      <c r="G84" s="15" t="s">
        <v>133</v>
      </c>
      <c r="H84" s="15" t="s">
        <v>136</v>
      </c>
      <c r="I84" s="15" t="s">
        <v>139</v>
      </c>
      <c r="J84" s="15" t="s">
        <v>141</v>
      </c>
      <c r="K84" s="15" t="s">
        <v>271</v>
      </c>
      <c r="L84" s="15">
        <v>2</v>
      </c>
      <c r="M84" s="15">
        <v>1.9690000000000001</v>
      </c>
      <c r="N84" s="15">
        <v>1.899</v>
      </c>
      <c r="O84" s="15">
        <v>5.1999999999999998E-2</v>
      </c>
      <c r="P84" s="15">
        <v>1.4850000000000001</v>
      </c>
      <c r="Q84" s="15">
        <v>0.6</v>
      </c>
      <c r="R84" s="15">
        <v>2.742</v>
      </c>
      <c r="S84" s="15">
        <v>9.9339999999999993</v>
      </c>
      <c r="U84" s="15">
        <v>275022.26</v>
      </c>
      <c r="V84" s="15">
        <v>1350</v>
      </c>
    </row>
    <row r="85" spans="2:22" x14ac:dyDescent="0.25">
      <c r="B85" s="15" t="s">
        <v>136</v>
      </c>
      <c r="C85" s="15" t="s">
        <v>207</v>
      </c>
      <c r="D85" s="15" t="s">
        <v>224</v>
      </c>
      <c r="E85" s="15">
        <v>2023</v>
      </c>
      <c r="F85" s="15" t="s">
        <v>162</v>
      </c>
      <c r="G85" s="15" t="s">
        <v>133</v>
      </c>
      <c r="H85" s="15" t="s">
        <v>136</v>
      </c>
      <c r="I85" s="15" t="s">
        <v>139</v>
      </c>
      <c r="J85" s="15" t="s">
        <v>141</v>
      </c>
      <c r="K85" s="15" t="s">
        <v>271</v>
      </c>
      <c r="L85" s="15">
        <v>3</v>
      </c>
      <c r="M85" s="15">
        <v>2.3620000000000001</v>
      </c>
      <c r="N85" s="15">
        <v>2.1230000000000002</v>
      </c>
      <c r="O85" s="15">
        <v>6.3E-2</v>
      </c>
      <c r="P85" s="15">
        <v>1.825</v>
      </c>
      <c r="Q85" s="15">
        <v>0.82899999999999996</v>
      </c>
      <c r="R85" s="15">
        <v>3.2570000000000001</v>
      </c>
      <c r="S85" s="15">
        <v>9.9269999999999996</v>
      </c>
      <c r="U85" s="15">
        <v>272608.08500000002</v>
      </c>
      <c r="V85" s="15">
        <v>1120</v>
      </c>
    </row>
    <row r="86" spans="2:22" x14ac:dyDescent="0.25">
      <c r="B86" s="15" t="s">
        <v>136</v>
      </c>
      <c r="C86" s="15" t="s">
        <v>207</v>
      </c>
      <c r="D86" s="15" t="s">
        <v>224</v>
      </c>
      <c r="E86" s="15">
        <v>2023</v>
      </c>
      <c r="F86" s="15" t="s">
        <v>162</v>
      </c>
      <c r="G86" s="15" t="s">
        <v>133</v>
      </c>
      <c r="H86" s="15" t="s">
        <v>136</v>
      </c>
      <c r="I86" s="15" t="s">
        <v>139</v>
      </c>
      <c r="J86" s="15" t="s">
        <v>141</v>
      </c>
      <c r="K86" s="15" t="s">
        <v>271</v>
      </c>
      <c r="L86" s="15">
        <v>4</v>
      </c>
      <c r="M86" s="15">
        <v>2.802</v>
      </c>
      <c r="N86" s="15">
        <v>2.4209999999999998</v>
      </c>
      <c r="O86" s="15">
        <v>7.2999999999999995E-2</v>
      </c>
      <c r="P86" s="15">
        <v>2.2789999999999999</v>
      </c>
      <c r="Q86" s="15">
        <v>0.96299999999999997</v>
      </c>
      <c r="R86" s="15">
        <v>3.964</v>
      </c>
      <c r="S86" s="15">
        <v>9.9689999999999994</v>
      </c>
      <c r="U86" s="15">
        <v>273240.03499999997</v>
      </c>
      <c r="V86" s="15">
        <v>1100</v>
      </c>
    </row>
    <row r="87" spans="2:22" x14ac:dyDescent="0.25">
      <c r="B87" s="15" t="s">
        <v>136</v>
      </c>
      <c r="C87" s="15" t="s">
        <v>207</v>
      </c>
      <c r="D87" s="15" t="s">
        <v>224</v>
      </c>
      <c r="E87" s="15">
        <v>2023</v>
      </c>
      <c r="F87" s="15" t="s">
        <v>162</v>
      </c>
      <c r="G87" s="15" t="s">
        <v>133</v>
      </c>
      <c r="H87" s="15" t="s">
        <v>136</v>
      </c>
      <c r="I87" s="15" t="s">
        <v>139</v>
      </c>
      <c r="J87" s="15" t="s">
        <v>141</v>
      </c>
      <c r="K87" s="15" t="s">
        <v>271</v>
      </c>
      <c r="L87" s="15">
        <v>5</v>
      </c>
      <c r="M87" s="15">
        <v>3.4140000000000001</v>
      </c>
      <c r="N87" s="15">
        <v>2.7149999999999999</v>
      </c>
      <c r="O87" s="15">
        <v>7.4999999999999997E-2</v>
      </c>
      <c r="P87" s="15">
        <v>2.8940000000000001</v>
      </c>
      <c r="Q87" s="15">
        <v>1.4239999999999999</v>
      </c>
      <c r="R87" s="15">
        <v>4.7190000000000003</v>
      </c>
      <c r="S87" s="15">
        <v>9.8960000000000008</v>
      </c>
      <c r="U87" s="15">
        <v>276312.28000000003</v>
      </c>
      <c r="V87" s="15">
        <v>1300</v>
      </c>
    </row>
    <row r="88" spans="2:22" x14ac:dyDescent="0.25">
      <c r="B88" s="15" t="s">
        <v>136</v>
      </c>
      <c r="C88" s="15" t="s">
        <v>207</v>
      </c>
      <c r="D88" s="15" t="s">
        <v>225</v>
      </c>
      <c r="E88" s="15">
        <v>2023</v>
      </c>
      <c r="F88" s="15" t="s">
        <v>162</v>
      </c>
      <c r="G88" s="15" t="s">
        <v>133</v>
      </c>
      <c r="H88" s="15" t="s">
        <v>136</v>
      </c>
      <c r="I88" s="15" t="s">
        <v>139</v>
      </c>
      <c r="J88" s="15" t="s">
        <v>141</v>
      </c>
      <c r="K88" s="15" t="s">
        <v>271</v>
      </c>
      <c r="L88" s="15">
        <v>1</v>
      </c>
      <c r="M88" s="15">
        <v>1.4910000000000001</v>
      </c>
      <c r="N88" s="15">
        <v>1.49</v>
      </c>
      <c r="O88" s="15">
        <v>4.2999999999999997E-2</v>
      </c>
      <c r="P88" s="15">
        <v>1.071</v>
      </c>
      <c r="Q88" s="15">
        <v>0.45100000000000001</v>
      </c>
      <c r="R88" s="15">
        <v>2.0129999999999999</v>
      </c>
      <c r="S88" s="15">
        <v>9.7750000000000004</v>
      </c>
      <c r="U88" s="15">
        <v>266383.89899999998</v>
      </c>
      <c r="V88" s="15">
        <v>1220</v>
      </c>
    </row>
    <row r="89" spans="2:22" x14ac:dyDescent="0.25">
      <c r="B89" s="15" t="s">
        <v>136</v>
      </c>
      <c r="C89" s="15" t="s">
        <v>207</v>
      </c>
      <c r="D89" s="15" t="s">
        <v>225</v>
      </c>
      <c r="E89" s="15">
        <v>2023</v>
      </c>
      <c r="F89" s="15" t="s">
        <v>162</v>
      </c>
      <c r="G89" s="15" t="s">
        <v>133</v>
      </c>
      <c r="H89" s="15" t="s">
        <v>136</v>
      </c>
      <c r="I89" s="15" t="s">
        <v>139</v>
      </c>
      <c r="J89" s="15" t="s">
        <v>141</v>
      </c>
      <c r="K89" s="15" t="s">
        <v>271</v>
      </c>
      <c r="L89" s="15">
        <v>2</v>
      </c>
      <c r="M89" s="15">
        <v>1.762</v>
      </c>
      <c r="N89" s="15">
        <v>1.64</v>
      </c>
      <c r="O89" s="15">
        <v>4.4999999999999998E-2</v>
      </c>
      <c r="P89" s="15">
        <v>1.32</v>
      </c>
      <c r="Q89" s="15">
        <v>0.63300000000000001</v>
      </c>
      <c r="R89" s="15">
        <v>2.391</v>
      </c>
      <c r="S89" s="15">
        <v>9.9339999999999993</v>
      </c>
      <c r="U89" s="15">
        <v>275024.36</v>
      </c>
      <c r="V89" s="15">
        <v>1350</v>
      </c>
    </row>
    <row r="90" spans="2:22" x14ac:dyDescent="0.25">
      <c r="B90" s="15" t="s">
        <v>136</v>
      </c>
      <c r="C90" s="15" t="s">
        <v>207</v>
      </c>
      <c r="D90" s="15" t="s">
        <v>225</v>
      </c>
      <c r="E90" s="15">
        <v>2023</v>
      </c>
      <c r="F90" s="15" t="s">
        <v>162</v>
      </c>
      <c r="G90" s="15" t="s">
        <v>133</v>
      </c>
      <c r="H90" s="15" t="s">
        <v>136</v>
      </c>
      <c r="I90" s="15" t="s">
        <v>139</v>
      </c>
      <c r="J90" s="15" t="s">
        <v>141</v>
      </c>
      <c r="K90" s="15" t="s">
        <v>271</v>
      </c>
      <c r="L90" s="15">
        <v>3</v>
      </c>
      <c r="M90" s="15">
        <v>2.1160000000000001</v>
      </c>
      <c r="N90" s="15">
        <v>1.8779999999999999</v>
      </c>
      <c r="O90" s="15">
        <v>5.6000000000000001E-2</v>
      </c>
      <c r="P90" s="15">
        <v>1.6080000000000001</v>
      </c>
      <c r="Q90" s="15">
        <v>0.82899999999999996</v>
      </c>
      <c r="R90" s="15">
        <v>2.8490000000000002</v>
      </c>
      <c r="S90" s="15">
        <v>9.9280000000000008</v>
      </c>
      <c r="U90" s="15">
        <v>272603.853</v>
      </c>
      <c r="V90" s="15">
        <v>1120</v>
      </c>
    </row>
    <row r="91" spans="2:22" x14ac:dyDescent="0.25">
      <c r="B91" s="15" t="s">
        <v>136</v>
      </c>
      <c r="C91" s="15" t="s">
        <v>207</v>
      </c>
      <c r="D91" s="15" t="s">
        <v>225</v>
      </c>
      <c r="E91" s="15">
        <v>2023</v>
      </c>
      <c r="F91" s="15" t="s">
        <v>162</v>
      </c>
      <c r="G91" s="15" t="s">
        <v>133</v>
      </c>
      <c r="H91" s="15" t="s">
        <v>136</v>
      </c>
      <c r="I91" s="15" t="s">
        <v>139</v>
      </c>
      <c r="J91" s="15" t="s">
        <v>141</v>
      </c>
      <c r="K91" s="15" t="s">
        <v>271</v>
      </c>
      <c r="L91" s="15">
        <v>4</v>
      </c>
      <c r="M91" s="15">
        <v>2.452</v>
      </c>
      <c r="N91" s="15">
        <v>2.0510000000000002</v>
      </c>
      <c r="O91" s="15">
        <v>6.2E-2</v>
      </c>
      <c r="P91" s="15">
        <v>1.974</v>
      </c>
      <c r="Q91" s="15">
        <v>0.94899999999999995</v>
      </c>
      <c r="R91" s="15">
        <v>3.34</v>
      </c>
      <c r="S91" s="15">
        <v>9.9700000000000006</v>
      </c>
      <c r="U91" s="15">
        <v>273240.15299999999</v>
      </c>
      <c r="V91" s="15">
        <v>1100</v>
      </c>
    </row>
    <row r="92" spans="2:22" x14ac:dyDescent="0.25">
      <c r="B92" s="15" t="s">
        <v>136</v>
      </c>
      <c r="C92" s="15" t="s">
        <v>207</v>
      </c>
      <c r="D92" s="15" t="s">
        <v>225</v>
      </c>
      <c r="E92" s="15">
        <v>2023</v>
      </c>
      <c r="F92" s="15" t="s">
        <v>162</v>
      </c>
      <c r="G92" s="15" t="s">
        <v>133</v>
      </c>
      <c r="H92" s="15" t="s">
        <v>136</v>
      </c>
      <c r="I92" s="15" t="s">
        <v>139</v>
      </c>
      <c r="J92" s="15" t="s">
        <v>141</v>
      </c>
      <c r="K92" s="15" t="s">
        <v>271</v>
      </c>
      <c r="L92" s="15">
        <v>5</v>
      </c>
      <c r="M92" s="15">
        <v>2.9079999999999999</v>
      </c>
      <c r="N92" s="15">
        <v>2.3199999999999998</v>
      </c>
      <c r="O92" s="15">
        <v>6.4000000000000001E-2</v>
      </c>
      <c r="P92" s="15">
        <v>2.4390000000000001</v>
      </c>
      <c r="Q92" s="15">
        <v>1.2470000000000001</v>
      </c>
      <c r="R92" s="15">
        <v>4.0359999999999996</v>
      </c>
      <c r="S92" s="15">
        <v>9.8970000000000002</v>
      </c>
      <c r="U92" s="15">
        <v>276314.35700000002</v>
      </c>
      <c r="V92" s="15">
        <v>1300</v>
      </c>
    </row>
    <row r="93" spans="2:22" x14ac:dyDescent="0.25">
      <c r="B93" s="15" t="s">
        <v>136</v>
      </c>
      <c r="C93" s="15" t="s">
        <v>207</v>
      </c>
      <c r="D93" s="15" t="s">
        <v>226</v>
      </c>
      <c r="E93" s="15">
        <v>2023</v>
      </c>
      <c r="F93" s="15" t="s">
        <v>162</v>
      </c>
      <c r="G93" s="15" t="s">
        <v>133</v>
      </c>
      <c r="H93" s="15" t="s">
        <v>136</v>
      </c>
      <c r="I93" s="15" t="s">
        <v>139</v>
      </c>
      <c r="J93" s="15" t="s">
        <v>141</v>
      </c>
      <c r="K93" s="15" t="s">
        <v>271</v>
      </c>
      <c r="L93" s="15">
        <v>1</v>
      </c>
      <c r="M93" s="15">
        <v>1.3320000000000001</v>
      </c>
      <c r="N93" s="15">
        <v>1.2869999999999999</v>
      </c>
      <c r="O93" s="15">
        <v>3.6999999999999998E-2</v>
      </c>
      <c r="P93" s="15">
        <v>0.98299999999999998</v>
      </c>
      <c r="Q93" s="15">
        <v>0.46800000000000003</v>
      </c>
      <c r="R93" s="15">
        <v>1.8460000000000001</v>
      </c>
      <c r="S93" s="15">
        <v>10.5</v>
      </c>
      <c r="U93" s="15">
        <v>520437.598</v>
      </c>
      <c r="V93" s="15">
        <v>1220</v>
      </c>
    </row>
    <row r="94" spans="2:22" x14ac:dyDescent="0.25">
      <c r="B94" s="15" t="s">
        <v>136</v>
      </c>
      <c r="C94" s="15" t="s">
        <v>207</v>
      </c>
      <c r="D94" s="15" t="s">
        <v>226</v>
      </c>
      <c r="E94" s="15">
        <v>2023</v>
      </c>
      <c r="F94" s="15" t="s">
        <v>162</v>
      </c>
      <c r="G94" s="15" t="s">
        <v>133</v>
      </c>
      <c r="H94" s="15" t="s">
        <v>136</v>
      </c>
      <c r="I94" s="15" t="s">
        <v>139</v>
      </c>
      <c r="J94" s="15" t="s">
        <v>141</v>
      </c>
      <c r="K94" s="15" t="s">
        <v>271</v>
      </c>
      <c r="L94" s="15">
        <v>2</v>
      </c>
      <c r="M94" s="15">
        <v>1.554</v>
      </c>
      <c r="N94" s="15">
        <v>1.4239999999999999</v>
      </c>
      <c r="O94" s="15">
        <v>3.9E-2</v>
      </c>
      <c r="P94" s="15">
        <v>1.181</v>
      </c>
      <c r="Q94" s="15">
        <v>0.56299999999999994</v>
      </c>
      <c r="R94" s="15">
        <v>2.0369999999999999</v>
      </c>
      <c r="S94" s="15">
        <v>10.677</v>
      </c>
      <c r="U94" s="15">
        <v>537653.93099999998</v>
      </c>
      <c r="V94" s="15">
        <v>1350</v>
      </c>
    </row>
    <row r="95" spans="2:22" x14ac:dyDescent="0.25">
      <c r="B95" s="15" t="s">
        <v>136</v>
      </c>
      <c r="C95" s="15" t="s">
        <v>207</v>
      </c>
      <c r="D95" s="15" t="s">
        <v>226</v>
      </c>
      <c r="E95" s="15">
        <v>2023</v>
      </c>
      <c r="F95" s="15" t="s">
        <v>162</v>
      </c>
      <c r="G95" s="15" t="s">
        <v>133</v>
      </c>
      <c r="H95" s="15" t="s">
        <v>136</v>
      </c>
      <c r="I95" s="15" t="s">
        <v>139</v>
      </c>
      <c r="J95" s="15" t="s">
        <v>141</v>
      </c>
      <c r="K95" s="15" t="s">
        <v>271</v>
      </c>
      <c r="L95" s="15">
        <v>3</v>
      </c>
      <c r="M95" s="15">
        <v>1.7849999999999999</v>
      </c>
      <c r="N95" s="15">
        <v>1.57</v>
      </c>
      <c r="O95" s="15">
        <v>4.7E-2</v>
      </c>
      <c r="P95" s="15">
        <v>1.3959999999999999</v>
      </c>
      <c r="Q95" s="15">
        <v>0.68899999999999995</v>
      </c>
      <c r="R95" s="15">
        <v>2.4209999999999998</v>
      </c>
      <c r="S95" s="15">
        <v>10.657999999999999</v>
      </c>
      <c r="U95" s="15">
        <v>534224.92700000003</v>
      </c>
      <c r="V95" s="15">
        <v>1120</v>
      </c>
    </row>
    <row r="96" spans="2:22" x14ac:dyDescent="0.25">
      <c r="B96" s="15" t="s">
        <v>136</v>
      </c>
      <c r="C96" s="15" t="s">
        <v>207</v>
      </c>
      <c r="D96" s="15" t="s">
        <v>226</v>
      </c>
      <c r="E96" s="15">
        <v>2023</v>
      </c>
      <c r="F96" s="15" t="s">
        <v>162</v>
      </c>
      <c r="G96" s="15" t="s">
        <v>133</v>
      </c>
      <c r="H96" s="15" t="s">
        <v>136</v>
      </c>
      <c r="I96" s="15" t="s">
        <v>139</v>
      </c>
      <c r="J96" s="15" t="s">
        <v>141</v>
      </c>
      <c r="K96" s="15" t="s">
        <v>271</v>
      </c>
      <c r="L96" s="15">
        <v>4</v>
      </c>
      <c r="M96" s="15">
        <v>1.964</v>
      </c>
      <c r="N96" s="15">
        <v>1.6990000000000001</v>
      </c>
      <c r="O96" s="15">
        <v>5.0999999999999997E-2</v>
      </c>
      <c r="P96" s="15">
        <v>1.5640000000000001</v>
      </c>
      <c r="Q96" s="15">
        <v>0.76800000000000002</v>
      </c>
      <c r="R96" s="15">
        <v>2.6680000000000001</v>
      </c>
      <c r="S96" s="15">
        <v>10.693</v>
      </c>
      <c r="U96" s="15">
        <v>535461.54399999999</v>
      </c>
      <c r="V96" s="15">
        <v>1100</v>
      </c>
    </row>
    <row r="97" spans="2:22" x14ac:dyDescent="0.25">
      <c r="B97" s="15" t="s">
        <v>136</v>
      </c>
      <c r="C97" s="15" t="s">
        <v>207</v>
      </c>
      <c r="D97" s="15" t="s">
        <v>226</v>
      </c>
      <c r="E97" s="15">
        <v>2023</v>
      </c>
      <c r="F97" s="15" t="s">
        <v>162</v>
      </c>
      <c r="G97" s="15" t="s">
        <v>133</v>
      </c>
      <c r="H97" s="15" t="s">
        <v>136</v>
      </c>
      <c r="I97" s="15" t="s">
        <v>139</v>
      </c>
      <c r="J97" s="15" t="s">
        <v>141</v>
      </c>
      <c r="K97" s="15" t="s">
        <v>271</v>
      </c>
      <c r="L97" s="15">
        <v>5</v>
      </c>
      <c r="M97" s="15">
        <v>2.3050000000000002</v>
      </c>
      <c r="N97" s="15">
        <v>1.877</v>
      </c>
      <c r="O97" s="15">
        <v>5.1999999999999998E-2</v>
      </c>
      <c r="P97" s="15">
        <v>1.8759999999999999</v>
      </c>
      <c r="Q97" s="15">
        <v>0.92900000000000005</v>
      </c>
      <c r="R97" s="15">
        <v>3.105</v>
      </c>
      <c r="S97" s="15">
        <v>10.657999999999999</v>
      </c>
      <c r="U97" s="15">
        <v>539550.53500000003</v>
      </c>
      <c r="V97" s="15">
        <v>1300</v>
      </c>
    </row>
    <row r="98" spans="2:22" x14ac:dyDescent="0.25">
      <c r="B98" s="15" t="s">
        <v>136</v>
      </c>
      <c r="C98" s="15" t="s">
        <v>207</v>
      </c>
      <c r="D98" s="15" t="s">
        <v>227</v>
      </c>
      <c r="E98" s="15">
        <v>2023</v>
      </c>
      <c r="F98" s="15" t="s">
        <v>162</v>
      </c>
      <c r="G98" s="15" t="s">
        <v>133</v>
      </c>
      <c r="H98" s="15" t="s">
        <v>136</v>
      </c>
      <c r="I98" s="15" t="s">
        <v>139</v>
      </c>
      <c r="J98" s="15" t="s">
        <v>141</v>
      </c>
      <c r="K98" s="15" t="s">
        <v>271</v>
      </c>
      <c r="L98" s="15">
        <v>1</v>
      </c>
      <c r="M98" s="15">
        <v>1.2030000000000001</v>
      </c>
      <c r="N98" s="15">
        <v>1.1120000000000001</v>
      </c>
      <c r="O98" s="15">
        <v>3.2000000000000001E-2</v>
      </c>
      <c r="P98" s="15">
        <v>0.90700000000000003</v>
      </c>
      <c r="Q98" s="15">
        <v>0.436</v>
      </c>
      <c r="R98" s="15">
        <v>1.6240000000000001</v>
      </c>
      <c r="S98" s="15">
        <v>10.500999999999999</v>
      </c>
      <c r="U98" s="15">
        <v>520435.65</v>
      </c>
      <c r="V98" s="15">
        <v>1220</v>
      </c>
    </row>
    <row r="99" spans="2:22" x14ac:dyDescent="0.25">
      <c r="B99" s="15" t="s">
        <v>136</v>
      </c>
      <c r="C99" s="15" t="s">
        <v>207</v>
      </c>
      <c r="D99" s="15" t="s">
        <v>227</v>
      </c>
      <c r="E99" s="15">
        <v>2023</v>
      </c>
      <c r="F99" s="15" t="s">
        <v>162</v>
      </c>
      <c r="G99" s="15" t="s">
        <v>133</v>
      </c>
      <c r="H99" s="15" t="s">
        <v>136</v>
      </c>
      <c r="I99" s="15" t="s">
        <v>139</v>
      </c>
      <c r="J99" s="15" t="s">
        <v>141</v>
      </c>
      <c r="K99" s="15" t="s">
        <v>271</v>
      </c>
      <c r="L99" s="15">
        <v>2</v>
      </c>
      <c r="M99" s="15">
        <v>1.3819999999999999</v>
      </c>
      <c r="N99" s="15">
        <v>1.294</v>
      </c>
      <c r="O99" s="15">
        <v>3.5000000000000003E-2</v>
      </c>
      <c r="P99" s="15">
        <v>1.0129999999999999</v>
      </c>
      <c r="Q99" s="15">
        <v>0.50800000000000001</v>
      </c>
      <c r="R99" s="15">
        <v>1.837</v>
      </c>
      <c r="S99" s="15">
        <v>10.678000000000001</v>
      </c>
      <c r="U99" s="15">
        <v>537648.44299999997</v>
      </c>
      <c r="V99" s="15">
        <v>1350</v>
      </c>
    </row>
    <row r="100" spans="2:22" x14ac:dyDescent="0.25">
      <c r="B100" s="15" t="s">
        <v>136</v>
      </c>
      <c r="C100" s="15" t="s">
        <v>207</v>
      </c>
      <c r="D100" s="15" t="s">
        <v>227</v>
      </c>
      <c r="E100" s="15">
        <v>2023</v>
      </c>
      <c r="F100" s="15" t="s">
        <v>162</v>
      </c>
      <c r="G100" s="15" t="s">
        <v>133</v>
      </c>
      <c r="H100" s="15" t="s">
        <v>136</v>
      </c>
      <c r="I100" s="15" t="s">
        <v>139</v>
      </c>
      <c r="J100" s="15" t="s">
        <v>141</v>
      </c>
      <c r="K100" s="15" t="s">
        <v>271</v>
      </c>
      <c r="L100" s="15">
        <v>3</v>
      </c>
      <c r="M100" s="15">
        <v>1.5009999999999999</v>
      </c>
      <c r="N100" s="15">
        <v>1.2689999999999999</v>
      </c>
      <c r="O100" s="15">
        <v>3.7999999999999999E-2</v>
      </c>
      <c r="P100" s="15">
        <v>1.1679999999999999</v>
      </c>
      <c r="Q100" s="15">
        <v>0.60099999999999998</v>
      </c>
      <c r="R100" s="15">
        <v>2.004</v>
      </c>
      <c r="S100" s="15">
        <v>10.659000000000001</v>
      </c>
      <c r="U100" s="15">
        <v>534224.61199999996</v>
      </c>
      <c r="V100" s="15">
        <v>1120</v>
      </c>
    </row>
    <row r="101" spans="2:22" x14ac:dyDescent="0.25">
      <c r="B101" s="15" t="s">
        <v>136</v>
      </c>
      <c r="C101" s="15" t="s">
        <v>207</v>
      </c>
      <c r="D101" s="15" t="s">
        <v>227</v>
      </c>
      <c r="E101" s="15">
        <v>2023</v>
      </c>
      <c r="F101" s="15" t="s">
        <v>162</v>
      </c>
      <c r="G101" s="15" t="s">
        <v>133</v>
      </c>
      <c r="H101" s="15" t="s">
        <v>136</v>
      </c>
      <c r="I101" s="15" t="s">
        <v>139</v>
      </c>
      <c r="J101" s="15" t="s">
        <v>141</v>
      </c>
      <c r="K101" s="15" t="s">
        <v>271</v>
      </c>
      <c r="L101" s="15">
        <v>4</v>
      </c>
      <c r="M101" s="15">
        <v>1.6419999999999999</v>
      </c>
      <c r="N101" s="15">
        <v>1.4970000000000001</v>
      </c>
      <c r="O101" s="15">
        <v>4.4999999999999998E-2</v>
      </c>
      <c r="P101" s="15">
        <v>1.2230000000000001</v>
      </c>
      <c r="Q101" s="15">
        <v>0.61199999999999999</v>
      </c>
      <c r="R101" s="15">
        <v>2.2069999999999999</v>
      </c>
      <c r="S101" s="15">
        <v>10.693</v>
      </c>
      <c r="U101" s="15">
        <v>535465.56700000004</v>
      </c>
      <c r="V101" s="15">
        <v>1100</v>
      </c>
    </row>
    <row r="102" spans="2:22" x14ac:dyDescent="0.25">
      <c r="B102" s="15" t="s">
        <v>136</v>
      </c>
      <c r="C102" s="15" t="s">
        <v>207</v>
      </c>
      <c r="D102" s="15" t="s">
        <v>227</v>
      </c>
      <c r="E102" s="15">
        <v>2023</v>
      </c>
      <c r="F102" s="15" t="s">
        <v>162</v>
      </c>
      <c r="G102" s="15" t="s">
        <v>133</v>
      </c>
      <c r="H102" s="15" t="s">
        <v>136</v>
      </c>
      <c r="I102" s="15" t="s">
        <v>139</v>
      </c>
      <c r="J102" s="15" t="s">
        <v>141</v>
      </c>
      <c r="K102" s="15" t="s">
        <v>271</v>
      </c>
      <c r="L102" s="15">
        <v>5</v>
      </c>
      <c r="M102" s="15">
        <v>1.885</v>
      </c>
      <c r="N102" s="15">
        <v>1.5960000000000001</v>
      </c>
      <c r="O102" s="15">
        <v>4.3999999999999997E-2</v>
      </c>
      <c r="P102" s="15">
        <v>1.504</v>
      </c>
      <c r="Q102" s="15">
        <v>0.749</v>
      </c>
      <c r="R102" s="15">
        <v>2.5630000000000002</v>
      </c>
      <c r="S102" s="15">
        <v>10.657999999999999</v>
      </c>
      <c r="U102" s="15">
        <v>539549.63600000006</v>
      </c>
      <c r="V102" s="15">
        <v>1300</v>
      </c>
    </row>
    <row r="103" spans="2:22" x14ac:dyDescent="0.25">
      <c r="B103" s="15" t="s">
        <v>136</v>
      </c>
      <c r="C103" s="15" t="s">
        <v>207</v>
      </c>
      <c r="D103" s="15" t="s">
        <v>228</v>
      </c>
      <c r="E103" s="15">
        <v>2023</v>
      </c>
      <c r="F103" s="15" t="s">
        <v>162</v>
      </c>
      <c r="G103" s="15" t="s">
        <v>133</v>
      </c>
      <c r="H103" s="15" t="s">
        <v>136</v>
      </c>
      <c r="I103" s="15" t="s">
        <v>139</v>
      </c>
      <c r="J103" s="15" t="s">
        <v>141</v>
      </c>
      <c r="K103" s="15" t="s">
        <v>271</v>
      </c>
      <c r="L103" s="15">
        <v>1</v>
      </c>
      <c r="M103" s="15">
        <v>1.087</v>
      </c>
      <c r="N103" s="15">
        <v>0.97199999999999998</v>
      </c>
      <c r="O103" s="15">
        <v>2.8000000000000001E-2</v>
      </c>
      <c r="P103" s="15">
        <v>0.80500000000000005</v>
      </c>
      <c r="Q103" s="15">
        <v>0.41299999999999998</v>
      </c>
      <c r="R103" s="15">
        <v>1.502</v>
      </c>
      <c r="S103" s="15">
        <v>11.38</v>
      </c>
      <c r="U103" s="15">
        <v>817251.81599999999</v>
      </c>
      <c r="V103" s="15">
        <v>1220</v>
      </c>
    </row>
    <row r="104" spans="2:22" x14ac:dyDescent="0.25">
      <c r="B104" s="15" t="s">
        <v>136</v>
      </c>
      <c r="C104" s="15" t="s">
        <v>207</v>
      </c>
      <c r="D104" s="15" t="s">
        <v>228</v>
      </c>
      <c r="E104" s="15">
        <v>2023</v>
      </c>
      <c r="F104" s="15" t="s">
        <v>162</v>
      </c>
      <c r="G104" s="15" t="s">
        <v>133</v>
      </c>
      <c r="H104" s="15" t="s">
        <v>136</v>
      </c>
      <c r="I104" s="15" t="s">
        <v>139</v>
      </c>
      <c r="J104" s="15" t="s">
        <v>141</v>
      </c>
      <c r="K104" s="15" t="s">
        <v>271</v>
      </c>
      <c r="L104" s="15">
        <v>2</v>
      </c>
      <c r="M104" s="15">
        <v>1.212</v>
      </c>
      <c r="N104" s="15">
        <v>1.109</v>
      </c>
      <c r="O104" s="15">
        <v>0.03</v>
      </c>
      <c r="P104" s="15">
        <v>0.92100000000000004</v>
      </c>
      <c r="Q104" s="15">
        <v>0.45</v>
      </c>
      <c r="R104" s="15">
        <v>1.5660000000000001</v>
      </c>
      <c r="S104" s="15">
        <v>11.57</v>
      </c>
      <c r="U104" s="15">
        <v>842246.68700000003</v>
      </c>
      <c r="V104" s="15">
        <v>1350</v>
      </c>
    </row>
    <row r="105" spans="2:22" x14ac:dyDescent="0.25">
      <c r="B105" s="15" t="s">
        <v>136</v>
      </c>
      <c r="C105" s="15" t="s">
        <v>207</v>
      </c>
      <c r="D105" s="15" t="s">
        <v>228</v>
      </c>
      <c r="E105" s="15">
        <v>2023</v>
      </c>
      <c r="F105" s="15" t="s">
        <v>162</v>
      </c>
      <c r="G105" s="15" t="s">
        <v>133</v>
      </c>
      <c r="H105" s="15" t="s">
        <v>136</v>
      </c>
      <c r="I105" s="15" t="s">
        <v>139</v>
      </c>
      <c r="J105" s="15" t="s">
        <v>141</v>
      </c>
      <c r="K105" s="15" t="s">
        <v>271</v>
      </c>
      <c r="L105" s="15">
        <v>3</v>
      </c>
      <c r="M105" s="15">
        <v>1.2749999999999999</v>
      </c>
      <c r="N105" s="15">
        <v>1.0840000000000001</v>
      </c>
      <c r="O105" s="15">
        <v>3.2000000000000001E-2</v>
      </c>
      <c r="P105" s="15">
        <v>0.98699999999999999</v>
      </c>
      <c r="Q105" s="15">
        <v>0.496</v>
      </c>
      <c r="R105" s="15">
        <v>1.673</v>
      </c>
      <c r="S105" s="15">
        <v>11.536</v>
      </c>
      <c r="U105" s="15">
        <v>838037.91200000001</v>
      </c>
      <c r="V105" s="15">
        <v>1120</v>
      </c>
    </row>
    <row r="106" spans="2:22" x14ac:dyDescent="0.25">
      <c r="B106" s="15" t="s">
        <v>136</v>
      </c>
      <c r="C106" s="15" t="s">
        <v>207</v>
      </c>
      <c r="D106" s="15" t="s">
        <v>228</v>
      </c>
      <c r="E106" s="15">
        <v>2023</v>
      </c>
      <c r="F106" s="15" t="s">
        <v>162</v>
      </c>
      <c r="G106" s="15" t="s">
        <v>133</v>
      </c>
      <c r="H106" s="15" t="s">
        <v>136</v>
      </c>
      <c r="I106" s="15" t="s">
        <v>139</v>
      </c>
      <c r="J106" s="15" t="s">
        <v>141</v>
      </c>
      <c r="K106" s="15" t="s">
        <v>271</v>
      </c>
      <c r="L106" s="15">
        <v>4</v>
      </c>
      <c r="M106" s="15">
        <v>1.3879999999999999</v>
      </c>
      <c r="N106" s="15">
        <v>1.262</v>
      </c>
      <c r="O106" s="15">
        <v>3.7999999999999999E-2</v>
      </c>
      <c r="P106" s="15">
        <v>1.0189999999999999</v>
      </c>
      <c r="Q106" s="15">
        <v>0.53200000000000003</v>
      </c>
      <c r="R106" s="15">
        <v>1.883</v>
      </c>
      <c r="S106" s="15">
        <v>11.56</v>
      </c>
      <c r="U106" s="15">
        <v>839918.05500000005</v>
      </c>
      <c r="V106" s="15">
        <v>1110</v>
      </c>
    </row>
    <row r="107" spans="2:22" x14ac:dyDescent="0.25">
      <c r="B107" s="15" t="s">
        <v>136</v>
      </c>
      <c r="C107" s="15" t="s">
        <v>207</v>
      </c>
      <c r="D107" s="15" t="s">
        <v>228</v>
      </c>
      <c r="E107" s="15">
        <v>2023</v>
      </c>
      <c r="F107" s="15" t="s">
        <v>162</v>
      </c>
      <c r="G107" s="15" t="s">
        <v>133</v>
      </c>
      <c r="H107" s="15" t="s">
        <v>136</v>
      </c>
      <c r="I107" s="15" t="s">
        <v>139</v>
      </c>
      <c r="J107" s="15" t="s">
        <v>141</v>
      </c>
      <c r="K107" s="15" t="s">
        <v>271</v>
      </c>
      <c r="L107" s="15">
        <v>5</v>
      </c>
      <c r="M107" s="15">
        <v>1.544</v>
      </c>
      <c r="N107" s="15">
        <v>1.296</v>
      </c>
      <c r="O107" s="15">
        <v>3.5999999999999997E-2</v>
      </c>
      <c r="P107" s="15">
        <v>1.252</v>
      </c>
      <c r="Q107" s="15">
        <v>0.59599999999999997</v>
      </c>
      <c r="R107" s="15">
        <v>2.177</v>
      </c>
      <c r="S107" s="15">
        <v>11.568</v>
      </c>
      <c r="U107" s="15">
        <v>843113.91</v>
      </c>
      <c r="V107" s="15">
        <v>1300</v>
      </c>
    </row>
    <row r="108" spans="2:22" x14ac:dyDescent="0.25">
      <c r="B108" s="15" t="s">
        <v>136</v>
      </c>
      <c r="C108" s="15" t="s">
        <v>207</v>
      </c>
      <c r="D108" s="15" t="s">
        <v>229</v>
      </c>
      <c r="E108" s="15">
        <v>2023</v>
      </c>
      <c r="F108" s="15" t="s">
        <v>162</v>
      </c>
      <c r="G108" s="15" t="s">
        <v>133</v>
      </c>
      <c r="H108" s="15" t="s">
        <v>136</v>
      </c>
      <c r="I108" s="15" t="s">
        <v>139</v>
      </c>
      <c r="J108" s="15" t="s">
        <v>141</v>
      </c>
      <c r="K108" s="15" t="s">
        <v>271</v>
      </c>
      <c r="L108" s="15">
        <v>1</v>
      </c>
      <c r="M108" s="15">
        <v>1.0069999999999999</v>
      </c>
      <c r="N108" s="15">
        <v>0.89500000000000002</v>
      </c>
      <c r="O108" s="15">
        <v>2.5999999999999999E-2</v>
      </c>
      <c r="P108" s="15">
        <v>0.749</v>
      </c>
      <c r="Q108" s="15">
        <v>0.39600000000000002</v>
      </c>
      <c r="R108" s="15">
        <v>1.361</v>
      </c>
      <c r="S108" s="15">
        <v>11.381</v>
      </c>
      <c r="U108" s="15">
        <v>817317.24699999997</v>
      </c>
      <c r="V108" s="15">
        <v>1220</v>
      </c>
    </row>
    <row r="109" spans="2:22" x14ac:dyDescent="0.25">
      <c r="B109" s="15" t="s">
        <v>136</v>
      </c>
      <c r="C109" s="15" t="s">
        <v>207</v>
      </c>
      <c r="D109" s="15" t="s">
        <v>229</v>
      </c>
      <c r="E109" s="15">
        <v>2023</v>
      </c>
      <c r="F109" s="15" t="s">
        <v>162</v>
      </c>
      <c r="G109" s="15" t="s">
        <v>133</v>
      </c>
      <c r="H109" s="15" t="s">
        <v>136</v>
      </c>
      <c r="I109" s="15" t="s">
        <v>139</v>
      </c>
      <c r="J109" s="15" t="s">
        <v>141</v>
      </c>
      <c r="K109" s="15" t="s">
        <v>271</v>
      </c>
      <c r="L109" s="15">
        <v>2</v>
      </c>
      <c r="M109" s="15">
        <v>1.0669999999999999</v>
      </c>
      <c r="N109" s="15">
        <v>0.95799999999999996</v>
      </c>
      <c r="O109" s="15">
        <v>2.5999999999999999E-2</v>
      </c>
      <c r="P109" s="15">
        <v>0.82899999999999996</v>
      </c>
      <c r="Q109" s="15">
        <v>0.41499999999999998</v>
      </c>
      <c r="R109" s="15">
        <v>1.3919999999999999</v>
      </c>
      <c r="S109" s="15">
        <v>11.57</v>
      </c>
      <c r="U109" s="15">
        <v>842248.995</v>
      </c>
      <c r="V109" s="15">
        <v>1350</v>
      </c>
    </row>
    <row r="110" spans="2:22" x14ac:dyDescent="0.25">
      <c r="B110" s="15" t="s">
        <v>136</v>
      </c>
      <c r="C110" s="15" t="s">
        <v>207</v>
      </c>
      <c r="D110" s="15" t="s">
        <v>229</v>
      </c>
      <c r="E110" s="15">
        <v>2023</v>
      </c>
      <c r="F110" s="15" t="s">
        <v>162</v>
      </c>
      <c r="G110" s="15" t="s">
        <v>133</v>
      </c>
      <c r="H110" s="15" t="s">
        <v>136</v>
      </c>
      <c r="I110" s="15" t="s">
        <v>139</v>
      </c>
      <c r="J110" s="15" t="s">
        <v>141</v>
      </c>
      <c r="K110" s="15" t="s">
        <v>271</v>
      </c>
      <c r="L110" s="15">
        <v>3</v>
      </c>
      <c r="M110" s="15">
        <v>1.1160000000000001</v>
      </c>
      <c r="N110" s="15">
        <v>0.96699999999999997</v>
      </c>
      <c r="O110" s="15">
        <v>2.9000000000000001E-2</v>
      </c>
      <c r="P110" s="15">
        <v>0.84499999999999997</v>
      </c>
      <c r="Q110" s="15">
        <v>0.44</v>
      </c>
      <c r="R110" s="15">
        <v>1.496</v>
      </c>
      <c r="S110" s="15">
        <v>11.536</v>
      </c>
      <c r="U110" s="15">
        <v>838029.24</v>
      </c>
      <c r="V110" s="15">
        <v>1120</v>
      </c>
    </row>
    <row r="111" spans="2:22" x14ac:dyDescent="0.25">
      <c r="B111" s="15" t="s">
        <v>136</v>
      </c>
      <c r="C111" s="15" t="s">
        <v>207</v>
      </c>
      <c r="D111" s="15" t="s">
        <v>229</v>
      </c>
      <c r="E111" s="15">
        <v>2023</v>
      </c>
      <c r="F111" s="15" t="s">
        <v>162</v>
      </c>
      <c r="G111" s="15" t="s">
        <v>133</v>
      </c>
      <c r="H111" s="15" t="s">
        <v>136</v>
      </c>
      <c r="I111" s="15" t="s">
        <v>139</v>
      </c>
      <c r="J111" s="15" t="s">
        <v>141</v>
      </c>
      <c r="K111" s="15" t="s">
        <v>271</v>
      </c>
      <c r="L111" s="15">
        <v>4</v>
      </c>
      <c r="M111" s="15">
        <v>1.2150000000000001</v>
      </c>
      <c r="N111" s="15">
        <v>1.1180000000000001</v>
      </c>
      <c r="O111" s="15">
        <v>3.4000000000000002E-2</v>
      </c>
      <c r="P111" s="15">
        <v>0.91700000000000004</v>
      </c>
      <c r="Q111" s="15">
        <v>0.46700000000000003</v>
      </c>
      <c r="R111" s="15">
        <v>1.605</v>
      </c>
      <c r="S111" s="15">
        <v>11.561</v>
      </c>
      <c r="U111" s="15">
        <v>839905.29</v>
      </c>
      <c r="V111" s="15">
        <v>1110</v>
      </c>
    </row>
    <row r="112" spans="2:22" x14ac:dyDescent="0.25">
      <c r="B112" s="15" t="s">
        <v>136</v>
      </c>
      <c r="C112" s="15" t="s">
        <v>207</v>
      </c>
      <c r="D112" s="15" t="s">
        <v>229</v>
      </c>
      <c r="E112" s="15">
        <v>2023</v>
      </c>
      <c r="F112" s="15" t="s">
        <v>162</v>
      </c>
      <c r="G112" s="15" t="s">
        <v>133</v>
      </c>
      <c r="H112" s="15" t="s">
        <v>136</v>
      </c>
      <c r="I112" s="15" t="s">
        <v>139</v>
      </c>
      <c r="J112" s="15" t="s">
        <v>141</v>
      </c>
      <c r="K112" s="15" t="s">
        <v>271</v>
      </c>
      <c r="L112" s="15">
        <v>5</v>
      </c>
      <c r="M112" s="15">
        <v>1.3169999999999999</v>
      </c>
      <c r="N112" s="15">
        <v>1.1339999999999999</v>
      </c>
      <c r="O112" s="15">
        <v>3.1E-2</v>
      </c>
      <c r="P112" s="15">
        <v>1.044</v>
      </c>
      <c r="Q112" s="15">
        <v>0.49099999999999999</v>
      </c>
      <c r="R112" s="15">
        <v>1.8220000000000001</v>
      </c>
      <c r="S112" s="15">
        <v>11.568</v>
      </c>
      <c r="U112" s="15">
        <v>843114.61699999997</v>
      </c>
      <c r="V112" s="15">
        <v>1300</v>
      </c>
    </row>
    <row r="113" spans="2:22" x14ac:dyDescent="0.25">
      <c r="B113" s="15" t="s">
        <v>136</v>
      </c>
      <c r="C113" s="15" t="s">
        <v>207</v>
      </c>
      <c r="D113" s="15" t="s">
        <v>230</v>
      </c>
      <c r="E113" s="15">
        <v>2023</v>
      </c>
      <c r="F113" s="15" t="s">
        <v>162</v>
      </c>
      <c r="G113" s="15" t="s">
        <v>133</v>
      </c>
      <c r="H113" s="15" t="s">
        <v>136</v>
      </c>
      <c r="I113" s="15" t="s">
        <v>139</v>
      </c>
      <c r="J113" s="15" t="s">
        <v>141</v>
      </c>
      <c r="K113" s="15" t="s">
        <v>271</v>
      </c>
      <c r="L113" s="15">
        <v>1</v>
      </c>
      <c r="M113" s="15">
        <v>0.93700000000000006</v>
      </c>
      <c r="N113" s="15">
        <v>0.83599999999999997</v>
      </c>
      <c r="O113" s="15">
        <v>2.4E-2</v>
      </c>
      <c r="P113" s="15">
        <v>0.70599999999999996</v>
      </c>
      <c r="Q113" s="15">
        <v>0.371</v>
      </c>
      <c r="R113" s="15">
        <v>1.2629999999999999</v>
      </c>
      <c r="S113" s="15">
        <v>12.196</v>
      </c>
      <c r="U113" s="15">
        <v>1070970.9839999999</v>
      </c>
      <c r="V113" s="15">
        <v>1220</v>
      </c>
    </row>
    <row r="114" spans="2:22" x14ac:dyDescent="0.25">
      <c r="B114" s="15" t="s">
        <v>136</v>
      </c>
      <c r="C114" s="15" t="s">
        <v>207</v>
      </c>
      <c r="D114" s="15" t="s">
        <v>230</v>
      </c>
      <c r="E114" s="15">
        <v>2023</v>
      </c>
      <c r="F114" s="15" t="s">
        <v>162</v>
      </c>
      <c r="G114" s="15" t="s">
        <v>133</v>
      </c>
      <c r="H114" s="15" t="s">
        <v>136</v>
      </c>
      <c r="I114" s="15" t="s">
        <v>139</v>
      </c>
      <c r="J114" s="15" t="s">
        <v>141</v>
      </c>
      <c r="K114" s="15" t="s">
        <v>271</v>
      </c>
      <c r="L114" s="15">
        <v>2</v>
      </c>
      <c r="M114" s="15">
        <v>0.99199999999999999</v>
      </c>
      <c r="N114" s="15">
        <v>0.92100000000000004</v>
      </c>
      <c r="O114" s="15">
        <v>2.5000000000000001E-2</v>
      </c>
      <c r="P114" s="15">
        <v>0.76</v>
      </c>
      <c r="Q114" s="15">
        <v>0.378</v>
      </c>
      <c r="R114" s="15">
        <v>1.3069999999999999</v>
      </c>
      <c r="S114" s="15">
        <v>12.391999999999999</v>
      </c>
      <c r="U114" s="15">
        <v>1099580.311</v>
      </c>
      <c r="V114" s="15">
        <v>1350</v>
      </c>
    </row>
    <row r="115" spans="2:22" x14ac:dyDescent="0.25">
      <c r="B115" s="15" t="s">
        <v>136</v>
      </c>
      <c r="C115" s="15" t="s">
        <v>207</v>
      </c>
      <c r="D115" s="15" t="s">
        <v>230</v>
      </c>
      <c r="E115" s="15">
        <v>2023</v>
      </c>
      <c r="F115" s="15" t="s">
        <v>162</v>
      </c>
      <c r="G115" s="15" t="s">
        <v>133</v>
      </c>
      <c r="H115" s="15" t="s">
        <v>136</v>
      </c>
      <c r="I115" s="15" t="s">
        <v>139</v>
      </c>
      <c r="J115" s="15" t="s">
        <v>141</v>
      </c>
      <c r="K115" s="15" t="s">
        <v>271</v>
      </c>
      <c r="L115" s="15">
        <v>3</v>
      </c>
      <c r="M115" s="15">
        <v>1.0329999999999999</v>
      </c>
      <c r="N115" s="15">
        <v>0.877</v>
      </c>
      <c r="O115" s="15">
        <v>2.5999999999999999E-2</v>
      </c>
      <c r="P115" s="15">
        <v>0.78500000000000003</v>
      </c>
      <c r="Q115" s="15">
        <v>0.41199999999999998</v>
      </c>
      <c r="R115" s="15">
        <v>1.3759999999999999</v>
      </c>
      <c r="S115" s="15">
        <v>12.343999999999999</v>
      </c>
      <c r="U115" s="15">
        <v>1096133.828</v>
      </c>
      <c r="V115" s="15">
        <v>1120</v>
      </c>
    </row>
    <row r="116" spans="2:22" x14ac:dyDescent="0.25">
      <c r="B116" s="15" t="s">
        <v>136</v>
      </c>
      <c r="C116" s="15" t="s">
        <v>207</v>
      </c>
      <c r="D116" s="15" t="s">
        <v>230</v>
      </c>
      <c r="E116" s="15">
        <v>2023</v>
      </c>
      <c r="F116" s="15" t="s">
        <v>162</v>
      </c>
      <c r="G116" s="15" t="s">
        <v>133</v>
      </c>
      <c r="H116" s="15" t="s">
        <v>136</v>
      </c>
      <c r="I116" s="15" t="s">
        <v>139</v>
      </c>
      <c r="J116" s="15" t="s">
        <v>141</v>
      </c>
      <c r="K116" s="15" t="s">
        <v>271</v>
      </c>
      <c r="L116" s="15">
        <v>4</v>
      </c>
      <c r="M116" s="15">
        <v>1.0880000000000001</v>
      </c>
      <c r="N116" s="15">
        <v>1.004</v>
      </c>
      <c r="O116" s="15">
        <v>0.03</v>
      </c>
      <c r="P116" s="15">
        <v>0.82899999999999996</v>
      </c>
      <c r="Q116" s="15">
        <v>0.40200000000000002</v>
      </c>
      <c r="R116" s="15">
        <v>1.49</v>
      </c>
      <c r="S116" s="15">
        <v>12.361000000000001</v>
      </c>
      <c r="U116" s="15">
        <v>1098152.2479999999</v>
      </c>
      <c r="V116" s="15">
        <v>1110</v>
      </c>
    </row>
    <row r="117" spans="2:22" x14ac:dyDescent="0.25">
      <c r="B117" s="15" t="s">
        <v>136</v>
      </c>
      <c r="C117" s="15" t="s">
        <v>207</v>
      </c>
      <c r="D117" s="15" t="s">
        <v>230</v>
      </c>
      <c r="E117" s="15">
        <v>2023</v>
      </c>
      <c r="F117" s="15" t="s">
        <v>162</v>
      </c>
      <c r="G117" s="15" t="s">
        <v>133</v>
      </c>
      <c r="H117" s="15" t="s">
        <v>136</v>
      </c>
      <c r="I117" s="15" t="s">
        <v>139</v>
      </c>
      <c r="J117" s="15" t="s">
        <v>141</v>
      </c>
      <c r="K117" s="15" t="s">
        <v>271</v>
      </c>
      <c r="L117" s="15">
        <v>5</v>
      </c>
      <c r="M117" s="15">
        <v>1.1819999999999999</v>
      </c>
      <c r="N117" s="15">
        <v>0.99199999999999999</v>
      </c>
      <c r="O117" s="15">
        <v>2.8000000000000001E-2</v>
      </c>
      <c r="P117" s="15">
        <v>0.94399999999999995</v>
      </c>
      <c r="Q117" s="15">
        <v>0.44500000000000001</v>
      </c>
      <c r="R117" s="15">
        <v>1.6319999999999999</v>
      </c>
      <c r="S117" s="15">
        <v>12.407</v>
      </c>
      <c r="U117" s="15">
        <v>1100389.8419999999</v>
      </c>
      <c r="V117" s="15">
        <v>1300</v>
      </c>
    </row>
    <row r="118" spans="2:22" x14ac:dyDescent="0.25">
      <c r="B118" s="15" t="s">
        <v>136</v>
      </c>
      <c r="C118" s="15" t="s">
        <v>207</v>
      </c>
      <c r="D118" s="15" t="s">
        <v>231</v>
      </c>
      <c r="E118" s="15">
        <v>2023</v>
      </c>
      <c r="F118" s="15" t="s">
        <v>162</v>
      </c>
      <c r="G118" s="15" t="s">
        <v>133</v>
      </c>
      <c r="H118" s="15" t="s">
        <v>136</v>
      </c>
      <c r="I118" s="15" t="s">
        <v>139</v>
      </c>
      <c r="J118" s="15" t="s">
        <v>141</v>
      </c>
      <c r="K118" s="15" t="s">
        <v>271</v>
      </c>
      <c r="L118" s="15">
        <v>1</v>
      </c>
      <c r="M118" s="15">
        <v>0.91300000000000003</v>
      </c>
      <c r="N118" s="15">
        <v>0.83399999999999996</v>
      </c>
      <c r="O118" s="15">
        <v>2.4E-2</v>
      </c>
      <c r="P118" s="15">
        <v>0.69499999999999995</v>
      </c>
      <c r="Q118" s="15">
        <v>0.35799999999999998</v>
      </c>
      <c r="R118" s="15">
        <v>1.202</v>
      </c>
      <c r="S118" s="15">
        <v>12.196</v>
      </c>
      <c r="U118" s="15">
        <v>1070963.7409999999</v>
      </c>
      <c r="V118" s="15">
        <v>1220</v>
      </c>
    </row>
    <row r="119" spans="2:22" x14ac:dyDescent="0.25">
      <c r="B119" s="15" t="s">
        <v>136</v>
      </c>
      <c r="C119" s="15" t="s">
        <v>207</v>
      </c>
      <c r="D119" s="15" t="s">
        <v>231</v>
      </c>
      <c r="E119" s="15">
        <v>2023</v>
      </c>
      <c r="F119" s="15" t="s">
        <v>162</v>
      </c>
      <c r="G119" s="15" t="s">
        <v>133</v>
      </c>
      <c r="H119" s="15" t="s">
        <v>136</v>
      </c>
      <c r="I119" s="15" t="s">
        <v>139</v>
      </c>
      <c r="J119" s="15" t="s">
        <v>141</v>
      </c>
      <c r="K119" s="15" t="s">
        <v>271</v>
      </c>
      <c r="L119" s="15">
        <v>2</v>
      </c>
      <c r="M119" s="15">
        <v>0.94299999999999995</v>
      </c>
      <c r="N119" s="15">
        <v>0.85399999999999998</v>
      </c>
      <c r="O119" s="15">
        <v>2.3E-2</v>
      </c>
      <c r="P119" s="15">
        <v>0.72899999999999998</v>
      </c>
      <c r="Q119" s="15">
        <v>0.35299999999999998</v>
      </c>
      <c r="R119" s="15">
        <v>1.22</v>
      </c>
      <c r="S119" s="15">
        <v>12.393000000000001</v>
      </c>
      <c r="U119" s="15">
        <v>1099610.9709999999</v>
      </c>
      <c r="V119" s="15">
        <v>1350</v>
      </c>
    </row>
    <row r="120" spans="2:22" x14ac:dyDescent="0.25">
      <c r="B120" s="15" t="s">
        <v>136</v>
      </c>
      <c r="C120" s="15" t="s">
        <v>207</v>
      </c>
      <c r="D120" s="15" t="s">
        <v>231</v>
      </c>
      <c r="E120" s="15">
        <v>2023</v>
      </c>
      <c r="F120" s="15" t="s">
        <v>162</v>
      </c>
      <c r="G120" s="15" t="s">
        <v>133</v>
      </c>
      <c r="H120" s="15" t="s">
        <v>136</v>
      </c>
      <c r="I120" s="15" t="s">
        <v>139</v>
      </c>
      <c r="J120" s="15" t="s">
        <v>141</v>
      </c>
      <c r="K120" s="15" t="s">
        <v>271</v>
      </c>
      <c r="L120" s="15">
        <v>3</v>
      </c>
      <c r="M120" s="15">
        <v>0.998</v>
      </c>
      <c r="N120" s="15">
        <v>0.88400000000000001</v>
      </c>
      <c r="O120" s="15">
        <v>2.5999999999999999E-2</v>
      </c>
      <c r="P120" s="15">
        <v>0.77</v>
      </c>
      <c r="Q120" s="15">
        <v>0.38800000000000001</v>
      </c>
      <c r="R120" s="15">
        <v>1.329</v>
      </c>
      <c r="S120" s="15">
        <v>12.343999999999999</v>
      </c>
      <c r="U120" s="15">
        <v>1096104.8559999999</v>
      </c>
      <c r="V120" s="15">
        <v>1120</v>
      </c>
    </row>
    <row r="121" spans="2:22" x14ac:dyDescent="0.25">
      <c r="B121" s="15" t="s">
        <v>136</v>
      </c>
      <c r="C121" s="15" t="s">
        <v>207</v>
      </c>
      <c r="D121" s="15" t="s">
        <v>231</v>
      </c>
      <c r="E121" s="15">
        <v>2023</v>
      </c>
      <c r="F121" s="15" t="s">
        <v>162</v>
      </c>
      <c r="G121" s="15" t="s">
        <v>133</v>
      </c>
      <c r="H121" s="15" t="s">
        <v>136</v>
      </c>
      <c r="I121" s="15" t="s">
        <v>139</v>
      </c>
      <c r="J121" s="15" t="s">
        <v>141</v>
      </c>
      <c r="K121" s="15" t="s">
        <v>271</v>
      </c>
      <c r="L121" s="15">
        <v>4</v>
      </c>
      <c r="M121" s="15">
        <v>1.016</v>
      </c>
      <c r="N121" s="15">
        <v>0.91200000000000003</v>
      </c>
      <c r="O121" s="15">
        <v>2.7E-2</v>
      </c>
      <c r="P121" s="15">
        <v>0.81599999999999995</v>
      </c>
      <c r="Q121" s="15">
        <v>0.38500000000000001</v>
      </c>
      <c r="R121" s="15">
        <v>1.37</v>
      </c>
      <c r="S121" s="15">
        <v>12.362</v>
      </c>
      <c r="U121" s="15">
        <v>1098224.058</v>
      </c>
      <c r="V121" s="15">
        <v>1110</v>
      </c>
    </row>
    <row r="122" spans="2:22" x14ac:dyDescent="0.25">
      <c r="B122" s="15" t="s">
        <v>136</v>
      </c>
      <c r="C122" s="15" t="s">
        <v>207</v>
      </c>
      <c r="D122" s="15" t="s">
        <v>231</v>
      </c>
      <c r="E122" s="15">
        <v>2023</v>
      </c>
      <c r="F122" s="15" t="s">
        <v>162</v>
      </c>
      <c r="G122" s="15" t="s">
        <v>133</v>
      </c>
      <c r="H122" s="15" t="s">
        <v>136</v>
      </c>
      <c r="I122" s="15" t="s">
        <v>139</v>
      </c>
      <c r="J122" s="15" t="s">
        <v>141</v>
      </c>
      <c r="K122" s="15" t="s">
        <v>271</v>
      </c>
      <c r="L122" s="15">
        <v>5</v>
      </c>
      <c r="M122" s="15">
        <v>1.1379999999999999</v>
      </c>
      <c r="N122" s="15">
        <v>0.97899999999999998</v>
      </c>
      <c r="O122" s="15">
        <v>2.7E-2</v>
      </c>
      <c r="P122" s="15">
        <v>0.89</v>
      </c>
      <c r="Q122" s="15">
        <v>0.439</v>
      </c>
      <c r="R122" s="15">
        <v>1.569</v>
      </c>
      <c r="S122" s="15">
        <v>12.407</v>
      </c>
      <c r="U122" s="15">
        <v>1100370.4439999999</v>
      </c>
      <c r="V122" s="15">
        <v>1300</v>
      </c>
    </row>
    <row r="123" spans="2:22" x14ac:dyDescent="0.25">
      <c r="B123" s="15" t="s">
        <v>136</v>
      </c>
      <c r="C123" s="15" t="s">
        <v>207</v>
      </c>
      <c r="D123" s="15" t="s">
        <v>232</v>
      </c>
      <c r="E123" s="15">
        <v>2023</v>
      </c>
      <c r="F123" s="15" t="s">
        <v>162</v>
      </c>
      <c r="G123" s="15" t="s">
        <v>133</v>
      </c>
      <c r="H123" s="15" t="s">
        <v>136</v>
      </c>
      <c r="I123" s="15" t="s">
        <v>139</v>
      </c>
      <c r="J123" s="15" t="s">
        <v>141</v>
      </c>
      <c r="K123" s="15" t="s">
        <v>271</v>
      </c>
      <c r="L123" s="15">
        <v>1</v>
      </c>
      <c r="M123" s="15">
        <v>0.90400000000000003</v>
      </c>
      <c r="N123" s="15">
        <v>0.82599999999999996</v>
      </c>
      <c r="O123" s="15">
        <v>2.4E-2</v>
      </c>
      <c r="P123" s="15">
        <v>0.67600000000000005</v>
      </c>
      <c r="Q123" s="15">
        <v>0.35499999999999998</v>
      </c>
      <c r="R123" s="15">
        <v>1.1779999999999999</v>
      </c>
      <c r="S123" s="15">
        <v>12.808999999999999</v>
      </c>
      <c r="U123" s="15">
        <v>1238948.8959999999</v>
      </c>
      <c r="V123" s="15">
        <v>1220</v>
      </c>
    </row>
    <row r="124" spans="2:22" x14ac:dyDescent="0.25">
      <c r="B124" s="15" t="s">
        <v>136</v>
      </c>
      <c r="C124" s="15" t="s">
        <v>207</v>
      </c>
      <c r="D124" s="15" t="s">
        <v>232</v>
      </c>
      <c r="E124" s="15">
        <v>2023</v>
      </c>
      <c r="F124" s="15" t="s">
        <v>162</v>
      </c>
      <c r="G124" s="15" t="s">
        <v>133</v>
      </c>
      <c r="H124" s="15" t="s">
        <v>136</v>
      </c>
      <c r="I124" s="15" t="s">
        <v>139</v>
      </c>
      <c r="J124" s="15" t="s">
        <v>141</v>
      </c>
      <c r="K124" s="15" t="s">
        <v>271</v>
      </c>
      <c r="L124" s="15">
        <v>2</v>
      </c>
      <c r="M124" s="15">
        <v>0.95399999999999996</v>
      </c>
      <c r="N124" s="15">
        <v>0.96399999999999997</v>
      </c>
      <c r="O124" s="15">
        <v>2.5999999999999999E-2</v>
      </c>
      <c r="P124" s="15">
        <v>0.751</v>
      </c>
      <c r="Q124" s="15">
        <v>0.35399999999999998</v>
      </c>
      <c r="R124" s="15">
        <v>1.1919999999999999</v>
      </c>
      <c r="S124" s="15">
        <v>13.000999999999999</v>
      </c>
      <c r="U124" s="15">
        <v>1266752.629</v>
      </c>
      <c r="V124" s="15">
        <v>1350</v>
      </c>
    </row>
    <row r="125" spans="2:22" x14ac:dyDescent="0.25">
      <c r="B125" s="15" t="s">
        <v>136</v>
      </c>
      <c r="C125" s="15" t="s">
        <v>207</v>
      </c>
      <c r="D125" s="15" t="s">
        <v>232</v>
      </c>
      <c r="E125" s="15">
        <v>2023</v>
      </c>
      <c r="F125" s="15" t="s">
        <v>162</v>
      </c>
      <c r="G125" s="15" t="s">
        <v>133</v>
      </c>
      <c r="H125" s="15" t="s">
        <v>136</v>
      </c>
      <c r="I125" s="15" t="s">
        <v>139</v>
      </c>
      <c r="J125" s="15" t="s">
        <v>141</v>
      </c>
      <c r="K125" s="15" t="s">
        <v>271</v>
      </c>
      <c r="L125" s="15">
        <v>3</v>
      </c>
      <c r="M125" s="15">
        <v>1.01</v>
      </c>
      <c r="N125" s="15">
        <v>0.874</v>
      </c>
      <c r="O125" s="15">
        <v>2.5999999999999999E-2</v>
      </c>
      <c r="P125" s="15">
        <v>0.76</v>
      </c>
      <c r="Q125" s="15">
        <v>0.40899999999999997</v>
      </c>
      <c r="R125" s="15">
        <v>1.3560000000000001</v>
      </c>
      <c r="S125" s="15">
        <v>12.945</v>
      </c>
      <c r="U125" s="15">
        <v>1265128.662</v>
      </c>
      <c r="V125" s="15">
        <v>1120</v>
      </c>
    </row>
    <row r="126" spans="2:22" x14ac:dyDescent="0.25">
      <c r="B126" s="15" t="s">
        <v>136</v>
      </c>
      <c r="C126" s="15" t="s">
        <v>207</v>
      </c>
      <c r="D126" s="15" t="s">
        <v>232</v>
      </c>
      <c r="E126" s="15">
        <v>2023</v>
      </c>
      <c r="F126" s="15" t="s">
        <v>162</v>
      </c>
      <c r="G126" s="15" t="s">
        <v>133</v>
      </c>
      <c r="H126" s="15" t="s">
        <v>136</v>
      </c>
      <c r="I126" s="15" t="s">
        <v>139</v>
      </c>
      <c r="J126" s="15" t="s">
        <v>141</v>
      </c>
      <c r="K126" s="15" t="s">
        <v>271</v>
      </c>
      <c r="L126" s="15">
        <v>4</v>
      </c>
      <c r="M126" s="15">
        <v>1.0529999999999999</v>
      </c>
      <c r="N126" s="15">
        <v>0.96599999999999997</v>
      </c>
      <c r="O126" s="15">
        <v>2.9000000000000001E-2</v>
      </c>
      <c r="P126" s="15">
        <v>0.82099999999999995</v>
      </c>
      <c r="Q126" s="15">
        <v>0.41099999999999998</v>
      </c>
      <c r="R126" s="15">
        <v>1.3979999999999999</v>
      </c>
      <c r="S126" s="15">
        <v>12.957000000000001</v>
      </c>
      <c r="U126" s="15">
        <v>1267335.29</v>
      </c>
      <c r="V126" s="15">
        <v>1110</v>
      </c>
    </row>
    <row r="127" spans="2:22" x14ac:dyDescent="0.25">
      <c r="B127" s="15" t="s">
        <v>136</v>
      </c>
      <c r="C127" s="15" t="s">
        <v>207</v>
      </c>
      <c r="D127" s="15" t="s">
        <v>232</v>
      </c>
      <c r="E127" s="15">
        <v>2023</v>
      </c>
      <c r="F127" s="15" t="s">
        <v>162</v>
      </c>
      <c r="G127" s="15" t="s">
        <v>133</v>
      </c>
      <c r="H127" s="15" t="s">
        <v>136</v>
      </c>
      <c r="I127" s="15" t="s">
        <v>139</v>
      </c>
      <c r="J127" s="15" t="s">
        <v>141</v>
      </c>
      <c r="K127" s="15" t="s">
        <v>271</v>
      </c>
      <c r="L127" s="15">
        <v>5</v>
      </c>
      <c r="M127" s="15">
        <v>1.147</v>
      </c>
      <c r="N127" s="15">
        <v>0.95799999999999996</v>
      </c>
      <c r="O127" s="15">
        <v>2.7E-2</v>
      </c>
      <c r="P127" s="15">
        <v>0.91300000000000003</v>
      </c>
      <c r="Q127" s="15">
        <v>0.45100000000000001</v>
      </c>
      <c r="R127" s="15">
        <v>1.6140000000000001</v>
      </c>
      <c r="S127" s="15">
        <v>13.026999999999999</v>
      </c>
      <c r="U127" s="15">
        <v>1268065.6370000001</v>
      </c>
      <c r="V127" s="15">
        <v>1300</v>
      </c>
    </row>
    <row r="128" spans="2:22" x14ac:dyDescent="0.25">
      <c r="B128" s="15" t="s">
        <v>136</v>
      </c>
      <c r="C128" s="15" t="s">
        <v>207</v>
      </c>
      <c r="D128" s="15" t="s">
        <v>233</v>
      </c>
      <c r="E128" s="15">
        <v>2023</v>
      </c>
      <c r="F128" s="15" t="s">
        <v>162</v>
      </c>
      <c r="G128" s="15" t="s">
        <v>133</v>
      </c>
      <c r="H128" s="15" t="s">
        <v>136</v>
      </c>
      <c r="I128" s="15" t="s">
        <v>139</v>
      </c>
      <c r="J128" s="15" t="s">
        <v>141</v>
      </c>
      <c r="K128" s="15" t="s">
        <v>271</v>
      </c>
      <c r="L128" s="15">
        <v>1</v>
      </c>
      <c r="M128" s="15">
        <v>0.91600000000000004</v>
      </c>
      <c r="N128" s="15">
        <v>0.84099999999999997</v>
      </c>
      <c r="O128" s="15">
        <v>2.4E-2</v>
      </c>
      <c r="P128" s="15">
        <v>0.67900000000000005</v>
      </c>
      <c r="Q128" s="15">
        <v>0.36199999999999999</v>
      </c>
      <c r="R128" s="15">
        <v>1.198</v>
      </c>
      <c r="S128" s="15">
        <v>12.808999999999999</v>
      </c>
      <c r="U128" s="15">
        <v>1238945.5870000001</v>
      </c>
      <c r="V128" s="15">
        <v>1220</v>
      </c>
    </row>
    <row r="129" spans="2:22" x14ac:dyDescent="0.25">
      <c r="B129" s="15" t="s">
        <v>136</v>
      </c>
      <c r="C129" s="15" t="s">
        <v>207</v>
      </c>
      <c r="D129" s="15" t="s">
        <v>233</v>
      </c>
      <c r="E129" s="15">
        <v>2023</v>
      </c>
      <c r="F129" s="15" t="s">
        <v>162</v>
      </c>
      <c r="G129" s="15" t="s">
        <v>133</v>
      </c>
      <c r="H129" s="15" t="s">
        <v>136</v>
      </c>
      <c r="I129" s="15" t="s">
        <v>139</v>
      </c>
      <c r="J129" s="15" t="s">
        <v>141</v>
      </c>
      <c r="K129" s="15" t="s">
        <v>271</v>
      </c>
      <c r="L129" s="15">
        <v>2</v>
      </c>
      <c r="M129" s="15">
        <v>1.024</v>
      </c>
      <c r="N129" s="15">
        <v>1.0529999999999999</v>
      </c>
      <c r="O129" s="15">
        <v>2.9000000000000001E-2</v>
      </c>
      <c r="P129" s="15">
        <v>0.78900000000000003</v>
      </c>
      <c r="Q129" s="15">
        <v>0.38700000000000001</v>
      </c>
      <c r="R129" s="15">
        <v>1.256</v>
      </c>
      <c r="S129" s="15">
        <v>13.000999999999999</v>
      </c>
      <c r="U129" s="15">
        <v>1266756.7169999999</v>
      </c>
      <c r="V129" s="15">
        <v>1350</v>
      </c>
    </row>
    <row r="130" spans="2:22" x14ac:dyDescent="0.25">
      <c r="B130" s="15" t="s">
        <v>136</v>
      </c>
      <c r="C130" s="15" t="s">
        <v>207</v>
      </c>
      <c r="D130" s="15" t="s">
        <v>233</v>
      </c>
      <c r="E130" s="15">
        <v>2023</v>
      </c>
      <c r="F130" s="15" t="s">
        <v>162</v>
      </c>
      <c r="G130" s="15" t="s">
        <v>133</v>
      </c>
      <c r="H130" s="15" t="s">
        <v>136</v>
      </c>
      <c r="I130" s="15" t="s">
        <v>139</v>
      </c>
      <c r="J130" s="15" t="s">
        <v>141</v>
      </c>
      <c r="K130" s="15" t="s">
        <v>271</v>
      </c>
      <c r="L130" s="15">
        <v>3</v>
      </c>
      <c r="M130" s="15">
        <v>1.083</v>
      </c>
      <c r="N130" s="15">
        <v>1.0009999999999999</v>
      </c>
      <c r="O130" s="15">
        <v>0.03</v>
      </c>
      <c r="P130" s="15">
        <v>0.78100000000000003</v>
      </c>
      <c r="Q130" s="15">
        <v>0.43</v>
      </c>
      <c r="R130" s="15">
        <v>1.409</v>
      </c>
      <c r="S130" s="15">
        <v>12.945</v>
      </c>
      <c r="U130" s="15">
        <v>1265220.287</v>
      </c>
      <c r="V130" s="15">
        <v>1120</v>
      </c>
    </row>
    <row r="131" spans="2:22" x14ac:dyDescent="0.25">
      <c r="B131" s="15" t="s">
        <v>136</v>
      </c>
      <c r="C131" s="15" t="s">
        <v>207</v>
      </c>
      <c r="D131" s="15" t="s">
        <v>233</v>
      </c>
      <c r="E131" s="15">
        <v>2023</v>
      </c>
      <c r="F131" s="15" t="s">
        <v>162</v>
      </c>
      <c r="G131" s="15" t="s">
        <v>133</v>
      </c>
      <c r="H131" s="15" t="s">
        <v>136</v>
      </c>
      <c r="I131" s="15" t="s">
        <v>139</v>
      </c>
      <c r="J131" s="15" t="s">
        <v>141</v>
      </c>
      <c r="K131" s="15" t="s">
        <v>271</v>
      </c>
      <c r="L131" s="15">
        <v>4</v>
      </c>
      <c r="M131" s="15">
        <v>1.2110000000000001</v>
      </c>
      <c r="N131" s="15">
        <v>1.3440000000000001</v>
      </c>
      <c r="O131" s="15">
        <v>0.04</v>
      </c>
      <c r="P131" s="15">
        <v>0.86399999999999999</v>
      </c>
      <c r="Q131" s="15">
        <v>0.44500000000000001</v>
      </c>
      <c r="R131" s="15">
        <v>1.5389999999999999</v>
      </c>
      <c r="S131" s="15">
        <v>12.958</v>
      </c>
      <c r="U131" s="15">
        <v>1267393.638</v>
      </c>
      <c r="V131" s="15">
        <v>1110</v>
      </c>
    </row>
    <row r="132" spans="2:22" x14ac:dyDescent="0.25">
      <c r="B132" s="15" t="s">
        <v>136</v>
      </c>
      <c r="C132" s="15" t="s">
        <v>207</v>
      </c>
      <c r="D132" s="15" t="s">
        <v>233</v>
      </c>
      <c r="E132" s="15">
        <v>2023</v>
      </c>
      <c r="F132" s="15" t="s">
        <v>162</v>
      </c>
      <c r="G132" s="15" t="s">
        <v>133</v>
      </c>
      <c r="H132" s="15" t="s">
        <v>136</v>
      </c>
      <c r="I132" s="15" t="s">
        <v>139</v>
      </c>
      <c r="J132" s="15" t="s">
        <v>141</v>
      </c>
      <c r="K132" s="15" t="s">
        <v>271</v>
      </c>
      <c r="L132" s="15">
        <v>5</v>
      </c>
      <c r="M132" s="15">
        <v>1.29</v>
      </c>
      <c r="N132" s="15">
        <v>1.216</v>
      </c>
      <c r="O132" s="15">
        <v>3.4000000000000002E-2</v>
      </c>
      <c r="P132" s="15">
        <v>0.99199999999999999</v>
      </c>
      <c r="Q132" s="15">
        <v>0.49199999999999999</v>
      </c>
      <c r="R132" s="15">
        <v>1.704</v>
      </c>
      <c r="S132" s="15">
        <v>13.026999999999999</v>
      </c>
      <c r="U132" s="15">
        <v>1268059.6359999999</v>
      </c>
      <c r="V132" s="15">
        <v>1300</v>
      </c>
    </row>
    <row r="133" spans="2:22" x14ac:dyDescent="0.25">
      <c r="B133" s="15" t="s">
        <v>136</v>
      </c>
      <c r="C133" s="15" t="s">
        <v>207</v>
      </c>
      <c r="D133" s="15" t="s">
        <v>234</v>
      </c>
      <c r="E133" s="15">
        <v>2023</v>
      </c>
      <c r="F133" s="15" t="s">
        <v>162</v>
      </c>
      <c r="G133" s="15" t="s">
        <v>133</v>
      </c>
      <c r="H133" s="15" t="s">
        <v>136</v>
      </c>
      <c r="I133" s="15" t="s">
        <v>139</v>
      </c>
      <c r="J133" s="15" t="s">
        <v>141</v>
      </c>
      <c r="K133" s="15" t="s">
        <v>271</v>
      </c>
      <c r="L133" s="15">
        <v>1</v>
      </c>
      <c r="M133" s="15">
        <v>0.89100000000000001</v>
      </c>
      <c r="N133" s="15">
        <v>0.81200000000000006</v>
      </c>
      <c r="O133" s="15">
        <v>2.3E-2</v>
      </c>
      <c r="P133" s="15">
        <v>0.68600000000000005</v>
      </c>
      <c r="Q133" s="15">
        <v>0.36099999999999999</v>
      </c>
      <c r="R133" s="15">
        <v>1.175</v>
      </c>
      <c r="S133" s="15">
        <v>13.236000000000001</v>
      </c>
      <c r="U133" s="15">
        <v>1305758.2590000001</v>
      </c>
      <c r="V133" s="15">
        <v>1220</v>
      </c>
    </row>
    <row r="134" spans="2:22" x14ac:dyDescent="0.25">
      <c r="B134" s="15" t="s">
        <v>136</v>
      </c>
      <c r="C134" s="15" t="s">
        <v>207</v>
      </c>
      <c r="D134" s="15" t="s">
        <v>234</v>
      </c>
      <c r="E134" s="15">
        <v>2023</v>
      </c>
      <c r="F134" s="15" t="s">
        <v>162</v>
      </c>
      <c r="G134" s="15" t="s">
        <v>133</v>
      </c>
      <c r="H134" s="15" t="s">
        <v>136</v>
      </c>
      <c r="I134" s="15" t="s">
        <v>139</v>
      </c>
      <c r="J134" s="15" t="s">
        <v>141</v>
      </c>
      <c r="K134" s="15" t="s">
        <v>271</v>
      </c>
      <c r="L134" s="15">
        <v>2</v>
      </c>
      <c r="M134" s="15">
        <v>0.95299999999999996</v>
      </c>
      <c r="N134" s="15">
        <v>0.871</v>
      </c>
      <c r="O134" s="15">
        <v>2.4E-2</v>
      </c>
      <c r="P134" s="15">
        <v>0.76</v>
      </c>
      <c r="Q134" s="15">
        <v>0.38</v>
      </c>
      <c r="R134" s="15">
        <v>1.218</v>
      </c>
      <c r="S134" s="15">
        <v>13.423999999999999</v>
      </c>
      <c r="U134" s="15">
        <v>1333624.9099999999</v>
      </c>
      <c r="V134" s="15">
        <v>1350</v>
      </c>
    </row>
    <row r="135" spans="2:22" x14ac:dyDescent="0.25">
      <c r="B135" s="15" t="s">
        <v>136</v>
      </c>
      <c r="C135" s="15" t="s">
        <v>207</v>
      </c>
      <c r="D135" s="15" t="s">
        <v>234</v>
      </c>
      <c r="E135" s="15">
        <v>2023</v>
      </c>
      <c r="F135" s="15" t="s">
        <v>162</v>
      </c>
      <c r="G135" s="15" t="s">
        <v>133</v>
      </c>
      <c r="H135" s="15" t="s">
        <v>136</v>
      </c>
      <c r="I135" s="15" t="s">
        <v>139</v>
      </c>
      <c r="J135" s="15" t="s">
        <v>141</v>
      </c>
      <c r="K135" s="15" t="s">
        <v>271</v>
      </c>
      <c r="L135" s="15">
        <v>3</v>
      </c>
      <c r="M135" s="15">
        <v>1.0229999999999999</v>
      </c>
      <c r="N135" s="15">
        <v>1.04</v>
      </c>
      <c r="O135" s="15">
        <v>3.1E-2</v>
      </c>
      <c r="P135" s="15">
        <v>0.76600000000000001</v>
      </c>
      <c r="Q135" s="15">
        <v>0.41799999999999998</v>
      </c>
      <c r="R135" s="15">
        <v>1.369</v>
      </c>
      <c r="S135" s="15">
        <v>13.364000000000001</v>
      </c>
      <c r="U135" s="15">
        <v>1333300.3529999999</v>
      </c>
      <c r="V135" s="15">
        <v>1120</v>
      </c>
    </row>
    <row r="136" spans="2:22" x14ac:dyDescent="0.25">
      <c r="B136" s="15" t="s">
        <v>136</v>
      </c>
      <c r="C136" s="15" t="s">
        <v>207</v>
      </c>
      <c r="D136" s="15" t="s">
        <v>234</v>
      </c>
      <c r="E136" s="15">
        <v>2023</v>
      </c>
      <c r="F136" s="15" t="s">
        <v>162</v>
      </c>
      <c r="G136" s="15" t="s">
        <v>133</v>
      </c>
      <c r="H136" s="15" t="s">
        <v>136</v>
      </c>
      <c r="I136" s="15" t="s">
        <v>139</v>
      </c>
      <c r="J136" s="15" t="s">
        <v>141</v>
      </c>
      <c r="K136" s="15" t="s">
        <v>271</v>
      </c>
      <c r="L136" s="15">
        <v>4</v>
      </c>
      <c r="M136" s="15">
        <v>1.109</v>
      </c>
      <c r="N136" s="15">
        <v>1.0569999999999999</v>
      </c>
      <c r="O136" s="15">
        <v>3.2000000000000001E-2</v>
      </c>
      <c r="P136" s="15">
        <v>0.83599999999999997</v>
      </c>
      <c r="Q136" s="15">
        <v>0.442</v>
      </c>
      <c r="R136" s="15">
        <v>1.4379999999999999</v>
      </c>
      <c r="S136" s="15">
        <v>13.375</v>
      </c>
      <c r="U136" s="15">
        <v>1336094.003</v>
      </c>
      <c r="V136" s="15">
        <v>1110</v>
      </c>
    </row>
    <row r="137" spans="2:22" x14ac:dyDescent="0.25">
      <c r="B137" s="15" t="s">
        <v>136</v>
      </c>
      <c r="C137" s="15" t="s">
        <v>207</v>
      </c>
      <c r="D137" s="15" t="s">
        <v>234</v>
      </c>
      <c r="E137" s="15">
        <v>2023</v>
      </c>
      <c r="F137" s="15" t="s">
        <v>162</v>
      </c>
      <c r="G137" s="15" t="s">
        <v>133</v>
      </c>
      <c r="H137" s="15" t="s">
        <v>136</v>
      </c>
      <c r="I137" s="15" t="s">
        <v>139</v>
      </c>
      <c r="J137" s="15" t="s">
        <v>141</v>
      </c>
      <c r="K137" s="15" t="s">
        <v>271</v>
      </c>
      <c r="L137" s="15">
        <v>5</v>
      </c>
      <c r="M137" s="15">
        <v>1.1990000000000001</v>
      </c>
      <c r="N137" s="15">
        <v>1.0449999999999999</v>
      </c>
      <c r="O137" s="15">
        <v>2.9000000000000001E-2</v>
      </c>
      <c r="P137" s="15">
        <v>0.95099999999999996</v>
      </c>
      <c r="Q137" s="15">
        <v>0.48799999999999999</v>
      </c>
      <c r="R137" s="15">
        <v>1.5940000000000001</v>
      </c>
      <c r="S137" s="15">
        <v>13.461</v>
      </c>
      <c r="U137" s="15">
        <v>1335140.4450000001</v>
      </c>
      <c r="V137" s="15">
        <v>1300</v>
      </c>
    </row>
    <row r="138" spans="2:22" x14ac:dyDescent="0.25">
      <c r="B138" s="15" t="s">
        <v>136</v>
      </c>
      <c r="C138" s="15" t="s">
        <v>207</v>
      </c>
      <c r="D138" s="15" t="s">
        <v>235</v>
      </c>
      <c r="E138" s="15">
        <v>2023</v>
      </c>
      <c r="F138" s="15" t="s">
        <v>162</v>
      </c>
      <c r="G138" s="15" t="s">
        <v>133</v>
      </c>
      <c r="H138" s="15" t="s">
        <v>136</v>
      </c>
      <c r="I138" s="15" t="s">
        <v>139</v>
      </c>
      <c r="J138" s="15" t="s">
        <v>141</v>
      </c>
      <c r="K138" s="15" t="s">
        <v>271</v>
      </c>
      <c r="L138" s="15">
        <v>1</v>
      </c>
      <c r="M138" s="15">
        <v>0.90100000000000002</v>
      </c>
      <c r="N138" s="15">
        <v>0.80600000000000005</v>
      </c>
      <c r="O138" s="15">
        <v>2.3E-2</v>
      </c>
      <c r="P138" s="15">
        <v>0.69299999999999995</v>
      </c>
      <c r="Q138" s="15">
        <v>0.36899999999999999</v>
      </c>
      <c r="R138" s="15">
        <v>1.169</v>
      </c>
      <c r="S138" s="15">
        <v>13.236000000000001</v>
      </c>
      <c r="U138" s="15">
        <v>1305739.139</v>
      </c>
      <c r="V138" s="15">
        <v>1220</v>
      </c>
    </row>
    <row r="139" spans="2:22" x14ac:dyDescent="0.25">
      <c r="B139" s="15" t="s">
        <v>136</v>
      </c>
      <c r="C139" s="15" t="s">
        <v>207</v>
      </c>
      <c r="D139" s="15" t="s">
        <v>235</v>
      </c>
      <c r="E139" s="15">
        <v>2023</v>
      </c>
      <c r="F139" s="15" t="s">
        <v>162</v>
      </c>
      <c r="G139" s="15" t="s">
        <v>133</v>
      </c>
      <c r="H139" s="15" t="s">
        <v>136</v>
      </c>
      <c r="I139" s="15" t="s">
        <v>139</v>
      </c>
      <c r="J139" s="15" t="s">
        <v>141</v>
      </c>
      <c r="K139" s="15" t="s">
        <v>271</v>
      </c>
      <c r="L139" s="15">
        <v>2</v>
      </c>
      <c r="M139" s="15">
        <v>0.93300000000000005</v>
      </c>
      <c r="N139" s="15">
        <v>0.82199999999999995</v>
      </c>
      <c r="O139" s="15">
        <v>2.1999999999999999E-2</v>
      </c>
      <c r="P139" s="15">
        <v>0.72199999999999998</v>
      </c>
      <c r="Q139" s="15">
        <v>0.375</v>
      </c>
      <c r="R139" s="15">
        <v>1.2</v>
      </c>
      <c r="S139" s="15">
        <v>13.423999999999999</v>
      </c>
      <c r="U139" s="15">
        <v>1333637.1070000001</v>
      </c>
      <c r="V139" s="15">
        <v>1350</v>
      </c>
    </row>
    <row r="140" spans="2:22" x14ac:dyDescent="0.25">
      <c r="B140" s="15" t="s">
        <v>136</v>
      </c>
      <c r="C140" s="15" t="s">
        <v>207</v>
      </c>
      <c r="D140" s="15" t="s">
        <v>235</v>
      </c>
      <c r="E140" s="15">
        <v>2023</v>
      </c>
      <c r="F140" s="15" t="s">
        <v>162</v>
      </c>
      <c r="G140" s="15" t="s">
        <v>133</v>
      </c>
      <c r="H140" s="15" t="s">
        <v>136</v>
      </c>
      <c r="I140" s="15" t="s">
        <v>139</v>
      </c>
      <c r="J140" s="15" t="s">
        <v>141</v>
      </c>
      <c r="K140" s="15" t="s">
        <v>271</v>
      </c>
      <c r="L140" s="15">
        <v>3</v>
      </c>
      <c r="M140" s="15">
        <v>0.97299999999999998</v>
      </c>
      <c r="N140" s="15">
        <v>0.86899999999999999</v>
      </c>
      <c r="O140" s="15">
        <v>2.5999999999999999E-2</v>
      </c>
      <c r="P140" s="15">
        <v>0.76</v>
      </c>
      <c r="Q140" s="15">
        <v>0.40899999999999997</v>
      </c>
      <c r="R140" s="15">
        <v>1.276</v>
      </c>
      <c r="S140" s="15">
        <v>13.363</v>
      </c>
      <c r="U140" s="15">
        <v>1333421.72</v>
      </c>
      <c r="V140" s="15">
        <v>1120</v>
      </c>
    </row>
    <row r="141" spans="2:22" x14ac:dyDescent="0.25">
      <c r="B141" s="15" t="s">
        <v>136</v>
      </c>
      <c r="C141" s="15" t="s">
        <v>207</v>
      </c>
      <c r="D141" s="15" t="s">
        <v>235</v>
      </c>
      <c r="E141" s="15">
        <v>2023</v>
      </c>
      <c r="F141" s="15" t="s">
        <v>162</v>
      </c>
      <c r="G141" s="15" t="s">
        <v>133</v>
      </c>
      <c r="H141" s="15" t="s">
        <v>136</v>
      </c>
      <c r="I141" s="15" t="s">
        <v>139</v>
      </c>
      <c r="J141" s="15" t="s">
        <v>141</v>
      </c>
      <c r="K141" s="15" t="s">
        <v>271</v>
      </c>
      <c r="L141" s="15">
        <v>4</v>
      </c>
      <c r="M141" s="15">
        <v>1.0580000000000001</v>
      </c>
      <c r="N141" s="15">
        <v>0.93</v>
      </c>
      <c r="O141" s="15">
        <v>2.8000000000000001E-2</v>
      </c>
      <c r="P141" s="15">
        <v>0.83799999999999997</v>
      </c>
      <c r="Q141" s="15">
        <v>0.437</v>
      </c>
      <c r="R141" s="15">
        <v>1.3540000000000001</v>
      </c>
      <c r="S141" s="15">
        <v>13.375</v>
      </c>
      <c r="U141" s="15">
        <v>1336086.825</v>
      </c>
      <c r="V141" s="15">
        <v>1110</v>
      </c>
    </row>
    <row r="142" spans="2:22" x14ac:dyDescent="0.25">
      <c r="B142" s="15" t="s">
        <v>136</v>
      </c>
      <c r="C142" s="15" t="s">
        <v>207</v>
      </c>
      <c r="D142" s="15" t="s">
        <v>235</v>
      </c>
      <c r="E142" s="15">
        <v>2023</v>
      </c>
      <c r="F142" s="15" t="s">
        <v>162</v>
      </c>
      <c r="G142" s="15" t="s">
        <v>133</v>
      </c>
      <c r="H142" s="15" t="s">
        <v>136</v>
      </c>
      <c r="I142" s="15" t="s">
        <v>139</v>
      </c>
      <c r="J142" s="15" t="s">
        <v>141</v>
      </c>
      <c r="K142" s="15" t="s">
        <v>271</v>
      </c>
      <c r="L142" s="15">
        <v>5</v>
      </c>
      <c r="M142" s="15">
        <v>1.1359999999999999</v>
      </c>
      <c r="N142" s="15">
        <v>0.93600000000000005</v>
      </c>
      <c r="O142" s="15">
        <v>2.5999999999999999E-2</v>
      </c>
      <c r="P142" s="15">
        <v>0.90300000000000002</v>
      </c>
      <c r="Q142" s="15">
        <v>0.48699999999999999</v>
      </c>
      <c r="R142" s="15">
        <v>1.51</v>
      </c>
      <c r="S142" s="15">
        <v>13.461</v>
      </c>
      <c r="U142" s="15">
        <v>1335141.375</v>
      </c>
      <c r="V142" s="15">
        <v>1300</v>
      </c>
    </row>
    <row r="143" spans="2:22" x14ac:dyDescent="0.25">
      <c r="B143" s="15" t="s">
        <v>136</v>
      </c>
      <c r="C143" s="15" t="s">
        <v>207</v>
      </c>
      <c r="D143" s="15" t="s">
        <v>236</v>
      </c>
      <c r="E143" s="15">
        <v>2023</v>
      </c>
      <c r="F143" s="15" t="s">
        <v>162</v>
      </c>
      <c r="G143" s="15" t="s">
        <v>133</v>
      </c>
      <c r="H143" s="15" t="s">
        <v>136</v>
      </c>
      <c r="I143" s="15" t="s">
        <v>139</v>
      </c>
      <c r="J143" s="15" t="s">
        <v>141</v>
      </c>
      <c r="K143" s="15" t="s">
        <v>271</v>
      </c>
      <c r="L143" s="15">
        <v>1</v>
      </c>
      <c r="M143" s="15">
        <v>0.88700000000000001</v>
      </c>
      <c r="N143" s="15">
        <v>0.8</v>
      </c>
      <c r="O143" s="15">
        <v>2.3E-2</v>
      </c>
      <c r="P143" s="15">
        <v>0.68400000000000005</v>
      </c>
      <c r="Q143" s="15">
        <v>0.36599999999999999</v>
      </c>
      <c r="R143" s="15">
        <v>1.133</v>
      </c>
      <c r="S143" s="15">
        <v>13.496</v>
      </c>
      <c r="U143" s="15">
        <v>1265880.7479999999</v>
      </c>
      <c r="V143" s="15">
        <v>1220</v>
      </c>
    </row>
    <row r="144" spans="2:22" x14ac:dyDescent="0.25">
      <c r="B144" s="15" t="s">
        <v>136</v>
      </c>
      <c r="C144" s="15" t="s">
        <v>207</v>
      </c>
      <c r="D144" s="15" t="s">
        <v>236</v>
      </c>
      <c r="E144" s="15">
        <v>2023</v>
      </c>
      <c r="F144" s="15" t="s">
        <v>162</v>
      </c>
      <c r="G144" s="15" t="s">
        <v>133</v>
      </c>
      <c r="H144" s="15" t="s">
        <v>136</v>
      </c>
      <c r="I144" s="15" t="s">
        <v>139</v>
      </c>
      <c r="J144" s="15" t="s">
        <v>141</v>
      </c>
      <c r="K144" s="15" t="s">
        <v>271</v>
      </c>
      <c r="L144" s="15">
        <v>2</v>
      </c>
      <c r="M144" s="15">
        <v>0.90100000000000002</v>
      </c>
      <c r="N144" s="15">
        <v>0.77900000000000003</v>
      </c>
      <c r="O144" s="15">
        <v>2.1000000000000001E-2</v>
      </c>
      <c r="P144" s="15">
        <v>0.69899999999999995</v>
      </c>
      <c r="Q144" s="15">
        <v>0.373</v>
      </c>
      <c r="R144" s="15">
        <v>1.169</v>
      </c>
      <c r="S144" s="15">
        <v>13.677</v>
      </c>
      <c r="U144" s="15">
        <v>1292170.4750000001</v>
      </c>
      <c r="V144" s="15">
        <v>1350</v>
      </c>
    </row>
    <row r="145" spans="2:22" x14ac:dyDescent="0.25">
      <c r="B145" s="15" t="s">
        <v>136</v>
      </c>
      <c r="C145" s="15" t="s">
        <v>207</v>
      </c>
      <c r="D145" s="15" t="s">
        <v>236</v>
      </c>
      <c r="E145" s="15">
        <v>2023</v>
      </c>
      <c r="F145" s="15" t="s">
        <v>162</v>
      </c>
      <c r="G145" s="15" t="s">
        <v>133</v>
      </c>
      <c r="H145" s="15" t="s">
        <v>136</v>
      </c>
      <c r="I145" s="15" t="s">
        <v>139</v>
      </c>
      <c r="J145" s="15" t="s">
        <v>141</v>
      </c>
      <c r="K145" s="15" t="s">
        <v>271</v>
      </c>
      <c r="L145" s="15">
        <v>3</v>
      </c>
      <c r="M145" s="15">
        <v>0.94</v>
      </c>
      <c r="N145" s="15">
        <v>0.77900000000000003</v>
      </c>
      <c r="O145" s="15">
        <v>2.3E-2</v>
      </c>
      <c r="P145" s="15">
        <v>0.745</v>
      </c>
      <c r="Q145" s="15">
        <v>0.40400000000000003</v>
      </c>
      <c r="R145" s="15">
        <v>1.2549999999999999</v>
      </c>
      <c r="S145" s="15">
        <v>13.618</v>
      </c>
      <c r="U145" s="15">
        <v>1292787.67</v>
      </c>
      <c r="V145" s="15">
        <v>1120</v>
      </c>
    </row>
    <row r="146" spans="2:22" x14ac:dyDescent="0.25">
      <c r="B146" s="15" t="s">
        <v>136</v>
      </c>
      <c r="C146" s="15" t="s">
        <v>207</v>
      </c>
      <c r="D146" s="15" t="s">
        <v>236</v>
      </c>
      <c r="E146" s="15">
        <v>2023</v>
      </c>
      <c r="F146" s="15" t="s">
        <v>162</v>
      </c>
      <c r="G146" s="15" t="s">
        <v>133</v>
      </c>
      <c r="H146" s="15" t="s">
        <v>136</v>
      </c>
      <c r="I146" s="15" t="s">
        <v>139</v>
      </c>
      <c r="J146" s="15" t="s">
        <v>141</v>
      </c>
      <c r="K146" s="15" t="s">
        <v>271</v>
      </c>
      <c r="L146" s="15">
        <v>4</v>
      </c>
      <c r="M146" s="15">
        <v>1.0309999999999999</v>
      </c>
      <c r="N146" s="15">
        <v>0.88800000000000001</v>
      </c>
      <c r="O146" s="15">
        <v>2.7E-2</v>
      </c>
      <c r="P146" s="15">
        <v>0.81399999999999995</v>
      </c>
      <c r="Q146" s="15">
        <v>0.43099999999999999</v>
      </c>
      <c r="R146" s="15">
        <v>1.3280000000000001</v>
      </c>
      <c r="S146" s="15">
        <v>13.627000000000001</v>
      </c>
      <c r="U146" s="15">
        <v>1294754.642</v>
      </c>
      <c r="V146" s="15">
        <v>1110</v>
      </c>
    </row>
    <row r="147" spans="2:22" x14ac:dyDescent="0.25">
      <c r="B147" s="15" t="s">
        <v>136</v>
      </c>
      <c r="C147" s="15" t="s">
        <v>207</v>
      </c>
      <c r="D147" s="15" t="s">
        <v>236</v>
      </c>
      <c r="E147" s="15">
        <v>2023</v>
      </c>
      <c r="F147" s="15" t="s">
        <v>162</v>
      </c>
      <c r="G147" s="15" t="s">
        <v>133</v>
      </c>
      <c r="H147" s="15" t="s">
        <v>136</v>
      </c>
      <c r="I147" s="15" t="s">
        <v>139</v>
      </c>
      <c r="J147" s="15" t="s">
        <v>141</v>
      </c>
      <c r="K147" s="15" t="s">
        <v>271</v>
      </c>
      <c r="L147" s="15">
        <v>5</v>
      </c>
      <c r="M147" s="15">
        <v>1.1000000000000001</v>
      </c>
      <c r="N147" s="15">
        <v>0.86</v>
      </c>
      <c r="O147" s="15">
        <v>2.4E-2</v>
      </c>
      <c r="P147" s="15">
        <v>0.91300000000000003</v>
      </c>
      <c r="Q147" s="15">
        <v>0.496</v>
      </c>
      <c r="R147" s="15">
        <v>1.4810000000000001</v>
      </c>
      <c r="S147" s="15">
        <v>13.721</v>
      </c>
      <c r="U147" s="15">
        <v>1290151.97</v>
      </c>
      <c r="V147" s="15">
        <v>1300</v>
      </c>
    </row>
    <row r="148" spans="2:22" x14ac:dyDescent="0.25">
      <c r="B148" s="15" t="s">
        <v>136</v>
      </c>
      <c r="C148" s="15" t="s">
        <v>207</v>
      </c>
      <c r="D148" s="15" t="s">
        <v>237</v>
      </c>
      <c r="E148" s="15">
        <v>2023</v>
      </c>
      <c r="F148" s="15" t="s">
        <v>162</v>
      </c>
      <c r="G148" s="15" t="s">
        <v>133</v>
      </c>
      <c r="H148" s="15" t="s">
        <v>136</v>
      </c>
      <c r="I148" s="15" t="s">
        <v>139</v>
      </c>
      <c r="J148" s="15" t="s">
        <v>141</v>
      </c>
      <c r="K148" s="15" t="s">
        <v>271</v>
      </c>
      <c r="L148" s="15">
        <v>1</v>
      </c>
      <c r="M148" s="15">
        <v>0.92900000000000005</v>
      </c>
      <c r="N148" s="15">
        <v>0.88600000000000001</v>
      </c>
      <c r="O148" s="15">
        <v>2.5000000000000001E-2</v>
      </c>
      <c r="P148" s="15">
        <v>0.69099999999999995</v>
      </c>
      <c r="Q148" s="15">
        <v>0.36899999999999999</v>
      </c>
      <c r="R148" s="15">
        <v>1.1910000000000001</v>
      </c>
      <c r="S148" s="15">
        <v>13.496</v>
      </c>
      <c r="U148" s="15">
        <v>1265889.2080000001</v>
      </c>
      <c r="V148" s="15">
        <v>1220</v>
      </c>
    </row>
    <row r="149" spans="2:22" x14ac:dyDescent="0.25">
      <c r="B149" s="15" t="s">
        <v>136</v>
      </c>
      <c r="C149" s="15" t="s">
        <v>207</v>
      </c>
      <c r="D149" s="15" t="s">
        <v>237</v>
      </c>
      <c r="E149" s="15">
        <v>2023</v>
      </c>
      <c r="F149" s="15" t="s">
        <v>162</v>
      </c>
      <c r="G149" s="15" t="s">
        <v>133</v>
      </c>
      <c r="H149" s="15" t="s">
        <v>136</v>
      </c>
      <c r="I149" s="15" t="s">
        <v>139</v>
      </c>
      <c r="J149" s="15" t="s">
        <v>141</v>
      </c>
      <c r="K149" s="15" t="s">
        <v>271</v>
      </c>
      <c r="L149" s="15">
        <v>2</v>
      </c>
      <c r="M149" s="15">
        <v>0.92400000000000004</v>
      </c>
      <c r="N149" s="15">
        <v>0.79800000000000004</v>
      </c>
      <c r="O149" s="15">
        <v>2.1999999999999999E-2</v>
      </c>
      <c r="P149" s="15">
        <v>0.72299999999999998</v>
      </c>
      <c r="Q149" s="15">
        <v>0.38200000000000001</v>
      </c>
      <c r="R149" s="15">
        <v>1.2150000000000001</v>
      </c>
      <c r="S149" s="15">
        <v>13.677</v>
      </c>
      <c r="U149" s="15">
        <v>1292154.1140000001</v>
      </c>
      <c r="V149" s="15">
        <v>1350</v>
      </c>
    </row>
    <row r="150" spans="2:22" x14ac:dyDescent="0.25">
      <c r="B150" s="15" t="s">
        <v>136</v>
      </c>
      <c r="C150" s="15" t="s">
        <v>207</v>
      </c>
      <c r="D150" s="15" t="s">
        <v>237</v>
      </c>
      <c r="E150" s="15">
        <v>2023</v>
      </c>
      <c r="F150" s="15" t="s">
        <v>162</v>
      </c>
      <c r="G150" s="15" t="s">
        <v>133</v>
      </c>
      <c r="H150" s="15" t="s">
        <v>136</v>
      </c>
      <c r="I150" s="15" t="s">
        <v>139</v>
      </c>
      <c r="J150" s="15" t="s">
        <v>141</v>
      </c>
      <c r="K150" s="15" t="s">
        <v>271</v>
      </c>
      <c r="L150" s="15">
        <v>3</v>
      </c>
      <c r="M150" s="15">
        <v>0.95299999999999996</v>
      </c>
      <c r="N150" s="15">
        <v>0.79500000000000004</v>
      </c>
      <c r="O150" s="15">
        <v>2.4E-2</v>
      </c>
      <c r="P150" s="15">
        <v>0.75900000000000001</v>
      </c>
      <c r="Q150" s="15">
        <v>0.40200000000000002</v>
      </c>
      <c r="R150" s="15">
        <v>1.2669999999999999</v>
      </c>
      <c r="S150" s="15">
        <v>13.617000000000001</v>
      </c>
      <c r="U150" s="15">
        <v>1292785.257</v>
      </c>
      <c r="V150" s="15">
        <v>1120</v>
      </c>
    </row>
    <row r="151" spans="2:22" x14ac:dyDescent="0.25">
      <c r="B151" s="15" t="s">
        <v>136</v>
      </c>
      <c r="C151" s="15" t="s">
        <v>207</v>
      </c>
      <c r="D151" s="15" t="s">
        <v>237</v>
      </c>
      <c r="E151" s="15">
        <v>2023</v>
      </c>
      <c r="F151" s="15" t="s">
        <v>162</v>
      </c>
      <c r="G151" s="15" t="s">
        <v>133</v>
      </c>
      <c r="H151" s="15" t="s">
        <v>136</v>
      </c>
      <c r="I151" s="15" t="s">
        <v>139</v>
      </c>
      <c r="J151" s="15" t="s">
        <v>141</v>
      </c>
      <c r="K151" s="15" t="s">
        <v>271</v>
      </c>
      <c r="L151" s="15">
        <v>4</v>
      </c>
      <c r="M151" s="15">
        <v>1.0609999999999999</v>
      </c>
      <c r="N151" s="15">
        <v>0.98099999999999998</v>
      </c>
      <c r="O151" s="15">
        <v>2.9000000000000001E-2</v>
      </c>
      <c r="P151" s="15">
        <v>0.84399999999999997</v>
      </c>
      <c r="Q151" s="15">
        <v>0.438</v>
      </c>
      <c r="R151" s="15">
        <v>1.3640000000000001</v>
      </c>
      <c r="S151" s="15">
        <v>13.627000000000001</v>
      </c>
      <c r="U151" s="15">
        <v>1294740.186</v>
      </c>
      <c r="V151" s="15">
        <v>1110</v>
      </c>
    </row>
    <row r="152" spans="2:22" x14ac:dyDescent="0.25">
      <c r="B152" s="15" t="s">
        <v>136</v>
      </c>
      <c r="C152" s="15" t="s">
        <v>207</v>
      </c>
      <c r="D152" s="15" t="s">
        <v>237</v>
      </c>
      <c r="E152" s="15">
        <v>2023</v>
      </c>
      <c r="F152" s="15" t="s">
        <v>162</v>
      </c>
      <c r="G152" s="15" t="s">
        <v>133</v>
      </c>
      <c r="H152" s="15" t="s">
        <v>136</v>
      </c>
      <c r="I152" s="15" t="s">
        <v>139</v>
      </c>
      <c r="J152" s="15" t="s">
        <v>141</v>
      </c>
      <c r="K152" s="15" t="s">
        <v>271</v>
      </c>
      <c r="L152" s="15">
        <v>5</v>
      </c>
      <c r="M152" s="15">
        <v>1.1160000000000001</v>
      </c>
      <c r="N152" s="15">
        <v>0.879</v>
      </c>
      <c r="O152" s="15">
        <v>2.4E-2</v>
      </c>
      <c r="P152" s="15">
        <v>0.92800000000000005</v>
      </c>
      <c r="Q152" s="15">
        <v>0.49</v>
      </c>
      <c r="R152" s="15">
        <v>1.52</v>
      </c>
      <c r="S152" s="15">
        <v>13.721</v>
      </c>
      <c r="U152" s="15">
        <v>1290150.8999999999</v>
      </c>
      <c r="V152" s="15">
        <v>1300</v>
      </c>
    </row>
    <row r="153" spans="2:22" x14ac:dyDescent="0.25">
      <c r="B153" s="15" t="s">
        <v>136</v>
      </c>
      <c r="C153" s="15" t="s">
        <v>207</v>
      </c>
      <c r="D153" s="15" t="s">
        <v>238</v>
      </c>
      <c r="E153" s="15">
        <v>2023</v>
      </c>
      <c r="F153" s="15" t="s">
        <v>162</v>
      </c>
      <c r="G153" s="15" t="s">
        <v>133</v>
      </c>
      <c r="H153" s="15" t="s">
        <v>136</v>
      </c>
      <c r="I153" s="15" t="s">
        <v>139</v>
      </c>
      <c r="J153" s="15" t="s">
        <v>141</v>
      </c>
      <c r="K153" s="15" t="s">
        <v>271</v>
      </c>
      <c r="L153" s="15">
        <v>1</v>
      </c>
      <c r="M153" s="15">
        <v>0.96499999999999997</v>
      </c>
      <c r="N153" s="15">
        <v>0.872</v>
      </c>
      <c r="O153" s="15">
        <v>2.5000000000000001E-2</v>
      </c>
      <c r="P153" s="15">
        <v>0.72</v>
      </c>
      <c r="Q153" s="15">
        <v>0.38500000000000001</v>
      </c>
      <c r="R153" s="15">
        <v>1.284</v>
      </c>
      <c r="S153" s="15">
        <v>13.552</v>
      </c>
      <c r="U153" s="15">
        <v>1137974.044</v>
      </c>
      <c r="V153" s="15">
        <v>1220</v>
      </c>
    </row>
    <row r="154" spans="2:22" x14ac:dyDescent="0.25">
      <c r="B154" s="15" t="s">
        <v>136</v>
      </c>
      <c r="C154" s="15" t="s">
        <v>207</v>
      </c>
      <c r="D154" s="15" t="s">
        <v>238</v>
      </c>
      <c r="E154" s="15">
        <v>2023</v>
      </c>
      <c r="F154" s="15" t="s">
        <v>162</v>
      </c>
      <c r="G154" s="15" t="s">
        <v>133</v>
      </c>
      <c r="H154" s="15" t="s">
        <v>136</v>
      </c>
      <c r="I154" s="15" t="s">
        <v>139</v>
      </c>
      <c r="J154" s="15" t="s">
        <v>141</v>
      </c>
      <c r="K154" s="15" t="s">
        <v>271</v>
      </c>
      <c r="L154" s="15">
        <v>2</v>
      </c>
      <c r="M154" s="15">
        <v>0.98599999999999999</v>
      </c>
      <c r="N154" s="15">
        <v>0.85299999999999998</v>
      </c>
      <c r="O154" s="15">
        <v>2.3E-2</v>
      </c>
      <c r="P154" s="15">
        <v>0.76600000000000001</v>
      </c>
      <c r="Q154" s="15">
        <v>0.40600000000000003</v>
      </c>
      <c r="R154" s="15">
        <v>1.286</v>
      </c>
      <c r="S154" s="15">
        <v>13.728999999999999</v>
      </c>
      <c r="U154" s="15">
        <v>1158048.74</v>
      </c>
      <c r="V154" s="15">
        <v>1350</v>
      </c>
    </row>
    <row r="155" spans="2:22" x14ac:dyDescent="0.25">
      <c r="B155" s="15" t="s">
        <v>136</v>
      </c>
      <c r="C155" s="15" t="s">
        <v>207</v>
      </c>
      <c r="D155" s="15" t="s">
        <v>238</v>
      </c>
      <c r="E155" s="15">
        <v>2023</v>
      </c>
      <c r="F155" s="15" t="s">
        <v>162</v>
      </c>
      <c r="G155" s="15" t="s">
        <v>133</v>
      </c>
      <c r="H155" s="15" t="s">
        <v>136</v>
      </c>
      <c r="I155" s="15" t="s">
        <v>139</v>
      </c>
      <c r="J155" s="15" t="s">
        <v>141</v>
      </c>
      <c r="K155" s="15" t="s">
        <v>271</v>
      </c>
      <c r="L155" s="15">
        <v>3</v>
      </c>
      <c r="M155" s="15">
        <v>1.0109999999999999</v>
      </c>
      <c r="N155" s="15">
        <v>0.82499999999999996</v>
      </c>
      <c r="O155" s="15">
        <v>2.5000000000000001E-2</v>
      </c>
      <c r="P155" s="15">
        <v>0.82399999999999995</v>
      </c>
      <c r="Q155" s="15">
        <v>0.42399999999999999</v>
      </c>
      <c r="R155" s="15">
        <v>1.337</v>
      </c>
      <c r="S155" s="15">
        <v>13.670999999999999</v>
      </c>
      <c r="U155" s="15">
        <v>1160484.0360000001</v>
      </c>
      <c r="V155" s="15">
        <v>1120</v>
      </c>
    </row>
    <row r="156" spans="2:22" x14ac:dyDescent="0.25">
      <c r="B156" s="15" t="s">
        <v>136</v>
      </c>
      <c r="C156" s="15" t="s">
        <v>207</v>
      </c>
      <c r="D156" s="15" t="s">
        <v>238</v>
      </c>
      <c r="E156" s="15">
        <v>2023</v>
      </c>
      <c r="F156" s="15" t="s">
        <v>162</v>
      </c>
      <c r="G156" s="15" t="s">
        <v>133</v>
      </c>
      <c r="H156" s="15" t="s">
        <v>136</v>
      </c>
      <c r="I156" s="15" t="s">
        <v>139</v>
      </c>
      <c r="J156" s="15" t="s">
        <v>141</v>
      </c>
      <c r="K156" s="15" t="s">
        <v>271</v>
      </c>
      <c r="L156" s="15">
        <v>4</v>
      </c>
      <c r="M156" s="15">
        <v>1.1200000000000001</v>
      </c>
      <c r="N156" s="15">
        <v>0.94499999999999995</v>
      </c>
      <c r="O156" s="15">
        <v>2.8000000000000001E-2</v>
      </c>
      <c r="P156" s="15">
        <v>0.91900000000000004</v>
      </c>
      <c r="Q156" s="15">
        <v>0.47099999999999997</v>
      </c>
      <c r="R156" s="15">
        <v>1.4690000000000001</v>
      </c>
      <c r="S156" s="15">
        <v>13.680999999999999</v>
      </c>
      <c r="U156" s="15">
        <v>1161331.6370000001</v>
      </c>
      <c r="V156" s="15">
        <v>1110</v>
      </c>
    </row>
    <row r="157" spans="2:22" x14ac:dyDescent="0.25">
      <c r="B157" s="15" t="s">
        <v>136</v>
      </c>
      <c r="C157" s="15" t="s">
        <v>207</v>
      </c>
      <c r="D157" s="15" t="s">
        <v>238</v>
      </c>
      <c r="E157" s="15">
        <v>2023</v>
      </c>
      <c r="F157" s="15" t="s">
        <v>162</v>
      </c>
      <c r="G157" s="15" t="s">
        <v>133</v>
      </c>
      <c r="H157" s="15" t="s">
        <v>136</v>
      </c>
      <c r="I157" s="15" t="s">
        <v>139</v>
      </c>
      <c r="J157" s="15" t="s">
        <v>141</v>
      </c>
      <c r="K157" s="15" t="s">
        <v>271</v>
      </c>
      <c r="L157" s="15">
        <v>5</v>
      </c>
      <c r="M157" s="15">
        <v>1.2090000000000001</v>
      </c>
      <c r="N157" s="15">
        <v>0.94799999999999995</v>
      </c>
      <c r="O157" s="15">
        <v>2.5999999999999999E-2</v>
      </c>
      <c r="P157" s="15">
        <v>0.999</v>
      </c>
      <c r="Q157" s="15">
        <v>0.54100000000000004</v>
      </c>
      <c r="R157" s="15">
        <v>1.603</v>
      </c>
      <c r="S157" s="15">
        <v>13.776999999999999</v>
      </c>
      <c r="U157" s="15">
        <v>1155654.71</v>
      </c>
      <c r="V157" s="15">
        <v>1300</v>
      </c>
    </row>
    <row r="158" spans="2:22" x14ac:dyDescent="0.25">
      <c r="B158" s="15" t="s">
        <v>136</v>
      </c>
      <c r="C158" s="15" t="s">
        <v>207</v>
      </c>
      <c r="D158" s="15" t="s">
        <v>239</v>
      </c>
      <c r="E158" s="15">
        <v>2023</v>
      </c>
      <c r="F158" s="15" t="s">
        <v>162</v>
      </c>
      <c r="G158" s="15" t="s">
        <v>133</v>
      </c>
      <c r="H158" s="15" t="s">
        <v>136</v>
      </c>
      <c r="I158" s="15" t="s">
        <v>139</v>
      </c>
      <c r="J158" s="15" t="s">
        <v>141</v>
      </c>
      <c r="K158" s="15" t="s">
        <v>271</v>
      </c>
      <c r="L158" s="15">
        <v>1</v>
      </c>
      <c r="M158" s="15">
        <v>1.07</v>
      </c>
      <c r="N158" s="15">
        <v>0.96599999999999997</v>
      </c>
      <c r="O158" s="15">
        <v>2.8000000000000001E-2</v>
      </c>
      <c r="P158" s="15">
        <v>0.80200000000000005</v>
      </c>
      <c r="Q158" s="15">
        <v>0.42099999999999999</v>
      </c>
      <c r="R158" s="15">
        <v>1.393</v>
      </c>
      <c r="S158" s="15">
        <v>13.552</v>
      </c>
      <c r="U158" s="15">
        <v>1137968.486</v>
      </c>
      <c r="V158" s="15">
        <v>1220</v>
      </c>
    </row>
    <row r="159" spans="2:22" x14ac:dyDescent="0.25">
      <c r="B159" s="15" t="s">
        <v>136</v>
      </c>
      <c r="C159" s="15" t="s">
        <v>207</v>
      </c>
      <c r="D159" s="15" t="s">
        <v>239</v>
      </c>
      <c r="E159" s="15">
        <v>2023</v>
      </c>
      <c r="F159" s="15" t="s">
        <v>162</v>
      </c>
      <c r="G159" s="15" t="s">
        <v>133</v>
      </c>
      <c r="H159" s="15" t="s">
        <v>136</v>
      </c>
      <c r="I159" s="15" t="s">
        <v>139</v>
      </c>
      <c r="J159" s="15" t="s">
        <v>141</v>
      </c>
      <c r="K159" s="15" t="s">
        <v>271</v>
      </c>
      <c r="L159" s="15">
        <v>2</v>
      </c>
      <c r="M159" s="15">
        <v>1.1240000000000001</v>
      </c>
      <c r="N159" s="15">
        <v>1.0109999999999999</v>
      </c>
      <c r="O159" s="15">
        <v>2.8000000000000001E-2</v>
      </c>
      <c r="P159" s="15">
        <v>0.86099999999999999</v>
      </c>
      <c r="Q159" s="15">
        <v>0.45800000000000002</v>
      </c>
      <c r="R159" s="15">
        <v>1.4530000000000001</v>
      </c>
      <c r="S159" s="15">
        <v>13.728999999999999</v>
      </c>
      <c r="U159" s="15">
        <v>1158059.0460000001</v>
      </c>
      <c r="V159" s="15">
        <v>1350</v>
      </c>
    </row>
    <row r="160" spans="2:22" x14ac:dyDescent="0.25">
      <c r="B160" s="15" t="s">
        <v>136</v>
      </c>
      <c r="C160" s="15" t="s">
        <v>207</v>
      </c>
      <c r="D160" s="15" t="s">
        <v>239</v>
      </c>
      <c r="E160" s="15">
        <v>2023</v>
      </c>
      <c r="F160" s="15" t="s">
        <v>162</v>
      </c>
      <c r="G160" s="15" t="s">
        <v>133</v>
      </c>
      <c r="H160" s="15" t="s">
        <v>136</v>
      </c>
      <c r="I160" s="15" t="s">
        <v>139</v>
      </c>
      <c r="J160" s="15" t="s">
        <v>141</v>
      </c>
      <c r="K160" s="15" t="s">
        <v>271</v>
      </c>
      <c r="L160" s="15">
        <v>3</v>
      </c>
      <c r="M160" s="15">
        <v>1.155</v>
      </c>
      <c r="N160" s="15">
        <v>0.93799999999999994</v>
      </c>
      <c r="O160" s="15">
        <v>2.8000000000000001E-2</v>
      </c>
      <c r="P160" s="15">
        <v>0.94599999999999995</v>
      </c>
      <c r="Q160" s="15">
        <v>0.51700000000000002</v>
      </c>
      <c r="R160" s="15">
        <v>1.5669999999999999</v>
      </c>
      <c r="S160" s="15">
        <v>13.670999999999999</v>
      </c>
      <c r="U160" s="15">
        <v>1160489.5789999999</v>
      </c>
      <c r="V160" s="15">
        <v>1120</v>
      </c>
    </row>
    <row r="161" spans="2:22" x14ac:dyDescent="0.25">
      <c r="B161" s="15" t="s">
        <v>136</v>
      </c>
      <c r="C161" s="15" t="s">
        <v>207</v>
      </c>
      <c r="D161" s="15" t="s">
        <v>239</v>
      </c>
      <c r="E161" s="15">
        <v>2023</v>
      </c>
      <c r="F161" s="15" t="s">
        <v>162</v>
      </c>
      <c r="G161" s="15" t="s">
        <v>133</v>
      </c>
      <c r="H161" s="15" t="s">
        <v>136</v>
      </c>
      <c r="I161" s="15" t="s">
        <v>139</v>
      </c>
      <c r="J161" s="15" t="s">
        <v>141</v>
      </c>
      <c r="K161" s="15" t="s">
        <v>271</v>
      </c>
      <c r="L161" s="15">
        <v>4</v>
      </c>
      <c r="M161" s="15">
        <v>1.272</v>
      </c>
      <c r="N161" s="15">
        <v>1.091</v>
      </c>
      <c r="O161" s="15">
        <v>3.3000000000000002E-2</v>
      </c>
      <c r="P161" s="15">
        <v>1.038</v>
      </c>
      <c r="Q161" s="15">
        <v>0.53500000000000003</v>
      </c>
      <c r="R161" s="15">
        <v>1.621</v>
      </c>
      <c r="S161" s="15">
        <v>13.680999999999999</v>
      </c>
      <c r="U161" s="15">
        <v>1161324.2109999999</v>
      </c>
      <c r="V161" s="15">
        <v>1110</v>
      </c>
    </row>
    <row r="162" spans="2:22" x14ac:dyDescent="0.25">
      <c r="B162" s="15" t="s">
        <v>136</v>
      </c>
      <c r="C162" s="15" t="s">
        <v>207</v>
      </c>
      <c r="D162" s="15" t="s">
        <v>239</v>
      </c>
      <c r="E162" s="15">
        <v>2023</v>
      </c>
      <c r="F162" s="15" t="s">
        <v>162</v>
      </c>
      <c r="G162" s="15" t="s">
        <v>133</v>
      </c>
      <c r="H162" s="15" t="s">
        <v>136</v>
      </c>
      <c r="I162" s="15" t="s">
        <v>139</v>
      </c>
      <c r="J162" s="15" t="s">
        <v>141</v>
      </c>
      <c r="K162" s="15" t="s">
        <v>271</v>
      </c>
      <c r="L162" s="15">
        <v>5</v>
      </c>
      <c r="M162" s="15">
        <v>1.4470000000000001</v>
      </c>
      <c r="N162" s="15">
        <v>1.1919999999999999</v>
      </c>
      <c r="O162" s="15">
        <v>3.3000000000000002E-2</v>
      </c>
      <c r="P162" s="15">
        <v>1.179</v>
      </c>
      <c r="Q162" s="15">
        <v>0.66500000000000004</v>
      </c>
      <c r="R162" s="15">
        <v>1.883</v>
      </c>
      <c r="S162" s="15">
        <v>13.776999999999999</v>
      </c>
      <c r="U162" s="15">
        <v>1155650.591</v>
      </c>
      <c r="V162" s="15">
        <v>1300</v>
      </c>
    </row>
    <row r="163" spans="2:22" x14ac:dyDescent="0.25">
      <c r="B163" s="15" t="s">
        <v>136</v>
      </c>
      <c r="C163" s="15" t="s">
        <v>207</v>
      </c>
      <c r="D163" s="15" t="s">
        <v>240</v>
      </c>
      <c r="E163" s="15">
        <v>2023</v>
      </c>
      <c r="F163" s="15" t="s">
        <v>162</v>
      </c>
      <c r="G163" s="15" t="s">
        <v>133</v>
      </c>
      <c r="H163" s="15" t="s">
        <v>136</v>
      </c>
      <c r="I163" s="15" t="s">
        <v>139</v>
      </c>
      <c r="J163" s="15" t="s">
        <v>141</v>
      </c>
      <c r="K163" s="15" t="s">
        <v>271</v>
      </c>
      <c r="L163" s="15">
        <v>1</v>
      </c>
      <c r="M163" s="15">
        <v>1.2230000000000001</v>
      </c>
      <c r="N163" s="15">
        <v>1.056</v>
      </c>
      <c r="O163" s="15">
        <v>0.03</v>
      </c>
      <c r="P163" s="15">
        <v>0.93500000000000005</v>
      </c>
      <c r="Q163" s="15">
        <v>0.51600000000000001</v>
      </c>
      <c r="R163" s="15">
        <v>1.615</v>
      </c>
      <c r="S163" s="15">
        <v>13.385</v>
      </c>
      <c r="U163" s="15">
        <v>935898.85199999996</v>
      </c>
      <c r="V163" s="15">
        <v>1220</v>
      </c>
    </row>
    <row r="164" spans="2:22" x14ac:dyDescent="0.25">
      <c r="B164" s="15" t="s">
        <v>136</v>
      </c>
      <c r="C164" s="15" t="s">
        <v>207</v>
      </c>
      <c r="D164" s="15" t="s">
        <v>240</v>
      </c>
      <c r="E164" s="15">
        <v>2023</v>
      </c>
      <c r="F164" s="15" t="s">
        <v>162</v>
      </c>
      <c r="G164" s="15" t="s">
        <v>133</v>
      </c>
      <c r="H164" s="15" t="s">
        <v>136</v>
      </c>
      <c r="I164" s="15" t="s">
        <v>139</v>
      </c>
      <c r="J164" s="15" t="s">
        <v>141</v>
      </c>
      <c r="K164" s="15" t="s">
        <v>271</v>
      </c>
      <c r="L164" s="15">
        <v>2</v>
      </c>
      <c r="M164" s="15">
        <v>1.3120000000000001</v>
      </c>
      <c r="N164" s="15">
        <v>1.1639999999999999</v>
      </c>
      <c r="O164" s="15">
        <v>3.2000000000000001E-2</v>
      </c>
      <c r="P164" s="15">
        <v>1.0189999999999999</v>
      </c>
      <c r="Q164" s="15">
        <v>0.56599999999999995</v>
      </c>
      <c r="R164" s="15">
        <v>1.736</v>
      </c>
      <c r="S164" s="15">
        <v>13.563000000000001</v>
      </c>
      <c r="U164" s="15">
        <v>951760.61</v>
      </c>
      <c r="V164" s="15">
        <v>1350</v>
      </c>
    </row>
    <row r="165" spans="2:22" x14ac:dyDescent="0.25">
      <c r="B165" s="15" t="s">
        <v>136</v>
      </c>
      <c r="C165" s="15" t="s">
        <v>207</v>
      </c>
      <c r="D165" s="15" t="s">
        <v>240</v>
      </c>
      <c r="E165" s="15">
        <v>2023</v>
      </c>
      <c r="F165" s="15" t="s">
        <v>162</v>
      </c>
      <c r="G165" s="15" t="s">
        <v>133</v>
      </c>
      <c r="H165" s="15" t="s">
        <v>136</v>
      </c>
      <c r="I165" s="15" t="s">
        <v>139</v>
      </c>
      <c r="J165" s="15" t="s">
        <v>141</v>
      </c>
      <c r="K165" s="15" t="s">
        <v>271</v>
      </c>
      <c r="L165" s="15">
        <v>3</v>
      </c>
      <c r="M165" s="15">
        <v>1.3859999999999999</v>
      </c>
      <c r="N165" s="15">
        <v>1.0980000000000001</v>
      </c>
      <c r="O165" s="15">
        <v>3.3000000000000002E-2</v>
      </c>
      <c r="P165" s="15">
        <v>1.111</v>
      </c>
      <c r="Q165" s="15">
        <v>0.65400000000000003</v>
      </c>
      <c r="R165" s="15">
        <v>1.825</v>
      </c>
      <c r="S165" s="15">
        <v>13.51</v>
      </c>
      <c r="U165" s="15">
        <v>954033.64800000004</v>
      </c>
      <c r="V165" s="15">
        <v>1120</v>
      </c>
    </row>
    <row r="166" spans="2:22" x14ac:dyDescent="0.25">
      <c r="B166" s="15" t="s">
        <v>136</v>
      </c>
      <c r="C166" s="15" t="s">
        <v>207</v>
      </c>
      <c r="D166" s="15" t="s">
        <v>240</v>
      </c>
      <c r="E166" s="15">
        <v>2023</v>
      </c>
      <c r="F166" s="15" t="s">
        <v>162</v>
      </c>
      <c r="G166" s="15" t="s">
        <v>133</v>
      </c>
      <c r="H166" s="15" t="s">
        <v>136</v>
      </c>
      <c r="I166" s="15" t="s">
        <v>139</v>
      </c>
      <c r="J166" s="15" t="s">
        <v>141</v>
      </c>
      <c r="K166" s="15" t="s">
        <v>271</v>
      </c>
      <c r="L166" s="15">
        <v>4</v>
      </c>
      <c r="M166" s="15">
        <v>1.516</v>
      </c>
      <c r="N166" s="15">
        <v>1.2010000000000001</v>
      </c>
      <c r="O166" s="15">
        <v>3.5999999999999997E-2</v>
      </c>
      <c r="P166" s="15">
        <v>1.2509999999999999</v>
      </c>
      <c r="Q166" s="15">
        <v>0.67400000000000004</v>
      </c>
      <c r="R166" s="15">
        <v>1.9850000000000001</v>
      </c>
      <c r="S166" s="15">
        <v>13.522</v>
      </c>
      <c r="U166" s="15">
        <v>954124.22600000002</v>
      </c>
      <c r="V166" s="15">
        <v>1110</v>
      </c>
    </row>
    <row r="167" spans="2:22" x14ac:dyDescent="0.25">
      <c r="B167" s="15" t="s">
        <v>136</v>
      </c>
      <c r="C167" s="15" t="s">
        <v>207</v>
      </c>
      <c r="D167" s="15" t="s">
        <v>240</v>
      </c>
      <c r="E167" s="15">
        <v>2023</v>
      </c>
      <c r="F167" s="15" t="s">
        <v>162</v>
      </c>
      <c r="G167" s="15" t="s">
        <v>133</v>
      </c>
      <c r="H167" s="15" t="s">
        <v>136</v>
      </c>
      <c r="I167" s="15" t="s">
        <v>139</v>
      </c>
      <c r="J167" s="15" t="s">
        <v>141</v>
      </c>
      <c r="K167" s="15" t="s">
        <v>271</v>
      </c>
      <c r="L167" s="15">
        <v>5</v>
      </c>
      <c r="M167" s="15">
        <v>1.768</v>
      </c>
      <c r="N167" s="15">
        <v>1.343</v>
      </c>
      <c r="O167" s="15">
        <v>3.6999999999999998E-2</v>
      </c>
      <c r="P167" s="15">
        <v>1.4770000000000001</v>
      </c>
      <c r="Q167" s="15">
        <v>0.84099999999999997</v>
      </c>
      <c r="R167" s="15">
        <v>2.254</v>
      </c>
      <c r="S167" s="15">
        <v>13.61</v>
      </c>
      <c r="U167" s="15">
        <v>948020.19200000004</v>
      </c>
      <c r="V167" s="15">
        <v>1300</v>
      </c>
    </row>
    <row r="168" spans="2:22" x14ac:dyDescent="0.25">
      <c r="B168" s="15" t="s">
        <v>136</v>
      </c>
      <c r="C168" s="15" t="s">
        <v>207</v>
      </c>
      <c r="D168" s="15" t="s">
        <v>241</v>
      </c>
      <c r="E168" s="15">
        <v>2023</v>
      </c>
      <c r="F168" s="15" t="s">
        <v>162</v>
      </c>
      <c r="G168" s="15" t="s">
        <v>133</v>
      </c>
      <c r="H168" s="15" t="s">
        <v>136</v>
      </c>
      <c r="I168" s="15" t="s">
        <v>139</v>
      </c>
      <c r="J168" s="15" t="s">
        <v>141</v>
      </c>
      <c r="K168" s="15" t="s">
        <v>271</v>
      </c>
      <c r="L168" s="15">
        <v>1</v>
      </c>
      <c r="M168" s="15">
        <v>1.4990000000000001</v>
      </c>
      <c r="N168" s="15">
        <v>1.3680000000000001</v>
      </c>
      <c r="O168" s="15">
        <v>3.9E-2</v>
      </c>
      <c r="P168" s="15">
        <v>1.1259999999999999</v>
      </c>
      <c r="Q168" s="15">
        <v>0.63400000000000001</v>
      </c>
      <c r="R168" s="15">
        <v>1.905</v>
      </c>
      <c r="S168" s="15">
        <v>13.385</v>
      </c>
      <c r="U168" s="15">
        <v>935896.478</v>
      </c>
      <c r="V168" s="15">
        <v>1220</v>
      </c>
    </row>
    <row r="169" spans="2:22" x14ac:dyDescent="0.25">
      <c r="B169" s="15" t="s">
        <v>136</v>
      </c>
      <c r="C169" s="15" t="s">
        <v>207</v>
      </c>
      <c r="D169" s="15" t="s">
        <v>241</v>
      </c>
      <c r="E169" s="15">
        <v>2023</v>
      </c>
      <c r="F169" s="15" t="s">
        <v>162</v>
      </c>
      <c r="G169" s="15" t="s">
        <v>133</v>
      </c>
      <c r="H169" s="15" t="s">
        <v>136</v>
      </c>
      <c r="I169" s="15" t="s">
        <v>139</v>
      </c>
      <c r="J169" s="15" t="s">
        <v>141</v>
      </c>
      <c r="K169" s="15" t="s">
        <v>271</v>
      </c>
      <c r="L169" s="15">
        <v>2</v>
      </c>
      <c r="M169" s="15">
        <v>1.671</v>
      </c>
      <c r="N169" s="15">
        <v>1.496</v>
      </c>
      <c r="O169" s="15">
        <v>4.1000000000000002E-2</v>
      </c>
      <c r="P169" s="15">
        <v>1.238</v>
      </c>
      <c r="Q169" s="15">
        <v>0.72099999999999997</v>
      </c>
      <c r="R169" s="15">
        <v>2.137</v>
      </c>
      <c r="S169" s="15">
        <v>13.564</v>
      </c>
      <c r="U169" s="15">
        <v>951764.99699999997</v>
      </c>
      <c r="V169" s="15">
        <v>1350</v>
      </c>
    </row>
    <row r="170" spans="2:22" x14ac:dyDescent="0.25">
      <c r="B170" s="15" t="s">
        <v>136</v>
      </c>
      <c r="C170" s="15" t="s">
        <v>207</v>
      </c>
      <c r="D170" s="15" t="s">
        <v>241</v>
      </c>
      <c r="E170" s="15">
        <v>2023</v>
      </c>
      <c r="F170" s="15" t="s">
        <v>162</v>
      </c>
      <c r="G170" s="15" t="s">
        <v>133</v>
      </c>
      <c r="H170" s="15" t="s">
        <v>136</v>
      </c>
      <c r="I170" s="15" t="s">
        <v>139</v>
      </c>
      <c r="J170" s="15" t="s">
        <v>141</v>
      </c>
      <c r="K170" s="15" t="s">
        <v>271</v>
      </c>
      <c r="L170" s="15">
        <v>3</v>
      </c>
      <c r="M170" s="15">
        <v>1.839</v>
      </c>
      <c r="N170" s="15">
        <v>1.5249999999999999</v>
      </c>
      <c r="O170" s="15">
        <v>4.5999999999999999E-2</v>
      </c>
      <c r="P170" s="15">
        <v>1.4570000000000001</v>
      </c>
      <c r="Q170" s="15">
        <v>0.84399999999999997</v>
      </c>
      <c r="R170" s="15">
        <v>2.3540000000000001</v>
      </c>
      <c r="S170" s="15">
        <v>13.51</v>
      </c>
      <c r="U170" s="15">
        <v>954027.58</v>
      </c>
      <c r="V170" s="15">
        <v>1120</v>
      </c>
    </row>
    <row r="171" spans="2:22" x14ac:dyDescent="0.25">
      <c r="B171" s="15" t="s">
        <v>136</v>
      </c>
      <c r="C171" s="15" t="s">
        <v>207</v>
      </c>
      <c r="D171" s="15" t="s">
        <v>241</v>
      </c>
      <c r="E171" s="15">
        <v>2023</v>
      </c>
      <c r="F171" s="15" t="s">
        <v>162</v>
      </c>
      <c r="G171" s="15" t="s">
        <v>133</v>
      </c>
      <c r="H171" s="15" t="s">
        <v>136</v>
      </c>
      <c r="I171" s="15" t="s">
        <v>139</v>
      </c>
      <c r="J171" s="15" t="s">
        <v>141</v>
      </c>
      <c r="K171" s="15" t="s">
        <v>271</v>
      </c>
      <c r="L171" s="15">
        <v>4</v>
      </c>
      <c r="M171" s="15">
        <v>2.1219999999999999</v>
      </c>
      <c r="N171" s="15">
        <v>1.8069999999999999</v>
      </c>
      <c r="O171" s="15">
        <v>5.3999999999999999E-2</v>
      </c>
      <c r="P171" s="15">
        <v>1.617</v>
      </c>
      <c r="Q171" s="15">
        <v>0.95299999999999996</v>
      </c>
      <c r="R171" s="15">
        <v>2.7210000000000001</v>
      </c>
      <c r="S171" s="15">
        <v>13.522</v>
      </c>
      <c r="U171" s="15">
        <v>954120.58299999998</v>
      </c>
      <c r="V171" s="15">
        <v>1110</v>
      </c>
    </row>
    <row r="172" spans="2:22" x14ac:dyDescent="0.25">
      <c r="B172" s="15" t="s">
        <v>136</v>
      </c>
      <c r="C172" s="15" t="s">
        <v>207</v>
      </c>
      <c r="D172" s="15" t="s">
        <v>241</v>
      </c>
      <c r="E172" s="15">
        <v>2023</v>
      </c>
      <c r="F172" s="15" t="s">
        <v>162</v>
      </c>
      <c r="G172" s="15" t="s">
        <v>133</v>
      </c>
      <c r="H172" s="15" t="s">
        <v>136</v>
      </c>
      <c r="I172" s="15" t="s">
        <v>139</v>
      </c>
      <c r="J172" s="15" t="s">
        <v>141</v>
      </c>
      <c r="K172" s="15" t="s">
        <v>271</v>
      </c>
      <c r="L172" s="15">
        <v>5</v>
      </c>
      <c r="M172" s="15">
        <v>2.44</v>
      </c>
      <c r="N172" s="15">
        <v>1.9410000000000001</v>
      </c>
      <c r="O172" s="15">
        <v>5.3999999999999999E-2</v>
      </c>
      <c r="P172" s="15">
        <v>1.8939999999999999</v>
      </c>
      <c r="Q172" s="15">
        <v>1.1599999999999999</v>
      </c>
      <c r="R172" s="15">
        <v>3.14</v>
      </c>
      <c r="S172" s="15">
        <v>13.61</v>
      </c>
      <c r="U172" s="15">
        <v>948012.82799999998</v>
      </c>
      <c r="V172" s="15">
        <v>1300</v>
      </c>
    </row>
    <row r="173" spans="2:22" x14ac:dyDescent="0.25">
      <c r="B173" s="15" t="s">
        <v>136</v>
      </c>
      <c r="C173" s="15" t="s">
        <v>207</v>
      </c>
      <c r="D173" s="15" t="s">
        <v>242</v>
      </c>
      <c r="E173" s="15">
        <v>2023</v>
      </c>
      <c r="F173" s="15" t="s">
        <v>162</v>
      </c>
      <c r="G173" s="15" t="s">
        <v>133</v>
      </c>
      <c r="H173" s="15" t="s">
        <v>136</v>
      </c>
      <c r="I173" s="15" t="s">
        <v>139</v>
      </c>
      <c r="J173" s="15" t="s">
        <v>141</v>
      </c>
      <c r="K173" s="15" t="s">
        <v>271</v>
      </c>
      <c r="L173" s="15">
        <v>1</v>
      </c>
      <c r="M173" s="15">
        <v>1.6559999999999999</v>
      </c>
      <c r="N173" s="15">
        <v>1.3879999999999999</v>
      </c>
      <c r="O173" s="15">
        <v>0.04</v>
      </c>
      <c r="P173" s="15">
        <v>1.333</v>
      </c>
      <c r="Q173" s="15">
        <v>0.75800000000000001</v>
      </c>
      <c r="R173" s="15">
        <v>2.0990000000000002</v>
      </c>
      <c r="S173" s="15">
        <v>13.04</v>
      </c>
      <c r="U173" s="15">
        <v>708690.49800000002</v>
      </c>
      <c r="V173" s="15">
        <v>1220</v>
      </c>
    </row>
    <row r="174" spans="2:22" x14ac:dyDescent="0.25">
      <c r="B174" s="15" t="s">
        <v>136</v>
      </c>
      <c r="C174" s="15" t="s">
        <v>207</v>
      </c>
      <c r="D174" s="15" t="s">
        <v>242</v>
      </c>
      <c r="E174" s="15">
        <v>2023</v>
      </c>
      <c r="F174" s="15" t="s">
        <v>162</v>
      </c>
      <c r="G174" s="15" t="s">
        <v>133</v>
      </c>
      <c r="H174" s="15" t="s">
        <v>136</v>
      </c>
      <c r="I174" s="15" t="s">
        <v>139</v>
      </c>
      <c r="J174" s="15" t="s">
        <v>141</v>
      </c>
      <c r="K174" s="15" t="s">
        <v>271</v>
      </c>
      <c r="L174" s="15">
        <v>2</v>
      </c>
      <c r="M174" s="15">
        <v>1.911</v>
      </c>
      <c r="N174" s="15">
        <v>1.552</v>
      </c>
      <c r="O174" s="15">
        <v>4.2000000000000003E-2</v>
      </c>
      <c r="P174" s="15">
        <v>1.4970000000000001</v>
      </c>
      <c r="Q174" s="15">
        <v>0.86899999999999999</v>
      </c>
      <c r="R174" s="15">
        <v>2.456</v>
      </c>
      <c r="S174" s="15">
        <v>13.215</v>
      </c>
      <c r="U174" s="15">
        <v>717049.18099999998</v>
      </c>
      <c r="V174" s="15">
        <v>1350</v>
      </c>
    </row>
    <row r="175" spans="2:22" x14ac:dyDescent="0.25">
      <c r="B175" s="15" t="s">
        <v>136</v>
      </c>
      <c r="C175" s="15" t="s">
        <v>207</v>
      </c>
      <c r="D175" s="15" t="s">
        <v>242</v>
      </c>
      <c r="E175" s="15">
        <v>2023</v>
      </c>
      <c r="F175" s="15" t="s">
        <v>162</v>
      </c>
      <c r="G175" s="15" t="s">
        <v>133</v>
      </c>
      <c r="H175" s="15" t="s">
        <v>136</v>
      </c>
      <c r="I175" s="15" t="s">
        <v>139</v>
      </c>
      <c r="J175" s="15" t="s">
        <v>141</v>
      </c>
      <c r="K175" s="15" t="s">
        <v>271</v>
      </c>
      <c r="L175" s="15">
        <v>3</v>
      </c>
      <c r="M175" s="15">
        <v>2.165</v>
      </c>
      <c r="N175" s="15">
        <v>1.661</v>
      </c>
      <c r="O175" s="15">
        <v>0.05</v>
      </c>
      <c r="P175" s="15">
        <v>1.7889999999999999</v>
      </c>
      <c r="Q175" s="15">
        <v>1.0149999999999999</v>
      </c>
      <c r="R175" s="15">
        <v>2.8340000000000001</v>
      </c>
      <c r="S175" s="15">
        <v>13.169</v>
      </c>
      <c r="U175" s="15">
        <v>719439.20600000001</v>
      </c>
      <c r="V175" s="15">
        <v>1120</v>
      </c>
    </row>
    <row r="176" spans="2:22" x14ac:dyDescent="0.25">
      <c r="B176" s="15" t="s">
        <v>136</v>
      </c>
      <c r="C176" s="15" t="s">
        <v>207</v>
      </c>
      <c r="D176" s="15" t="s">
        <v>242</v>
      </c>
      <c r="E176" s="15">
        <v>2023</v>
      </c>
      <c r="F176" s="15" t="s">
        <v>162</v>
      </c>
      <c r="G176" s="15" t="s">
        <v>133</v>
      </c>
      <c r="H176" s="15" t="s">
        <v>136</v>
      </c>
      <c r="I176" s="15" t="s">
        <v>139</v>
      </c>
      <c r="J176" s="15" t="s">
        <v>141</v>
      </c>
      <c r="K176" s="15" t="s">
        <v>271</v>
      </c>
      <c r="L176" s="15">
        <v>4</v>
      </c>
      <c r="M176" s="15">
        <v>2.4420000000000002</v>
      </c>
      <c r="N176" s="15">
        <v>1.9510000000000001</v>
      </c>
      <c r="O176" s="15">
        <v>5.8999999999999997E-2</v>
      </c>
      <c r="P176" s="15">
        <v>1.8859999999999999</v>
      </c>
      <c r="Q176" s="15">
        <v>1.1759999999999999</v>
      </c>
      <c r="R176" s="15">
        <v>3.1080000000000001</v>
      </c>
      <c r="S176" s="15">
        <v>13.185</v>
      </c>
      <c r="U176" s="15">
        <v>719252.57400000002</v>
      </c>
      <c r="V176" s="15">
        <v>1110</v>
      </c>
    </row>
    <row r="177" spans="2:22" x14ac:dyDescent="0.25">
      <c r="B177" s="15" t="s">
        <v>136</v>
      </c>
      <c r="C177" s="15" t="s">
        <v>207</v>
      </c>
      <c r="D177" s="15" t="s">
        <v>242</v>
      </c>
      <c r="E177" s="15">
        <v>2023</v>
      </c>
      <c r="F177" s="15" t="s">
        <v>162</v>
      </c>
      <c r="G177" s="15" t="s">
        <v>133</v>
      </c>
      <c r="H177" s="15" t="s">
        <v>136</v>
      </c>
      <c r="I177" s="15" t="s">
        <v>139</v>
      </c>
      <c r="J177" s="15" t="s">
        <v>141</v>
      </c>
      <c r="K177" s="15" t="s">
        <v>271</v>
      </c>
      <c r="L177" s="15">
        <v>5</v>
      </c>
      <c r="M177" s="15">
        <v>2.85</v>
      </c>
      <c r="N177" s="15">
        <v>2.1230000000000002</v>
      </c>
      <c r="O177" s="15">
        <v>5.8999999999999997E-2</v>
      </c>
      <c r="P177" s="15">
        <v>2.2400000000000002</v>
      </c>
      <c r="Q177" s="15">
        <v>1.4039999999999999</v>
      </c>
      <c r="R177" s="15">
        <v>3.746</v>
      </c>
      <c r="S177" s="15">
        <v>13.254</v>
      </c>
      <c r="U177" s="15">
        <v>713028.57700000005</v>
      </c>
      <c r="V177" s="15">
        <v>1300</v>
      </c>
    </row>
    <row r="178" spans="2:22" x14ac:dyDescent="0.25">
      <c r="B178" s="15" t="s">
        <v>136</v>
      </c>
      <c r="C178" s="15" t="s">
        <v>207</v>
      </c>
      <c r="D178" s="15" t="s">
        <v>243</v>
      </c>
      <c r="E178" s="15">
        <v>2023</v>
      </c>
      <c r="F178" s="15" t="s">
        <v>162</v>
      </c>
      <c r="G178" s="15" t="s">
        <v>133</v>
      </c>
      <c r="H178" s="15" t="s">
        <v>136</v>
      </c>
      <c r="I178" s="15" t="s">
        <v>139</v>
      </c>
      <c r="J178" s="15" t="s">
        <v>141</v>
      </c>
      <c r="K178" s="15" t="s">
        <v>271</v>
      </c>
      <c r="L178" s="15">
        <v>1</v>
      </c>
      <c r="M178" s="15">
        <v>1.798</v>
      </c>
      <c r="N178" s="15">
        <v>1.4379999999999999</v>
      </c>
      <c r="O178" s="15">
        <v>4.1000000000000002E-2</v>
      </c>
      <c r="P178" s="15">
        <v>1.4359999999999999</v>
      </c>
      <c r="Q178" s="15">
        <v>0.86099999999999999</v>
      </c>
      <c r="R178" s="15">
        <v>2.2829999999999999</v>
      </c>
      <c r="S178" s="15">
        <v>13.041</v>
      </c>
      <c r="U178" s="15">
        <v>708686.77099999995</v>
      </c>
      <c r="V178" s="15">
        <v>1220</v>
      </c>
    </row>
    <row r="179" spans="2:22" x14ac:dyDescent="0.25">
      <c r="B179" s="15" t="s">
        <v>136</v>
      </c>
      <c r="C179" s="15" t="s">
        <v>207</v>
      </c>
      <c r="D179" s="15" t="s">
        <v>243</v>
      </c>
      <c r="E179" s="15">
        <v>2023</v>
      </c>
      <c r="F179" s="15" t="s">
        <v>162</v>
      </c>
      <c r="G179" s="15" t="s">
        <v>133</v>
      </c>
      <c r="H179" s="15" t="s">
        <v>136</v>
      </c>
      <c r="I179" s="15" t="s">
        <v>139</v>
      </c>
      <c r="J179" s="15" t="s">
        <v>141</v>
      </c>
      <c r="K179" s="15" t="s">
        <v>271</v>
      </c>
      <c r="L179" s="15">
        <v>2</v>
      </c>
      <c r="M179" s="15">
        <v>2.1030000000000002</v>
      </c>
      <c r="N179" s="15">
        <v>1.6870000000000001</v>
      </c>
      <c r="O179" s="15">
        <v>4.5999999999999999E-2</v>
      </c>
      <c r="P179" s="15">
        <v>1.677</v>
      </c>
      <c r="Q179" s="15">
        <v>1.014</v>
      </c>
      <c r="R179" s="15">
        <v>2.6469999999999998</v>
      </c>
      <c r="S179" s="15">
        <v>13.212999999999999</v>
      </c>
      <c r="U179" s="15">
        <v>717045.85800000001</v>
      </c>
      <c r="V179" s="15">
        <v>1350</v>
      </c>
    </row>
    <row r="180" spans="2:22" x14ac:dyDescent="0.25">
      <c r="B180" s="15" t="s">
        <v>136</v>
      </c>
      <c r="C180" s="15" t="s">
        <v>207</v>
      </c>
      <c r="D180" s="15" t="s">
        <v>243</v>
      </c>
      <c r="E180" s="15">
        <v>2023</v>
      </c>
      <c r="F180" s="15" t="s">
        <v>162</v>
      </c>
      <c r="G180" s="15" t="s">
        <v>133</v>
      </c>
      <c r="H180" s="15" t="s">
        <v>136</v>
      </c>
      <c r="I180" s="15" t="s">
        <v>139</v>
      </c>
      <c r="J180" s="15" t="s">
        <v>141</v>
      </c>
      <c r="K180" s="15" t="s">
        <v>271</v>
      </c>
      <c r="L180" s="15">
        <v>3</v>
      </c>
      <c r="M180" s="15">
        <v>2.35</v>
      </c>
      <c r="N180" s="15">
        <v>1.768</v>
      </c>
      <c r="O180" s="15">
        <v>5.2999999999999999E-2</v>
      </c>
      <c r="P180" s="15">
        <v>1.9630000000000001</v>
      </c>
      <c r="Q180" s="15">
        <v>1.145</v>
      </c>
      <c r="R180" s="15">
        <v>3.0339999999999998</v>
      </c>
      <c r="S180" s="15">
        <v>13.169</v>
      </c>
      <c r="U180" s="15">
        <v>719437.2</v>
      </c>
      <c r="V180" s="15">
        <v>1120</v>
      </c>
    </row>
    <row r="181" spans="2:22" x14ac:dyDescent="0.25">
      <c r="B181" s="15" t="s">
        <v>136</v>
      </c>
      <c r="C181" s="15" t="s">
        <v>207</v>
      </c>
      <c r="D181" s="15" t="s">
        <v>243</v>
      </c>
      <c r="E181" s="15">
        <v>2023</v>
      </c>
      <c r="F181" s="15" t="s">
        <v>162</v>
      </c>
      <c r="G181" s="15" t="s">
        <v>133</v>
      </c>
      <c r="H181" s="15" t="s">
        <v>136</v>
      </c>
      <c r="I181" s="15" t="s">
        <v>139</v>
      </c>
      <c r="J181" s="15" t="s">
        <v>141</v>
      </c>
      <c r="K181" s="15" t="s">
        <v>271</v>
      </c>
      <c r="L181" s="15">
        <v>4</v>
      </c>
      <c r="M181" s="15">
        <v>2.661</v>
      </c>
      <c r="N181" s="15">
        <v>1.9930000000000001</v>
      </c>
      <c r="O181" s="15">
        <v>0.06</v>
      </c>
      <c r="P181" s="15">
        <v>2.1469999999999998</v>
      </c>
      <c r="Q181" s="15">
        <v>1.3180000000000001</v>
      </c>
      <c r="R181" s="15">
        <v>3.4239999999999999</v>
      </c>
      <c r="S181" s="15">
        <v>13.185</v>
      </c>
      <c r="U181" s="15">
        <v>719256.06700000004</v>
      </c>
      <c r="V181" s="15">
        <v>1110</v>
      </c>
    </row>
    <row r="182" spans="2:22" x14ac:dyDescent="0.25">
      <c r="B182" s="15" t="s">
        <v>136</v>
      </c>
      <c r="C182" s="15" t="s">
        <v>207</v>
      </c>
      <c r="D182" s="15" t="s">
        <v>243</v>
      </c>
      <c r="E182" s="15">
        <v>2023</v>
      </c>
      <c r="F182" s="15" t="s">
        <v>162</v>
      </c>
      <c r="G182" s="15" t="s">
        <v>133</v>
      </c>
      <c r="H182" s="15" t="s">
        <v>136</v>
      </c>
      <c r="I182" s="15" t="s">
        <v>139</v>
      </c>
      <c r="J182" s="15" t="s">
        <v>141</v>
      </c>
      <c r="K182" s="15" t="s">
        <v>271</v>
      </c>
      <c r="L182" s="15">
        <v>5</v>
      </c>
      <c r="M182" s="15">
        <v>2.9729999999999999</v>
      </c>
      <c r="N182" s="15">
        <v>2.081</v>
      </c>
      <c r="O182" s="15">
        <v>5.8000000000000003E-2</v>
      </c>
      <c r="P182" s="15">
        <v>2.4910000000000001</v>
      </c>
      <c r="Q182" s="15">
        <v>1.58</v>
      </c>
      <c r="R182" s="15">
        <v>3.8519999999999999</v>
      </c>
      <c r="S182" s="15">
        <v>13.254</v>
      </c>
      <c r="U182" s="15">
        <v>713027.24899999995</v>
      </c>
      <c r="V182" s="15">
        <v>1300</v>
      </c>
    </row>
    <row r="183" spans="2:22" x14ac:dyDescent="0.25">
      <c r="B183" s="15" t="s">
        <v>136</v>
      </c>
      <c r="C183" s="15" t="s">
        <v>207</v>
      </c>
      <c r="D183" s="15" t="s">
        <v>244</v>
      </c>
      <c r="E183" s="15">
        <v>2023</v>
      </c>
      <c r="F183" s="15" t="s">
        <v>162</v>
      </c>
      <c r="G183" s="15" t="s">
        <v>133</v>
      </c>
      <c r="H183" s="15" t="s">
        <v>136</v>
      </c>
      <c r="I183" s="15" t="s">
        <v>139</v>
      </c>
      <c r="J183" s="15" t="s">
        <v>141</v>
      </c>
      <c r="K183" s="15" t="s">
        <v>271</v>
      </c>
      <c r="L183" s="15">
        <v>1</v>
      </c>
      <c r="M183" s="15">
        <v>1.798</v>
      </c>
      <c r="N183" s="15">
        <v>1.349</v>
      </c>
      <c r="O183" s="15">
        <v>3.9E-2</v>
      </c>
      <c r="P183" s="15">
        <v>1.48</v>
      </c>
      <c r="Q183" s="15">
        <v>0.89400000000000002</v>
      </c>
      <c r="R183" s="15">
        <v>2.3119999999999998</v>
      </c>
      <c r="S183" s="15">
        <v>12.599</v>
      </c>
      <c r="U183" s="15">
        <v>486608.076</v>
      </c>
      <c r="V183" s="15">
        <v>1220</v>
      </c>
    </row>
    <row r="184" spans="2:22" x14ac:dyDescent="0.25">
      <c r="B184" s="15" t="s">
        <v>136</v>
      </c>
      <c r="C184" s="15" t="s">
        <v>207</v>
      </c>
      <c r="D184" s="15" t="s">
        <v>244</v>
      </c>
      <c r="E184" s="15">
        <v>2023</v>
      </c>
      <c r="F184" s="15" t="s">
        <v>162</v>
      </c>
      <c r="G184" s="15" t="s">
        <v>133</v>
      </c>
      <c r="H184" s="15" t="s">
        <v>136</v>
      </c>
      <c r="I184" s="15" t="s">
        <v>139</v>
      </c>
      <c r="J184" s="15" t="s">
        <v>141</v>
      </c>
      <c r="K184" s="15" t="s">
        <v>271</v>
      </c>
      <c r="L184" s="15">
        <v>2</v>
      </c>
      <c r="M184" s="15">
        <v>2.0950000000000002</v>
      </c>
      <c r="N184" s="15">
        <v>1.4650000000000001</v>
      </c>
      <c r="O184" s="15">
        <v>0.04</v>
      </c>
      <c r="P184" s="15">
        <v>1.774</v>
      </c>
      <c r="Q184" s="15">
        <v>1.0860000000000001</v>
      </c>
      <c r="R184" s="15">
        <v>2.6989999999999998</v>
      </c>
      <c r="S184" s="15">
        <v>12.763</v>
      </c>
      <c r="U184" s="15">
        <v>490498.00799999997</v>
      </c>
      <c r="V184" s="15">
        <v>1350</v>
      </c>
    </row>
    <row r="185" spans="2:22" x14ac:dyDescent="0.25">
      <c r="B185" s="15" t="s">
        <v>136</v>
      </c>
      <c r="C185" s="15" t="s">
        <v>207</v>
      </c>
      <c r="D185" s="15" t="s">
        <v>244</v>
      </c>
      <c r="E185" s="15">
        <v>2023</v>
      </c>
      <c r="F185" s="15" t="s">
        <v>162</v>
      </c>
      <c r="G185" s="15" t="s">
        <v>133</v>
      </c>
      <c r="H185" s="15" t="s">
        <v>136</v>
      </c>
      <c r="I185" s="15" t="s">
        <v>139</v>
      </c>
      <c r="J185" s="15" t="s">
        <v>141</v>
      </c>
      <c r="K185" s="15" t="s">
        <v>271</v>
      </c>
      <c r="L185" s="15">
        <v>3</v>
      </c>
      <c r="M185" s="15">
        <v>2.2909999999999999</v>
      </c>
      <c r="N185" s="15">
        <v>1.6819999999999999</v>
      </c>
      <c r="O185" s="15">
        <v>0.05</v>
      </c>
      <c r="P185" s="15">
        <v>1.944</v>
      </c>
      <c r="Q185" s="15">
        <v>1.2090000000000001</v>
      </c>
      <c r="R185" s="15">
        <v>2.9510000000000001</v>
      </c>
      <c r="S185" s="15">
        <v>12.73</v>
      </c>
      <c r="U185" s="15">
        <v>492578.728</v>
      </c>
      <c r="V185" s="15">
        <v>1120</v>
      </c>
    </row>
    <row r="186" spans="2:22" x14ac:dyDescent="0.25">
      <c r="B186" s="15" t="s">
        <v>136</v>
      </c>
      <c r="C186" s="15" t="s">
        <v>207</v>
      </c>
      <c r="D186" s="15" t="s">
        <v>244</v>
      </c>
      <c r="E186" s="15">
        <v>2023</v>
      </c>
      <c r="F186" s="15" t="s">
        <v>162</v>
      </c>
      <c r="G186" s="15" t="s">
        <v>133</v>
      </c>
      <c r="H186" s="15" t="s">
        <v>136</v>
      </c>
      <c r="I186" s="15" t="s">
        <v>139</v>
      </c>
      <c r="J186" s="15" t="s">
        <v>141</v>
      </c>
      <c r="K186" s="15" t="s">
        <v>271</v>
      </c>
      <c r="L186" s="15">
        <v>4</v>
      </c>
      <c r="M186" s="15">
        <v>2.532</v>
      </c>
      <c r="N186" s="15">
        <v>1.6970000000000001</v>
      </c>
      <c r="O186" s="15">
        <v>5.0999999999999997E-2</v>
      </c>
      <c r="P186" s="15">
        <v>2.15</v>
      </c>
      <c r="Q186" s="15">
        <v>1.371</v>
      </c>
      <c r="R186" s="15">
        <v>3.323</v>
      </c>
      <c r="S186" s="15">
        <v>12.750999999999999</v>
      </c>
      <c r="U186" s="15">
        <v>492592.85200000001</v>
      </c>
      <c r="V186" s="15">
        <v>1110</v>
      </c>
    </row>
    <row r="187" spans="2:22" x14ac:dyDescent="0.25">
      <c r="B187" s="15" t="s">
        <v>136</v>
      </c>
      <c r="C187" s="15" t="s">
        <v>207</v>
      </c>
      <c r="D187" s="15" t="s">
        <v>244</v>
      </c>
      <c r="E187" s="15">
        <v>2023</v>
      </c>
      <c r="F187" s="15" t="s">
        <v>162</v>
      </c>
      <c r="G187" s="15" t="s">
        <v>133</v>
      </c>
      <c r="H187" s="15" t="s">
        <v>136</v>
      </c>
      <c r="I187" s="15" t="s">
        <v>139</v>
      </c>
      <c r="J187" s="15" t="s">
        <v>141</v>
      </c>
      <c r="K187" s="15" t="s">
        <v>271</v>
      </c>
      <c r="L187" s="15">
        <v>5</v>
      </c>
      <c r="M187" s="15">
        <v>2.86</v>
      </c>
      <c r="N187" s="15">
        <v>1.9</v>
      </c>
      <c r="O187" s="15">
        <v>5.2999999999999999E-2</v>
      </c>
      <c r="P187" s="15">
        <v>2.419</v>
      </c>
      <c r="Q187" s="15">
        <v>1.5960000000000001</v>
      </c>
      <c r="R187" s="15">
        <v>3.6880000000000002</v>
      </c>
      <c r="S187" s="15">
        <v>12.798</v>
      </c>
      <c r="U187" s="15">
        <v>487930.86900000001</v>
      </c>
      <c r="V187" s="15">
        <v>1300</v>
      </c>
    </row>
    <row r="188" spans="2:22" x14ac:dyDescent="0.25">
      <c r="B188" s="15" t="s">
        <v>136</v>
      </c>
      <c r="C188" s="15" t="s">
        <v>207</v>
      </c>
      <c r="D188" s="15" t="s">
        <v>245</v>
      </c>
      <c r="E188" s="15">
        <v>2023</v>
      </c>
      <c r="F188" s="15" t="s">
        <v>162</v>
      </c>
      <c r="G188" s="15" t="s">
        <v>133</v>
      </c>
      <c r="H188" s="15" t="s">
        <v>136</v>
      </c>
      <c r="I188" s="15" t="s">
        <v>139</v>
      </c>
      <c r="J188" s="15" t="s">
        <v>141</v>
      </c>
      <c r="K188" s="15" t="s">
        <v>271</v>
      </c>
      <c r="L188" s="15">
        <v>1</v>
      </c>
      <c r="M188" s="15">
        <v>1.8240000000000001</v>
      </c>
      <c r="N188" s="15">
        <v>1.3169999999999999</v>
      </c>
      <c r="O188" s="15">
        <v>3.7999999999999999E-2</v>
      </c>
      <c r="P188" s="15">
        <v>1.51</v>
      </c>
      <c r="Q188" s="15">
        <v>0.92700000000000005</v>
      </c>
      <c r="R188" s="15">
        <v>2.3719999999999999</v>
      </c>
      <c r="S188" s="15">
        <v>12.599</v>
      </c>
      <c r="U188" s="15">
        <v>486606.89799999999</v>
      </c>
      <c r="V188" s="15">
        <v>1220</v>
      </c>
    </row>
    <row r="189" spans="2:22" x14ac:dyDescent="0.25">
      <c r="B189" s="15" t="s">
        <v>136</v>
      </c>
      <c r="C189" s="15" t="s">
        <v>207</v>
      </c>
      <c r="D189" s="15" t="s">
        <v>245</v>
      </c>
      <c r="E189" s="15">
        <v>2023</v>
      </c>
      <c r="F189" s="15" t="s">
        <v>162</v>
      </c>
      <c r="G189" s="15" t="s">
        <v>133</v>
      </c>
      <c r="H189" s="15" t="s">
        <v>136</v>
      </c>
      <c r="I189" s="15" t="s">
        <v>139</v>
      </c>
      <c r="J189" s="15" t="s">
        <v>141</v>
      </c>
      <c r="K189" s="15" t="s">
        <v>271</v>
      </c>
      <c r="L189" s="15">
        <v>2</v>
      </c>
      <c r="M189" s="15">
        <v>2.113</v>
      </c>
      <c r="N189" s="15">
        <v>1.4970000000000001</v>
      </c>
      <c r="O189" s="15">
        <v>4.1000000000000002E-2</v>
      </c>
      <c r="P189" s="15">
        <v>1.78</v>
      </c>
      <c r="Q189" s="15">
        <v>1.0649999999999999</v>
      </c>
      <c r="R189" s="15">
        <v>2.7959999999999998</v>
      </c>
      <c r="S189" s="15">
        <v>12.763</v>
      </c>
      <c r="U189" s="15">
        <v>490496.16700000002</v>
      </c>
      <c r="V189" s="15">
        <v>1350</v>
      </c>
    </row>
    <row r="190" spans="2:22" x14ac:dyDescent="0.25">
      <c r="B190" s="15" t="s">
        <v>136</v>
      </c>
      <c r="C190" s="15" t="s">
        <v>207</v>
      </c>
      <c r="D190" s="15" t="s">
        <v>245</v>
      </c>
      <c r="E190" s="15">
        <v>2023</v>
      </c>
      <c r="F190" s="15" t="s">
        <v>162</v>
      </c>
      <c r="G190" s="15" t="s">
        <v>133</v>
      </c>
      <c r="H190" s="15" t="s">
        <v>136</v>
      </c>
      <c r="I190" s="15" t="s">
        <v>139</v>
      </c>
      <c r="J190" s="15" t="s">
        <v>141</v>
      </c>
      <c r="K190" s="15" t="s">
        <v>271</v>
      </c>
      <c r="L190" s="15">
        <v>3</v>
      </c>
      <c r="M190" s="15">
        <v>2.2719999999999998</v>
      </c>
      <c r="N190" s="15">
        <v>1.5780000000000001</v>
      </c>
      <c r="O190" s="15">
        <v>4.7E-2</v>
      </c>
      <c r="P190" s="15">
        <v>1.9810000000000001</v>
      </c>
      <c r="Q190" s="15">
        <v>1.236</v>
      </c>
      <c r="R190" s="15">
        <v>2.9460000000000002</v>
      </c>
      <c r="S190" s="15">
        <v>12.73</v>
      </c>
      <c r="U190" s="15">
        <v>492581.9</v>
      </c>
      <c r="V190" s="15">
        <v>1120</v>
      </c>
    </row>
    <row r="191" spans="2:22" x14ac:dyDescent="0.25">
      <c r="B191" s="15" t="s">
        <v>136</v>
      </c>
      <c r="C191" s="15" t="s">
        <v>207</v>
      </c>
      <c r="D191" s="15" t="s">
        <v>245</v>
      </c>
      <c r="E191" s="15">
        <v>2023</v>
      </c>
      <c r="F191" s="15" t="s">
        <v>162</v>
      </c>
      <c r="G191" s="15" t="s">
        <v>133</v>
      </c>
      <c r="H191" s="15" t="s">
        <v>136</v>
      </c>
      <c r="I191" s="15" t="s">
        <v>139</v>
      </c>
      <c r="J191" s="15" t="s">
        <v>141</v>
      </c>
      <c r="K191" s="15" t="s">
        <v>271</v>
      </c>
      <c r="L191" s="15">
        <v>4</v>
      </c>
      <c r="M191" s="15">
        <v>2.5139999999999998</v>
      </c>
      <c r="N191" s="15">
        <v>1.6539999999999999</v>
      </c>
      <c r="O191" s="15">
        <v>0.05</v>
      </c>
      <c r="P191" s="15">
        <v>2.113</v>
      </c>
      <c r="Q191" s="15">
        <v>1.387</v>
      </c>
      <c r="R191" s="15">
        <v>3.2989999999999999</v>
      </c>
      <c r="S191" s="15">
        <v>12.750999999999999</v>
      </c>
      <c r="U191" s="15">
        <v>492595.35499999998</v>
      </c>
      <c r="V191" s="15">
        <v>1110</v>
      </c>
    </row>
    <row r="192" spans="2:22" x14ac:dyDescent="0.25">
      <c r="B192" s="15" t="s">
        <v>136</v>
      </c>
      <c r="C192" s="15" t="s">
        <v>207</v>
      </c>
      <c r="D192" s="15" t="s">
        <v>245</v>
      </c>
      <c r="E192" s="15">
        <v>2023</v>
      </c>
      <c r="F192" s="15" t="s">
        <v>162</v>
      </c>
      <c r="G192" s="15" t="s">
        <v>133</v>
      </c>
      <c r="H192" s="15" t="s">
        <v>136</v>
      </c>
      <c r="I192" s="15" t="s">
        <v>139</v>
      </c>
      <c r="J192" s="15" t="s">
        <v>141</v>
      </c>
      <c r="K192" s="15" t="s">
        <v>271</v>
      </c>
      <c r="L192" s="15">
        <v>5</v>
      </c>
      <c r="M192" s="15">
        <v>2.8650000000000002</v>
      </c>
      <c r="N192" s="15">
        <v>2.0910000000000002</v>
      </c>
      <c r="O192" s="15">
        <v>5.8000000000000003E-2</v>
      </c>
      <c r="P192" s="15">
        <v>2.387</v>
      </c>
      <c r="Q192" s="15">
        <v>1.605</v>
      </c>
      <c r="R192" s="15">
        <v>3.6339999999999999</v>
      </c>
      <c r="S192" s="15">
        <v>12.798</v>
      </c>
      <c r="U192" s="15">
        <v>487926.848</v>
      </c>
      <c r="V192" s="15">
        <v>1300</v>
      </c>
    </row>
    <row r="193" spans="2:22" x14ac:dyDescent="0.25">
      <c r="B193" s="15" t="s">
        <v>136</v>
      </c>
      <c r="C193" s="15" t="s">
        <v>207</v>
      </c>
      <c r="D193" s="15" t="s">
        <v>246</v>
      </c>
      <c r="E193" s="15">
        <v>2023</v>
      </c>
      <c r="F193" s="15" t="s">
        <v>162</v>
      </c>
      <c r="G193" s="15" t="s">
        <v>133</v>
      </c>
      <c r="H193" s="15" t="s">
        <v>136</v>
      </c>
      <c r="I193" s="15" t="s">
        <v>139</v>
      </c>
      <c r="J193" s="15" t="s">
        <v>141</v>
      </c>
      <c r="K193" s="15" t="s">
        <v>271</v>
      </c>
      <c r="L193" s="15">
        <v>1</v>
      </c>
      <c r="M193" s="15">
        <v>1.7629999999999999</v>
      </c>
      <c r="N193" s="15">
        <v>1.268</v>
      </c>
      <c r="O193" s="15">
        <v>3.5999999999999997E-2</v>
      </c>
      <c r="P193" s="15">
        <v>1.4970000000000001</v>
      </c>
      <c r="Q193" s="15">
        <v>0.86699999999999999</v>
      </c>
      <c r="R193" s="15">
        <v>2.3420000000000001</v>
      </c>
      <c r="S193" s="15">
        <v>12.084</v>
      </c>
      <c r="U193" s="15">
        <v>292647.87300000002</v>
      </c>
      <c r="V193" s="15">
        <v>1220</v>
      </c>
    </row>
    <row r="194" spans="2:22" x14ac:dyDescent="0.25">
      <c r="B194" s="15" t="s">
        <v>136</v>
      </c>
      <c r="C194" s="15" t="s">
        <v>207</v>
      </c>
      <c r="D194" s="15" t="s">
        <v>246</v>
      </c>
      <c r="E194" s="15">
        <v>2023</v>
      </c>
      <c r="F194" s="15" t="s">
        <v>162</v>
      </c>
      <c r="G194" s="15" t="s">
        <v>133</v>
      </c>
      <c r="H194" s="15" t="s">
        <v>136</v>
      </c>
      <c r="I194" s="15" t="s">
        <v>139</v>
      </c>
      <c r="J194" s="15" t="s">
        <v>141</v>
      </c>
      <c r="K194" s="15" t="s">
        <v>271</v>
      </c>
      <c r="L194" s="15">
        <v>2</v>
      </c>
      <c r="M194" s="15">
        <v>2.0219999999999998</v>
      </c>
      <c r="N194" s="15">
        <v>1.4059999999999999</v>
      </c>
      <c r="O194" s="15">
        <v>3.7999999999999999E-2</v>
      </c>
      <c r="P194" s="15">
        <v>1.7170000000000001</v>
      </c>
      <c r="Q194" s="15">
        <v>1.054</v>
      </c>
      <c r="R194" s="15">
        <v>2.6749999999999998</v>
      </c>
      <c r="S194" s="15">
        <v>12.242000000000001</v>
      </c>
      <c r="U194" s="15">
        <v>291332.29499999998</v>
      </c>
      <c r="V194" s="15">
        <v>1350</v>
      </c>
    </row>
    <row r="195" spans="2:22" x14ac:dyDescent="0.25">
      <c r="B195" s="15" t="s">
        <v>136</v>
      </c>
      <c r="C195" s="15" t="s">
        <v>207</v>
      </c>
      <c r="D195" s="15" t="s">
        <v>246</v>
      </c>
      <c r="E195" s="15">
        <v>2023</v>
      </c>
      <c r="F195" s="15" t="s">
        <v>162</v>
      </c>
      <c r="G195" s="15" t="s">
        <v>133</v>
      </c>
      <c r="H195" s="15" t="s">
        <v>136</v>
      </c>
      <c r="I195" s="15" t="s">
        <v>139</v>
      </c>
      <c r="J195" s="15" t="s">
        <v>141</v>
      </c>
      <c r="K195" s="15" t="s">
        <v>271</v>
      </c>
      <c r="L195" s="15">
        <v>3</v>
      </c>
      <c r="M195" s="15">
        <v>2.1640000000000001</v>
      </c>
      <c r="N195" s="15">
        <v>1.472</v>
      </c>
      <c r="O195" s="15">
        <v>4.3999999999999997E-2</v>
      </c>
      <c r="P195" s="15">
        <v>1.877</v>
      </c>
      <c r="Q195" s="15">
        <v>1.1859999999999999</v>
      </c>
      <c r="R195" s="15">
        <v>2.8010000000000002</v>
      </c>
      <c r="S195" s="15">
        <v>12.221</v>
      </c>
      <c r="U195" s="15">
        <v>293426.73499999999</v>
      </c>
      <c r="V195" s="15">
        <v>1120</v>
      </c>
    </row>
    <row r="196" spans="2:22" x14ac:dyDescent="0.25">
      <c r="B196" s="15" t="s">
        <v>136</v>
      </c>
      <c r="C196" s="15" t="s">
        <v>207</v>
      </c>
      <c r="D196" s="15" t="s">
        <v>246</v>
      </c>
      <c r="E196" s="15">
        <v>2023</v>
      </c>
      <c r="F196" s="15" t="s">
        <v>162</v>
      </c>
      <c r="G196" s="15" t="s">
        <v>133</v>
      </c>
      <c r="H196" s="15" t="s">
        <v>136</v>
      </c>
      <c r="I196" s="15" t="s">
        <v>139</v>
      </c>
      <c r="J196" s="15" t="s">
        <v>141</v>
      </c>
      <c r="K196" s="15" t="s">
        <v>271</v>
      </c>
      <c r="L196" s="15">
        <v>4</v>
      </c>
      <c r="M196" s="15">
        <v>2.3759999999999999</v>
      </c>
      <c r="N196" s="15">
        <v>1.5760000000000001</v>
      </c>
      <c r="O196" s="15">
        <v>4.7E-2</v>
      </c>
      <c r="P196" s="15">
        <v>2.0350000000000001</v>
      </c>
      <c r="Q196" s="15">
        <v>1.34</v>
      </c>
      <c r="R196" s="15">
        <v>3.0590000000000002</v>
      </c>
      <c r="S196" s="15">
        <v>12.247</v>
      </c>
      <c r="U196" s="15">
        <v>293496.46399999998</v>
      </c>
      <c r="V196" s="15">
        <v>1110</v>
      </c>
    </row>
    <row r="197" spans="2:22" x14ac:dyDescent="0.25">
      <c r="B197" s="15" t="s">
        <v>136</v>
      </c>
      <c r="C197" s="15" t="s">
        <v>207</v>
      </c>
      <c r="D197" s="15" t="s">
        <v>246</v>
      </c>
      <c r="E197" s="15">
        <v>2023</v>
      </c>
      <c r="F197" s="15" t="s">
        <v>162</v>
      </c>
      <c r="G197" s="15" t="s">
        <v>133</v>
      </c>
      <c r="H197" s="15" t="s">
        <v>136</v>
      </c>
      <c r="I197" s="15" t="s">
        <v>139</v>
      </c>
      <c r="J197" s="15" t="s">
        <v>141</v>
      </c>
      <c r="K197" s="15" t="s">
        <v>271</v>
      </c>
      <c r="L197" s="15">
        <v>5</v>
      </c>
      <c r="M197" s="15">
        <v>2.6320000000000001</v>
      </c>
      <c r="N197" s="15">
        <v>1.724</v>
      </c>
      <c r="O197" s="15">
        <v>4.8000000000000001E-2</v>
      </c>
      <c r="P197" s="15">
        <v>2.2469999999999999</v>
      </c>
      <c r="Q197" s="15">
        <v>1.514</v>
      </c>
      <c r="R197" s="15">
        <v>3.3980000000000001</v>
      </c>
      <c r="S197" s="15">
        <v>12.269</v>
      </c>
      <c r="U197" s="15">
        <v>289998.04300000001</v>
      </c>
      <c r="V197" s="15">
        <v>1300</v>
      </c>
    </row>
    <row r="198" spans="2:22" x14ac:dyDescent="0.25">
      <c r="B198" s="15" t="s">
        <v>136</v>
      </c>
      <c r="C198" s="15" t="s">
        <v>207</v>
      </c>
      <c r="D198" s="15" t="s">
        <v>247</v>
      </c>
      <c r="E198" s="15">
        <v>2023</v>
      </c>
      <c r="F198" s="15" t="s">
        <v>162</v>
      </c>
      <c r="G198" s="15" t="s">
        <v>133</v>
      </c>
      <c r="H198" s="15" t="s">
        <v>136</v>
      </c>
      <c r="I198" s="15" t="s">
        <v>139</v>
      </c>
      <c r="J198" s="15" t="s">
        <v>141</v>
      </c>
      <c r="K198" s="15" t="s">
        <v>271</v>
      </c>
      <c r="L198" s="15">
        <v>1</v>
      </c>
      <c r="M198" s="15">
        <v>1.6719999999999999</v>
      </c>
      <c r="N198" s="15">
        <v>1.2170000000000001</v>
      </c>
      <c r="O198" s="15">
        <v>3.5000000000000003E-2</v>
      </c>
      <c r="P198" s="15">
        <v>1.413</v>
      </c>
      <c r="Q198" s="15">
        <v>0.81599999999999995</v>
      </c>
      <c r="R198" s="15">
        <v>2.2410000000000001</v>
      </c>
      <c r="S198" s="15">
        <v>12.084</v>
      </c>
      <c r="U198" s="15">
        <v>292643.685</v>
      </c>
      <c r="V198" s="15">
        <v>1220</v>
      </c>
    </row>
    <row r="199" spans="2:22" x14ac:dyDescent="0.25">
      <c r="B199" s="15" t="s">
        <v>136</v>
      </c>
      <c r="C199" s="15" t="s">
        <v>207</v>
      </c>
      <c r="D199" s="15" t="s">
        <v>247</v>
      </c>
      <c r="E199" s="15">
        <v>2023</v>
      </c>
      <c r="F199" s="15" t="s">
        <v>162</v>
      </c>
      <c r="G199" s="15" t="s">
        <v>133</v>
      </c>
      <c r="H199" s="15" t="s">
        <v>136</v>
      </c>
      <c r="I199" s="15" t="s">
        <v>139</v>
      </c>
      <c r="J199" s="15" t="s">
        <v>141</v>
      </c>
      <c r="K199" s="15" t="s">
        <v>271</v>
      </c>
      <c r="L199" s="15">
        <v>2</v>
      </c>
      <c r="M199" s="15">
        <v>1.9219999999999999</v>
      </c>
      <c r="N199" s="15">
        <v>1.389</v>
      </c>
      <c r="O199" s="15">
        <v>3.7999999999999999E-2</v>
      </c>
      <c r="P199" s="15">
        <v>1.635</v>
      </c>
      <c r="Q199" s="15">
        <v>0.94299999999999995</v>
      </c>
      <c r="R199" s="15">
        <v>2.5630000000000002</v>
      </c>
      <c r="S199" s="15">
        <v>12.242000000000001</v>
      </c>
      <c r="U199" s="15">
        <v>291311.16499999998</v>
      </c>
      <c r="V199" s="15">
        <v>1350</v>
      </c>
    </row>
    <row r="200" spans="2:22" x14ac:dyDescent="0.25">
      <c r="B200" s="15" t="s">
        <v>136</v>
      </c>
      <c r="C200" s="15" t="s">
        <v>207</v>
      </c>
      <c r="D200" s="15" t="s">
        <v>247</v>
      </c>
      <c r="E200" s="15">
        <v>2023</v>
      </c>
      <c r="F200" s="15" t="s">
        <v>162</v>
      </c>
      <c r="G200" s="15" t="s">
        <v>133</v>
      </c>
      <c r="H200" s="15" t="s">
        <v>136</v>
      </c>
      <c r="I200" s="15" t="s">
        <v>139</v>
      </c>
      <c r="J200" s="15" t="s">
        <v>141</v>
      </c>
      <c r="K200" s="15" t="s">
        <v>271</v>
      </c>
      <c r="L200" s="15">
        <v>3</v>
      </c>
      <c r="M200" s="15">
        <v>2.0739999999999998</v>
      </c>
      <c r="N200" s="15">
        <v>1.544</v>
      </c>
      <c r="O200" s="15">
        <v>4.5999999999999999E-2</v>
      </c>
      <c r="P200" s="15">
        <v>1.794</v>
      </c>
      <c r="Q200" s="15">
        <v>1.093</v>
      </c>
      <c r="R200" s="15">
        <v>2.7010000000000001</v>
      </c>
      <c r="S200" s="15">
        <v>12.221</v>
      </c>
      <c r="U200" s="15">
        <v>293428.68599999999</v>
      </c>
      <c r="V200" s="15">
        <v>1120</v>
      </c>
    </row>
    <row r="201" spans="2:22" x14ac:dyDescent="0.25">
      <c r="B201" s="15" t="s">
        <v>136</v>
      </c>
      <c r="C201" s="15" t="s">
        <v>207</v>
      </c>
      <c r="D201" s="15" t="s">
        <v>247</v>
      </c>
      <c r="E201" s="15">
        <v>2023</v>
      </c>
      <c r="F201" s="15" t="s">
        <v>162</v>
      </c>
      <c r="G201" s="15" t="s">
        <v>133</v>
      </c>
      <c r="H201" s="15" t="s">
        <v>136</v>
      </c>
      <c r="I201" s="15" t="s">
        <v>139</v>
      </c>
      <c r="J201" s="15" t="s">
        <v>141</v>
      </c>
      <c r="K201" s="15" t="s">
        <v>271</v>
      </c>
      <c r="L201" s="15">
        <v>4</v>
      </c>
      <c r="M201" s="15">
        <v>2.2410000000000001</v>
      </c>
      <c r="N201" s="15">
        <v>1.5269999999999999</v>
      </c>
      <c r="O201" s="15">
        <v>4.5999999999999999E-2</v>
      </c>
      <c r="P201" s="15">
        <v>1.9039999999999999</v>
      </c>
      <c r="Q201" s="15">
        <v>1.2110000000000001</v>
      </c>
      <c r="R201" s="15">
        <v>2.9049999999999998</v>
      </c>
      <c r="S201" s="15">
        <v>12.247</v>
      </c>
      <c r="U201" s="15">
        <v>293498.59299999999</v>
      </c>
      <c r="V201" s="15">
        <v>1110</v>
      </c>
    </row>
    <row r="202" spans="2:22" x14ac:dyDescent="0.25">
      <c r="B202" s="15" t="s">
        <v>136</v>
      </c>
      <c r="C202" s="15" t="s">
        <v>207</v>
      </c>
      <c r="D202" s="15" t="s">
        <v>247</v>
      </c>
      <c r="E202" s="15">
        <v>2023</v>
      </c>
      <c r="F202" s="15" t="s">
        <v>162</v>
      </c>
      <c r="G202" s="15" t="s">
        <v>133</v>
      </c>
      <c r="H202" s="15" t="s">
        <v>136</v>
      </c>
      <c r="I202" s="15" t="s">
        <v>139</v>
      </c>
      <c r="J202" s="15" t="s">
        <v>141</v>
      </c>
      <c r="K202" s="15" t="s">
        <v>271</v>
      </c>
      <c r="L202" s="15">
        <v>5</v>
      </c>
      <c r="M202" s="15">
        <v>2.4409999999999998</v>
      </c>
      <c r="N202" s="15">
        <v>1.577</v>
      </c>
      <c r="O202" s="15">
        <v>4.3999999999999997E-2</v>
      </c>
      <c r="P202" s="15">
        <v>2.1419999999999999</v>
      </c>
      <c r="Q202" s="15">
        <v>1.381</v>
      </c>
      <c r="R202" s="15">
        <v>3.1509999999999998</v>
      </c>
      <c r="S202" s="15">
        <v>12.269</v>
      </c>
      <c r="U202" s="15">
        <v>289998.739</v>
      </c>
      <c r="V202" s="15">
        <v>1300</v>
      </c>
    </row>
    <row r="203" spans="2:22" x14ac:dyDescent="0.25">
      <c r="B203" s="15" t="s">
        <v>136</v>
      </c>
      <c r="C203" s="15" t="s">
        <v>207</v>
      </c>
      <c r="D203" s="15" t="s">
        <v>248</v>
      </c>
      <c r="E203" s="15">
        <v>2023</v>
      </c>
      <c r="F203" s="15" t="s">
        <v>162</v>
      </c>
      <c r="G203" s="15" t="s">
        <v>133</v>
      </c>
      <c r="H203" s="15" t="s">
        <v>136</v>
      </c>
      <c r="I203" s="15" t="s">
        <v>139</v>
      </c>
      <c r="J203" s="15" t="s">
        <v>141</v>
      </c>
      <c r="K203" s="15" t="s">
        <v>271</v>
      </c>
      <c r="L203" s="15">
        <v>1</v>
      </c>
      <c r="M203" s="15">
        <v>1.55</v>
      </c>
      <c r="N203" s="15">
        <v>1.1759999999999999</v>
      </c>
      <c r="O203" s="15">
        <v>3.4000000000000002E-2</v>
      </c>
      <c r="P203" s="15">
        <v>1.3109999999999999</v>
      </c>
      <c r="Q203" s="15">
        <v>0.72099999999999997</v>
      </c>
      <c r="R203" s="15">
        <v>2.0750000000000002</v>
      </c>
      <c r="S203" s="15">
        <v>11.49</v>
      </c>
      <c r="U203" s="15">
        <v>135583.52100000001</v>
      </c>
      <c r="V203" s="15">
        <v>1220</v>
      </c>
    </row>
    <row r="204" spans="2:22" x14ac:dyDescent="0.25">
      <c r="B204" s="15" t="s">
        <v>136</v>
      </c>
      <c r="C204" s="15" t="s">
        <v>207</v>
      </c>
      <c r="D204" s="15" t="s">
        <v>248</v>
      </c>
      <c r="E204" s="15">
        <v>2023</v>
      </c>
      <c r="F204" s="15" t="s">
        <v>162</v>
      </c>
      <c r="G204" s="15" t="s">
        <v>133</v>
      </c>
      <c r="H204" s="15" t="s">
        <v>136</v>
      </c>
      <c r="I204" s="15" t="s">
        <v>139</v>
      </c>
      <c r="J204" s="15" t="s">
        <v>141</v>
      </c>
      <c r="K204" s="15" t="s">
        <v>271</v>
      </c>
      <c r="L204" s="15">
        <v>2</v>
      </c>
      <c r="M204" s="15">
        <v>1.7709999999999999</v>
      </c>
      <c r="N204" s="15">
        <v>1.3089999999999999</v>
      </c>
      <c r="O204" s="15">
        <v>3.5999999999999997E-2</v>
      </c>
      <c r="P204" s="15">
        <v>1.4990000000000001</v>
      </c>
      <c r="Q204" s="15">
        <v>0.873</v>
      </c>
      <c r="R204" s="15">
        <v>2.3439999999999999</v>
      </c>
      <c r="S204" s="15">
        <v>11.659000000000001</v>
      </c>
      <c r="U204" s="15">
        <v>132123.83199999999</v>
      </c>
      <c r="V204" s="15">
        <v>1350</v>
      </c>
    </row>
    <row r="205" spans="2:22" x14ac:dyDescent="0.25">
      <c r="B205" s="15" t="s">
        <v>136</v>
      </c>
      <c r="C205" s="15" t="s">
        <v>207</v>
      </c>
      <c r="D205" s="15" t="s">
        <v>248</v>
      </c>
      <c r="E205" s="15">
        <v>2023</v>
      </c>
      <c r="F205" s="15" t="s">
        <v>162</v>
      </c>
      <c r="G205" s="15" t="s">
        <v>133</v>
      </c>
      <c r="H205" s="15" t="s">
        <v>136</v>
      </c>
      <c r="I205" s="15" t="s">
        <v>139</v>
      </c>
      <c r="J205" s="15" t="s">
        <v>141</v>
      </c>
      <c r="K205" s="15" t="s">
        <v>271</v>
      </c>
      <c r="L205" s="15">
        <v>3</v>
      </c>
      <c r="M205" s="15">
        <v>1.92</v>
      </c>
      <c r="N205" s="15">
        <v>1.349</v>
      </c>
      <c r="O205" s="15">
        <v>0.04</v>
      </c>
      <c r="P205" s="15">
        <v>1.6679999999999999</v>
      </c>
      <c r="Q205" s="15">
        <v>1.0089999999999999</v>
      </c>
      <c r="R205" s="15">
        <v>2.5070000000000001</v>
      </c>
      <c r="S205" s="15">
        <v>11.645</v>
      </c>
      <c r="U205" s="15">
        <v>133473.67600000001</v>
      </c>
      <c r="V205" s="15">
        <v>1120</v>
      </c>
    </row>
    <row r="206" spans="2:22" x14ac:dyDescent="0.25">
      <c r="B206" s="15" t="s">
        <v>136</v>
      </c>
      <c r="C206" s="15" t="s">
        <v>207</v>
      </c>
      <c r="D206" s="15" t="s">
        <v>248</v>
      </c>
      <c r="E206" s="15">
        <v>2023</v>
      </c>
      <c r="F206" s="15" t="s">
        <v>162</v>
      </c>
      <c r="G206" s="15" t="s">
        <v>133</v>
      </c>
      <c r="H206" s="15" t="s">
        <v>136</v>
      </c>
      <c r="I206" s="15" t="s">
        <v>139</v>
      </c>
      <c r="J206" s="15" t="s">
        <v>141</v>
      </c>
      <c r="K206" s="15" t="s">
        <v>271</v>
      </c>
      <c r="L206" s="15">
        <v>4</v>
      </c>
      <c r="M206" s="15">
        <v>2.0790000000000002</v>
      </c>
      <c r="N206" s="15">
        <v>1.4259999999999999</v>
      </c>
      <c r="O206" s="15">
        <v>4.2999999999999997E-2</v>
      </c>
      <c r="P206" s="15">
        <v>1.786</v>
      </c>
      <c r="Q206" s="15">
        <v>1.1180000000000001</v>
      </c>
      <c r="R206" s="15">
        <v>2.7469999999999999</v>
      </c>
      <c r="S206" s="15">
        <v>11.677</v>
      </c>
      <c r="U206" s="15">
        <v>133451.11900000001</v>
      </c>
      <c r="V206" s="15">
        <v>1110</v>
      </c>
    </row>
    <row r="207" spans="2:22" x14ac:dyDescent="0.25">
      <c r="B207" s="15" t="s">
        <v>136</v>
      </c>
      <c r="C207" s="15" t="s">
        <v>207</v>
      </c>
      <c r="D207" s="15" t="s">
        <v>248</v>
      </c>
      <c r="E207" s="15">
        <v>2023</v>
      </c>
      <c r="F207" s="15" t="s">
        <v>162</v>
      </c>
      <c r="G207" s="15" t="s">
        <v>133</v>
      </c>
      <c r="H207" s="15" t="s">
        <v>136</v>
      </c>
      <c r="I207" s="15" t="s">
        <v>139</v>
      </c>
      <c r="J207" s="15" t="s">
        <v>141</v>
      </c>
      <c r="K207" s="15" t="s">
        <v>271</v>
      </c>
      <c r="L207" s="15">
        <v>5</v>
      </c>
      <c r="M207" s="15">
        <v>2.266</v>
      </c>
      <c r="N207" s="15">
        <v>1.4730000000000001</v>
      </c>
      <c r="O207" s="15">
        <v>4.1000000000000002E-2</v>
      </c>
      <c r="P207" s="15">
        <v>2.056</v>
      </c>
      <c r="Q207" s="15">
        <v>1.2410000000000001</v>
      </c>
      <c r="R207" s="15">
        <v>2.911</v>
      </c>
      <c r="S207" s="15">
        <v>11.677</v>
      </c>
      <c r="U207" s="15">
        <v>131559.60200000001</v>
      </c>
      <c r="V207" s="15">
        <v>1300</v>
      </c>
    </row>
    <row r="208" spans="2:22" x14ac:dyDescent="0.25">
      <c r="B208" s="15" t="s">
        <v>136</v>
      </c>
      <c r="C208" s="15" t="s">
        <v>207</v>
      </c>
      <c r="D208" s="15" t="s">
        <v>249</v>
      </c>
      <c r="E208" s="15">
        <v>2023</v>
      </c>
      <c r="F208" s="15" t="s">
        <v>162</v>
      </c>
      <c r="G208" s="15" t="s">
        <v>133</v>
      </c>
      <c r="H208" s="15" t="s">
        <v>136</v>
      </c>
      <c r="I208" s="15" t="s">
        <v>139</v>
      </c>
      <c r="J208" s="15" t="s">
        <v>141</v>
      </c>
      <c r="K208" s="15" t="s">
        <v>271</v>
      </c>
      <c r="L208" s="15">
        <v>1</v>
      </c>
      <c r="M208" s="15">
        <v>1.43</v>
      </c>
      <c r="N208" s="15">
        <v>1.163</v>
      </c>
      <c r="O208" s="15">
        <v>3.3000000000000002E-2</v>
      </c>
      <c r="P208" s="15">
        <v>1.198</v>
      </c>
      <c r="Q208" s="15">
        <v>0.63400000000000001</v>
      </c>
      <c r="R208" s="15">
        <v>1.8919999999999999</v>
      </c>
      <c r="S208" s="15">
        <v>11.49</v>
      </c>
      <c r="U208" s="15">
        <v>135583.04399999999</v>
      </c>
      <c r="V208" s="15">
        <v>1220</v>
      </c>
    </row>
    <row r="209" spans="2:22" x14ac:dyDescent="0.25">
      <c r="B209" s="15" t="s">
        <v>136</v>
      </c>
      <c r="C209" s="15" t="s">
        <v>207</v>
      </c>
      <c r="D209" s="15" t="s">
        <v>249</v>
      </c>
      <c r="E209" s="15">
        <v>2023</v>
      </c>
      <c r="F209" s="15" t="s">
        <v>162</v>
      </c>
      <c r="G209" s="15" t="s">
        <v>133</v>
      </c>
      <c r="H209" s="15" t="s">
        <v>136</v>
      </c>
      <c r="I209" s="15" t="s">
        <v>139</v>
      </c>
      <c r="J209" s="15" t="s">
        <v>141</v>
      </c>
      <c r="K209" s="15" t="s">
        <v>271</v>
      </c>
      <c r="L209" s="15">
        <v>2</v>
      </c>
      <c r="M209" s="15">
        <v>1.62</v>
      </c>
      <c r="N209" s="15">
        <v>1.27</v>
      </c>
      <c r="O209" s="15">
        <v>3.5000000000000003E-2</v>
      </c>
      <c r="P209" s="15">
        <v>1.331</v>
      </c>
      <c r="Q209" s="15">
        <v>0.748</v>
      </c>
      <c r="R209" s="15">
        <v>2.1680000000000001</v>
      </c>
      <c r="S209" s="15">
        <v>11.66</v>
      </c>
      <c r="U209" s="15">
        <v>132125.18599999999</v>
      </c>
      <c r="V209" s="15">
        <v>1350</v>
      </c>
    </row>
    <row r="210" spans="2:22" x14ac:dyDescent="0.25">
      <c r="B210" s="15" t="s">
        <v>136</v>
      </c>
      <c r="C210" s="15" t="s">
        <v>207</v>
      </c>
      <c r="D210" s="15" t="s">
        <v>249</v>
      </c>
      <c r="E210" s="15">
        <v>2023</v>
      </c>
      <c r="F210" s="15" t="s">
        <v>162</v>
      </c>
      <c r="G210" s="15" t="s">
        <v>133</v>
      </c>
      <c r="H210" s="15" t="s">
        <v>136</v>
      </c>
      <c r="I210" s="15" t="s">
        <v>139</v>
      </c>
      <c r="J210" s="15" t="s">
        <v>141</v>
      </c>
      <c r="K210" s="15" t="s">
        <v>271</v>
      </c>
      <c r="L210" s="15">
        <v>3</v>
      </c>
      <c r="M210" s="15">
        <v>1.7989999999999999</v>
      </c>
      <c r="N210" s="15">
        <v>1.37</v>
      </c>
      <c r="O210" s="15">
        <v>4.1000000000000002E-2</v>
      </c>
      <c r="P210" s="15">
        <v>1.5229999999999999</v>
      </c>
      <c r="Q210" s="15">
        <v>0.875</v>
      </c>
      <c r="R210" s="15">
        <v>2.3580000000000001</v>
      </c>
      <c r="S210" s="15">
        <v>11.645</v>
      </c>
      <c r="U210" s="15">
        <v>133474.39499999999</v>
      </c>
      <c r="V210" s="15">
        <v>1120</v>
      </c>
    </row>
    <row r="211" spans="2:22" x14ac:dyDescent="0.25">
      <c r="B211" s="15" t="s">
        <v>136</v>
      </c>
      <c r="C211" s="15" t="s">
        <v>207</v>
      </c>
      <c r="D211" s="15" t="s">
        <v>249</v>
      </c>
      <c r="E211" s="15">
        <v>2023</v>
      </c>
      <c r="F211" s="15" t="s">
        <v>162</v>
      </c>
      <c r="G211" s="15" t="s">
        <v>133</v>
      </c>
      <c r="H211" s="15" t="s">
        <v>136</v>
      </c>
      <c r="I211" s="15" t="s">
        <v>139</v>
      </c>
      <c r="J211" s="15" t="s">
        <v>141</v>
      </c>
      <c r="K211" s="15" t="s">
        <v>271</v>
      </c>
      <c r="L211" s="15">
        <v>4</v>
      </c>
      <c r="M211" s="15">
        <v>1.9059999999999999</v>
      </c>
      <c r="N211" s="15">
        <v>1.3340000000000001</v>
      </c>
      <c r="O211" s="15">
        <v>0.04</v>
      </c>
      <c r="P211" s="15">
        <v>1.657</v>
      </c>
      <c r="Q211" s="15">
        <v>0.96099999999999997</v>
      </c>
      <c r="R211" s="15">
        <v>2.5619999999999998</v>
      </c>
      <c r="S211" s="15">
        <v>11.677</v>
      </c>
      <c r="U211" s="15">
        <v>133451.12400000001</v>
      </c>
      <c r="V211" s="15">
        <v>1110</v>
      </c>
    </row>
    <row r="212" spans="2:22" x14ac:dyDescent="0.25">
      <c r="B212" s="15" t="s">
        <v>136</v>
      </c>
      <c r="C212" s="15" t="s">
        <v>207</v>
      </c>
      <c r="D212" s="15" t="s">
        <v>249</v>
      </c>
      <c r="E212" s="15">
        <v>2023</v>
      </c>
      <c r="F212" s="15" t="s">
        <v>162</v>
      </c>
      <c r="G212" s="15" t="s">
        <v>133</v>
      </c>
      <c r="H212" s="15" t="s">
        <v>136</v>
      </c>
      <c r="I212" s="15" t="s">
        <v>139</v>
      </c>
      <c r="J212" s="15" t="s">
        <v>141</v>
      </c>
      <c r="K212" s="15" t="s">
        <v>271</v>
      </c>
      <c r="L212" s="15">
        <v>5</v>
      </c>
      <c r="M212" s="15">
        <v>2.0979999999999999</v>
      </c>
      <c r="N212" s="15">
        <v>1.446</v>
      </c>
      <c r="O212" s="15">
        <v>0.04</v>
      </c>
      <c r="P212" s="15">
        <v>1.8759999999999999</v>
      </c>
      <c r="Q212" s="15">
        <v>1.077</v>
      </c>
      <c r="R212" s="15">
        <v>2.7519999999999998</v>
      </c>
      <c r="S212" s="15">
        <v>11.677</v>
      </c>
      <c r="U212" s="15">
        <v>131559.573</v>
      </c>
      <c r="V212" s="15">
        <v>1300</v>
      </c>
    </row>
    <row r="213" spans="2:22" x14ac:dyDescent="0.25">
      <c r="B213" s="15" t="s">
        <v>136</v>
      </c>
      <c r="C213" s="15" t="s">
        <v>207</v>
      </c>
      <c r="D213" s="15" t="s">
        <v>250</v>
      </c>
      <c r="E213" s="15">
        <v>2023</v>
      </c>
      <c r="F213" s="15" t="s">
        <v>162</v>
      </c>
      <c r="G213" s="15" t="s">
        <v>133</v>
      </c>
      <c r="H213" s="15" t="s">
        <v>136</v>
      </c>
      <c r="I213" s="15" t="s">
        <v>139</v>
      </c>
      <c r="J213" s="15" t="s">
        <v>141</v>
      </c>
      <c r="K213" s="15" t="s">
        <v>271</v>
      </c>
      <c r="L213" s="15">
        <v>1</v>
      </c>
      <c r="M213" s="15">
        <v>1.29</v>
      </c>
      <c r="N213" s="15">
        <v>1.089</v>
      </c>
      <c r="O213" s="15">
        <v>3.1E-2</v>
      </c>
      <c r="P213" s="15">
        <v>1.069</v>
      </c>
      <c r="Q213" s="15">
        <v>0.53</v>
      </c>
      <c r="R213" s="15">
        <v>1.722</v>
      </c>
      <c r="S213" s="15">
        <v>10.911</v>
      </c>
      <c r="U213" s="15">
        <v>36310.315000000002</v>
      </c>
      <c r="V213" s="15">
        <v>1220</v>
      </c>
    </row>
    <row r="214" spans="2:22" x14ac:dyDescent="0.25">
      <c r="B214" s="15" t="s">
        <v>136</v>
      </c>
      <c r="C214" s="15" t="s">
        <v>207</v>
      </c>
      <c r="D214" s="15" t="s">
        <v>250</v>
      </c>
      <c r="E214" s="15">
        <v>2023</v>
      </c>
      <c r="F214" s="15" t="s">
        <v>162</v>
      </c>
      <c r="G214" s="15" t="s">
        <v>133</v>
      </c>
      <c r="H214" s="15" t="s">
        <v>136</v>
      </c>
      <c r="I214" s="15" t="s">
        <v>139</v>
      </c>
      <c r="J214" s="15" t="s">
        <v>141</v>
      </c>
      <c r="K214" s="15" t="s">
        <v>271</v>
      </c>
      <c r="L214" s="15">
        <v>2</v>
      </c>
      <c r="M214" s="15">
        <v>1.4570000000000001</v>
      </c>
      <c r="N214" s="15">
        <v>1.2250000000000001</v>
      </c>
      <c r="O214" s="15">
        <v>3.3000000000000002E-2</v>
      </c>
      <c r="P214" s="15">
        <v>1.1779999999999999</v>
      </c>
      <c r="Q214" s="15">
        <v>0.62</v>
      </c>
      <c r="R214" s="15">
        <v>1.9350000000000001</v>
      </c>
      <c r="S214" s="15">
        <v>11.084</v>
      </c>
      <c r="U214" s="15">
        <v>33448.561000000002</v>
      </c>
      <c r="V214" s="15">
        <v>1350</v>
      </c>
    </row>
    <row r="215" spans="2:22" x14ac:dyDescent="0.25">
      <c r="B215" s="15" t="s">
        <v>136</v>
      </c>
      <c r="C215" s="15" t="s">
        <v>207</v>
      </c>
      <c r="D215" s="15" t="s">
        <v>250</v>
      </c>
      <c r="E215" s="15">
        <v>2023</v>
      </c>
      <c r="F215" s="15" t="s">
        <v>162</v>
      </c>
      <c r="G215" s="15" t="s">
        <v>133</v>
      </c>
      <c r="H215" s="15" t="s">
        <v>136</v>
      </c>
      <c r="I215" s="15" t="s">
        <v>139</v>
      </c>
      <c r="J215" s="15" t="s">
        <v>141</v>
      </c>
      <c r="K215" s="15" t="s">
        <v>271</v>
      </c>
      <c r="L215" s="15">
        <v>3</v>
      </c>
      <c r="M215" s="15">
        <v>1.623</v>
      </c>
      <c r="N215" s="15">
        <v>1.264</v>
      </c>
      <c r="O215" s="15">
        <v>3.7999999999999999E-2</v>
      </c>
      <c r="P215" s="15">
        <v>1.3680000000000001</v>
      </c>
      <c r="Q215" s="15">
        <v>0.72399999999999998</v>
      </c>
      <c r="R215" s="15">
        <v>2.2080000000000002</v>
      </c>
      <c r="S215" s="15">
        <v>11.077</v>
      </c>
      <c r="U215" s="15">
        <v>34090.275000000001</v>
      </c>
      <c r="V215" s="15">
        <v>1120</v>
      </c>
    </row>
    <row r="216" spans="2:22" x14ac:dyDescent="0.25">
      <c r="B216" s="15" t="s">
        <v>136</v>
      </c>
      <c r="C216" s="15" t="s">
        <v>207</v>
      </c>
      <c r="D216" s="15" t="s">
        <v>250</v>
      </c>
      <c r="E216" s="15">
        <v>2023</v>
      </c>
      <c r="F216" s="15" t="s">
        <v>162</v>
      </c>
      <c r="G216" s="15" t="s">
        <v>133</v>
      </c>
      <c r="H216" s="15" t="s">
        <v>136</v>
      </c>
      <c r="I216" s="15" t="s">
        <v>139</v>
      </c>
      <c r="J216" s="15" t="s">
        <v>141</v>
      </c>
      <c r="K216" s="15" t="s">
        <v>271</v>
      </c>
      <c r="L216" s="15">
        <v>4</v>
      </c>
      <c r="M216" s="15">
        <v>1.696</v>
      </c>
      <c r="N216" s="15">
        <v>1.2490000000000001</v>
      </c>
      <c r="O216" s="15">
        <v>3.6999999999999998E-2</v>
      </c>
      <c r="P216" s="15">
        <v>1.454</v>
      </c>
      <c r="Q216" s="15">
        <v>0.78700000000000003</v>
      </c>
      <c r="R216" s="15">
        <v>2.367</v>
      </c>
      <c r="S216" s="15">
        <v>11.116</v>
      </c>
      <c r="U216" s="15">
        <v>33967.231</v>
      </c>
      <c r="V216" s="15">
        <v>1110</v>
      </c>
    </row>
    <row r="217" spans="2:22" x14ac:dyDescent="0.25">
      <c r="B217" s="15" t="s">
        <v>136</v>
      </c>
      <c r="C217" s="15" t="s">
        <v>207</v>
      </c>
      <c r="D217" s="15" t="s">
        <v>250</v>
      </c>
      <c r="E217" s="15">
        <v>2023</v>
      </c>
      <c r="F217" s="15" t="s">
        <v>162</v>
      </c>
      <c r="G217" s="15" t="s">
        <v>133</v>
      </c>
      <c r="H217" s="15" t="s">
        <v>136</v>
      </c>
      <c r="I217" s="15" t="s">
        <v>139</v>
      </c>
      <c r="J217" s="15" t="s">
        <v>141</v>
      </c>
      <c r="K217" s="15" t="s">
        <v>271</v>
      </c>
      <c r="L217" s="15">
        <v>5</v>
      </c>
      <c r="M217" s="15">
        <v>1.8839999999999999</v>
      </c>
      <c r="N217" s="15">
        <v>1.367</v>
      </c>
      <c r="O217" s="15">
        <v>3.7999999999999999E-2</v>
      </c>
      <c r="P217" s="15">
        <v>1.6990000000000001</v>
      </c>
      <c r="Q217" s="15">
        <v>0.90900000000000003</v>
      </c>
      <c r="R217" s="15">
        <v>2.5019999999999998</v>
      </c>
      <c r="S217" s="15">
        <v>11.090999999999999</v>
      </c>
      <c r="U217" s="15">
        <v>33118.709000000003</v>
      </c>
      <c r="V217" s="15">
        <v>1300</v>
      </c>
    </row>
    <row r="218" spans="2:22" x14ac:dyDescent="0.25">
      <c r="B218" s="15" t="s">
        <v>136</v>
      </c>
      <c r="C218" s="15" t="s">
        <v>207</v>
      </c>
      <c r="D218" s="15" t="s">
        <v>251</v>
      </c>
      <c r="E218" s="15">
        <v>2023</v>
      </c>
      <c r="F218" s="15" t="s">
        <v>162</v>
      </c>
      <c r="G218" s="15" t="s">
        <v>133</v>
      </c>
      <c r="H218" s="15" t="s">
        <v>136</v>
      </c>
      <c r="I218" s="15" t="s">
        <v>139</v>
      </c>
      <c r="J218" s="15" t="s">
        <v>141</v>
      </c>
      <c r="K218" s="15" t="s">
        <v>271</v>
      </c>
      <c r="L218" s="15">
        <v>1</v>
      </c>
      <c r="M218" s="15">
        <v>1.121</v>
      </c>
      <c r="N218" s="15">
        <v>1.034</v>
      </c>
      <c r="O218" s="15">
        <v>0.03</v>
      </c>
      <c r="P218" s="15">
        <v>0.89800000000000002</v>
      </c>
      <c r="Q218" s="15">
        <v>0.4</v>
      </c>
      <c r="R218" s="15">
        <v>1.54</v>
      </c>
      <c r="S218" s="15">
        <v>10.911</v>
      </c>
      <c r="U218" s="15">
        <v>36310.065999999999</v>
      </c>
      <c r="V218" s="15">
        <v>1220</v>
      </c>
    </row>
    <row r="219" spans="2:22" x14ac:dyDescent="0.25">
      <c r="B219" s="15" t="s">
        <v>136</v>
      </c>
      <c r="C219" s="15" t="s">
        <v>207</v>
      </c>
      <c r="D219" s="15" t="s">
        <v>251</v>
      </c>
      <c r="E219" s="15">
        <v>2023</v>
      </c>
      <c r="F219" s="15" t="s">
        <v>162</v>
      </c>
      <c r="G219" s="15" t="s">
        <v>133</v>
      </c>
      <c r="H219" s="15" t="s">
        <v>136</v>
      </c>
      <c r="I219" s="15" t="s">
        <v>139</v>
      </c>
      <c r="J219" s="15" t="s">
        <v>141</v>
      </c>
      <c r="K219" s="15" t="s">
        <v>271</v>
      </c>
      <c r="L219" s="15">
        <v>2</v>
      </c>
      <c r="M219" s="15">
        <v>1.2629999999999999</v>
      </c>
      <c r="N219" s="15">
        <v>1.163</v>
      </c>
      <c r="O219" s="15">
        <v>3.2000000000000001E-2</v>
      </c>
      <c r="P219" s="15">
        <v>0.96899999999999997</v>
      </c>
      <c r="Q219" s="15">
        <v>0.41799999999999998</v>
      </c>
      <c r="R219" s="15">
        <v>1.7330000000000001</v>
      </c>
      <c r="S219" s="15">
        <v>11.083</v>
      </c>
      <c r="U219" s="15">
        <v>33449.553</v>
      </c>
      <c r="V219" s="15">
        <v>1350</v>
      </c>
    </row>
    <row r="220" spans="2:22" x14ac:dyDescent="0.25">
      <c r="B220" s="15" t="s">
        <v>136</v>
      </c>
      <c r="C220" s="15" t="s">
        <v>207</v>
      </c>
      <c r="D220" s="15" t="s">
        <v>251</v>
      </c>
      <c r="E220" s="15">
        <v>2023</v>
      </c>
      <c r="F220" s="15" t="s">
        <v>162</v>
      </c>
      <c r="G220" s="15" t="s">
        <v>133</v>
      </c>
      <c r="H220" s="15" t="s">
        <v>136</v>
      </c>
      <c r="I220" s="15" t="s">
        <v>139</v>
      </c>
      <c r="J220" s="15" t="s">
        <v>141</v>
      </c>
      <c r="K220" s="15" t="s">
        <v>271</v>
      </c>
      <c r="L220" s="15">
        <v>3</v>
      </c>
      <c r="M220" s="15">
        <v>1.3919999999999999</v>
      </c>
      <c r="N220" s="15">
        <v>1.2030000000000001</v>
      </c>
      <c r="O220" s="15">
        <v>3.5999999999999997E-2</v>
      </c>
      <c r="P220" s="15">
        <v>1.101</v>
      </c>
      <c r="Q220" s="15">
        <v>0.51500000000000001</v>
      </c>
      <c r="R220" s="15">
        <v>1.9159999999999999</v>
      </c>
      <c r="S220" s="15">
        <v>11.077</v>
      </c>
      <c r="U220" s="15">
        <v>34093.203999999998</v>
      </c>
      <c r="V220" s="15">
        <v>1130</v>
      </c>
    </row>
    <row r="221" spans="2:22" x14ac:dyDescent="0.25">
      <c r="B221" s="15" t="s">
        <v>136</v>
      </c>
      <c r="C221" s="15" t="s">
        <v>207</v>
      </c>
      <c r="D221" s="15" t="s">
        <v>251</v>
      </c>
      <c r="E221" s="15">
        <v>2023</v>
      </c>
      <c r="F221" s="15" t="s">
        <v>162</v>
      </c>
      <c r="G221" s="15" t="s">
        <v>133</v>
      </c>
      <c r="H221" s="15" t="s">
        <v>136</v>
      </c>
      <c r="I221" s="15" t="s">
        <v>139</v>
      </c>
      <c r="J221" s="15" t="s">
        <v>141</v>
      </c>
      <c r="K221" s="15" t="s">
        <v>271</v>
      </c>
      <c r="L221" s="15">
        <v>4</v>
      </c>
      <c r="M221" s="15">
        <v>1.456</v>
      </c>
      <c r="N221" s="15">
        <v>1.2310000000000001</v>
      </c>
      <c r="O221" s="15">
        <v>3.6999999999999998E-2</v>
      </c>
      <c r="P221" s="15">
        <v>1.163</v>
      </c>
      <c r="Q221" s="15">
        <v>0.53500000000000003</v>
      </c>
      <c r="R221" s="15">
        <v>2.0110000000000001</v>
      </c>
      <c r="S221" s="15">
        <v>11.116</v>
      </c>
      <c r="U221" s="15">
        <v>33966.987000000001</v>
      </c>
      <c r="V221" s="15">
        <v>1110</v>
      </c>
    </row>
    <row r="222" spans="2:22" x14ac:dyDescent="0.25">
      <c r="B222" s="15" t="s">
        <v>136</v>
      </c>
      <c r="C222" s="15" t="s">
        <v>207</v>
      </c>
      <c r="D222" s="15" t="s">
        <v>251</v>
      </c>
      <c r="E222" s="15">
        <v>2023</v>
      </c>
      <c r="F222" s="15" t="s">
        <v>162</v>
      </c>
      <c r="G222" s="15" t="s">
        <v>133</v>
      </c>
      <c r="H222" s="15" t="s">
        <v>136</v>
      </c>
      <c r="I222" s="15" t="s">
        <v>139</v>
      </c>
      <c r="J222" s="15" t="s">
        <v>141</v>
      </c>
      <c r="K222" s="15" t="s">
        <v>271</v>
      </c>
      <c r="L222" s="15">
        <v>5</v>
      </c>
      <c r="M222" s="15">
        <v>1.6359999999999999</v>
      </c>
      <c r="N222" s="15">
        <v>1.34</v>
      </c>
      <c r="O222" s="15">
        <v>3.6999999999999998E-2</v>
      </c>
      <c r="P222" s="15">
        <v>1.403</v>
      </c>
      <c r="Q222" s="15">
        <v>0.628</v>
      </c>
      <c r="R222" s="15">
        <v>2.2970000000000002</v>
      </c>
      <c r="S222" s="15">
        <v>11.090999999999999</v>
      </c>
      <c r="U222" s="15">
        <v>33118.644</v>
      </c>
      <c r="V222" s="15">
        <v>1300</v>
      </c>
    </row>
    <row r="223" spans="2:22" x14ac:dyDescent="0.25">
      <c r="B223" s="15" t="s">
        <v>136</v>
      </c>
      <c r="C223" s="15" t="s">
        <v>207</v>
      </c>
      <c r="D223" s="15" t="s">
        <v>252</v>
      </c>
      <c r="E223" s="15">
        <v>2023</v>
      </c>
      <c r="F223" s="15" t="s">
        <v>162</v>
      </c>
      <c r="G223" s="15" t="s">
        <v>133</v>
      </c>
      <c r="H223" s="15" t="s">
        <v>136</v>
      </c>
      <c r="I223" s="15" t="s">
        <v>139</v>
      </c>
      <c r="J223" s="15" t="s">
        <v>141</v>
      </c>
      <c r="K223" s="15" t="s">
        <v>271</v>
      </c>
      <c r="L223" s="15">
        <v>1</v>
      </c>
      <c r="M223" s="15">
        <v>0.94099999999999995</v>
      </c>
      <c r="N223" s="15">
        <v>0.90700000000000003</v>
      </c>
      <c r="O223" s="15">
        <v>2.5999999999999999E-2</v>
      </c>
      <c r="P223" s="15">
        <v>0.71</v>
      </c>
      <c r="Q223" s="15">
        <v>0.27900000000000003</v>
      </c>
      <c r="R223" s="15">
        <v>1.3069999999999999</v>
      </c>
      <c r="S223" s="15">
        <v>10.411</v>
      </c>
      <c r="U223" s="15">
        <v>2042.8520000000001</v>
      </c>
      <c r="V223" s="15">
        <v>1220</v>
      </c>
    </row>
    <row r="224" spans="2:22" x14ac:dyDescent="0.25">
      <c r="B224" s="15" t="s">
        <v>136</v>
      </c>
      <c r="C224" s="15" t="s">
        <v>207</v>
      </c>
      <c r="D224" s="15" t="s">
        <v>252</v>
      </c>
      <c r="E224" s="15">
        <v>2023</v>
      </c>
      <c r="F224" s="15" t="s">
        <v>162</v>
      </c>
      <c r="G224" s="15" t="s">
        <v>133</v>
      </c>
      <c r="H224" s="15" t="s">
        <v>136</v>
      </c>
      <c r="I224" s="15" t="s">
        <v>139</v>
      </c>
      <c r="J224" s="15" t="s">
        <v>141</v>
      </c>
      <c r="K224" s="15" t="s">
        <v>271</v>
      </c>
      <c r="L224" s="15">
        <v>2</v>
      </c>
      <c r="M224" s="15">
        <v>1.054</v>
      </c>
      <c r="N224" s="15">
        <v>1.075</v>
      </c>
      <c r="O224" s="15">
        <v>2.9000000000000001E-2</v>
      </c>
      <c r="P224" s="15">
        <v>0.76100000000000001</v>
      </c>
      <c r="Q224" s="15">
        <v>0.28100000000000003</v>
      </c>
      <c r="R224" s="15">
        <v>1.4510000000000001</v>
      </c>
      <c r="S224" s="15">
        <v>10.587</v>
      </c>
      <c r="U224" s="15">
        <v>1583.1</v>
      </c>
      <c r="V224" s="15">
        <v>1350</v>
      </c>
    </row>
    <row r="225" spans="2:22" x14ac:dyDescent="0.25">
      <c r="B225" s="15" t="s">
        <v>136</v>
      </c>
      <c r="C225" s="15" t="s">
        <v>207</v>
      </c>
      <c r="D225" s="15" t="s">
        <v>252</v>
      </c>
      <c r="E225" s="15">
        <v>2023</v>
      </c>
      <c r="F225" s="15" t="s">
        <v>162</v>
      </c>
      <c r="G225" s="15" t="s">
        <v>133</v>
      </c>
      <c r="H225" s="15" t="s">
        <v>136</v>
      </c>
      <c r="I225" s="15" t="s">
        <v>139</v>
      </c>
      <c r="J225" s="15" t="s">
        <v>141</v>
      </c>
      <c r="K225" s="15" t="s">
        <v>271</v>
      </c>
      <c r="L225" s="15">
        <v>3</v>
      </c>
      <c r="M225" s="15">
        <v>1.125</v>
      </c>
      <c r="N225" s="15">
        <v>1.089</v>
      </c>
      <c r="O225" s="15">
        <v>3.2000000000000001E-2</v>
      </c>
      <c r="P225" s="15">
        <v>0.83799999999999997</v>
      </c>
      <c r="Q225" s="15">
        <v>0.318</v>
      </c>
      <c r="R225" s="15">
        <v>1.61</v>
      </c>
      <c r="S225" s="15">
        <v>10.589</v>
      </c>
      <c r="U225" s="15">
        <v>1643.34</v>
      </c>
      <c r="V225" s="15">
        <v>1130</v>
      </c>
    </row>
    <row r="226" spans="2:22" x14ac:dyDescent="0.25">
      <c r="B226" s="15" t="s">
        <v>136</v>
      </c>
      <c r="C226" s="15" t="s">
        <v>207</v>
      </c>
      <c r="D226" s="15" t="s">
        <v>252</v>
      </c>
      <c r="E226" s="15">
        <v>2023</v>
      </c>
      <c r="F226" s="15" t="s">
        <v>162</v>
      </c>
      <c r="G226" s="15" t="s">
        <v>133</v>
      </c>
      <c r="H226" s="15" t="s">
        <v>136</v>
      </c>
      <c r="I226" s="15" t="s">
        <v>139</v>
      </c>
      <c r="J226" s="15" t="s">
        <v>141</v>
      </c>
      <c r="K226" s="15" t="s">
        <v>271</v>
      </c>
      <c r="L226" s="15">
        <v>4</v>
      </c>
      <c r="M226" s="15">
        <v>1.1879999999999999</v>
      </c>
      <c r="N226" s="15">
        <v>1.1759999999999999</v>
      </c>
      <c r="O226" s="15">
        <v>3.5000000000000003E-2</v>
      </c>
      <c r="P226" s="15">
        <v>0.83799999999999997</v>
      </c>
      <c r="Q226" s="15">
        <v>0.314</v>
      </c>
      <c r="R226" s="15">
        <v>1.6839999999999999</v>
      </c>
      <c r="S226" s="15">
        <v>10.632999999999999</v>
      </c>
      <c r="U226" s="15">
        <v>1602.4649999999999</v>
      </c>
      <c r="V226" s="15">
        <v>1110</v>
      </c>
    </row>
    <row r="227" spans="2:22" x14ac:dyDescent="0.25">
      <c r="B227" s="15" t="s">
        <v>136</v>
      </c>
      <c r="C227" s="15" t="s">
        <v>207</v>
      </c>
      <c r="D227" s="15" t="s">
        <v>252</v>
      </c>
      <c r="E227" s="15">
        <v>2023</v>
      </c>
      <c r="F227" s="15" t="s">
        <v>162</v>
      </c>
      <c r="G227" s="15" t="s">
        <v>133</v>
      </c>
      <c r="H227" s="15" t="s">
        <v>136</v>
      </c>
      <c r="I227" s="15" t="s">
        <v>139</v>
      </c>
      <c r="J227" s="15" t="s">
        <v>141</v>
      </c>
      <c r="K227" s="15" t="s">
        <v>271</v>
      </c>
      <c r="L227" s="15">
        <v>5</v>
      </c>
      <c r="M227" s="15">
        <v>1.3380000000000001</v>
      </c>
      <c r="N227" s="15">
        <v>1.2470000000000001</v>
      </c>
      <c r="O227" s="15">
        <v>3.5000000000000003E-2</v>
      </c>
      <c r="P227" s="15">
        <v>1.038</v>
      </c>
      <c r="Q227" s="15">
        <v>0.39300000000000002</v>
      </c>
      <c r="R227" s="15">
        <v>1.9019999999999999</v>
      </c>
      <c r="S227" s="15">
        <v>10.586</v>
      </c>
      <c r="U227" s="15">
        <v>1536.491</v>
      </c>
      <c r="V227" s="15">
        <v>1300</v>
      </c>
    </row>
    <row r="228" spans="2:22" x14ac:dyDescent="0.25">
      <c r="B228" s="15" t="s">
        <v>136</v>
      </c>
      <c r="C228" s="15" t="s">
        <v>207</v>
      </c>
      <c r="D228" s="15" t="s">
        <v>253</v>
      </c>
      <c r="E228" s="15">
        <v>2023</v>
      </c>
      <c r="F228" s="15" t="s">
        <v>162</v>
      </c>
      <c r="G228" s="15" t="s">
        <v>133</v>
      </c>
      <c r="H228" s="15" t="s">
        <v>136</v>
      </c>
      <c r="I228" s="15" t="s">
        <v>139</v>
      </c>
      <c r="J228" s="15" t="s">
        <v>141</v>
      </c>
      <c r="K228" s="15" t="s">
        <v>271</v>
      </c>
      <c r="L228" s="15">
        <v>1</v>
      </c>
      <c r="M228" s="15">
        <v>0.752</v>
      </c>
      <c r="N228" s="15">
        <v>0.88900000000000001</v>
      </c>
      <c r="O228" s="15">
        <v>2.5000000000000001E-2</v>
      </c>
      <c r="P228" s="15">
        <v>0.46400000000000002</v>
      </c>
      <c r="Q228" s="15">
        <v>0.16300000000000001</v>
      </c>
      <c r="R228" s="15">
        <v>1.0149999999999999</v>
      </c>
      <c r="S228" s="15">
        <v>10.411</v>
      </c>
      <c r="U228" s="15">
        <v>2042.86</v>
      </c>
      <c r="V228" s="15">
        <v>1220</v>
      </c>
    </row>
    <row r="229" spans="2:22" x14ac:dyDescent="0.25">
      <c r="B229" s="15" t="s">
        <v>136</v>
      </c>
      <c r="C229" s="15" t="s">
        <v>207</v>
      </c>
      <c r="D229" s="15" t="s">
        <v>253</v>
      </c>
      <c r="E229" s="15">
        <v>2023</v>
      </c>
      <c r="F229" s="15" t="s">
        <v>162</v>
      </c>
      <c r="G229" s="15" t="s">
        <v>133</v>
      </c>
      <c r="H229" s="15" t="s">
        <v>136</v>
      </c>
      <c r="I229" s="15" t="s">
        <v>139</v>
      </c>
      <c r="J229" s="15" t="s">
        <v>141</v>
      </c>
      <c r="K229" s="15" t="s">
        <v>271</v>
      </c>
      <c r="L229" s="15">
        <v>2</v>
      </c>
      <c r="M229" s="15">
        <v>0.81100000000000005</v>
      </c>
      <c r="N229" s="15">
        <v>0.94</v>
      </c>
      <c r="O229" s="15">
        <v>2.5999999999999999E-2</v>
      </c>
      <c r="P229" s="15">
        <v>0.51500000000000001</v>
      </c>
      <c r="Q229" s="15">
        <v>0.16900000000000001</v>
      </c>
      <c r="R229" s="15">
        <v>1.0980000000000001</v>
      </c>
      <c r="S229" s="15">
        <v>10.587999999999999</v>
      </c>
      <c r="U229" s="15">
        <v>1583.05</v>
      </c>
      <c r="V229" s="15">
        <v>1350</v>
      </c>
    </row>
    <row r="230" spans="2:22" x14ac:dyDescent="0.25">
      <c r="B230" s="15" t="s">
        <v>136</v>
      </c>
      <c r="C230" s="15" t="s">
        <v>207</v>
      </c>
      <c r="D230" s="15" t="s">
        <v>253</v>
      </c>
      <c r="E230" s="15">
        <v>2023</v>
      </c>
      <c r="F230" s="15" t="s">
        <v>162</v>
      </c>
      <c r="G230" s="15" t="s">
        <v>133</v>
      </c>
      <c r="H230" s="15" t="s">
        <v>136</v>
      </c>
      <c r="I230" s="15" t="s">
        <v>139</v>
      </c>
      <c r="J230" s="15" t="s">
        <v>141</v>
      </c>
      <c r="K230" s="15" t="s">
        <v>271</v>
      </c>
      <c r="L230" s="15">
        <v>3</v>
      </c>
      <c r="M230" s="15">
        <v>0.85199999999999998</v>
      </c>
      <c r="N230" s="15">
        <v>0.97699999999999998</v>
      </c>
      <c r="O230" s="15">
        <v>2.9000000000000001E-2</v>
      </c>
      <c r="P230" s="15">
        <v>0.52700000000000002</v>
      </c>
      <c r="Q230" s="15">
        <v>0.16600000000000001</v>
      </c>
      <c r="R230" s="15">
        <v>1.1870000000000001</v>
      </c>
      <c r="S230" s="15">
        <v>10.587999999999999</v>
      </c>
      <c r="U230" s="15">
        <v>1645.2629999999999</v>
      </c>
      <c r="V230" s="15">
        <v>1120</v>
      </c>
    </row>
    <row r="231" spans="2:22" x14ac:dyDescent="0.25">
      <c r="B231" s="15" t="s">
        <v>136</v>
      </c>
      <c r="C231" s="15" t="s">
        <v>207</v>
      </c>
      <c r="D231" s="15" t="s">
        <v>253</v>
      </c>
      <c r="E231" s="15">
        <v>2023</v>
      </c>
      <c r="F231" s="15" t="s">
        <v>162</v>
      </c>
      <c r="G231" s="15" t="s">
        <v>133</v>
      </c>
      <c r="H231" s="15" t="s">
        <v>136</v>
      </c>
      <c r="I231" s="15" t="s">
        <v>139</v>
      </c>
      <c r="J231" s="15" t="s">
        <v>141</v>
      </c>
      <c r="K231" s="15" t="s">
        <v>271</v>
      </c>
      <c r="L231" s="15">
        <v>4</v>
      </c>
      <c r="M231" s="15">
        <v>0.88200000000000001</v>
      </c>
      <c r="N231" s="15">
        <v>1.0529999999999999</v>
      </c>
      <c r="O231" s="15">
        <v>3.2000000000000001E-2</v>
      </c>
      <c r="P231" s="15">
        <v>0.51400000000000001</v>
      </c>
      <c r="Q231" s="15">
        <v>0.17199999999999999</v>
      </c>
      <c r="R231" s="15">
        <v>1.2150000000000001</v>
      </c>
      <c r="S231" s="15">
        <v>10.632999999999999</v>
      </c>
      <c r="U231" s="15">
        <v>1602.473</v>
      </c>
      <c r="V231" s="15">
        <v>1110</v>
      </c>
    </row>
    <row r="232" spans="2:22" x14ac:dyDescent="0.25">
      <c r="B232" s="15" t="s">
        <v>136</v>
      </c>
      <c r="C232" s="15" t="s">
        <v>207</v>
      </c>
      <c r="D232" s="15" t="s">
        <v>253</v>
      </c>
      <c r="E232" s="15">
        <v>2023</v>
      </c>
      <c r="F232" s="15" t="s">
        <v>162</v>
      </c>
      <c r="G232" s="15" t="s">
        <v>133</v>
      </c>
      <c r="H232" s="15" t="s">
        <v>136</v>
      </c>
      <c r="I232" s="15" t="s">
        <v>139</v>
      </c>
      <c r="J232" s="15" t="s">
        <v>141</v>
      </c>
      <c r="K232" s="15" t="s">
        <v>271</v>
      </c>
      <c r="L232" s="15">
        <v>5</v>
      </c>
      <c r="M232" s="15">
        <v>0.92700000000000005</v>
      </c>
      <c r="N232" s="15">
        <v>1.071</v>
      </c>
      <c r="O232" s="15">
        <v>0.03</v>
      </c>
      <c r="P232" s="15">
        <v>0.56999999999999995</v>
      </c>
      <c r="Q232" s="15">
        <v>0.16</v>
      </c>
      <c r="R232" s="15">
        <v>1.35</v>
      </c>
      <c r="S232" s="15">
        <v>10.586</v>
      </c>
      <c r="U232" s="15">
        <v>1536.4960000000001</v>
      </c>
      <c r="V232" s="15">
        <v>1300</v>
      </c>
    </row>
    <row r="233" spans="2:22" x14ac:dyDescent="0.25">
      <c r="B233" s="15" t="s">
        <v>136</v>
      </c>
      <c r="C233" s="15" t="s">
        <v>207</v>
      </c>
      <c r="D233" s="15" t="s">
        <v>254</v>
      </c>
      <c r="E233" s="15">
        <v>2023</v>
      </c>
      <c r="F233" s="15" t="s">
        <v>162</v>
      </c>
      <c r="G233" s="15" t="s">
        <v>133</v>
      </c>
      <c r="H233" s="15" t="s">
        <v>136</v>
      </c>
      <c r="I233" s="15" t="s">
        <v>139</v>
      </c>
      <c r="J233" s="15" t="s">
        <v>141</v>
      </c>
      <c r="K233" s="15" t="s">
        <v>271</v>
      </c>
      <c r="L233" s="15">
        <v>1</v>
      </c>
      <c r="M233" s="15">
        <v>0.57199999999999995</v>
      </c>
      <c r="N233" s="15">
        <v>0.69</v>
      </c>
      <c r="O233" s="15">
        <v>0.02</v>
      </c>
      <c r="P233" s="15">
        <v>0.316</v>
      </c>
      <c r="Q233" s="15">
        <v>0.10199999999999999</v>
      </c>
      <c r="R233" s="15">
        <v>0.78700000000000003</v>
      </c>
      <c r="S233" s="15">
        <v>10.032</v>
      </c>
      <c r="U233" s="15">
        <v>0.13600000000000001</v>
      </c>
      <c r="V233" s="15">
        <v>1220</v>
      </c>
    </row>
    <row r="234" spans="2:22" x14ac:dyDescent="0.25">
      <c r="B234" s="15" t="s">
        <v>136</v>
      </c>
      <c r="C234" s="15" t="s">
        <v>207</v>
      </c>
      <c r="D234" s="15" t="s">
        <v>254</v>
      </c>
      <c r="E234" s="15">
        <v>2023</v>
      </c>
      <c r="F234" s="15" t="s">
        <v>162</v>
      </c>
      <c r="G234" s="15" t="s">
        <v>133</v>
      </c>
      <c r="H234" s="15" t="s">
        <v>136</v>
      </c>
      <c r="I234" s="15" t="s">
        <v>139</v>
      </c>
      <c r="J234" s="15" t="s">
        <v>141</v>
      </c>
      <c r="K234" s="15" t="s">
        <v>271</v>
      </c>
      <c r="L234" s="15">
        <v>2</v>
      </c>
      <c r="M234" s="15">
        <v>0.60099999999999998</v>
      </c>
      <c r="N234" s="15">
        <v>0.77200000000000002</v>
      </c>
      <c r="O234" s="15">
        <v>2.1000000000000001E-2</v>
      </c>
      <c r="P234" s="15">
        <v>0.314</v>
      </c>
      <c r="Q234" s="15">
        <v>9.7000000000000003E-2</v>
      </c>
      <c r="R234" s="15">
        <v>0.84899999999999998</v>
      </c>
      <c r="S234" s="15">
        <v>10.198</v>
      </c>
      <c r="U234" s="15">
        <v>0.20799999999999999</v>
      </c>
      <c r="V234" s="15">
        <v>1350</v>
      </c>
    </row>
    <row r="235" spans="2:22" x14ac:dyDescent="0.25">
      <c r="B235" s="15" t="s">
        <v>136</v>
      </c>
      <c r="C235" s="15" t="s">
        <v>207</v>
      </c>
      <c r="D235" s="15" t="s">
        <v>254</v>
      </c>
      <c r="E235" s="15">
        <v>2023</v>
      </c>
      <c r="F235" s="15" t="s">
        <v>162</v>
      </c>
      <c r="G235" s="15" t="s">
        <v>133</v>
      </c>
      <c r="H235" s="15" t="s">
        <v>136</v>
      </c>
      <c r="I235" s="15" t="s">
        <v>139</v>
      </c>
      <c r="J235" s="15" t="s">
        <v>141</v>
      </c>
      <c r="K235" s="15" t="s">
        <v>271</v>
      </c>
      <c r="L235" s="15">
        <v>3</v>
      </c>
      <c r="M235" s="15">
        <v>0.61199999999999999</v>
      </c>
      <c r="N235" s="15">
        <v>0.78200000000000003</v>
      </c>
      <c r="O235" s="15">
        <v>2.3E-2</v>
      </c>
      <c r="P235" s="15">
        <v>0.308</v>
      </c>
      <c r="Q235" s="15">
        <v>8.8999999999999996E-2</v>
      </c>
      <c r="R235" s="15">
        <v>0.871</v>
      </c>
      <c r="S235" s="15">
        <v>10.206</v>
      </c>
      <c r="U235" s="15">
        <v>0.23400000000000001</v>
      </c>
      <c r="V235" s="15">
        <v>1120</v>
      </c>
    </row>
    <row r="236" spans="2:22" x14ac:dyDescent="0.25">
      <c r="B236" s="15" t="s">
        <v>136</v>
      </c>
      <c r="C236" s="15" t="s">
        <v>207</v>
      </c>
      <c r="D236" s="15" t="s">
        <v>254</v>
      </c>
      <c r="E236" s="15">
        <v>2023</v>
      </c>
      <c r="F236" s="15" t="s">
        <v>162</v>
      </c>
      <c r="G236" s="15" t="s">
        <v>133</v>
      </c>
      <c r="H236" s="15" t="s">
        <v>136</v>
      </c>
      <c r="I236" s="15" t="s">
        <v>139</v>
      </c>
      <c r="J236" s="15" t="s">
        <v>141</v>
      </c>
      <c r="K236" s="15" t="s">
        <v>271</v>
      </c>
      <c r="L236" s="15">
        <v>4</v>
      </c>
      <c r="M236" s="15">
        <v>0.60099999999999998</v>
      </c>
      <c r="N236" s="15">
        <v>0.80200000000000005</v>
      </c>
      <c r="O236" s="15">
        <v>2.4E-2</v>
      </c>
      <c r="P236" s="15">
        <v>0.3</v>
      </c>
      <c r="Q236" s="15">
        <v>8.6999999999999994E-2</v>
      </c>
      <c r="R236" s="15">
        <v>0.79500000000000004</v>
      </c>
      <c r="S236" s="15">
        <v>10.257</v>
      </c>
      <c r="U236" s="15">
        <v>0.02</v>
      </c>
      <c r="V236" s="15">
        <v>1110</v>
      </c>
    </row>
    <row r="237" spans="2:22" x14ac:dyDescent="0.25">
      <c r="B237" s="15" t="s">
        <v>136</v>
      </c>
      <c r="C237" s="15" t="s">
        <v>207</v>
      </c>
      <c r="D237" s="15" t="s">
        <v>254</v>
      </c>
      <c r="E237" s="15">
        <v>2023</v>
      </c>
      <c r="F237" s="15" t="s">
        <v>162</v>
      </c>
      <c r="G237" s="15" t="s">
        <v>133</v>
      </c>
      <c r="H237" s="15" t="s">
        <v>136</v>
      </c>
      <c r="I237" s="15" t="s">
        <v>139</v>
      </c>
      <c r="J237" s="15" t="s">
        <v>141</v>
      </c>
      <c r="K237" s="15" t="s">
        <v>271</v>
      </c>
      <c r="L237" s="15">
        <v>5</v>
      </c>
      <c r="M237" s="15">
        <v>0.64600000000000002</v>
      </c>
      <c r="N237" s="15">
        <v>0.90800000000000003</v>
      </c>
      <c r="O237" s="15">
        <v>2.5000000000000001E-2</v>
      </c>
      <c r="P237" s="15">
        <v>0.29499999999999998</v>
      </c>
      <c r="Q237" s="15">
        <v>8.7999999999999995E-2</v>
      </c>
      <c r="R237" s="15">
        <v>0.872</v>
      </c>
      <c r="S237" s="15">
        <v>10.188000000000001</v>
      </c>
      <c r="U237" s="15">
        <v>4.4999999999999998E-2</v>
      </c>
      <c r="V237" s="15">
        <v>1300</v>
      </c>
    </row>
    <row r="238" spans="2:22" x14ac:dyDescent="0.25">
      <c r="B238" s="15" t="s">
        <v>136</v>
      </c>
      <c r="C238" s="15" t="s">
        <v>207</v>
      </c>
      <c r="D238" s="15" t="s">
        <v>255</v>
      </c>
      <c r="E238" s="15">
        <v>2023</v>
      </c>
      <c r="F238" s="15" t="s">
        <v>162</v>
      </c>
      <c r="G238" s="15" t="s">
        <v>133</v>
      </c>
      <c r="H238" s="15" t="s">
        <v>136</v>
      </c>
      <c r="I238" s="15" t="s">
        <v>139</v>
      </c>
      <c r="J238" s="15" t="s">
        <v>141</v>
      </c>
      <c r="K238" s="15" t="s">
        <v>271</v>
      </c>
      <c r="L238" s="15">
        <v>1</v>
      </c>
      <c r="M238" s="15">
        <v>0.45800000000000002</v>
      </c>
      <c r="N238" s="15">
        <v>0.61</v>
      </c>
      <c r="O238" s="15">
        <v>1.7000000000000001E-2</v>
      </c>
      <c r="P238" s="15">
        <v>0.217</v>
      </c>
      <c r="Q238" s="15">
        <v>6.9000000000000006E-2</v>
      </c>
      <c r="R238" s="15">
        <v>0.60499999999999998</v>
      </c>
      <c r="S238" s="15">
        <v>10.032999999999999</v>
      </c>
      <c r="U238" s="15">
        <v>0.13600000000000001</v>
      </c>
      <c r="V238" s="15">
        <v>1220</v>
      </c>
    </row>
    <row r="239" spans="2:22" x14ac:dyDescent="0.25">
      <c r="B239" s="15" t="s">
        <v>136</v>
      </c>
      <c r="C239" s="15" t="s">
        <v>207</v>
      </c>
      <c r="D239" s="15" t="s">
        <v>255</v>
      </c>
      <c r="E239" s="15">
        <v>2023</v>
      </c>
      <c r="F239" s="15" t="s">
        <v>162</v>
      </c>
      <c r="G239" s="15" t="s">
        <v>133</v>
      </c>
      <c r="H239" s="15" t="s">
        <v>136</v>
      </c>
      <c r="I239" s="15" t="s">
        <v>139</v>
      </c>
      <c r="J239" s="15" t="s">
        <v>141</v>
      </c>
      <c r="K239" s="15" t="s">
        <v>271</v>
      </c>
      <c r="L239" s="15">
        <v>2</v>
      </c>
      <c r="M239" s="15">
        <v>0.45</v>
      </c>
      <c r="N239" s="15">
        <v>0.63900000000000001</v>
      </c>
      <c r="O239" s="15">
        <v>1.7000000000000001E-2</v>
      </c>
      <c r="P239" s="15">
        <v>0.21299999999999999</v>
      </c>
      <c r="Q239" s="15">
        <v>6.2E-2</v>
      </c>
      <c r="R239" s="15">
        <v>0.60899999999999999</v>
      </c>
      <c r="S239" s="15">
        <v>10.198</v>
      </c>
      <c r="U239" s="15">
        <v>0.20799999999999999</v>
      </c>
      <c r="V239" s="15">
        <v>1350</v>
      </c>
    </row>
    <row r="240" spans="2:22" x14ac:dyDescent="0.25">
      <c r="B240" s="15" t="s">
        <v>136</v>
      </c>
      <c r="C240" s="15" t="s">
        <v>207</v>
      </c>
      <c r="D240" s="15" t="s">
        <v>255</v>
      </c>
      <c r="E240" s="15">
        <v>2023</v>
      </c>
      <c r="F240" s="15" t="s">
        <v>162</v>
      </c>
      <c r="G240" s="15" t="s">
        <v>133</v>
      </c>
      <c r="H240" s="15" t="s">
        <v>136</v>
      </c>
      <c r="I240" s="15" t="s">
        <v>139</v>
      </c>
      <c r="J240" s="15" t="s">
        <v>141</v>
      </c>
      <c r="K240" s="15" t="s">
        <v>271</v>
      </c>
      <c r="L240" s="15">
        <v>3</v>
      </c>
      <c r="M240" s="15">
        <v>0.46700000000000003</v>
      </c>
      <c r="N240" s="15">
        <v>0.69199999999999995</v>
      </c>
      <c r="O240" s="15">
        <v>2.1000000000000001E-2</v>
      </c>
      <c r="P240" s="15">
        <v>0.19500000000000001</v>
      </c>
      <c r="Q240" s="15">
        <v>5.0999999999999997E-2</v>
      </c>
      <c r="R240" s="15">
        <v>0.60699999999999998</v>
      </c>
      <c r="S240" s="15">
        <v>10.205</v>
      </c>
      <c r="U240" s="15">
        <v>0.23300000000000001</v>
      </c>
      <c r="V240" s="15">
        <v>1130</v>
      </c>
    </row>
    <row r="241" spans="2:22" x14ac:dyDescent="0.25">
      <c r="B241" s="15" t="s">
        <v>136</v>
      </c>
      <c r="C241" s="15" t="s">
        <v>207</v>
      </c>
      <c r="D241" s="15" t="s">
        <v>255</v>
      </c>
      <c r="E241" s="15">
        <v>2023</v>
      </c>
      <c r="F241" s="15" t="s">
        <v>162</v>
      </c>
      <c r="G241" s="15" t="s">
        <v>133</v>
      </c>
      <c r="H241" s="15" t="s">
        <v>136</v>
      </c>
      <c r="I241" s="15" t="s">
        <v>139</v>
      </c>
      <c r="J241" s="15" t="s">
        <v>141</v>
      </c>
      <c r="K241" s="15" t="s">
        <v>271</v>
      </c>
      <c r="L241" s="15">
        <v>4</v>
      </c>
      <c r="M241" s="15">
        <v>0.42099999999999999</v>
      </c>
      <c r="N241" s="15">
        <v>0.63</v>
      </c>
      <c r="O241" s="15">
        <v>1.9E-2</v>
      </c>
      <c r="P241" s="15">
        <v>0.17499999999999999</v>
      </c>
      <c r="Q241" s="15">
        <v>0.05</v>
      </c>
      <c r="R241" s="15">
        <v>0.55100000000000005</v>
      </c>
      <c r="S241" s="15">
        <v>10.257</v>
      </c>
      <c r="U241" s="15">
        <v>0.02</v>
      </c>
      <c r="V241" s="15">
        <v>1110</v>
      </c>
    </row>
    <row r="242" spans="2:22" x14ac:dyDescent="0.25">
      <c r="B242" s="15" t="s">
        <v>136</v>
      </c>
      <c r="C242" s="15" t="s">
        <v>207</v>
      </c>
      <c r="D242" s="15" t="s">
        <v>255</v>
      </c>
      <c r="E242" s="15">
        <v>2023</v>
      </c>
      <c r="F242" s="15" t="s">
        <v>162</v>
      </c>
      <c r="G242" s="15" t="s">
        <v>133</v>
      </c>
      <c r="H242" s="15" t="s">
        <v>136</v>
      </c>
      <c r="I242" s="15" t="s">
        <v>139</v>
      </c>
      <c r="J242" s="15" t="s">
        <v>141</v>
      </c>
      <c r="K242" s="15" t="s">
        <v>271</v>
      </c>
      <c r="L242" s="15">
        <v>5</v>
      </c>
      <c r="M242" s="15">
        <v>0.45600000000000002</v>
      </c>
      <c r="N242" s="15">
        <v>0.7</v>
      </c>
      <c r="O242" s="15">
        <v>1.9E-2</v>
      </c>
      <c r="P242" s="15">
        <v>0.17599999999999999</v>
      </c>
      <c r="Q242" s="15">
        <v>4.7E-2</v>
      </c>
      <c r="R242" s="15">
        <v>0.55700000000000005</v>
      </c>
      <c r="S242" s="15">
        <v>10.188000000000001</v>
      </c>
      <c r="U242" s="15">
        <v>4.4999999999999998E-2</v>
      </c>
      <c r="V242" s="15">
        <v>1300</v>
      </c>
    </row>
  </sheetData>
  <mergeCells count="1">
    <mergeCell ref="B1:V1"/>
  </mergeCell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V242"/>
  <sheetViews>
    <sheetView zoomScale="85" zoomScaleNormal="85" workbookViewId="0">
      <selection activeCell="B1" sqref="B1:V1"/>
    </sheetView>
  </sheetViews>
  <sheetFormatPr defaultColWidth="16" defaultRowHeight="15" x14ac:dyDescent="0.25"/>
  <cols>
    <col min="1" max="1" width="22.7109375" style="18" customWidth="1"/>
    <col min="2" max="2" width="19.42578125" style="15" customWidth="1"/>
    <col min="3" max="3" width="17.5703125" style="15" customWidth="1"/>
    <col min="4" max="4" width="16" style="15"/>
    <col min="5" max="5" width="17.5703125" style="15" customWidth="1"/>
    <col min="6" max="6" width="17.28515625" style="15" customWidth="1"/>
    <col min="7" max="7" width="28.140625" style="15" customWidth="1"/>
    <col min="8" max="8" width="27.140625" style="15" customWidth="1"/>
    <col min="9" max="9" width="24.5703125" style="15" customWidth="1"/>
    <col min="10" max="10" width="16" style="15"/>
    <col min="11" max="11" width="24.5703125" style="15" customWidth="1"/>
    <col min="12" max="13" width="16" style="15"/>
    <col min="14" max="14" width="17.7109375" style="15" customWidth="1"/>
    <col min="15" max="15" width="18.85546875" style="15" customWidth="1"/>
    <col min="16" max="16" width="18" style="15" customWidth="1"/>
    <col min="17" max="17" width="16" style="15"/>
    <col min="18" max="18" width="19" style="15" customWidth="1"/>
    <col min="19" max="19" width="16" style="15"/>
    <col min="20" max="20" width="18.7109375" style="15" customWidth="1"/>
    <col min="21" max="21" width="16" style="15"/>
    <col min="22" max="22" width="18.42578125" style="15" customWidth="1"/>
    <col min="23" max="16384" width="16" style="15"/>
  </cols>
  <sheetData>
    <row r="1" spans="1:22" ht="38.25" customHeight="1" x14ac:dyDescent="0.25">
      <c r="A1" s="37" t="str">
        <f>HYPERLINK("#Contents!A1","Return to table of contents")</f>
        <v>Return to table of contents</v>
      </c>
      <c r="B1" s="47" t="s">
        <v>342</v>
      </c>
      <c r="C1" s="47"/>
      <c r="D1" s="47"/>
      <c r="E1" s="47"/>
      <c r="F1" s="47"/>
      <c r="G1" s="47"/>
      <c r="H1" s="47"/>
      <c r="I1" s="47"/>
      <c r="J1" s="47"/>
      <c r="K1" s="47"/>
      <c r="L1" s="47"/>
      <c r="M1" s="47"/>
      <c r="N1" s="47"/>
      <c r="O1" s="47"/>
      <c r="P1" s="47"/>
      <c r="Q1" s="47"/>
      <c r="R1" s="47"/>
      <c r="S1" s="47"/>
      <c r="T1" s="47"/>
      <c r="U1" s="47"/>
      <c r="V1" s="48"/>
    </row>
    <row r="2" spans="1:22" ht="30" x14ac:dyDescent="0.25">
      <c r="A2" s="19"/>
      <c r="B2" s="5" t="s">
        <v>120</v>
      </c>
      <c r="C2" s="5" t="s">
        <v>123</v>
      </c>
      <c r="D2" s="5" t="s">
        <v>126</v>
      </c>
      <c r="E2" s="5" t="s">
        <v>127</v>
      </c>
      <c r="F2" s="5" t="s">
        <v>128</v>
      </c>
      <c r="G2" s="5" t="s">
        <v>131</v>
      </c>
      <c r="H2" s="5" t="s">
        <v>134</v>
      </c>
      <c r="I2" s="5" t="s">
        <v>137</v>
      </c>
      <c r="J2" s="5" t="s">
        <v>140</v>
      </c>
      <c r="K2" s="5" t="s">
        <v>142</v>
      </c>
      <c r="L2" s="5" t="s">
        <v>145</v>
      </c>
      <c r="M2" s="5" t="s">
        <v>147</v>
      </c>
      <c r="N2" s="5" t="s">
        <v>149</v>
      </c>
      <c r="O2" s="5" t="s">
        <v>150</v>
      </c>
      <c r="P2" s="5" t="s">
        <v>151</v>
      </c>
      <c r="Q2" s="5" t="s">
        <v>152</v>
      </c>
      <c r="R2" s="5" t="s">
        <v>153</v>
      </c>
      <c r="S2" s="5" t="s">
        <v>154</v>
      </c>
      <c r="T2" s="5" t="s">
        <v>155</v>
      </c>
      <c r="U2" s="5" t="s">
        <v>156</v>
      </c>
      <c r="V2" s="5" t="s">
        <v>158</v>
      </c>
    </row>
    <row r="3" spans="1:22" x14ac:dyDescent="0.25">
      <c r="A3" s="19"/>
      <c r="B3" s="15" t="s">
        <v>122</v>
      </c>
      <c r="C3" s="15" t="s">
        <v>207</v>
      </c>
      <c r="D3" s="15" t="s">
        <v>208</v>
      </c>
      <c r="E3" s="15">
        <v>2023</v>
      </c>
      <c r="F3" s="15" t="s">
        <v>162</v>
      </c>
      <c r="G3" s="15" t="s">
        <v>133</v>
      </c>
      <c r="H3" s="15" t="s">
        <v>136</v>
      </c>
      <c r="I3" s="15" t="s">
        <v>139</v>
      </c>
      <c r="J3" s="15" t="s">
        <v>141</v>
      </c>
      <c r="K3" s="15" t="s">
        <v>271</v>
      </c>
      <c r="L3" s="15">
        <v>1</v>
      </c>
      <c r="M3" s="15">
        <v>0.23400000000000001</v>
      </c>
      <c r="N3" s="15">
        <v>0.221</v>
      </c>
      <c r="O3" s="15">
        <v>6.0000000000000001E-3</v>
      </c>
      <c r="P3" s="15">
        <v>0.17399999999999999</v>
      </c>
      <c r="Q3" s="15">
        <v>0.108</v>
      </c>
      <c r="R3" s="15">
        <v>0.29199999999999998</v>
      </c>
      <c r="S3" s="15">
        <v>9.7409999999999997</v>
      </c>
      <c r="U3" s="15">
        <v>-1.0999999999999999E-2</v>
      </c>
      <c r="V3" s="15">
        <v>1370</v>
      </c>
    </row>
    <row r="4" spans="1:22" x14ac:dyDescent="0.25">
      <c r="B4" s="15" t="s">
        <v>122</v>
      </c>
      <c r="C4" s="15" t="s">
        <v>207</v>
      </c>
      <c r="D4" s="15" t="s">
        <v>208</v>
      </c>
      <c r="E4" s="15">
        <v>2023</v>
      </c>
      <c r="F4" s="15" t="s">
        <v>162</v>
      </c>
      <c r="G4" s="15" t="s">
        <v>133</v>
      </c>
      <c r="H4" s="15" t="s">
        <v>136</v>
      </c>
      <c r="I4" s="15" t="s">
        <v>139</v>
      </c>
      <c r="J4" s="15" t="s">
        <v>141</v>
      </c>
      <c r="K4" s="15" t="s">
        <v>271</v>
      </c>
      <c r="L4" s="15">
        <v>2</v>
      </c>
      <c r="M4" s="15">
        <v>0.253</v>
      </c>
      <c r="N4" s="15">
        <v>0.27600000000000002</v>
      </c>
      <c r="O4" s="15">
        <v>7.0000000000000001E-3</v>
      </c>
      <c r="P4" s="15">
        <v>0.17699999999999999</v>
      </c>
      <c r="Q4" s="15">
        <v>0.11600000000000001</v>
      </c>
      <c r="R4" s="15">
        <v>0.29199999999999998</v>
      </c>
      <c r="S4" s="15">
        <v>9.8989999999999991</v>
      </c>
      <c r="U4" s="15">
        <v>-1.0999999999999999E-2</v>
      </c>
      <c r="V4" s="15">
        <v>1550</v>
      </c>
    </row>
    <row r="5" spans="1:22" x14ac:dyDescent="0.25">
      <c r="B5" s="15" t="s">
        <v>122</v>
      </c>
      <c r="C5" s="15" t="s">
        <v>207</v>
      </c>
      <c r="D5" s="15" t="s">
        <v>208</v>
      </c>
      <c r="E5" s="15">
        <v>2023</v>
      </c>
      <c r="F5" s="15" t="s">
        <v>162</v>
      </c>
      <c r="G5" s="15" t="s">
        <v>133</v>
      </c>
      <c r="H5" s="15" t="s">
        <v>136</v>
      </c>
      <c r="I5" s="15" t="s">
        <v>139</v>
      </c>
      <c r="J5" s="15" t="s">
        <v>141</v>
      </c>
      <c r="K5" s="15" t="s">
        <v>271</v>
      </c>
      <c r="L5" s="15">
        <v>3</v>
      </c>
      <c r="M5" s="15">
        <v>0.26</v>
      </c>
      <c r="N5" s="15">
        <v>0.28699999999999998</v>
      </c>
      <c r="O5" s="15">
        <v>8.0000000000000002E-3</v>
      </c>
      <c r="P5" s="15">
        <v>0.191</v>
      </c>
      <c r="Q5" s="15">
        <v>0.11700000000000001</v>
      </c>
      <c r="R5" s="15">
        <v>0.30499999999999999</v>
      </c>
      <c r="S5" s="15">
        <v>9.9030000000000005</v>
      </c>
      <c r="U5" s="15">
        <v>-1.0999999999999999E-2</v>
      </c>
      <c r="V5" s="15">
        <v>1230</v>
      </c>
    </row>
    <row r="6" spans="1:22" x14ac:dyDescent="0.25">
      <c r="B6" s="15" t="s">
        <v>122</v>
      </c>
      <c r="C6" s="15" t="s">
        <v>207</v>
      </c>
      <c r="D6" s="15" t="s">
        <v>208</v>
      </c>
      <c r="E6" s="15">
        <v>2023</v>
      </c>
      <c r="F6" s="15" t="s">
        <v>162</v>
      </c>
      <c r="G6" s="15" t="s">
        <v>133</v>
      </c>
      <c r="H6" s="15" t="s">
        <v>136</v>
      </c>
      <c r="I6" s="15" t="s">
        <v>139</v>
      </c>
      <c r="J6" s="15" t="s">
        <v>141</v>
      </c>
      <c r="K6" s="15" t="s">
        <v>271</v>
      </c>
      <c r="L6" s="15">
        <v>4</v>
      </c>
      <c r="M6" s="15">
        <v>0.26600000000000001</v>
      </c>
      <c r="N6" s="15">
        <v>0.249</v>
      </c>
      <c r="O6" s="15">
        <v>7.0000000000000001E-3</v>
      </c>
      <c r="P6" s="15">
        <v>0.2</v>
      </c>
      <c r="Q6" s="15">
        <v>0.126</v>
      </c>
      <c r="R6" s="15">
        <v>0.31900000000000001</v>
      </c>
      <c r="S6" s="15">
        <v>9.9220000000000006</v>
      </c>
      <c r="U6" s="15">
        <v>-1.0999999999999999E-2</v>
      </c>
      <c r="V6" s="15">
        <v>1240</v>
      </c>
    </row>
    <row r="7" spans="1:22" x14ac:dyDescent="0.25">
      <c r="B7" s="15" t="s">
        <v>122</v>
      </c>
      <c r="C7" s="15" t="s">
        <v>207</v>
      </c>
      <c r="D7" s="15" t="s">
        <v>208</v>
      </c>
      <c r="E7" s="15">
        <v>2023</v>
      </c>
      <c r="F7" s="15" t="s">
        <v>162</v>
      </c>
      <c r="G7" s="15" t="s">
        <v>133</v>
      </c>
      <c r="H7" s="15" t="s">
        <v>136</v>
      </c>
      <c r="I7" s="15" t="s">
        <v>139</v>
      </c>
      <c r="J7" s="15" t="s">
        <v>141</v>
      </c>
      <c r="K7" s="15" t="s">
        <v>271</v>
      </c>
      <c r="L7" s="15">
        <v>5</v>
      </c>
      <c r="M7" s="15">
        <v>0.31900000000000001</v>
      </c>
      <c r="N7" s="15">
        <v>0.46300000000000002</v>
      </c>
      <c r="O7" s="15">
        <v>1.2E-2</v>
      </c>
      <c r="P7" s="15">
        <v>0.22</v>
      </c>
      <c r="Q7" s="15">
        <v>0.13600000000000001</v>
      </c>
      <c r="R7" s="15">
        <v>0.35299999999999998</v>
      </c>
      <c r="S7" s="15">
        <v>9.8780000000000001</v>
      </c>
      <c r="U7" s="15">
        <v>-1.0999999999999999E-2</v>
      </c>
      <c r="V7" s="15">
        <v>1380</v>
      </c>
    </row>
    <row r="8" spans="1:22" x14ac:dyDescent="0.25">
      <c r="B8" s="15" t="s">
        <v>122</v>
      </c>
      <c r="C8" s="15" t="s">
        <v>207</v>
      </c>
      <c r="D8" s="15" t="s">
        <v>209</v>
      </c>
      <c r="E8" s="15">
        <v>2023</v>
      </c>
      <c r="F8" s="15" t="s">
        <v>162</v>
      </c>
      <c r="G8" s="15" t="s">
        <v>133</v>
      </c>
      <c r="H8" s="15" t="s">
        <v>136</v>
      </c>
      <c r="I8" s="15" t="s">
        <v>139</v>
      </c>
      <c r="J8" s="15" t="s">
        <v>141</v>
      </c>
      <c r="K8" s="15" t="s">
        <v>271</v>
      </c>
      <c r="L8" s="15">
        <v>1</v>
      </c>
      <c r="M8" s="15">
        <v>0.216</v>
      </c>
      <c r="N8" s="15">
        <v>0.223</v>
      </c>
      <c r="O8" s="15">
        <v>6.0000000000000001E-3</v>
      </c>
      <c r="P8" s="15">
        <v>0.157</v>
      </c>
      <c r="Q8" s="15">
        <v>9.5000000000000001E-2</v>
      </c>
      <c r="R8" s="15">
        <v>0.26500000000000001</v>
      </c>
      <c r="S8" s="15">
        <v>9.7449999999999992</v>
      </c>
      <c r="U8" s="15">
        <v>-1.0999999999999999E-2</v>
      </c>
      <c r="V8" s="15">
        <v>1370</v>
      </c>
    </row>
    <row r="9" spans="1:22" x14ac:dyDescent="0.25">
      <c r="B9" s="15" t="s">
        <v>122</v>
      </c>
      <c r="C9" s="15" t="s">
        <v>207</v>
      </c>
      <c r="D9" s="15" t="s">
        <v>209</v>
      </c>
      <c r="E9" s="15">
        <v>2023</v>
      </c>
      <c r="F9" s="15" t="s">
        <v>162</v>
      </c>
      <c r="G9" s="15" t="s">
        <v>133</v>
      </c>
      <c r="H9" s="15" t="s">
        <v>136</v>
      </c>
      <c r="I9" s="15" t="s">
        <v>139</v>
      </c>
      <c r="J9" s="15" t="s">
        <v>141</v>
      </c>
      <c r="K9" s="15" t="s">
        <v>271</v>
      </c>
      <c r="L9" s="15">
        <v>2</v>
      </c>
      <c r="M9" s="15">
        <v>0.23200000000000001</v>
      </c>
      <c r="N9" s="15">
        <v>0.27200000000000002</v>
      </c>
      <c r="O9" s="15">
        <v>7.0000000000000001E-3</v>
      </c>
      <c r="P9" s="15">
        <v>0.157</v>
      </c>
      <c r="Q9" s="15">
        <v>0.10299999999999999</v>
      </c>
      <c r="R9" s="15">
        <v>0.26300000000000001</v>
      </c>
      <c r="S9" s="15">
        <v>9.9039999999999999</v>
      </c>
      <c r="U9" s="15">
        <v>-1.0999999999999999E-2</v>
      </c>
      <c r="V9" s="15">
        <v>1550</v>
      </c>
    </row>
    <row r="10" spans="1:22" x14ac:dyDescent="0.25">
      <c r="B10" s="15" t="s">
        <v>122</v>
      </c>
      <c r="C10" s="15" t="s">
        <v>207</v>
      </c>
      <c r="D10" s="15" t="s">
        <v>209</v>
      </c>
      <c r="E10" s="15">
        <v>2023</v>
      </c>
      <c r="F10" s="15" t="s">
        <v>162</v>
      </c>
      <c r="G10" s="15" t="s">
        <v>133</v>
      </c>
      <c r="H10" s="15" t="s">
        <v>136</v>
      </c>
      <c r="I10" s="15" t="s">
        <v>139</v>
      </c>
      <c r="J10" s="15" t="s">
        <v>141</v>
      </c>
      <c r="K10" s="15" t="s">
        <v>271</v>
      </c>
      <c r="L10" s="15">
        <v>3</v>
      </c>
      <c r="M10" s="15">
        <v>0.23799999999999999</v>
      </c>
      <c r="N10" s="15">
        <v>0.27100000000000002</v>
      </c>
      <c r="O10" s="15">
        <v>8.0000000000000002E-3</v>
      </c>
      <c r="P10" s="15">
        <v>0.16700000000000001</v>
      </c>
      <c r="Q10" s="15">
        <v>0.106</v>
      </c>
      <c r="R10" s="15">
        <v>0.27200000000000002</v>
      </c>
      <c r="S10" s="15">
        <v>9.9079999999999995</v>
      </c>
      <c r="U10" s="15">
        <v>-1.0999999999999999E-2</v>
      </c>
      <c r="V10" s="15">
        <v>1230</v>
      </c>
    </row>
    <row r="11" spans="1:22" x14ac:dyDescent="0.25">
      <c r="B11" s="15" t="s">
        <v>122</v>
      </c>
      <c r="C11" s="15" t="s">
        <v>207</v>
      </c>
      <c r="D11" s="15" t="s">
        <v>209</v>
      </c>
      <c r="E11" s="15">
        <v>2023</v>
      </c>
      <c r="F11" s="15" t="s">
        <v>162</v>
      </c>
      <c r="G11" s="15" t="s">
        <v>133</v>
      </c>
      <c r="H11" s="15" t="s">
        <v>136</v>
      </c>
      <c r="I11" s="15" t="s">
        <v>139</v>
      </c>
      <c r="J11" s="15" t="s">
        <v>141</v>
      </c>
      <c r="K11" s="15" t="s">
        <v>271</v>
      </c>
      <c r="L11" s="15">
        <v>4</v>
      </c>
      <c r="M11" s="15">
        <v>0.246</v>
      </c>
      <c r="N11" s="15">
        <v>0.25700000000000001</v>
      </c>
      <c r="O11" s="15">
        <v>7.0000000000000001E-3</v>
      </c>
      <c r="P11" s="15">
        <v>0.17399999999999999</v>
      </c>
      <c r="Q11" s="15">
        <v>0.111</v>
      </c>
      <c r="R11" s="15">
        <v>0.28100000000000003</v>
      </c>
      <c r="S11" s="15">
        <v>9.9269999999999996</v>
      </c>
      <c r="U11" s="15">
        <v>-1.0999999999999999E-2</v>
      </c>
      <c r="V11" s="15">
        <v>1240</v>
      </c>
    </row>
    <row r="12" spans="1:22" x14ac:dyDescent="0.25">
      <c r="B12" s="15" t="s">
        <v>122</v>
      </c>
      <c r="C12" s="15" t="s">
        <v>207</v>
      </c>
      <c r="D12" s="15" t="s">
        <v>209</v>
      </c>
      <c r="E12" s="15">
        <v>2023</v>
      </c>
      <c r="F12" s="15" t="s">
        <v>162</v>
      </c>
      <c r="G12" s="15" t="s">
        <v>133</v>
      </c>
      <c r="H12" s="15" t="s">
        <v>136</v>
      </c>
      <c r="I12" s="15" t="s">
        <v>139</v>
      </c>
      <c r="J12" s="15" t="s">
        <v>141</v>
      </c>
      <c r="K12" s="15" t="s">
        <v>271</v>
      </c>
      <c r="L12" s="15">
        <v>5</v>
      </c>
      <c r="M12" s="15">
        <v>0.29699999999999999</v>
      </c>
      <c r="N12" s="15">
        <v>0.45900000000000002</v>
      </c>
      <c r="O12" s="15">
        <v>1.2E-2</v>
      </c>
      <c r="P12" s="15">
        <v>0.19600000000000001</v>
      </c>
      <c r="Q12" s="15">
        <v>0.122</v>
      </c>
      <c r="R12" s="15">
        <v>0.316</v>
      </c>
      <c r="S12" s="15">
        <v>9.8840000000000003</v>
      </c>
      <c r="U12" s="15">
        <v>-1.0999999999999999E-2</v>
      </c>
      <c r="V12" s="15">
        <v>1380</v>
      </c>
    </row>
    <row r="13" spans="1:22" x14ac:dyDescent="0.25">
      <c r="B13" s="15" t="s">
        <v>122</v>
      </c>
      <c r="C13" s="15" t="s">
        <v>207</v>
      </c>
      <c r="D13" s="15" t="s">
        <v>210</v>
      </c>
      <c r="E13" s="15">
        <v>2023</v>
      </c>
      <c r="F13" s="15" t="s">
        <v>162</v>
      </c>
      <c r="G13" s="15" t="s">
        <v>133</v>
      </c>
      <c r="H13" s="15" t="s">
        <v>136</v>
      </c>
      <c r="I13" s="15" t="s">
        <v>139</v>
      </c>
      <c r="J13" s="15" t="s">
        <v>141</v>
      </c>
      <c r="K13" s="15" t="s">
        <v>271</v>
      </c>
      <c r="L13" s="15">
        <v>1</v>
      </c>
      <c r="M13" s="15">
        <v>0.20699999999999999</v>
      </c>
      <c r="N13" s="15">
        <v>0.27100000000000002</v>
      </c>
      <c r="O13" s="15">
        <v>7.0000000000000001E-3</v>
      </c>
      <c r="P13" s="15">
        <v>0.14299999999999999</v>
      </c>
      <c r="Q13" s="15">
        <v>8.6999999999999994E-2</v>
      </c>
      <c r="R13" s="15">
        <v>0.23899999999999999</v>
      </c>
      <c r="S13" s="15">
        <v>9.5150000000000006</v>
      </c>
      <c r="U13" s="15">
        <v>-1.0999999999999999E-2</v>
      </c>
      <c r="V13" s="15">
        <v>1370</v>
      </c>
    </row>
    <row r="14" spans="1:22" x14ac:dyDescent="0.25">
      <c r="B14" s="15" t="s">
        <v>122</v>
      </c>
      <c r="C14" s="15" t="s">
        <v>207</v>
      </c>
      <c r="D14" s="15" t="s">
        <v>210</v>
      </c>
      <c r="E14" s="15">
        <v>2023</v>
      </c>
      <c r="F14" s="15" t="s">
        <v>162</v>
      </c>
      <c r="G14" s="15" t="s">
        <v>133</v>
      </c>
      <c r="H14" s="15" t="s">
        <v>136</v>
      </c>
      <c r="I14" s="15" t="s">
        <v>139</v>
      </c>
      <c r="J14" s="15" t="s">
        <v>141</v>
      </c>
      <c r="K14" s="15" t="s">
        <v>271</v>
      </c>
      <c r="L14" s="15">
        <v>2</v>
      </c>
      <c r="M14" s="15">
        <v>0.22800000000000001</v>
      </c>
      <c r="N14" s="15">
        <v>0.33700000000000002</v>
      </c>
      <c r="O14" s="15">
        <v>8.9999999999999993E-3</v>
      </c>
      <c r="P14" s="15">
        <v>0.14399999999999999</v>
      </c>
      <c r="Q14" s="15">
        <v>9.4E-2</v>
      </c>
      <c r="R14" s="15">
        <v>0.23599999999999999</v>
      </c>
      <c r="S14" s="15">
        <v>9.6690000000000005</v>
      </c>
      <c r="U14" s="15">
        <v>-1.0999999999999999E-2</v>
      </c>
      <c r="V14" s="15">
        <v>1550</v>
      </c>
    </row>
    <row r="15" spans="1:22" x14ac:dyDescent="0.25">
      <c r="B15" s="15" t="s">
        <v>122</v>
      </c>
      <c r="C15" s="15" t="s">
        <v>207</v>
      </c>
      <c r="D15" s="15" t="s">
        <v>210</v>
      </c>
      <c r="E15" s="15">
        <v>2023</v>
      </c>
      <c r="F15" s="15" t="s">
        <v>162</v>
      </c>
      <c r="G15" s="15" t="s">
        <v>133</v>
      </c>
      <c r="H15" s="15" t="s">
        <v>136</v>
      </c>
      <c r="I15" s="15" t="s">
        <v>139</v>
      </c>
      <c r="J15" s="15" t="s">
        <v>141</v>
      </c>
      <c r="K15" s="15" t="s">
        <v>271</v>
      </c>
      <c r="L15" s="15">
        <v>3</v>
      </c>
      <c r="M15" s="15">
        <v>0.22700000000000001</v>
      </c>
      <c r="N15" s="15">
        <v>0.28000000000000003</v>
      </c>
      <c r="O15" s="15">
        <v>8.0000000000000002E-3</v>
      </c>
      <c r="P15" s="15">
        <v>0.152</v>
      </c>
      <c r="Q15" s="15">
        <v>9.8000000000000004E-2</v>
      </c>
      <c r="R15" s="15">
        <v>0.248</v>
      </c>
      <c r="S15" s="15">
        <v>9.6720000000000006</v>
      </c>
      <c r="U15" s="15">
        <v>-1.0999999999999999E-2</v>
      </c>
      <c r="V15" s="15">
        <v>1230</v>
      </c>
    </row>
    <row r="16" spans="1:22" x14ac:dyDescent="0.25">
      <c r="B16" s="15" t="s">
        <v>122</v>
      </c>
      <c r="C16" s="15" t="s">
        <v>207</v>
      </c>
      <c r="D16" s="15" t="s">
        <v>210</v>
      </c>
      <c r="E16" s="15">
        <v>2023</v>
      </c>
      <c r="F16" s="15" t="s">
        <v>162</v>
      </c>
      <c r="G16" s="15" t="s">
        <v>133</v>
      </c>
      <c r="H16" s="15" t="s">
        <v>136</v>
      </c>
      <c r="I16" s="15" t="s">
        <v>139</v>
      </c>
      <c r="J16" s="15" t="s">
        <v>141</v>
      </c>
      <c r="K16" s="15" t="s">
        <v>271</v>
      </c>
      <c r="L16" s="15">
        <v>4</v>
      </c>
      <c r="M16" s="15">
        <v>0.24399999999999999</v>
      </c>
      <c r="N16" s="15">
        <v>0.317</v>
      </c>
      <c r="O16" s="15">
        <v>8.9999999999999993E-3</v>
      </c>
      <c r="P16" s="15">
        <v>0.16</v>
      </c>
      <c r="Q16" s="15">
        <v>0.10299999999999999</v>
      </c>
      <c r="R16" s="15">
        <v>0.26400000000000001</v>
      </c>
      <c r="S16" s="15">
        <v>9.6920000000000002</v>
      </c>
      <c r="U16" s="15">
        <v>-1.0999999999999999E-2</v>
      </c>
      <c r="V16" s="15">
        <v>1240</v>
      </c>
    </row>
    <row r="17" spans="2:22" x14ac:dyDescent="0.25">
      <c r="B17" s="15" t="s">
        <v>122</v>
      </c>
      <c r="C17" s="15" t="s">
        <v>207</v>
      </c>
      <c r="D17" s="15" t="s">
        <v>210</v>
      </c>
      <c r="E17" s="15">
        <v>2023</v>
      </c>
      <c r="F17" s="15" t="s">
        <v>162</v>
      </c>
      <c r="G17" s="15" t="s">
        <v>133</v>
      </c>
      <c r="H17" s="15" t="s">
        <v>136</v>
      </c>
      <c r="I17" s="15" t="s">
        <v>139</v>
      </c>
      <c r="J17" s="15" t="s">
        <v>141</v>
      </c>
      <c r="K17" s="15" t="s">
        <v>271</v>
      </c>
      <c r="L17" s="15">
        <v>5</v>
      </c>
      <c r="M17" s="15">
        <v>0.33</v>
      </c>
      <c r="N17" s="15">
        <v>0.623</v>
      </c>
      <c r="O17" s="15">
        <v>1.7000000000000001E-2</v>
      </c>
      <c r="P17" s="15">
        <v>0.17899999999999999</v>
      </c>
      <c r="Q17" s="15">
        <v>0.114</v>
      </c>
      <c r="R17" s="15">
        <v>0.29799999999999999</v>
      </c>
      <c r="S17" s="15">
        <v>9.64</v>
      </c>
      <c r="U17" s="15">
        <v>-1.0999999999999999E-2</v>
      </c>
      <c r="V17" s="15">
        <v>1380</v>
      </c>
    </row>
    <row r="18" spans="2:22" x14ac:dyDescent="0.25">
      <c r="B18" s="15" t="s">
        <v>122</v>
      </c>
      <c r="C18" s="15" t="s">
        <v>207</v>
      </c>
      <c r="D18" s="15" t="s">
        <v>211</v>
      </c>
      <c r="E18" s="15">
        <v>2023</v>
      </c>
      <c r="F18" s="15" t="s">
        <v>162</v>
      </c>
      <c r="G18" s="15" t="s">
        <v>133</v>
      </c>
      <c r="H18" s="15" t="s">
        <v>136</v>
      </c>
      <c r="I18" s="15" t="s">
        <v>139</v>
      </c>
      <c r="J18" s="15" t="s">
        <v>141</v>
      </c>
      <c r="K18" s="15" t="s">
        <v>271</v>
      </c>
      <c r="L18" s="15">
        <v>1</v>
      </c>
      <c r="M18" s="15">
        <v>0.193</v>
      </c>
      <c r="N18" s="15">
        <v>0.253</v>
      </c>
      <c r="O18" s="15">
        <v>7.0000000000000001E-3</v>
      </c>
      <c r="P18" s="15">
        <v>0.13300000000000001</v>
      </c>
      <c r="Q18" s="15">
        <v>8.3000000000000004E-2</v>
      </c>
      <c r="R18" s="15">
        <v>0.222</v>
      </c>
      <c r="S18" s="15">
        <v>9.5150000000000006</v>
      </c>
      <c r="U18" s="15">
        <v>-1.0999999999999999E-2</v>
      </c>
      <c r="V18" s="15">
        <v>1370</v>
      </c>
    </row>
    <row r="19" spans="2:22" x14ac:dyDescent="0.25">
      <c r="B19" s="15" t="s">
        <v>122</v>
      </c>
      <c r="C19" s="15" t="s">
        <v>207</v>
      </c>
      <c r="D19" s="15" t="s">
        <v>211</v>
      </c>
      <c r="E19" s="15">
        <v>2023</v>
      </c>
      <c r="F19" s="15" t="s">
        <v>162</v>
      </c>
      <c r="G19" s="15" t="s">
        <v>133</v>
      </c>
      <c r="H19" s="15" t="s">
        <v>136</v>
      </c>
      <c r="I19" s="15" t="s">
        <v>139</v>
      </c>
      <c r="J19" s="15" t="s">
        <v>141</v>
      </c>
      <c r="K19" s="15" t="s">
        <v>271</v>
      </c>
      <c r="L19" s="15">
        <v>2</v>
      </c>
      <c r="M19" s="15">
        <v>0.216</v>
      </c>
      <c r="N19" s="15">
        <v>0.33100000000000002</v>
      </c>
      <c r="O19" s="15">
        <v>8.0000000000000002E-3</v>
      </c>
      <c r="P19" s="15">
        <v>0.13500000000000001</v>
      </c>
      <c r="Q19" s="15">
        <v>8.7999999999999995E-2</v>
      </c>
      <c r="R19" s="15">
        <v>0.222</v>
      </c>
      <c r="S19" s="15">
        <v>9.6690000000000005</v>
      </c>
      <c r="U19" s="15">
        <v>-1.0999999999999999E-2</v>
      </c>
      <c r="V19" s="15">
        <v>1550</v>
      </c>
    </row>
    <row r="20" spans="2:22" x14ac:dyDescent="0.25">
      <c r="B20" s="15" t="s">
        <v>122</v>
      </c>
      <c r="C20" s="15" t="s">
        <v>207</v>
      </c>
      <c r="D20" s="15" t="s">
        <v>211</v>
      </c>
      <c r="E20" s="15">
        <v>2023</v>
      </c>
      <c r="F20" s="15" t="s">
        <v>162</v>
      </c>
      <c r="G20" s="15" t="s">
        <v>133</v>
      </c>
      <c r="H20" s="15" t="s">
        <v>136</v>
      </c>
      <c r="I20" s="15" t="s">
        <v>139</v>
      </c>
      <c r="J20" s="15" t="s">
        <v>141</v>
      </c>
      <c r="K20" s="15" t="s">
        <v>271</v>
      </c>
      <c r="L20" s="15">
        <v>3</v>
      </c>
      <c r="M20" s="15">
        <v>0.214</v>
      </c>
      <c r="N20" s="15">
        <v>0.26900000000000002</v>
      </c>
      <c r="O20" s="15">
        <v>8.0000000000000002E-3</v>
      </c>
      <c r="P20" s="15">
        <v>0.14299999999999999</v>
      </c>
      <c r="Q20" s="15">
        <v>9.2999999999999999E-2</v>
      </c>
      <c r="R20" s="15">
        <v>0.23300000000000001</v>
      </c>
      <c r="S20" s="15">
        <v>9.673</v>
      </c>
      <c r="U20" s="15">
        <v>-1.0999999999999999E-2</v>
      </c>
      <c r="V20" s="15">
        <v>1230</v>
      </c>
    </row>
    <row r="21" spans="2:22" x14ac:dyDescent="0.25">
      <c r="B21" s="15" t="s">
        <v>122</v>
      </c>
      <c r="C21" s="15" t="s">
        <v>207</v>
      </c>
      <c r="D21" s="15" t="s">
        <v>211</v>
      </c>
      <c r="E21" s="15">
        <v>2023</v>
      </c>
      <c r="F21" s="15" t="s">
        <v>162</v>
      </c>
      <c r="G21" s="15" t="s">
        <v>133</v>
      </c>
      <c r="H21" s="15" t="s">
        <v>136</v>
      </c>
      <c r="I21" s="15" t="s">
        <v>139</v>
      </c>
      <c r="J21" s="15" t="s">
        <v>141</v>
      </c>
      <c r="K21" s="15" t="s">
        <v>271</v>
      </c>
      <c r="L21" s="15">
        <v>4</v>
      </c>
      <c r="M21" s="15">
        <v>0.23300000000000001</v>
      </c>
      <c r="N21" s="15">
        <v>0.32600000000000001</v>
      </c>
      <c r="O21" s="15">
        <v>8.9999999999999993E-3</v>
      </c>
      <c r="P21" s="15">
        <v>0.15</v>
      </c>
      <c r="Q21" s="15">
        <v>9.9000000000000005E-2</v>
      </c>
      <c r="R21" s="15">
        <v>0.245</v>
      </c>
      <c r="S21" s="15">
        <v>9.6920000000000002</v>
      </c>
      <c r="U21" s="15">
        <v>-1.0999999999999999E-2</v>
      </c>
      <c r="V21" s="15">
        <v>1240</v>
      </c>
    </row>
    <row r="22" spans="2:22" x14ac:dyDescent="0.25">
      <c r="B22" s="15" t="s">
        <v>122</v>
      </c>
      <c r="C22" s="15" t="s">
        <v>207</v>
      </c>
      <c r="D22" s="15" t="s">
        <v>211</v>
      </c>
      <c r="E22" s="15">
        <v>2023</v>
      </c>
      <c r="F22" s="15" t="s">
        <v>162</v>
      </c>
      <c r="G22" s="15" t="s">
        <v>133</v>
      </c>
      <c r="H22" s="15" t="s">
        <v>136</v>
      </c>
      <c r="I22" s="15" t="s">
        <v>139</v>
      </c>
      <c r="J22" s="15" t="s">
        <v>141</v>
      </c>
      <c r="K22" s="15" t="s">
        <v>271</v>
      </c>
      <c r="L22" s="15">
        <v>5</v>
      </c>
      <c r="M22" s="15">
        <v>0.317</v>
      </c>
      <c r="N22" s="15">
        <v>0.59799999999999998</v>
      </c>
      <c r="O22" s="15">
        <v>1.6E-2</v>
      </c>
      <c r="P22" s="15">
        <v>0.16900000000000001</v>
      </c>
      <c r="Q22" s="15">
        <v>0.109</v>
      </c>
      <c r="R22" s="15">
        <v>0.27600000000000002</v>
      </c>
      <c r="S22" s="15">
        <v>9.64</v>
      </c>
      <c r="U22" s="15">
        <v>-1.0999999999999999E-2</v>
      </c>
      <c r="V22" s="15">
        <v>1380</v>
      </c>
    </row>
    <row r="23" spans="2:22" x14ac:dyDescent="0.25">
      <c r="B23" s="15" t="s">
        <v>122</v>
      </c>
      <c r="C23" s="15" t="s">
        <v>207</v>
      </c>
      <c r="D23" s="15" t="s">
        <v>212</v>
      </c>
      <c r="E23" s="15">
        <v>2023</v>
      </c>
      <c r="F23" s="15" t="s">
        <v>162</v>
      </c>
      <c r="G23" s="15" t="s">
        <v>133</v>
      </c>
      <c r="H23" s="15" t="s">
        <v>136</v>
      </c>
      <c r="I23" s="15" t="s">
        <v>139</v>
      </c>
      <c r="J23" s="15" t="s">
        <v>141</v>
      </c>
      <c r="K23" s="15" t="s">
        <v>271</v>
      </c>
      <c r="L23" s="15">
        <v>1</v>
      </c>
      <c r="M23" s="15">
        <v>0.18</v>
      </c>
      <c r="N23" s="15">
        <v>0.22900000000000001</v>
      </c>
      <c r="O23" s="15">
        <v>6.0000000000000001E-3</v>
      </c>
      <c r="P23" s="15">
        <v>0.126</v>
      </c>
      <c r="Q23" s="15">
        <v>7.8E-2</v>
      </c>
      <c r="R23" s="15">
        <v>0.20899999999999999</v>
      </c>
      <c r="S23" s="15">
        <v>9.3249999999999993</v>
      </c>
      <c r="U23" s="15">
        <v>-1.0999999999999999E-2</v>
      </c>
      <c r="V23" s="15">
        <v>1370</v>
      </c>
    </row>
    <row r="24" spans="2:22" x14ac:dyDescent="0.25">
      <c r="B24" s="15" t="s">
        <v>122</v>
      </c>
      <c r="C24" s="15" t="s">
        <v>207</v>
      </c>
      <c r="D24" s="15" t="s">
        <v>212</v>
      </c>
      <c r="E24" s="15">
        <v>2023</v>
      </c>
      <c r="F24" s="15" t="s">
        <v>162</v>
      </c>
      <c r="G24" s="15" t="s">
        <v>133</v>
      </c>
      <c r="H24" s="15" t="s">
        <v>136</v>
      </c>
      <c r="I24" s="15" t="s">
        <v>139</v>
      </c>
      <c r="J24" s="15" t="s">
        <v>141</v>
      </c>
      <c r="K24" s="15" t="s">
        <v>271</v>
      </c>
      <c r="L24" s="15">
        <v>2</v>
      </c>
      <c r="M24" s="15">
        <v>0.20599999999999999</v>
      </c>
      <c r="N24" s="15">
        <v>0.32300000000000001</v>
      </c>
      <c r="O24" s="15">
        <v>8.0000000000000002E-3</v>
      </c>
      <c r="P24" s="15">
        <v>0.128</v>
      </c>
      <c r="Q24" s="15">
        <v>8.3000000000000004E-2</v>
      </c>
      <c r="R24" s="15">
        <v>0.21</v>
      </c>
      <c r="S24" s="15">
        <v>9.4760000000000009</v>
      </c>
      <c r="U24" s="15">
        <v>-1.0999999999999999E-2</v>
      </c>
      <c r="V24" s="15">
        <v>1550</v>
      </c>
    </row>
    <row r="25" spans="2:22" x14ac:dyDescent="0.25">
      <c r="B25" s="15" t="s">
        <v>122</v>
      </c>
      <c r="C25" s="15" t="s">
        <v>207</v>
      </c>
      <c r="D25" s="15" t="s">
        <v>212</v>
      </c>
      <c r="E25" s="15">
        <v>2023</v>
      </c>
      <c r="F25" s="15" t="s">
        <v>162</v>
      </c>
      <c r="G25" s="15" t="s">
        <v>133</v>
      </c>
      <c r="H25" s="15" t="s">
        <v>136</v>
      </c>
      <c r="I25" s="15" t="s">
        <v>139</v>
      </c>
      <c r="J25" s="15" t="s">
        <v>141</v>
      </c>
      <c r="K25" s="15" t="s">
        <v>271</v>
      </c>
      <c r="L25" s="15">
        <v>3</v>
      </c>
      <c r="M25" s="15">
        <v>0.20499999999999999</v>
      </c>
      <c r="N25" s="15">
        <v>0.25800000000000001</v>
      </c>
      <c r="O25" s="15">
        <v>7.0000000000000001E-3</v>
      </c>
      <c r="P25" s="15">
        <v>0.13700000000000001</v>
      </c>
      <c r="Q25" s="15">
        <v>8.8999999999999996E-2</v>
      </c>
      <c r="R25" s="15">
        <v>0.223</v>
      </c>
      <c r="S25" s="15">
        <v>9.4789999999999992</v>
      </c>
      <c r="U25" s="15">
        <v>-1.0999999999999999E-2</v>
      </c>
      <c r="V25" s="15">
        <v>1230</v>
      </c>
    </row>
    <row r="26" spans="2:22" x14ac:dyDescent="0.25">
      <c r="B26" s="15" t="s">
        <v>122</v>
      </c>
      <c r="C26" s="15" t="s">
        <v>207</v>
      </c>
      <c r="D26" s="15" t="s">
        <v>212</v>
      </c>
      <c r="E26" s="15">
        <v>2023</v>
      </c>
      <c r="F26" s="15" t="s">
        <v>162</v>
      </c>
      <c r="G26" s="15" t="s">
        <v>133</v>
      </c>
      <c r="H26" s="15" t="s">
        <v>136</v>
      </c>
      <c r="I26" s="15" t="s">
        <v>139</v>
      </c>
      <c r="J26" s="15" t="s">
        <v>141</v>
      </c>
      <c r="K26" s="15" t="s">
        <v>271</v>
      </c>
      <c r="L26" s="15">
        <v>4</v>
      </c>
      <c r="M26" s="15">
        <v>0.221</v>
      </c>
      <c r="N26" s="15">
        <v>0.30599999999999999</v>
      </c>
      <c r="O26" s="15">
        <v>8.9999999999999993E-3</v>
      </c>
      <c r="P26" s="15">
        <v>0.14299999999999999</v>
      </c>
      <c r="Q26" s="15">
        <v>9.5000000000000001E-2</v>
      </c>
      <c r="R26" s="15">
        <v>0.22600000000000001</v>
      </c>
      <c r="S26" s="15">
        <v>9.5</v>
      </c>
      <c r="U26" s="15">
        <v>-1.0999999999999999E-2</v>
      </c>
      <c r="V26" s="15">
        <v>1240</v>
      </c>
    </row>
    <row r="27" spans="2:22" x14ac:dyDescent="0.25">
      <c r="B27" s="15" t="s">
        <v>122</v>
      </c>
      <c r="C27" s="15" t="s">
        <v>207</v>
      </c>
      <c r="D27" s="15" t="s">
        <v>212</v>
      </c>
      <c r="E27" s="15">
        <v>2023</v>
      </c>
      <c r="F27" s="15" t="s">
        <v>162</v>
      </c>
      <c r="G27" s="15" t="s">
        <v>133</v>
      </c>
      <c r="H27" s="15" t="s">
        <v>136</v>
      </c>
      <c r="I27" s="15" t="s">
        <v>139</v>
      </c>
      <c r="J27" s="15" t="s">
        <v>141</v>
      </c>
      <c r="K27" s="15" t="s">
        <v>271</v>
      </c>
      <c r="L27" s="15">
        <v>5</v>
      </c>
      <c r="M27" s="15">
        <v>0.3</v>
      </c>
      <c r="N27" s="15">
        <v>0.55500000000000005</v>
      </c>
      <c r="O27" s="15">
        <v>1.4999999999999999E-2</v>
      </c>
      <c r="P27" s="15">
        <v>0.161</v>
      </c>
      <c r="Q27" s="15">
        <v>0.104</v>
      </c>
      <c r="R27" s="15">
        <v>0.26</v>
      </c>
      <c r="S27" s="15">
        <v>9.4390000000000001</v>
      </c>
      <c r="U27" s="15">
        <v>-1.0999999999999999E-2</v>
      </c>
      <c r="V27" s="15">
        <v>1380</v>
      </c>
    </row>
    <row r="28" spans="2:22" x14ac:dyDescent="0.25">
      <c r="B28" s="15" t="s">
        <v>122</v>
      </c>
      <c r="C28" s="15" t="s">
        <v>207</v>
      </c>
      <c r="D28" s="15" t="s">
        <v>213</v>
      </c>
      <c r="E28" s="15">
        <v>2023</v>
      </c>
      <c r="F28" s="15" t="s">
        <v>162</v>
      </c>
      <c r="G28" s="15" t="s">
        <v>133</v>
      </c>
      <c r="H28" s="15" t="s">
        <v>136</v>
      </c>
      <c r="I28" s="15" t="s">
        <v>139</v>
      </c>
      <c r="J28" s="15" t="s">
        <v>141</v>
      </c>
      <c r="K28" s="15" t="s">
        <v>271</v>
      </c>
      <c r="L28" s="15">
        <v>1</v>
      </c>
      <c r="M28" s="15">
        <v>0.17299999999999999</v>
      </c>
      <c r="N28" s="15">
        <v>0.222</v>
      </c>
      <c r="O28" s="15">
        <v>6.0000000000000001E-3</v>
      </c>
      <c r="P28" s="15">
        <v>0.121</v>
      </c>
      <c r="Q28" s="15">
        <v>7.4999999999999997E-2</v>
      </c>
      <c r="R28" s="15">
        <v>0.19500000000000001</v>
      </c>
      <c r="S28" s="15">
        <v>9.3260000000000005</v>
      </c>
      <c r="U28" s="15">
        <v>-1.0999999999999999E-2</v>
      </c>
      <c r="V28" s="15">
        <v>1370</v>
      </c>
    </row>
    <row r="29" spans="2:22" x14ac:dyDescent="0.25">
      <c r="B29" s="15" t="s">
        <v>122</v>
      </c>
      <c r="C29" s="15" t="s">
        <v>207</v>
      </c>
      <c r="D29" s="15" t="s">
        <v>213</v>
      </c>
      <c r="E29" s="15">
        <v>2023</v>
      </c>
      <c r="F29" s="15" t="s">
        <v>162</v>
      </c>
      <c r="G29" s="15" t="s">
        <v>133</v>
      </c>
      <c r="H29" s="15" t="s">
        <v>136</v>
      </c>
      <c r="I29" s="15" t="s">
        <v>139</v>
      </c>
      <c r="J29" s="15" t="s">
        <v>141</v>
      </c>
      <c r="K29" s="15" t="s">
        <v>271</v>
      </c>
      <c r="L29" s="15">
        <v>2</v>
      </c>
      <c r="M29" s="15">
        <v>0.19900000000000001</v>
      </c>
      <c r="N29" s="15">
        <v>0.3</v>
      </c>
      <c r="O29" s="15">
        <v>8.0000000000000002E-3</v>
      </c>
      <c r="P29" s="15">
        <v>0.123</v>
      </c>
      <c r="Q29" s="15">
        <v>8.1000000000000003E-2</v>
      </c>
      <c r="R29" s="15">
        <v>0.2</v>
      </c>
      <c r="S29" s="15">
        <v>9.4760000000000009</v>
      </c>
      <c r="U29" s="15">
        <v>-1.0999999999999999E-2</v>
      </c>
      <c r="V29" s="15">
        <v>1550</v>
      </c>
    </row>
    <row r="30" spans="2:22" x14ac:dyDescent="0.25">
      <c r="B30" s="15" t="s">
        <v>122</v>
      </c>
      <c r="C30" s="15" t="s">
        <v>207</v>
      </c>
      <c r="D30" s="15" t="s">
        <v>213</v>
      </c>
      <c r="E30" s="15">
        <v>2023</v>
      </c>
      <c r="F30" s="15" t="s">
        <v>162</v>
      </c>
      <c r="G30" s="15" t="s">
        <v>133</v>
      </c>
      <c r="H30" s="15" t="s">
        <v>136</v>
      </c>
      <c r="I30" s="15" t="s">
        <v>139</v>
      </c>
      <c r="J30" s="15" t="s">
        <v>141</v>
      </c>
      <c r="K30" s="15" t="s">
        <v>271</v>
      </c>
      <c r="L30" s="15">
        <v>3</v>
      </c>
      <c r="M30" s="15">
        <v>0.19900000000000001</v>
      </c>
      <c r="N30" s="15">
        <v>0.247</v>
      </c>
      <c r="O30" s="15">
        <v>7.0000000000000001E-3</v>
      </c>
      <c r="P30" s="15">
        <v>0.13500000000000001</v>
      </c>
      <c r="Q30" s="15">
        <v>8.8999999999999996E-2</v>
      </c>
      <c r="R30" s="15">
        <v>0.215</v>
      </c>
      <c r="S30" s="15">
        <v>9.48</v>
      </c>
      <c r="U30" s="15">
        <v>-1.0999999999999999E-2</v>
      </c>
      <c r="V30" s="15">
        <v>1230</v>
      </c>
    </row>
    <row r="31" spans="2:22" x14ac:dyDescent="0.25">
      <c r="B31" s="15" t="s">
        <v>122</v>
      </c>
      <c r="C31" s="15" t="s">
        <v>207</v>
      </c>
      <c r="D31" s="15" t="s">
        <v>213</v>
      </c>
      <c r="E31" s="15">
        <v>2023</v>
      </c>
      <c r="F31" s="15" t="s">
        <v>162</v>
      </c>
      <c r="G31" s="15" t="s">
        <v>133</v>
      </c>
      <c r="H31" s="15" t="s">
        <v>136</v>
      </c>
      <c r="I31" s="15" t="s">
        <v>139</v>
      </c>
      <c r="J31" s="15" t="s">
        <v>141</v>
      </c>
      <c r="K31" s="15" t="s">
        <v>271</v>
      </c>
      <c r="L31" s="15">
        <v>4</v>
      </c>
      <c r="M31" s="15">
        <v>0.217</v>
      </c>
      <c r="N31" s="15">
        <v>0.32400000000000001</v>
      </c>
      <c r="O31" s="15">
        <v>8.9999999999999993E-3</v>
      </c>
      <c r="P31" s="15">
        <v>0.14099999999999999</v>
      </c>
      <c r="Q31" s="15">
        <v>9.2999999999999999E-2</v>
      </c>
      <c r="R31" s="15">
        <v>0.216</v>
      </c>
      <c r="S31" s="15">
        <v>9.5009999999999994</v>
      </c>
      <c r="U31" s="15">
        <v>-1.0999999999999999E-2</v>
      </c>
      <c r="V31" s="15">
        <v>1240</v>
      </c>
    </row>
    <row r="32" spans="2:22" x14ac:dyDescent="0.25">
      <c r="B32" s="15" t="s">
        <v>122</v>
      </c>
      <c r="C32" s="15" t="s">
        <v>207</v>
      </c>
      <c r="D32" s="15" t="s">
        <v>213</v>
      </c>
      <c r="E32" s="15">
        <v>2023</v>
      </c>
      <c r="F32" s="15" t="s">
        <v>162</v>
      </c>
      <c r="G32" s="15" t="s">
        <v>133</v>
      </c>
      <c r="H32" s="15" t="s">
        <v>136</v>
      </c>
      <c r="I32" s="15" t="s">
        <v>139</v>
      </c>
      <c r="J32" s="15" t="s">
        <v>141</v>
      </c>
      <c r="K32" s="15" t="s">
        <v>271</v>
      </c>
      <c r="L32" s="15">
        <v>5</v>
      </c>
      <c r="M32" s="15">
        <v>0.29499999999999998</v>
      </c>
      <c r="N32" s="15">
        <v>0.53800000000000003</v>
      </c>
      <c r="O32" s="15">
        <v>1.4E-2</v>
      </c>
      <c r="P32" s="15">
        <v>0.157</v>
      </c>
      <c r="Q32" s="15">
        <v>0.10100000000000001</v>
      </c>
      <c r="R32" s="15">
        <v>0.252</v>
      </c>
      <c r="S32" s="15">
        <v>9.44</v>
      </c>
      <c r="U32" s="15">
        <v>-1.0999999999999999E-2</v>
      </c>
      <c r="V32" s="15">
        <v>1380</v>
      </c>
    </row>
    <row r="33" spans="2:22" x14ac:dyDescent="0.25">
      <c r="B33" s="15" t="s">
        <v>122</v>
      </c>
      <c r="C33" s="15" t="s">
        <v>207</v>
      </c>
      <c r="D33" s="15" t="s">
        <v>214</v>
      </c>
      <c r="E33" s="15">
        <v>2023</v>
      </c>
      <c r="F33" s="15" t="s">
        <v>162</v>
      </c>
      <c r="G33" s="15" t="s">
        <v>133</v>
      </c>
      <c r="H33" s="15" t="s">
        <v>136</v>
      </c>
      <c r="I33" s="15" t="s">
        <v>139</v>
      </c>
      <c r="J33" s="15" t="s">
        <v>141</v>
      </c>
      <c r="K33" s="15" t="s">
        <v>271</v>
      </c>
      <c r="L33" s="15">
        <v>1</v>
      </c>
      <c r="M33" s="15">
        <v>0.16600000000000001</v>
      </c>
      <c r="N33" s="15">
        <v>0.20799999999999999</v>
      </c>
      <c r="O33" s="15">
        <v>6.0000000000000001E-3</v>
      </c>
      <c r="P33" s="15">
        <v>0.11700000000000001</v>
      </c>
      <c r="Q33" s="15">
        <v>7.3999999999999996E-2</v>
      </c>
      <c r="R33" s="15">
        <v>0.187</v>
      </c>
      <c r="S33" s="15">
        <v>9.1489999999999991</v>
      </c>
      <c r="U33" s="15">
        <v>-1.0999999999999999E-2</v>
      </c>
      <c r="V33" s="15">
        <v>1370</v>
      </c>
    </row>
    <row r="34" spans="2:22" x14ac:dyDescent="0.25">
      <c r="B34" s="15" t="s">
        <v>122</v>
      </c>
      <c r="C34" s="15" t="s">
        <v>207</v>
      </c>
      <c r="D34" s="15" t="s">
        <v>214</v>
      </c>
      <c r="E34" s="15">
        <v>2023</v>
      </c>
      <c r="F34" s="15" t="s">
        <v>162</v>
      </c>
      <c r="G34" s="15" t="s">
        <v>133</v>
      </c>
      <c r="H34" s="15" t="s">
        <v>136</v>
      </c>
      <c r="I34" s="15" t="s">
        <v>139</v>
      </c>
      <c r="J34" s="15" t="s">
        <v>141</v>
      </c>
      <c r="K34" s="15" t="s">
        <v>271</v>
      </c>
      <c r="L34" s="15">
        <v>2</v>
      </c>
      <c r="M34" s="15">
        <v>0.193</v>
      </c>
      <c r="N34" s="15">
        <v>0.29899999999999999</v>
      </c>
      <c r="O34" s="15">
        <v>8.0000000000000002E-3</v>
      </c>
      <c r="P34" s="15">
        <v>0.11899999999999999</v>
      </c>
      <c r="Q34" s="15">
        <v>7.8E-2</v>
      </c>
      <c r="R34" s="15">
        <v>0.193</v>
      </c>
      <c r="S34" s="15">
        <v>9.2949999999999999</v>
      </c>
      <c r="U34" s="15">
        <v>-1.0999999999999999E-2</v>
      </c>
      <c r="V34" s="15">
        <v>1550</v>
      </c>
    </row>
    <row r="35" spans="2:22" x14ac:dyDescent="0.25">
      <c r="B35" s="15" t="s">
        <v>122</v>
      </c>
      <c r="C35" s="15" t="s">
        <v>207</v>
      </c>
      <c r="D35" s="15" t="s">
        <v>214</v>
      </c>
      <c r="E35" s="15">
        <v>2023</v>
      </c>
      <c r="F35" s="15" t="s">
        <v>162</v>
      </c>
      <c r="G35" s="15" t="s">
        <v>133</v>
      </c>
      <c r="H35" s="15" t="s">
        <v>136</v>
      </c>
      <c r="I35" s="15" t="s">
        <v>139</v>
      </c>
      <c r="J35" s="15" t="s">
        <v>141</v>
      </c>
      <c r="K35" s="15" t="s">
        <v>271</v>
      </c>
      <c r="L35" s="15">
        <v>3</v>
      </c>
      <c r="M35" s="15">
        <v>0.19</v>
      </c>
      <c r="N35" s="15">
        <v>0.22800000000000001</v>
      </c>
      <c r="O35" s="15">
        <v>6.0000000000000001E-3</v>
      </c>
      <c r="P35" s="15">
        <v>0.13</v>
      </c>
      <c r="Q35" s="15">
        <v>8.6999999999999994E-2</v>
      </c>
      <c r="R35" s="15">
        <v>0.20799999999999999</v>
      </c>
      <c r="S35" s="15">
        <v>9.3000000000000007</v>
      </c>
      <c r="U35" s="15">
        <v>-1.0999999999999999E-2</v>
      </c>
      <c r="V35" s="15">
        <v>1230</v>
      </c>
    </row>
    <row r="36" spans="2:22" x14ac:dyDescent="0.25">
      <c r="B36" s="15" t="s">
        <v>122</v>
      </c>
      <c r="C36" s="15" t="s">
        <v>207</v>
      </c>
      <c r="D36" s="15" t="s">
        <v>214</v>
      </c>
      <c r="E36" s="15">
        <v>2023</v>
      </c>
      <c r="F36" s="15" t="s">
        <v>162</v>
      </c>
      <c r="G36" s="15" t="s">
        <v>133</v>
      </c>
      <c r="H36" s="15" t="s">
        <v>136</v>
      </c>
      <c r="I36" s="15" t="s">
        <v>139</v>
      </c>
      <c r="J36" s="15" t="s">
        <v>141</v>
      </c>
      <c r="K36" s="15" t="s">
        <v>271</v>
      </c>
      <c r="L36" s="15">
        <v>4</v>
      </c>
      <c r="M36" s="15">
        <v>0.21099999999999999</v>
      </c>
      <c r="N36" s="15">
        <v>0.34399999999999997</v>
      </c>
      <c r="O36" s="15">
        <v>0.01</v>
      </c>
      <c r="P36" s="15">
        <v>0.13600000000000001</v>
      </c>
      <c r="Q36" s="15">
        <v>0.09</v>
      </c>
      <c r="R36" s="15">
        <v>0.20799999999999999</v>
      </c>
      <c r="S36" s="15">
        <v>9.32</v>
      </c>
      <c r="U36" s="15">
        <v>-1.0999999999999999E-2</v>
      </c>
      <c r="V36" s="15">
        <v>1240</v>
      </c>
    </row>
    <row r="37" spans="2:22" x14ac:dyDescent="0.25">
      <c r="B37" s="15" t="s">
        <v>122</v>
      </c>
      <c r="C37" s="15" t="s">
        <v>207</v>
      </c>
      <c r="D37" s="15" t="s">
        <v>214</v>
      </c>
      <c r="E37" s="15">
        <v>2023</v>
      </c>
      <c r="F37" s="15" t="s">
        <v>162</v>
      </c>
      <c r="G37" s="15" t="s">
        <v>133</v>
      </c>
      <c r="H37" s="15" t="s">
        <v>136</v>
      </c>
      <c r="I37" s="15" t="s">
        <v>139</v>
      </c>
      <c r="J37" s="15" t="s">
        <v>141</v>
      </c>
      <c r="K37" s="15" t="s">
        <v>271</v>
      </c>
      <c r="L37" s="15">
        <v>5</v>
      </c>
      <c r="M37" s="15">
        <v>0.28399999999999997</v>
      </c>
      <c r="N37" s="15">
        <v>0.52600000000000002</v>
      </c>
      <c r="O37" s="15">
        <v>1.4E-2</v>
      </c>
      <c r="P37" s="15">
        <v>0.154</v>
      </c>
      <c r="Q37" s="15">
        <v>9.8000000000000004E-2</v>
      </c>
      <c r="R37" s="15">
        <v>0.246</v>
      </c>
      <c r="S37" s="15">
        <v>9.25</v>
      </c>
      <c r="U37" s="15">
        <v>-1.0999999999999999E-2</v>
      </c>
      <c r="V37" s="15">
        <v>1380</v>
      </c>
    </row>
    <row r="38" spans="2:22" x14ac:dyDescent="0.25">
      <c r="B38" s="15" t="s">
        <v>122</v>
      </c>
      <c r="C38" s="15" t="s">
        <v>207</v>
      </c>
      <c r="D38" s="15" t="s">
        <v>215</v>
      </c>
      <c r="E38" s="15">
        <v>2023</v>
      </c>
      <c r="F38" s="15" t="s">
        <v>162</v>
      </c>
      <c r="G38" s="15" t="s">
        <v>133</v>
      </c>
      <c r="H38" s="15" t="s">
        <v>136</v>
      </c>
      <c r="I38" s="15" t="s">
        <v>139</v>
      </c>
      <c r="J38" s="15" t="s">
        <v>141</v>
      </c>
      <c r="K38" s="15" t="s">
        <v>271</v>
      </c>
      <c r="L38" s="15">
        <v>1</v>
      </c>
      <c r="M38" s="15">
        <v>0.16</v>
      </c>
      <c r="N38" s="15">
        <v>0.191</v>
      </c>
      <c r="O38" s="15">
        <v>5.0000000000000001E-3</v>
      </c>
      <c r="P38" s="15">
        <v>0.114</v>
      </c>
      <c r="Q38" s="15">
        <v>7.1999999999999995E-2</v>
      </c>
      <c r="R38" s="15">
        <v>0.184</v>
      </c>
      <c r="S38" s="15">
        <v>9.1509999999999998</v>
      </c>
      <c r="U38" s="15">
        <v>-1.0999999999999999E-2</v>
      </c>
      <c r="V38" s="15">
        <v>1370</v>
      </c>
    </row>
    <row r="39" spans="2:22" x14ac:dyDescent="0.25">
      <c r="B39" s="15" t="s">
        <v>122</v>
      </c>
      <c r="C39" s="15" t="s">
        <v>207</v>
      </c>
      <c r="D39" s="15" t="s">
        <v>215</v>
      </c>
      <c r="E39" s="15">
        <v>2023</v>
      </c>
      <c r="F39" s="15" t="s">
        <v>162</v>
      </c>
      <c r="G39" s="15" t="s">
        <v>133</v>
      </c>
      <c r="H39" s="15" t="s">
        <v>136</v>
      </c>
      <c r="I39" s="15" t="s">
        <v>139</v>
      </c>
      <c r="J39" s="15" t="s">
        <v>141</v>
      </c>
      <c r="K39" s="15" t="s">
        <v>271</v>
      </c>
      <c r="L39" s="15">
        <v>2</v>
      </c>
      <c r="M39" s="15">
        <v>0.185</v>
      </c>
      <c r="N39" s="15">
        <v>0.28199999999999997</v>
      </c>
      <c r="O39" s="15">
        <v>7.0000000000000001E-3</v>
      </c>
      <c r="P39" s="15">
        <v>0.115</v>
      </c>
      <c r="Q39" s="15">
        <v>7.5999999999999998E-2</v>
      </c>
      <c r="R39" s="15">
        <v>0.187</v>
      </c>
      <c r="S39" s="15">
        <v>9.2970000000000006</v>
      </c>
      <c r="U39" s="15">
        <v>-1.0999999999999999E-2</v>
      </c>
      <c r="V39" s="15">
        <v>1550</v>
      </c>
    </row>
    <row r="40" spans="2:22" x14ac:dyDescent="0.25">
      <c r="B40" s="15" t="s">
        <v>122</v>
      </c>
      <c r="C40" s="15" t="s">
        <v>207</v>
      </c>
      <c r="D40" s="15" t="s">
        <v>215</v>
      </c>
      <c r="E40" s="15">
        <v>2023</v>
      </c>
      <c r="F40" s="15" t="s">
        <v>162</v>
      </c>
      <c r="G40" s="15" t="s">
        <v>133</v>
      </c>
      <c r="H40" s="15" t="s">
        <v>136</v>
      </c>
      <c r="I40" s="15" t="s">
        <v>139</v>
      </c>
      <c r="J40" s="15" t="s">
        <v>141</v>
      </c>
      <c r="K40" s="15" t="s">
        <v>271</v>
      </c>
      <c r="L40" s="15">
        <v>3</v>
      </c>
      <c r="M40" s="15">
        <v>0.186</v>
      </c>
      <c r="N40" s="15">
        <v>0.216</v>
      </c>
      <c r="O40" s="15">
        <v>6.0000000000000001E-3</v>
      </c>
      <c r="P40" s="15">
        <v>0.128</v>
      </c>
      <c r="Q40" s="15">
        <v>8.5000000000000006E-2</v>
      </c>
      <c r="R40" s="15">
        <v>0.20699999999999999</v>
      </c>
      <c r="S40" s="15">
        <v>9.3019999999999996</v>
      </c>
      <c r="U40" s="15">
        <v>-1.0999999999999999E-2</v>
      </c>
      <c r="V40" s="15">
        <v>1230</v>
      </c>
    </row>
    <row r="41" spans="2:22" x14ac:dyDescent="0.25">
      <c r="B41" s="15" t="s">
        <v>122</v>
      </c>
      <c r="C41" s="15" t="s">
        <v>207</v>
      </c>
      <c r="D41" s="15" t="s">
        <v>215</v>
      </c>
      <c r="E41" s="15">
        <v>2023</v>
      </c>
      <c r="F41" s="15" t="s">
        <v>162</v>
      </c>
      <c r="G41" s="15" t="s">
        <v>133</v>
      </c>
      <c r="H41" s="15" t="s">
        <v>136</v>
      </c>
      <c r="I41" s="15" t="s">
        <v>139</v>
      </c>
      <c r="J41" s="15" t="s">
        <v>141</v>
      </c>
      <c r="K41" s="15" t="s">
        <v>271</v>
      </c>
      <c r="L41" s="15">
        <v>4</v>
      </c>
      <c r="M41" s="15">
        <v>0.20499999999999999</v>
      </c>
      <c r="N41" s="15">
        <v>0.32700000000000001</v>
      </c>
      <c r="O41" s="15">
        <v>8.9999999999999993E-3</v>
      </c>
      <c r="P41" s="15">
        <v>0.13300000000000001</v>
      </c>
      <c r="Q41" s="15">
        <v>8.8999999999999996E-2</v>
      </c>
      <c r="R41" s="15">
        <v>0.20599999999999999</v>
      </c>
      <c r="S41" s="15">
        <v>9.3219999999999992</v>
      </c>
      <c r="U41" s="15">
        <v>-1.0999999999999999E-2</v>
      </c>
      <c r="V41" s="15">
        <v>1240</v>
      </c>
    </row>
    <row r="42" spans="2:22" x14ac:dyDescent="0.25">
      <c r="B42" s="15" t="s">
        <v>122</v>
      </c>
      <c r="C42" s="15" t="s">
        <v>207</v>
      </c>
      <c r="D42" s="15" t="s">
        <v>215</v>
      </c>
      <c r="E42" s="15">
        <v>2023</v>
      </c>
      <c r="F42" s="15" t="s">
        <v>162</v>
      </c>
      <c r="G42" s="15" t="s">
        <v>133</v>
      </c>
      <c r="H42" s="15" t="s">
        <v>136</v>
      </c>
      <c r="I42" s="15" t="s">
        <v>139</v>
      </c>
      <c r="J42" s="15" t="s">
        <v>141</v>
      </c>
      <c r="K42" s="15" t="s">
        <v>271</v>
      </c>
      <c r="L42" s="15">
        <v>5</v>
      </c>
      <c r="M42" s="15">
        <v>0.27100000000000002</v>
      </c>
      <c r="N42" s="15">
        <v>0.47299999999999998</v>
      </c>
      <c r="O42" s="15">
        <v>1.2999999999999999E-2</v>
      </c>
      <c r="P42" s="15">
        <v>0.15</v>
      </c>
      <c r="Q42" s="15">
        <v>9.7000000000000003E-2</v>
      </c>
      <c r="R42" s="15">
        <v>0.23699999999999999</v>
      </c>
      <c r="S42" s="15">
        <v>9.2509999999999994</v>
      </c>
      <c r="U42" s="15">
        <v>-1.0999999999999999E-2</v>
      </c>
      <c r="V42" s="15">
        <v>1380</v>
      </c>
    </row>
    <row r="43" spans="2:22" x14ac:dyDescent="0.25">
      <c r="B43" s="15" t="s">
        <v>122</v>
      </c>
      <c r="C43" s="15" t="s">
        <v>207</v>
      </c>
      <c r="D43" s="15" t="s">
        <v>216</v>
      </c>
      <c r="E43" s="15">
        <v>2023</v>
      </c>
      <c r="F43" s="15" t="s">
        <v>162</v>
      </c>
      <c r="G43" s="15" t="s">
        <v>133</v>
      </c>
      <c r="H43" s="15" t="s">
        <v>136</v>
      </c>
      <c r="I43" s="15" t="s">
        <v>139</v>
      </c>
      <c r="J43" s="15" t="s">
        <v>141</v>
      </c>
      <c r="K43" s="15" t="s">
        <v>271</v>
      </c>
      <c r="L43" s="15">
        <v>1</v>
      </c>
      <c r="M43" s="15">
        <v>0.155</v>
      </c>
      <c r="N43" s="15">
        <v>0.17299999999999999</v>
      </c>
      <c r="O43" s="15">
        <v>5.0000000000000001E-3</v>
      </c>
      <c r="P43" s="15">
        <v>0.112</v>
      </c>
      <c r="Q43" s="15">
        <v>7.2999999999999995E-2</v>
      </c>
      <c r="R43" s="15">
        <v>0.18099999999999999</v>
      </c>
      <c r="S43" s="15">
        <v>9.0329999999999995</v>
      </c>
      <c r="U43" s="15">
        <v>-1.0999999999999999E-2</v>
      </c>
      <c r="V43" s="15">
        <v>1370</v>
      </c>
    </row>
    <row r="44" spans="2:22" x14ac:dyDescent="0.25">
      <c r="B44" s="15" t="s">
        <v>122</v>
      </c>
      <c r="C44" s="15" t="s">
        <v>207</v>
      </c>
      <c r="D44" s="15" t="s">
        <v>216</v>
      </c>
      <c r="E44" s="15">
        <v>2023</v>
      </c>
      <c r="F44" s="15" t="s">
        <v>162</v>
      </c>
      <c r="G44" s="15" t="s">
        <v>133</v>
      </c>
      <c r="H44" s="15" t="s">
        <v>136</v>
      </c>
      <c r="I44" s="15" t="s">
        <v>139</v>
      </c>
      <c r="J44" s="15" t="s">
        <v>141</v>
      </c>
      <c r="K44" s="15" t="s">
        <v>271</v>
      </c>
      <c r="L44" s="15">
        <v>2</v>
      </c>
      <c r="M44" s="15">
        <v>0.18</v>
      </c>
      <c r="N44" s="15">
        <v>0.26700000000000002</v>
      </c>
      <c r="O44" s="15">
        <v>7.0000000000000001E-3</v>
      </c>
      <c r="P44" s="15">
        <v>0.114</v>
      </c>
      <c r="Q44" s="15">
        <v>7.4999999999999997E-2</v>
      </c>
      <c r="R44" s="15">
        <v>0.185</v>
      </c>
      <c r="S44" s="15">
        <v>9.1780000000000008</v>
      </c>
      <c r="U44" s="15">
        <v>-1.0999999999999999E-2</v>
      </c>
      <c r="V44" s="15">
        <v>1550</v>
      </c>
    </row>
    <row r="45" spans="2:22" x14ac:dyDescent="0.25">
      <c r="B45" s="15" t="s">
        <v>122</v>
      </c>
      <c r="C45" s="15" t="s">
        <v>207</v>
      </c>
      <c r="D45" s="15" t="s">
        <v>216</v>
      </c>
      <c r="E45" s="15">
        <v>2023</v>
      </c>
      <c r="F45" s="15" t="s">
        <v>162</v>
      </c>
      <c r="G45" s="15" t="s">
        <v>133</v>
      </c>
      <c r="H45" s="15" t="s">
        <v>136</v>
      </c>
      <c r="I45" s="15" t="s">
        <v>139</v>
      </c>
      <c r="J45" s="15" t="s">
        <v>141</v>
      </c>
      <c r="K45" s="15" t="s">
        <v>271</v>
      </c>
      <c r="L45" s="15">
        <v>3</v>
      </c>
      <c r="M45" s="15">
        <v>0.182</v>
      </c>
      <c r="N45" s="15">
        <v>0.20399999999999999</v>
      </c>
      <c r="O45" s="15">
        <v>6.0000000000000001E-3</v>
      </c>
      <c r="P45" s="15">
        <v>0.126</v>
      </c>
      <c r="Q45" s="15">
        <v>8.3000000000000004E-2</v>
      </c>
      <c r="R45" s="15">
        <v>0.20699999999999999</v>
      </c>
      <c r="S45" s="15">
        <v>9.1809999999999992</v>
      </c>
      <c r="U45" s="15">
        <v>-1.0999999999999999E-2</v>
      </c>
      <c r="V45" s="15">
        <v>1230</v>
      </c>
    </row>
    <row r="46" spans="2:22" x14ac:dyDescent="0.25">
      <c r="B46" s="15" t="s">
        <v>122</v>
      </c>
      <c r="C46" s="15" t="s">
        <v>207</v>
      </c>
      <c r="D46" s="15" t="s">
        <v>216</v>
      </c>
      <c r="E46" s="15">
        <v>2023</v>
      </c>
      <c r="F46" s="15" t="s">
        <v>162</v>
      </c>
      <c r="G46" s="15" t="s">
        <v>133</v>
      </c>
      <c r="H46" s="15" t="s">
        <v>136</v>
      </c>
      <c r="I46" s="15" t="s">
        <v>139</v>
      </c>
      <c r="J46" s="15" t="s">
        <v>141</v>
      </c>
      <c r="K46" s="15" t="s">
        <v>271</v>
      </c>
      <c r="L46" s="15">
        <v>4</v>
      </c>
      <c r="M46" s="15">
        <v>0.19700000000000001</v>
      </c>
      <c r="N46" s="15">
        <v>0.28599999999999998</v>
      </c>
      <c r="O46" s="15">
        <v>8.0000000000000002E-3</v>
      </c>
      <c r="P46" s="15">
        <v>0.13200000000000001</v>
      </c>
      <c r="Q46" s="15">
        <v>8.7999999999999995E-2</v>
      </c>
      <c r="R46" s="15">
        <v>0.20300000000000001</v>
      </c>
      <c r="S46" s="15">
        <v>9.202</v>
      </c>
      <c r="U46" s="15">
        <v>-1.0999999999999999E-2</v>
      </c>
      <c r="V46" s="15">
        <v>1240</v>
      </c>
    </row>
    <row r="47" spans="2:22" x14ac:dyDescent="0.25">
      <c r="B47" s="15" t="s">
        <v>122</v>
      </c>
      <c r="C47" s="15" t="s">
        <v>207</v>
      </c>
      <c r="D47" s="15" t="s">
        <v>216</v>
      </c>
      <c r="E47" s="15">
        <v>2023</v>
      </c>
      <c r="F47" s="15" t="s">
        <v>162</v>
      </c>
      <c r="G47" s="15" t="s">
        <v>133</v>
      </c>
      <c r="H47" s="15" t="s">
        <v>136</v>
      </c>
      <c r="I47" s="15" t="s">
        <v>139</v>
      </c>
      <c r="J47" s="15" t="s">
        <v>141</v>
      </c>
      <c r="K47" s="15" t="s">
        <v>271</v>
      </c>
      <c r="L47" s="15">
        <v>5</v>
      </c>
      <c r="M47" s="15">
        <v>0.25900000000000001</v>
      </c>
      <c r="N47" s="15">
        <v>0.42499999999999999</v>
      </c>
      <c r="O47" s="15">
        <v>1.0999999999999999E-2</v>
      </c>
      <c r="P47" s="15">
        <v>0.15</v>
      </c>
      <c r="Q47" s="15">
        <v>9.6000000000000002E-2</v>
      </c>
      <c r="R47" s="15">
        <v>0.23400000000000001</v>
      </c>
      <c r="S47" s="15">
        <v>9.1270000000000007</v>
      </c>
      <c r="U47" s="15">
        <v>-1.0999999999999999E-2</v>
      </c>
      <c r="V47" s="15">
        <v>1380</v>
      </c>
    </row>
    <row r="48" spans="2:22" x14ac:dyDescent="0.25">
      <c r="B48" s="15" t="s">
        <v>122</v>
      </c>
      <c r="C48" s="15" t="s">
        <v>207</v>
      </c>
      <c r="D48" s="15" t="s">
        <v>217</v>
      </c>
      <c r="E48" s="15">
        <v>2023</v>
      </c>
      <c r="F48" s="15" t="s">
        <v>162</v>
      </c>
      <c r="G48" s="15" t="s">
        <v>133</v>
      </c>
      <c r="H48" s="15" t="s">
        <v>136</v>
      </c>
      <c r="I48" s="15" t="s">
        <v>139</v>
      </c>
      <c r="J48" s="15" t="s">
        <v>141</v>
      </c>
      <c r="K48" s="15" t="s">
        <v>271</v>
      </c>
      <c r="L48" s="15">
        <v>1</v>
      </c>
      <c r="M48" s="15">
        <v>0.152</v>
      </c>
      <c r="N48" s="15">
        <v>0.154</v>
      </c>
      <c r="O48" s="15">
        <v>4.0000000000000001E-3</v>
      </c>
      <c r="P48" s="15">
        <v>0.111</v>
      </c>
      <c r="Q48" s="15">
        <v>7.1999999999999995E-2</v>
      </c>
      <c r="R48" s="15">
        <v>0.17599999999999999</v>
      </c>
      <c r="S48" s="15">
        <v>9.0329999999999995</v>
      </c>
      <c r="U48" s="15">
        <v>-1.0999999999999999E-2</v>
      </c>
      <c r="V48" s="15">
        <v>1370</v>
      </c>
    </row>
    <row r="49" spans="2:22" x14ac:dyDescent="0.25">
      <c r="B49" s="15" t="s">
        <v>122</v>
      </c>
      <c r="C49" s="15" t="s">
        <v>207</v>
      </c>
      <c r="D49" s="15" t="s">
        <v>217</v>
      </c>
      <c r="E49" s="15">
        <v>2023</v>
      </c>
      <c r="F49" s="15" t="s">
        <v>162</v>
      </c>
      <c r="G49" s="15" t="s">
        <v>133</v>
      </c>
      <c r="H49" s="15" t="s">
        <v>136</v>
      </c>
      <c r="I49" s="15" t="s">
        <v>139</v>
      </c>
      <c r="J49" s="15" t="s">
        <v>141</v>
      </c>
      <c r="K49" s="15" t="s">
        <v>271</v>
      </c>
      <c r="L49" s="15">
        <v>2</v>
      </c>
      <c r="M49" s="15">
        <v>0.17299999999999999</v>
      </c>
      <c r="N49" s="15">
        <v>0.215</v>
      </c>
      <c r="O49" s="15">
        <v>5.0000000000000001E-3</v>
      </c>
      <c r="P49" s="15">
        <v>0.115</v>
      </c>
      <c r="Q49" s="15">
        <v>7.4999999999999997E-2</v>
      </c>
      <c r="R49" s="15">
        <v>0.186</v>
      </c>
      <c r="S49" s="15">
        <v>9.1780000000000008</v>
      </c>
      <c r="U49" s="15">
        <v>-1.0999999999999999E-2</v>
      </c>
      <c r="V49" s="15">
        <v>1550</v>
      </c>
    </row>
    <row r="50" spans="2:22" x14ac:dyDescent="0.25">
      <c r="B50" s="15" t="s">
        <v>122</v>
      </c>
      <c r="C50" s="15" t="s">
        <v>207</v>
      </c>
      <c r="D50" s="15" t="s">
        <v>217</v>
      </c>
      <c r="E50" s="15">
        <v>2023</v>
      </c>
      <c r="F50" s="15" t="s">
        <v>162</v>
      </c>
      <c r="G50" s="15" t="s">
        <v>133</v>
      </c>
      <c r="H50" s="15" t="s">
        <v>136</v>
      </c>
      <c r="I50" s="15" t="s">
        <v>139</v>
      </c>
      <c r="J50" s="15" t="s">
        <v>141</v>
      </c>
      <c r="K50" s="15" t="s">
        <v>271</v>
      </c>
      <c r="L50" s="15">
        <v>3</v>
      </c>
      <c r="M50" s="15">
        <v>0.18</v>
      </c>
      <c r="N50" s="15">
        <v>0.19400000000000001</v>
      </c>
      <c r="O50" s="15">
        <v>6.0000000000000001E-3</v>
      </c>
      <c r="P50" s="15">
        <v>0.127</v>
      </c>
      <c r="Q50" s="15">
        <v>8.3000000000000004E-2</v>
      </c>
      <c r="R50" s="15">
        <v>0.20399999999999999</v>
      </c>
      <c r="S50" s="15">
        <v>9.1809999999999992</v>
      </c>
      <c r="U50" s="15">
        <v>-1.0999999999999999E-2</v>
      </c>
      <c r="V50" s="15">
        <v>1230</v>
      </c>
    </row>
    <row r="51" spans="2:22" x14ac:dyDescent="0.25">
      <c r="B51" s="15" t="s">
        <v>122</v>
      </c>
      <c r="C51" s="15" t="s">
        <v>207</v>
      </c>
      <c r="D51" s="15" t="s">
        <v>217</v>
      </c>
      <c r="E51" s="15">
        <v>2023</v>
      </c>
      <c r="F51" s="15" t="s">
        <v>162</v>
      </c>
      <c r="G51" s="15" t="s">
        <v>133</v>
      </c>
      <c r="H51" s="15" t="s">
        <v>136</v>
      </c>
      <c r="I51" s="15" t="s">
        <v>139</v>
      </c>
      <c r="J51" s="15" t="s">
        <v>141</v>
      </c>
      <c r="K51" s="15" t="s">
        <v>271</v>
      </c>
      <c r="L51" s="15">
        <v>4</v>
      </c>
      <c r="M51" s="15">
        <v>0.19</v>
      </c>
      <c r="N51" s="15">
        <v>0.245</v>
      </c>
      <c r="O51" s="15">
        <v>7.0000000000000001E-3</v>
      </c>
      <c r="P51" s="15">
        <v>0.13300000000000001</v>
      </c>
      <c r="Q51" s="15">
        <v>8.7999999999999995E-2</v>
      </c>
      <c r="R51" s="15">
        <v>0.20300000000000001</v>
      </c>
      <c r="S51" s="15">
        <v>9.202</v>
      </c>
      <c r="U51" s="15">
        <v>-1.0999999999999999E-2</v>
      </c>
      <c r="V51" s="15">
        <v>1240</v>
      </c>
    </row>
    <row r="52" spans="2:22" x14ac:dyDescent="0.25">
      <c r="B52" s="15" t="s">
        <v>122</v>
      </c>
      <c r="C52" s="15" t="s">
        <v>207</v>
      </c>
      <c r="D52" s="15" t="s">
        <v>217</v>
      </c>
      <c r="E52" s="15">
        <v>2023</v>
      </c>
      <c r="F52" s="15" t="s">
        <v>162</v>
      </c>
      <c r="G52" s="15" t="s">
        <v>133</v>
      </c>
      <c r="H52" s="15" t="s">
        <v>136</v>
      </c>
      <c r="I52" s="15" t="s">
        <v>139</v>
      </c>
      <c r="J52" s="15" t="s">
        <v>141</v>
      </c>
      <c r="K52" s="15" t="s">
        <v>271</v>
      </c>
      <c r="L52" s="15">
        <v>5</v>
      </c>
      <c r="M52" s="15">
        <v>0.24399999999999999</v>
      </c>
      <c r="N52" s="15">
        <v>0.35099999999999998</v>
      </c>
      <c r="O52" s="15">
        <v>8.9999999999999993E-3</v>
      </c>
      <c r="P52" s="15">
        <v>0.14799999999999999</v>
      </c>
      <c r="Q52" s="15">
        <v>9.6000000000000002E-2</v>
      </c>
      <c r="R52" s="15">
        <v>0.23699999999999999</v>
      </c>
      <c r="S52" s="15">
        <v>9.1270000000000007</v>
      </c>
      <c r="U52" s="15">
        <v>-1.0999999999999999E-2</v>
      </c>
      <c r="V52" s="15">
        <v>1380</v>
      </c>
    </row>
    <row r="53" spans="2:22" x14ac:dyDescent="0.25">
      <c r="B53" s="15" t="s">
        <v>122</v>
      </c>
      <c r="C53" s="15" t="s">
        <v>207</v>
      </c>
      <c r="D53" s="15" t="s">
        <v>218</v>
      </c>
      <c r="E53" s="15">
        <v>2023</v>
      </c>
      <c r="F53" s="15" t="s">
        <v>162</v>
      </c>
      <c r="G53" s="15" t="s">
        <v>133</v>
      </c>
      <c r="H53" s="15" t="s">
        <v>136</v>
      </c>
      <c r="I53" s="15" t="s">
        <v>139</v>
      </c>
      <c r="J53" s="15" t="s">
        <v>141</v>
      </c>
      <c r="K53" s="15" t="s">
        <v>271</v>
      </c>
      <c r="L53" s="15">
        <v>1</v>
      </c>
      <c r="M53" s="15">
        <v>0.14799999999999999</v>
      </c>
      <c r="N53" s="15">
        <v>0.13300000000000001</v>
      </c>
      <c r="O53" s="15">
        <v>4.0000000000000001E-3</v>
      </c>
      <c r="P53" s="15">
        <v>0.112</v>
      </c>
      <c r="Q53" s="15">
        <v>7.1999999999999995E-2</v>
      </c>
      <c r="R53" s="15">
        <v>0.17699999999999999</v>
      </c>
      <c r="S53" s="15">
        <v>8.9600000000000009</v>
      </c>
      <c r="U53" s="15">
        <v>297.80500000000001</v>
      </c>
      <c r="V53" s="15">
        <v>1370</v>
      </c>
    </row>
    <row r="54" spans="2:22" x14ac:dyDescent="0.25">
      <c r="B54" s="15" t="s">
        <v>122</v>
      </c>
      <c r="C54" s="15" t="s">
        <v>207</v>
      </c>
      <c r="D54" s="15" t="s">
        <v>218</v>
      </c>
      <c r="E54" s="15">
        <v>2023</v>
      </c>
      <c r="F54" s="15" t="s">
        <v>162</v>
      </c>
      <c r="G54" s="15" t="s">
        <v>133</v>
      </c>
      <c r="H54" s="15" t="s">
        <v>136</v>
      </c>
      <c r="I54" s="15" t="s">
        <v>139</v>
      </c>
      <c r="J54" s="15" t="s">
        <v>141</v>
      </c>
      <c r="K54" s="15" t="s">
        <v>271</v>
      </c>
      <c r="L54" s="15">
        <v>2</v>
      </c>
      <c r="M54" s="15">
        <v>0.16800000000000001</v>
      </c>
      <c r="N54" s="15">
        <v>0.192</v>
      </c>
      <c r="O54" s="15">
        <v>5.0000000000000001E-3</v>
      </c>
      <c r="P54" s="15">
        <v>0.115</v>
      </c>
      <c r="Q54" s="15">
        <v>7.5999999999999998E-2</v>
      </c>
      <c r="R54" s="15">
        <v>0.19</v>
      </c>
      <c r="S54" s="15">
        <v>9.1039999999999992</v>
      </c>
      <c r="U54" s="15">
        <v>259.25200000000001</v>
      </c>
      <c r="V54" s="15">
        <v>1550</v>
      </c>
    </row>
    <row r="55" spans="2:22" x14ac:dyDescent="0.25">
      <c r="B55" s="15" t="s">
        <v>122</v>
      </c>
      <c r="C55" s="15" t="s">
        <v>207</v>
      </c>
      <c r="D55" s="15" t="s">
        <v>218</v>
      </c>
      <c r="E55" s="15">
        <v>2023</v>
      </c>
      <c r="F55" s="15" t="s">
        <v>162</v>
      </c>
      <c r="G55" s="15" t="s">
        <v>133</v>
      </c>
      <c r="H55" s="15" t="s">
        <v>136</v>
      </c>
      <c r="I55" s="15" t="s">
        <v>139</v>
      </c>
      <c r="J55" s="15" t="s">
        <v>141</v>
      </c>
      <c r="K55" s="15" t="s">
        <v>271</v>
      </c>
      <c r="L55" s="15">
        <v>3</v>
      </c>
      <c r="M55" s="15">
        <v>0.17699999999999999</v>
      </c>
      <c r="N55" s="15">
        <v>0.17599999999999999</v>
      </c>
      <c r="O55" s="15">
        <v>5.0000000000000001E-3</v>
      </c>
      <c r="P55" s="15">
        <v>0.127</v>
      </c>
      <c r="Q55" s="15">
        <v>8.5000000000000006E-2</v>
      </c>
      <c r="R55" s="15">
        <v>0.20499999999999999</v>
      </c>
      <c r="S55" s="15">
        <v>9.1069999999999993</v>
      </c>
      <c r="U55" s="15">
        <v>254.619</v>
      </c>
      <c r="V55" s="15">
        <v>1230</v>
      </c>
    </row>
    <row r="56" spans="2:22" x14ac:dyDescent="0.25">
      <c r="B56" s="15" t="s">
        <v>122</v>
      </c>
      <c r="C56" s="15" t="s">
        <v>207</v>
      </c>
      <c r="D56" s="15" t="s">
        <v>218</v>
      </c>
      <c r="E56" s="15">
        <v>2023</v>
      </c>
      <c r="F56" s="15" t="s">
        <v>162</v>
      </c>
      <c r="G56" s="15" t="s">
        <v>133</v>
      </c>
      <c r="H56" s="15" t="s">
        <v>136</v>
      </c>
      <c r="I56" s="15" t="s">
        <v>139</v>
      </c>
      <c r="J56" s="15" t="s">
        <v>141</v>
      </c>
      <c r="K56" s="15" t="s">
        <v>271</v>
      </c>
      <c r="L56" s="15">
        <v>4</v>
      </c>
      <c r="M56" s="15">
        <v>0.185</v>
      </c>
      <c r="N56" s="15">
        <v>0.21299999999999999</v>
      </c>
      <c r="O56" s="15">
        <v>6.0000000000000001E-3</v>
      </c>
      <c r="P56" s="15">
        <v>0.13400000000000001</v>
      </c>
      <c r="Q56" s="15">
        <v>8.8999999999999996E-2</v>
      </c>
      <c r="R56" s="15">
        <v>0.20499999999999999</v>
      </c>
      <c r="S56" s="15">
        <v>9.1280000000000001</v>
      </c>
      <c r="U56" s="15">
        <v>259.96699999999998</v>
      </c>
      <c r="V56" s="15">
        <v>1240</v>
      </c>
    </row>
    <row r="57" spans="2:22" x14ac:dyDescent="0.25">
      <c r="B57" s="15" t="s">
        <v>122</v>
      </c>
      <c r="C57" s="15" t="s">
        <v>207</v>
      </c>
      <c r="D57" s="15" t="s">
        <v>218</v>
      </c>
      <c r="E57" s="15">
        <v>2023</v>
      </c>
      <c r="F57" s="15" t="s">
        <v>162</v>
      </c>
      <c r="G57" s="15" t="s">
        <v>133</v>
      </c>
      <c r="H57" s="15" t="s">
        <v>136</v>
      </c>
      <c r="I57" s="15" t="s">
        <v>139</v>
      </c>
      <c r="J57" s="15" t="s">
        <v>141</v>
      </c>
      <c r="K57" s="15" t="s">
        <v>271</v>
      </c>
      <c r="L57" s="15">
        <v>5</v>
      </c>
      <c r="M57" s="15">
        <v>0.224</v>
      </c>
      <c r="N57" s="15">
        <v>0.27</v>
      </c>
      <c r="O57" s="15">
        <v>7.0000000000000001E-3</v>
      </c>
      <c r="P57" s="15">
        <v>0.14899999999999999</v>
      </c>
      <c r="Q57" s="15">
        <v>9.7000000000000003E-2</v>
      </c>
      <c r="R57" s="15">
        <v>0.23799999999999999</v>
      </c>
      <c r="S57" s="15">
        <v>9.0530000000000008</v>
      </c>
      <c r="U57" s="15">
        <v>263.03300000000002</v>
      </c>
      <c r="V57" s="15">
        <v>1380</v>
      </c>
    </row>
    <row r="58" spans="2:22" x14ac:dyDescent="0.25">
      <c r="B58" s="15" t="s">
        <v>122</v>
      </c>
      <c r="C58" s="15" t="s">
        <v>207</v>
      </c>
      <c r="D58" s="15" t="s">
        <v>219</v>
      </c>
      <c r="E58" s="15">
        <v>2023</v>
      </c>
      <c r="F58" s="15" t="s">
        <v>162</v>
      </c>
      <c r="G58" s="15" t="s">
        <v>133</v>
      </c>
      <c r="H58" s="15" t="s">
        <v>136</v>
      </c>
      <c r="I58" s="15" t="s">
        <v>139</v>
      </c>
      <c r="J58" s="15" t="s">
        <v>141</v>
      </c>
      <c r="K58" s="15" t="s">
        <v>271</v>
      </c>
      <c r="L58" s="15">
        <v>1</v>
      </c>
      <c r="M58" s="15">
        <v>0.153</v>
      </c>
      <c r="N58" s="15">
        <v>0.13700000000000001</v>
      </c>
      <c r="O58" s="15">
        <v>4.0000000000000001E-3</v>
      </c>
      <c r="P58" s="15">
        <v>0.115</v>
      </c>
      <c r="Q58" s="15">
        <v>7.2999999999999995E-2</v>
      </c>
      <c r="R58" s="15">
        <v>0.182</v>
      </c>
      <c r="S58" s="15">
        <v>8.9600000000000009</v>
      </c>
      <c r="U58" s="15">
        <v>297.81799999999998</v>
      </c>
      <c r="V58" s="15">
        <v>1370</v>
      </c>
    </row>
    <row r="59" spans="2:22" x14ac:dyDescent="0.25">
      <c r="B59" s="15" t="s">
        <v>122</v>
      </c>
      <c r="C59" s="15" t="s">
        <v>207</v>
      </c>
      <c r="D59" s="15" t="s">
        <v>219</v>
      </c>
      <c r="E59" s="15">
        <v>2023</v>
      </c>
      <c r="F59" s="15" t="s">
        <v>162</v>
      </c>
      <c r="G59" s="15" t="s">
        <v>133</v>
      </c>
      <c r="H59" s="15" t="s">
        <v>136</v>
      </c>
      <c r="I59" s="15" t="s">
        <v>139</v>
      </c>
      <c r="J59" s="15" t="s">
        <v>141</v>
      </c>
      <c r="K59" s="15" t="s">
        <v>271</v>
      </c>
      <c r="L59" s="15">
        <v>2</v>
      </c>
      <c r="M59" s="15">
        <v>0.17</v>
      </c>
      <c r="N59" s="15">
        <v>0.17100000000000001</v>
      </c>
      <c r="O59" s="15">
        <v>4.0000000000000001E-3</v>
      </c>
      <c r="P59" s="15">
        <v>0.12</v>
      </c>
      <c r="Q59" s="15">
        <v>7.8E-2</v>
      </c>
      <c r="R59" s="15">
        <v>0.19600000000000001</v>
      </c>
      <c r="S59" s="15">
        <v>9.1029999999999998</v>
      </c>
      <c r="U59" s="15">
        <v>259.25599999999997</v>
      </c>
      <c r="V59" s="15">
        <v>1550</v>
      </c>
    </row>
    <row r="60" spans="2:22" x14ac:dyDescent="0.25">
      <c r="B60" s="15" t="s">
        <v>122</v>
      </c>
      <c r="C60" s="15" t="s">
        <v>207</v>
      </c>
      <c r="D60" s="15" t="s">
        <v>219</v>
      </c>
      <c r="E60" s="15">
        <v>2023</v>
      </c>
      <c r="F60" s="15" t="s">
        <v>162</v>
      </c>
      <c r="G60" s="15" t="s">
        <v>133</v>
      </c>
      <c r="H60" s="15" t="s">
        <v>136</v>
      </c>
      <c r="I60" s="15" t="s">
        <v>139</v>
      </c>
      <c r="J60" s="15" t="s">
        <v>141</v>
      </c>
      <c r="K60" s="15" t="s">
        <v>271</v>
      </c>
      <c r="L60" s="15">
        <v>3</v>
      </c>
      <c r="M60" s="15">
        <v>0.17899999999999999</v>
      </c>
      <c r="N60" s="15">
        <v>0.17</v>
      </c>
      <c r="O60" s="15">
        <v>5.0000000000000001E-3</v>
      </c>
      <c r="P60" s="15">
        <v>0.13100000000000001</v>
      </c>
      <c r="Q60" s="15">
        <v>8.5999999999999993E-2</v>
      </c>
      <c r="R60" s="15">
        <v>0.21199999999999999</v>
      </c>
      <c r="S60" s="15">
        <v>9.1059999999999999</v>
      </c>
      <c r="U60" s="15">
        <v>254.61799999999999</v>
      </c>
      <c r="V60" s="15">
        <v>1230</v>
      </c>
    </row>
    <row r="61" spans="2:22" x14ac:dyDescent="0.25">
      <c r="B61" s="15" t="s">
        <v>122</v>
      </c>
      <c r="C61" s="15" t="s">
        <v>207</v>
      </c>
      <c r="D61" s="15" t="s">
        <v>219</v>
      </c>
      <c r="E61" s="15">
        <v>2023</v>
      </c>
      <c r="F61" s="15" t="s">
        <v>162</v>
      </c>
      <c r="G61" s="15" t="s">
        <v>133</v>
      </c>
      <c r="H61" s="15" t="s">
        <v>136</v>
      </c>
      <c r="I61" s="15" t="s">
        <v>139</v>
      </c>
      <c r="J61" s="15" t="s">
        <v>141</v>
      </c>
      <c r="K61" s="15" t="s">
        <v>271</v>
      </c>
      <c r="L61" s="15">
        <v>4</v>
      </c>
      <c r="M61" s="15">
        <v>0.186</v>
      </c>
      <c r="N61" s="15">
        <v>0.17799999999999999</v>
      </c>
      <c r="O61" s="15">
        <v>5.0000000000000001E-3</v>
      </c>
      <c r="P61" s="15">
        <v>0.13700000000000001</v>
      </c>
      <c r="Q61" s="15">
        <v>9.0999999999999998E-2</v>
      </c>
      <c r="R61" s="15">
        <v>0.20599999999999999</v>
      </c>
      <c r="S61" s="15">
        <v>9.1270000000000007</v>
      </c>
      <c r="U61" s="15">
        <v>259.97199999999998</v>
      </c>
      <c r="V61" s="15">
        <v>1240</v>
      </c>
    </row>
    <row r="62" spans="2:22" x14ac:dyDescent="0.25">
      <c r="B62" s="15" t="s">
        <v>122</v>
      </c>
      <c r="C62" s="15" t="s">
        <v>207</v>
      </c>
      <c r="D62" s="15" t="s">
        <v>219</v>
      </c>
      <c r="E62" s="15">
        <v>2023</v>
      </c>
      <c r="F62" s="15" t="s">
        <v>162</v>
      </c>
      <c r="G62" s="15" t="s">
        <v>133</v>
      </c>
      <c r="H62" s="15" t="s">
        <v>136</v>
      </c>
      <c r="I62" s="15" t="s">
        <v>139</v>
      </c>
      <c r="J62" s="15" t="s">
        <v>141</v>
      </c>
      <c r="K62" s="15" t="s">
        <v>271</v>
      </c>
      <c r="L62" s="15">
        <v>5</v>
      </c>
      <c r="M62" s="15">
        <v>0.218</v>
      </c>
      <c r="N62" s="15">
        <v>0.22900000000000001</v>
      </c>
      <c r="O62" s="15">
        <v>6.0000000000000001E-3</v>
      </c>
      <c r="P62" s="15">
        <v>0.153</v>
      </c>
      <c r="Q62" s="15">
        <v>9.9000000000000005E-2</v>
      </c>
      <c r="R62" s="15">
        <v>0.24299999999999999</v>
      </c>
      <c r="S62" s="15">
        <v>9.0530000000000008</v>
      </c>
      <c r="U62" s="15">
        <v>263.03899999999999</v>
      </c>
      <c r="V62" s="15">
        <v>1380</v>
      </c>
    </row>
    <row r="63" spans="2:22" x14ac:dyDescent="0.25">
      <c r="B63" s="15" t="s">
        <v>122</v>
      </c>
      <c r="C63" s="15" t="s">
        <v>207</v>
      </c>
      <c r="D63" s="15" t="s">
        <v>220</v>
      </c>
      <c r="E63" s="15">
        <v>2023</v>
      </c>
      <c r="F63" s="15" t="s">
        <v>162</v>
      </c>
      <c r="G63" s="15" t="s">
        <v>133</v>
      </c>
      <c r="H63" s="15" t="s">
        <v>136</v>
      </c>
      <c r="I63" s="15" t="s">
        <v>139</v>
      </c>
      <c r="J63" s="15" t="s">
        <v>141</v>
      </c>
      <c r="K63" s="15" t="s">
        <v>271</v>
      </c>
      <c r="L63" s="15">
        <v>1</v>
      </c>
      <c r="M63" s="15">
        <v>0.16200000000000001</v>
      </c>
      <c r="N63" s="15">
        <v>0.13800000000000001</v>
      </c>
      <c r="O63" s="15">
        <v>4.0000000000000001E-3</v>
      </c>
      <c r="P63" s="15">
        <v>0.121</v>
      </c>
      <c r="Q63" s="15">
        <v>7.9000000000000001E-2</v>
      </c>
      <c r="R63" s="15">
        <v>0.19500000000000001</v>
      </c>
      <c r="S63" s="15">
        <v>9.0399999999999991</v>
      </c>
      <c r="U63" s="15">
        <v>21832.914000000001</v>
      </c>
      <c r="V63" s="15">
        <v>1370</v>
      </c>
    </row>
    <row r="64" spans="2:22" x14ac:dyDescent="0.25">
      <c r="B64" s="15" t="s">
        <v>122</v>
      </c>
      <c r="C64" s="15" t="s">
        <v>207</v>
      </c>
      <c r="D64" s="15" t="s">
        <v>220</v>
      </c>
      <c r="E64" s="15">
        <v>2023</v>
      </c>
      <c r="F64" s="15" t="s">
        <v>162</v>
      </c>
      <c r="G64" s="15" t="s">
        <v>133</v>
      </c>
      <c r="H64" s="15" t="s">
        <v>136</v>
      </c>
      <c r="I64" s="15" t="s">
        <v>139</v>
      </c>
      <c r="J64" s="15" t="s">
        <v>141</v>
      </c>
      <c r="K64" s="15" t="s">
        <v>271</v>
      </c>
      <c r="L64" s="15">
        <v>2</v>
      </c>
      <c r="M64" s="15">
        <v>0.17599999999999999</v>
      </c>
      <c r="N64" s="15">
        <v>0.16200000000000001</v>
      </c>
      <c r="O64" s="15">
        <v>4.0000000000000001E-3</v>
      </c>
      <c r="P64" s="15">
        <v>0.127</v>
      </c>
      <c r="Q64" s="15">
        <v>8.3000000000000004E-2</v>
      </c>
      <c r="R64" s="15">
        <v>0.21299999999999999</v>
      </c>
      <c r="S64" s="15">
        <v>9.1839999999999993</v>
      </c>
      <c r="U64" s="15">
        <v>21576.105</v>
      </c>
      <c r="V64" s="15">
        <v>1550</v>
      </c>
    </row>
    <row r="65" spans="2:22" x14ac:dyDescent="0.25">
      <c r="B65" s="15" t="s">
        <v>122</v>
      </c>
      <c r="C65" s="15" t="s">
        <v>207</v>
      </c>
      <c r="D65" s="15" t="s">
        <v>220</v>
      </c>
      <c r="E65" s="15">
        <v>2023</v>
      </c>
      <c r="F65" s="15" t="s">
        <v>162</v>
      </c>
      <c r="G65" s="15" t="s">
        <v>133</v>
      </c>
      <c r="H65" s="15" t="s">
        <v>136</v>
      </c>
      <c r="I65" s="15" t="s">
        <v>139</v>
      </c>
      <c r="J65" s="15" t="s">
        <v>141</v>
      </c>
      <c r="K65" s="15" t="s">
        <v>271</v>
      </c>
      <c r="L65" s="15">
        <v>3</v>
      </c>
      <c r="M65" s="15">
        <v>0.188</v>
      </c>
      <c r="N65" s="15">
        <v>0.16700000000000001</v>
      </c>
      <c r="O65" s="15">
        <v>5.0000000000000001E-3</v>
      </c>
      <c r="P65" s="15">
        <v>0.14099999999999999</v>
      </c>
      <c r="Q65" s="15">
        <v>9.0999999999999998E-2</v>
      </c>
      <c r="R65" s="15">
        <v>0.22900000000000001</v>
      </c>
      <c r="S65" s="15">
        <v>9.1820000000000004</v>
      </c>
      <c r="U65" s="15">
        <v>21210.021000000001</v>
      </c>
      <c r="V65" s="15">
        <v>1230</v>
      </c>
    </row>
    <row r="66" spans="2:22" x14ac:dyDescent="0.25">
      <c r="B66" s="15" t="s">
        <v>122</v>
      </c>
      <c r="C66" s="15" t="s">
        <v>207</v>
      </c>
      <c r="D66" s="15" t="s">
        <v>220</v>
      </c>
      <c r="E66" s="15">
        <v>2023</v>
      </c>
      <c r="F66" s="15" t="s">
        <v>162</v>
      </c>
      <c r="G66" s="15" t="s">
        <v>133</v>
      </c>
      <c r="H66" s="15" t="s">
        <v>136</v>
      </c>
      <c r="I66" s="15" t="s">
        <v>139</v>
      </c>
      <c r="J66" s="15" t="s">
        <v>141</v>
      </c>
      <c r="K66" s="15" t="s">
        <v>271</v>
      </c>
      <c r="L66" s="15">
        <v>4</v>
      </c>
      <c r="M66" s="15">
        <v>0.19400000000000001</v>
      </c>
      <c r="N66" s="15">
        <v>0.182</v>
      </c>
      <c r="O66" s="15">
        <v>5.0000000000000001E-3</v>
      </c>
      <c r="P66" s="15">
        <v>0.14299999999999999</v>
      </c>
      <c r="Q66" s="15">
        <v>9.7000000000000003E-2</v>
      </c>
      <c r="R66" s="15">
        <v>0.222</v>
      </c>
      <c r="S66" s="15">
        <v>9.1999999999999993</v>
      </c>
      <c r="U66" s="15">
        <v>21269.383000000002</v>
      </c>
      <c r="V66" s="15">
        <v>1240</v>
      </c>
    </row>
    <row r="67" spans="2:22" x14ac:dyDescent="0.25">
      <c r="B67" s="15" t="s">
        <v>122</v>
      </c>
      <c r="C67" s="15" t="s">
        <v>207</v>
      </c>
      <c r="D67" s="15" t="s">
        <v>220</v>
      </c>
      <c r="E67" s="15">
        <v>2023</v>
      </c>
      <c r="F67" s="15" t="s">
        <v>162</v>
      </c>
      <c r="G67" s="15" t="s">
        <v>133</v>
      </c>
      <c r="H67" s="15" t="s">
        <v>136</v>
      </c>
      <c r="I67" s="15" t="s">
        <v>139</v>
      </c>
      <c r="J67" s="15" t="s">
        <v>141</v>
      </c>
      <c r="K67" s="15" t="s">
        <v>271</v>
      </c>
      <c r="L67" s="15">
        <v>5</v>
      </c>
      <c r="M67" s="15">
        <v>0.222</v>
      </c>
      <c r="N67" s="15">
        <v>0.214</v>
      </c>
      <c r="O67" s="15">
        <v>6.0000000000000001E-3</v>
      </c>
      <c r="P67" s="15">
        <v>0.159</v>
      </c>
      <c r="Q67" s="15">
        <v>0.10199999999999999</v>
      </c>
      <c r="R67" s="15">
        <v>0.255</v>
      </c>
      <c r="S67" s="15">
        <v>9.1329999999999991</v>
      </c>
      <c r="U67" s="15">
        <v>21533.023000000001</v>
      </c>
      <c r="V67" s="15">
        <v>1380</v>
      </c>
    </row>
    <row r="68" spans="2:22" x14ac:dyDescent="0.25">
      <c r="B68" s="15" t="s">
        <v>122</v>
      </c>
      <c r="C68" s="15" t="s">
        <v>207</v>
      </c>
      <c r="D68" s="15" t="s">
        <v>221</v>
      </c>
      <c r="E68" s="15">
        <v>2023</v>
      </c>
      <c r="F68" s="15" t="s">
        <v>162</v>
      </c>
      <c r="G68" s="15" t="s">
        <v>133</v>
      </c>
      <c r="H68" s="15" t="s">
        <v>136</v>
      </c>
      <c r="I68" s="15" t="s">
        <v>139</v>
      </c>
      <c r="J68" s="15" t="s">
        <v>141</v>
      </c>
      <c r="K68" s="15" t="s">
        <v>271</v>
      </c>
      <c r="L68" s="15">
        <v>1</v>
      </c>
      <c r="M68" s="15">
        <v>0.185</v>
      </c>
      <c r="N68" s="15">
        <v>0.161</v>
      </c>
      <c r="O68" s="15">
        <v>4.0000000000000001E-3</v>
      </c>
      <c r="P68" s="15">
        <v>0.14099999999999999</v>
      </c>
      <c r="Q68" s="15">
        <v>8.8999999999999996E-2</v>
      </c>
      <c r="R68" s="15">
        <v>0.223</v>
      </c>
      <c r="S68" s="15">
        <v>9.0399999999999991</v>
      </c>
      <c r="U68" s="15">
        <v>21833.226999999999</v>
      </c>
      <c r="V68" s="15">
        <v>1370</v>
      </c>
    </row>
    <row r="69" spans="2:22" x14ac:dyDescent="0.25">
      <c r="B69" s="15" t="s">
        <v>122</v>
      </c>
      <c r="C69" s="15" t="s">
        <v>207</v>
      </c>
      <c r="D69" s="15" t="s">
        <v>221</v>
      </c>
      <c r="E69" s="15">
        <v>2023</v>
      </c>
      <c r="F69" s="15" t="s">
        <v>162</v>
      </c>
      <c r="G69" s="15" t="s">
        <v>133</v>
      </c>
      <c r="H69" s="15" t="s">
        <v>136</v>
      </c>
      <c r="I69" s="15" t="s">
        <v>139</v>
      </c>
      <c r="J69" s="15" t="s">
        <v>141</v>
      </c>
      <c r="K69" s="15" t="s">
        <v>271</v>
      </c>
      <c r="L69" s="15">
        <v>2</v>
      </c>
      <c r="M69" s="15">
        <v>0.20100000000000001</v>
      </c>
      <c r="N69" s="15">
        <v>0.18099999999999999</v>
      </c>
      <c r="O69" s="15">
        <v>5.0000000000000001E-3</v>
      </c>
      <c r="P69" s="15">
        <v>0.14799999999999999</v>
      </c>
      <c r="Q69" s="15">
        <v>9.2999999999999999E-2</v>
      </c>
      <c r="R69" s="15">
        <v>0.246</v>
      </c>
      <c r="S69" s="15">
        <v>9.1839999999999993</v>
      </c>
      <c r="U69" s="15">
        <v>21576.753000000001</v>
      </c>
      <c r="V69" s="15">
        <v>1550</v>
      </c>
    </row>
    <row r="70" spans="2:22" x14ac:dyDescent="0.25">
      <c r="B70" s="15" t="s">
        <v>122</v>
      </c>
      <c r="C70" s="15" t="s">
        <v>207</v>
      </c>
      <c r="D70" s="15" t="s">
        <v>221</v>
      </c>
      <c r="E70" s="15">
        <v>2023</v>
      </c>
      <c r="F70" s="15" t="s">
        <v>162</v>
      </c>
      <c r="G70" s="15" t="s">
        <v>133</v>
      </c>
      <c r="H70" s="15" t="s">
        <v>136</v>
      </c>
      <c r="I70" s="15" t="s">
        <v>139</v>
      </c>
      <c r="J70" s="15" t="s">
        <v>141</v>
      </c>
      <c r="K70" s="15" t="s">
        <v>271</v>
      </c>
      <c r="L70" s="15">
        <v>3</v>
      </c>
      <c r="M70" s="15">
        <v>0.215</v>
      </c>
      <c r="N70" s="15">
        <v>0.19700000000000001</v>
      </c>
      <c r="O70" s="15">
        <v>6.0000000000000001E-3</v>
      </c>
      <c r="P70" s="15">
        <v>0.159</v>
      </c>
      <c r="Q70" s="15">
        <v>0.10100000000000001</v>
      </c>
      <c r="R70" s="15">
        <v>0.26</v>
      </c>
      <c r="S70" s="15">
        <v>9.1820000000000004</v>
      </c>
      <c r="U70" s="15">
        <v>21209.324000000001</v>
      </c>
      <c r="V70" s="15">
        <v>1230</v>
      </c>
    </row>
    <row r="71" spans="2:22" x14ac:dyDescent="0.25">
      <c r="B71" s="15" t="s">
        <v>122</v>
      </c>
      <c r="C71" s="15" t="s">
        <v>207</v>
      </c>
      <c r="D71" s="15" t="s">
        <v>221</v>
      </c>
      <c r="E71" s="15">
        <v>2023</v>
      </c>
      <c r="F71" s="15" t="s">
        <v>162</v>
      </c>
      <c r="G71" s="15" t="s">
        <v>133</v>
      </c>
      <c r="H71" s="15" t="s">
        <v>136</v>
      </c>
      <c r="I71" s="15" t="s">
        <v>139</v>
      </c>
      <c r="J71" s="15" t="s">
        <v>141</v>
      </c>
      <c r="K71" s="15" t="s">
        <v>271</v>
      </c>
      <c r="L71" s="15">
        <v>4</v>
      </c>
      <c r="M71" s="15">
        <v>0.221</v>
      </c>
      <c r="N71" s="15">
        <v>0.19400000000000001</v>
      </c>
      <c r="O71" s="15">
        <v>6.0000000000000001E-3</v>
      </c>
      <c r="P71" s="15">
        <v>0.16200000000000001</v>
      </c>
      <c r="Q71" s="15">
        <v>0.109</v>
      </c>
      <c r="R71" s="15">
        <v>0.26500000000000001</v>
      </c>
      <c r="S71" s="15">
        <v>9.1999999999999993</v>
      </c>
      <c r="U71" s="15">
        <v>21269.774000000001</v>
      </c>
      <c r="V71" s="15">
        <v>1240</v>
      </c>
    </row>
    <row r="72" spans="2:22" x14ac:dyDescent="0.25">
      <c r="B72" s="15" t="s">
        <v>122</v>
      </c>
      <c r="C72" s="15" t="s">
        <v>207</v>
      </c>
      <c r="D72" s="15" t="s">
        <v>221</v>
      </c>
      <c r="E72" s="15">
        <v>2023</v>
      </c>
      <c r="F72" s="15" t="s">
        <v>162</v>
      </c>
      <c r="G72" s="15" t="s">
        <v>133</v>
      </c>
      <c r="H72" s="15" t="s">
        <v>136</v>
      </c>
      <c r="I72" s="15" t="s">
        <v>139</v>
      </c>
      <c r="J72" s="15" t="s">
        <v>141</v>
      </c>
      <c r="K72" s="15" t="s">
        <v>271</v>
      </c>
      <c r="L72" s="15">
        <v>5</v>
      </c>
      <c r="M72" s="15">
        <v>0.252</v>
      </c>
      <c r="N72" s="15">
        <v>0.23400000000000001</v>
      </c>
      <c r="O72" s="15">
        <v>6.0000000000000001E-3</v>
      </c>
      <c r="P72" s="15">
        <v>0.186</v>
      </c>
      <c r="Q72" s="15">
        <v>0.11700000000000001</v>
      </c>
      <c r="R72" s="15">
        <v>0.30399999999999999</v>
      </c>
      <c r="S72" s="15">
        <v>9.1329999999999991</v>
      </c>
      <c r="U72" s="15">
        <v>21532.107</v>
      </c>
      <c r="V72" s="15">
        <v>1380</v>
      </c>
    </row>
    <row r="73" spans="2:22" x14ac:dyDescent="0.25">
      <c r="B73" s="15" t="s">
        <v>122</v>
      </c>
      <c r="C73" s="15" t="s">
        <v>207</v>
      </c>
      <c r="D73" s="15" t="s">
        <v>222</v>
      </c>
      <c r="E73" s="15">
        <v>2023</v>
      </c>
      <c r="F73" s="15" t="s">
        <v>162</v>
      </c>
      <c r="G73" s="15" t="s">
        <v>133</v>
      </c>
      <c r="H73" s="15" t="s">
        <v>136</v>
      </c>
      <c r="I73" s="15" t="s">
        <v>139</v>
      </c>
      <c r="J73" s="15" t="s">
        <v>141</v>
      </c>
      <c r="K73" s="15" t="s">
        <v>271</v>
      </c>
      <c r="L73" s="15">
        <v>1</v>
      </c>
      <c r="M73" s="15">
        <v>0.21099999999999999</v>
      </c>
      <c r="N73" s="15">
        <v>0.17699999999999999</v>
      </c>
      <c r="O73" s="15">
        <v>5.0000000000000001E-3</v>
      </c>
      <c r="P73" s="15">
        <v>0.16300000000000001</v>
      </c>
      <c r="Q73" s="15">
        <v>9.9000000000000005E-2</v>
      </c>
      <c r="R73" s="15">
        <v>0.25600000000000001</v>
      </c>
      <c r="S73" s="15">
        <v>9.2899999999999991</v>
      </c>
      <c r="U73" s="15">
        <v>107249.61</v>
      </c>
      <c r="V73" s="15">
        <v>1370</v>
      </c>
    </row>
    <row r="74" spans="2:22" x14ac:dyDescent="0.25">
      <c r="B74" s="15" t="s">
        <v>122</v>
      </c>
      <c r="C74" s="15" t="s">
        <v>207</v>
      </c>
      <c r="D74" s="15" t="s">
        <v>222</v>
      </c>
      <c r="E74" s="15">
        <v>2023</v>
      </c>
      <c r="F74" s="15" t="s">
        <v>162</v>
      </c>
      <c r="G74" s="15" t="s">
        <v>133</v>
      </c>
      <c r="H74" s="15" t="s">
        <v>136</v>
      </c>
      <c r="I74" s="15" t="s">
        <v>139</v>
      </c>
      <c r="J74" s="15" t="s">
        <v>141</v>
      </c>
      <c r="K74" s="15" t="s">
        <v>271</v>
      </c>
      <c r="L74" s="15">
        <v>2</v>
      </c>
      <c r="M74" s="15">
        <v>0.22700000000000001</v>
      </c>
      <c r="N74" s="15">
        <v>0.185</v>
      </c>
      <c r="O74" s="15">
        <v>5.0000000000000001E-3</v>
      </c>
      <c r="P74" s="15">
        <v>0.17699999999999999</v>
      </c>
      <c r="Q74" s="15">
        <v>0.108</v>
      </c>
      <c r="R74" s="15">
        <v>0.28199999999999997</v>
      </c>
      <c r="S74" s="15">
        <v>9.4329999999999998</v>
      </c>
      <c r="U74" s="15">
        <v>109337.99400000001</v>
      </c>
      <c r="V74" s="15">
        <v>1550</v>
      </c>
    </row>
    <row r="75" spans="2:22" x14ac:dyDescent="0.25">
      <c r="B75" s="15" t="s">
        <v>122</v>
      </c>
      <c r="C75" s="15" t="s">
        <v>207</v>
      </c>
      <c r="D75" s="15" t="s">
        <v>222</v>
      </c>
      <c r="E75" s="15">
        <v>2023</v>
      </c>
      <c r="F75" s="15" t="s">
        <v>162</v>
      </c>
      <c r="G75" s="15" t="s">
        <v>133</v>
      </c>
      <c r="H75" s="15" t="s">
        <v>136</v>
      </c>
      <c r="I75" s="15" t="s">
        <v>139</v>
      </c>
      <c r="J75" s="15" t="s">
        <v>141</v>
      </c>
      <c r="K75" s="15" t="s">
        <v>271</v>
      </c>
      <c r="L75" s="15">
        <v>3</v>
      </c>
      <c r="M75" s="15">
        <v>0.249</v>
      </c>
      <c r="N75" s="15">
        <v>0.21299999999999999</v>
      </c>
      <c r="O75" s="15">
        <v>6.0000000000000001E-3</v>
      </c>
      <c r="P75" s="15">
        <v>0.187</v>
      </c>
      <c r="Q75" s="15">
        <v>0.114</v>
      </c>
      <c r="R75" s="15">
        <v>0.312</v>
      </c>
      <c r="S75" s="15">
        <v>9.4309999999999992</v>
      </c>
      <c r="U75" s="15">
        <v>108208.099</v>
      </c>
      <c r="V75" s="15">
        <v>1230</v>
      </c>
    </row>
    <row r="76" spans="2:22" x14ac:dyDescent="0.25">
      <c r="B76" s="15" t="s">
        <v>122</v>
      </c>
      <c r="C76" s="15" t="s">
        <v>207</v>
      </c>
      <c r="D76" s="15" t="s">
        <v>222</v>
      </c>
      <c r="E76" s="15">
        <v>2023</v>
      </c>
      <c r="F76" s="15" t="s">
        <v>162</v>
      </c>
      <c r="G76" s="15" t="s">
        <v>133</v>
      </c>
      <c r="H76" s="15" t="s">
        <v>136</v>
      </c>
      <c r="I76" s="15" t="s">
        <v>139</v>
      </c>
      <c r="J76" s="15" t="s">
        <v>141</v>
      </c>
      <c r="K76" s="15" t="s">
        <v>271</v>
      </c>
      <c r="L76" s="15">
        <v>4</v>
      </c>
      <c r="M76" s="15">
        <v>0.25800000000000001</v>
      </c>
      <c r="N76" s="15">
        <v>0.21299999999999999</v>
      </c>
      <c r="O76" s="15">
        <v>6.0000000000000001E-3</v>
      </c>
      <c r="P76" s="15">
        <v>0.193</v>
      </c>
      <c r="Q76" s="15">
        <v>0.13100000000000001</v>
      </c>
      <c r="R76" s="15">
        <v>0.318</v>
      </c>
      <c r="S76" s="15">
        <v>9.4450000000000003</v>
      </c>
      <c r="U76" s="15">
        <v>108382.50199999999</v>
      </c>
      <c r="V76" s="15">
        <v>1240</v>
      </c>
    </row>
    <row r="77" spans="2:22" x14ac:dyDescent="0.25">
      <c r="B77" s="15" t="s">
        <v>122</v>
      </c>
      <c r="C77" s="15" t="s">
        <v>207</v>
      </c>
      <c r="D77" s="15" t="s">
        <v>222</v>
      </c>
      <c r="E77" s="15">
        <v>2023</v>
      </c>
      <c r="F77" s="15" t="s">
        <v>162</v>
      </c>
      <c r="G77" s="15" t="s">
        <v>133</v>
      </c>
      <c r="H77" s="15" t="s">
        <v>136</v>
      </c>
      <c r="I77" s="15" t="s">
        <v>139</v>
      </c>
      <c r="J77" s="15" t="s">
        <v>141</v>
      </c>
      <c r="K77" s="15" t="s">
        <v>271</v>
      </c>
      <c r="L77" s="15">
        <v>5</v>
      </c>
      <c r="M77" s="15">
        <v>0.29499999999999998</v>
      </c>
      <c r="N77" s="15">
        <v>0.25800000000000001</v>
      </c>
      <c r="O77" s="15">
        <v>7.0000000000000001E-3</v>
      </c>
      <c r="P77" s="15">
        <v>0.23</v>
      </c>
      <c r="Q77" s="15">
        <v>0.13700000000000001</v>
      </c>
      <c r="R77" s="15">
        <v>0.36</v>
      </c>
      <c r="S77" s="15">
        <v>9.3859999999999992</v>
      </c>
      <c r="U77" s="15">
        <v>109677.061</v>
      </c>
      <c r="V77" s="15">
        <v>1380</v>
      </c>
    </row>
    <row r="78" spans="2:22" x14ac:dyDescent="0.25">
      <c r="B78" s="15" t="s">
        <v>122</v>
      </c>
      <c r="C78" s="15" t="s">
        <v>207</v>
      </c>
      <c r="D78" s="15" t="s">
        <v>223</v>
      </c>
      <c r="E78" s="15">
        <v>2023</v>
      </c>
      <c r="F78" s="15" t="s">
        <v>162</v>
      </c>
      <c r="G78" s="15" t="s">
        <v>133</v>
      </c>
      <c r="H78" s="15" t="s">
        <v>136</v>
      </c>
      <c r="I78" s="15" t="s">
        <v>139</v>
      </c>
      <c r="J78" s="15" t="s">
        <v>141</v>
      </c>
      <c r="K78" s="15" t="s">
        <v>271</v>
      </c>
      <c r="L78" s="15">
        <v>1</v>
      </c>
      <c r="M78" s="15">
        <v>0.245</v>
      </c>
      <c r="N78" s="15">
        <v>0.216</v>
      </c>
      <c r="O78" s="15">
        <v>6.0000000000000001E-3</v>
      </c>
      <c r="P78" s="15">
        <v>0.187</v>
      </c>
      <c r="Q78" s="15">
        <v>0.11700000000000001</v>
      </c>
      <c r="R78" s="15">
        <v>0.31</v>
      </c>
      <c r="S78" s="15">
        <v>9.2899999999999991</v>
      </c>
      <c r="U78" s="15">
        <v>107251.626</v>
      </c>
      <c r="V78" s="15">
        <v>1370</v>
      </c>
    </row>
    <row r="79" spans="2:22" x14ac:dyDescent="0.25">
      <c r="B79" s="15" t="s">
        <v>122</v>
      </c>
      <c r="C79" s="15" t="s">
        <v>207</v>
      </c>
      <c r="D79" s="15" t="s">
        <v>223</v>
      </c>
      <c r="E79" s="15">
        <v>2023</v>
      </c>
      <c r="F79" s="15" t="s">
        <v>162</v>
      </c>
      <c r="G79" s="15" t="s">
        <v>133</v>
      </c>
      <c r="H79" s="15" t="s">
        <v>136</v>
      </c>
      <c r="I79" s="15" t="s">
        <v>139</v>
      </c>
      <c r="J79" s="15" t="s">
        <v>141</v>
      </c>
      <c r="K79" s="15" t="s">
        <v>271</v>
      </c>
      <c r="L79" s="15">
        <v>2</v>
      </c>
      <c r="M79" s="15">
        <v>0.27100000000000002</v>
      </c>
      <c r="N79" s="15">
        <v>0.21299999999999999</v>
      </c>
      <c r="O79" s="15">
        <v>5.0000000000000001E-3</v>
      </c>
      <c r="P79" s="15">
        <v>0.216</v>
      </c>
      <c r="Q79" s="15">
        <v>0.13100000000000001</v>
      </c>
      <c r="R79" s="15">
        <v>0.33700000000000002</v>
      </c>
      <c r="S79" s="15">
        <v>9.4329999999999998</v>
      </c>
      <c r="U79" s="15">
        <v>109337.285</v>
      </c>
      <c r="V79" s="15">
        <v>1550</v>
      </c>
    </row>
    <row r="80" spans="2:22" x14ac:dyDescent="0.25">
      <c r="B80" s="15" t="s">
        <v>122</v>
      </c>
      <c r="C80" s="15" t="s">
        <v>207</v>
      </c>
      <c r="D80" s="15" t="s">
        <v>223</v>
      </c>
      <c r="E80" s="15">
        <v>2023</v>
      </c>
      <c r="F80" s="15" t="s">
        <v>162</v>
      </c>
      <c r="G80" s="15" t="s">
        <v>133</v>
      </c>
      <c r="H80" s="15" t="s">
        <v>136</v>
      </c>
      <c r="I80" s="15" t="s">
        <v>139</v>
      </c>
      <c r="J80" s="15" t="s">
        <v>141</v>
      </c>
      <c r="K80" s="15" t="s">
        <v>271</v>
      </c>
      <c r="L80" s="15">
        <v>3</v>
      </c>
      <c r="M80" s="15">
        <v>0.30299999999999999</v>
      </c>
      <c r="N80" s="15">
        <v>0.27800000000000002</v>
      </c>
      <c r="O80" s="15">
        <v>8.0000000000000002E-3</v>
      </c>
      <c r="P80" s="15">
        <v>0.23400000000000001</v>
      </c>
      <c r="Q80" s="15">
        <v>0.14599999999999999</v>
      </c>
      <c r="R80" s="15">
        <v>0.36799999999999999</v>
      </c>
      <c r="S80" s="15">
        <v>9.4309999999999992</v>
      </c>
      <c r="U80" s="15">
        <v>108206.54</v>
      </c>
      <c r="V80" s="15">
        <v>1230</v>
      </c>
    </row>
    <row r="81" spans="2:22" x14ac:dyDescent="0.25">
      <c r="B81" s="15" t="s">
        <v>122</v>
      </c>
      <c r="C81" s="15" t="s">
        <v>207</v>
      </c>
      <c r="D81" s="15" t="s">
        <v>223</v>
      </c>
      <c r="E81" s="15">
        <v>2023</v>
      </c>
      <c r="F81" s="15" t="s">
        <v>162</v>
      </c>
      <c r="G81" s="15" t="s">
        <v>133</v>
      </c>
      <c r="H81" s="15" t="s">
        <v>136</v>
      </c>
      <c r="I81" s="15" t="s">
        <v>139</v>
      </c>
      <c r="J81" s="15" t="s">
        <v>141</v>
      </c>
      <c r="K81" s="15" t="s">
        <v>271</v>
      </c>
      <c r="L81" s="15">
        <v>4</v>
      </c>
      <c r="M81" s="15">
        <v>0.31</v>
      </c>
      <c r="N81" s="15">
        <v>0.248</v>
      </c>
      <c r="O81" s="15">
        <v>7.0000000000000001E-3</v>
      </c>
      <c r="P81" s="15">
        <v>0.245</v>
      </c>
      <c r="Q81" s="15">
        <v>0.158</v>
      </c>
      <c r="R81" s="15">
        <v>0.38100000000000001</v>
      </c>
      <c r="S81" s="15">
        <v>9.4450000000000003</v>
      </c>
      <c r="U81" s="15">
        <v>108382.80499999999</v>
      </c>
      <c r="V81" s="15">
        <v>1240</v>
      </c>
    </row>
    <row r="82" spans="2:22" x14ac:dyDescent="0.25">
      <c r="B82" s="15" t="s">
        <v>122</v>
      </c>
      <c r="C82" s="15" t="s">
        <v>207</v>
      </c>
      <c r="D82" s="15" t="s">
        <v>223</v>
      </c>
      <c r="E82" s="15">
        <v>2023</v>
      </c>
      <c r="F82" s="15" t="s">
        <v>162</v>
      </c>
      <c r="G82" s="15" t="s">
        <v>133</v>
      </c>
      <c r="H82" s="15" t="s">
        <v>136</v>
      </c>
      <c r="I82" s="15" t="s">
        <v>139</v>
      </c>
      <c r="J82" s="15" t="s">
        <v>141</v>
      </c>
      <c r="K82" s="15" t="s">
        <v>271</v>
      </c>
      <c r="L82" s="15">
        <v>5</v>
      </c>
      <c r="M82" s="15">
        <v>0.35</v>
      </c>
      <c r="N82" s="15">
        <v>0.28299999999999997</v>
      </c>
      <c r="O82" s="15">
        <v>8.0000000000000002E-3</v>
      </c>
      <c r="P82" s="15">
        <v>0.28100000000000003</v>
      </c>
      <c r="Q82" s="15">
        <v>0.17100000000000001</v>
      </c>
      <c r="R82" s="15">
        <v>0.42399999999999999</v>
      </c>
      <c r="S82" s="15">
        <v>9.3859999999999992</v>
      </c>
      <c r="U82" s="15">
        <v>109676.48299999999</v>
      </c>
      <c r="V82" s="15">
        <v>1380</v>
      </c>
    </row>
    <row r="83" spans="2:22" x14ac:dyDescent="0.25">
      <c r="B83" s="15" t="s">
        <v>122</v>
      </c>
      <c r="C83" s="15" t="s">
        <v>207</v>
      </c>
      <c r="D83" s="15" t="s">
        <v>224</v>
      </c>
      <c r="E83" s="15">
        <v>2023</v>
      </c>
      <c r="F83" s="15" t="s">
        <v>162</v>
      </c>
      <c r="G83" s="15" t="s">
        <v>133</v>
      </c>
      <c r="H83" s="15" t="s">
        <v>136</v>
      </c>
      <c r="I83" s="15" t="s">
        <v>139</v>
      </c>
      <c r="J83" s="15" t="s">
        <v>141</v>
      </c>
      <c r="K83" s="15" t="s">
        <v>271</v>
      </c>
      <c r="L83" s="15">
        <v>1</v>
      </c>
      <c r="M83" s="15">
        <v>0.26500000000000001</v>
      </c>
      <c r="N83" s="15">
        <v>0.20300000000000001</v>
      </c>
      <c r="O83" s="15">
        <v>5.0000000000000001E-3</v>
      </c>
      <c r="P83" s="15">
        <v>0.21199999999999999</v>
      </c>
      <c r="Q83" s="15">
        <v>0.127</v>
      </c>
      <c r="R83" s="15">
        <v>0.34</v>
      </c>
      <c r="S83" s="15">
        <v>9.76</v>
      </c>
      <c r="U83" s="15">
        <v>267226.79700000002</v>
      </c>
      <c r="V83" s="15">
        <v>1370</v>
      </c>
    </row>
    <row r="84" spans="2:22" x14ac:dyDescent="0.25">
      <c r="B84" s="15" t="s">
        <v>122</v>
      </c>
      <c r="C84" s="15" t="s">
        <v>207</v>
      </c>
      <c r="D84" s="15" t="s">
        <v>224</v>
      </c>
      <c r="E84" s="15">
        <v>2023</v>
      </c>
      <c r="F84" s="15" t="s">
        <v>162</v>
      </c>
      <c r="G84" s="15" t="s">
        <v>133</v>
      </c>
      <c r="H84" s="15" t="s">
        <v>136</v>
      </c>
      <c r="I84" s="15" t="s">
        <v>139</v>
      </c>
      <c r="J84" s="15" t="s">
        <v>141</v>
      </c>
      <c r="K84" s="15" t="s">
        <v>271</v>
      </c>
      <c r="L84" s="15">
        <v>2</v>
      </c>
      <c r="M84" s="15">
        <v>0.3</v>
      </c>
      <c r="N84" s="15">
        <v>0.22600000000000001</v>
      </c>
      <c r="O84" s="15">
        <v>6.0000000000000001E-3</v>
      </c>
      <c r="P84" s="15">
        <v>0.245</v>
      </c>
      <c r="Q84" s="15">
        <v>0.153</v>
      </c>
      <c r="R84" s="15">
        <v>0.371</v>
      </c>
      <c r="S84" s="15">
        <v>9.91</v>
      </c>
      <c r="U84" s="15">
        <v>274515.7</v>
      </c>
      <c r="V84" s="15">
        <v>1550</v>
      </c>
    </row>
    <row r="85" spans="2:22" x14ac:dyDescent="0.25">
      <c r="B85" s="15" t="s">
        <v>122</v>
      </c>
      <c r="C85" s="15" t="s">
        <v>207</v>
      </c>
      <c r="D85" s="15" t="s">
        <v>224</v>
      </c>
      <c r="E85" s="15">
        <v>2023</v>
      </c>
      <c r="F85" s="15" t="s">
        <v>162</v>
      </c>
      <c r="G85" s="15" t="s">
        <v>133</v>
      </c>
      <c r="H85" s="15" t="s">
        <v>136</v>
      </c>
      <c r="I85" s="15" t="s">
        <v>139</v>
      </c>
      <c r="J85" s="15" t="s">
        <v>141</v>
      </c>
      <c r="K85" s="15" t="s">
        <v>271</v>
      </c>
      <c r="L85" s="15">
        <v>3</v>
      </c>
      <c r="M85" s="15">
        <v>0.32800000000000001</v>
      </c>
      <c r="N85" s="15">
        <v>0.27400000000000002</v>
      </c>
      <c r="O85" s="15">
        <v>8.0000000000000002E-3</v>
      </c>
      <c r="P85" s="15">
        <v>0.26800000000000002</v>
      </c>
      <c r="Q85" s="15">
        <v>0.17100000000000001</v>
      </c>
      <c r="R85" s="15">
        <v>0.40300000000000002</v>
      </c>
      <c r="S85" s="15">
        <v>9.9039999999999999</v>
      </c>
      <c r="U85" s="15">
        <v>272523.41899999999</v>
      </c>
      <c r="V85" s="15">
        <v>1230</v>
      </c>
    </row>
    <row r="86" spans="2:22" x14ac:dyDescent="0.25">
      <c r="B86" s="15" t="s">
        <v>122</v>
      </c>
      <c r="C86" s="15" t="s">
        <v>207</v>
      </c>
      <c r="D86" s="15" t="s">
        <v>224</v>
      </c>
      <c r="E86" s="15">
        <v>2023</v>
      </c>
      <c r="F86" s="15" t="s">
        <v>162</v>
      </c>
      <c r="G86" s="15" t="s">
        <v>133</v>
      </c>
      <c r="H86" s="15" t="s">
        <v>136</v>
      </c>
      <c r="I86" s="15" t="s">
        <v>139</v>
      </c>
      <c r="J86" s="15" t="s">
        <v>141</v>
      </c>
      <c r="K86" s="15" t="s">
        <v>271</v>
      </c>
      <c r="L86" s="15">
        <v>4</v>
      </c>
      <c r="M86" s="15">
        <v>0.34399999999999997</v>
      </c>
      <c r="N86" s="15">
        <v>0.253</v>
      </c>
      <c r="O86" s="15">
        <v>7.0000000000000001E-3</v>
      </c>
      <c r="P86" s="15">
        <v>0.28100000000000003</v>
      </c>
      <c r="Q86" s="15">
        <v>0.182</v>
      </c>
      <c r="R86" s="15">
        <v>0.43099999999999999</v>
      </c>
      <c r="S86" s="15">
        <v>9.9120000000000008</v>
      </c>
      <c r="U86" s="15">
        <v>272752.766</v>
      </c>
      <c r="V86" s="15">
        <v>1240</v>
      </c>
    </row>
    <row r="87" spans="2:22" x14ac:dyDescent="0.25">
      <c r="B87" s="15" t="s">
        <v>122</v>
      </c>
      <c r="C87" s="15" t="s">
        <v>207</v>
      </c>
      <c r="D87" s="15" t="s">
        <v>224</v>
      </c>
      <c r="E87" s="15">
        <v>2023</v>
      </c>
      <c r="F87" s="15" t="s">
        <v>162</v>
      </c>
      <c r="G87" s="15" t="s">
        <v>133</v>
      </c>
      <c r="H87" s="15" t="s">
        <v>136</v>
      </c>
      <c r="I87" s="15" t="s">
        <v>139</v>
      </c>
      <c r="J87" s="15" t="s">
        <v>141</v>
      </c>
      <c r="K87" s="15" t="s">
        <v>271</v>
      </c>
      <c r="L87" s="15">
        <v>5</v>
      </c>
      <c r="M87" s="15">
        <v>0.38500000000000001</v>
      </c>
      <c r="N87" s="15">
        <v>0.29299999999999998</v>
      </c>
      <c r="O87" s="15">
        <v>8.0000000000000002E-3</v>
      </c>
      <c r="P87" s="15">
        <v>0.318</v>
      </c>
      <c r="Q87" s="15">
        <v>0.2</v>
      </c>
      <c r="R87" s="15">
        <v>0.46899999999999997</v>
      </c>
      <c r="S87" s="15">
        <v>9.8719999999999999</v>
      </c>
      <c r="U87" s="15">
        <v>276001.28000000003</v>
      </c>
      <c r="V87" s="15">
        <v>1380</v>
      </c>
    </row>
    <row r="88" spans="2:22" x14ac:dyDescent="0.25">
      <c r="B88" s="15" t="s">
        <v>122</v>
      </c>
      <c r="C88" s="15" t="s">
        <v>207</v>
      </c>
      <c r="D88" s="15" t="s">
        <v>225</v>
      </c>
      <c r="E88" s="15">
        <v>2023</v>
      </c>
      <c r="F88" s="15" t="s">
        <v>162</v>
      </c>
      <c r="G88" s="15" t="s">
        <v>133</v>
      </c>
      <c r="H88" s="15" t="s">
        <v>136</v>
      </c>
      <c r="I88" s="15" t="s">
        <v>139</v>
      </c>
      <c r="J88" s="15" t="s">
        <v>141</v>
      </c>
      <c r="K88" s="15" t="s">
        <v>271</v>
      </c>
      <c r="L88" s="15">
        <v>1</v>
      </c>
      <c r="M88" s="15">
        <v>0.28199999999999997</v>
      </c>
      <c r="N88" s="15">
        <v>0.20599999999999999</v>
      </c>
      <c r="O88" s="15">
        <v>6.0000000000000001E-3</v>
      </c>
      <c r="P88" s="15">
        <v>0.23</v>
      </c>
      <c r="Q88" s="15">
        <v>0.14000000000000001</v>
      </c>
      <c r="R88" s="15">
        <v>0.35499999999999998</v>
      </c>
      <c r="S88" s="15">
        <v>9.76</v>
      </c>
      <c r="U88" s="15">
        <v>267229.72700000001</v>
      </c>
      <c r="V88" s="15">
        <v>1370</v>
      </c>
    </row>
    <row r="89" spans="2:22" x14ac:dyDescent="0.25">
      <c r="B89" s="15" t="s">
        <v>122</v>
      </c>
      <c r="C89" s="15" t="s">
        <v>207</v>
      </c>
      <c r="D89" s="15" t="s">
        <v>225</v>
      </c>
      <c r="E89" s="15">
        <v>2023</v>
      </c>
      <c r="F89" s="15" t="s">
        <v>162</v>
      </c>
      <c r="G89" s="15" t="s">
        <v>133</v>
      </c>
      <c r="H89" s="15" t="s">
        <v>136</v>
      </c>
      <c r="I89" s="15" t="s">
        <v>139</v>
      </c>
      <c r="J89" s="15" t="s">
        <v>141</v>
      </c>
      <c r="K89" s="15" t="s">
        <v>271</v>
      </c>
      <c r="L89" s="15">
        <v>2</v>
      </c>
      <c r="M89" s="15">
        <v>0.317</v>
      </c>
      <c r="N89" s="15">
        <v>0.22600000000000001</v>
      </c>
      <c r="O89" s="15">
        <v>6.0000000000000001E-3</v>
      </c>
      <c r="P89" s="15">
        <v>0.26500000000000001</v>
      </c>
      <c r="Q89" s="15">
        <v>0.17199999999999999</v>
      </c>
      <c r="R89" s="15">
        <v>0.39300000000000002</v>
      </c>
      <c r="S89" s="15">
        <v>9.91</v>
      </c>
      <c r="U89" s="15">
        <v>274514.701</v>
      </c>
      <c r="V89" s="15">
        <v>1550</v>
      </c>
    </row>
    <row r="90" spans="2:22" x14ac:dyDescent="0.25">
      <c r="B90" s="15" t="s">
        <v>122</v>
      </c>
      <c r="C90" s="15" t="s">
        <v>207</v>
      </c>
      <c r="D90" s="15" t="s">
        <v>225</v>
      </c>
      <c r="E90" s="15">
        <v>2023</v>
      </c>
      <c r="F90" s="15" t="s">
        <v>162</v>
      </c>
      <c r="G90" s="15" t="s">
        <v>133</v>
      </c>
      <c r="H90" s="15" t="s">
        <v>136</v>
      </c>
      <c r="I90" s="15" t="s">
        <v>139</v>
      </c>
      <c r="J90" s="15" t="s">
        <v>141</v>
      </c>
      <c r="K90" s="15" t="s">
        <v>271</v>
      </c>
      <c r="L90" s="15">
        <v>3</v>
      </c>
      <c r="M90" s="15">
        <v>0.35399999999999998</v>
      </c>
      <c r="N90" s="15">
        <v>0.26</v>
      </c>
      <c r="O90" s="15">
        <v>7.0000000000000001E-3</v>
      </c>
      <c r="P90" s="15">
        <v>0.29599999999999999</v>
      </c>
      <c r="Q90" s="15">
        <v>0.19500000000000001</v>
      </c>
      <c r="R90" s="15">
        <v>0.433</v>
      </c>
      <c r="S90" s="15">
        <v>9.9039999999999999</v>
      </c>
      <c r="U90" s="15">
        <v>272523.10700000002</v>
      </c>
      <c r="V90" s="15">
        <v>1230</v>
      </c>
    </row>
    <row r="91" spans="2:22" x14ac:dyDescent="0.25">
      <c r="B91" s="15" t="s">
        <v>122</v>
      </c>
      <c r="C91" s="15" t="s">
        <v>207</v>
      </c>
      <c r="D91" s="15" t="s">
        <v>225</v>
      </c>
      <c r="E91" s="15">
        <v>2023</v>
      </c>
      <c r="F91" s="15" t="s">
        <v>162</v>
      </c>
      <c r="G91" s="15" t="s">
        <v>133</v>
      </c>
      <c r="H91" s="15" t="s">
        <v>136</v>
      </c>
      <c r="I91" s="15" t="s">
        <v>139</v>
      </c>
      <c r="J91" s="15" t="s">
        <v>141</v>
      </c>
      <c r="K91" s="15" t="s">
        <v>271</v>
      </c>
      <c r="L91" s="15">
        <v>4</v>
      </c>
      <c r="M91" s="15">
        <v>0.36499999999999999</v>
      </c>
      <c r="N91" s="15">
        <v>0.26300000000000001</v>
      </c>
      <c r="O91" s="15">
        <v>7.0000000000000001E-3</v>
      </c>
      <c r="P91" s="15">
        <v>0.30299999999999999</v>
      </c>
      <c r="Q91" s="15">
        <v>0.20200000000000001</v>
      </c>
      <c r="R91" s="15">
        <v>0.45500000000000002</v>
      </c>
      <c r="S91" s="15">
        <v>9.9120000000000008</v>
      </c>
      <c r="U91" s="15">
        <v>272754.87099999998</v>
      </c>
      <c r="V91" s="15">
        <v>1240</v>
      </c>
    </row>
    <row r="92" spans="2:22" x14ac:dyDescent="0.25">
      <c r="B92" s="15" t="s">
        <v>122</v>
      </c>
      <c r="C92" s="15" t="s">
        <v>207</v>
      </c>
      <c r="D92" s="15" t="s">
        <v>225</v>
      </c>
      <c r="E92" s="15">
        <v>2023</v>
      </c>
      <c r="F92" s="15" t="s">
        <v>162</v>
      </c>
      <c r="G92" s="15" t="s">
        <v>133</v>
      </c>
      <c r="H92" s="15" t="s">
        <v>136</v>
      </c>
      <c r="I92" s="15" t="s">
        <v>139</v>
      </c>
      <c r="J92" s="15" t="s">
        <v>141</v>
      </c>
      <c r="K92" s="15" t="s">
        <v>271</v>
      </c>
      <c r="L92" s="15">
        <v>5</v>
      </c>
      <c r="M92" s="15">
        <v>0.40400000000000003</v>
      </c>
      <c r="N92" s="15">
        <v>0.27500000000000002</v>
      </c>
      <c r="O92" s="15">
        <v>7.0000000000000001E-3</v>
      </c>
      <c r="P92" s="15">
        <v>0.34599999999999997</v>
      </c>
      <c r="Q92" s="15">
        <v>0.22800000000000001</v>
      </c>
      <c r="R92" s="15">
        <v>0.5</v>
      </c>
      <c r="S92" s="15">
        <v>9.8719999999999999</v>
      </c>
      <c r="U92" s="15">
        <v>276002.66700000002</v>
      </c>
      <c r="V92" s="15">
        <v>1380</v>
      </c>
    </row>
    <row r="93" spans="2:22" x14ac:dyDescent="0.25">
      <c r="B93" s="15" t="s">
        <v>122</v>
      </c>
      <c r="C93" s="15" t="s">
        <v>207</v>
      </c>
      <c r="D93" s="15" t="s">
        <v>226</v>
      </c>
      <c r="E93" s="15">
        <v>2023</v>
      </c>
      <c r="F93" s="15" t="s">
        <v>162</v>
      </c>
      <c r="G93" s="15" t="s">
        <v>133</v>
      </c>
      <c r="H93" s="15" t="s">
        <v>136</v>
      </c>
      <c r="I93" s="15" t="s">
        <v>139</v>
      </c>
      <c r="J93" s="15" t="s">
        <v>141</v>
      </c>
      <c r="K93" s="15" t="s">
        <v>271</v>
      </c>
      <c r="L93" s="15">
        <v>1</v>
      </c>
      <c r="M93" s="15">
        <v>0.28799999999999998</v>
      </c>
      <c r="N93" s="15">
        <v>0.19700000000000001</v>
      </c>
      <c r="O93" s="15">
        <v>5.0000000000000001E-3</v>
      </c>
      <c r="P93" s="15">
        <v>0.23799999999999999</v>
      </c>
      <c r="Q93" s="15">
        <v>0.15</v>
      </c>
      <c r="R93" s="15">
        <v>0.36799999999999999</v>
      </c>
      <c r="S93" s="15">
        <v>10.481</v>
      </c>
      <c r="U93" s="15">
        <v>521409.28899999999</v>
      </c>
      <c r="V93" s="15">
        <v>1370</v>
      </c>
    </row>
    <row r="94" spans="2:22" x14ac:dyDescent="0.25">
      <c r="B94" s="15" t="s">
        <v>122</v>
      </c>
      <c r="C94" s="15" t="s">
        <v>207</v>
      </c>
      <c r="D94" s="15" t="s">
        <v>226</v>
      </c>
      <c r="E94" s="15">
        <v>2023</v>
      </c>
      <c r="F94" s="15" t="s">
        <v>162</v>
      </c>
      <c r="G94" s="15" t="s">
        <v>133</v>
      </c>
      <c r="H94" s="15" t="s">
        <v>136</v>
      </c>
      <c r="I94" s="15" t="s">
        <v>139</v>
      </c>
      <c r="J94" s="15" t="s">
        <v>141</v>
      </c>
      <c r="K94" s="15" t="s">
        <v>271</v>
      </c>
      <c r="L94" s="15">
        <v>2</v>
      </c>
      <c r="M94" s="15">
        <v>0.32700000000000001</v>
      </c>
      <c r="N94" s="15">
        <v>0.221</v>
      </c>
      <c r="O94" s="15">
        <v>6.0000000000000001E-3</v>
      </c>
      <c r="P94" s="15">
        <v>0.27500000000000002</v>
      </c>
      <c r="Q94" s="15">
        <v>0.182</v>
      </c>
      <c r="R94" s="15">
        <v>0.40600000000000003</v>
      </c>
      <c r="S94" s="15">
        <v>10.646000000000001</v>
      </c>
      <c r="U94" s="15">
        <v>536447.71600000001</v>
      </c>
      <c r="V94" s="15">
        <v>1550</v>
      </c>
    </row>
    <row r="95" spans="2:22" x14ac:dyDescent="0.25">
      <c r="B95" s="15" t="s">
        <v>122</v>
      </c>
      <c r="C95" s="15" t="s">
        <v>207</v>
      </c>
      <c r="D95" s="15" t="s">
        <v>226</v>
      </c>
      <c r="E95" s="15">
        <v>2023</v>
      </c>
      <c r="F95" s="15" t="s">
        <v>162</v>
      </c>
      <c r="G95" s="15" t="s">
        <v>133</v>
      </c>
      <c r="H95" s="15" t="s">
        <v>136</v>
      </c>
      <c r="I95" s="15" t="s">
        <v>139</v>
      </c>
      <c r="J95" s="15" t="s">
        <v>141</v>
      </c>
      <c r="K95" s="15" t="s">
        <v>271</v>
      </c>
      <c r="L95" s="15">
        <v>3</v>
      </c>
      <c r="M95" s="15">
        <v>0.35799999999999998</v>
      </c>
      <c r="N95" s="15">
        <v>0.23499999999999999</v>
      </c>
      <c r="O95" s="15">
        <v>7.0000000000000001E-3</v>
      </c>
      <c r="P95" s="15">
        <v>0.30499999999999999</v>
      </c>
      <c r="Q95" s="15">
        <v>0.20799999999999999</v>
      </c>
      <c r="R95" s="15">
        <v>0.45</v>
      </c>
      <c r="S95" s="15">
        <v>10.638</v>
      </c>
      <c r="U95" s="15">
        <v>533702.76899999997</v>
      </c>
      <c r="V95" s="15">
        <v>1230</v>
      </c>
    </row>
    <row r="96" spans="2:22" x14ac:dyDescent="0.25">
      <c r="B96" s="15" t="s">
        <v>122</v>
      </c>
      <c r="C96" s="15" t="s">
        <v>207</v>
      </c>
      <c r="D96" s="15" t="s">
        <v>226</v>
      </c>
      <c r="E96" s="15">
        <v>2023</v>
      </c>
      <c r="F96" s="15" t="s">
        <v>162</v>
      </c>
      <c r="G96" s="15" t="s">
        <v>133</v>
      </c>
      <c r="H96" s="15" t="s">
        <v>136</v>
      </c>
      <c r="I96" s="15" t="s">
        <v>139</v>
      </c>
      <c r="J96" s="15" t="s">
        <v>141</v>
      </c>
      <c r="K96" s="15" t="s">
        <v>271</v>
      </c>
      <c r="L96" s="15">
        <v>4</v>
      </c>
      <c r="M96" s="15">
        <v>0.375</v>
      </c>
      <c r="N96" s="15">
        <v>0.255</v>
      </c>
      <c r="O96" s="15">
        <v>7.0000000000000001E-3</v>
      </c>
      <c r="P96" s="15">
        <v>0.318</v>
      </c>
      <c r="Q96" s="15">
        <v>0.214</v>
      </c>
      <c r="R96" s="15">
        <v>0.46700000000000003</v>
      </c>
      <c r="S96" s="15">
        <v>10.637</v>
      </c>
      <c r="U96" s="15">
        <v>533780.44499999995</v>
      </c>
      <c r="V96" s="15">
        <v>1240</v>
      </c>
    </row>
    <row r="97" spans="2:22" x14ac:dyDescent="0.25">
      <c r="B97" s="15" t="s">
        <v>122</v>
      </c>
      <c r="C97" s="15" t="s">
        <v>207</v>
      </c>
      <c r="D97" s="15" t="s">
        <v>226</v>
      </c>
      <c r="E97" s="15">
        <v>2023</v>
      </c>
      <c r="F97" s="15" t="s">
        <v>162</v>
      </c>
      <c r="G97" s="15" t="s">
        <v>133</v>
      </c>
      <c r="H97" s="15" t="s">
        <v>136</v>
      </c>
      <c r="I97" s="15" t="s">
        <v>139</v>
      </c>
      <c r="J97" s="15" t="s">
        <v>141</v>
      </c>
      <c r="K97" s="15" t="s">
        <v>271</v>
      </c>
      <c r="L97" s="15">
        <v>5</v>
      </c>
      <c r="M97" s="15">
        <v>0.40600000000000003</v>
      </c>
      <c r="N97" s="15">
        <v>0.25900000000000001</v>
      </c>
      <c r="O97" s="15">
        <v>7.0000000000000001E-3</v>
      </c>
      <c r="P97" s="15">
        <v>0.35699999999999998</v>
      </c>
      <c r="Q97" s="15">
        <v>0.23799999999999999</v>
      </c>
      <c r="R97" s="15">
        <v>0.50600000000000001</v>
      </c>
      <c r="S97" s="15">
        <v>10.631</v>
      </c>
      <c r="U97" s="15">
        <v>538910.05500000005</v>
      </c>
      <c r="V97" s="15">
        <v>1380</v>
      </c>
    </row>
    <row r="98" spans="2:22" x14ac:dyDescent="0.25">
      <c r="B98" s="15" t="s">
        <v>122</v>
      </c>
      <c r="C98" s="15" t="s">
        <v>207</v>
      </c>
      <c r="D98" s="15" t="s">
        <v>227</v>
      </c>
      <c r="E98" s="15">
        <v>2023</v>
      </c>
      <c r="F98" s="15" t="s">
        <v>162</v>
      </c>
      <c r="G98" s="15" t="s">
        <v>133</v>
      </c>
      <c r="H98" s="15" t="s">
        <v>136</v>
      </c>
      <c r="I98" s="15" t="s">
        <v>139</v>
      </c>
      <c r="J98" s="15" t="s">
        <v>141</v>
      </c>
      <c r="K98" s="15" t="s">
        <v>271</v>
      </c>
      <c r="L98" s="15">
        <v>1</v>
      </c>
      <c r="M98" s="15">
        <v>0.29899999999999999</v>
      </c>
      <c r="N98" s="15">
        <v>0.20499999999999999</v>
      </c>
      <c r="O98" s="15">
        <v>6.0000000000000001E-3</v>
      </c>
      <c r="P98" s="15">
        <v>0.25</v>
      </c>
      <c r="Q98" s="15">
        <v>0.16200000000000001</v>
      </c>
      <c r="R98" s="15">
        <v>0.38400000000000001</v>
      </c>
      <c r="S98" s="15">
        <v>10.483000000000001</v>
      </c>
      <c r="U98" s="15">
        <v>521406.87099999998</v>
      </c>
      <c r="V98" s="15">
        <v>1370</v>
      </c>
    </row>
    <row r="99" spans="2:22" x14ac:dyDescent="0.25">
      <c r="B99" s="15" t="s">
        <v>122</v>
      </c>
      <c r="C99" s="15" t="s">
        <v>207</v>
      </c>
      <c r="D99" s="15" t="s">
        <v>227</v>
      </c>
      <c r="E99" s="15">
        <v>2023</v>
      </c>
      <c r="F99" s="15" t="s">
        <v>162</v>
      </c>
      <c r="G99" s="15" t="s">
        <v>133</v>
      </c>
      <c r="H99" s="15" t="s">
        <v>136</v>
      </c>
      <c r="I99" s="15" t="s">
        <v>139</v>
      </c>
      <c r="J99" s="15" t="s">
        <v>141</v>
      </c>
      <c r="K99" s="15" t="s">
        <v>271</v>
      </c>
      <c r="L99" s="15">
        <v>2</v>
      </c>
      <c r="M99" s="15">
        <v>0.33400000000000002</v>
      </c>
      <c r="N99" s="15">
        <v>0.221</v>
      </c>
      <c r="O99" s="15">
        <v>6.0000000000000001E-3</v>
      </c>
      <c r="P99" s="15">
        <v>0.27900000000000003</v>
      </c>
      <c r="Q99" s="15">
        <v>0.189</v>
      </c>
      <c r="R99" s="15">
        <v>0.41499999999999998</v>
      </c>
      <c r="S99" s="15">
        <v>10.647</v>
      </c>
      <c r="U99" s="15">
        <v>536448.61899999995</v>
      </c>
      <c r="V99" s="15">
        <v>1550</v>
      </c>
    </row>
    <row r="100" spans="2:22" x14ac:dyDescent="0.25">
      <c r="B100" s="15" t="s">
        <v>122</v>
      </c>
      <c r="C100" s="15" t="s">
        <v>207</v>
      </c>
      <c r="D100" s="15" t="s">
        <v>227</v>
      </c>
      <c r="E100" s="15">
        <v>2023</v>
      </c>
      <c r="F100" s="15" t="s">
        <v>162</v>
      </c>
      <c r="G100" s="15" t="s">
        <v>133</v>
      </c>
      <c r="H100" s="15" t="s">
        <v>136</v>
      </c>
      <c r="I100" s="15" t="s">
        <v>139</v>
      </c>
      <c r="J100" s="15" t="s">
        <v>141</v>
      </c>
      <c r="K100" s="15" t="s">
        <v>271</v>
      </c>
      <c r="L100" s="15">
        <v>3</v>
      </c>
      <c r="M100" s="15">
        <v>0.36299999999999999</v>
      </c>
      <c r="N100" s="15">
        <v>0.22700000000000001</v>
      </c>
      <c r="O100" s="15">
        <v>6.0000000000000001E-3</v>
      </c>
      <c r="P100" s="15">
        <v>0.313</v>
      </c>
      <c r="Q100" s="15">
        <v>0.215</v>
      </c>
      <c r="R100" s="15">
        <v>0.45700000000000002</v>
      </c>
      <c r="S100" s="15">
        <v>10.638999999999999</v>
      </c>
      <c r="U100" s="15">
        <v>533707.70400000003</v>
      </c>
      <c r="V100" s="15">
        <v>1230</v>
      </c>
    </row>
    <row r="101" spans="2:22" x14ac:dyDescent="0.25">
      <c r="B101" s="15" t="s">
        <v>122</v>
      </c>
      <c r="C101" s="15" t="s">
        <v>207</v>
      </c>
      <c r="D101" s="15" t="s">
        <v>227</v>
      </c>
      <c r="E101" s="15">
        <v>2023</v>
      </c>
      <c r="F101" s="15" t="s">
        <v>162</v>
      </c>
      <c r="G101" s="15" t="s">
        <v>133</v>
      </c>
      <c r="H101" s="15" t="s">
        <v>136</v>
      </c>
      <c r="I101" s="15" t="s">
        <v>139</v>
      </c>
      <c r="J101" s="15" t="s">
        <v>141</v>
      </c>
      <c r="K101" s="15" t="s">
        <v>271</v>
      </c>
      <c r="L101" s="15">
        <v>4</v>
      </c>
      <c r="M101" s="15">
        <v>0.38</v>
      </c>
      <c r="N101" s="15">
        <v>0.255</v>
      </c>
      <c r="O101" s="15">
        <v>7.0000000000000001E-3</v>
      </c>
      <c r="P101" s="15">
        <v>0.32300000000000001</v>
      </c>
      <c r="Q101" s="15">
        <v>0.22</v>
      </c>
      <c r="R101" s="15">
        <v>0.46600000000000003</v>
      </c>
      <c r="S101" s="15">
        <v>10.638</v>
      </c>
      <c r="U101" s="15">
        <v>533779.17599999998</v>
      </c>
      <c r="V101" s="15">
        <v>1240</v>
      </c>
    </row>
    <row r="102" spans="2:22" x14ac:dyDescent="0.25">
      <c r="B102" s="15" t="s">
        <v>122</v>
      </c>
      <c r="C102" s="15" t="s">
        <v>207</v>
      </c>
      <c r="D102" s="15" t="s">
        <v>227</v>
      </c>
      <c r="E102" s="15">
        <v>2023</v>
      </c>
      <c r="F102" s="15" t="s">
        <v>162</v>
      </c>
      <c r="G102" s="15" t="s">
        <v>133</v>
      </c>
      <c r="H102" s="15" t="s">
        <v>136</v>
      </c>
      <c r="I102" s="15" t="s">
        <v>139</v>
      </c>
      <c r="J102" s="15" t="s">
        <v>141</v>
      </c>
      <c r="K102" s="15" t="s">
        <v>271</v>
      </c>
      <c r="L102" s="15">
        <v>5</v>
      </c>
      <c r="M102" s="15">
        <v>0.40799999999999997</v>
      </c>
      <c r="N102" s="15">
        <v>0.25</v>
      </c>
      <c r="O102" s="15">
        <v>7.0000000000000001E-3</v>
      </c>
      <c r="P102" s="15">
        <v>0.36</v>
      </c>
      <c r="Q102" s="15">
        <v>0.24099999999999999</v>
      </c>
      <c r="R102" s="15">
        <v>0.51300000000000001</v>
      </c>
      <c r="S102" s="15">
        <v>10.632</v>
      </c>
      <c r="U102" s="15">
        <v>538911.94499999995</v>
      </c>
      <c r="V102" s="15">
        <v>1380</v>
      </c>
    </row>
    <row r="103" spans="2:22" x14ac:dyDescent="0.25">
      <c r="B103" s="15" t="s">
        <v>122</v>
      </c>
      <c r="C103" s="15" t="s">
        <v>207</v>
      </c>
      <c r="D103" s="15" t="s">
        <v>228</v>
      </c>
      <c r="E103" s="15">
        <v>2023</v>
      </c>
      <c r="F103" s="15" t="s">
        <v>162</v>
      </c>
      <c r="G103" s="15" t="s">
        <v>133</v>
      </c>
      <c r="H103" s="15" t="s">
        <v>136</v>
      </c>
      <c r="I103" s="15" t="s">
        <v>139</v>
      </c>
      <c r="J103" s="15" t="s">
        <v>141</v>
      </c>
      <c r="K103" s="15" t="s">
        <v>271</v>
      </c>
      <c r="L103" s="15">
        <v>1</v>
      </c>
      <c r="M103" s="15">
        <v>0.30299999999999999</v>
      </c>
      <c r="N103" s="15">
        <v>0.20200000000000001</v>
      </c>
      <c r="O103" s="15">
        <v>5.0000000000000001E-3</v>
      </c>
      <c r="P103" s="15">
        <v>0.25700000000000001</v>
      </c>
      <c r="Q103" s="15">
        <v>0.16600000000000001</v>
      </c>
      <c r="R103" s="15">
        <v>0.38600000000000001</v>
      </c>
      <c r="S103" s="15">
        <v>11.356</v>
      </c>
      <c r="U103" s="15">
        <v>818130.31099999999</v>
      </c>
      <c r="V103" s="15">
        <v>1370</v>
      </c>
    </row>
    <row r="104" spans="2:22" x14ac:dyDescent="0.25">
      <c r="B104" s="15" t="s">
        <v>122</v>
      </c>
      <c r="C104" s="15" t="s">
        <v>207</v>
      </c>
      <c r="D104" s="15" t="s">
        <v>228</v>
      </c>
      <c r="E104" s="15">
        <v>2023</v>
      </c>
      <c r="F104" s="15" t="s">
        <v>162</v>
      </c>
      <c r="G104" s="15" t="s">
        <v>133</v>
      </c>
      <c r="H104" s="15" t="s">
        <v>136</v>
      </c>
      <c r="I104" s="15" t="s">
        <v>139</v>
      </c>
      <c r="J104" s="15" t="s">
        <v>141</v>
      </c>
      <c r="K104" s="15" t="s">
        <v>271</v>
      </c>
      <c r="L104" s="15">
        <v>2</v>
      </c>
      <c r="M104" s="15">
        <v>0.33800000000000002</v>
      </c>
      <c r="N104" s="15">
        <v>0.222</v>
      </c>
      <c r="O104" s="15">
        <v>6.0000000000000001E-3</v>
      </c>
      <c r="P104" s="15">
        <v>0.28599999999999998</v>
      </c>
      <c r="Q104" s="15">
        <v>0.19</v>
      </c>
      <c r="R104" s="15">
        <v>0.42</v>
      </c>
      <c r="S104" s="15">
        <v>11.531000000000001</v>
      </c>
      <c r="U104" s="15">
        <v>840102.103</v>
      </c>
      <c r="V104" s="15">
        <v>1550</v>
      </c>
    </row>
    <row r="105" spans="2:22" x14ac:dyDescent="0.25">
      <c r="B105" s="15" t="s">
        <v>122</v>
      </c>
      <c r="C105" s="15" t="s">
        <v>207</v>
      </c>
      <c r="D105" s="15" t="s">
        <v>228</v>
      </c>
      <c r="E105" s="15">
        <v>2023</v>
      </c>
      <c r="F105" s="15" t="s">
        <v>162</v>
      </c>
      <c r="G105" s="15" t="s">
        <v>133</v>
      </c>
      <c r="H105" s="15" t="s">
        <v>136</v>
      </c>
      <c r="I105" s="15" t="s">
        <v>139</v>
      </c>
      <c r="J105" s="15" t="s">
        <v>141</v>
      </c>
      <c r="K105" s="15" t="s">
        <v>271</v>
      </c>
      <c r="L105" s="15">
        <v>3</v>
      </c>
      <c r="M105" s="15">
        <v>0.36199999999999999</v>
      </c>
      <c r="N105" s="15">
        <v>0.224</v>
      </c>
      <c r="O105" s="15">
        <v>6.0000000000000001E-3</v>
      </c>
      <c r="P105" s="15">
        <v>0.316</v>
      </c>
      <c r="Q105" s="15">
        <v>0.216</v>
      </c>
      <c r="R105" s="15">
        <v>0.45900000000000002</v>
      </c>
      <c r="S105" s="15">
        <v>11.516999999999999</v>
      </c>
      <c r="U105" s="15">
        <v>836981.5</v>
      </c>
      <c r="V105" s="15">
        <v>1230</v>
      </c>
    </row>
    <row r="106" spans="2:22" x14ac:dyDescent="0.25">
      <c r="B106" s="15" t="s">
        <v>122</v>
      </c>
      <c r="C106" s="15" t="s">
        <v>207</v>
      </c>
      <c r="D106" s="15" t="s">
        <v>228</v>
      </c>
      <c r="E106" s="15">
        <v>2023</v>
      </c>
      <c r="F106" s="15" t="s">
        <v>162</v>
      </c>
      <c r="G106" s="15" t="s">
        <v>133</v>
      </c>
      <c r="H106" s="15" t="s">
        <v>136</v>
      </c>
      <c r="I106" s="15" t="s">
        <v>139</v>
      </c>
      <c r="J106" s="15" t="s">
        <v>141</v>
      </c>
      <c r="K106" s="15" t="s">
        <v>271</v>
      </c>
      <c r="L106" s="15">
        <v>4</v>
      </c>
      <c r="M106" s="15">
        <v>0.377</v>
      </c>
      <c r="N106" s="15">
        <v>0.247</v>
      </c>
      <c r="O106" s="15">
        <v>7.0000000000000001E-3</v>
      </c>
      <c r="P106" s="15">
        <v>0.32400000000000001</v>
      </c>
      <c r="Q106" s="15">
        <v>0.215</v>
      </c>
      <c r="R106" s="15">
        <v>0.47199999999999998</v>
      </c>
      <c r="S106" s="15">
        <v>11.507</v>
      </c>
      <c r="U106" s="15">
        <v>836856.24699999997</v>
      </c>
      <c r="V106" s="15">
        <v>1240</v>
      </c>
    </row>
    <row r="107" spans="2:22" x14ac:dyDescent="0.25">
      <c r="B107" s="15" t="s">
        <v>122</v>
      </c>
      <c r="C107" s="15" t="s">
        <v>207</v>
      </c>
      <c r="D107" s="15" t="s">
        <v>228</v>
      </c>
      <c r="E107" s="15">
        <v>2023</v>
      </c>
      <c r="F107" s="15" t="s">
        <v>162</v>
      </c>
      <c r="G107" s="15" t="s">
        <v>133</v>
      </c>
      <c r="H107" s="15" t="s">
        <v>136</v>
      </c>
      <c r="I107" s="15" t="s">
        <v>139</v>
      </c>
      <c r="J107" s="15" t="s">
        <v>141</v>
      </c>
      <c r="K107" s="15" t="s">
        <v>271</v>
      </c>
      <c r="L107" s="15">
        <v>5</v>
      </c>
      <c r="M107" s="15">
        <v>0.40400000000000003</v>
      </c>
      <c r="N107" s="15">
        <v>0.24399999999999999</v>
      </c>
      <c r="O107" s="15">
        <v>7.0000000000000001E-3</v>
      </c>
      <c r="P107" s="15">
        <v>0.35899999999999999</v>
      </c>
      <c r="Q107" s="15">
        <v>0.23899999999999999</v>
      </c>
      <c r="R107" s="15">
        <v>0.501</v>
      </c>
      <c r="S107" s="15">
        <v>11.538</v>
      </c>
      <c r="U107" s="15">
        <v>841870.70400000003</v>
      </c>
      <c r="V107" s="15">
        <v>1380</v>
      </c>
    </row>
    <row r="108" spans="2:22" x14ac:dyDescent="0.25">
      <c r="B108" s="15" t="s">
        <v>122</v>
      </c>
      <c r="C108" s="15" t="s">
        <v>207</v>
      </c>
      <c r="D108" s="15" t="s">
        <v>229</v>
      </c>
      <c r="E108" s="15">
        <v>2023</v>
      </c>
      <c r="F108" s="15" t="s">
        <v>162</v>
      </c>
      <c r="G108" s="15" t="s">
        <v>133</v>
      </c>
      <c r="H108" s="15" t="s">
        <v>136</v>
      </c>
      <c r="I108" s="15" t="s">
        <v>139</v>
      </c>
      <c r="J108" s="15" t="s">
        <v>141</v>
      </c>
      <c r="K108" s="15" t="s">
        <v>271</v>
      </c>
      <c r="L108" s="15">
        <v>1</v>
      </c>
      <c r="M108" s="15">
        <v>0.30399999999999999</v>
      </c>
      <c r="N108" s="15">
        <v>0.19900000000000001</v>
      </c>
      <c r="O108" s="15">
        <v>5.0000000000000001E-3</v>
      </c>
      <c r="P108" s="15">
        <v>0.25800000000000001</v>
      </c>
      <c r="Q108" s="15">
        <v>0.16800000000000001</v>
      </c>
      <c r="R108" s="15">
        <v>0.39300000000000002</v>
      </c>
      <c r="S108" s="15">
        <v>11.356</v>
      </c>
      <c r="U108" s="15">
        <v>818133.81200000003</v>
      </c>
      <c r="V108" s="15">
        <v>1370</v>
      </c>
    </row>
    <row r="109" spans="2:22" x14ac:dyDescent="0.25">
      <c r="B109" s="15" t="s">
        <v>122</v>
      </c>
      <c r="C109" s="15" t="s">
        <v>207</v>
      </c>
      <c r="D109" s="15" t="s">
        <v>229</v>
      </c>
      <c r="E109" s="15">
        <v>2023</v>
      </c>
      <c r="F109" s="15" t="s">
        <v>162</v>
      </c>
      <c r="G109" s="15" t="s">
        <v>133</v>
      </c>
      <c r="H109" s="15" t="s">
        <v>136</v>
      </c>
      <c r="I109" s="15" t="s">
        <v>139</v>
      </c>
      <c r="J109" s="15" t="s">
        <v>141</v>
      </c>
      <c r="K109" s="15" t="s">
        <v>271</v>
      </c>
      <c r="L109" s="15">
        <v>2</v>
      </c>
      <c r="M109" s="15">
        <v>0.33600000000000002</v>
      </c>
      <c r="N109" s="15">
        <v>0.223</v>
      </c>
      <c r="O109" s="15">
        <v>6.0000000000000001E-3</v>
      </c>
      <c r="P109" s="15">
        <v>0.28199999999999997</v>
      </c>
      <c r="Q109" s="15">
        <v>0.186</v>
      </c>
      <c r="R109" s="15">
        <v>0.42</v>
      </c>
      <c r="S109" s="15">
        <v>11.531000000000001</v>
      </c>
      <c r="U109" s="15">
        <v>840107.88199999998</v>
      </c>
      <c r="V109" s="15">
        <v>1550</v>
      </c>
    </row>
    <row r="110" spans="2:22" x14ac:dyDescent="0.25">
      <c r="B110" s="15" t="s">
        <v>122</v>
      </c>
      <c r="C110" s="15" t="s">
        <v>207</v>
      </c>
      <c r="D110" s="15" t="s">
        <v>229</v>
      </c>
      <c r="E110" s="15">
        <v>2023</v>
      </c>
      <c r="F110" s="15" t="s">
        <v>162</v>
      </c>
      <c r="G110" s="15" t="s">
        <v>133</v>
      </c>
      <c r="H110" s="15" t="s">
        <v>136</v>
      </c>
      <c r="I110" s="15" t="s">
        <v>139</v>
      </c>
      <c r="J110" s="15" t="s">
        <v>141</v>
      </c>
      <c r="K110" s="15" t="s">
        <v>271</v>
      </c>
      <c r="L110" s="15">
        <v>3</v>
      </c>
      <c r="M110" s="15">
        <v>0.35799999999999998</v>
      </c>
      <c r="N110" s="15">
        <v>0.218</v>
      </c>
      <c r="O110" s="15">
        <v>6.0000000000000001E-3</v>
      </c>
      <c r="P110" s="15">
        <v>0.312</v>
      </c>
      <c r="Q110" s="15">
        <v>0.214</v>
      </c>
      <c r="R110" s="15">
        <v>0.45300000000000001</v>
      </c>
      <c r="S110" s="15">
        <v>11.516999999999999</v>
      </c>
      <c r="U110" s="15">
        <v>836989.89199999999</v>
      </c>
      <c r="V110" s="15">
        <v>1230</v>
      </c>
    </row>
    <row r="111" spans="2:22" x14ac:dyDescent="0.25">
      <c r="B111" s="15" t="s">
        <v>122</v>
      </c>
      <c r="C111" s="15" t="s">
        <v>207</v>
      </c>
      <c r="D111" s="15" t="s">
        <v>229</v>
      </c>
      <c r="E111" s="15">
        <v>2023</v>
      </c>
      <c r="F111" s="15" t="s">
        <v>162</v>
      </c>
      <c r="G111" s="15" t="s">
        <v>133</v>
      </c>
      <c r="H111" s="15" t="s">
        <v>136</v>
      </c>
      <c r="I111" s="15" t="s">
        <v>139</v>
      </c>
      <c r="J111" s="15" t="s">
        <v>141</v>
      </c>
      <c r="K111" s="15" t="s">
        <v>271</v>
      </c>
      <c r="L111" s="15">
        <v>4</v>
      </c>
      <c r="M111" s="15">
        <v>0.372</v>
      </c>
      <c r="N111" s="15">
        <v>0.24399999999999999</v>
      </c>
      <c r="O111" s="15">
        <v>7.0000000000000001E-3</v>
      </c>
      <c r="P111" s="15">
        <v>0.32300000000000001</v>
      </c>
      <c r="Q111" s="15">
        <v>0.21199999999999999</v>
      </c>
      <c r="R111" s="15">
        <v>0.45800000000000002</v>
      </c>
      <c r="S111" s="15">
        <v>11.507999999999999</v>
      </c>
      <c r="U111" s="15">
        <v>836853.07299999997</v>
      </c>
      <c r="V111" s="15">
        <v>1240</v>
      </c>
    </row>
    <row r="112" spans="2:22" x14ac:dyDescent="0.25">
      <c r="B112" s="15" t="s">
        <v>122</v>
      </c>
      <c r="C112" s="15" t="s">
        <v>207</v>
      </c>
      <c r="D112" s="15" t="s">
        <v>229</v>
      </c>
      <c r="E112" s="15">
        <v>2023</v>
      </c>
      <c r="F112" s="15" t="s">
        <v>162</v>
      </c>
      <c r="G112" s="15" t="s">
        <v>133</v>
      </c>
      <c r="H112" s="15" t="s">
        <v>136</v>
      </c>
      <c r="I112" s="15" t="s">
        <v>139</v>
      </c>
      <c r="J112" s="15" t="s">
        <v>141</v>
      </c>
      <c r="K112" s="15" t="s">
        <v>271</v>
      </c>
      <c r="L112" s="15">
        <v>5</v>
      </c>
      <c r="M112" s="15">
        <v>0.4</v>
      </c>
      <c r="N112" s="15">
        <v>0.24299999999999999</v>
      </c>
      <c r="O112" s="15">
        <v>7.0000000000000001E-3</v>
      </c>
      <c r="P112" s="15">
        <v>0.35399999999999998</v>
      </c>
      <c r="Q112" s="15">
        <v>0.23200000000000001</v>
      </c>
      <c r="R112" s="15">
        <v>0.498</v>
      </c>
      <c r="S112" s="15">
        <v>11.538</v>
      </c>
      <c r="U112" s="15">
        <v>841864.99699999997</v>
      </c>
      <c r="V112" s="15">
        <v>1380</v>
      </c>
    </row>
    <row r="113" spans="2:22" x14ac:dyDescent="0.25">
      <c r="B113" s="15" t="s">
        <v>122</v>
      </c>
      <c r="C113" s="15" t="s">
        <v>207</v>
      </c>
      <c r="D113" s="15" t="s">
        <v>230</v>
      </c>
      <c r="E113" s="15">
        <v>2023</v>
      </c>
      <c r="F113" s="15" t="s">
        <v>162</v>
      </c>
      <c r="G113" s="15" t="s">
        <v>133</v>
      </c>
      <c r="H113" s="15" t="s">
        <v>136</v>
      </c>
      <c r="I113" s="15" t="s">
        <v>139</v>
      </c>
      <c r="J113" s="15" t="s">
        <v>141</v>
      </c>
      <c r="K113" s="15" t="s">
        <v>271</v>
      </c>
      <c r="L113" s="15">
        <v>1</v>
      </c>
      <c r="M113" s="15">
        <v>0.30499999999999999</v>
      </c>
      <c r="N113" s="15">
        <v>0.20200000000000001</v>
      </c>
      <c r="O113" s="15">
        <v>5.0000000000000001E-3</v>
      </c>
      <c r="P113" s="15">
        <v>0.26100000000000001</v>
      </c>
      <c r="Q113" s="15">
        <v>0.17100000000000001</v>
      </c>
      <c r="R113" s="15">
        <v>0.38800000000000001</v>
      </c>
      <c r="S113" s="15">
        <v>12.166</v>
      </c>
      <c r="U113" s="15">
        <v>1071638.2879999999</v>
      </c>
      <c r="V113" s="15">
        <v>1370</v>
      </c>
    </row>
    <row r="114" spans="2:22" x14ac:dyDescent="0.25">
      <c r="B114" s="15" t="s">
        <v>122</v>
      </c>
      <c r="C114" s="15" t="s">
        <v>207</v>
      </c>
      <c r="D114" s="15" t="s">
        <v>230</v>
      </c>
      <c r="E114" s="15">
        <v>2023</v>
      </c>
      <c r="F114" s="15" t="s">
        <v>162</v>
      </c>
      <c r="G114" s="15" t="s">
        <v>133</v>
      </c>
      <c r="H114" s="15" t="s">
        <v>136</v>
      </c>
      <c r="I114" s="15" t="s">
        <v>139</v>
      </c>
      <c r="J114" s="15" t="s">
        <v>141</v>
      </c>
      <c r="K114" s="15" t="s">
        <v>271</v>
      </c>
      <c r="L114" s="15">
        <v>2</v>
      </c>
      <c r="M114" s="15">
        <v>0.32900000000000001</v>
      </c>
      <c r="N114" s="15">
        <v>0.214</v>
      </c>
      <c r="O114" s="15">
        <v>5.0000000000000001E-3</v>
      </c>
      <c r="P114" s="15">
        <v>0.27900000000000003</v>
      </c>
      <c r="Q114" s="15">
        <v>0.185</v>
      </c>
      <c r="R114" s="15">
        <v>0.41499999999999998</v>
      </c>
      <c r="S114" s="15">
        <v>12.347</v>
      </c>
      <c r="U114" s="15">
        <v>1097004.4920000001</v>
      </c>
      <c r="V114" s="15">
        <v>1550</v>
      </c>
    </row>
    <row r="115" spans="2:22" x14ac:dyDescent="0.25">
      <c r="B115" s="15" t="s">
        <v>122</v>
      </c>
      <c r="C115" s="15" t="s">
        <v>207</v>
      </c>
      <c r="D115" s="15" t="s">
        <v>230</v>
      </c>
      <c r="E115" s="15">
        <v>2023</v>
      </c>
      <c r="F115" s="15" t="s">
        <v>162</v>
      </c>
      <c r="G115" s="15" t="s">
        <v>133</v>
      </c>
      <c r="H115" s="15" t="s">
        <v>136</v>
      </c>
      <c r="I115" s="15" t="s">
        <v>139</v>
      </c>
      <c r="J115" s="15" t="s">
        <v>141</v>
      </c>
      <c r="K115" s="15" t="s">
        <v>271</v>
      </c>
      <c r="L115" s="15">
        <v>3</v>
      </c>
      <c r="M115" s="15">
        <v>0.35199999999999998</v>
      </c>
      <c r="N115" s="15">
        <v>0.21199999999999999</v>
      </c>
      <c r="O115" s="15">
        <v>6.0000000000000001E-3</v>
      </c>
      <c r="P115" s="15">
        <v>0.308</v>
      </c>
      <c r="Q115" s="15">
        <v>0.20799999999999999</v>
      </c>
      <c r="R115" s="15">
        <v>0.441</v>
      </c>
      <c r="S115" s="15">
        <v>12.327</v>
      </c>
      <c r="U115" s="15">
        <v>1094708.5870000001</v>
      </c>
      <c r="V115" s="15">
        <v>1230</v>
      </c>
    </row>
    <row r="116" spans="2:22" x14ac:dyDescent="0.25">
      <c r="B116" s="15" t="s">
        <v>122</v>
      </c>
      <c r="C116" s="15" t="s">
        <v>207</v>
      </c>
      <c r="D116" s="15" t="s">
        <v>230</v>
      </c>
      <c r="E116" s="15">
        <v>2023</v>
      </c>
      <c r="F116" s="15" t="s">
        <v>162</v>
      </c>
      <c r="G116" s="15" t="s">
        <v>133</v>
      </c>
      <c r="H116" s="15" t="s">
        <v>136</v>
      </c>
      <c r="I116" s="15" t="s">
        <v>139</v>
      </c>
      <c r="J116" s="15" t="s">
        <v>141</v>
      </c>
      <c r="K116" s="15" t="s">
        <v>271</v>
      </c>
      <c r="L116" s="15">
        <v>4</v>
      </c>
      <c r="M116" s="15">
        <v>0.36699999999999999</v>
      </c>
      <c r="N116" s="15">
        <v>0.24299999999999999</v>
      </c>
      <c r="O116" s="15">
        <v>7.0000000000000001E-3</v>
      </c>
      <c r="P116" s="15">
        <v>0.317</v>
      </c>
      <c r="Q116" s="15">
        <v>0.20899999999999999</v>
      </c>
      <c r="R116" s="15">
        <v>0.46400000000000002</v>
      </c>
      <c r="S116" s="15">
        <v>12.31</v>
      </c>
      <c r="U116" s="15">
        <v>1094144.0859999999</v>
      </c>
      <c r="V116" s="15">
        <v>1240</v>
      </c>
    </row>
    <row r="117" spans="2:22" x14ac:dyDescent="0.25">
      <c r="B117" s="15" t="s">
        <v>122</v>
      </c>
      <c r="C117" s="15" t="s">
        <v>207</v>
      </c>
      <c r="D117" s="15" t="s">
        <v>230</v>
      </c>
      <c r="E117" s="15">
        <v>2023</v>
      </c>
      <c r="F117" s="15" t="s">
        <v>162</v>
      </c>
      <c r="G117" s="15" t="s">
        <v>133</v>
      </c>
      <c r="H117" s="15" t="s">
        <v>136</v>
      </c>
      <c r="I117" s="15" t="s">
        <v>139</v>
      </c>
      <c r="J117" s="15" t="s">
        <v>141</v>
      </c>
      <c r="K117" s="15" t="s">
        <v>271</v>
      </c>
      <c r="L117" s="15">
        <v>5</v>
      </c>
      <c r="M117" s="15">
        <v>0.39600000000000002</v>
      </c>
      <c r="N117" s="15">
        <v>0.248</v>
      </c>
      <c r="O117" s="15">
        <v>7.0000000000000001E-3</v>
      </c>
      <c r="P117" s="15">
        <v>0.34899999999999998</v>
      </c>
      <c r="Q117" s="15">
        <v>0.22700000000000001</v>
      </c>
      <c r="R117" s="15">
        <v>0.504</v>
      </c>
      <c r="S117" s="15">
        <v>12.372999999999999</v>
      </c>
      <c r="U117" s="15">
        <v>1098815.115</v>
      </c>
      <c r="V117" s="15">
        <v>1380</v>
      </c>
    </row>
    <row r="118" spans="2:22" x14ac:dyDescent="0.25">
      <c r="B118" s="15" t="s">
        <v>122</v>
      </c>
      <c r="C118" s="15" t="s">
        <v>207</v>
      </c>
      <c r="D118" s="15" t="s">
        <v>231</v>
      </c>
      <c r="E118" s="15">
        <v>2023</v>
      </c>
      <c r="F118" s="15" t="s">
        <v>162</v>
      </c>
      <c r="G118" s="15" t="s">
        <v>133</v>
      </c>
      <c r="H118" s="15" t="s">
        <v>136</v>
      </c>
      <c r="I118" s="15" t="s">
        <v>139</v>
      </c>
      <c r="J118" s="15" t="s">
        <v>141</v>
      </c>
      <c r="K118" s="15" t="s">
        <v>271</v>
      </c>
      <c r="L118" s="15">
        <v>1</v>
      </c>
      <c r="M118" s="15">
        <v>0.30599999999999999</v>
      </c>
      <c r="N118" s="15">
        <v>0.20300000000000001</v>
      </c>
      <c r="O118" s="15">
        <v>5.0000000000000001E-3</v>
      </c>
      <c r="P118" s="15">
        <v>0.26200000000000001</v>
      </c>
      <c r="Q118" s="15">
        <v>0.17100000000000001</v>
      </c>
      <c r="R118" s="15">
        <v>0.38800000000000001</v>
      </c>
      <c r="S118" s="15">
        <v>12.166</v>
      </c>
      <c r="U118" s="15">
        <v>1071655.4080000001</v>
      </c>
      <c r="V118" s="15">
        <v>1370</v>
      </c>
    </row>
    <row r="119" spans="2:22" x14ac:dyDescent="0.25">
      <c r="B119" s="15" t="s">
        <v>122</v>
      </c>
      <c r="C119" s="15" t="s">
        <v>207</v>
      </c>
      <c r="D119" s="15" t="s">
        <v>231</v>
      </c>
      <c r="E119" s="15">
        <v>2023</v>
      </c>
      <c r="F119" s="15" t="s">
        <v>162</v>
      </c>
      <c r="G119" s="15" t="s">
        <v>133</v>
      </c>
      <c r="H119" s="15" t="s">
        <v>136</v>
      </c>
      <c r="I119" s="15" t="s">
        <v>139</v>
      </c>
      <c r="J119" s="15" t="s">
        <v>141</v>
      </c>
      <c r="K119" s="15" t="s">
        <v>271</v>
      </c>
      <c r="L119" s="15">
        <v>2</v>
      </c>
      <c r="M119" s="15">
        <v>0.32800000000000001</v>
      </c>
      <c r="N119" s="15">
        <v>0.21299999999999999</v>
      </c>
      <c r="O119" s="15">
        <v>5.0000000000000001E-3</v>
      </c>
      <c r="P119" s="15">
        <v>0.27300000000000002</v>
      </c>
      <c r="Q119" s="15">
        <v>0.186</v>
      </c>
      <c r="R119" s="15">
        <v>0.41299999999999998</v>
      </c>
      <c r="S119" s="15">
        <v>12.347</v>
      </c>
      <c r="U119" s="15">
        <v>1097009.649</v>
      </c>
      <c r="V119" s="15">
        <v>1550</v>
      </c>
    </row>
    <row r="120" spans="2:22" x14ac:dyDescent="0.25">
      <c r="B120" s="15" t="s">
        <v>122</v>
      </c>
      <c r="C120" s="15" t="s">
        <v>207</v>
      </c>
      <c r="D120" s="15" t="s">
        <v>231</v>
      </c>
      <c r="E120" s="15">
        <v>2023</v>
      </c>
      <c r="F120" s="15" t="s">
        <v>162</v>
      </c>
      <c r="G120" s="15" t="s">
        <v>133</v>
      </c>
      <c r="H120" s="15" t="s">
        <v>136</v>
      </c>
      <c r="I120" s="15" t="s">
        <v>139</v>
      </c>
      <c r="J120" s="15" t="s">
        <v>141</v>
      </c>
      <c r="K120" s="15" t="s">
        <v>271</v>
      </c>
      <c r="L120" s="15">
        <v>3</v>
      </c>
      <c r="M120" s="15">
        <v>0.34799999999999998</v>
      </c>
      <c r="N120" s="15">
        <v>0.21199999999999999</v>
      </c>
      <c r="O120" s="15">
        <v>6.0000000000000001E-3</v>
      </c>
      <c r="P120" s="15">
        <v>0.30399999999999999</v>
      </c>
      <c r="Q120" s="15">
        <v>0.20399999999999999</v>
      </c>
      <c r="R120" s="15">
        <v>0.44</v>
      </c>
      <c r="S120" s="15">
        <v>12.327</v>
      </c>
      <c r="U120" s="15">
        <v>1094711.9539999999</v>
      </c>
      <c r="V120" s="15">
        <v>1230</v>
      </c>
    </row>
    <row r="121" spans="2:22" x14ac:dyDescent="0.25">
      <c r="B121" s="15" t="s">
        <v>122</v>
      </c>
      <c r="C121" s="15" t="s">
        <v>207</v>
      </c>
      <c r="D121" s="15" t="s">
        <v>231</v>
      </c>
      <c r="E121" s="15">
        <v>2023</v>
      </c>
      <c r="F121" s="15" t="s">
        <v>162</v>
      </c>
      <c r="G121" s="15" t="s">
        <v>133</v>
      </c>
      <c r="H121" s="15" t="s">
        <v>136</v>
      </c>
      <c r="I121" s="15" t="s">
        <v>139</v>
      </c>
      <c r="J121" s="15" t="s">
        <v>141</v>
      </c>
      <c r="K121" s="15" t="s">
        <v>271</v>
      </c>
      <c r="L121" s="15">
        <v>4</v>
      </c>
      <c r="M121" s="15">
        <v>0.36399999999999999</v>
      </c>
      <c r="N121" s="15">
        <v>0.24099999999999999</v>
      </c>
      <c r="O121" s="15">
        <v>7.0000000000000001E-3</v>
      </c>
      <c r="P121" s="15">
        <v>0.312</v>
      </c>
      <c r="Q121" s="15">
        <v>0.20399999999999999</v>
      </c>
      <c r="R121" s="15">
        <v>0.45700000000000002</v>
      </c>
      <c r="S121" s="15">
        <v>12.308999999999999</v>
      </c>
      <c r="U121" s="15">
        <v>1094163.8</v>
      </c>
      <c r="V121" s="15">
        <v>1240</v>
      </c>
    </row>
    <row r="122" spans="2:22" x14ac:dyDescent="0.25">
      <c r="B122" s="15" t="s">
        <v>122</v>
      </c>
      <c r="C122" s="15" t="s">
        <v>207</v>
      </c>
      <c r="D122" s="15" t="s">
        <v>231</v>
      </c>
      <c r="E122" s="15">
        <v>2023</v>
      </c>
      <c r="F122" s="15" t="s">
        <v>162</v>
      </c>
      <c r="G122" s="15" t="s">
        <v>133</v>
      </c>
      <c r="H122" s="15" t="s">
        <v>136</v>
      </c>
      <c r="I122" s="15" t="s">
        <v>139</v>
      </c>
      <c r="J122" s="15" t="s">
        <v>141</v>
      </c>
      <c r="K122" s="15" t="s">
        <v>271</v>
      </c>
      <c r="L122" s="15">
        <v>5</v>
      </c>
      <c r="M122" s="15">
        <v>0.38800000000000001</v>
      </c>
      <c r="N122" s="15">
        <v>0.24299999999999999</v>
      </c>
      <c r="O122" s="15">
        <v>7.0000000000000001E-3</v>
      </c>
      <c r="P122" s="15">
        <v>0.33900000000000002</v>
      </c>
      <c r="Q122" s="15">
        <v>0.22</v>
      </c>
      <c r="R122" s="15">
        <v>0.49</v>
      </c>
      <c r="S122" s="15">
        <v>12.372999999999999</v>
      </c>
      <c r="U122" s="15">
        <v>1098813.6310000001</v>
      </c>
      <c r="V122" s="15">
        <v>1380</v>
      </c>
    </row>
    <row r="123" spans="2:22" x14ac:dyDescent="0.25">
      <c r="B123" s="15" t="s">
        <v>122</v>
      </c>
      <c r="C123" s="15" t="s">
        <v>207</v>
      </c>
      <c r="D123" s="15" t="s">
        <v>232</v>
      </c>
      <c r="E123" s="15">
        <v>2023</v>
      </c>
      <c r="F123" s="15" t="s">
        <v>162</v>
      </c>
      <c r="G123" s="15" t="s">
        <v>133</v>
      </c>
      <c r="H123" s="15" t="s">
        <v>136</v>
      </c>
      <c r="I123" s="15" t="s">
        <v>139</v>
      </c>
      <c r="J123" s="15" t="s">
        <v>141</v>
      </c>
      <c r="K123" s="15" t="s">
        <v>271</v>
      </c>
      <c r="L123" s="15">
        <v>1</v>
      </c>
      <c r="M123" s="15">
        <v>0.311</v>
      </c>
      <c r="N123" s="15">
        <v>0.21199999999999999</v>
      </c>
      <c r="O123" s="15">
        <v>6.0000000000000001E-3</v>
      </c>
      <c r="P123" s="15">
        <v>0.26200000000000001</v>
      </c>
      <c r="Q123" s="15">
        <v>0.17499999999999999</v>
      </c>
      <c r="R123" s="15">
        <v>0.39600000000000002</v>
      </c>
      <c r="S123" s="15">
        <v>12.773999999999999</v>
      </c>
      <c r="U123" s="15">
        <v>1239133.1880000001</v>
      </c>
      <c r="V123" s="15">
        <v>1370</v>
      </c>
    </row>
    <row r="124" spans="2:22" x14ac:dyDescent="0.25">
      <c r="B124" s="15" t="s">
        <v>122</v>
      </c>
      <c r="C124" s="15" t="s">
        <v>207</v>
      </c>
      <c r="D124" s="15" t="s">
        <v>232</v>
      </c>
      <c r="E124" s="15">
        <v>2023</v>
      </c>
      <c r="F124" s="15" t="s">
        <v>162</v>
      </c>
      <c r="G124" s="15" t="s">
        <v>133</v>
      </c>
      <c r="H124" s="15" t="s">
        <v>136</v>
      </c>
      <c r="I124" s="15" t="s">
        <v>139</v>
      </c>
      <c r="J124" s="15" t="s">
        <v>141</v>
      </c>
      <c r="K124" s="15" t="s">
        <v>271</v>
      </c>
      <c r="L124" s="15">
        <v>2</v>
      </c>
      <c r="M124" s="15">
        <v>0.33500000000000002</v>
      </c>
      <c r="N124" s="15">
        <v>0.221</v>
      </c>
      <c r="O124" s="15">
        <v>6.0000000000000001E-3</v>
      </c>
      <c r="P124" s="15">
        <v>0.28499999999999998</v>
      </c>
      <c r="Q124" s="15">
        <v>0.186</v>
      </c>
      <c r="R124" s="15">
        <v>0.41499999999999998</v>
      </c>
      <c r="S124" s="15">
        <v>12.949</v>
      </c>
      <c r="U124" s="15">
        <v>1263958.7409999999</v>
      </c>
      <c r="V124" s="15">
        <v>1550</v>
      </c>
    </row>
    <row r="125" spans="2:22" x14ac:dyDescent="0.25">
      <c r="B125" s="15" t="s">
        <v>122</v>
      </c>
      <c r="C125" s="15" t="s">
        <v>207</v>
      </c>
      <c r="D125" s="15" t="s">
        <v>232</v>
      </c>
      <c r="E125" s="15">
        <v>2023</v>
      </c>
      <c r="F125" s="15" t="s">
        <v>162</v>
      </c>
      <c r="G125" s="15" t="s">
        <v>133</v>
      </c>
      <c r="H125" s="15" t="s">
        <v>136</v>
      </c>
      <c r="I125" s="15" t="s">
        <v>139</v>
      </c>
      <c r="J125" s="15" t="s">
        <v>141</v>
      </c>
      <c r="K125" s="15" t="s">
        <v>271</v>
      </c>
      <c r="L125" s="15">
        <v>3</v>
      </c>
      <c r="M125" s="15">
        <v>0.35299999999999998</v>
      </c>
      <c r="N125" s="15">
        <v>0.219</v>
      </c>
      <c r="O125" s="15">
        <v>6.0000000000000001E-3</v>
      </c>
      <c r="P125" s="15">
        <v>0.314</v>
      </c>
      <c r="Q125" s="15">
        <v>0.21099999999999999</v>
      </c>
      <c r="R125" s="15">
        <v>0.44800000000000001</v>
      </c>
      <c r="S125" s="15">
        <v>12.927</v>
      </c>
      <c r="U125" s="15">
        <v>1263301.625</v>
      </c>
      <c r="V125" s="15">
        <v>1230</v>
      </c>
    </row>
    <row r="126" spans="2:22" x14ac:dyDescent="0.25">
      <c r="B126" s="15" t="s">
        <v>122</v>
      </c>
      <c r="C126" s="15" t="s">
        <v>207</v>
      </c>
      <c r="D126" s="15" t="s">
        <v>232</v>
      </c>
      <c r="E126" s="15">
        <v>2023</v>
      </c>
      <c r="F126" s="15" t="s">
        <v>162</v>
      </c>
      <c r="G126" s="15" t="s">
        <v>133</v>
      </c>
      <c r="H126" s="15" t="s">
        <v>136</v>
      </c>
      <c r="I126" s="15" t="s">
        <v>139</v>
      </c>
      <c r="J126" s="15" t="s">
        <v>141</v>
      </c>
      <c r="K126" s="15" t="s">
        <v>271</v>
      </c>
      <c r="L126" s="15">
        <v>4</v>
      </c>
      <c r="M126" s="15">
        <v>0.36599999999999999</v>
      </c>
      <c r="N126" s="15">
        <v>0.24199999999999999</v>
      </c>
      <c r="O126" s="15">
        <v>7.0000000000000001E-3</v>
      </c>
      <c r="P126" s="15">
        <v>0.309</v>
      </c>
      <c r="Q126" s="15">
        <v>0.21299999999999999</v>
      </c>
      <c r="R126" s="15">
        <v>0.45900000000000002</v>
      </c>
      <c r="S126" s="15">
        <v>12.906000000000001</v>
      </c>
      <c r="U126" s="15">
        <v>1262362.996</v>
      </c>
      <c r="V126" s="15">
        <v>1240</v>
      </c>
    </row>
    <row r="127" spans="2:22" x14ac:dyDescent="0.25">
      <c r="B127" s="15" t="s">
        <v>122</v>
      </c>
      <c r="C127" s="15" t="s">
        <v>207</v>
      </c>
      <c r="D127" s="15" t="s">
        <v>232</v>
      </c>
      <c r="E127" s="15">
        <v>2023</v>
      </c>
      <c r="F127" s="15" t="s">
        <v>162</v>
      </c>
      <c r="G127" s="15" t="s">
        <v>133</v>
      </c>
      <c r="H127" s="15" t="s">
        <v>136</v>
      </c>
      <c r="I127" s="15" t="s">
        <v>139</v>
      </c>
      <c r="J127" s="15" t="s">
        <v>141</v>
      </c>
      <c r="K127" s="15" t="s">
        <v>271</v>
      </c>
      <c r="L127" s="15">
        <v>5</v>
      </c>
      <c r="M127" s="15">
        <v>0.38900000000000001</v>
      </c>
      <c r="N127" s="15">
        <v>0.251</v>
      </c>
      <c r="O127" s="15">
        <v>7.0000000000000001E-3</v>
      </c>
      <c r="P127" s="15">
        <v>0.34</v>
      </c>
      <c r="Q127" s="15">
        <v>0.218</v>
      </c>
      <c r="R127" s="15">
        <v>0.499</v>
      </c>
      <c r="S127" s="15">
        <v>12.991</v>
      </c>
      <c r="U127" s="15">
        <v>1266236.0859999999</v>
      </c>
      <c r="V127" s="15">
        <v>1380</v>
      </c>
    </row>
    <row r="128" spans="2:22" x14ac:dyDescent="0.25">
      <c r="B128" s="15" t="s">
        <v>122</v>
      </c>
      <c r="C128" s="15" t="s">
        <v>207</v>
      </c>
      <c r="D128" s="15" t="s">
        <v>233</v>
      </c>
      <c r="E128" s="15">
        <v>2023</v>
      </c>
      <c r="F128" s="15" t="s">
        <v>162</v>
      </c>
      <c r="G128" s="15" t="s">
        <v>133</v>
      </c>
      <c r="H128" s="15" t="s">
        <v>136</v>
      </c>
      <c r="I128" s="15" t="s">
        <v>139</v>
      </c>
      <c r="J128" s="15" t="s">
        <v>141</v>
      </c>
      <c r="K128" s="15" t="s">
        <v>271</v>
      </c>
      <c r="L128" s="15">
        <v>1</v>
      </c>
      <c r="M128" s="15">
        <v>0.32</v>
      </c>
      <c r="N128" s="15">
        <v>0.215</v>
      </c>
      <c r="O128" s="15">
        <v>6.0000000000000001E-3</v>
      </c>
      <c r="P128" s="15">
        <v>0.27100000000000002</v>
      </c>
      <c r="Q128" s="15">
        <v>0.17699999999999999</v>
      </c>
      <c r="R128" s="15">
        <v>0.40500000000000003</v>
      </c>
      <c r="S128" s="15">
        <v>12.773999999999999</v>
      </c>
      <c r="U128" s="15">
        <v>1239142.0490000001</v>
      </c>
      <c r="V128" s="15">
        <v>1370</v>
      </c>
    </row>
    <row r="129" spans="2:22" x14ac:dyDescent="0.25">
      <c r="B129" s="15" t="s">
        <v>122</v>
      </c>
      <c r="C129" s="15" t="s">
        <v>207</v>
      </c>
      <c r="D129" s="15" t="s">
        <v>233</v>
      </c>
      <c r="E129" s="15">
        <v>2023</v>
      </c>
      <c r="F129" s="15" t="s">
        <v>162</v>
      </c>
      <c r="G129" s="15" t="s">
        <v>133</v>
      </c>
      <c r="H129" s="15" t="s">
        <v>136</v>
      </c>
      <c r="I129" s="15" t="s">
        <v>139</v>
      </c>
      <c r="J129" s="15" t="s">
        <v>141</v>
      </c>
      <c r="K129" s="15" t="s">
        <v>271</v>
      </c>
      <c r="L129" s="15">
        <v>2</v>
      </c>
      <c r="M129" s="15">
        <v>0.34499999999999997</v>
      </c>
      <c r="N129" s="15">
        <v>0.224</v>
      </c>
      <c r="O129" s="15">
        <v>6.0000000000000001E-3</v>
      </c>
      <c r="P129" s="15">
        <v>0.29399999999999998</v>
      </c>
      <c r="Q129" s="15">
        <v>0.19400000000000001</v>
      </c>
      <c r="R129" s="15">
        <v>0.44</v>
      </c>
      <c r="S129" s="15">
        <v>12.949</v>
      </c>
      <c r="U129" s="15">
        <v>1263965.27</v>
      </c>
      <c r="V129" s="15">
        <v>1550</v>
      </c>
    </row>
    <row r="130" spans="2:22" x14ac:dyDescent="0.25">
      <c r="B130" s="15" t="s">
        <v>122</v>
      </c>
      <c r="C130" s="15" t="s">
        <v>207</v>
      </c>
      <c r="D130" s="15" t="s">
        <v>233</v>
      </c>
      <c r="E130" s="15">
        <v>2023</v>
      </c>
      <c r="F130" s="15" t="s">
        <v>162</v>
      </c>
      <c r="G130" s="15" t="s">
        <v>133</v>
      </c>
      <c r="H130" s="15" t="s">
        <v>136</v>
      </c>
      <c r="I130" s="15" t="s">
        <v>139</v>
      </c>
      <c r="J130" s="15" t="s">
        <v>141</v>
      </c>
      <c r="K130" s="15" t="s">
        <v>271</v>
      </c>
      <c r="L130" s="15">
        <v>3</v>
      </c>
      <c r="M130" s="15">
        <v>0.36699999999999999</v>
      </c>
      <c r="N130" s="15">
        <v>0.22500000000000001</v>
      </c>
      <c r="O130" s="15">
        <v>6.0000000000000001E-3</v>
      </c>
      <c r="P130" s="15">
        <v>0.32100000000000001</v>
      </c>
      <c r="Q130" s="15">
        <v>0.217</v>
      </c>
      <c r="R130" s="15">
        <v>0.45900000000000002</v>
      </c>
      <c r="S130" s="15">
        <v>12.927</v>
      </c>
      <c r="U130" s="15">
        <v>1263314.0249999999</v>
      </c>
      <c r="V130" s="15">
        <v>1230</v>
      </c>
    </row>
    <row r="131" spans="2:22" x14ac:dyDescent="0.25">
      <c r="B131" s="15" t="s">
        <v>122</v>
      </c>
      <c r="C131" s="15" t="s">
        <v>207</v>
      </c>
      <c r="D131" s="15" t="s">
        <v>233</v>
      </c>
      <c r="E131" s="15">
        <v>2023</v>
      </c>
      <c r="F131" s="15" t="s">
        <v>162</v>
      </c>
      <c r="G131" s="15" t="s">
        <v>133</v>
      </c>
      <c r="H131" s="15" t="s">
        <v>136</v>
      </c>
      <c r="I131" s="15" t="s">
        <v>139</v>
      </c>
      <c r="J131" s="15" t="s">
        <v>141</v>
      </c>
      <c r="K131" s="15" t="s">
        <v>271</v>
      </c>
      <c r="L131" s="15">
        <v>4</v>
      </c>
      <c r="M131" s="15">
        <v>0.38300000000000001</v>
      </c>
      <c r="N131" s="15">
        <v>0.245</v>
      </c>
      <c r="O131" s="15">
        <v>7.0000000000000001E-3</v>
      </c>
      <c r="P131" s="15">
        <v>0.32600000000000001</v>
      </c>
      <c r="Q131" s="15">
        <v>0.222</v>
      </c>
      <c r="R131" s="15">
        <v>0.48299999999999998</v>
      </c>
      <c r="S131" s="15">
        <v>12.906000000000001</v>
      </c>
      <c r="U131" s="15">
        <v>1262370.8929999999</v>
      </c>
      <c r="V131" s="15">
        <v>1240</v>
      </c>
    </row>
    <row r="132" spans="2:22" x14ac:dyDescent="0.25">
      <c r="B132" s="15" t="s">
        <v>122</v>
      </c>
      <c r="C132" s="15" t="s">
        <v>207</v>
      </c>
      <c r="D132" s="15" t="s">
        <v>233</v>
      </c>
      <c r="E132" s="15">
        <v>2023</v>
      </c>
      <c r="F132" s="15" t="s">
        <v>162</v>
      </c>
      <c r="G132" s="15" t="s">
        <v>133</v>
      </c>
      <c r="H132" s="15" t="s">
        <v>136</v>
      </c>
      <c r="I132" s="15" t="s">
        <v>139</v>
      </c>
      <c r="J132" s="15" t="s">
        <v>141</v>
      </c>
      <c r="K132" s="15" t="s">
        <v>271</v>
      </c>
      <c r="L132" s="15">
        <v>5</v>
      </c>
      <c r="M132" s="15">
        <v>0.40699999999999997</v>
      </c>
      <c r="N132" s="15">
        <v>0.255</v>
      </c>
      <c r="O132" s="15">
        <v>7.0000000000000001E-3</v>
      </c>
      <c r="P132" s="15">
        <v>0.35399999999999998</v>
      </c>
      <c r="Q132" s="15">
        <v>0.23</v>
      </c>
      <c r="R132" s="15">
        <v>0.51900000000000002</v>
      </c>
      <c r="S132" s="15">
        <v>12.991</v>
      </c>
      <c r="U132" s="15">
        <v>1266241.9010000001</v>
      </c>
      <c r="V132" s="15">
        <v>1380</v>
      </c>
    </row>
    <row r="133" spans="2:22" x14ac:dyDescent="0.25">
      <c r="B133" s="15" t="s">
        <v>122</v>
      </c>
      <c r="C133" s="15" t="s">
        <v>207</v>
      </c>
      <c r="D133" s="15" t="s">
        <v>234</v>
      </c>
      <c r="E133" s="15">
        <v>2023</v>
      </c>
      <c r="F133" s="15" t="s">
        <v>162</v>
      </c>
      <c r="G133" s="15" t="s">
        <v>133</v>
      </c>
      <c r="H133" s="15" t="s">
        <v>136</v>
      </c>
      <c r="I133" s="15" t="s">
        <v>139</v>
      </c>
      <c r="J133" s="15" t="s">
        <v>141</v>
      </c>
      <c r="K133" s="15" t="s">
        <v>271</v>
      </c>
      <c r="L133" s="15">
        <v>1</v>
      </c>
      <c r="M133" s="15">
        <v>0.32100000000000001</v>
      </c>
      <c r="N133" s="15">
        <v>0.21099999999999999</v>
      </c>
      <c r="O133" s="15">
        <v>6.0000000000000001E-3</v>
      </c>
      <c r="P133" s="15">
        <v>0.26900000000000002</v>
      </c>
      <c r="Q133" s="15">
        <v>0.18</v>
      </c>
      <c r="R133" s="15">
        <v>0.40300000000000002</v>
      </c>
      <c r="S133" s="15">
        <v>13.198</v>
      </c>
      <c r="U133" s="15">
        <v>1305479.6340000001</v>
      </c>
      <c r="V133" s="15">
        <v>1370</v>
      </c>
    </row>
    <row r="134" spans="2:22" x14ac:dyDescent="0.25">
      <c r="B134" s="15" t="s">
        <v>122</v>
      </c>
      <c r="C134" s="15" t="s">
        <v>207</v>
      </c>
      <c r="D134" s="15" t="s">
        <v>234</v>
      </c>
      <c r="E134" s="15">
        <v>2023</v>
      </c>
      <c r="F134" s="15" t="s">
        <v>162</v>
      </c>
      <c r="G134" s="15" t="s">
        <v>133</v>
      </c>
      <c r="H134" s="15" t="s">
        <v>136</v>
      </c>
      <c r="I134" s="15" t="s">
        <v>139</v>
      </c>
      <c r="J134" s="15" t="s">
        <v>141</v>
      </c>
      <c r="K134" s="15" t="s">
        <v>271</v>
      </c>
      <c r="L134" s="15">
        <v>2</v>
      </c>
      <c r="M134" s="15">
        <v>0.34599999999999997</v>
      </c>
      <c r="N134" s="15">
        <v>0.224</v>
      </c>
      <c r="O134" s="15">
        <v>6.0000000000000001E-3</v>
      </c>
      <c r="P134" s="15">
        <v>0.29199999999999998</v>
      </c>
      <c r="Q134" s="15">
        <v>0.19800000000000001</v>
      </c>
      <c r="R134" s="15">
        <v>0.44400000000000001</v>
      </c>
      <c r="S134" s="15">
        <v>13.37</v>
      </c>
      <c r="U134" s="15">
        <v>1331221.3689999999</v>
      </c>
      <c r="V134" s="15">
        <v>1550</v>
      </c>
    </row>
    <row r="135" spans="2:22" x14ac:dyDescent="0.25">
      <c r="B135" s="15" t="s">
        <v>122</v>
      </c>
      <c r="C135" s="15" t="s">
        <v>207</v>
      </c>
      <c r="D135" s="15" t="s">
        <v>234</v>
      </c>
      <c r="E135" s="15">
        <v>2023</v>
      </c>
      <c r="F135" s="15" t="s">
        <v>162</v>
      </c>
      <c r="G135" s="15" t="s">
        <v>133</v>
      </c>
      <c r="H135" s="15" t="s">
        <v>136</v>
      </c>
      <c r="I135" s="15" t="s">
        <v>139</v>
      </c>
      <c r="J135" s="15" t="s">
        <v>141</v>
      </c>
      <c r="K135" s="15" t="s">
        <v>271</v>
      </c>
      <c r="L135" s="15">
        <v>3</v>
      </c>
      <c r="M135" s="15">
        <v>0.371</v>
      </c>
      <c r="N135" s="15">
        <v>0.22600000000000001</v>
      </c>
      <c r="O135" s="15">
        <v>6.0000000000000001E-3</v>
      </c>
      <c r="P135" s="15">
        <v>0.32800000000000001</v>
      </c>
      <c r="Q135" s="15">
        <v>0.219</v>
      </c>
      <c r="R135" s="15">
        <v>0.46600000000000003</v>
      </c>
      <c r="S135" s="15">
        <v>13.346</v>
      </c>
      <c r="U135" s="15">
        <v>1331406.9339999999</v>
      </c>
      <c r="V135" s="15">
        <v>1230</v>
      </c>
    </row>
    <row r="136" spans="2:22" x14ac:dyDescent="0.25">
      <c r="B136" s="15" t="s">
        <v>122</v>
      </c>
      <c r="C136" s="15" t="s">
        <v>207</v>
      </c>
      <c r="D136" s="15" t="s">
        <v>234</v>
      </c>
      <c r="E136" s="15">
        <v>2023</v>
      </c>
      <c r="F136" s="15" t="s">
        <v>162</v>
      </c>
      <c r="G136" s="15" t="s">
        <v>133</v>
      </c>
      <c r="H136" s="15" t="s">
        <v>136</v>
      </c>
      <c r="I136" s="15" t="s">
        <v>139</v>
      </c>
      <c r="J136" s="15" t="s">
        <v>141</v>
      </c>
      <c r="K136" s="15" t="s">
        <v>271</v>
      </c>
      <c r="L136" s="15">
        <v>4</v>
      </c>
      <c r="M136" s="15">
        <v>0.39100000000000001</v>
      </c>
      <c r="N136" s="15">
        <v>0.249</v>
      </c>
      <c r="O136" s="15">
        <v>7.0000000000000001E-3</v>
      </c>
      <c r="P136" s="15">
        <v>0.34200000000000003</v>
      </c>
      <c r="Q136" s="15">
        <v>0.22600000000000001</v>
      </c>
      <c r="R136" s="15">
        <v>0.49099999999999999</v>
      </c>
      <c r="S136" s="15">
        <v>13.324</v>
      </c>
      <c r="U136" s="15">
        <v>1330528.692</v>
      </c>
      <c r="V136" s="15">
        <v>1240</v>
      </c>
    </row>
    <row r="137" spans="2:22" x14ac:dyDescent="0.25">
      <c r="B137" s="15" t="s">
        <v>122</v>
      </c>
      <c r="C137" s="15" t="s">
        <v>207</v>
      </c>
      <c r="D137" s="15" t="s">
        <v>234</v>
      </c>
      <c r="E137" s="15">
        <v>2023</v>
      </c>
      <c r="F137" s="15" t="s">
        <v>162</v>
      </c>
      <c r="G137" s="15" t="s">
        <v>133</v>
      </c>
      <c r="H137" s="15" t="s">
        <v>136</v>
      </c>
      <c r="I137" s="15" t="s">
        <v>139</v>
      </c>
      <c r="J137" s="15" t="s">
        <v>141</v>
      </c>
      <c r="K137" s="15" t="s">
        <v>271</v>
      </c>
      <c r="L137" s="15">
        <v>5</v>
      </c>
      <c r="M137" s="15">
        <v>0.41399999999999998</v>
      </c>
      <c r="N137" s="15">
        <v>0.252</v>
      </c>
      <c r="O137" s="15">
        <v>7.0000000000000001E-3</v>
      </c>
      <c r="P137" s="15">
        <v>0.36299999999999999</v>
      </c>
      <c r="Q137" s="15">
        <v>0.24199999999999999</v>
      </c>
      <c r="R137" s="15">
        <v>0.52</v>
      </c>
      <c r="S137" s="15">
        <v>13.422000000000001</v>
      </c>
      <c r="U137" s="15">
        <v>1333643.263</v>
      </c>
      <c r="V137" s="15">
        <v>1380</v>
      </c>
    </row>
    <row r="138" spans="2:22" x14ac:dyDescent="0.25">
      <c r="B138" s="15" t="s">
        <v>122</v>
      </c>
      <c r="C138" s="15" t="s">
        <v>207</v>
      </c>
      <c r="D138" s="15" t="s">
        <v>235</v>
      </c>
      <c r="E138" s="15">
        <v>2023</v>
      </c>
      <c r="F138" s="15" t="s">
        <v>162</v>
      </c>
      <c r="G138" s="15" t="s">
        <v>133</v>
      </c>
      <c r="H138" s="15" t="s">
        <v>136</v>
      </c>
      <c r="I138" s="15" t="s">
        <v>139</v>
      </c>
      <c r="J138" s="15" t="s">
        <v>141</v>
      </c>
      <c r="K138" s="15" t="s">
        <v>271</v>
      </c>
      <c r="L138" s="15">
        <v>1</v>
      </c>
      <c r="M138" s="15">
        <v>0.316</v>
      </c>
      <c r="N138" s="15">
        <v>0.20599999999999999</v>
      </c>
      <c r="O138" s="15">
        <v>6.0000000000000001E-3</v>
      </c>
      <c r="P138" s="15">
        <v>0.27200000000000002</v>
      </c>
      <c r="Q138" s="15">
        <v>0.17599999999999999</v>
      </c>
      <c r="R138" s="15">
        <v>0.4</v>
      </c>
      <c r="S138" s="15">
        <v>13.198</v>
      </c>
      <c r="U138" s="15">
        <v>1305552.7890000001</v>
      </c>
      <c r="V138" s="15">
        <v>1370</v>
      </c>
    </row>
    <row r="139" spans="2:22" x14ac:dyDescent="0.25">
      <c r="B139" s="15" t="s">
        <v>122</v>
      </c>
      <c r="C139" s="15" t="s">
        <v>207</v>
      </c>
      <c r="D139" s="15" t="s">
        <v>235</v>
      </c>
      <c r="E139" s="15">
        <v>2023</v>
      </c>
      <c r="F139" s="15" t="s">
        <v>162</v>
      </c>
      <c r="G139" s="15" t="s">
        <v>133</v>
      </c>
      <c r="H139" s="15" t="s">
        <v>136</v>
      </c>
      <c r="I139" s="15" t="s">
        <v>139</v>
      </c>
      <c r="J139" s="15" t="s">
        <v>141</v>
      </c>
      <c r="K139" s="15" t="s">
        <v>271</v>
      </c>
      <c r="L139" s="15">
        <v>2</v>
      </c>
      <c r="M139" s="15">
        <v>0.34200000000000003</v>
      </c>
      <c r="N139" s="15">
        <v>0.223</v>
      </c>
      <c r="O139" s="15">
        <v>6.0000000000000001E-3</v>
      </c>
      <c r="P139" s="15">
        <v>0.28799999999999998</v>
      </c>
      <c r="Q139" s="15">
        <v>0.19400000000000001</v>
      </c>
      <c r="R139" s="15">
        <v>0.432</v>
      </c>
      <c r="S139" s="15">
        <v>13.369</v>
      </c>
      <c r="U139" s="15">
        <v>1331307.1329999999</v>
      </c>
      <c r="V139" s="15">
        <v>1550</v>
      </c>
    </row>
    <row r="140" spans="2:22" x14ac:dyDescent="0.25">
      <c r="B140" s="15" t="s">
        <v>122</v>
      </c>
      <c r="C140" s="15" t="s">
        <v>207</v>
      </c>
      <c r="D140" s="15" t="s">
        <v>235</v>
      </c>
      <c r="E140" s="15">
        <v>2023</v>
      </c>
      <c r="F140" s="15" t="s">
        <v>162</v>
      </c>
      <c r="G140" s="15" t="s">
        <v>133</v>
      </c>
      <c r="H140" s="15" t="s">
        <v>136</v>
      </c>
      <c r="I140" s="15" t="s">
        <v>139</v>
      </c>
      <c r="J140" s="15" t="s">
        <v>141</v>
      </c>
      <c r="K140" s="15" t="s">
        <v>271</v>
      </c>
      <c r="L140" s="15">
        <v>3</v>
      </c>
      <c r="M140" s="15">
        <v>0.36399999999999999</v>
      </c>
      <c r="N140" s="15">
        <v>0.22600000000000001</v>
      </c>
      <c r="O140" s="15">
        <v>6.0000000000000001E-3</v>
      </c>
      <c r="P140" s="15">
        <v>0.317</v>
      </c>
      <c r="Q140" s="15">
        <v>0.214</v>
      </c>
      <c r="R140" s="15">
        <v>0.46</v>
      </c>
      <c r="S140" s="15">
        <v>13.346</v>
      </c>
      <c r="U140" s="15">
        <v>1331474.926</v>
      </c>
      <c r="V140" s="15">
        <v>1230</v>
      </c>
    </row>
    <row r="141" spans="2:22" x14ac:dyDescent="0.25">
      <c r="B141" s="15" t="s">
        <v>122</v>
      </c>
      <c r="C141" s="15" t="s">
        <v>207</v>
      </c>
      <c r="D141" s="15" t="s">
        <v>235</v>
      </c>
      <c r="E141" s="15">
        <v>2023</v>
      </c>
      <c r="F141" s="15" t="s">
        <v>162</v>
      </c>
      <c r="G141" s="15" t="s">
        <v>133</v>
      </c>
      <c r="H141" s="15" t="s">
        <v>136</v>
      </c>
      <c r="I141" s="15" t="s">
        <v>139</v>
      </c>
      <c r="J141" s="15" t="s">
        <v>141</v>
      </c>
      <c r="K141" s="15" t="s">
        <v>271</v>
      </c>
      <c r="L141" s="15">
        <v>4</v>
      </c>
      <c r="M141" s="15">
        <v>0.38400000000000001</v>
      </c>
      <c r="N141" s="15">
        <v>0.246</v>
      </c>
      <c r="O141" s="15">
        <v>7.0000000000000001E-3</v>
      </c>
      <c r="P141" s="15">
        <v>0.33300000000000002</v>
      </c>
      <c r="Q141" s="15">
        <v>0.219</v>
      </c>
      <c r="R141" s="15">
        <v>0.48399999999999999</v>
      </c>
      <c r="S141" s="15">
        <v>13.323</v>
      </c>
      <c r="U141" s="15">
        <v>1330591.307</v>
      </c>
      <c r="V141" s="15">
        <v>1240</v>
      </c>
    </row>
    <row r="142" spans="2:22" x14ac:dyDescent="0.25">
      <c r="B142" s="15" t="s">
        <v>122</v>
      </c>
      <c r="C142" s="15" t="s">
        <v>207</v>
      </c>
      <c r="D142" s="15" t="s">
        <v>235</v>
      </c>
      <c r="E142" s="15">
        <v>2023</v>
      </c>
      <c r="F142" s="15" t="s">
        <v>162</v>
      </c>
      <c r="G142" s="15" t="s">
        <v>133</v>
      </c>
      <c r="H142" s="15" t="s">
        <v>136</v>
      </c>
      <c r="I142" s="15" t="s">
        <v>139</v>
      </c>
      <c r="J142" s="15" t="s">
        <v>141</v>
      </c>
      <c r="K142" s="15" t="s">
        <v>271</v>
      </c>
      <c r="L142" s="15">
        <v>5</v>
      </c>
      <c r="M142" s="15">
        <v>0.40400000000000003</v>
      </c>
      <c r="N142" s="15">
        <v>0.253</v>
      </c>
      <c r="O142" s="15">
        <v>7.0000000000000001E-3</v>
      </c>
      <c r="P142" s="15">
        <v>0.35199999999999998</v>
      </c>
      <c r="Q142" s="15">
        <v>0.23899999999999999</v>
      </c>
      <c r="R142" s="15">
        <v>0.50900000000000001</v>
      </c>
      <c r="S142" s="15">
        <v>13.422000000000001</v>
      </c>
      <c r="U142" s="15">
        <v>1333694.1029999999</v>
      </c>
      <c r="V142" s="15">
        <v>1380</v>
      </c>
    </row>
    <row r="143" spans="2:22" x14ac:dyDescent="0.25">
      <c r="B143" s="15" t="s">
        <v>122</v>
      </c>
      <c r="C143" s="15" t="s">
        <v>207</v>
      </c>
      <c r="D143" s="15" t="s">
        <v>236</v>
      </c>
      <c r="E143" s="15">
        <v>2023</v>
      </c>
      <c r="F143" s="15" t="s">
        <v>162</v>
      </c>
      <c r="G143" s="15" t="s">
        <v>133</v>
      </c>
      <c r="H143" s="15" t="s">
        <v>136</v>
      </c>
      <c r="I143" s="15" t="s">
        <v>139</v>
      </c>
      <c r="J143" s="15" t="s">
        <v>141</v>
      </c>
      <c r="K143" s="15" t="s">
        <v>271</v>
      </c>
      <c r="L143" s="15">
        <v>1</v>
      </c>
      <c r="M143" s="15">
        <v>0.309</v>
      </c>
      <c r="N143" s="15">
        <v>0.2</v>
      </c>
      <c r="O143" s="15">
        <v>5.0000000000000001E-3</v>
      </c>
      <c r="P143" s="15">
        <v>0.26400000000000001</v>
      </c>
      <c r="Q143" s="15">
        <v>0.17199999999999999</v>
      </c>
      <c r="R143" s="15">
        <v>0.38900000000000001</v>
      </c>
      <c r="S143" s="15">
        <v>13.454000000000001</v>
      </c>
      <c r="U143" s="15">
        <v>1265045.361</v>
      </c>
      <c r="V143" s="15">
        <v>1370</v>
      </c>
    </row>
    <row r="144" spans="2:22" x14ac:dyDescent="0.25">
      <c r="B144" s="15" t="s">
        <v>122</v>
      </c>
      <c r="C144" s="15" t="s">
        <v>207</v>
      </c>
      <c r="D144" s="15" t="s">
        <v>236</v>
      </c>
      <c r="E144" s="15">
        <v>2023</v>
      </c>
      <c r="F144" s="15" t="s">
        <v>162</v>
      </c>
      <c r="G144" s="15" t="s">
        <v>133</v>
      </c>
      <c r="H144" s="15" t="s">
        <v>136</v>
      </c>
      <c r="I144" s="15" t="s">
        <v>139</v>
      </c>
      <c r="J144" s="15" t="s">
        <v>141</v>
      </c>
      <c r="K144" s="15" t="s">
        <v>271</v>
      </c>
      <c r="L144" s="15">
        <v>2</v>
      </c>
      <c r="M144" s="15">
        <v>0.33</v>
      </c>
      <c r="N144" s="15">
        <v>0.219</v>
      </c>
      <c r="O144" s="15">
        <v>6.0000000000000001E-3</v>
      </c>
      <c r="P144" s="15">
        <v>0.27700000000000002</v>
      </c>
      <c r="Q144" s="15">
        <v>0.183</v>
      </c>
      <c r="R144" s="15">
        <v>0.41699999999999998</v>
      </c>
      <c r="S144" s="15">
        <v>13.62</v>
      </c>
      <c r="U144" s="15">
        <v>1289789.0009999999</v>
      </c>
      <c r="V144" s="15">
        <v>1550</v>
      </c>
    </row>
    <row r="145" spans="2:22" x14ac:dyDescent="0.25">
      <c r="B145" s="15" t="s">
        <v>122</v>
      </c>
      <c r="C145" s="15" t="s">
        <v>207</v>
      </c>
      <c r="D145" s="15" t="s">
        <v>236</v>
      </c>
      <c r="E145" s="15">
        <v>2023</v>
      </c>
      <c r="F145" s="15" t="s">
        <v>162</v>
      </c>
      <c r="G145" s="15" t="s">
        <v>133</v>
      </c>
      <c r="H145" s="15" t="s">
        <v>136</v>
      </c>
      <c r="I145" s="15" t="s">
        <v>139</v>
      </c>
      <c r="J145" s="15" t="s">
        <v>141</v>
      </c>
      <c r="K145" s="15" t="s">
        <v>271</v>
      </c>
      <c r="L145" s="15">
        <v>3</v>
      </c>
      <c r="M145" s="15">
        <v>0.34899999999999998</v>
      </c>
      <c r="N145" s="15">
        <v>0.216</v>
      </c>
      <c r="O145" s="15">
        <v>6.0000000000000001E-3</v>
      </c>
      <c r="P145" s="15">
        <v>0.30199999999999999</v>
      </c>
      <c r="Q145" s="15">
        <v>0.20599999999999999</v>
      </c>
      <c r="R145" s="15">
        <v>0.437</v>
      </c>
      <c r="S145" s="15">
        <v>13.599</v>
      </c>
      <c r="U145" s="15">
        <v>1290368.69</v>
      </c>
      <c r="V145" s="15">
        <v>1230</v>
      </c>
    </row>
    <row r="146" spans="2:22" x14ac:dyDescent="0.25">
      <c r="B146" s="15" t="s">
        <v>122</v>
      </c>
      <c r="C146" s="15" t="s">
        <v>207</v>
      </c>
      <c r="D146" s="15" t="s">
        <v>236</v>
      </c>
      <c r="E146" s="15">
        <v>2023</v>
      </c>
      <c r="F146" s="15" t="s">
        <v>162</v>
      </c>
      <c r="G146" s="15" t="s">
        <v>133</v>
      </c>
      <c r="H146" s="15" t="s">
        <v>136</v>
      </c>
      <c r="I146" s="15" t="s">
        <v>139</v>
      </c>
      <c r="J146" s="15" t="s">
        <v>141</v>
      </c>
      <c r="K146" s="15" t="s">
        <v>271</v>
      </c>
      <c r="L146" s="15">
        <v>4</v>
      </c>
      <c r="M146" s="15">
        <v>0.36599999999999999</v>
      </c>
      <c r="N146" s="15">
        <v>0.24299999999999999</v>
      </c>
      <c r="O146" s="15">
        <v>7.0000000000000001E-3</v>
      </c>
      <c r="P146" s="15">
        <v>0.314</v>
      </c>
      <c r="Q146" s="15">
        <v>0.20799999999999999</v>
      </c>
      <c r="R146" s="15">
        <v>0.45900000000000002</v>
      </c>
      <c r="S146" s="15">
        <v>13.574999999999999</v>
      </c>
      <c r="U146" s="15">
        <v>1288807.825</v>
      </c>
      <c r="V146" s="15">
        <v>1240</v>
      </c>
    </row>
    <row r="147" spans="2:22" x14ac:dyDescent="0.25">
      <c r="B147" s="15" t="s">
        <v>122</v>
      </c>
      <c r="C147" s="15" t="s">
        <v>207</v>
      </c>
      <c r="D147" s="15" t="s">
        <v>236</v>
      </c>
      <c r="E147" s="15">
        <v>2023</v>
      </c>
      <c r="F147" s="15" t="s">
        <v>162</v>
      </c>
      <c r="G147" s="15" t="s">
        <v>133</v>
      </c>
      <c r="H147" s="15" t="s">
        <v>136</v>
      </c>
      <c r="I147" s="15" t="s">
        <v>139</v>
      </c>
      <c r="J147" s="15" t="s">
        <v>141</v>
      </c>
      <c r="K147" s="15" t="s">
        <v>271</v>
      </c>
      <c r="L147" s="15">
        <v>5</v>
      </c>
      <c r="M147" s="15">
        <v>0.38900000000000001</v>
      </c>
      <c r="N147" s="15">
        <v>0.245</v>
      </c>
      <c r="O147" s="15">
        <v>7.0000000000000001E-3</v>
      </c>
      <c r="P147" s="15">
        <v>0.33400000000000002</v>
      </c>
      <c r="Q147" s="15">
        <v>0.223</v>
      </c>
      <c r="R147" s="15">
        <v>0.498</v>
      </c>
      <c r="S147" s="15">
        <v>13.680999999999999</v>
      </c>
      <c r="U147" s="15">
        <v>1288876.9509999999</v>
      </c>
      <c r="V147" s="15">
        <v>1380</v>
      </c>
    </row>
    <row r="148" spans="2:22" x14ac:dyDescent="0.25">
      <c r="B148" s="15" t="s">
        <v>122</v>
      </c>
      <c r="C148" s="15" t="s">
        <v>207</v>
      </c>
      <c r="D148" s="15" t="s">
        <v>237</v>
      </c>
      <c r="E148" s="15">
        <v>2023</v>
      </c>
      <c r="F148" s="15" t="s">
        <v>162</v>
      </c>
      <c r="G148" s="15" t="s">
        <v>133</v>
      </c>
      <c r="H148" s="15" t="s">
        <v>136</v>
      </c>
      <c r="I148" s="15" t="s">
        <v>139</v>
      </c>
      <c r="J148" s="15" t="s">
        <v>141</v>
      </c>
      <c r="K148" s="15" t="s">
        <v>271</v>
      </c>
      <c r="L148" s="15">
        <v>1</v>
      </c>
      <c r="M148" s="15">
        <v>0.30399999999999999</v>
      </c>
      <c r="N148" s="15">
        <v>0.19900000000000001</v>
      </c>
      <c r="O148" s="15">
        <v>5.0000000000000001E-3</v>
      </c>
      <c r="P148" s="15">
        <v>0.26200000000000001</v>
      </c>
      <c r="Q148" s="15">
        <v>0.16700000000000001</v>
      </c>
      <c r="R148" s="15">
        <v>0.38700000000000001</v>
      </c>
      <c r="S148" s="15">
        <v>13.454000000000001</v>
      </c>
      <c r="U148" s="15">
        <v>1265041.3400000001</v>
      </c>
      <c r="V148" s="15">
        <v>1370</v>
      </c>
    </row>
    <row r="149" spans="2:22" x14ac:dyDescent="0.25">
      <c r="B149" s="15" t="s">
        <v>122</v>
      </c>
      <c r="C149" s="15" t="s">
        <v>207</v>
      </c>
      <c r="D149" s="15" t="s">
        <v>237</v>
      </c>
      <c r="E149" s="15">
        <v>2023</v>
      </c>
      <c r="F149" s="15" t="s">
        <v>162</v>
      </c>
      <c r="G149" s="15" t="s">
        <v>133</v>
      </c>
      <c r="H149" s="15" t="s">
        <v>136</v>
      </c>
      <c r="I149" s="15" t="s">
        <v>139</v>
      </c>
      <c r="J149" s="15" t="s">
        <v>141</v>
      </c>
      <c r="K149" s="15" t="s">
        <v>271</v>
      </c>
      <c r="L149" s="15">
        <v>2</v>
      </c>
      <c r="M149" s="15">
        <v>0.32300000000000001</v>
      </c>
      <c r="N149" s="15">
        <v>0.217</v>
      </c>
      <c r="O149" s="15">
        <v>6.0000000000000001E-3</v>
      </c>
      <c r="P149" s="15">
        <v>0.26800000000000002</v>
      </c>
      <c r="Q149" s="15">
        <v>0.17699999999999999</v>
      </c>
      <c r="R149" s="15">
        <v>0.40100000000000002</v>
      </c>
      <c r="S149" s="15">
        <v>13.62</v>
      </c>
      <c r="U149" s="15">
        <v>1289787.2660000001</v>
      </c>
      <c r="V149" s="15">
        <v>1550</v>
      </c>
    </row>
    <row r="150" spans="2:22" x14ac:dyDescent="0.25">
      <c r="B150" s="15" t="s">
        <v>122</v>
      </c>
      <c r="C150" s="15" t="s">
        <v>207</v>
      </c>
      <c r="D150" s="15" t="s">
        <v>237</v>
      </c>
      <c r="E150" s="15">
        <v>2023</v>
      </c>
      <c r="F150" s="15" t="s">
        <v>162</v>
      </c>
      <c r="G150" s="15" t="s">
        <v>133</v>
      </c>
      <c r="H150" s="15" t="s">
        <v>136</v>
      </c>
      <c r="I150" s="15" t="s">
        <v>139</v>
      </c>
      <c r="J150" s="15" t="s">
        <v>141</v>
      </c>
      <c r="K150" s="15" t="s">
        <v>271</v>
      </c>
      <c r="L150" s="15">
        <v>3</v>
      </c>
      <c r="M150" s="15">
        <v>0.33800000000000002</v>
      </c>
      <c r="N150" s="15">
        <v>0.20799999999999999</v>
      </c>
      <c r="O150" s="15">
        <v>6.0000000000000001E-3</v>
      </c>
      <c r="P150" s="15">
        <v>0.29399999999999998</v>
      </c>
      <c r="Q150" s="15">
        <v>0.20100000000000001</v>
      </c>
      <c r="R150" s="15">
        <v>0.42099999999999999</v>
      </c>
      <c r="S150" s="15">
        <v>13.599</v>
      </c>
      <c r="U150" s="15">
        <v>1290374.7760000001</v>
      </c>
      <c r="V150" s="15">
        <v>1230</v>
      </c>
    </row>
    <row r="151" spans="2:22" x14ac:dyDescent="0.25">
      <c r="B151" s="15" t="s">
        <v>122</v>
      </c>
      <c r="C151" s="15" t="s">
        <v>207</v>
      </c>
      <c r="D151" s="15" t="s">
        <v>237</v>
      </c>
      <c r="E151" s="15">
        <v>2023</v>
      </c>
      <c r="F151" s="15" t="s">
        <v>162</v>
      </c>
      <c r="G151" s="15" t="s">
        <v>133</v>
      </c>
      <c r="H151" s="15" t="s">
        <v>136</v>
      </c>
      <c r="I151" s="15" t="s">
        <v>139</v>
      </c>
      <c r="J151" s="15" t="s">
        <v>141</v>
      </c>
      <c r="K151" s="15" t="s">
        <v>271</v>
      </c>
      <c r="L151" s="15">
        <v>4</v>
      </c>
      <c r="M151" s="15">
        <v>0.35599999999999998</v>
      </c>
      <c r="N151" s="15">
        <v>0.24299999999999999</v>
      </c>
      <c r="O151" s="15">
        <v>7.0000000000000001E-3</v>
      </c>
      <c r="P151" s="15">
        <v>0.31</v>
      </c>
      <c r="Q151" s="15">
        <v>0.20200000000000001</v>
      </c>
      <c r="R151" s="15">
        <v>0.44</v>
      </c>
      <c r="S151" s="15">
        <v>13.574999999999999</v>
      </c>
      <c r="U151" s="15">
        <v>1288807.9480000001</v>
      </c>
      <c r="V151" s="15">
        <v>1240</v>
      </c>
    </row>
    <row r="152" spans="2:22" x14ac:dyDescent="0.25">
      <c r="B152" s="15" t="s">
        <v>122</v>
      </c>
      <c r="C152" s="15" t="s">
        <v>207</v>
      </c>
      <c r="D152" s="15" t="s">
        <v>237</v>
      </c>
      <c r="E152" s="15">
        <v>2023</v>
      </c>
      <c r="F152" s="15" t="s">
        <v>162</v>
      </c>
      <c r="G152" s="15" t="s">
        <v>133</v>
      </c>
      <c r="H152" s="15" t="s">
        <v>136</v>
      </c>
      <c r="I152" s="15" t="s">
        <v>139</v>
      </c>
      <c r="J152" s="15" t="s">
        <v>141</v>
      </c>
      <c r="K152" s="15" t="s">
        <v>271</v>
      </c>
      <c r="L152" s="15">
        <v>5</v>
      </c>
      <c r="M152" s="15">
        <v>0.378</v>
      </c>
      <c r="N152" s="15">
        <v>0.23899999999999999</v>
      </c>
      <c r="O152" s="15">
        <v>6.0000000000000001E-3</v>
      </c>
      <c r="P152" s="15">
        <v>0.32100000000000001</v>
      </c>
      <c r="Q152" s="15">
        <v>0.219</v>
      </c>
      <c r="R152" s="15">
        <v>0.48299999999999998</v>
      </c>
      <c r="S152" s="15">
        <v>13.680999999999999</v>
      </c>
      <c r="U152" s="15">
        <v>1288877.737</v>
      </c>
      <c r="V152" s="15">
        <v>1380</v>
      </c>
    </row>
    <row r="153" spans="2:22" x14ac:dyDescent="0.25">
      <c r="B153" s="15" t="s">
        <v>122</v>
      </c>
      <c r="C153" s="15" t="s">
        <v>207</v>
      </c>
      <c r="D153" s="15" t="s">
        <v>238</v>
      </c>
      <c r="E153" s="15">
        <v>2023</v>
      </c>
      <c r="F153" s="15" t="s">
        <v>162</v>
      </c>
      <c r="G153" s="15" t="s">
        <v>133</v>
      </c>
      <c r="H153" s="15" t="s">
        <v>136</v>
      </c>
      <c r="I153" s="15" t="s">
        <v>139</v>
      </c>
      <c r="J153" s="15" t="s">
        <v>141</v>
      </c>
      <c r="K153" s="15" t="s">
        <v>271</v>
      </c>
      <c r="L153" s="15">
        <v>1</v>
      </c>
      <c r="M153" s="15">
        <v>0.3</v>
      </c>
      <c r="N153" s="15">
        <v>0.19500000000000001</v>
      </c>
      <c r="O153" s="15">
        <v>5.0000000000000001E-3</v>
      </c>
      <c r="P153" s="15">
        <v>0.254</v>
      </c>
      <c r="Q153" s="15">
        <v>0.16600000000000001</v>
      </c>
      <c r="R153" s="15">
        <v>0.379</v>
      </c>
      <c r="S153" s="15">
        <v>13.507999999999999</v>
      </c>
      <c r="U153" s="15">
        <v>1136647.388</v>
      </c>
      <c r="V153" s="15">
        <v>1370</v>
      </c>
    </row>
    <row r="154" spans="2:22" x14ac:dyDescent="0.25">
      <c r="B154" s="15" t="s">
        <v>122</v>
      </c>
      <c r="C154" s="15" t="s">
        <v>207</v>
      </c>
      <c r="D154" s="15" t="s">
        <v>238</v>
      </c>
      <c r="E154" s="15">
        <v>2023</v>
      </c>
      <c r="F154" s="15" t="s">
        <v>162</v>
      </c>
      <c r="G154" s="15" t="s">
        <v>133</v>
      </c>
      <c r="H154" s="15" t="s">
        <v>136</v>
      </c>
      <c r="I154" s="15" t="s">
        <v>139</v>
      </c>
      <c r="J154" s="15" t="s">
        <v>141</v>
      </c>
      <c r="K154" s="15" t="s">
        <v>271</v>
      </c>
      <c r="L154" s="15">
        <v>2</v>
      </c>
      <c r="M154" s="15">
        <v>0.32</v>
      </c>
      <c r="N154" s="15">
        <v>0.215</v>
      </c>
      <c r="O154" s="15">
        <v>5.0000000000000001E-3</v>
      </c>
      <c r="P154" s="15">
        <v>0.26800000000000002</v>
      </c>
      <c r="Q154" s="15">
        <v>0.17699999999999999</v>
      </c>
      <c r="R154" s="15">
        <v>0.40400000000000003</v>
      </c>
      <c r="S154" s="15">
        <v>13.67</v>
      </c>
      <c r="U154" s="15">
        <v>1156308.4850000001</v>
      </c>
      <c r="V154" s="15">
        <v>1550</v>
      </c>
    </row>
    <row r="155" spans="2:22" x14ac:dyDescent="0.25">
      <c r="B155" s="15" t="s">
        <v>122</v>
      </c>
      <c r="C155" s="15" t="s">
        <v>207</v>
      </c>
      <c r="D155" s="15" t="s">
        <v>238</v>
      </c>
      <c r="E155" s="15">
        <v>2023</v>
      </c>
      <c r="F155" s="15" t="s">
        <v>162</v>
      </c>
      <c r="G155" s="15" t="s">
        <v>133</v>
      </c>
      <c r="H155" s="15" t="s">
        <v>136</v>
      </c>
      <c r="I155" s="15" t="s">
        <v>139</v>
      </c>
      <c r="J155" s="15" t="s">
        <v>141</v>
      </c>
      <c r="K155" s="15" t="s">
        <v>271</v>
      </c>
      <c r="L155" s="15">
        <v>3</v>
      </c>
      <c r="M155" s="15">
        <v>0.33400000000000002</v>
      </c>
      <c r="N155" s="15">
        <v>0.20399999999999999</v>
      </c>
      <c r="O155" s="15">
        <v>6.0000000000000001E-3</v>
      </c>
      <c r="P155" s="15">
        <v>0.29399999999999998</v>
      </c>
      <c r="Q155" s="15">
        <v>0.2</v>
      </c>
      <c r="R155" s="15">
        <v>0.41899999999999998</v>
      </c>
      <c r="S155" s="15">
        <v>13.651</v>
      </c>
      <c r="U155" s="15">
        <v>1158301.236</v>
      </c>
      <c r="V155" s="15">
        <v>1230</v>
      </c>
    </row>
    <row r="156" spans="2:22" x14ac:dyDescent="0.25">
      <c r="B156" s="15" t="s">
        <v>122</v>
      </c>
      <c r="C156" s="15" t="s">
        <v>207</v>
      </c>
      <c r="D156" s="15" t="s">
        <v>238</v>
      </c>
      <c r="E156" s="15">
        <v>2023</v>
      </c>
      <c r="F156" s="15" t="s">
        <v>162</v>
      </c>
      <c r="G156" s="15" t="s">
        <v>133</v>
      </c>
      <c r="H156" s="15" t="s">
        <v>136</v>
      </c>
      <c r="I156" s="15" t="s">
        <v>139</v>
      </c>
      <c r="J156" s="15" t="s">
        <v>141</v>
      </c>
      <c r="K156" s="15" t="s">
        <v>271</v>
      </c>
      <c r="L156" s="15">
        <v>4</v>
      </c>
      <c r="M156" s="15">
        <v>0.35299999999999998</v>
      </c>
      <c r="N156" s="15">
        <v>0.24</v>
      </c>
      <c r="O156" s="15">
        <v>7.0000000000000001E-3</v>
      </c>
      <c r="P156" s="15">
        <v>0.30299999999999999</v>
      </c>
      <c r="Q156" s="15">
        <v>0.19900000000000001</v>
      </c>
      <c r="R156" s="15">
        <v>0.441</v>
      </c>
      <c r="S156" s="15">
        <v>13.627000000000001</v>
      </c>
      <c r="U156" s="15">
        <v>1156209.1669999999</v>
      </c>
      <c r="V156" s="15">
        <v>1240</v>
      </c>
    </row>
    <row r="157" spans="2:22" x14ac:dyDescent="0.25">
      <c r="B157" s="15" t="s">
        <v>122</v>
      </c>
      <c r="C157" s="15" t="s">
        <v>207</v>
      </c>
      <c r="D157" s="15" t="s">
        <v>238</v>
      </c>
      <c r="E157" s="15">
        <v>2023</v>
      </c>
      <c r="F157" s="15" t="s">
        <v>162</v>
      </c>
      <c r="G157" s="15" t="s">
        <v>133</v>
      </c>
      <c r="H157" s="15" t="s">
        <v>136</v>
      </c>
      <c r="I157" s="15" t="s">
        <v>139</v>
      </c>
      <c r="J157" s="15" t="s">
        <v>141</v>
      </c>
      <c r="K157" s="15" t="s">
        <v>271</v>
      </c>
      <c r="L157" s="15">
        <v>5</v>
      </c>
      <c r="M157" s="15">
        <v>0.375</v>
      </c>
      <c r="N157" s="15">
        <v>0.23799999999999999</v>
      </c>
      <c r="O157" s="15">
        <v>6.0000000000000001E-3</v>
      </c>
      <c r="P157" s="15">
        <v>0.32200000000000001</v>
      </c>
      <c r="Q157" s="15">
        <v>0.216</v>
      </c>
      <c r="R157" s="15">
        <v>0.47499999999999998</v>
      </c>
      <c r="S157" s="15">
        <v>13.736000000000001</v>
      </c>
      <c r="U157" s="15">
        <v>1154926.5900000001</v>
      </c>
      <c r="V157" s="15">
        <v>1380</v>
      </c>
    </row>
    <row r="158" spans="2:22" x14ac:dyDescent="0.25">
      <c r="B158" s="15" t="s">
        <v>122</v>
      </c>
      <c r="C158" s="15" t="s">
        <v>207</v>
      </c>
      <c r="D158" s="15" t="s">
        <v>239</v>
      </c>
      <c r="E158" s="15">
        <v>2023</v>
      </c>
      <c r="F158" s="15" t="s">
        <v>162</v>
      </c>
      <c r="G158" s="15" t="s">
        <v>133</v>
      </c>
      <c r="H158" s="15" t="s">
        <v>136</v>
      </c>
      <c r="I158" s="15" t="s">
        <v>139</v>
      </c>
      <c r="J158" s="15" t="s">
        <v>141</v>
      </c>
      <c r="K158" s="15" t="s">
        <v>271</v>
      </c>
      <c r="L158" s="15">
        <v>1</v>
      </c>
      <c r="M158" s="15">
        <v>0.30599999999999999</v>
      </c>
      <c r="N158" s="15">
        <v>0.20100000000000001</v>
      </c>
      <c r="O158" s="15">
        <v>5.0000000000000001E-3</v>
      </c>
      <c r="P158" s="15">
        <v>0.26</v>
      </c>
      <c r="Q158" s="15">
        <v>0.17100000000000001</v>
      </c>
      <c r="R158" s="15">
        <v>0.38400000000000001</v>
      </c>
      <c r="S158" s="15">
        <v>13.509</v>
      </c>
      <c r="U158" s="15">
        <v>1136547.8729999999</v>
      </c>
      <c r="V158" s="15">
        <v>1370</v>
      </c>
    </row>
    <row r="159" spans="2:22" x14ac:dyDescent="0.25">
      <c r="B159" s="15" t="s">
        <v>122</v>
      </c>
      <c r="C159" s="15" t="s">
        <v>207</v>
      </c>
      <c r="D159" s="15" t="s">
        <v>239</v>
      </c>
      <c r="E159" s="15">
        <v>2023</v>
      </c>
      <c r="F159" s="15" t="s">
        <v>162</v>
      </c>
      <c r="G159" s="15" t="s">
        <v>133</v>
      </c>
      <c r="H159" s="15" t="s">
        <v>136</v>
      </c>
      <c r="I159" s="15" t="s">
        <v>139</v>
      </c>
      <c r="J159" s="15" t="s">
        <v>141</v>
      </c>
      <c r="K159" s="15" t="s">
        <v>271</v>
      </c>
      <c r="L159" s="15">
        <v>2</v>
      </c>
      <c r="M159" s="15">
        <v>0.32500000000000001</v>
      </c>
      <c r="N159" s="15">
        <v>0.218</v>
      </c>
      <c r="O159" s="15">
        <v>6.0000000000000001E-3</v>
      </c>
      <c r="P159" s="15">
        <v>0.26600000000000001</v>
      </c>
      <c r="Q159" s="15">
        <v>0.18099999999999999</v>
      </c>
      <c r="R159" s="15">
        <v>0.40400000000000003</v>
      </c>
      <c r="S159" s="15">
        <v>13.670999999999999</v>
      </c>
      <c r="U159" s="15">
        <v>1156212.257</v>
      </c>
      <c r="V159" s="15">
        <v>1550</v>
      </c>
    </row>
    <row r="160" spans="2:22" x14ac:dyDescent="0.25">
      <c r="B160" s="15" t="s">
        <v>122</v>
      </c>
      <c r="C160" s="15" t="s">
        <v>207</v>
      </c>
      <c r="D160" s="15" t="s">
        <v>239</v>
      </c>
      <c r="E160" s="15">
        <v>2023</v>
      </c>
      <c r="F160" s="15" t="s">
        <v>162</v>
      </c>
      <c r="G160" s="15" t="s">
        <v>133</v>
      </c>
      <c r="H160" s="15" t="s">
        <v>136</v>
      </c>
      <c r="I160" s="15" t="s">
        <v>139</v>
      </c>
      <c r="J160" s="15" t="s">
        <v>141</v>
      </c>
      <c r="K160" s="15" t="s">
        <v>271</v>
      </c>
      <c r="L160" s="15">
        <v>3</v>
      </c>
      <c r="M160" s="15">
        <v>0.33700000000000002</v>
      </c>
      <c r="N160" s="15">
        <v>0.20899999999999999</v>
      </c>
      <c r="O160" s="15">
        <v>6.0000000000000001E-3</v>
      </c>
      <c r="P160" s="15">
        <v>0.29899999999999999</v>
      </c>
      <c r="Q160" s="15">
        <v>0.20100000000000001</v>
      </c>
      <c r="R160" s="15">
        <v>0.42</v>
      </c>
      <c r="S160" s="15">
        <v>13.651</v>
      </c>
      <c r="U160" s="15">
        <v>1158236.932</v>
      </c>
      <c r="V160" s="15">
        <v>1230</v>
      </c>
    </row>
    <row r="161" spans="2:22" x14ac:dyDescent="0.25">
      <c r="B161" s="15" t="s">
        <v>122</v>
      </c>
      <c r="C161" s="15" t="s">
        <v>207</v>
      </c>
      <c r="D161" s="15" t="s">
        <v>239</v>
      </c>
      <c r="E161" s="15">
        <v>2023</v>
      </c>
      <c r="F161" s="15" t="s">
        <v>162</v>
      </c>
      <c r="G161" s="15" t="s">
        <v>133</v>
      </c>
      <c r="H161" s="15" t="s">
        <v>136</v>
      </c>
      <c r="I161" s="15" t="s">
        <v>139</v>
      </c>
      <c r="J161" s="15" t="s">
        <v>141</v>
      </c>
      <c r="K161" s="15" t="s">
        <v>271</v>
      </c>
      <c r="L161" s="15">
        <v>4</v>
      </c>
      <c r="M161" s="15">
        <v>0.35699999999999998</v>
      </c>
      <c r="N161" s="15">
        <v>0.24299999999999999</v>
      </c>
      <c r="O161" s="15">
        <v>7.0000000000000001E-3</v>
      </c>
      <c r="P161" s="15">
        <v>0.30199999999999999</v>
      </c>
      <c r="Q161" s="15">
        <v>0.20499999999999999</v>
      </c>
      <c r="R161" s="15">
        <v>0.442</v>
      </c>
      <c r="S161" s="15">
        <v>13.628</v>
      </c>
      <c r="U161" s="15">
        <v>1156137.135</v>
      </c>
      <c r="V161" s="15">
        <v>1240</v>
      </c>
    </row>
    <row r="162" spans="2:22" x14ac:dyDescent="0.25">
      <c r="B162" s="15" t="s">
        <v>122</v>
      </c>
      <c r="C162" s="15" t="s">
        <v>207</v>
      </c>
      <c r="D162" s="15" t="s">
        <v>239</v>
      </c>
      <c r="E162" s="15">
        <v>2023</v>
      </c>
      <c r="F162" s="15" t="s">
        <v>162</v>
      </c>
      <c r="G162" s="15" t="s">
        <v>133</v>
      </c>
      <c r="H162" s="15" t="s">
        <v>136</v>
      </c>
      <c r="I162" s="15" t="s">
        <v>139</v>
      </c>
      <c r="J162" s="15" t="s">
        <v>141</v>
      </c>
      <c r="K162" s="15" t="s">
        <v>271</v>
      </c>
      <c r="L162" s="15">
        <v>5</v>
      </c>
      <c r="M162" s="15">
        <v>0.379</v>
      </c>
      <c r="N162" s="15">
        <v>0.23699999999999999</v>
      </c>
      <c r="O162" s="15">
        <v>6.0000000000000001E-3</v>
      </c>
      <c r="P162" s="15">
        <v>0.32800000000000001</v>
      </c>
      <c r="Q162" s="15">
        <v>0.22</v>
      </c>
      <c r="R162" s="15">
        <v>0.48</v>
      </c>
      <c r="S162" s="15">
        <v>13.736000000000001</v>
      </c>
      <c r="U162" s="15">
        <v>1154874.203</v>
      </c>
      <c r="V162" s="15">
        <v>1380</v>
      </c>
    </row>
    <row r="163" spans="2:22" x14ac:dyDescent="0.25">
      <c r="B163" s="15" t="s">
        <v>122</v>
      </c>
      <c r="C163" s="15" t="s">
        <v>207</v>
      </c>
      <c r="D163" s="15" t="s">
        <v>240</v>
      </c>
      <c r="E163" s="15">
        <v>2023</v>
      </c>
      <c r="F163" s="15" t="s">
        <v>162</v>
      </c>
      <c r="G163" s="15" t="s">
        <v>133</v>
      </c>
      <c r="H163" s="15" t="s">
        <v>136</v>
      </c>
      <c r="I163" s="15" t="s">
        <v>139</v>
      </c>
      <c r="J163" s="15" t="s">
        <v>141</v>
      </c>
      <c r="K163" s="15" t="s">
        <v>271</v>
      </c>
      <c r="L163" s="15">
        <v>1</v>
      </c>
      <c r="M163" s="15">
        <v>0.32100000000000001</v>
      </c>
      <c r="N163" s="15">
        <v>0.21099999999999999</v>
      </c>
      <c r="O163" s="15">
        <v>6.0000000000000001E-3</v>
      </c>
      <c r="P163" s="15">
        <v>0.27100000000000002</v>
      </c>
      <c r="Q163" s="15">
        <v>0.17599999999999999</v>
      </c>
      <c r="R163" s="15">
        <v>0.40400000000000003</v>
      </c>
      <c r="S163" s="15">
        <v>13.342000000000001</v>
      </c>
      <c r="U163" s="15">
        <v>935103.82900000003</v>
      </c>
      <c r="V163" s="15">
        <v>1370</v>
      </c>
    </row>
    <row r="164" spans="2:22" x14ac:dyDescent="0.25">
      <c r="B164" s="15" t="s">
        <v>122</v>
      </c>
      <c r="C164" s="15" t="s">
        <v>207</v>
      </c>
      <c r="D164" s="15" t="s">
        <v>240</v>
      </c>
      <c r="E164" s="15">
        <v>2023</v>
      </c>
      <c r="F164" s="15" t="s">
        <v>162</v>
      </c>
      <c r="G164" s="15" t="s">
        <v>133</v>
      </c>
      <c r="H164" s="15" t="s">
        <v>136</v>
      </c>
      <c r="I164" s="15" t="s">
        <v>139</v>
      </c>
      <c r="J164" s="15" t="s">
        <v>141</v>
      </c>
      <c r="K164" s="15" t="s">
        <v>271</v>
      </c>
      <c r="L164" s="15">
        <v>2</v>
      </c>
      <c r="M164" s="15">
        <v>0.33700000000000002</v>
      </c>
      <c r="N164" s="15">
        <v>0.22600000000000001</v>
      </c>
      <c r="O164" s="15">
        <v>6.0000000000000001E-3</v>
      </c>
      <c r="P164" s="15">
        <v>0.27700000000000002</v>
      </c>
      <c r="Q164" s="15">
        <v>0.188</v>
      </c>
      <c r="R164" s="15">
        <v>0.42499999999999999</v>
      </c>
      <c r="S164" s="15">
        <v>13.507</v>
      </c>
      <c r="U164" s="15">
        <v>950608.58700000006</v>
      </c>
      <c r="V164" s="15">
        <v>1550</v>
      </c>
    </row>
    <row r="165" spans="2:22" x14ac:dyDescent="0.25">
      <c r="B165" s="15" t="s">
        <v>122</v>
      </c>
      <c r="C165" s="15" t="s">
        <v>207</v>
      </c>
      <c r="D165" s="15" t="s">
        <v>240</v>
      </c>
      <c r="E165" s="15">
        <v>2023</v>
      </c>
      <c r="F165" s="15" t="s">
        <v>162</v>
      </c>
      <c r="G165" s="15" t="s">
        <v>133</v>
      </c>
      <c r="H165" s="15" t="s">
        <v>136</v>
      </c>
      <c r="I165" s="15" t="s">
        <v>139</v>
      </c>
      <c r="J165" s="15" t="s">
        <v>141</v>
      </c>
      <c r="K165" s="15" t="s">
        <v>271</v>
      </c>
      <c r="L165" s="15">
        <v>3</v>
      </c>
      <c r="M165" s="15">
        <v>0.35</v>
      </c>
      <c r="N165" s="15">
        <v>0.221</v>
      </c>
      <c r="O165" s="15">
        <v>6.0000000000000001E-3</v>
      </c>
      <c r="P165" s="15">
        <v>0.308</v>
      </c>
      <c r="Q165" s="15">
        <v>0.21199999999999999</v>
      </c>
      <c r="R165" s="15">
        <v>0.434</v>
      </c>
      <c r="S165" s="15">
        <v>13.488</v>
      </c>
      <c r="U165" s="15">
        <v>952416.52899999998</v>
      </c>
      <c r="V165" s="15">
        <v>1230</v>
      </c>
    </row>
    <row r="166" spans="2:22" x14ac:dyDescent="0.25">
      <c r="B166" s="15" t="s">
        <v>122</v>
      </c>
      <c r="C166" s="15" t="s">
        <v>207</v>
      </c>
      <c r="D166" s="15" t="s">
        <v>240</v>
      </c>
      <c r="E166" s="15">
        <v>2023</v>
      </c>
      <c r="F166" s="15" t="s">
        <v>162</v>
      </c>
      <c r="G166" s="15" t="s">
        <v>133</v>
      </c>
      <c r="H166" s="15" t="s">
        <v>136</v>
      </c>
      <c r="I166" s="15" t="s">
        <v>139</v>
      </c>
      <c r="J166" s="15" t="s">
        <v>141</v>
      </c>
      <c r="K166" s="15" t="s">
        <v>271</v>
      </c>
      <c r="L166" s="15">
        <v>4</v>
      </c>
      <c r="M166" s="15">
        <v>0.372</v>
      </c>
      <c r="N166" s="15">
        <v>0.25600000000000001</v>
      </c>
      <c r="O166" s="15">
        <v>7.0000000000000001E-3</v>
      </c>
      <c r="P166" s="15">
        <v>0.316</v>
      </c>
      <c r="Q166" s="15">
        <v>0.21</v>
      </c>
      <c r="R166" s="15">
        <v>0.45700000000000002</v>
      </c>
      <c r="S166" s="15">
        <v>13.468</v>
      </c>
      <c r="U166" s="15">
        <v>949950.65300000005</v>
      </c>
      <c r="V166" s="15">
        <v>1240</v>
      </c>
    </row>
    <row r="167" spans="2:22" x14ac:dyDescent="0.25">
      <c r="B167" s="15" t="s">
        <v>122</v>
      </c>
      <c r="C167" s="15" t="s">
        <v>207</v>
      </c>
      <c r="D167" s="15" t="s">
        <v>240</v>
      </c>
      <c r="E167" s="15">
        <v>2023</v>
      </c>
      <c r="F167" s="15" t="s">
        <v>162</v>
      </c>
      <c r="G167" s="15" t="s">
        <v>133</v>
      </c>
      <c r="H167" s="15" t="s">
        <v>136</v>
      </c>
      <c r="I167" s="15" t="s">
        <v>139</v>
      </c>
      <c r="J167" s="15" t="s">
        <v>141</v>
      </c>
      <c r="K167" s="15" t="s">
        <v>271</v>
      </c>
      <c r="L167" s="15">
        <v>5</v>
      </c>
      <c r="M167" s="15">
        <v>0.39600000000000002</v>
      </c>
      <c r="N167" s="15">
        <v>0.247</v>
      </c>
      <c r="O167" s="15">
        <v>7.0000000000000001E-3</v>
      </c>
      <c r="P167" s="15">
        <v>0.34200000000000003</v>
      </c>
      <c r="Q167" s="15">
        <v>0.23200000000000001</v>
      </c>
      <c r="R167" s="15">
        <v>0.499</v>
      </c>
      <c r="S167" s="15">
        <v>13.569000000000001</v>
      </c>
      <c r="U167" s="15">
        <v>947559.13</v>
      </c>
      <c r="V167" s="15">
        <v>1380</v>
      </c>
    </row>
    <row r="168" spans="2:22" x14ac:dyDescent="0.25">
      <c r="B168" s="15" t="s">
        <v>122</v>
      </c>
      <c r="C168" s="15" t="s">
        <v>207</v>
      </c>
      <c r="D168" s="15" t="s">
        <v>241</v>
      </c>
      <c r="E168" s="15">
        <v>2023</v>
      </c>
      <c r="F168" s="15" t="s">
        <v>162</v>
      </c>
      <c r="G168" s="15" t="s">
        <v>133</v>
      </c>
      <c r="H168" s="15" t="s">
        <v>136</v>
      </c>
      <c r="I168" s="15" t="s">
        <v>139</v>
      </c>
      <c r="J168" s="15" t="s">
        <v>141</v>
      </c>
      <c r="K168" s="15" t="s">
        <v>271</v>
      </c>
      <c r="L168" s="15">
        <v>1</v>
      </c>
      <c r="M168" s="15">
        <v>0.34599999999999997</v>
      </c>
      <c r="N168" s="15">
        <v>0.22900000000000001</v>
      </c>
      <c r="O168" s="15">
        <v>6.0000000000000001E-3</v>
      </c>
      <c r="P168" s="15">
        <v>0.29399999999999998</v>
      </c>
      <c r="Q168" s="15">
        <v>0.189</v>
      </c>
      <c r="R168" s="15">
        <v>0.437</v>
      </c>
      <c r="S168" s="15">
        <v>13.342000000000001</v>
      </c>
      <c r="U168" s="15">
        <v>935120.00800000003</v>
      </c>
      <c r="V168" s="15">
        <v>1370</v>
      </c>
    </row>
    <row r="169" spans="2:22" x14ac:dyDescent="0.25">
      <c r="B169" s="15" t="s">
        <v>122</v>
      </c>
      <c r="C169" s="15" t="s">
        <v>207</v>
      </c>
      <c r="D169" s="15" t="s">
        <v>241</v>
      </c>
      <c r="E169" s="15">
        <v>2023</v>
      </c>
      <c r="F169" s="15" t="s">
        <v>162</v>
      </c>
      <c r="G169" s="15" t="s">
        <v>133</v>
      </c>
      <c r="H169" s="15" t="s">
        <v>136</v>
      </c>
      <c r="I169" s="15" t="s">
        <v>139</v>
      </c>
      <c r="J169" s="15" t="s">
        <v>141</v>
      </c>
      <c r="K169" s="15" t="s">
        <v>271</v>
      </c>
      <c r="L169" s="15">
        <v>2</v>
      </c>
      <c r="M169" s="15">
        <v>0.36599999999999999</v>
      </c>
      <c r="N169" s="15">
        <v>0.248</v>
      </c>
      <c r="O169" s="15">
        <v>6.0000000000000001E-3</v>
      </c>
      <c r="P169" s="15">
        <v>0.3</v>
      </c>
      <c r="Q169" s="15">
        <v>0.19800000000000001</v>
      </c>
      <c r="R169" s="15">
        <v>0.45900000000000002</v>
      </c>
      <c r="S169" s="15">
        <v>13.506</v>
      </c>
      <c r="U169" s="15">
        <v>950618.46</v>
      </c>
      <c r="V169" s="15">
        <v>1550</v>
      </c>
    </row>
    <row r="170" spans="2:22" x14ac:dyDescent="0.25">
      <c r="B170" s="15" t="s">
        <v>122</v>
      </c>
      <c r="C170" s="15" t="s">
        <v>207</v>
      </c>
      <c r="D170" s="15" t="s">
        <v>241</v>
      </c>
      <c r="E170" s="15">
        <v>2023</v>
      </c>
      <c r="F170" s="15" t="s">
        <v>162</v>
      </c>
      <c r="G170" s="15" t="s">
        <v>133</v>
      </c>
      <c r="H170" s="15" t="s">
        <v>136</v>
      </c>
      <c r="I170" s="15" t="s">
        <v>139</v>
      </c>
      <c r="J170" s="15" t="s">
        <v>141</v>
      </c>
      <c r="K170" s="15" t="s">
        <v>271</v>
      </c>
      <c r="L170" s="15">
        <v>3</v>
      </c>
      <c r="M170" s="15">
        <v>0.379</v>
      </c>
      <c r="N170" s="15">
        <v>0.24</v>
      </c>
      <c r="O170" s="15">
        <v>7.0000000000000001E-3</v>
      </c>
      <c r="P170" s="15">
        <v>0.33400000000000002</v>
      </c>
      <c r="Q170" s="15">
        <v>0.223</v>
      </c>
      <c r="R170" s="15">
        <v>0.47299999999999998</v>
      </c>
      <c r="S170" s="15">
        <v>13.488</v>
      </c>
      <c r="U170" s="15">
        <v>952440.821</v>
      </c>
      <c r="V170" s="15">
        <v>1230</v>
      </c>
    </row>
    <row r="171" spans="2:22" x14ac:dyDescent="0.25">
      <c r="B171" s="15" t="s">
        <v>122</v>
      </c>
      <c r="C171" s="15" t="s">
        <v>207</v>
      </c>
      <c r="D171" s="15" t="s">
        <v>241</v>
      </c>
      <c r="E171" s="15">
        <v>2023</v>
      </c>
      <c r="F171" s="15" t="s">
        <v>162</v>
      </c>
      <c r="G171" s="15" t="s">
        <v>133</v>
      </c>
      <c r="H171" s="15" t="s">
        <v>136</v>
      </c>
      <c r="I171" s="15" t="s">
        <v>139</v>
      </c>
      <c r="J171" s="15" t="s">
        <v>141</v>
      </c>
      <c r="K171" s="15" t="s">
        <v>271</v>
      </c>
      <c r="L171" s="15">
        <v>4</v>
      </c>
      <c r="M171" s="15">
        <v>0.40799999999999997</v>
      </c>
      <c r="N171" s="15">
        <v>0.28899999999999998</v>
      </c>
      <c r="O171" s="15">
        <v>8.0000000000000002E-3</v>
      </c>
      <c r="P171" s="15">
        <v>0.34599999999999997</v>
      </c>
      <c r="Q171" s="15">
        <v>0.23400000000000001</v>
      </c>
      <c r="R171" s="15">
        <v>0.51200000000000001</v>
      </c>
      <c r="S171" s="15">
        <v>13.468</v>
      </c>
      <c r="U171" s="15">
        <v>949970.04</v>
      </c>
      <c r="V171" s="15">
        <v>1240</v>
      </c>
    </row>
    <row r="172" spans="2:22" x14ac:dyDescent="0.25">
      <c r="B172" s="15" t="s">
        <v>122</v>
      </c>
      <c r="C172" s="15" t="s">
        <v>207</v>
      </c>
      <c r="D172" s="15" t="s">
        <v>241</v>
      </c>
      <c r="E172" s="15">
        <v>2023</v>
      </c>
      <c r="F172" s="15" t="s">
        <v>162</v>
      </c>
      <c r="G172" s="15" t="s">
        <v>133</v>
      </c>
      <c r="H172" s="15" t="s">
        <v>136</v>
      </c>
      <c r="I172" s="15" t="s">
        <v>139</v>
      </c>
      <c r="J172" s="15" t="s">
        <v>141</v>
      </c>
      <c r="K172" s="15" t="s">
        <v>271</v>
      </c>
      <c r="L172" s="15">
        <v>5</v>
      </c>
      <c r="M172" s="15">
        <v>0.433</v>
      </c>
      <c r="N172" s="15">
        <v>0.27300000000000002</v>
      </c>
      <c r="O172" s="15">
        <v>7.0000000000000001E-3</v>
      </c>
      <c r="P172" s="15">
        <v>0.37</v>
      </c>
      <c r="Q172" s="15">
        <v>0.248</v>
      </c>
      <c r="R172" s="15">
        <v>0.55800000000000005</v>
      </c>
      <c r="S172" s="15">
        <v>13.569000000000001</v>
      </c>
      <c r="U172" s="15">
        <v>947567.22600000002</v>
      </c>
      <c r="V172" s="15">
        <v>1380</v>
      </c>
    </row>
    <row r="173" spans="2:22" x14ac:dyDescent="0.25">
      <c r="B173" s="15" t="s">
        <v>122</v>
      </c>
      <c r="C173" s="15" t="s">
        <v>207</v>
      </c>
      <c r="D173" s="15" t="s">
        <v>242</v>
      </c>
      <c r="E173" s="15">
        <v>2023</v>
      </c>
      <c r="F173" s="15" t="s">
        <v>162</v>
      </c>
      <c r="G173" s="15" t="s">
        <v>133</v>
      </c>
      <c r="H173" s="15" t="s">
        <v>136</v>
      </c>
      <c r="I173" s="15" t="s">
        <v>139</v>
      </c>
      <c r="J173" s="15" t="s">
        <v>141</v>
      </c>
      <c r="K173" s="15" t="s">
        <v>271</v>
      </c>
      <c r="L173" s="15">
        <v>1</v>
      </c>
      <c r="M173" s="15">
        <v>0.38</v>
      </c>
      <c r="N173" s="15">
        <v>0.252</v>
      </c>
      <c r="O173" s="15">
        <v>7.0000000000000001E-3</v>
      </c>
      <c r="P173" s="15">
        <v>0.32700000000000001</v>
      </c>
      <c r="Q173" s="15">
        <v>0.20499999999999999</v>
      </c>
      <c r="R173" s="15">
        <v>0.47499999999999998</v>
      </c>
      <c r="S173" s="15">
        <v>13.000999999999999</v>
      </c>
      <c r="U173" s="15">
        <v>708171.06400000001</v>
      </c>
      <c r="V173" s="15">
        <v>1370</v>
      </c>
    </row>
    <row r="174" spans="2:22" x14ac:dyDescent="0.25">
      <c r="B174" s="15" t="s">
        <v>122</v>
      </c>
      <c r="C174" s="15" t="s">
        <v>207</v>
      </c>
      <c r="D174" s="15" t="s">
        <v>242</v>
      </c>
      <c r="E174" s="15">
        <v>2023</v>
      </c>
      <c r="F174" s="15" t="s">
        <v>162</v>
      </c>
      <c r="G174" s="15" t="s">
        <v>133</v>
      </c>
      <c r="H174" s="15" t="s">
        <v>136</v>
      </c>
      <c r="I174" s="15" t="s">
        <v>139</v>
      </c>
      <c r="J174" s="15" t="s">
        <v>141</v>
      </c>
      <c r="K174" s="15" t="s">
        <v>271</v>
      </c>
      <c r="L174" s="15">
        <v>2</v>
      </c>
      <c r="M174" s="15">
        <v>0.40699999999999997</v>
      </c>
      <c r="N174" s="15">
        <v>0.27500000000000002</v>
      </c>
      <c r="O174" s="15">
        <v>7.0000000000000001E-3</v>
      </c>
      <c r="P174" s="15">
        <v>0.33300000000000002</v>
      </c>
      <c r="Q174" s="15">
        <v>0.216</v>
      </c>
      <c r="R174" s="15">
        <v>0.52900000000000003</v>
      </c>
      <c r="S174" s="15">
        <v>13.161</v>
      </c>
      <c r="U174" s="15">
        <v>716616.12600000005</v>
      </c>
      <c r="V174" s="15">
        <v>1550</v>
      </c>
    </row>
    <row r="175" spans="2:22" x14ac:dyDescent="0.25">
      <c r="B175" s="15" t="s">
        <v>122</v>
      </c>
      <c r="C175" s="15" t="s">
        <v>207</v>
      </c>
      <c r="D175" s="15" t="s">
        <v>242</v>
      </c>
      <c r="E175" s="15">
        <v>2023</v>
      </c>
      <c r="F175" s="15" t="s">
        <v>162</v>
      </c>
      <c r="G175" s="15" t="s">
        <v>133</v>
      </c>
      <c r="H175" s="15" t="s">
        <v>136</v>
      </c>
      <c r="I175" s="15" t="s">
        <v>139</v>
      </c>
      <c r="J175" s="15" t="s">
        <v>141</v>
      </c>
      <c r="K175" s="15" t="s">
        <v>271</v>
      </c>
      <c r="L175" s="15">
        <v>3</v>
      </c>
      <c r="M175" s="15">
        <v>0.42599999999999999</v>
      </c>
      <c r="N175" s="15">
        <v>0.27200000000000002</v>
      </c>
      <c r="O175" s="15">
        <v>8.0000000000000002E-3</v>
      </c>
      <c r="P175" s="15">
        <v>0.36899999999999999</v>
      </c>
      <c r="Q175" s="15">
        <v>0.25</v>
      </c>
      <c r="R175" s="15">
        <v>0.53700000000000003</v>
      </c>
      <c r="S175" s="15">
        <v>13.146000000000001</v>
      </c>
      <c r="U175" s="15">
        <v>718489.09600000002</v>
      </c>
      <c r="V175" s="15">
        <v>1230</v>
      </c>
    </row>
    <row r="176" spans="2:22" x14ac:dyDescent="0.25">
      <c r="B176" s="15" t="s">
        <v>122</v>
      </c>
      <c r="C176" s="15" t="s">
        <v>207</v>
      </c>
      <c r="D176" s="15" t="s">
        <v>242</v>
      </c>
      <c r="E176" s="15">
        <v>2023</v>
      </c>
      <c r="F176" s="15" t="s">
        <v>162</v>
      </c>
      <c r="G176" s="15" t="s">
        <v>133</v>
      </c>
      <c r="H176" s="15" t="s">
        <v>136</v>
      </c>
      <c r="I176" s="15" t="s">
        <v>139</v>
      </c>
      <c r="J176" s="15" t="s">
        <v>141</v>
      </c>
      <c r="K176" s="15" t="s">
        <v>271</v>
      </c>
      <c r="L176" s="15">
        <v>4</v>
      </c>
      <c r="M176" s="15">
        <v>0.45800000000000002</v>
      </c>
      <c r="N176" s="15">
        <v>0.33400000000000002</v>
      </c>
      <c r="O176" s="15">
        <v>8.9999999999999993E-3</v>
      </c>
      <c r="P176" s="15">
        <v>0.38800000000000001</v>
      </c>
      <c r="Q176" s="15">
        <v>0.26</v>
      </c>
      <c r="R176" s="15">
        <v>0.56999999999999995</v>
      </c>
      <c r="S176" s="15">
        <v>13.131</v>
      </c>
      <c r="U176" s="15">
        <v>716460.99699999997</v>
      </c>
      <c r="V176" s="15">
        <v>1240</v>
      </c>
    </row>
    <row r="177" spans="2:22" x14ac:dyDescent="0.25">
      <c r="B177" s="15" t="s">
        <v>122</v>
      </c>
      <c r="C177" s="15" t="s">
        <v>207</v>
      </c>
      <c r="D177" s="15" t="s">
        <v>242</v>
      </c>
      <c r="E177" s="15">
        <v>2023</v>
      </c>
      <c r="F177" s="15" t="s">
        <v>162</v>
      </c>
      <c r="G177" s="15" t="s">
        <v>133</v>
      </c>
      <c r="H177" s="15" t="s">
        <v>136</v>
      </c>
      <c r="I177" s="15" t="s">
        <v>139</v>
      </c>
      <c r="J177" s="15" t="s">
        <v>141</v>
      </c>
      <c r="K177" s="15" t="s">
        <v>271</v>
      </c>
      <c r="L177" s="15">
        <v>5</v>
      </c>
      <c r="M177" s="15">
        <v>0.48799999999999999</v>
      </c>
      <c r="N177" s="15">
        <v>0.307</v>
      </c>
      <c r="O177" s="15">
        <v>8.0000000000000002E-3</v>
      </c>
      <c r="P177" s="15">
        <v>0.42099999999999999</v>
      </c>
      <c r="Q177" s="15">
        <v>0.27</v>
      </c>
      <c r="R177" s="15">
        <v>0.63100000000000001</v>
      </c>
      <c r="S177" s="15">
        <v>13.215</v>
      </c>
      <c r="U177" s="15">
        <v>712949.25100000005</v>
      </c>
      <c r="V177" s="15">
        <v>1380</v>
      </c>
    </row>
    <row r="178" spans="2:22" x14ac:dyDescent="0.25">
      <c r="B178" s="15" t="s">
        <v>122</v>
      </c>
      <c r="C178" s="15" t="s">
        <v>207</v>
      </c>
      <c r="D178" s="15" t="s">
        <v>243</v>
      </c>
      <c r="E178" s="15">
        <v>2023</v>
      </c>
      <c r="F178" s="15" t="s">
        <v>162</v>
      </c>
      <c r="G178" s="15" t="s">
        <v>133</v>
      </c>
      <c r="H178" s="15" t="s">
        <v>136</v>
      </c>
      <c r="I178" s="15" t="s">
        <v>139</v>
      </c>
      <c r="J178" s="15" t="s">
        <v>141</v>
      </c>
      <c r="K178" s="15" t="s">
        <v>271</v>
      </c>
      <c r="L178" s="15">
        <v>1</v>
      </c>
      <c r="M178" s="15">
        <v>0.42</v>
      </c>
      <c r="N178" s="15">
        <v>0.27200000000000002</v>
      </c>
      <c r="O178" s="15">
        <v>7.0000000000000001E-3</v>
      </c>
      <c r="P178" s="15">
        <v>0.35899999999999999</v>
      </c>
      <c r="Q178" s="15">
        <v>0.22600000000000001</v>
      </c>
      <c r="R178" s="15">
        <v>0.54400000000000004</v>
      </c>
      <c r="S178" s="15">
        <v>13.000999999999999</v>
      </c>
      <c r="U178" s="15">
        <v>708172.61499999999</v>
      </c>
      <c r="V178" s="15">
        <v>1370</v>
      </c>
    </row>
    <row r="179" spans="2:22" x14ac:dyDescent="0.25">
      <c r="B179" s="15" t="s">
        <v>122</v>
      </c>
      <c r="C179" s="15" t="s">
        <v>207</v>
      </c>
      <c r="D179" s="15" t="s">
        <v>243</v>
      </c>
      <c r="E179" s="15">
        <v>2023</v>
      </c>
      <c r="F179" s="15" t="s">
        <v>162</v>
      </c>
      <c r="G179" s="15" t="s">
        <v>133</v>
      </c>
      <c r="H179" s="15" t="s">
        <v>136</v>
      </c>
      <c r="I179" s="15" t="s">
        <v>139</v>
      </c>
      <c r="J179" s="15" t="s">
        <v>141</v>
      </c>
      <c r="K179" s="15" t="s">
        <v>271</v>
      </c>
      <c r="L179" s="15">
        <v>2</v>
      </c>
      <c r="M179" s="15">
        <v>0.44900000000000001</v>
      </c>
      <c r="N179" s="15">
        <v>0.3</v>
      </c>
      <c r="O179" s="15">
        <v>8.0000000000000002E-3</v>
      </c>
      <c r="P179" s="15">
        <v>0.36699999999999999</v>
      </c>
      <c r="Q179" s="15">
        <v>0.24099999999999999</v>
      </c>
      <c r="R179" s="15">
        <v>0.58599999999999997</v>
      </c>
      <c r="S179" s="15">
        <v>13.161</v>
      </c>
      <c r="U179" s="15">
        <v>716616.46299999999</v>
      </c>
      <c r="V179" s="15">
        <v>1550</v>
      </c>
    </row>
    <row r="180" spans="2:22" x14ac:dyDescent="0.25">
      <c r="B180" s="15" t="s">
        <v>122</v>
      </c>
      <c r="C180" s="15" t="s">
        <v>207</v>
      </c>
      <c r="D180" s="15" t="s">
        <v>243</v>
      </c>
      <c r="E180" s="15">
        <v>2023</v>
      </c>
      <c r="F180" s="15" t="s">
        <v>162</v>
      </c>
      <c r="G180" s="15" t="s">
        <v>133</v>
      </c>
      <c r="H180" s="15" t="s">
        <v>136</v>
      </c>
      <c r="I180" s="15" t="s">
        <v>139</v>
      </c>
      <c r="J180" s="15" t="s">
        <v>141</v>
      </c>
      <c r="K180" s="15" t="s">
        <v>271</v>
      </c>
      <c r="L180" s="15">
        <v>3</v>
      </c>
      <c r="M180" s="15">
        <v>0.48099999999999998</v>
      </c>
      <c r="N180" s="15">
        <v>0.30499999999999999</v>
      </c>
      <c r="O180" s="15">
        <v>8.9999999999999993E-3</v>
      </c>
      <c r="P180" s="15">
        <v>0.41799999999999998</v>
      </c>
      <c r="Q180" s="15">
        <v>0.27400000000000002</v>
      </c>
      <c r="R180" s="15">
        <v>0.62</v>
      </c>
      <c r="S180" s="15">
        <v>13.146000000000001</v>
      </c>
      <c r="U180" s="15">
        <v>718480.30599999998</v>
      </c>
      <c r="V180" s="15">
        <v>1230</v>
      </c>
    </row>
    <row r="181" spans="2:22" x14ac:dyDescent="0.25">
      <c r="B181" s="15" t="s">
        <v>122</v>
      </c>
      <c r="C181" s="15" t="s">
        <v>207</v>
      </c>
      <c r="D181" s="15" t="s">
        <v>243</v>
      </c>
      <c r="E181" s="15">
        <v>2023</v>
      </c>
      <c r="F181" s="15" t="s">
        <v>162</v>
      </c>
      <c r="G181" s="15" t="s">
        <v>133</v>
      </c>
      <c r="H181" s="15" t="s">
        <v>136</v>
      </c>
      <c r="I181" s="15" t="s">
        <v>139</v>
      </c>
      <c r="J181" s="15" t="s">
        <v>141</v>
      </c>
      <c r="K181" s="15" t="s">
        <v>271</v>
      </c>
      <c r="L181" s="15">
        <v>4</v>
      </c>
      <c r="M181" s="15">
        <v>0.52200000000000002</v>
      </c>
      <c r="N181" s="15">
        <v>0.36199999999999999</v>
      </c>
      <c r="O181" s="15">
        <v>0.01</v>
      </c>
      <c r="P181" s="15">
        <v>0.45300000000000001</v>
      </c>
      <c r="Q181" s="15">
        <v>0.28899999999999998</v>
      </c>
      <c r="R181" s="15">
        <v>0.65900000000000003</v>
      </c>
      <c r="S181" s="15">
        <v>13.131</v>
      </c>
      <c r="U181" s="15">
        <v>716459.71499999997</v>
      </c>
      <c r="V181" s="15">
        <v>1240</v>
      </c>
    </row>
    <row r="182" spans="2:22" x14ac:dyDescent="0.25">
      <c r="B182" s="15" t="s">
        <v>122</v>
      </c>
      <c r="C182" s="15" t="s">
        <v>207</v>
      </c>
      <c r="D182" s="15" t="s">
        <v>243</v>
      </c>
      <c r="E182" s="15">
        <v>2023</v>
      </c>
      <c r="F182" s="15" t="s">
        <v>162</v>
      </c>
      <c r="G182" s="15" t="s">
        <v>133</v>
      </c>
      <c r="H182" s="15" t="s">
        <v>136</v>
      </c>
      <c r="I182" s="15" t="s">
        <v>139</v>
      </c>
      <c r="J182" s="15" t="s">
        <v>141</v>
      </c>
      <c r="K182" s="15" t="s">
        <v>271</v>
      </c>
      <c r="L182" s="15">
        <v>5</v>
      </c>
      <c r="M182" s="15">
        <v>0.55700000000000005</v>
      </c>
      <c r="N182" s="15">
        <v>0.33500000000000002</v>
      </c>
      <c r="O182" s="15">
        <v>8.9999999999999993E-3</v>
      </c>
      <c r="P182" s="15">
        <v>0.48599999999999999</v>
      </c>
      <c r="Q182" s="15">
        <v>0.309</v>
      </c>
      <c r="R182" s="15">
        <v>0.72599999999999998</v>
      </c>
      <c r="S182" s="15">
        <v>13.215</v>
      </c>
      <c r="U182" s="15">
        <v>712949.15300000005</v>
      </c>
      <c r="V182" s="15">
        <v>1380</v>
      </c>
    </row>
    <row r="183" spans="2:22" x14ac:dyDescent="0.25">
      <c r="B183" s="15" t="s">
        <v>122</v>
      </c>
      <c r="C183" s="15" t="s">
        <v>207</v>
      </c>
      <c r="D183" s="15" t="s">
        <v>244</v>
      </c>
      <c r="E183" s="15">
        <v>2023</v>
      </c>
      <c r="F183" s="15" t="s">
        <v>162</v>
      </c>
      <c r="G183" s="15" t="s">
        <v>133</v>
      </c>
      <c r="H183" s="15" t="s">
        <v>136</v>
      </c>
      <c r="I183" s="15" t="s">
        <v>139</v>
      </c>
      <c r="J183" s="15" t="s">
        <v>141</v>
      </c>
      <c r="K183" s="15" t="s">
        <v>271</v>
      </c>
      <c r="L183" s="15">
        <v>1</v>
      </c>
      <c r="M183" s="15">
        <v>0.437</v>
      </c>
      <c r="N183" s="15">
        <v>0.28100000000000003</v>
      </c>
      <c r="O183" s="15">
        <v>8.0000000000000002E-3</v>
      </c>
      <c r="P183" s="15">
        <v>0.375</v>
      </c>
      <c r="Q183" s="15">
        <v>0.23899999999999999</v>
      </c>
      <c r="R183" s="15">
        <v>0.55600000000000005</v>
      </c>
      <c r="S183" s="15">
        <v>12.561999999999999</v>
      </c>
      <c r="U183" s="15">
        <v>486537.92</v>
      </c>
      <c r="V183" s="15">
        <v>1370</v>
      </c>
    </row>
    <row r="184" spans="2:22" x14ac:dyDescent="0.25">
      <c r="B184" s="15" t="s">
        <v>122</v>
      </c>
      <c r="C184" s="15" t="s">
        <v>207</v>
      </c>
      <c r="D184" s="15" t="s">
        <v>244</v>
      </c>
      <c r="E184" s="15">
        <v>2023</v>
      </c>
      <c r="F184" s="15" t="s">
        <v>162</v>
      </c>
      <c r="G184" s="15" t="s">
        <v>133</v>
      </c>
      <c r="H184" s="15" t="s">
        <v>136</v>
      </c>
      <c r="I184" s="15" t="s">
        <v>139</v>
      </c>
      <c r="J184" s="15" t="s">
        <v>141</v>
      </c>
      <c r="K184" s="15" t="s">
        <v>271</v>
      </c>
      <c r="L184" s="15">
        <v>2</v>
      </c>
      <c r="M184" s="15">
        <v>0.47599999999999998</v>
      </c>
      <c r="N184" s="15">
        <v>0.32100000000000001</v>
      </c>
      <c r="O184" s="15">
        <v>8.0000000000000002E-3</v>
      </c>
      <c r="P184" s="15">
        <v>0.39300000000000002</v>
      </c>
      <c r="Q184" s="15">
        <v>0.253</v>
      </c>
      <c r="R184" s="15">
        <v>0.60799999999999998</v>
      </c>
      <c r="S184" s="15">
        <v>12.715</v>
      </c>
      <c r="U184" s="15">
        <v>490838.74400000001</v>
      </c>
      <c r="V184" s="15">
        <v>1550</v>
      </c>
    </row>
    <row r="185" spans="2:22" x14ac:dyDescent="0.25">
      <c r="B185" s="15" t="s">
        <v>122</v>
      </c>
      <c r="C185" s="15" t="s">
        <v>207</v>
      </c>
      <c r="D185" s="15" t="s">
        <v>244</v>
      </c>
      <c r="E185" s="15">
        <v>2023</v>
      </c>
      <c r="F185" s="15" t="s">
        <v>162</v>
      </c>
      <c r="G185" s="15" t="s">
        <v>133</v>
      </c>
      <c r="H185" s="15" t="s">
        <v>136</v>
      </c>
      <c r="I185" s="15" t="s">
        <v>139</v>
      </c>
      <c r="J185" s="15" t="s">
        <v>141</v>
      </c>
      <c r="K185" s="15" t="s">
        <v>271</v>
      </c>
      <c r="L185" s="15">
        <v>3</v>
      </c>
      <c r="M185" s="15">
        <v>0.51500000000000001</v>
      </c>
      <c r="N185" s="15">
        <v>0.33</v>
      </c>
      <c r="O185" s="15">
        <v>8.9999999999999993E-3</v>
      </c>
      <c r="P185" s="15">
        <v>0.44600000000000001</v>
      </c>
      <c r="Q185" s="15">
        <v>0.28699999999999998</v>
      </c>
      <c r="R185" s="15">
        <v>0.65800000000000003</v>
      </c>
      <c r="S185" s="15">
        <v>12.705</v>
      </c>
      <c r="U185" s="15">
        <v>492434.734</v>
      </c>
      <c r="V185" s="15">
        <v>1230</v>
      </c>
    </row>
    <row r="186" spans="2:22" x14ac:dyDescent="0.25">
      <c r="B186" s="15" t="s">
        <v>122</v>
      </c>
      <c r="C186" s="15" t="s">
        <v>207</v>
      </c>
      <c r="D186" s="15" t="s">
        <v>244</v>
      </c>
      <c r="E186" s="15">
        <v>2023</v>
      </c>
      <c r="F186" s="15" t="s">
        <v>162</v>
      </c>
      <c r="G186" s="15" t="s">
        <v>133</v>
      </c>
      <c r="H186" s="15" t="s">
        <v>136</v>
      </c>
      <c r="I186" s="15" t="s">
        <v>139</v>
      </c>
      <c r="J186" s="15" t="s">
        <v>141</v>
      </c>
      <c r="K186" s="15" t="s">
        <v>271</v>
      </c>
      <c r="L186" s="15">
        <v>4</v>
      </c>
      <c r="M186" s="15">
        <v>0.56299999999999994</v>
      </c>
      <c r="N186" s="15">
        <v>0.38300000000000001</v>
      </c>
      <c r="O186" s="15">
        <v>1.0999999999999999E-2</v>
      </c>
      <c r="P186" s="15">
        <v>0.48099999999999998</v>
      </c>
      <c r="Q186" s="15">
        <v>0.312</v>
      </c>
      <c r="R186" s="15">
        <v>0.71499999999999997</v>
      </c>
      <c r="S186" s="15">
        <v>12.696</v>
      </c>
      <c r="U186" s="15">
        <v>491191.08899999998</v>
      </c>
      <c r="V186" s="15">
        <v>1240</v>
      </c>
    </row>
    <row r="187" spans="2:22" x14ac:dyDescent="0.25">
      <c r="B187" s="15" t="s">
        <v>122</v>
      </c>
      <c r="C187" s="15" t="s">
        <v>207</v>
      </c>
      <c r="D187" s="15" t="s">
        <v>244</v>
      </c>
      <c r="E187" s="15">
        <v>2023</v>
      </c>
      <c r="F187" s="15" t="s">
        <v>162</v>
      </c>
      <c r="G187" s="15" t="s">
        <v>133</v>
      </c>
      <c r="H187" s="15" t="s">
        <v>136</v>
      </c>
      <c r="I187" s="15" t="s">
        <v>139</v>
      </c>
      <c r="J187" s="15" t="s">
        <v>141</v>
      </c>
      <c r="K187" s="15" t="s">
        <v>271</v>
      </c>
      <c r="L187" s="15">
        <v>5</v>
      </c>
      <c r="M187" s="15">
        <v>0.60699999999999998</v>
      </c>
      <c r="N187" s="15">
        <v>0.35299999999999998</v>
      </c>
      <c r="O187" s="15">
        <v>8.9999999999999993E-3</v>
      </c>
      <c r="P187" s="15">
        <v>0.55000000000000004</v>
      </c>
      <c r="Q187" s="15">
        <v>0.33700000000000002</v>
      </c>
      <c r="R187" s="15">
        <v>0.79700000000000004</v>
      </c>
      <c r="S187" s="15">
        <v>12.760999999999999</v>
      </c>
      <c r="U187" s="15">
        <v>488407.76199999999</v>
      </c>
      <c r="V187" s="15">
        <v>1380</v>
      </c>
    </row>
    <row r="188" spans="2:22" x14ac:dyDescent="0.25">
      <c r="B188" s="15" t="s">
        <v>122</v>
      </c>
      <c r="C188" s="15" t="s">
        <v>207</v>
      </c>
      <c r="D188" s="15" t="s">
        <v>245</v>
      </c>
      <c r="E188" s="15">
        <v>2023</v>
      </c>
      <c r="F188" s="15" t="s">
        <v>162</v>
      </c>
      <c r="G188" s="15" t="s">
        <v>133</v>
      </c>
      <c r="H188" s="15" t="s">
        <v>136</v>
      </c>
      <c r="I188" s="15" t="s">
        <v>139</v>
      </c>
      <c r="J188" s="15" t="s">
        <v>141</v>
      </c>
      <c r="K188" s="15" t="s">
        <v>271</v>
      </c>
      <c r="L188" s="15">
        <v>1</v>
      </c>
      <c r="M188" s="15">
        <v>0.441</v>
      </c>
      <c r="N188" s="15">
        <v>0.27500000000000002</v>
      </c>
      <c r="O188" s="15">
        <v>7.0000000000000001E-3</v>
      </c>
      <c r="P188" s="15">
        <v>0.38300000000000001</v>
      </c>
      <c r="Q188" s="15">
        <v>0.24399999999999999</v>
      </c>
      <c r="R188" s="15">
        <v>0.57499999999999996</v>
      </c>
      <c r="S188" s="15">
        <v>12.561999999999999</v>
      </c>
      <c r="U188" s="15">
        <v>486533.39399999997</v>
      </c>
      <c r="V188" s="15">
        <v>1370</v>
      </c>
    </row>
    <row r="189" spans="2:22" x14ac:dyDescent="0.25">
      <c r="B189" s="15" t="s">
        <v>122</v>
      </c>
      <c r="C189" s="15" t="s">
        <v>207</v>
      </c>
      <c r="D189" s="15" t="s">
        <v>245</v>
      </c>
      <c r="E189" s="15">
        <v>2023</v>
      </c>
      <c r="F189" s="15" t="s">
        <v>162</v>
      </c>
      <c r="G189" s="15" t="s">
        <v>133</v>
      </c>
      <c r="H189" s="15" t="s">
        <v>136</v>
      </c>
      <c r="I189" s="15" t="s">
        <v>139</v>
      </c>
      <c r="J189" s="15" t="s">
        <v>141</v>
      </c>
      <c r="K189" s="15" t="s">
        <v>271</v>
      </c>
      <c r="L189" s="15">
        <v>2</v>
      </c>
      <c r="M189" s="15">
        <v>0.48199999999999998</v>
      </c>
      <c r="N189" s="15">
        <v>0.314</v>
      </c>
      <c r="O189" s="15">
        <v>8.0000000000000002E-3</v>
      </c>
      <c r="P189" s="15">
        <v>0.40600000000000003</v>
      </c>
      <c r="Q189" s="15">
        <v>0.26200000000000001</v>
      </c>
      <c r="R189" s="15">
        <v>0.60399999999999998</v>
      </c>
      <c r="S189" s="15">
        <v>12.715</v>
      </c>
      <c r="U189" s="15">
        <v>490839.27100000001</v>
      </c>
      <c r="V189" s="15">
        <v>1550</v>
      </c>
    </row>
    <row r="190" spans="2:22" x14ac:dyDescent="0.25">
      <c r="B190" s="15" t="s">
        <v>122</v>
      </c>
      <c r="C190" s="15" t="s">
        <v>207</v>
      </c>
      <c r="D190" s="15" t="s">
        <v>245</v>
      </c>
      <c r="E190" s="15">
        <v>2023</v>
      </c>
      <c r="F190" s="15" t="s">
        <v>162</v>
      </c>
      <c r="G190" s="15" t="s">
        <v>133</v>
      </c>
      <c r="H190" s="15" t="s">
        <v>136</v>
      </c>
      <c r="I190" s="15" t="s">
        <v>139</v>
      </c>
      <c r="J190" s="15" t="s">
        <v>141</v>
      </c>
      <c r="K190" s="15" t="s">
        <v>271</v>
      </c>
      <c r="L190" s="15">
        <v>3</v>
      </c>
      <c r="M190" s="15">
        <v>0.52200000000000002</v>
      </c>
      <c r="N190" s="15">
        <v>0.33600000000000002</v>
      </c>
      <c r="O190" s="15">
        <v>0.01</v>
      </c>
      <c r="P190" s="15">
        <v>0.45500000000000002</v>
      </c>
      <c r="Q190" s="15">
        <v>0.30399999999999999</v>
      </c>
      <c r="R190" s="15">
        <v>0.64900000000000002</v>
      </c>
      <c r="S190" s="15">
        <v>12.705</v>
      </c>
      <c r="U190" s="15">
        <v>492434.06099999999</v>
      </c>
      <c r="V190" s="15">
        <v>1230</v>
      </c>
    </row>
    <row r="191" spans="2:22" x14ac:dyDescent="0.25">
      <c r="B191" s="15" t="s">
        <v>122</v>
      </c>
      <c r="C191" s="15" t="s">
        <v>207</v>
      </c>
      <c r="D191" s="15" t="s">
        <v>245</v>
      </c>
      <c r="E191" s="15">
        <v>2023</v>
      </c>
      <c r="F191" s="15" t="s">
        <v>162</v>
      </c>
      <c r="G191" s="15" t="s">
        <v>133</v>
      </c>
      <c r="H191" s="15" t="s">
        <v>136</v>
      </c>
      <c r="I191" s="15" t="s">
        <v>139</v>
      </c>
      <c r="J191" s="15" t="s">
        <v>141</v>
      </c>
      <c r="K191" s="15" t="s">
        <v>271</v>
      </c>
      <c r="L191" s="15">
        <v>4</v>
      </c>
      <c r="M191" s="15">
        <v>0.56699999999999995</v>
      </c>
      <c r="N191" s="15">
        <v>0.38100000000000001</v>
      </c>
      <c r="O191" s="15">
        <v>1.0999999999999999E-2</v>
      </c>
      <c r="P191" s="15">
        <v>0.47499999999999998</v>
      </c>
      <c r="Q191" s="15">
        <v>0.313</v>
      </c>
      <c r="R191" s="15">
        <v>0.72199999999999998</v>
      </c>
      <c r="S191" s="15">
        <v>12.696</v>
      </c>
      <c r="U191" s="15">
        <v>491189.39799999999</v>
      </c>
      <c r="V191" s="15">
        <v>1240</v>
      </c>
    </row>
    <row r="192" spans="2:22" x14ac:dyDescent="0.25">
      <c r="B192" s="15" t="s">
        <v>122</v>
      </c>
      <c r="C192" s="15" t="s">
        <v>207</v>
      </c>
      <c r="D192" s="15" t="s">
        <v>245</v>
      </c>
      <c r="E192" s="15">
        <v>2023</v>
      </c>
      <c r="F192" s="15" t="s">
        <v>162</v>
      </c>
      <c r="G192" s="15" t="s">
        <v>133</v>
      </c>
      <c r="H192" s="15" t="s">
        <v>136</v>
      </c>
      <c r="I192" s="15" t="s">
        <v>139</v>
      </c>
      <c r="J192" s="15" t="s">
        <v>141</v>
      </c>
      <c r="K192" s="15" t="s">
        <v>271</v>
      </c>
      <c r="L192" s="15">
        <v>5</v>
      </c>
      <c r="M192" s="15">
        <v>0.61799999999999999</v>
      </c>
      <c r="N192" s="15">
        <v>0.35299999999999998</v>
      </c>
      <c r="O192" s="15">
        <v>0.01</v>
      </c>
      <c r="P192" s="15">
        <v>0.55400000000000005</v>
      </c>
      <c r="Q192" s="15">
        <v>0.36</v>
      </c>
      <c r="R192" s="15">
        <v>0.79800000000000004</v>
      </c>
      <c r="S192" s="15">
        <v>12.760999999999999</v>
      </c>
      <c r="U192" s="15">
        <v>488406.973</v>
      </c>
      <c r="V192" s="15">
        <v>1380</v>
      </c>
    </row>
    <row r="193" spans="2:22" x14ac:dyDescent="0.25">
      <c r="B193" s="15" t="s">
        <v>122</v>
      </c>
      <c r="C193" s="15" t="s">
        <v>207</v>
      </c>
      <c r="D193" s="15" t="s">
        <v>246</v>
      </c>
      <c r="E193" s="15">
        <v>2023</v>
      </c>
      <c r="F193" s="15" t="s">
        <v>162</v>
      </c>
      <c r="G193" s="15" t="s">
        <v>133</v>
      </c>
      <c r="H193" s="15" t="s">
        <v>136</v>
      </c>
      <c r="I193" s="15" t="s">
        <v>139</v>
      </c>
      <c r="J193" s="15" t="s">
        <v>141</v>
      </c>
      <c r="K193" s="15" t="s">
        <v>271</v>
      </c>
      <c r="L193" s="15">
        <v>1</v>
      </c>
      <c r="M193" s="15">
        <v>0.432</v>
      </c>
      <c r="N193" s="15">
        <v>0.26500000000000001</v>
      </c>
      <c r="O193" s="15">
        <v>7.0000000000000001E-3</v>
      </c>
      <c r="P193" s="15">
        <v>0.375</v>
      </c>
      <c r="Q193" s="15">
        <v>0.24199999999999999</v>
      </c>
      <c r="R193" s="15">
        <v>0.55700000000000005</v>
      </c>
      <c r="S193" s="15">
        <v>12.05</v>
      </c>
      <c r="U193" s="15">
        <v>292334.53200000001</v>
      </c>
      <c r="V193" s="15">
        <v>1370</v>
      </c>
    </row>
    <row r="194" spans="2:22" x14ac:dyDescent="0.25">
      <c r="B194" s="15" t="s">
        <v>122</v>
      </c>
      <c r="C194" s="15" t="s">
        <v>207</v>
      </c>
      <c r="D194" s="15" t="s">
        <v>246</v>
      </c>
      <c r="E194" s="15">
        <v>2023</v>
      </c>
      <c r="F194" s="15" t="s">
        <v>162</v>
      </c>
      <c r="G194" s="15" t="s">
        <v>133</v>
      </c>
      <c r="H194" s="15" t="s">
        <v>136</v>
      </c>
      <c r="I194" s="15" t="s">
        <v>139</v>
      </c>
      <c r="J194" s="15" t="s">
        <v>141</v>
      </c>
      <c r="K194" s="15" t="s">
        <v>271</v>
      </c>
      <c r="L194" s="15">
        <v>2</v>
      </c>
      <c r="M194" s="15">
        <v>0.47699999999999998</v>
      </c>
      <c r="N194" s="15">
        <v>0.317</v>
      </c>
      <c r="O194" s="15">
        <v>8.0000000000000002E-3</v>
      </c>
      <c r="P194" s="15">
        <v>0.39900000000000002</v>
      </c>
      <c r="Q194" s="15">
        <v>0.26500000000000001</v>
      </c>
      <c r="R194" s="15">
        <v>0.60099999999999998</v>
      </c>
      <c r="S194" s="15">
        <v>12.199</v>
      </c>
      <c r="U194" s="15">
        <v>291821.36499999999</v>
      </c>
      <c r="V194" s="15">
        <v>1550</v>
      </c>
    </row>
    <row r="195" spans="2:22" x14ac:dyDescent="0.25">
      <c r="B195" s="15" t="s">
        <v>122</v>
      </c>
      <c r="C195" s="15" t="s">
        <v>207</v>
      </c>
      <c r="D195" s="15" t="s">
        <v>246</v>
      </c>
      <c r="E195" s="15">
        <v>2023</v>
      </c>
      <c r="F195" s="15" t="s">
        <v>162</v>
      </c>
      <c r="G195" s="15" t="s">
        <v>133</v>
      </c>
      <c r="H195" s="15" t="s">
        <v>136</v>
      </c>
      <c r="I195" s="15" t="s">
        <v>139</v>
      </c>
      <c r="J195" s="15" t="s">
        <v>141</v>
      </c>
      <c r="K195" s="15" t="s">
        <v>271</v>
      </c>
      <c r="L195" s="15">
        <v>3</v>
      </c>
      <c r="M195" s="15">
        <v>0.51100000000000001</v>
      </c>
      <c r="N195" s="15">
        <v>0.33400000000000002</v>
      </c>
      <c r="O195" s="15">
        <v>0.01</v>
      </c>
      <c r="P195" s="15">
        <v>0.44700000000000001</v>
      </c>
      <c r="Q195" s="15">
        <v>0.29099999999999998</v>
      </c>
      <c r="R195" s="15">
        <v>0.63500000000000001</v>
      </c>
      <c r="S195" s="15">
        <v>12.194000000000001</v>
      </c>
      <c r="U195" s="15">
        <v>293481.163</v>
      </c>
      <c r="V195" s="15">
        <v>1230</v>
      </c>
    </row>
    <row r="196" spans="2:22" x14ac:dyDescent="0.25">
      <c r="B196" s="15" t="s">
        <v>122</v>
      </c>
      <c r="C196" s="15" t="s">
        <v>207</v>
      </c>
      <c r="D196" s="15" t="s">
        <v>246</v>
      </c>
      <c r="E196" s="15">
        <v>2023</v>
      </c>
      <c r="F196" s="15" t="s">
        <v>162</v>
      </c>
      <c r="G196" s="15" t="s">
        <v>133</v>
      </c>
      <c r="H196" s="15" t="s">
        <v>136</v>
      </c>
      <c r="I196" s="15" t="s">
        <v>139</v>
      </c>
      <c r="J196" s="15" t="s">
        <v>141</v>
      </c>
      <c r="K196" s="15" t="s">
        <v>271</v>
      </c>
      <c r="L196" s="15">
        <v>4</v>
      </c>
      <c r="M196" s="15">
        <v>0.55100000000000005</v>
      </c>
      <c r="N196" s="15">
        <v>0.36599999999999999</v>
      </c>
      <c r="O196" s="15">
        <v>0.01</v>
      </c>
      <c r="P196" s="15">
        <v>0.47899999999999998</v>
      </c>
      <c r="Q196" s="15">
        <v>0.30299999999999999</v>
      </c>
      <c r="R196" s="15">
        <v>0.70899999999999996</v>
      </c>
      <c r="S196" s="15">
        <v>12.191000000000001</v>
      </c>
      <c r="U196" s="15">
        <v>293019.71000000002</v>
      </c>
      <c r="V196" s="15">
        <v>1240</v>
      </c>
    </row>
    <row r="197" spans="2:22" x14ac:dyDescent="0.25">
      <c r="B197" s="15" t="s">
        <v>122</v>
      </c>
      <c r="C197" s="15" t="s">
        <v>207</v>
      </c>
      <c r="D197" s="15" t="s">
        <v>246</v>
      </c>
      <c r="E197" s="15">
        <v>2023</v>
      </c>
      <c r="F197" s="15" t="s">
        <v>162</v>
      </c>
      <c r="G197" s="15" t="s">
        <v>133</v>
      </c>
      <c r="H197" s="15" t="s">
        <v>136</v>
      </c>
      <c r="I197" s="15" t="s">
        <v>139</v>
      </c>
      <c r="J197" s="15" t="s">
        <v>141</v>
      </c>
      <c r="K197" s="15" t="s">
        <v>271</v>
      </c>
      <c r="L197" s="15">
        <v>5</v>
      </c>
      <c r="M197" s="15">
        <v>0.60199999999999998</v>
      </c>
      <c r="N197" s="15">
        <v>0.36399999999999999</v>
      </c>
      <c r="O197" s="15">
        <v>0.01</v>
      </c>
      <c r="P197" s="15">
        <v>0.52500000000000002</v>
      </c>
      <c r="Q197" s="15">
        <v>0.33600000000000002</v>
      </c>
      <c r="R197" s="15">
        <v>0.77100000000000002</v>
      </c>
      <c r="S197" s="15">
        <v>12.234</v>
      </c>
      <c r="U197" s="15">
        <v>290605.00199999998</v>
      </c>
      <c r="V197" s="15">
        <v>1380</v>
      </c>
    </row>
    <row r="198" spans="2:22" x14ac:dyDescent="0.25">
      <c r="B198" s="15" t="s">
        <v>122</v>
      </c>
      <c r="C198" s="15" t="s">
        <v>207</v>
      </c>
      <c r="D198" s="15" t="s">
        <v>247</v>
      </c>
      <c r="E198" s="15">
        <v>2023</v>
      </c>
      <c r="F198" s="15" t="s">
        <v>162</v>
      </c>
      <c r="G198" s="15" t="s">
        <v>133</v>
      </c>
      <c r="H198" s="15" t="s">
        <v>136</v>
      </c>
      <c r="I198" s="15" t="s">
        <v>139</v>
      </c>
      <c r="J198" s="15" t="s">
        <v>141</v>
      </c>
      <c r="K198" s="15" t="s">
        <v>271</v>
      </c>
      <c r="L198" s="15">
        <v>1</v>
      </c>
      <c r="M198" s="15">
        <v>0.42</v>
      </c>
      <c r="N198" s="15">
        <v>0.253</v>
      </c>
      <c r="O198" s="15">
        <v>7.0000000000000001E-3</v>
      </c>
      <c r="P198" s="15">
        <v>0.36699999999999999</v>
      </c>
      <c r="Q198" s="15">
        <v>0.24</v>
      </c>
      <c r="R198" s="15">
        <v>0.54</v>
      </c>
      <c r="S198" s="15">
        <v>12.05</v>
      </c>
      <c r="U198" s="15">
        <v>292335.83799999999</v>
      </c>
      <c r="V198" s="15">
        <v>1370</v>
      </c>
    </row>
    <row r="199" spans="2:22" x14ac:dyDescent="0.25">
      <c r="B199" s="15" t="s">
        <v>122</v>
      </c>
      <c r="C199" s="15" t="s">
        <v>207</v>
      </c>
      <c r="D199" s="15" t="s">
        <v>247</v>
      </c>
      <c r="E199" s="15">
        <v>2023</v>
      </c>
      <c r="F199" s="15" t="s">
        <v>162</v>
      </c>
      <c r="G199" s="15" t="s">
        <v>133</v>
      </c>
      <c r="H199" s="15" t="s">
        <v>136</v>
      </c>
      <c r="I199" s="15" t="s">
        <v>139</v>
      </c>
      <c r="J199" s="15" t="s">
        <v>141</v>
      </c>
      <c r="K199" s="15" t="s">
        <v>271</v>
      </c>
      <c r="L199" s="15">
        <v>2</v>
      </c>
      <c r="M199" s="15">
        <v>0.46300000000000002</v>
      </c>
      <c r="N199" s="15">
        <v>0.313</v>
      </c>
      <c r="O199" s="15">
        <v>8.0000000000000002E-3</v>
      </c>
      <c r="P199" s="15">
        <v>0.38800000000000001</v>
      </c>
      <c r="Q199" s="15">
        <v>0.25900000000000001</v>
      </c>
      <c r="R199" s="15">
        <v>0.57799999999999996</v>
      </c>
      <c r="S199" s="15">
        <v>12.199</v>
      </c>
      <c r="U199" s="15">
        <v>291820.66800000001</v>
      </c>
      <c r="V199" s="15">
        <v>1550</v>
      </c>
    </row>
    <row r="200" spans="2:22" x14ac:dyDescent="0.25">
      <c r="B200" s="15" t="s">
        <v>122</v>
      </c>
      <c r="C200" s="15" t="s">
        <v>207</v>
      </c>
      <c r="D200" s="15" t="s">
        <v>247</v>
      </c>
      <c r="E200" s="15">
        <v>2023</v>
      </c>
      <c r="F200" s="15" t="s">
        <v>162</v>
      </c>
      <c r="G200" s="15" t="s">
        <v>133</v>
      </c>
      <c r="H200" s="15" t="s">
        <v>136</v>
      </c>
      <c r="I200" s="15" t="s">
        <v>139</v>
      </c>
      <c r="J200" s="15" t="s">
        <v>141</v>
      </c>
      <c r="K200" s="15" t="s">
        <v>271</v>
      </c>
      <c r="L200" s="15">
        <v>3</v>
      </c>
      <c r="M200" s="15">
        <v>0.49299999999999999</v>
      </c>
      <c r="N200" s="15">
        <v>0.32600000000000001</v>
      </c>
      <c r="O200" s="15">
        <v>8.9999999999999993E-3</v>
      </c>
      <c r="P200" s="15">
        <v>0.42399999999999999</v>
      </c>
      <c r="Q200" s="15">
        <v>0.27800000000000002</v>
      </c>
      <c r="R200" s="15">
        <v>0.61099999999999999</v>
      </c>
      <c r="S200" s="15">
        <v>12.194000000000001</v>
      </c>
      <c r="U200" s="15">
        <v>293478.91800000001</v>
      </c>
      <c r="V200" s="15">
        <v>1230</v>
      </c>
    </row>
    <row r="201" spans="2:22" x14ac:dyDescent="0.25">
      <c r="B201" s="15" t="s">
        <v>122</v>
      </c>
      <c r="C201" s="15" t="s">
        <v>207</v>
      </c>
      <c r="D201" s="15" t="s">
        <v>247</v>
      </c>
      <c r="E201" s="15">
        <v>2023</v>
      </c>
      <c r="F201" s="15" t="s">
        <v>162</v>
      </c>
      <c r="G201" s="15" t="s">
        <v>133</v>
      </c>
      <c r="H201" s="15" t="s">
        <v>136</v>
      </c>
      <c r="I201" s="15" t="s">
        <v>139</v>
      </c>
      <c r="J201" s="15" t="s">
        <v>141</v>
      </c>
      <c r="K201" s="15" t="s">
        <v>271</v>
      </c>
      <c r="L201" s="15">
        <v>4</v>
      </c>
      <c r="M201" s="15">
        <v>0.52100000000000002</v>
      </c>
      <c r="N201" s="15">
        <v>0.35399999999999998</v>
      </c>
      <c r="O201" s="15">
        <v>0.01</v>
      </c>
      <c r="P201" s="15">
        <v>0.44400000000000001</v>
      </c>
      <c r="Q201" s="15">
        <v>0.29199999999999998</v>
      </c>
      <c r="R201" s="15">
        <v>0.66400000000000003</v>
      </c>
      <c r="S201" s="15">
        <v>12.191000000000001</v>
      </c>
      <c r="U201" s="15">
        <v>293019.20299999998</v>
      </c>
      <c r="V201" s="15">
        <v>1240</v>
      </c>
    </row>
    <row r="202" spans="2:22" x14ac:dyDescent="0.25">
      <c r="B202" s="15" t="s">
        <v>122</v>
      </c>
      <c r="C202" s="15" t="s">
        <v>207</v>
      </c>
      <c r="D202" s="15" t="s">
        <v>247</v>
      </c>
      <c r="E202" s="15">
        <v>2023</v>
      </c>
      <c r="F202" s="15" t="s">
        <v>162</v>
      </c>
      <c r="G202" s="15" t="s">
        <v>133</v>
      </c>
      <c r="H202" s="15" t="s">
        <v>136</v>
      </c>
      <c r="I202" s="15" t="s">
        <v>139</v>
      </c>
      <c r="J202" s="15" t="s">
        <v>141</v>
      </c>
      <c r="K202" s="15" t="s">
        <v>271</v>
      </c>
      <c r="L202" s="15">
        <v>5</v>
      </c>
      <c r="M202" s="15">
        <v>0.57599999999999996</v>
      </c>
      <c r="N202" s="15">
        <v>0.36199999999999999</v>
      </c>
      <c r="O202" s="15">
        <v>0.01</v>
      </c>
      <c r="P202" s="15">
        <v>0.496</v>
      </c>
      <c r="Q202" s="15">
        <v>0.31900000000000001</v>
      </c>
      <c r="R202" s="15">
        <v>0.73299999999999998</v>
      </c>
      <c r="S202" s="15">
        <v>12.234</v>
      </c>
      <c r="U202" s="15">
        <v>290604.87800000003</v>
      </c>
      <c r="V202" s="15">
        <v>1380</v>
      </c>
    </row>
    <row r="203" spans="2:22" x14ac:dyDescent="0.25">
      <c r="B203" s="15" t="s">
        <v>122</v>
      </c>
      <c r="C203" s="15" t="s">
        <v>207</v>
      </c>
      <c r="D203" s="15" t="s">
        <v>248</v>
      </c>
      <c r="E203" s="15">
        <v>2023</v>
      </c>
      <c r="F203" s="15" t="s">
        <v>162</v>
      </c>
      <c r="G203" s="15" t="s">
        <v>133</v>
      </c>
      <c r="H203" s="15" t="s">
        <v>136</v>
      </c>
      <c r="I203" s="15" t="s">
        <v>139</v>
      </c>
      <c r="J203" s="15" t="s">
        <v>141</v>
      </c>
      <c r="K203" s="15" t="s">
        <v>271</v>
      </c>
      <c r="L203" s="15">
        <v>1</v>
      </c>
      <c r="M203" s="15">
        <v>0.40500000000000003</v>
      </c>
      <c r="N203" s="15">
        <v>0.25</v>
      </c>
      <c r="O203" s="15">
        <v>7.0000000000000001E-3</v>
      </c>
      <c r="P203" s="15">
        <v>0.35099999999999998</v>
      </c>
      <c r="Q203" s="15">
        <v>0.22700000000000001</v>
      </c>
      <c r="R203" s="15">
        <v>0.51100000000000001</v>
      </c>
      <c r="S203" s="15">
        <v>11.464</v>
      </c>
      <c r="U203" s="15">
        <v>135554.986</v>
      </c>
      <c r="V203" s="15">
        <v>1370</v>
      </c>
    </row>
    <row r="204" spans="2:22" x14ac:dyDescent="0.25">
      <c r="B204" s="15" t="s">
        <v>122</v>
      </c>
      <c r="C204" s="15" t="s">
        <v>207</v>
      </c>
      <c r="D204" s="15" t="s">
        <v>248</v>
      </c>
      <c r="E204" s="15">
        <v>2023</v>
      </c>
      <c r="F204" s="15" t="s">
        <v>162</v>
      </c>
      <c r="G204" s="15" t="s">
        <v>133</v>
      </c>
      <c r="H204" s="15" t="s">
        <v>136</v>
      </c>
      <c r="I204" s="15" t="s">
        <v>139</v>
      </c>
      <c r="J204" s="15" t="s">
        <v>141</v>
      </c>
      <c r="K204" s="15" t="s">
        <v>271</v>
      </c>
      <c r="L204" s="15">
        <v>2</v>
      </c>
      <c r="M204" s="15">
        <v>0.44400000000000001</v>
      </c>
      <c r="N204" s="15">
        <v>0.30199999999999999</v>
      </c>
      <c r="O204" s="15">
        <v>8.0000000000000002E-3</v>
      </c>
      <c r="P204" s="15">
        <v>0.36799999999999999</v>
      </c>
      <c r="Q204" s="15">
        <v>0.245</v>
      </c>
      <c r="R204" s="15">
        <v>0.56599999999999995</v>
      </c>
      <c r="S204" s="15">
        <v>11.622</v>
      </c>
      <c r="U204" s="15">
        <v>132723.43100000001</v>
      </c>
      <c r="V204" s="15">
        <v>1550</v>
      </c>
    </row>
    <row r="205" spans="2:22" x14ac:dyDescent="0.25">
      <c r="B205" s="15" t="s">
        <v>122</v>
      </c>
      <c r="C205" s="15" t="s">
        <v>207</v>
      </c>
      <c r="D205" s="15" t="s">
        <v>248</v>
      </c>
      <c r="E205" s="15">
        <v>2023</v>
      </c>
      <c r="F205" s="15" t="s">
        <v>162</v>
      </c>
      <c r="G205" s="15" t="s">
        <v>133</v>
      </c>
      <c r="H205" s="15" t="s">
        <v>136</v>
      </c>
      <c r="I205" s="15" t="s">
        <v>139</v>
      </c>
      <c r="J205" s="15" t="s">
        <v>141</v>
      </c>
      <c r="K205" s="15" t="s">
        <v>271</v>
      </c>
      <c r="L205" s="15">
        <v>3</v>
      </c>
      <c r="M205" s="15">
        <v>0.46800000000000003</v>
      </c>
      <c r="N205" s="15">
        <v>0.31900000000000001</v>
      </c>
      <c r="O205" s="15">
        <v>8.9999999999999993E-3</v>
      </c>
      <c r="P205" s="15">
        <v>0.4</v>
      </c>
      <c r="Q205" s="15">
        <v>0.25900000000000001</v>
      </c>
      <c r="R205" s="15">
        <v>0.57499999999999996</v>
      </c>
      <c r="S205" s="15">
        <v>11.617000000000001</v>
      </c>
      <c r="U205" s="15">
        <v>133732.212</v>
      </c>
      <c r="V205" s="15">
        <v>1230</v>
      </c>
    </row>
    <row r="206" spans="2:22" x14ac:dyDescent="0.25">
      <c r="B206" s="15" t="s">
        <v>122</v>
      </c>
      <c r="C206" s="15" t="s">
        <v>207</v>
      </c>
      <c r="D206" s="15" t="s">
        <v>248</v>
      </c>
      <c r="E206" s="15">
        <v>2023</v>
      </c>
      <c r="F206" s="15" t="s">
        <v>162</v>
      </c>
      <c r="G206" s="15" t="s">
        <v>133</v>
      </c>
      <c r="H206" s="15" t="s">
        <v>136</v>
      </c>
      <c r="I206" s="15" t="s">
        <v>139</v>
      </c>
      <c r="J206" s="15" t="s">
        <v>141</v>
      </c>
      <c r="K206" s="15" t="s">
        <v>271</v>
      </c>
      <c r="L206" s="15">
        <v>4</v>
      </c>
      <c r="M206" s="15">
        <v>0.49399999999999999</v>
      </c>
      <c r="N206" s="15">
        <v>0.35</v>
      </c>
      <c r="O206" s="15">
        <v>0.01</v>
      </c>
      <c r="P206" s="15">
        <v>0.42199999999999999</v>
      </c>
      <c r="Q206" s="15">
        <v>0.27200000000000002</v>
      </c>
      <c r="R206" s="15">
        <v>0.61699999999999999</v>
      </c>
      <c r="S206" s="15">
        <v>11.621</v>
      </c>
      <c r="U206" s="15">
        <v>133664.595</v>
      </c>
      <c r="V206" s="15">
        <v>1240</v>
      </c>
    </row>
    <row r="207" spans="2:22" x14ac:dyDescent="0.25">
      <c r="B207" s="15" t="s">
        <v>122</v>
      </c>
      <c r="C207" s="15" t="s">
        <v>207</v>
      </c>
      <c r="D207" s="15" t="s">
        <v>248</v>
      </c>
      <c r="E207" s="15">
        <v>2023</v>
      </c>
      <c r="F207" s="15" t="s">
        <v>162</v>
      </c>
      <c r="G207" s="15" t="s">
        <v>133</v>
      </c>
      <c r="H207" s="15" t="s">
        <v>136</v>
      </c>
      <c r="I207" s="15" t="s">
        <v>139</v>
      </c>
      <c r="J207" s="15" t="s">
        <v>141</v>
      </c>
      <c r="K207" s="15" t="s">
        <v>271</v>
      </c>
      <c r="L207" s="15">
        <v>5</v>
      </c>
      <c r="M207" s="15">
        <v>0.54300000000000004</v>
      </c>
      <c r="N207" s="15">
        <v>0.34699999999999998</v>
      </c>
      <c r="O207" s="15">
        <v>8.9999999999999993E-3</v>
      </c>
      <c r="P207" s="15">
        <v>0.46</v>
      </c>
      <c r="Q207" s="15">
        <v>0.30599999999999999</v>
      </c>
      <c r="R207" s="15">
        <v>0.67800000000000005</v>
      </c>
      <c r="S207" s="15">
        <v>11.647</v>
      </c>
      <c r="U207" s="15">
        <v>132136.79399999999</v>
      </c>
      <c r="V207" s="15">
        <v>1380</v>
      </c>
    </row>
    <row r="208" spans="2:22" x14ac:dyDescent="0.25">
      <c r="B208" s="15" t="s">
        <v>122</v>
      </c>
      <c r="C208" s="15" t="s">
        <v>207</v>
      </c>
      <c r="D208" s="15" t="s">
        <v>249</v>
      </c>
      <c r="E208" s="15">
        <v>2023</v>
      </c>
      <c r="F208" s="15" t="s">
        <v>162</v>
      </c>
      <c r="G208" s="15" t="s">
        <v>133</v>
      </c>
      <c r="H208" s="15" t="s">
        <v>136</v>
      </c>
      <c r="I208" s="15" t="s">
        <v>139</v>
      </c>
      <c r="J208" s="15" t="s">
        <v>141</v>
      </c>
      <c r="K208" s="15" t="s">
        <v>271</v>
      </c>
      <c r="L208" s="15">
        <v>1</v>
      </c>
      <c r="M208" s="15">
        <v>0.39</v>
      </c>
      <c r="N208" s="15">
        <v>0.248</v>
      </c>
      <c r="O208" s="15">
        <v>7.0000000000000001E-3</v>
      </c>
      <c r="P208" s="15">
        <v>0.33200000000000002</v>
      </c>
      <c r="Q208" s="15">
        <v>0.217</v>
      </c>
      <c r="R208" s="15">
        <v>0.495</v>
      </c>
      <c r="S208" s="15">
        <v>11.462999999999999</v>
      </c>
      <c r="U208" s="15">
        <v>135555.06099999999</v>
      </c>
      <c r="V208" s="15">
        <v>1370</v>
      </c>
    </row>
    <row r="209" spans="2:22" x14ac:dyDescent="0.25">
      <c r="B209" s="15" t="s">
        <v>122</v>
      </c>
      <c r="C209" s="15" t="s">
        <v>207</v>
      </c>
      <c r="D209" s="15" t="s">
        <v>249</v>
      </c>
      <c r="E209" s="15">
        <v>2023</v>
      </c>
      <c r="F209" s="15" t="s">
        <v>162</v>
      </c>
      <c r="G209" s="15" t="s">
        <v>133</v>
      </c>
      <c r="H209" s="15" t="s">
        <v>136</v>
      </c>
      <c r="I209" s="15" t="s">
        <v>139</v>
      </c>
      <c r="J209" s="15" t="s">
        <v>141</v>
      </c>
      <c r="K209" s="15" t="s">
        <v>271</v>
      </c>
      <c r="L209" s="15">
        <v>2</v>
      </c>
      <c r="M209" s="15">
        <v>0.42299999999999999</v>
      </c>
      <c r="N209" s="15">
        <v>0.29199999999999998</v>
      </c>
      <c r="O209" s="15">
        <v>7.0000000000000001E-3</v>
      </c>
      <c r="P209" s="15">
        <v>0.35299999999999998</v>
      </c>
      <c r="Q209" s="15">
        <v>0.23300000000000001</v>
      </c>
      <c r="R209" s="15">
        <v>0.52700000000000002</v>
      </c>
      <c r="S209" s="15">
        <v>11.621</v>
      </c>
      <c r="U209" s="15">
        <v>132723.177</v>
      </c>
      <c r="V209" s="15">
        <v>1550</v>
      </c>
    </row>
    <row r="210" spans="2:22" x14ac:dyDescent="0.25">
      <c r="B210" s="15" t="s">
        <v>122</v>
      </c>
      <c r="C210" s="15" t="s">
        <v>207</v>
      </c>
      <c r="D210" s="15" t="s">
        <v>249</v>
      </c>
      <c r="E210" s="15">
        <v>2023</v>
      </c>
      <c r="F210" s="15" t="s">
        <v>162</v>
      </c>
      <c r="G210" s="15" t="s">
        <v>133</v>
      </c>
      <c r="H210" s="15" t="s">
        <v>136</v>
      </c>
      <c r="I210" s="15" t="s">
        <v>139</v>
      </c>
      <c r="J210" s="15" t="s">
        <v>141</v>
      </c>
      <c r="K210" s="15" t="s">
        <v>271</v>
      </c>
      <c r="L210" s="15">
        <v>3</v>
      </c>
      <c r="M210" s="15">
        <v>0.44700000000000001</v>
      </c>
      <c r="N210" s="15">
        <v>0.311</v>
      </c>
      <c r="O210" s="15">
        <v>8.9999999999999993E-3</v>
      </c>
      <c r="P210" s="15">
        <v>0.38</v>
      </c>
      <c r="Q210" s="15">
        <v>0.25</v>
      </c>
      <c r="R210" s="15">
        <v>0.54100000000000004</v>
      </c>
      <c r="S210" s="15">
        <v>11.617000000000001</v>
      </c>
      <c r="U210" s="15">
        <v>133733.42600000001</v>
      </c>
      <c r="V210" s="15">
        <v>1230</v>
      </c>
    </row>
    <row r="211" spans="2:22" x14ac:dyDescent="0.25">
      <c r="B211" s="15" t="s">
        <v>122</v>
      </c>
      <c r="C211" s="15" t="s">
        <v>207</v>
      </c>
      <c r="D211" s="15" t="s">
        <v>249</v>
      </c>
      <c r="E211" s="15">
        <v>2023</v>
      </c>
      <c r="F211" s="15" t="s">
        <v>162</v>
      </c>
      <c r="G211" s="15" t="s">
        <v>133</v>
      </c>
      <c r="H211" s="15" t="s">
        <v>136</v>
      </c>
      <c r="I211" s="15" t="s">
        <v>139</v>
      </c>
      <c r="J211" s="15" t="s">
        <v>141</v>
      </c>
      <c r="K211" s="15" t="s">
        <v>271</v>
      </c>
      <c r="L211" s="15">
        <v>4</v>
      </c>
      <c r="M211" s="15">
        <v>0.47199999999999998</v>
      </c>
      <c r="N211" s="15">
        <v>0.34</v>
      </c>
      <c r="O211" s="15">
        <v>0.01</v>
      </c>
      <c r="P211" s="15">
        <v>0.39</v>
      </c>
      <c r="Q211" s="15">
        <v>0.26400000000000001</v>
      </c>
      <c r="R211" s="15">
        <v>0.58699999999999997</v>
      </c>
      <c r="S211" s="15">
        <v>11.621</v>
      </c>
      <c r="U211" s="15">
        <v>133664.486</v>
      </c>
      <c r="V211" s="15">
        <v>1240</v>
      </c>
    </row>
    <row r="212" spans="2:22" x14ac:dyDescent="0.25">
      <c r="B212" s="15" t="s">
        <v>122</v>
      </c>
      <c r="C212" s="15" t="s">
        <v>207</v>
      </c>
      <c r="D212" s="15" t="s">
        <v>249</v>
      </c>
      <c r="E212" s="15">
        <v>2023</v>
      </c>
      <c r="F212" s="15" t="s">
        <v>162</v>
      </c>
      <c r="G212" s="15" t="s">
        <v>133</v>
      </c>
      <c r="H212" s="15" t="s">
        <v>136</v>
      </c>
      <c r="I212" s="15" t="s">
        <v>139</v>
      </c>
      <c r="J212" s="15" t="s">
        <v>141</v>
      </c>
      <c r="K212" s="15" t="s">
        <v>271</v>
      </c>
      <c r="L212" s="15">
        <v>5</v>
      </c>
      <c r="M212" s="15">
        <v>0.51100000000000001</v>
      </c>
      <c r="N212" s="15">
        <v>0.32900000000000001</v>
      </c>
      <c r="O212" s="15">
        <v>8.9999999999999993E-3</v>
      </c>
      <c r="P212" s="15">
        <v>0.434</v>
      </c>
      <c r="Q212" s="15">
        <v>0.29399999999999998</v>
      </c>
      <c r="R212" s="15">
        <v>0.63900000000000001</v>
      </c>
      <c r="S212" s="15">
        <v>11.647</v>
      </c>
      <c r="U212" s="15">
        <v>132136.65400000001</v>
      </c>
      <c r="V212" s="15">
        <v>1380</v>
      </c>
    </row>
    <row r="213" spans="2:22" x14ac:dyDescent="0.25">
      <c r="B213" s="15" t="s">
        <v>122</v>
      </c>
      <c r="C213" s="15" t="s">
        <v>207</v>
      </c>
      <c r="D213" s="15" t="s">
        <v>250</v>
      </c>
      <c r="E213" s="15">
        <v>2023</v>
      </c>
      <c r="F213" s="15" t="s">
        <v>162</v>
      </c>
      <c r="G213" s="15" t="s">
        <v>133</v>
      </c>
      <c r="H213" s="15" t="s">
        <v>136</v>
      </c>
      <c r="I213" s="15" t="s">
        <v>139</v>
      </c>
      <c r="J213" s="15" t="s">
        <v>141</v>
      </c>
      <c r="K213" s="15" t="s">
        <v>271</v>
      </c>
      <c r="L213" s="15">
        <v>1</v>
      </c>
      <c r="M213" s="15">
        <v>0.375</v>
      </c>
      <c r="N213" s="15">
        <v>0.251</v>
      </c>
      <c r="O213" s="15">
        <v>7.0000000000000001E-3</v>
      </c>
      <c r="P213" s="15">
        <v>0.313</v>
      </c>
      <c r="Q213" s="15">
        <v>0.20899999999999999</v>
      </c>
      <c r="R213" s="15">
        <v>0.46600000000000003</v>
      </c>
      <c r="S213" s="15">
        <v>10.888999999999999</v>
      </c>
      <c r="U213" s="15">
        <v>36434.042000000001</v>
      </c>
      <c r="V213" s="15">
        <v>1370</v>
      </c>
    </row>
    <row r="214" spans="2:22" x14ac:dyDescent="0.25">
      <c r="B214" s="15" t="s">
        <v>122</v>
      </c>
      <c r="C214" s="15" t="s">
        <v>207</v>
      </c>
      <c r="D214" s="15" t="s">
        <v>250</v>
      </c>
      <c r="E214" s="15">
        <v>2023</v>
      </c>
      <c r="F214" s="15" t="s">
        <v>162</v>
      </c>
      <c r="G214" s="15" t="s">
        <v>133</v>
      </c>
      <c r="H214" s="15" t="s">
        <v>136</v>
      </c>
      <c r="I214" s="15" t="s">
        <v>139</v>
      </c>
      <c r="J214" s="15" t="s">
        <v>141</v>
      </c>
      <c r="K214" s="15" t="s">
        <v>271</v>
      </c>
      <c r="L214" s="15">
        <v>2</v>
      </c>
      <c r="M214" s="15">
        <v>0.40400000000000003</v>
      </c>
      <c r="N214" s="15">
        <v>0.28000000000000003</v>
      </c>
      <c r="O214" s="15">
        <v>7.0000000000000001E-3</v>
      </c>
      <c r="P214" s="15">
        <v>0.33300000000000002</v>
      </c>
      <c r="Q214" s="15">
        <v>0.224</v>
      </c>
      <c r="R214" s="15">
        <v>0.495</v>
      </c>
      <c r="S214" s="15">
        <v>11.051</v>
      </c>
      <c r="U214" s="15">
        <v>33931.701000000001</v>
      </c>
      <c r="V214" s="15">
        <v>1550</v>
      </c>
    </row>
    <row r="215" spans="2:22" x14ac:dyDescent="0.25">
      <c r="B215" s="15" t="s">
        <v>122</v>
      </c>
      <c r="C215" s="15" t="s">
        <v>207</v>
      </c>
      <c r="D215" s="15" t="s">
        <v>250</v>
      </c>
      <c r="E215" s="15">
        <v>2023</v>
      </c>
      <c r="F215" s="15" t="s">
        <v>162</v>
      </c>
      <c r="G215" s="15" t="s">
        <v>133</v>
      </c>
      <c r="H215" s="15" t="s">
        <v>136</v>
      </c>
      <c r="I215" s="15" t="s">
        <v>139</v>
      </c>
      <c r="J215" s="15" t="s">
        <v>141</v>
      </c>
      <c r="K215" s="15" t="s">
        <v>271</v>
      </c>
      <c r="L215" s="15">
        <v>3</v>
      </c>
      <c r="M215" s="15">
        <v>0.42499999999999999</v>
      </c>
      <c r="N215" s="15">
        <v>0.29799999999999999</v>
      </c>
      <c r="O215" s="15">
        <v>8.0000000000000002E-3</v>
      </c>
      <c r="P215" s="15">
        <v>0.35899999999999999</v>
      </c>
      <c r="Q215" s="15">
        <v>0.23899999999999999</v>
      </c>
      <c r="R215" s="15">
        <v>0.51500000000000001</v>
      </c>
      <c r="S215" s="15">
        <v>11.047000000000001</v>
      </c>
      <c r="U215" s="15">
        <v>34321.582000000002</v>
      </c>
      <c r="V215" s="15">
        <v>1230</v>
      </c>
    </row>
    <row r="216" spans="2:22" x14ac:dyDescent="0.25">
      <c r="B216" s="15" t="s">
        <v>122</v>
      </c>
      <c r="C216" s="15" t="s">
        <v>207</v>
      </c>
      <c r="D216" s="15" t="s">
        <v>250</v>
      </c>
      <c r="E216" s="15">
        <v>2023</v>
      </c>
      <c r="F216" s="15" t="s">
        <v>162</v>
      </c>
      <c r="G216" s="15" t="s">
        <v>133</v>
      </c>
      <c r="H216" s="15" t="s">
        <v>136</v>
      </c>
      <c r="I216" s="15" t="s">
        <v>139</v>
      </c>
      <c r="J216" s="15" t="s">
        <v>141</v>
      </c>
      <c r="K216" s="15" t="s">
        <v>271</v>
      </c>
      <c r="L216" s="15">
        <v>4</v>
      </c>
      <c r="M216" s="15">
        <v>0.45300000000000001</v>
      </c>
      <c r="N216" s="15">
        <v>0.33</v>
      </c>
      <c r="O216" s="15">
        <v>8.9999999999999993E-3</v>
      </c>
      <c r="P216" s="15">
        <v>0.372</v>
      </c>
      <c r="Q216" s="15">
        <v>0.253</v>
      </c>
      <c r="R216" s="15">
        <v>0.55900000000000005</v>
      </c>
      <c r="S216" s="15">
        <v>11.055999999999999</v>
      </c>
      <c r="U216" s="15">
        <v>34314.972999999998</v>
      </c>
      <c r="V216" s="15">
        <v>1240</v>
      </c>
    </row>
    <row r="217" spans="2:22" x14ac:dyDescent="0.25">
      <c r="B217" s="15" t="s">
        <v>122</v>
      </c>
      <c r="C217" s="15" t="s">
        <v>207</v>
      </c>
      <c r="D217" s="15" t="s">
        <v>250</v>
      </c>
      <c r="E217" s="15">
        <v>2023</v>
      </c>
      <c r="F217" s="15" t="s">
        <v>162</v>
      </c>
      <c r="G217" s="15" t="s">
        <v>133</v>
      </c>
      <c r="H217" s="15" t="s">
        <v>136</v>
      </c>
      <c r="I217" s="15" t="s">
        <v>139</v>
      </c>
      <c r="J217" s="15" t="s">
        <v>141</v>
      </c>
      <c r="K217" s="15" t="s">
        <v>271</v>
      </c>
      <c r="L217" s="15">
        <v>5</v>
      </c>
      <c r="M217" s="15">
        <v>0.49</v>
      </c>
      <c r="N217" s="15">
        <v>0.32300000000000001</v>
      </c>
      <c r="O217" s="15">
        <v>8.9999999999999993E-3</v>
      </c>
      <c r="P217" s="15">
        <v>0.41899999999999998</v>
      </c>
      <c r="Q217" s="15">
        <v>0.28100000000000003</v>
      </c>
      <c r="R217" s="15">
        <v>0.6</v>
      </c>
      <c r="S217" s="15">
        <v>11.063000000000001</v>
      </c>
      <c r="U217" s="15">
        <v>33531.192000000003</v>
      </c>
      <c r="V217" s="15">
        <v>1380</v>
      </c>
    </row>
    <row r="218" spans="2:22" x14ac:dyDescent="0.25">
      <c r="B218" s="15" t="s">
        <v>122</v>
      </c>
      <c r="C218" s="15" t="s">
        <v>207</v>
      </c>
      <c r="D218" s="15" t="s">
        <v>251</v>
      </c>
      <c r="E218" s="15">
        <v>2023</v>
      </c>
      <c r="F218" s="15" t="s">
        <v>162</v>
      </c>
      <c r="G218" s="15" t="s">
        <v>133</v>
      </c>
      <c r="H218" s="15" t="s">
        <v>136</v>
      </c>
      <c r="I218" s="15" t="s">
        <v>139</v>
      </c>
      <c r="J218" s="15" t="s">
        <v>141</v>
      </c>
      <c r="K218" s="15" t="s">
        <v>271</v>
      </c>
      <c r="L218" s="15">
        <v>1</v>
      </c>
      <c r="M218" s="15">
        <v>0.35699999999999998</v>
      </c>
      <c r="N218" s="15">
        <v>0.248</v>
      </c>
      <c r="O218" s="15">
        <v>7.0000000000000001E-3</v>
      </c>
      <c r="P218" s="15">
        <v>0.29799999999999999</v>
      </c>
      <c r="Q218" s="15">
        <v>0.19600000000000001</v>
      </c>
      <c r="R218" s="15">
        <v>0.45600000000000002</v>
      </c>
      <c r="S218" s="15">
        <v>10.89</v>
      </c>
      <c r="U218" s="15">
        <v>36434.008999999998</v>
      </c>
      <c r="V218" s="15">
        <v>1370</v>
      </c>
    </row>
    <row r="219" spans="2:22" x14ac:dyDescent="0.25">
      <c r="B219" s="15" t="s">
        <v>122</v>
      </c>
      <c r="C219" s="15" t="s">
        <v>207</v>
      </c>
      <c r="D219" s="15" t="s">
        <v>251</v>
      </c>
      <c r="E219" s="15">
        <v>2023</v>
      </c>
      <c r="F219" s="15" t="s">
        <v>162</v>
      </c>
      <c r="G219" s="15" t="s">
        <v>133</v>
      </c>
      <c r="H219" s="15" t="s">
        <v>136</v>
      </c>
      <c r="I219" s="15" t="s">
        <v>139</v>
      </c>
      <c r="J219" s="15" t="s">
        <v>141</v>
      </c>
      <c r="K219" s="15" t="s">
        <v>271</v>
      </c>
      <c r="L219" s="15">
        <v>2</v>
      </c>
      <c r="M219" s="15">
        <v>0.38700000000000001</v>
      </c>
      <c r="N219" s="15">
        <v>0.27900000000000003</v>
      </c>
      <c r="O219" s="15">
        <v>7.0000000000000001E-3</v>
      </c>
      <c r="P219" s="15">
        <v>0.317</v>
      </c>
      <c r="Q219" s="15">
        <v>0.214</v>
      </c>
      <c r="R219" s="15">
        <v>0.47399999999999998</v>
      </c>
      <c r="S219" s="15">
        <v>11.052</v>
      </c>
      <c r="U219" s="15">
        <v>33931.089</v>
      </c>
      <c r="V219" s="15">
        <v>1550</v>
      </c>
    </row>
    <row r="220" spans="2:22" x14ac:dyDescent="0.25">
      <c r="B220" s="15" t="s">
        <v>122</v>
      </c>
      <c r="C220" s="15" t="s">
        <v>207</v>
      </c>
      <c r="D220" s="15" t="s">
        <v>251</v>
      </c>
      <c r="E220" s="15">
        <v>2023</v>
      </c>
      <c r="F220" s="15" t="s">
        <v>162</v>
      </c>
      <c r="G220" s="15" t="s">
        <v>133</v>
      </c>
      <c r="H220" s="15" t="s">
        <v>136</v>
      </c>
      <c r="I220" s="15" t="s">
        <v>139</v>
      </c>
      <c r="J220" s="15" t="s">
        <v>141</v>
      </c>
      <c r="K220" s="15" t="s">
        <v>271</v>
      </c>
      <c r="L220" s="15">
        <v>3</v>
      </c>
      <c r="M220" s="15">
        <v>0.40500000000000003</v>
      </c>
      <c r="N220" s="15">
        <v>0.28599999999999998</v>
      </c>
      <c r="O220" s="15">
        <v>8.0000000000000002E-3</v>
      </c>
      <c r="P220" s="15">
        <v>0.34</v>
      </c>
      <c r="Q220" s="15">
        <v>0.23</v>
      </c>
      <c r="R220" s="15">
        <v>0.49</v>
      </c>
      <c r="S220" s="15">
        <v>11.048</v>
      </c>
      <c r="U220" s="15">
        <v>34321.392999999996</v>
      </c>
      <c r="V220" s="15">
        <v>1230</v>
      </c>
    </row>
    <row r="221" spans="2:22" x14ac:dyDescent="0.25">
      <c r="B221" s="15" t="s">
        <v>122</v>
      </c>
      <c r="C221" s="15" t="s">
        <v>207</v>
      </c>
      <c r="D221" s="15" t="s">
        <v>251</v>
      </c>
      <c r="E221" s="15">
        <v>2023</v>
      </c>
      <c r="F221" s="15" t="s">
        <v>162</v>
      </c>
      <c r="G221" s="15" t="s">
        <v>133</v>
      </c>
      <c r="H221" s="15" t="s">
        <v>136</v>
      </c>
      <c r="I221" s="15" t="s">
        <v>139</v>
      </c>
      <c r="J221" s="15" t="s">
        <v>141</v>
      </c>
      <c r="K221" s="15" t="s">
        <v>271</v>
      </c>
      <c r="L221" s="15">
        <v>4</v>
      </c>
      <c r="M221" s="15">
        <v>0.432</v>
      </c>
      <c r="N221" s="15">
        <v>0.313</v>
      </c>
      <c r="O221" s="15">
        <v>8.9999999999999993E-3</v>
      </c>
      <c r="P221" s="15">
        <v>0.35299999999999998</v>
      </c>
      <c r="Q221" s="15">
        <v>0.23899999999999999</v>
      </c>
      <c r="R221" s="15">
        <v>0.53100000000000003</v>
      </c>
      <c r="S221" s="15">
        <v>11.055999999999999</v>
      </c>
      <c r="U221" s="15">
        <v>34315.120999999999</v>
      </c>
      <c r="V221" s="15">
        <v>1240</v>
      </c>
    </row>
    <row r="222" spans="2:22" x14ac:dyDescent="0.25">
      <c r="B222" s="15" t="s">
        <v>122</v>
      </c>
      <c r="C222" s="15" t="s">
        <v>207</v>
      </c>
      <c r="D222" s="15" t="s">
        <v>251</v>
      </c>
      <c r="E222" s="15">
        <v>2023</v>
      </c>
      <c r="F222" s="15" t="s">
        <v>162</v>
      </c>
      <c r="G222" s="15" t="s">
        <v>133</v>
      </c>
      <c r="H222" s="15" t="s">
        <v>136</v>
      </c>
      <c r="I222" s="15" t="s">
        <v>139</v>
      </c>
      <c r="J222" s="15" t="s">
        <v>141</v>
      </c>
      <c r="K222" s="15" t="s">
        <v>271</v>
      </c>
      <c r="L222" s="15">
        <v>5</v>
      </c>
      <c r="M222" s="15">
        <v>0.47</v>
      </c>
      <c r="N222" s="15">
        <v>0.312</v>
      </c>
      <c r="O222" s="15">
        <v>8.0000000000000002E-3</v>
      </c>
      <c r="P222" s="15">
        <v>0.39600000000000002</v>
      </c>
      <c r="Q222" s="15">
        <v>0.26900000000000002</v>
      </c>
      <c r="R222" s="15">
        <v>0.57299999999999995</v>
      </c>
      <c r="S222" s="15">
        <v>11.063000000000001</v>
      </c>
      <c r="U222" s="15">
        <v>33531.095999999998</v>
      </c>
      <c r="V222" s="15">
        <v>1380</v>
      </c>
    </row>
    <row r="223" spans="2:22" x14ac:dyDescent="0.25">
      <c r="B223" s="15" t="s">
        <v>122</v>
      </c>
      <c r="C223" s="15" t="s">
        <v>207</v>
      </c>
      <c r="D223" s="15" t="s">
        <v>252</v>
      </c>
      <c r="E223" s="15">
        <v>2023</v>
      </c>
      <c r="F223" s="15" t="s">
        <v>162</v>
      </c>
      <c r="G223" s="15" t="s">
        <v>133</v>
      </c>
      <c r="H223" s="15" t="s">
        <v>136</v>
      </c>
      <c r="I223" s="15" t="s">
        <v>139</v>
      </c>
      <c r="J223" s="15" t="s">
        <v>141</v>
      </c>
      <c r="K223" s="15" t="s">
        <v>271</v>
      </c>
      <c r="L223" s="15">
        <v>1</v>
      </c>
      <c r="M223" s="15">
        <v>0.33600000000000002</v>
      </c>
      <c r="N223" s="15">
        <v>0.24399999999999999</v>
      </c>
      <c r="O223" s="15">
        <v>7.0000000000000001E-3</v>
      </c>
      <c r="P223" s="15">
        <v>0.27900000000000003</v>
      </c>
      <c r="Q223" s="15">
        <v>0.18099999999999999</v>
      </c>
      <c r="R223" s="15">
        <v>0.43</v>
      </c>
      <c r="S223" s="15">
        <v>10.396000000000001</v>
      </c>
      <c r="U223" s="15">
        <v>2149.5160000000001</v>
      </c>
      <c r="V223" s="15">
        <v>1370</v>
      </c>
    </row>
    <row r="224" spans="2:22" x14ac:dyDescent="0.25">
      <c r="B224" s="15" t="s">
        <v>122</v>
      </c>
      <c r="C224" s="15" t="s">
        <v>207</v>
      </c>
      <c r="D224" s="15" t="s">
        <v>252</v>
      </c>
      <c r="E224" s="15">
        <v>2023</v>
      </c>
      <c r="F224" s="15" t="s">
        <v>162</v>
      </c>
      <c r="G224" s="15" t="s">
        <v>133</v>
      </c>
      <c r="H224" s="15" t="s">
        <v>136</v>
      </c>
      <c r="I224" s="15" t="s">
        <v>139</v>
      </c>
      <c r="J224" s="15" t="s">
        <v>141</v>
      </c>
      <c r="K224" s="15" t="s">
        <v>271</v>
      </c>
      <c r="L224" s="15">
        <v>2</v>
      </c>
      <c r="M224" s="15">
        <v>0.36399999999999999</v>
      </c>
      <c r="N224" s="15">
        <v>0.27100000000000002</v>
      </c>
      <c r="O224" s="15">
        <v>7.0000000000000001E-3</v>
      </c>
      <c r="P224" s="15">
        <v>0.29299999999999998</v>
      </c>
      <c r="Q224" s="15">
        <v>0.19800000000000001</v>
      </c>
      <c r="R224" s="15">
        <v>0.44600000000000001</v>
      </c>
      <c r="S224" s="15">
        <v>10.56</v>
      </c>
      <c r="U224" s="15">
        <v>1735.931</v>
      </c>
      <c r="V224" s="15">
        <v>1550</v>
      </c>
    </row>
    <row r="225" spans="2:22" x14ac:dyDescent="0.25">
      <c r="B225" s="15" t="s">
        <v>122</v>
      </c>
      <c r="C225" s="15" t="s">
        <v>207</v>
      </c>
      <c r="D225" s="15" t="s">
        <v>252</v>
      </c>
      <c r="E225" s="15">
        <v>2023</v>
      </c>
      <c r="F225" s="15" t="s">
        <v>162</v>
      </c>
      <c r="G225" s="15" t="s">
        <v>133</v>
      </c>
      <c r="H225" s="15" t="s">
        <v>136</v>
      </c>
      <c r="I225" s="15" t="s">
        <v>139</v>
      </c>
      <c r="J225" s="15" t="s">
        <v>141</v>
      </c>
      <c r="K225" s="15" t="s">
        <v>271</v>
      </c>
      <c r="L225" s="15">
        <v>3</v>
      </c>
      <c r="M225" s="15">
        <v>0.38300000000000001</v>
      </c>
      <c r="N225" s="15">
        <v>0.28699999999999998</v>
      </c>
      <c r="O225" s="15">
        <v>8.0000000000000002E-3</v>
      </c>
      <c r="P225" s="15">
        <v>0.315</v>
      </c>
      <c r="Q225" s="15">
        <v>0.217</v>
      </c>
      <c r="R225" s="15">
        <v>0.45900000000000002</v>
      </c>
      <c r="S225" s="15">
        <v>10.558999999999999</v>
      </c>
      <c r="U225" s="15">
        <v>1721.1559999999999</v>
      </c>
      <c r="V225" s="15">
        <v>1230</v>
      </c>
    </row>
    <row r="226" spans="2:22" x14ac:dyDescent="0.25">
      <c r="B226" s="15" t="s">
        <v>122</v>
      </c>
      <c r="C226" s="15" t="s">
        <v>207</v>
      </c>
      <c r="D226" s="15" t="s">
        <v>252</v>
      </c>
      <c r="E226" s="15">
        <v>2023</v>
      </c>
      <c r="F226" s="15" t="s">
        <v>162</v>
      </c>
      <c r="G226" s="15" t="s">
        <v>133</v>
      </c>
      <c r="H226" s="15" t="s">
        <v>136</v>
      </c>
      <c r="I226" s="15" t="s">
        <v>139</v>
      </c>
      <c r="J226" s="15" t="s">
        <v>141</v>
      </c>
      <c r="K226" s="15" t="s">
        <v>271</v>
      </c>
      <c r="L226" s="15">
        <v>4</v>
      </c>
      <c r="M226" s="15">
        <v>0.40300000000000002</v>
      </c>
      <c r="N226" s="15">
        <v>0.29699999999999999</v>
      </c>
      <c r="O226" s="15">
        <v>8.0000000000000002E-3</v>
      </c>
      <c r="P226" s="15">
        <v>0.32900000000000001</v>
      </c>
      <c r="Q226" s="15">
        <v>0.223</v>
      </c>
      <c r="R226" s="15">
        <v>0.495</v>
      </c>
      <c r="S226" s="15">
        <v>10.571999999999999</v>
      </c>
      <c r="U226" s="15">
        <v>1727.394</v>
      </c>
      <c r="V226" s="15">
        <v>1240</v>
      </c>
    </row>
    <row r="227" spans="2:22" x14ac:dyDescent="0.25">
      <c r="B227" s="15" t="s">
        <v>122</v>
      </c>
      <c r="C227" s="15" t="s">
        <v>207</v>
      </c>
      <c r="D227" s="15" t="s">
        <v>252</v>
      </c>
      <c r="E227" s="15">
        <v>2023</v>
      </c>
      <c r="F227" s="15" t="s">
        <v>162</v>
      </c>
      <c r="G227" s="15" t="s">
        <v>133</v>
      </c>
      <c r="H227" s="15" t="s">
        <v>136</v>
      </c>
      <c r="I227" s="15" t="s">
        <v>139</v>
      </c>
      <c r="J227" s="15" t="s">
        <v>141</v>
      </c>
      <c r="K227" s="15" t="s">
        <v>271</v>
      </c>
      <c r="L227" s="15">
        <v>5</v>
      </c>
      <c r="M227" s="15">
        <v>0.44500000000000001</v>
      </c>
      <c r="N227" s="15">
        <v>0.30499999999999999</v>
      </c>
      <c r="O227" s="15">
        <v>8.0000000000000002E-3</v>
      </c>
      <c r="P227" s="15">
        <v>0.371</v>
      </c>
      <c r="Q227" s="15">
        <v>0.248</v>
      </c>
      <c r="R227" s="15">
        <v>0.53600000000000003</v>
      </c>
      <c r="S227" s="15">
        <v>10.561</v>
      </c>
      <c r="U227" s="15">
        <v>1661.402</v>
      </c>
      <c r="V227" s="15">
        <v>1380</v>
      </c>
    </row>
    <row r="228" spans="2:22" x14ac:dyDescent="0.25">
      <c r="B228" s="15" t="s">
        <v>122</v>
      </c>
      <c r="C228" s="15" t="s">
        <v>207</v>
      </c>
      <c r="D228" s="15" t="s">
        <v>253</v>
      </c>
      <c r="E228" s="15">
        <v>2023</v>
      </c>
      <c r="F228" s="15" t="s">
        <v>162</v>
      </c>
      <c r="G228" s="15" t="s">
        <v>133</v>
      </c>
      <c r="H228" s="15" t="s">
        <v>136</v>
      </c>
      <c r="I228" s="15" t="s">
        <v>139</v>
      </c>
      <c r="J228" s="15" t="s">
        <v>141</v>
      </c>
      <c r="K228" s="15" t="s">
        <v>271</v>
      </c>
      <c r="L228" s="15">
        <v>1</v>
      </c>
      <c r="M228" s="15">
        <v>0.314</v>
      </c>
      <c r="N228" s="15">
        <v>0.23300000000000001</v>
      </c>
      <c r="O228" s="15">
        <v>6.0000000000000001E-3</v>
      </c>
      <c r="P228" s="15">
        <v>0.25700000000000001</v>
      </c>
      <c r="Q228" s="15">
        <v>0.16700000000000001</v>
      </c>
      <c r="R228" s="15">
        <v>0.40100000000000002</v>
      </c>
      <c r="S228" s="15">
        <v>10.395</v>
      </c>
      <c r="U228" s="15">
        <v>2149.4749999999999</v>
      </c>
      <c r="V228" s="15">
        <v>1370</v>
      </c>
    </row>
    <row r="229" spans="2:22" x14ac:dyDescent="0.25">
      <c r="B229" s="15" t="s">
        <v>122</v>
      </c>
      <c r="C229" s="15" t="s">
        <v>207</v>
      </c>
      <c r="D229" s="15" t="s">
        <v>253</v>
      </c>
      <c r="E229" s="15">
        <v>2023</v>
      </c>
      <c r="F229" s="15" t="s">
        <v>162</v>
      </c>
      <c r="G229" s="15" t="s">
        <v>133</v>
      </c>
      <c r="H229" s="15" t="s">
        <v>136</v>
      </c>
      <c r="I229" s="15" t="s">
        <v>139</v>
      </c>
      <c r="J229" s="15" t="s">
        <v>141</v>
      </c>
      <c r="K229" s="15" t="s">
        <v>271</v>
      </c>
      <c r="L229" s="15">
        <v>2</v>
      </c>
      <c r="M229" s="15">
        <v>0.34100000000000003</v>
      </c>
      <c r="N229" s="15">
        <v>0.26300000000000001</v>
      </c>
      <c r="O229" s="15">
        <v>7.0000000000000001E-3</v>
      </c>
      <c r="P229" s="15">
        <v>0.26900000000000002</v>
      </c>
      <c r="Q229" s="15">
        <v>0.17899999999999999</v>
      </c>
      <c r="R229" s="15">
        <v>0.41599999999999998</v>
      </c>
      <c r="S229" s="15">
        <v>10.558999999999999</v>
      </c>
      <c r="U229" s="15">
        <v>1735.931</v>
      </c>
      <c r="V229" s="15">
        <v>1550</v>
      </c>
    </row>
    <row r="230" spans="2:22" x14ac:dyDescent="0.25">
      <c r="B230" s="15" t="s">
        <v>122</v>
      </c>
      <c r="C230" s="15" t="s">
        <v>207</v>
      </c>
      <c r="D230" s="15" t="s">
        <v>253</v>
      </c>
      <c r="E230" s="15">
        <v>2023</v>
      </c>
      <c r="F230" s="15" t="s">
        <v>162</v>
      </c>
      <c r="G230" s="15" t="s">
        <v>133</v>
      </c>
      <c r="H230" s="15" t="s">
        <v>136</v>
      </c>
      <c r="I230" s="15" t="s">
        <v>139</v>
      </c>
      <c r="J230" s="15" t="s">
        <v>141</v>
      </c>
      <c r="K230" s="15" t="s">
        <v>271</v>
      </c>
      <c r="L230" s="15">
        <v>3</v>
      </c>
      <c r="M230" s="15">
        <v>0.36499999999999999</v>
      </c>
      <c r="N230" s="15">
        <v>0.30099999999999999</v>
      </c>
      <c r="O230" s="15">
        <v>8.9999999999999993E-3</v>
      </c>
      <c r="P230" s="15">
        <v>0.29199999999999998</v>
      </c>
      <c r="Q230" s="15">
        <v>0.19700000000000001</v>
      </c>
      <c r="R230" s="15">
        <v>0.437</v>
      </c>
      <c r="S230" s="15">
        <v>10.558999999999999</v>
      </c>
      <c r="U230" s="15">
        <v>1721.1590000000001</v>
      </c>
      <c r="V230" s="15">
        <v>1230</v>
      </c>
    </row>
    <row r="231" spans="2:22" x14ac:dyDescent="0.25">
      <c r="B231" s="15" t="s">
        <v>122</v>
      </c>
      <c r="C231" s="15" t="s">
        <v>207</v>
      </c>
      <c r="D231" s="15" t="s">
        <v>253</v>
      </c>
      <c r="E231" s="15">
        <v>2023</v>
      </c>
      <c r="F231" s="15" t="s">
        <v>162</v>
      </c>
      <c r="G231" s="15" t="s">
        <v>133</v>
      </c>
      <c r="H231" s="15" t="s">
        <v>136</v>
      </c>
      <c r="I231" s="15" t="s">
        <v>139</v>
      </c>
      <c r="J231" s="15" t="s">
        <v>141</v>
      </c>
      <c r="K231" s="15" t="s">
        <v>271</v>
      </c>
      <c r="L231" s="15">
        <v>4</v>
      </c>
      <c r="M231" s="15">
        <v>0.377</v>
      </c>
      <c r="N231" s="15">
        <v>0.28399999999999997</v>
      </c>
      <c r="O231" s="15">
        <v>8.0000000000000002E-3</v>
      </c>
      <c r="P231" s="15">
        <v>0.307</v>
      </c>
      <c r="Q231" s="15">
        <v>0.20599999999999999</v>
      </c>
      <c r="R231" s="15">
        <v>0.45900000000000002</v>
      </c>
      <c r="S231" s="15">
        <v>10.571999999999999</v>
      </c>
      <c r="U231" s="15">
        <v>1727.3920000000001</v>
      </c>
      <c r="V231" s="15">
        <v>1240</v>
      </c>
    </row>
    <row r="232" spans="2:22" x14ac:dyDescent="0.25">
      <c r="B232" s="15" t="s">
        <v>122</v>
      </c>
      <c r="C232" s="15" t="s">
        <v>207</v>
      </c>
      <c r="D232" s="15" t="s">
        <v>253</v>
      </c>
      <c r="E232" s="15">
        <v>2023</v>
      </c>
      <c r="F232" s="15" t="s">
        <v>162</v>
      </c>
      <c r="G232" s="15" t="s">
        <v>133</v>
      </c>
      <c r="H232" s="15" t="s">
        <v>136</v>
      </c>
      <c r="I232" s="15" t="s">
        <v>139</v>
      </c>
      <c r="J232" s="15" t="s">
        <v>141</v>
      </c>
      <c r="K232" s="15" t="s">
        <v>271</v>
      </c>
      <c r="L232" s="15">
        <v>5</v>
      </c>
      <c r="M232" s="15">
        <v>0.41899999999999998</v>
      </c>
      <c r="N232" s="15">
        <v>0.30499999999999999</v>
      </c>
      <c r="O232" s="15">
        <v>8.0000000000000002E-3</v>
      </c>
      <c r="P232" s="15">
        <v>0.33900000000000002</v>
      </c>
      <c r="Q232" s="15">
        <v>0.22500000000000001</v>
      </c>
      <c r="R232" s="15">
        <v>0.51500000000000001</v>
      </c>
      <c r="S232" s="15">
        <v>10.561</v>
      </c>
      <c r="U232" s="15">
        <v>1661.395</v>
      </c>
      <c r="V232" s="15">
        <v>1380</v>
      </c>
    </row>
    <row r="233" spans="2:22" x14ac:dyDescent="0.25">
      <c r="B233" s="15" t="s">
        <v>122</v>
      </c>
      <c r="C233" s="15" t="s">
        <v>207</v>
      </c>
      <c r="D233" s="15" t="s">
        <v>254</v>
      </c>
      <c r="E233" s="15">
        <v>2023</v>
      </c>
      <c r="F233" s="15" t="s">
        <v>162</v>
      </c>
      <c r="G233" s="15" t="s">
        <v>133</v>
      </c>
      <c r="H233" s="15" t="s">
        <v>136</v>
      </c>
      <c r="I233" s="15" t="s">
        <v>139</v>
      </c>
      <c r="J233" s="15" t="s">
        <v>141</v>
      </c>
      <c r="K233" s="15" t="s">
        <v>271</v>
      </c>
      <c r="L233" s="15">
        <v>1</v>
      </c>
      <c r="M233" s="15">
        <v>0.28599999999999998</v>
      </c>
      <c r="N233" s="15">
        <v>0.22700000000000001</v>
      </c>
      <c r="O233" s="15">
        <v>6.0000000000000001E-3</v>
      </c>
      <c r="P233" s="15">
        <v>0.22700000000000001</v>
      </c>
      <c r="Q233" s="15">
        <v>0.14199999999999999</v>
      </c>
      <c r="R233" s="15">
        <v>0.36099999999999999</v>
      </c>
      <c r="S233" s="15">
        <v>10.015000000000001</v>
      </c>
      <c r="U233" s="15">
        <v>8.8999999999999996E-2</v>
      </c>
      <c r="V233" s="15">
        <v>1370</v>
      </c>
    </row>
    <row r="234" spans="2:22" x14ac:dyDescent="0.25">
      <c r="B234" s="15" t="s">
        <v>122</v>
      </c>
      <c r="C234" s="15" t="s">
        <v>207</v>
      </c>
      <c r="D234" s="15" t="s">
        <v>254</v>
      </c>
      <c r="E234" s="15">
        <v>2023</v>
      </c>
      <c r="F234" s="15" t="s">
        <v>162</v>
      </c>
      <c r="G234" s="15" t="s">
        <v>133</v>
      </c>
      <c r="H234" s="15" t="s">
        <v>136</v>
      </c>
      <c r="I234" s="15" t="s">
        <v>139</v>
      </c>
      <c r="J234" s="15" t="s">
        <v>141</v>
      </c>
      <c r="K234" s="15" t="s">
        <v>271</v>
      </c>
      <c r="L234" s="15">
        <v>2</v>
      </c>
      <c r="M234" s="15">
        <v>0.308</v>
      </c>
      <c r="N234" s="15">
        <v>0.254</v>
      </c>
      <c r="O234" s="15">
        <v>6.0000000000000001E-3</v>
      </c>
      <c r="P234" s="15">
        <v>0.23599999999999999</v>
      </c>
      <c r="Q234" s="15">
        <v>0.159</v>
      </c>
      <c r="R234" s="15">
        <v>0.372</v>
      </c>
      <c r="S234" s="15">
        <v>10.170999999999999</v>
      </c>
      <c r="U234" s="15">
        <v>0.50700000000000001</v>
      </c>
      <c r="V234" s="15">
        <v>1550</v>
      </c>
    </row>
    <row r="235" spans="2:22" x14ac:dyDescent="0.25">
      <c r="B235" s="15" t="s">
        <v>122</v>
      </c>
      <c r="C235" s="15" t="s">
        <v>207</v>
      </c>
      <c r="D235" s="15" t="s">
        <v>254</v>
      </c>
      <c r="E235" s="15">
        <v>2023</v>
      </c>
      <c r="F235" s="15" t="s">
        <v>162</v>
      </c>
      <c r="G235" s="15" t="s">
        <v>133</v>
      </c>
      <c r="H235" s="15" t="s">
        <v>136</v>
      </c>
      <c r="I235" s="15" t="s">
        <v>139</v>
      </c>
      <c r="J235" s="15" t="s">
        <v>141</v>
      </c>
      <c r="K235" s="15" t="s">
        <v>271</v>
      </c>
      <c r="L235" s="15">
        <v>3</v>
      </c>
      <c r="M235" s="15">
        <v>0.32400000000000001</v>
      </c>
      <c r="N235" s="15">
        <v>0.27800000000000002</v>
      </c>
      <c r="O235" s="15">
        <v>8.0000000000000002E-3</v>
      </c>
      <c r="P235" s="15">
        <v>0.25700000000000001</v>
      </c>
      <c r="Q235" s="15">
        <v>0.16400000000000001</v>
      </c>
      <c r="R235" s="15">
        <v>0.39800000000000002</v>
      </c>
      <c r="S235" s="15">
        <v>10.175000000000001</v>
      </c>
      <c r="U235" s="15">
        <v>0.24299999999999999</v>
      </c>
      <c r="V235" s="15">
        <v>1230</v>
      </c>
    </row>
    <row r="236" spans="2:22" x14ac:dyDescent="0.25">
      <c r="B236" s="15" t="s">
        <v>122</v>
      </c>
      <c r="C236" s="15" t="s">
        <v>207</v>
      </c>
      <c r="D236" s="15" t="s">
        <v>254</v>
      </c>
      <c r="E236" s="15">
        <v>2023</v>
      </c>
      <c r="F236" s="15" t="s">
        <v>162</v>
      </c>
      <c r="G236" s="15" t="s">
        <v>133</v>
      </c>
      <c r="H236" s="15" t="s">
        <v>136</v>
      </c>
      <c r="I236" s="15" t="s">
        <v>139</v>
      </c>
      <c r="J236" s="15" t="s">
        <v>141</v>
      </c>
      <c r="K236" s="15" t="s">
        <v>271</v>
      </c>
      <c r="L236" s="15">
        <v>4</v>
      </c>
      <c r="M236" s="15">
        <v>0.33900000000000002</v>
      </c>
      <c r="N236" s="15">
        <v>0.27200000000000002</v>
      </c>
      <c r="O236" s="15">
        <v>8.0000000000000002E-3</v>
      </c>
      <c r="P236" s="15">
        <v>0.27300000000000002</v>
      </c>
      <c r="Q236" s="15">
        <v>0.17599999999999999</v>
      </c>
      <c r="R236" s="15">
        <v>0.42499999999999999</v>
      </c>
      <c r="S236" s="15">
        <v>10.193</v>
      </c>
      <c r="U236" s="15">
        <v>6.9000000000000006E-2</v>
      </c>
      <c r="V236" s="15">
        <v>1240</v>
      </c>
    </row>
    <row r="237" spans="2:22" x14ac:dyDescent="0.25">
      <c r="B237" s="15" t="s">
        <v>122</v>
      </c>
      <c r="C237" s="15" t="s">
        <v>207</v>
      </c>
      <c r="D237" s="15" t="s">
        <v>254</v>
      </c>
      <c r="E237" s="15">
        <v>2023</v>
      </c>
      <c r="F237" s="15" t="s">
        <v>162</v>
      </c>
      <c r="G237" s="15" t="s">
        <v>133</v>
      </c>
      <c r="H237" s="15" t="s">
        <v>136</v>
      </c>
      <c r="I237" s="15" t="s">
        <v>139</v>
      </c>
      <c r="J237" s="15" t="s">
        <v>141</v>
      </c>
      <c r="K237" s="15" t="s">
        <v>271</v>
      </c>
      <c r="L237" s="15">
        <v>5</v>
      </c>
      <c r="M237" s="15">
        <v>0.378</v>
      </c>
      <c r="N237" s="15">
        <v>0.29199999999999998</v>
      </c>
      <c r="O237" s="15">
        <v>8.0000000000000002E-3</v>
      </c>
      <c r="P237" s="15">
        <v>0.30199999999999999</v>
      </c>
      <c r="Q237" s="15">
        <v>0.19400000000000001</v>
      </c>
      <c r="R237" s="15">
        <v>0.46899999999999997</v>
      </c>
      <c r="S237" s="15">
        <v>10.162000000000001</v>
      </c>
      <c r="U237" s="15">
        <v>6.4000000000000001E-2</v>
      </c>
      <c r="V237" s="15">
        <v>1380</v>
      </c>
    </row>
    <row r="238" spans="2:22" x14ac:dyDescent="0.25">
      <c r="B238" s="15" t="s">
        <v>122</v>
      </c>
      <c r="C238" s="15" t="s">
        <v>207</v>
      </c>
      <c r="D238" s="15" t="s">
        <v>255</v>
      </c>
      <c r="E238" s="15">
        <v>2023</v>
      </c>
      <c r="F238" s="15" t="s">
        <v>162</v>
      </c>
      <c r="G238" s="15" t="s">
        <v>133</v>
      </c>
      <c r="H238" s="15" t="s">
        <v>136</v>
      </c>
      <c r="I238" s="15" t="s">
        <v>139</v>
      </c>
      <c r="J238" s="15" t="s">
        <v>141</v>
      </c>
      <c r="K238" s="15" t="s">
        <v>271</v>
      </c>
      <c r="L238" s="15">
        <v>1</v>
      </c>
      <c r="M238" s="15">
        <v>0.25700000000000001</v>
      </c>
      <c r="N238" s="15">
        <v>0.215</v>
      </c>
      <c r="O238" s="15">
        <v>6.0000000000000001E-3</v>
      </c>
      <c r="P238" s="15">
        <v>0.19800000000000001</v>
      </c>
      <c r="Q238" s="15">
        <v>0.121</v>
      </c>
      <c r="R238" s="15">
        <v>0.32700000000000001</v>
      </c>
      <c r="S238" s="15">
        <v>10.015000000000001</v>
      </c>
      <c r="U238" s="15">
        <v>8.8999999999999996E-2</v>
      </c>
      <c r="V238" s="15">
        <v>1370</v>
      </c>
    </row>
    <row r="239" spans="2:22" x14ac:dyDescent="0.25">
      <c r="B239" s="15" t="s">
        <v>122</v>
      </c>
      <c r="C239" s="15" t="s">
        <v>207</v>
      </c>
      <c r="D239" s="15" t="s">
        <v>255</v>
      </c>
      <c r="E239" s="15">
        <v>2023</v>
      </c>
      <c r="F239" s="15" t="s">
        <v>162</v>
      </c>
      <c r="G239" s="15" t="s">
        <v>133</v>
      </c>
      <c r="H239" s="15" t="s">
        <v>136</v>
      </c>
      <c r="I239" s="15" t="s">
        <v>139</v>
      </c>
      <c r="J239" s="15" t="s">
        <v>141</v>
      </c>
      <c r="K239" s="15" t="s">
        <v>271</v>
      </c>
      <c r="L239" s="15">
        <v>2</v>
      </c>
      <c r="M239" s="15">
        <v>0.27400000000000002</v>
      </c>
      <c r="N239" s="15">
        <v>0.247</v>
      </c>
      <c r="O239" s="15">
        <v>6.0000000000000001E-3</v>
      </c>
      <c r="P239" s="15">
        <v>0.20599999999999999</v>
      </c>
      <c r="Q239" s="15">
        <v>0.13500000000000001</v>
      </c>
      <c r="R239" s="15">
        <v>0.32700000000000001</v>
      </c>
      <c r="S239" s="15">
        <v>10.170999999999999</v>
      </c>
      <c r="U239" s="15">
        <v>0.50700000000000001</v>
      </c>
      <c r="V239" s="15">
        <v>1550</v>
      </c>
    </row>
    <row r="240" spans="2:22" x14ac:dyDescent="0.25">
      <c r="B240" s="15" t="s">
        <v>122</v>
      </c>
      <c r="C240" s="15" t="s">
        <v>207</v>
      </c>
      <c r="D240" s="15" t="s">
        <v>255</v>
      </c>
      <c r="E240" s="15">
        <v>2023</v>
      </c>
      <c r="F240" s="15" t="s">
        <v>162</v>
      </c>
      <c r="G240" s="15" t="s">
        <v>133</v>
      </c>
      <c r="H240" s="15" t="s">
        <v>136</v>
      </c>
      <c r="I240" s="15" t="s">
        <v>139</v>
      </c>
      <c r="J240" s="15" t="s">
        <v>141</v>
      </c>
      <c r="K240" s="15" t="s">
        <v>271</v>
      </c>
      <c r="L240" s="15">
        <v>3</v>
      </c>
      <c r="M240" s="15">
        <v>0.28599999999999998</v>
      </c>
      <c r="N240" s="15">
        <v>0.27</v>
      </c>
      <c r="O240" s="15">
        <v>8.0000000000000002E-3</v>
      </c>
      <c r="P240" s="15">
        <v>0.218</v>
      </c>
      <c r="Q240" s="15">
        <v>0.13700000000000001</v>
      </c>
      <c r="R240" s="15">
        <v>0.34599999999999997</v>
      </c>
      <c r="S240" s="15">
        <v>10.175000000000001</v>
      </c>
      <c r="U240" s="15">
        <v>0.24299999999999999</v>
      </c>
      <c r="V240" s="15">
        <v>1230</v>
      </c>
    </row>
    <row r="241" spans="2:22" x14ac:dyDescent="0.25">
      <c r="B241" s="15" t="s">
        <v>122</v>
      </c>
      <c r="C241" s="15" t="s">
        <v>207</v>
      </c>
      <c r="D241" s="15" t="s">
        <v>255</v>
      </c>
      <c r="E241" s="15">
        <v>2023</v>
      </c>
      <c r="F241" s="15" t="s">
        <v>162</v>
      </c>
      <c r="G241" s="15" t="s">
        <v>133</v>
      </c>
      <c r="H241" s="15" t="s">
        <v>136</v>
      </c>
      <c r="I241" s="15" t="s">
        <v>139</v>
      </c>
      <c r="J241" s="15" t="s">
        <v>141</v>
      </c>
      <c r="K241" s="15" t="s">
        <v>271</v>
      </c>
      <c r="L241" s="15">
        <v>4</v>
      </c>
      <c r="M241" s="15">
        <v>0.29699999999999999</v>
      </c>
      <c r="N241" s="15">
        <v>0.25900000000000001</v>
      </c>
      <c r="O241" s="15">
        <v>7.0000000000000001E-3</v>
      </c>
      <c r="P241" s="15">
        <v>0.22700000000000001</v>
      </c>
      <c r="Q241" s="15">
        <v>0.14399999999999999</v>
      </c>
      <c r="R241" s="15">
        <v>0.36499999999999999</v>
      </c>
      <c r="S241" s="15">
        <v>10.194000000000001</v>
      </c>
      <c r="U241" s="15">
        <v>6.9000000000000006E-2</v>
      </c>
      <c r="V241" s="15">
        <v>1240</v>
      </c>
    </row>
    <row r="242" spans="2:22" x14ac:dyDescent="0.25">
      <c r="B242" s="15" t="s">
        <v>122</v>
      </c>
      <c r="C242" s="15" t="s">
        <v>207</v>
      </c>
      <c r="D242" s="15" t="s">
        <v>255</v>
      </c>
      <c r="E242" s="15">
        <v>2023</v>
      </c>
      <c r="F242" s="15" t="s">
        <v>162</v>
      </c>
      <c r="G242" s="15" t="s">
        <v>133</v>
      </c>
      <c r="H242" s="15" t="s">
        <v>136</v>
      </c>
      <c r="I242" s="15" t="s">
        <v>139</v>
      </c>
      <c r="J242" s="15" t="s">
        <v>141</v>
      </c>
      <c r="K242" s="15" t="s">
        <v>271</v>
      </c>
      <c r="L242" s="15">
        <v>5</v>
      </c>
      <c r="M242" s="15">
        <v>0.33200000000000002</v>
      </c>
      <c r="N242" s="15">
        <v>0.28000000000000003</v>
      </c>
      <c r="O242" s="15">
        <v>8.0000000000000002E-3</v>
      </c>
      <c r="P242" s="15">
        <v>0.249</v>
      </c>
      <c r="Q242" s="15">
        <v>0.158</v>
      </c>
      <c r="R242" s="15">
        <v>0.40899999999999997</v>
      </c>
      <c r="S242" s="15">
        <v>10.162000000000001</v>
      </c>
      <c r="U242" s="15">
        <v>6.4000000000000001E-2</v>
      </c>
      <c r="V242" s="15">
        <v>1380</v>
      </c>
    </row>
  </sheetData>
  <mergeCells count="1">
    <mergeCell ref="B1:V1"/>
  </mergeCell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V722"/>
  <sheetViews>
    <sheetView zoomScale="85" zoomScaleNormal="85" workbookViewId="0">
      <selection activeCell="B1" sqref="B1:V1"/>
    </sheetView>
  </sheetViews>
  <sheetFormatPr defaultColWidth="16" defaultRowHeight="15" x14ac:dyDescent="0.25"/>
  <cols>
    <col min="1" max="1" width="22.7109375" style="18" customWidth="1"/>
    <col min="2" max="2" width="19.42578125" style="15" customWidth="1"/>
    <col min="3" max="3" width="17.5703125" style="15" customWidth="1"/>
    <col min="4" max="4" width="16" style="15"/>
    <col min="5" max="5" width="17.5703125" style="15" customWidth="1"/>
    <col min="6" max="6" width="17.28515625" style="15" customWidth="1"/>
    <col min="7" max="7" width="28.140625" style="15" customWidth="1"/>
    <col min="8" max="8" width="27.140625" style="15" customWidth="1"/>
    <col min="9" max="9" width="24.5703125" style="15" customWidth="1"/>
    <col min="10" max="10" width="16" style="15"/>
    <col min="11" max="11" width="24.5703125" style="15" customWidth="1"/>
    <col min="12" max="13" width="16" style="15"/>
    <col min="14" max="14" width="17.7109375" style="15" customWidth="1"/>
    <col min="15" max="15" width="18.85546875" style="15" customWidth="1"/>
    <col min="16" max="16" width="18" style="15" customWidth="1"/>
    <col min="17" max="17" width="16" style="15"/>
    <col min="18" max="18" width="19" style="15" customWidth="1"/>
    <col min="19" max="19" width="16" style="15"/>
    <col min="20" max="20" width="18.7109375" style="15" customWidth="1"/>
    <col min="21" max="21" width="16" style="15"/>
    <col min="22" max="22" width="18.42578125" style="15" customWidth="1"/>
    <col min="23" max="16384" width="16" style="15"/>
  </cols>
  <sheetData>
    <row r="1" spans="1:22" ht="38.25" customHeight="1" x14ac:dyDescent="0.25">
      <c r="A1" s="37" t="str">
        <f>HYPERLINK("#Contents!A1","Return to table of contents")</f>
        <v>Return to table of contents</v>
      </c>
      <c r="B1" s="47" t="s">
        <v>343</v>
      </c>
      <c r="C1" s="47"/>
      <c r="D1" s="47"/>
      <c r="E1" s="47"/>
      <c r="F1" s="47"/>
      <c r="G1" s="47"/>
      <c r="H1" s="47"/>
      <c r="I1" s="47"/>
      <c r="J1" s="47"/>
      <c r="K1" s="47"/>
      <c r="L1" s="47"/>
      <c r="M1" s="47"/>
      <c r="N1" s="47"/>
      <c r="O1" s="47"/>
      <c r="P1" s="47"/>
      <c r="Q1" s="47"/>
      <c r="R1" s="47"/>
      <c r="S1" s="47"/>
      <c r="T1" s="47"/>
      <c r="U1" s="47"/>
      <c r="V1" s="48"/>
    </row>
    <row r="2" spans="1:22" ht="30" x14ac:dyDescent="0.25">
      <c r="A2" s="19"/>
      <c r="B2" s="5" t="s">
        <v>120</v>
      </c>
      <c r="C2" s="5" t="s">
        <v>123</v>
      </c>
      <c r="D2" s="5" t="s">
        <v>126</v>
      </c>
      <c r="E2" s="5" t="s">
        <v>127</v>
      </c>
      <c r="F2" s="5" t="s">
        <v>128</v>
      </c>
      <c r="G2" s="5" t="s">
        <v>131</v>
      </c>
      <c r="H2" s="5" t="s">
        <v>134</v>
      </c>
      <c r="I2" s="5" t="s">
        <v>137</v>
      </c>
      <c r="J2" s="5" t="s">
        <v>140</v>
      </c>
      <c r="K2" s="5" t="s">
        <v>142</v>
      </c>
      <c r="L2" s="5" t="s">
        <v>145</v>
      </c>
      <c r="M2" s="5" t="s">
        <v>147</v>
      </c>
      <c r="N2" s="5" t="s">
        <v>149</v>
      </c>
      <c r="O2" s="5" t="s">
        <v>150</v>
      </c>
      <c r="P2" s="5" t="s">
        <v>151</v>
      </c>
      <c r="Q2" s="5" t="s">
        <v>152</v>
      </c>
      <c r="R2" s="5" t="s">
        <v>153</v>
      </c>
      <c r="S2" s="5" t="s">
        <v>154</v>
      </c>
      <c r="T2" s="5" t="s">
        <v>155</v>
      </c>
      <c r="U2" s="5" t="s">
        <v>156</v>
      </c>
      <c r="V2" s="5" t="s">
        <v>158</v>
      </c>
    </row>
    <row r="3" spans="1:22" x14ac:dyDescent="0.25">
      <c r="A3" s="19"/>
      <c r="B3" s="15" t="s">
        <v>136</v>
      </c>
      <c r="C3" s="15" t="s">
        <v>207</v>
      </c>
      <c r="D3" s="15" t="s">
        <v>208</v>
      </c>
      <c r="E3" s="15">
        <v>2023</v>
      </c>
      <c r="F3" s="15" t="s">
        <v>162</v>
      </c>
      <c r="G3" s="15" t="s">
        <v>133</v>
      </c>
      <c r="H3" s="15" t="s">
        <v>136</v>
      </c>
      <c r="I3" s="15" t="s">
        <v>139</v>
      </c>
      <c r="J3" s="15" t="s">
        <v>141</v>
      </c>
      <c r="K3" s="15" t="s">
        <v>275</v>
      </c>
      <c r="L3" s="15" t="s">
        <v>276</v>
      </c>
      <c r="M3" s="15">
        <v>0.27700000000000002</v>
      </c>
      <c r="N3" s="15">
        <v>0.499</v>
      </c>
      <c r="O3" s="15">
        <v>4.5999999999999999E-2</v>
      </c>
      <c r="P3" s="15">
        <v>0.109</v>
      </c>
      <c r="Q3" s="15">
        <v>3.2000000000000001E-2</v>
      </c>
      <c r="R3" s="15">
        <v>0.307</v>
      </c>
      <c r="S3" s="15">
        <v>9.9629999999999992</v>
      </c>
      <c r="U3" s="15">
        <v>-1.0999999999999999E-2</v>
      </c>
      <c r="V3" s="15">
        <v>120</v>
      </c>
    </row>
    <row r="4" spans="1:22" x14ac:dyDescent="0.25">
      <c r="B4" s="15" t="s">
        <v>136</v>
      </c>
      <c r="C4" s="15" t="s">
        <v>207</v>
      </c>
      <c r="D4" s="15" t="s">
        <v>208</v>
      </c>
      <c r="E4" s="15">
        <v>2023</v>
      </c>
      <c r="F4" s="15" t="s">
        <v>162</v>
      </c>
      <c r="G4" s="15" t="s">
        <v>133</v>
      </c>
      <c r="H4" s="15" t="s">
        <v>136</v>
      </c>
      <c r="I4" s="15" t="s">
        <v>139</v>
      </c>
      <c r="J4" s="15" t="s">
        <v>141</v>
      </c>
      <c r="K4" s="15" t="s">
        <v>275</v>
      </c>
      <c r="L4" s="15" t="s">
        <v>277</v>
      </c>
      <c r="M4" s="15">
        <v>0.32</v>
      </c>
      <c r="N4" s="15">
        <v>0.49099999999999999</v>
      </c>
      <c r="O4" s="15">
        <v>1.4E-2</v>
      </c>
      <c r="P4" s="15">
        <v>0.125</v>
      </c>
      <c r="Q4" s="15">
        <v>3.4000000000000002E-2</v>
      </c>
      <c r="R4" s="15">
        <v>0.40200000000000002</v>
      </c>
      <c r="S4" s="15">
        <v>9.8550000000000004</v>
      </c>
      <c r="U4" s="15">
        <v>-1.0999999999999999E-2</v>
      </c>
      <c r="V4" s="15">
        <v>1210</v>
      </c>
    </row>
    <row r="5" spans="1:22" x14ac:dyDescent="0.25">
      <c r="B5" s="15" t="s">
        <v>136</v>
      </c>
      <c r="C5" s="15" t="s">
        <v>207</v>
      </c>
      <c r="D5" s="15" t="s">
        <v>208</v>
      </c>
      <c r="E5" s="15">
        <v>2023</v>
      </c>
      <c r="F5" s="15" t="s">
        <v>162</v>
      </c>
      <c r="G5" s="15" t="s">
        <v>133</v>
      </c>
      <c r="H5" s="15" t="s">
        <v>136</v>
      </c>
      <c r="I5" s="15" t="s">
        <v>139</v>
      </c>
      <c r="J5" s="15" t="s">
        <v>141</v>
      </c>
      <c r="K5" s="15" t="s">
        <v>275</v>
      </c>
      <c r="L5" s="15" t="s">
        <v>278</v>
      </c>
      <c r="M5" s="15">
        <v>0.35299999999999998</v>
      </c>
      <c r="N5" s="15">
        <v>0.497</v>
      </c>
      <c r="O5" s="15">
        <v>1.2E-2</v>
      </c>
      <c r="P5" s="15">
        <v>0.153</v>
      </c>
      <c r="Q5" s="15">
        <v>4.8000000000000001E-2</v>
      </c>
      <c r="R5" s="15">
        <v>0.439</v>
      </c>
      <c r="S5" s="15">
        <v>9.9510000000000005</v>
      </c>
      <c r="U5" s="15">
        <v>-1.0999999999999999E-2</v>
      </c>
      <c r="V5" s="15">
        <v>1610</v>
      </c>
    </row>
    <row r="6" spans="1:22" x14ac:dyDescent="0.25">
      <c r="B6" s="15" t="s">
        <v>136</v>
      </c>
      <c r="C6" s="15" t="s">
        <v>207</v>
      </c>
      <c r="D6" s="15" t="s">
        <v>208</v>
      </c>
      <c r="E6" s="15">
        <v>2023</v>
      </c>
      <c r="F6" s="15" t="s">
        <v>162</v>
      </c>
      <c r="G6" s="15" t="s">
        <v>133</v>
      </c>
      <c r="H6" s="15" t="s">
        <v>136</v>
      </c>
      <c r="I6" s="15" t="s">
        <v>139</v>
      </c>
      <c r="J6" s="15" t="s">
        <v>141</v>
      </c>
      <c r="K6" s="15" t="s">
        <v>275</v>
      </c>
      <c r="L6" s="15" t="s">
        <v>279</v>
      </c>
      <c r="M6" s="15">
        <v>0.41599999999999998</v>
      </c>
      <c r="N6" s="15">
        <v>0.57799999999999996</v>
      </c>
      <c r="O6" s="15">
        <v>2.5999999999999999E-2</v>
      </c>
      <c r="P6" s="15">
        <v>0.18099999999999999</v>
      </c>
      <c r="Q6" s="15">
        <v>6.4000000000000001E-2</v>
      </c>
      <c r="R6" s="15">
        <v>0.51600000000000001</v>
      </c>
      <c r="S6" s="15">
        <v>9.9489999999999998</v>
      </c>
      <c r="U6" s="15">
        <v>-1.0999999999999999E-2</v>
      </c>
      <c r="V6" s="15">
        <v>490</v>
      </c>
    </row>
    <row r="7" spans="1:22" x14ac:dyDescent="0.25">
      <c r="B7" s="15" t="s">
        <v>136</v>
      </c>
      <c r="C7" s="15" t="s">
        <v>207</v>
      </c>
      <c r="D7" s="15" t="s">
        <v>208</v>
      </c>
      <c r="E7" s="15">
        <v>2023</v>
      </c>
      <c r="F7" s="15" t="s">
        <v>162</v>
      </c>
      <c r="G7" s="15" t="s">
        <v>133</v>
      </c>
      <c r="H7" s="15" t="s">
        <v>136</v>
      </c>
      <c r="I7" s="15" t="s">
        <v>139</v>
      </c>
      <c r="J7" s="15" t="s">
        <v>141</v>
      </c>
      <c r="K7" s="15" t="s">
        <v>275</v>
      </c>
      <c r="L7" s="15" t="s">
        <v>280</v>
      </c>
      <c r="M7" s="15">
        <v>0.32800000000000001</v>
      </c>
      <c r="N7" s="15">
        <v>0.42</v>
      </c>
      <c r="O7" s="15">
        <v>4.3999999999999997E-2</v>
      </c>
      <c r="P7" s="15">
        <v>0.14599999999999999</v>
      </c>
      <c r="Q7" s="15">
        <v>5.2999999999999999E-2</v>
      </c>
      <c r="R7" s="15">
        <v>0.371</v>
      </c>
      <c r="S7" s="15">
        <v>9.9220000000000006</v>
      </c>
      <c r="U7" s="15">
        <v>-1.0999999999999999E-2</v>
      </c>
      <c r="V7" s="15">
        <v>90</v>
      </c>
    </row>
    <row r="8" spans="1:22" x14ac:dyDescent="0.25">
      <c r="B8" s="15" t="s">
        <v>136</v>
      </c>
      <c r="C8" s="15" t="s">
        <v>207</v>
      </c>
      <c r="D8" s="15" t="s">
        <v>209</v>
      </c>
      <c r="E8" s="15">
        <v>2023</v>
      </c>
      <c r="F8" s="15" t="s">
        <v>162</v>
      </c>
      <c r="G8" s="15" t="s">
        <v>133</v>
      </c>
      <c r="H8" s="15" t="s">
        <v>136</v>
      </c>
      <c r="I8" s="15" t="s">
        <v>139</v>
      </c>
      <c r="J8" s="15" t="s">
        <v>141</v>
      </c>
      <c r="K8" s="15" t="s">
        <v>275</v>
      </c>
      <c r="L8" s="15" t="s">
        <v>276</v>
      </c>
      <c r="M8" s="15">
        <v>0.245</v>
      </c>
      <c r="N8" s="15">
        <v>0.495</v>
      </c>
      <c r="O8" s="15">
        <v>4.4999999999999998E-2</v>
      </c>
      <c r="P8" s="15">
        <v>8.4000000000000005E-2</v>
      </c>
      <c r="Q8" s="15">
        <v>1.7000000000000001E-2</v>
      </c>
      <c r="R8" s="15">
        <v>0.251</v>
      </c>
      <c r="S8" s="15">
        <v>9.9589999999999996</v>
      </c>
      <c r="U8" s="15">
        <v>-1.0999999999999999E-2</v>
      </c>
      <c r="V8" s="15">
        <v>120</v>
      </c>
    </row>
    <row r="9" spans="1:22" x14ac:dyDescent="0.25">
      <c r="B9" s="15" t="s">
        <v>136</v>
      </c>
      <c r="C9" s="15" t="s">
        <v>207</v>
      </c>
      <c r="D9" s="15" t="s">
        <v>209</v>
      </c>
      <c r="E9" s="15">
        <v>2023</v>
      </c>
      <c r="F9" s="15" t="s">
        <v>162</v>
      </c>
      <c r="G9" s="15" t="s">
        <v>133</v>
      </c>
      <c r="H9" s="15" t="s">
        <v>136</v>
      </c>
      <c r="I9" s="15" t="s">
        <v>139</v>
      </c>
      <c r="J9" s="15" t="s">
        <v>141</v>
      </c>
      <c r="K9" s="15" t="s">
        <v>275</v>
      </c>
      <c r="L9" s="15" t="s">
        <v>277</v>
      </c>
      <c r="M9" s="15">
        <v>0.27500000000000002</v>
      </c>
      <c r="N9" s="15">
        <v>0.46100000000000002</v>
      </c>
      <c r="O9" s="15">
        <v>1.2999999999999999E-2</v>
      </c>
      <c r="P9" s="15">
        <v>0.10100000000000001</v>
      </c>
      <c r="Q9" s="15">
        <v>2.1999999999999999E-2</v>
      </c>
      <c r="R9" s="15">
        <v>0.316</v>
      </c>
      <c r="S9" s="15">
        <v>9.8490000000000002</v>
      </c>
      <c r="U9" s="15">
        <v>-1.0999999999999999E-2</v>
      </c>
      <c r="V9" s="15">
        <v>1210</v>
      </c>
    </row>
    <row r="10" spans="1:22" x14ac:dyDescent="0.25">
      <c r="B10" s="15" t="s">
        <v>136</v>
      </c>
      <c r="C10" s="15" t="s">
        <v>207</v>
      </c>
      <c r="D10" s="15" t="s">
        <v>209</v>
      </c>
      <c r="E10" s="15">
        <v>2023</v>
      </c>
      <c r="F10" s="15" t="s">
        <v>162</v>
      </c>
      <c r="G10" s="15" t="s">
        <v>133</v>
      </c>
      <c r="H10" s="15" t="s">
        <v>136</v>
      </c>
      <c r="I10" s="15" t="s">
        <v>139</v>
      </c>
      <c r="J10" s="15" t="s">
        <v>141</v>
      </c>
      <c r="K10" s="15" t="s">
        <v>275</v>
      </c>
      <c r="L10" s="15" t="s">
        <v>278</v>
      </c>
      <c r="M10" s="15">
        <v>0.29099999999999998</v>
      </c>
      <c r="N10" s="15">
        <v>0.44700000000000001</v>
      </c>
      <c r="O10" s="15">
        <v>1.0999999999999999E-2</v>
      </c>
      <c r="P10" s="15">
        <v>0.114</v>
      </c>
      <c r="Q10" s="15">
        <v>3.2000000000000001E-2</v>
      </c>
      <c r="R10" s="15">
        <v>0.34300000000000003</v>
      </c>
      <c r="S10" s="15">
        <v>9.9469999999999992</v>
      </c>
      <c r="U10" s="15">
        <v>-1.0999999999999999E-2</v>
      </c>
      <c r="V10" s="15">
        <v>1620</v>
      </c>
    </row>
    <row r="11" spans="1:22" x14ac:dyDescent="0.25">
      <c r="B11" s="15" t="s">
        <v>136</v>
      </c>
      <c r="C11" s="15" t="s">
        <v>207</v>
      </c>
      <c r="D11" s="15" t="s">
        <v>209</v>
      </c>
      <c r="E11" s="15">
        <v>2023</v>
      </c>
      <c r="F11" s="15" t="s">
        <v>162</v>
      </c>
      <c r="G11" s="15" t="s">
        <v>133</v>
      </c>
      <c r="H11" s="15" t="s">
        <v>136</v>
      </c>
      <c r="I11" s="15" t="s">
        <v>139</v>
      </c>
      <c r="J11" s="15" t="s">
        <v>141</v>
      </c>
      <c r="K11" s="15" t="s">
        <v>275</v>
      </c>
      <c r="L11" s="15" t="s">
        <v>279</v>
      </c>
      <c r="M11" s="15">
        <v>0.34499999999999997</v>
      </c>
      <c r="N11" s="15">
        <v>0.54100000000000004</v>
      </c>
      <c r="O11" s="15">
        <v>2.4E-2</v>
      </c>
      <c r="P11" s="15">
        <v>0.13600000000000001</v>
      </c>
      <c r="Q11" s="15">
        <v>0.04</v>
      </c>
      <c r="R11" s="15">
        <v>0.36499999999999999</v>
      </c>
      <c r="S11" s="15">
        <v>9.9440000000000008</v>
      </c>
      <c r="U11" s="15">
        <v>-1.0999999999999999E-2</v>
      </c>
      <c r="V11" s="15">
        <v>490</v>
      </c>
    </row>
    <row r="12" spans="1:22" x14ac:dyDescent="0.25">
      <c r="B12" s="15" t="s">
        <v>136</v>
      </c>
      <c r="C12" s="15" t="s">
        <v>207</v>
      </c>
      <c r="D12" s="15" t="s">
        <v>209</v>
      </c>
      <c r="E12" s="15">
        <v>2023</v>
      </c>
      <c r="F12" s="15" t="s">
        <v>162</v>
      </c>
      <c r="G12" s="15" t="s">
        <v>133</v>
      </c>
      <c r="H12" s="15" t="s">
        <v>136</v>
      </c>
      <c r="I12" s="15" t="s">
        <v>139</v>
      </c>
      <c r="J12" s="15" t="s">
        <v>141</v>
      </c>
      <c r="K12" s="15" t="s">
        <v>275</v>
      </c>
      <c r="L12" s="15" t="s">
        <v>280</v>
      </c>
      <c r="M12" s="15">
        <v>0.26</v>
      </c>
      <c r="N12" s="15">
        <v>0.36</v>
      </c>
      <c r="O12" s="15">
        <v>0.04</v>
      </c>
      <c r="P12" s="15">
        <v>0.14399999999999999</v>
      </c>
      <c r="Q12" s="15">
        <v>5.0999999999999997E-2</v>
      </c>
      <c r="R12" s="15">
        <v>0.3</v>
      </c>
      <c r="S12" s="15">
        <v>9.923</v>
      </c>
      <c r="U12" s="15">
        <v>-1.0999999999999999E-2</v>
      </c>
      <c r="V12" s="15">
        <v>80</v>
      </c>
    </row>
    <row r="13" spans="1:22" x14ac:dyDescent="0.25">
      <c r="B13" s="15" t="s">
        <v>136</v>
      </c>
      <c r="C13" s="15" t="s">
        <v>207</v>
      </c>
      <c r="D13" s="15" t="s">
        <v>210</v>
      </c>
      <c r="E13" s="15">
        <v>2023</v>
      </c>
      <c r="F13" s="15" t="s">
        <v>162</v>
      </c>
      <c r="G13" s="15" t="s">
        <v>133</v>
      </c>
      <c r="H13" s="15" t="s">
        <v>136</v>
      </c>
      <c r="I13" s="15" t="s">
        <v>139</v>
      </c>
      <c r="J13" s="15" t="s">
        <v>141</v>
      </c>
      <c r="K13" s="15" t="s">
        <v>275</v>
      </c>
      <c r="L13" s="15" t="s">
        <v>276</v>
      </c>
      <c r="M13" s="15">
        <v>0.23400000000000001</v>
      </c>
      <c r="N13" s="15">
        <v>0.498</v>
      </c>
      <c r="O13" s="15">
        <v>4.4999999999999998E-2</v>
      </c>
      <c r="P13" s="15">
        <v>5.0999999999999997E-2</v>
      </c>
      <c r="Q13" s="15">
        <v>0.01</v>
      </c>
      <c r="R13" s="15">
        <v>0.224</v>
      </c>
      <c r="S13" s="15">
        <v>9.7260000000000009</v>
      </c>
      <c r="U13" s="15">
        <v>-1.0999999999999999E-2</v>
      </c>
      <c r="V13" s="15">
        <v>120</v>
      </c>
    </row>
    <row r="14" spans="1:22" x14ac:dyDescent="0.25">
      <c r="B14" s="15" t="s">
        <v>136</v>
      </c>
      <c r="C14" s="15" t="s">
        <v>207</v>
      </c>
      <c r="D14" s="15" t="s">
        <v>210</v>
      </c>
      <c r="E14" s="15">
        <v>2023</v>
      </c>
      <c r="F14" s="15" t="s">
        <v>162</v>
      </c>
      <c r="G14" s="15" t="s">
        <v>133</v>
      </c>
      <c r="H14" s="15" t="s">
        <v>136</v>
      </c>
      <c r="I14" s="15" t="s">
        <v>139</v>
      </c>
      <c r="J14" s="15" t="s">
        <v>141</v>
      </c>
      <c r="K14" s="15" t="s">
        <v>275</v>
      </c>
      <c r="L14" s="15" t="s">
        <v>277</v>
      </c>
      <c r="M14" s="15">
        <v>0.248</v>
      </c>
      <c r="N14" s="15">
        <v>0.45700000000000002</v>
      </c>
      <c r="O14" s="15">
        <v>1.2999999999999999E-2</v>
      </c>
      <c r="P14" s="15">
        <v>8.1000000000000003E-2</v>
      </c>
      <c r="Q14" s="15">
        <v>1.6E-2</v>
      </c>
      <c r="R14" s="15">
        <v>0.26200000000000001</v>
      </c>
      <c r="S14" s="15">
        <v>9.6129999999999995</v>
      </c>
      <c r="U14" s="15">
        <v>-1.0999999999999999E-2</v>
      </c>
      <c r="V14" s="15">
        <v>1210</v>
      </c>
    </row>
    <row r="15" spans="1:22" x14ac:dyDescent="0.25">
      <c r="B15" s="15" t="s">
        <v>136</v>
      </c>
      <c r="C15" s="15" t="s">
        <v>207</v>
      </c>
      <c r="D15" s="15" t="s">
        <v>210</v>
      </c>
      <c r="E15" s="15">
        <v>2023</v>
      </c>
      <c r="F15" s="15" t="s">
        <v>162</v>
      </c>
      <c r="G15" s="15" t="s">
        <v>133</v>
      </c>
      <c r="H15" s="15" t="s">
        <v>136</v>
      </c>
      <c r="I15" s="15" t="s">
        <v>139</v>
      </c>
      <c r="J15" s="15" t="s">
        <v>141</v>
      </c>
      <c r="K15" s="15" t="s">
        <v>275</v>
      </c>
      <c r="L15" s="15" t="s">
        <v>278</v>
      </c>
      <c r="M15" s="15">
        <v>0.26600000000000001</v>
      </c>
      <c r="N15" s="15">
        <v>0.443</v>
      </c>
      <c r="O15" s="15">
        <v>1.0999999999999999E-2</v>
      </c>
      <c r="P15" s="15">
        <v>8.7999999999999995E-2</v>
      </c>
      <c r="Q15" s="15">
        <v>0.02</v>
      </c>
      <c r="R15" s="15">
        <v>0.316</v>
      </c>
      <c r="S15" s="15">
        <v>9.7129999999999992</v>
      </c>
      <c r="U15" s="15">
        <v>-1.0999999999999999E-2</v>
      </c>
      <c r="V15" s="15">
        <v>1620</v>
      </c>
    </row>
    <row r="16" spans="1:22" x14ac:dyDescent="0.25">
      <c r="B16" s="15" t="s">
        <v>136</v>
      </c>
      <c r="C16" s="15" t="s">
        <v>207</v>
      </c>
      <c r="D16" s="15" t="s">
        <v>210</v>
      </c>
      <c r="E16" s="15">
        <v>2023</v>
      </c>
      <c r="F16" s="15" t="s">
        <v>162</v>
      </c>
      <c r="G16" s="15" t="s">
        <v>133</v>
      </c>
      <c r="H16" s="15" t="s">
        <v>136</v>
      </c>
      <c r="I16" s="15" t="s">
        <v>139</v>
      </c>
      <c r="J16" s="15" t="s">
        <v>141</v>
      </c>
      <c r="K16" s="15" t="s">
        <v>275</v>
      </c>
      <c r="L16" s="15" t="s">
        <v>279</v>
      </c>
      <c r="M16" s="15">
        <v>0.29799999999999999</v>
      </c>
      <c r="N16" s="15">
        <v>0.48399999999999999</v>
      </c>
      <c r="O16" s="15">
        <v>2.1999999999999999E-2</v>
      </c>
      <c r="P16" s="15">
        <v>0.104</v>
      </c>
      <c r="Q16" s="15">
        <v>2.4E-2</v>
      </c>
      <c r="R16" s="15">
        <v>0.33900000000000002</v>
      </c>
      <c r="S16" s="15">
        <v>9.7100000000000009</v>
      </c>
      <c r="U16" s="15">
        <v>-1.0999999999999999E-2</v>
      </c>
      <c r="V16" s="15">
        <v>490</v>
      </c>
    </row>
    <row r="17" spans="2:22" x14ac:dyDescent="0.25">
      <c r="B17" s="15" t="s">
        <v>136</v>
      </c>
      <c r="C17" s="15" t="s">
        <v>207</v>
      </c>
      <c r="D17" s="15" t="s">
        <v>210</v>
      </c>
      <c r="E17" s="15">
        <v>2023</v>
      </c>
      <c r="F17" s="15" t="s">
        <v>162</v>
      </c>
      <c r="G17" s="15" t="s">
        <v>133</v>
      </c>
      <c r="H17" s="15" t="s">
        <v>136</v>
      </c>
      <c r="I17" s="15" t="s">
        <v>139</v>
      </c>
      <c r="J17" s="15" t="s">
        <v>141</v>
      </c>
      <c r="K17" s="15" t="s">
        <v>275</v>
      </c>
      <c r="L17" s="15" t="s">
        <v>280</v>
      </c>
      <c r="M17" s="15">
        <v>0.24</v>
      </c>
      <c r="N17" s="15">
        <v>0.36799999999999999</v>
      </c>
      <c r="O17" s="15">
        <v>4.1000000000000002E-2</v>
      </c>
      <c r="P17" s="15">
        <v>0.113</v>
      </c>
      <c r="Q17" s="15">
        <v>3.5999999999999997E-2</v>
      </c>
      <c r="R17" s="15">
        <v>0.25600000000000001</v>
      </c>
      <c r="S17" s="15">
        <v>9.6940000000000008</v>
      </c>
      <c r="U17" s="15">
        <v>-1.0999999999999999E-2</v>
      </c>
      <c r="V17" s="15">
        <v>80</v>
      </c>
    </row>
    <row r="18" spans="2:22" x14ac:dyDescent="0.25">
      <c r="B18" s="15" t="s">
        <v>136</v>
      </c>
      <c r="C18" s="15" t="s">
        <v>207</v>
      </c>
      <c r="D18" s="15" t="s">
        <v>211</v>
      </c>
      <c r="E18" s="15">
        <v>2023</v>
      </c>
      <c r="F18" s="15" t="s">
        <v>162</v>
      </c>
      <c r="G18" s="15" t="s">
        <v>133</v>
      </c>
      <c r="H18" s="15" t="s">
        <v>136</v>
      </c>
      <c r="I18" s="15" t="s">
        <v>139</v>
      </c>
      <c r="J18" s="15" t="s">
        <v>141</v>
      </c>
      <c r="K18" s="15" t="s">
        <v>275</v>
      </c>
      <c r="L18" s="15" t="s">
        <v>276</v>
      </c>
      <c r="M18" s="15">
        <v>0.22700000000000001</v>
      </c>
      <c r="N18" s="15">
        <v>0.51900000000000002</v>
      </c>
      <c r="O18" s="15">
        <v>4.7E-2</v>
      </c>
      <c r="P18" s="15">
        <v>6.0999999999999999E-2</v>
      </c>
      <c r="Q18" s="15">
        <v>0.01</v>
      </c>
      <c r="R18" s="15">
        <v>0.19500000000000001</v>
      </c>
      <c r="S18" s="15">
        <v>9.7270000000000003</v>
      </c>
      <c r="U18" s="15">
        <v>-1.0999999999999999E-2</v>
      </c>
      <c r="V18" s="15">
        <v>120</v>
      </c>
    </row>
    <row r="19" spans="2:22" x14ac:dyDescent="0.25">
      <c r="B19" s="15" t="s">
        <v>136</v>
      </c>
      <c r="C19" s="15" t="s">
        <v>207</v>
      </c>
      <c r="D19" s="15" t="s">
        <v>211</v>
      </c>
      <c r="E19" s="15">
        <v>2023</v>
      </c>
      <c r="F19" s="15" t="s">
        <v>162</v>
      </c>
      <c r="G19" s="15" t="s">
        <v>133</v>
      </c>
      <c r="H19" s="15" t="s">
        <v>136</v>
      </c>
      <c r="I19" s="15" t="s">
        <v>139</v>
      </c>
      <c r="J19" s="15" t="s">
        <v>141</v>
      </c>
      <c r="K19" s="15" t="s">
        <v>275</v>
      </c>
      <c r="L19" s="15" t="s">
        <v>277</v>
      </c>
      <c r="M19" s="15">
        <v>0.23799999999999999</v>
      </c>
      <c r="N19" s="15">
        <v>0.498</v>
      </c>
      <c r="O19" s="15">
        <v>1.4E-2</v>
      </c>
      <c r="P19" s="15">
        <v>7.2999999999999995E-2</v>
      </c>
      <c r="Q19" s="15">
        <v>1.2E-2</v>
      </c>
      <c r="R19" s="15">
        <v>0.23400000000000001</v>
      </c>
      <c r="S19" s="15">
        <v>9.6140000000000008</v>
      </c>
      <c r="U19" s="15">
        <v>-1.0999999999999999E-2</v>
      </c>
      <c r="V19" s="15">
        <v>1210</v>
      </c>
    </row>
    <row r="20" spans="2:22" x14ac:dyDescent="0.25">
      <c r="B20" s="15" t="s">
        <v>136</v>
      </c>
      <c r="C20" s="15" t="s">
        <v>207</v>
      </c>
      <c r="D20" s="15" t="s">
        <v>211</v>
      </c>
      <c r="E20" s="15">
        <v>2023</v>
      </c>
      <c r="F20" s="15" t="s">
        <v>162</v>
      </c>
      <c r="G20" s="15" t="s">
        <v>133</v>
      </c>
      <c r="H20" s="15" t="s">
        <v>136</v>
      </c>
      <c r="I20" s="15" t="s">
        <v>139</v>
      </c>
      <c r="J20" s="15" t="s">
        <v>141</v>
      </c>
      <c r="K20" s="15" t="s">
        <v>275</v>
      </c>
      <c r="L20" s="15" t="s">
        <v>278</v>
      </c>
      <c r="M20" s="15">
        <v>0.255</v>
      </c>
      <c r="N20" s="15">
        <v>0.436</v>
      </c>
      <c r="O20" s="15">
        <v>1.0999999999999999E-2</v>
      </c>
      <c r="P20" s="15">
        <v>0.08</v>
      </c>
      <c r="Q20" s="15">
        <v>1.4999999999999999E-2</v>
      </c>
      <c r="R20" s="15">
        <v>0.28799999999999998</v>
      </c>
      <c r="S20" s="15">
        <v>9.7129999999999992</v>
      </c>
      <c r="U20" s="15">
        <v>-1.0999999999999999E-2</v>
      </c>
      <c r="V20" s="15">
        <v>1620</v>
      </c>
    </row>
    <row r="21" spans="2:22" x14ac:dyDescent="0.25">
      <c r="B21" s="15" t="s">
        <v>136</v>
      </c>
      <c r="C21" s="15" t="s">
        <v>207</v>
      </c>
      <c r="D21" s="15" t="s">
        <v>211</v>
      </c>
      <c r="E21" s="15">
        <v>2023</v>
      </c>
      <c r="F21" s="15" t="s">
        <v>162</v>
      </c>
      <c r="G21" s="15" t="s">
        <v>133</v>
      </c>
      <c r="H21" s="15" t="s">
        <v>136</v>
      </c>
      <c r="I21" s="15" t="s">
        <v>139</v>
      </c>
      <c r="J21" s="15" t="s">
        <v>141</v>
      </c>
      <c r="K21" s="15" t="s">
        <v>275</v>
      </c>
      <c r="L21" s="15" t="s">
        <v>279</v>
      </c>
      <c r="M21" s="15">
        <v>0.28499999999999998</v>
      </c>
      <c r="N21" s="15">
        <v>0.46800000000000003</v>
      </c>
      <c r="O21" s="15">
        <v>2.1000000000000001E-2</v>
      </c>
      <c r="P21" s="15">
        <v>8.5999999999999993E-2</v>
      </c>
      <c r="Q21" s="15">
        <v>1.7000000000000001E-2</v>
      </c>
      <c r="R21" s="15">
        <v>0.314</v>
      </c>
      <c r="S21" s="15">
        <v>9.7110000000000003</v>
      </c>
      <c r="U21" s="15">
        <v>-1.0999999999999999E-2</v>
      </c>
      <c r="V21" s="15">
        <v>490</v>
      </c>
    </row>
    <row r="22" spans="2:22" x14ac:dyDescent="0.25">
      <c r="B22" s="15" t="s">
        <v>136</v>
      </c>
      <c r="C22" s="15" t="s">
        <v>207</v>
      </c>
      <c r="D22" s="15" t="s">
        <v>211</v>
      </c>
      <c r="E22" s="15">
        <v>2023</v>
      </c>
      <c r="F22" s="15" t="s">
        <v>162</v>
      </c>
      <c r="G22" s="15" t="s">
        <v>133</v>
      </c>
      <c r="H22" s="15" t="s">
        <v>136</v>
      </c>
      <c r="I22" s="15" t="s">
        <v>139</v>
      </c>
      <c r="J22" s="15" t="s">
        <v>141</v>
      </c>
      <c r="K22" s="15" t="s">
        <v>275</v>
      </c>
      <c r="L22" s="15" t="s">
        <v>280</v>
      </c>
      <c r="M22" s="15">
        <v>0.21199999999999999</v>
      </c>
      <c r="N22" s="15">
        <v>0.33800000000000002</v>
      </c>
      <c r="O22" s="15">
        <v>3.7999999999999999E-2</v>
      </c>
      <c r="P22" s="15">
        <v>9.8000000000000004E-2</v>
      </c>
      <c r="Q22" s="15">
        <v>2.3E-2</v>
      </c>
      <c r="R22" s="15">
        <v>0.252</v>
      </c>
      <c r="S22" s="15">
        <v>9.6950000000000003</v>
      </c>
      <c r="U22" s="15">
        <v>-1.0999999999999999E-2</v>
      </c>
      <c r="V22" s="15">
        <v>80</v>
      </c>
    </row>
    <row r="23" spans="2:22" x14ac:dyDescent="0.25">
      <c r="B23" s="15" t="s">
        <v>136</v>
      </c>
      <c r="C23" s="15" t="s">
        <v>207</v>
      </c>
      <c r="D23" s="15" t="s">
        <v>212</v>
      </c>
      <c r="E23" s="15">
        <v>2023</v>
      </c>
      <c r="F23" s="15" t="s">
        <v>162</v>
      </c>
      <c r="G23" s="15" t="s">
        <v>133</v>
      </c>
      <c r="H23" s="15" t="s">
        <v>136</v>
      </c>
      <c r="I23" s="15" t="s">
        <v>139</v>
      </c>
      <c r="J23" s="15" t="s">
        <v>141</v>
      </c>
      <c r="K23" s="15" t="s">
        <v>275</v>
      </c>
      <c r="L23" s="15" t="s">
        <v>276</v>
      </c>
      <c r="M23" s="15">
        <v>0.23799999999999999</v>
      </c>
      <c r="N23" s="15">
        <v>0.53700000000000003</v>
      </c>
      <c r="O23" s="15">
        <v>4.9000000000000002E-2</v>
      </c>
      <c r="P23" s="15">
        <v>4.7E-2</v>
      </c>
      <c r="Q23" s="15">
        <v>3.0000000000000001E-3</v>
      </c>
      <c r="R23" s="15">
        <v>0.20599999999999999</v>
      </c>
      <c r="S23" s="15">
        <v>9.5329999999999995</v>
      </c>
      <c r="U23" s="15">
        <v>-1.0999999999999999E-2</v>
      </c>
      <c r="V23" s="15">
        <v>120</v>
      </c>
    </row>
    <row r="24" spans="2:22" x14ac:dyDescent="0.25">
      <c r="B24" s="15" t="s">
        <v>136</v>
      </c>
      <c r="C24" s="15" t="s">
        <v>207</v>
      </c>
      <c r="D24" s="15" t="s">
        <v>212</v>
      </c>
      <c r="E24" s="15">
        <v>2023</v>
      </c>
      <c r="F24" s="15" t="s">
        <v>162</v>
      </c>
      <c r="G24" s="15" t="s">
        <v>133</v>
      </c>
      <c r="H24" s="15" t="s">
        <v>136</v>
      </c>
      <c r="I24" s="15" t="s">
        <v>139</v>
      </c>
      <c r="J24" s="15" t="s">
        <v>141</v>
      </c>
      <c r="K24" s="15" t="s">
        <v>275</v>
      </c>
      <c r="L24" s="15" t="s">
        <v>277</v>
      </c>
      <c r="M24" s="15">
        <v>0.23</v>
      </c>
      <c r="N24" s="15">
        <v>0.44500000000000001</v>
      </c>
      <c r="O24" s="15">
        <v>1.2999999999999999E-2</v>
      </c>
      <c r="P24" s="15">
        <v>6.6000000000000003E-2</v>
      </c>
      <c r="Q24" s="15">
        <v>1.0999999999999999E-2</v>
      </c>
      <c r="R24" s="15">
        <v>0.216</v>
      </c>
      <c r="S24" s="15">
        <v>9.42</v>
      </c>
      <c r="U24" s="15">
        <v>-1.0999999999999999E-2</v>
      </c>
      <c r="V24" s="15">
        <v>1210</v>
      </c>
    </row>
    <row r="25" spans="2:22" x14ac:dyDescent="0.25">
      <c r="B25" s="15" t="s">
        <v>136</v>
      </c>
      <c r="C25" s="15" t="s">
        <v>207</v>
      </c>
      <c r="D25" s="15" t="s">
        <v>212</v>
      </c>
      <c r="E25" s="15">
        <v>2023</v>
      </c>
      <c r="F25" s="15" t="s">
        <v>162</v>
      </c>
      <c r="G25" s="15" t="s">
        <v>133</v>
      </c>
      <c r="H25" s="15" t="s">
        <v>136</v>
      </c>
      <c r="I25" s="15" t="s">
        <v>139</v>
      </c>
      <c r="J25" s="15" t="s">
        <v>141</v>
      </c>
      <c r="K25" s="15" t="s">
        <v>275</v>
      </c>
      <c r="L25" s="15" t="s">
        <v>278</v>
      </c>
      <c r="M25" s="15">
        <v>0.253</v>
      </c>
      <c r="N25" s="15">
        <v>0.44900000000000001</v>
      </c>
      <c r="O25" s="15">
        <v>1.0999999999999999E-2</v>
      </c>
      <c r="P25" s="15">
        <v>7.9000000000000001E-2</v>
      </c>
      <c r="Q25" s="15">
        <v>1.0999999999999999E-2</v>
      </c>
      <c r="R25" s="15">
        <v>0.28100000000000003</v>
      </c>
      <c r="S25" s="15">
        <v>9.52</v>
      </c>
      <c r="U25" s="15">
        <v>-1.0999999999999999E-2</v>
      </c>
      <c r="V25" s="15">
        <v>1620</v>
      </c>
    </row>
    <row r="26" spans="2:22" x14ac:dyDescent="0.25">
      <c r="B26" s="15" t="s">
        <v>136</v>
      </c>
      <c r="C26" s="15" t="s">
        <v>207</v>
      </c>
      <c r="D26" s="15" t="s">
        <v>212</v>
      </c>
      <c r="E26" s="15">
        <v>2023</v>
      </c>
      <c r="F26" s="15" t="s">
        <v>162</v>
      </c>
      <c r="G26" s="15" t="s">
        <v>133</v>
      </c>
      <c r="H26" s="15" t="s">
        <v>136</v>
      </c>
      <c r="I26" s="15" t="s">
        <v>139</v>
      </c>
      <c r="J26" s="15" t="s">
        <v>141</v>
      </c>
      <c r="K26" s="15" t="s">
        <v>275</v>
      </c>
      <c r="L26" s="15" t="s">
        <v>279</v>
      </c>
      <c r="M26" s="15">
        <v>0.27900000000000003</v>
      </c>
      <c r="N26" s="15">
        <v>0.47</v>
      </c>
      <c r="O26" s="15">
        <v>2.1000000000000001E-2</v>
      </c>
      <c r="P26" s="15">
        <v>8.7999999999999995E-2</v>
      </c>
      <c r="Q26" s="15">
        <v>1.2E-2</v>
      </c>
      <c r="R26" s="15">
        <v>0.28499999999999998</v>
      </c>
      <c r="S26" s="15">
        <v>9.5129999999999999</v>
      </c>
      <c r="U26" s="15">
        <v>-1.0999999999999999E-2</v>
      </c>
      <c r="V26" s="15">
        <v>490</v>
      </c>
    </row>
    <row r="27" spans="2:22" x14ac:dyDescent="0.25">
      <c r="B27" s="15" t="s">
        <v>136</v>
      </c>
      <c r="C27" s="15" t="s">
        <v>207</v>
      </c>
      <c r="D27" s="15" t="s">
        <v>212</v>
      </c>
      <c r="E27" s="15">
        <v>2023</v>
      </c>
      <c r="F27" s="15" t="s">
        <v>162</v>
      </c>
      <c r="G27" s="15" t="s">
        <v>133</v>
      </c>
      <c r="H27" s="15" t="s">
        <v>136</v>
      </c>
      <c r="I27" s="15" t="s">
        <v>139</v>
      </c>
      <c r="J27" s="15" t="s">
        <v>141</v>
      </c>
      <c r="K27" s="15" t="s">
        <v>275</v>
      </c>
      <c r="L27" s="15" t="s">
        <v>280</v>
      </c>
      <c r="M27" s="15">
        <v>0.20599999999999999</v>
      </c>
      <c r="N27" s="15">
        <v>0.34100000000000003</v>
      </c>
      <c r="O27" s="15">
        <v>3.7999999999999999E-2</v>
      </c>
      <c r="P27" s="15">
        <v>7.5999999999999998E-2</v>
      </c>
      <c r="Q27" s="15">
        <v>1.7000000000000001E-2</v>
      </c>
      <c r="R27" s="15">
        <v>0.29099999999999998</v>
      </c>
      <c r="S27" s="15">
        <v>9.5060000000000002</v>
      </c>
      <c r="U27" s="15">
        <v>-1.0999999999999999E-2</v>
      </c>
      <c r="V27" s="15">
        <v>80</v>
      </c>
    </row>
    <row r="28" spans="2:22" x14ac:dyDescent="0.25">
      <c r="B28" s="15" t="s">
        <v>136</v>
      </c>
      <c r="C28" s="15" t="s">
        <v>207</v>
      </c>
      <c r="D28" s="15" t="s">
        <v>213</v>
      </c>
      <c r="E28" s="15">
        <v>2023</v>
      </c>
      <c r="F28" s="15" t="s">
        <v>162</v>
      </c>
      <c r="G28" s="15" t="s">
        <v>133</v>
      </c>
      <c r="H28" s="15" t="s">
        <v>136</v>
      </c>
      <c r="I28" s="15" t="s">
        <v>139</v>
      </c>
      <c r="J28" s="15" t="s">
        <v>141</v>
      </c>
      <c r="K28" s="15" t="s">
        <v>275</v>
      </c>
      <c r="L28" s="15" t="s">
        <v>276</v>
      </c>
      <c r="M28" s="15">
        <v>0.24299999999999999</v>
      </c>
      <c r="N28" s="15">
        <v>0.55900000000000005</v>
      </c>
      <c r="O28" s="15">
        <v>5.0999999999999997E-2</v>
      </c>
      <c r="P28" s="15">
        <v>5.5E-2</v>
      </c>
      <c r="Q28" s="15">
        <v>3.0000000000000001E-3</v>
      </c>
      <c r="R28" s="15">
        <v>0.219</v>
      </c>
      <c r="S28" s="15">
        <v>9.5329999999999995</v>
      </c>
      <c r="U28" s="15">
        <v>-1.0999999999999999E-2</v>
      </c>
      <c r="V28" s="15">
        <v>120</v>
      </c>
    </row>
    <row r="29" spans="2:22" x14ac:dyDescent="0.25">
      <c r="B29" s="15" t="s">
        <v>136</v>
      </c>
      <c r="C29" s="15" t="s">
        <v>207</v>
      </c>
      <c r="D29" s="15" t="s">
        <v>213</v>
      </c>
      <c r="E29" s="15">
        <v>2023</v>
      </c>
      <c r="F29" s="15" t="s">
        <v>162</v>
      </c>
      <c r="G29" s="15" t="s">
        <v>133</v>
      </c>
      <c r="H29" s="15" t="s">
        <v>136</v>
      </c>
      <c r="I29" s="15" t="s">
        <v>139</v>
      </c>
      <c r="J29" s="15" t="s">
        <v>141</v>
      </c>
      <c r="K29" s="15" t="s">
        <v>275</v>
      </c>
      <c r="L29" s="15" t="s">
        <v>277</v>
      </c>
      <c r="M29" s="15">
        <v>0.22600000000000001</v>
      </c>
      <c r="N29" s="15">
        <v>0.42699999999999999</v>
      </c>
      <c r="O29" s="15">
        <v>1.2E-2</v>
      </c>
      <c r="P29" s="15">
        <v>6.5000000000000002E-2</v>
      </c>
      <c r="Q29" s="15">
        <v>8.9999999999999993E-3</v>
      </c>
      <c r="R29" s="15">
        <v>0.22900000000000001</v>
      </c>
      <c r="S29" s="15">
        <v>9.42</v>
      </c>
      <c r="U29" s="15">
        <v>-1.0999999999999999E-2</v>
      </c>
      <c r="V29" s="15">
        <v>1210</v>
      </c>
    </row>
    <row r="30" spans="2:22" x14ac:dyDescent="0.25">
      <c r="B30" s="15" t="s">
        <v>136</v>
      </c>
      <c r="C30" s="15" t="s">
        <v>207</v>
      </c>
      <c r="D30" s="15" t="s">
        <v>213</v>
      </c>
      <c r="E30" s="15">
        <v>2023</v>
      </c>
      <c r="F30" s="15" t="s">
        <v>162</v>
      </c>
      <c r="G30" s="15" t="s">
        <v>133</v>
      </c>
      <c r="H30" s="15" t="s">
        <v>136</v>
      </c>
      <c r="I30" s="15" t="s">
        <v>139</v>
      </c>
      <c r="J30" s="15" t="s">
        <v>141</v>
      </c>
      <c r="K30" s="15" t="s">
        <v>275</v>
      </c>
      <c r="L30" s="15" t="s">
        <v>278</v>
      </c>
      <c r="M30" s="15">
        <v>0.25900000000000001</v>
      </c>
      <c r="N30" s="15">
        <v>0.45600000000000002</v>
      </c>
      <c r="O30" s="15">
        <v>1.0999999999999999E-2</v>
      </c>
      <c r="P30" s="15">
        <v>7.6999999999999999E-2</v>
      </c>
      <c r="Q30" s="15">
        <v>0.01</v>
      </c>
      <c r="R30" s="15">
        <v>0.27800000000000002</v>
      </c>
      <c r="S30" s="15">
        <v>9.52</v>
      </c>
      <c r="U30" s="15">
        <v>-1.0999999999999999E-2</v>
      </c>
      <c r="V30" s="15">
        <v>1620</v>
      </c>
    </row>
    <row r="31" spans="2:22" x14ac:dyDescent="0.25">
      <c r="B31" s="15" t="s">
        <v>136</v>
      </c>
      <c r="C31" s="15" t="s">
        <v>207</v>
      </c>
      <c r="D31" s="15" t="s">
        <v>213</v>
      </c>
      <c r="E31" s="15">
        <v>2023</v>
      </c>
      <c r="F31" s="15" t="s">
        <v>162</v>
      </c>
      <c r="G31" s="15" t="s">
        <v>133</v>
      </c>
      <c r="H31" s="15" t="s">
        <v>136</v>
      </c>
      <c r="I31" s="15" t="s">
        <v>139</v>
      </c>
      <c r="J31" s="15" t="s">
        <v>141</v>
      </c>
      <c r="K31" s="15" t="s">
        <v>275</v>
      </c>
      <c r="L31" s="15" t="s">
        <v>279</v>
      </c>
      <c r="M31" s="15">
        <v>0.27500000000000002</v>
      </c>
      <c r="N31" s="15">
        <v>0.47299999999999998</v>
      </c>
      <c r="O31" s="15">
        <v>2.1000000000000001E-2</v>
      </c>
      <c r="P31" s="15">
        <v>8.7999999999999995E-2</v>
      </c>
      <c r="Q31" s="15">
        <v>1.7000000000000001E-2</v>
      </c>
      <c r="R31" s="15">
        <v>0.25</v>
      </c>
      <c r="S31" s="15">
        <v>9.5139999999999993</v>
      </c>
      <c r="U31" s="15">
        <v>-1.0999999999999999E-2</v>
      </c>
      <c r="V31" s="15">
        <v>490</v>
      </c>
    </row>
    <row r="32" spans="2:22" x14ac:dyDescent="0.25">
      <c r="B32" s="15" t="s">
        <v>136</v>
      </c>
      <c r="C32" s="15" t="s">
        <v>207</v>
      </c>
      <c r="D32" s="15" t="s">
        <v>213</v>
      </c>
      <c r="E32" s="15">
        <v>2023</v>
      </c>
      <c r="F32" s="15" t="s">
        <v>162</v>
      </c>
      <c r="G32" s="15" t="s">
        <v>133</v>
      </c>
      <c r="H32" s="15" t="s">
        <v>136</v>
      </c>
      <c r="I32" s="15" t="s">
        <v>139</v>
      </c>
      <c r="J32" s="15" t="s">
        <v>141</v>
      </c>
      <c r="K32" s="15" t="s">
        <v>275</v>
      </c>
      <c r="L32" s="15" t="s">
        <v>280</v>
      </c>
      <c r="M32" s="15">
        <v>0.20300000000000001</v>
      </c>
      <c r="N32" s="15">
        <v>0.34599999999999997</v>
      </c>
      <c r="O32" s="15">
        <v>3.9E-2</v>
      </c>
      <c r="P32" s="15">
        <v>6.3E-2</v>
      </c>
      <c r="Q32" s="15">
        <v>2.1999999999999999E-2</v>
      </c>
      <c r="R32" s="15">
        <v>0.28699999999999998</v>
      </c>
      <c r="S32" s="15">
        <v>9.5060000000000002</v>
      </c>
      <c r="U32" s="15">
        <v>-1.0999999999999999E-2</v>
      </c>
      <c r="V32" s="15">
        <v>80</v>
      </c>
    </row>
    <row r="33" spans="2:22" x14ac:dyDescent="0.25">
      <c r="B33" s="15" t="s">
        <v>136</v>
      </c>
      <c r="C33" s="15" t="s">
        <v>207</v>
      </c>
      <c r="D33" s="15" t="s">
        <v>214</v>
      </c>
      <c r="E33" s="15">
        <v>2023</v>
      </c>
      <c r="F33" s="15" t="s">
        <v>162</v>
      </c>
      <c r="G33" s="15" t="s">
        <v>133</v>
      </c>
      <c r="H33" s="15" t="s">
        <v>136</v>
      </c>
      <c r="I33" s="15" t="s">
        <v>139</v>
      </c>
      <c r="J33" s="15" t="s">
        <v>141</v>
      </c>
      <c r="K33" s="15" t="s">
        <v>275</v>
      </c>
      <c r="L33" s="15" t="s">
        <v>276</v>
      </c>
      <c r="M33" s="15">
        <v>0.251</v>
      </c>
      <c r="N33" s="15">
        <v>0.56899999999999995</v>
      </c>
      <c r="O33" s="15">
        <v>5.1999999999999998E-2</v>
      </c>
      <c r="P33" s="15">
        <v>0.04</v>
      </c>
      <c r="Q33" s="15">
        <v>4.0000000000000001E-3</v>
      </c>
      <c r="R33" s="15">
        <v>0.222</v>
      </c>
      <c r="S33" s="15">
        <v>9.3520000000000003</v>
      </c>
      <c r="U33" s="15">
        <v>-1.0999999999999999E-2</v>
      </c>
      <c r="V33" s="15">
        <v>120</v>
      </c>
    </row>
    <row r="34" spans="2:22" x14ac:dyDescent="0.25">
      <c r="B34" s="15" t="s">
        <v>136</v>
      </c>
      <c r="C34" s="15" t="s">
        <v>207</v>
      </c>
      <c r="D34" s="15" t="s">
        <v>214</v>
      </c>
      <c r="E34" s="15">
        <v>2023</v>
      </c>
      <c r="F34" s="15" t="s">
        <v>162</v>
      </c>
      <c r="G34" s="15" t="s">
        <v>133</v>
      </c>
      <c r="H34" s="15" t="s">
        <v>136</v>
      </c>
      <c r="I34" s="15" t="s">
        <v>139</v>
      </c>
      <c r="J34" s="15" t="s">
        <v>141</v>
      </c>
      <c r="K34" s="15" t="s">
        <v>275</v>
      </c>
      <c r="L34" s="15" t="s">
        <v>277</v>
      </c>
      <c r="M34" s="15">
        <v>0.22600000000000001</v>
      </c>
      <c r="N34" s="15">
        <v>0.42</v>
      </c>
      <c r="O34" s="15">
        <v>1.2E-2</v>
      </c>
      <c r="P34" s="15">
        <v>6.6000000000000003E-2</v>
      </c>
      <c r="Q34" s="15">
        <v>8.9999999999999993E-3</v>
      </c>
      <c r="R34" s="15">
        <v>0.22700000000000001</v>
      </c>
      <c r="S34" s="15">
        <v>9.2390000000000008</v>
      </c>
      <c r="U34" s="15">
        <v>-1.0999999999999999E-2</v>
      </c>
      <c r="V34" s="15">
        <v>1210</v>
      </c>
    </row>
    <row r="35" spans="2:22" x14ac:dyDescent="0.25">
      <c r="B35" s="15" t="s">
        <v>136</v>
      </c>
      <c r="C35" s="15" t="s">
        <v>207</v>
      </c>
      <c r="D35" s="15" t="s">
        <v>214</v>
      </c>
      <c r="E35" s="15">
        <v>2023</v>
      </c>
      <c r="F35" s="15" t="s">
        <v>162</v>
      </c>
      <c r="G35" s="15" t="s">
        <v>133</v>
      </c>
      <c r="H35" s="15" t="s">
        <v>136</v>
      </c>
      <c r="I35" s="15" t="s">
        <v>139</v>
      </c>
      <c r="J35" s="15" t="s">
        <v>141</v>
      </c>
      <c r="K35" s="15" t="s">
        <v>275</v>
      </c>
      <c r="L35" s="15" t="s">
        <v>278</v>
      </c>
      <c r="M35" s="15">
        <v>0.26900000000000002</v>
      </c>
      <c r="N35" s="15">
        <v>0.49099999999999999</v>
      </c>
      <c r="O35" s="15">
        <v>1.2E-2</v>
      </c>
      <c r="P35" s="15">
        <v>7.8E-2</v>
      </c>
      <c r="Q35" s="15">
        <v>1.2E-2</v>
      </c>
      <c r="R35" s="15">
        <v>0.28699999999999998</v>
      </c>
      <c r="S35" s="15">
        <v>9.3390000000000004</v>
      </c>
      <c r="U35" s="15">
        <v>-1.0999999999999999E-2</v>
      </c>
      <c r="V35" s="15">
        <v>1620</v>
      </c>
    </row>
    <row r="36" spans="2:22" x14ac:dyDescent="0.25">
      <c r="B36" s="15" t="s">
        <v>136</v>
      </c>
      <c r="C36" s="15" t="s">
        <v>207</v>
      </c>
      <c r="D36" s="15" t="s">
        <v>214</v>
      </c>
      <c r="E36" s="15">
        <v>2023</v>
      </c>
      <c r="F36" s="15" t="s">
        <v>162</v>
      </c>
      <c r="G36" s="15" t="s">
        <v>133</v>
      </c>
      <c r="H36" s="15" t="s">
        <v>136</v>
      </c>
      <c r="I36" s="15" t="s">
        <v>139</v>
      </c>
      <c r="J36" s="15" t="s">
        <v>141</v>
      </c>
      <c r="K36" s="15" t="s">
        <v>275</v>
      </c>
      <c r="L36" s="15" t="s">
        <v>279</v>
      </c>
      <c r="M36" s="15">
        <v>0.27600000000000002</v>
      </c>
      <c r="N36" s="15">
        <v>0.48199999999999998</v>
      </c>
      <c r="O36" s="15">
        <v>2.1999999999999999E-2</v>
      </c>
      <c r="P36" s="15">
        <v>8.1000000000000003E-2</v>
      </c>
      <c r="Q36" s="15">
        <v>1.6E-2</v>
      </c>
      <c r="R36" s="15">
        <v>0.26700000000000002</v>
      </c>
      <c r="S36" s="15">
        <v>9.3309999999999995</v>
      </c>
      <c r="U36" s="15">
        <v>-1.0999999999999999E-2</v>
      </c>
      <c r="V36" s="15">
        <v>490</v>
      </c>
    </row>
    <row r="37" spans="2:22" x14ac:dyDescent="0.25">
      <c r="B37" s="15" t="s">
        <v>136</v>
      </c>
      <c r="C37" s="15" t="s">
        <v>207</v>
      </c>
      <c r="D37" s="15" t="s">
        <v>214</v>
      </c>
      <c r="E37" s="15">
        <v>2023</v>
      </c>
      <c r="F37" s="15" t="s">
        <v>162</v>
      </c>
      <c r="G37" s="15" t="s">
        <v>133</v>
      </c>
      <c r="H37" s="15" t="s">
        <v>136</v>
      </c>
      <c r="I37" s="15" t="s">
        <v>139</v>
      </c>
      <c r="J37" s="15" t="s">
        <v>141</v>
      </c>
      <c r="K37" s="15" t="s">
        <v>275</v>
      </c>
      <c r="L37" s="15" t="s">
        <v>280</v>
      </c>
      <c r="M37" s="15">
        <v>0.20699999999999999</v>
      </c>
      <c r="N37" s="15">
        <v>0.36399999999999999</v>
      </c>
      <c r="O37" s="15">
        <v>3.7999999999999999E-2</v>
      </c>
      <c r="P37" s="15">
        <v>0.09</v>
      </c>
      <c r="Q37" s="15">
        <v>1.9E-2</v>
      </c>
      <c r="R37" s="15">
        <v>0.27900000000000003</v>
      </c>
      <c r="S37" s="15">
        <v>9.3209999999999997</v>
      </c>
      <c r="U37" s="15">
        <v>-1.0999999999999999E-2</v>
      </c>
      <c r="V37" s="15">
        <v>90</v>
      </c>
    </row>
    <row r="38" spans="2:22" x14ac:dyDescent="0.25">
      <c r="B38" s="15" t="s">
        <v>136</v>
      </c>
      <c r="C38" s="15" t="s">
        <v>207</v>
      </c>
      <c r="D38" s="15" t="s">
        <v>215</v>
      </c>
      <c r="E38" s="15">
        <v>2023</v>
      </c>
      <c r="F38" s="15" t="s">
        <v>162</v>
      </c>
      <c r="G38" s="15" t="s">
        <v>133</v>
      </c>
      <c r="H38" s="15" t="s">
        <v>136</v>
      </c>
      <c r="I38" s="15" t="s">
        <v>139</v>
      </c>
      <c r="J38" s="15" t="s">
        <v>141</v>
      </c>
      <c r="K38" s="15" t="s">
        <v>275</v>
      </c>
      <c r="L38" s="15" t="s">
        <v>276</v>
      </c>
      <c r="M38" s="15">
        <v>0.30099999999999999</v>
      </c>
      <c r="N38" s="15">
        <v>0.66500000000000004</v>
      </c>
      <c r="O38" s="15">
        <v>6.0999999999999999E-2</v>
      </c>
      <c r="P38" s="15">
        <v>4.5999999999999999E-2</v>
      </c>
      <c r="Q38" s="15">
        <v>1.0999999999999999E-2</v>
      </c>
      <c r="R38" s="15">
        <v>0.26300000000000001</v>
      </c>
      <c r="S38" s="15">
        <v>9.3529999999999998</v>
      </c>
      <c r="U38" s="15">
        <v>-1.0999999999999999E-2</v>
      </c>
      <c r="V38" s="15">
        <v>120</v>
      </c>
    </row>
    <row r="39" spans="2:22" x14ac:dyDescent="0.25">
      <c r="B39" s="15" t="s">
        <v>136</v>
      </c>
      <c r="C39" s="15" t="s">
        <v>207</v>
      </c>
      <c r="D39" s="15" t="s">
        <v>215</v>
      </c>
      <c r="E39" s="15">
        <v>2023</v>
      </c>
      <c r="F39" s="15" t="s">
        <v>162</v>
      </c>
      <c r="G39" s="15" t="s">
        <v>133</v>
      </c>
      <c r="H39" s="15" t="s">
        <v>136</v>
      </c>
      <c r="I39" s="15" t="s">
        <v>139</v>
      </c>
      <c r="J39" s="15" t="s">
        <v>141</v>
      </c>
      <c r="K39" s="15" t="s">
        <v>275</v>
      </c>
      <c r="L39" s="15" t="s">
        <v>277</v>
      </c>
      <c r="M39" s="15">
        <v>0.23599999999999999</v>
      </c>
      <c r="N39" s="15">
        <v>0.44500000000000001</v>
      </c>
      <c r="O39" s="15">
        <v>1.2999999999999999E-2</v>
      </c>
      <c r="P39" s="15">
        <v>6.7000000000000004E-2</v>
      </c>
      <c r="Q39" s="15">
        <v>8.0000000000000002E-3</v>
      </c>
      <c r="R39" s="15">
        <v>0.23699999999999999</v>
      </c>
      <c r="S39" s="15">
        <v>9.2390000000000008</v>
      </c>
      <c r="U39" s="15">
        <v>-1.0999999999999999E-2</v>
      </c>
      <c r="V39" s="15">
        <v>1210</v>
      </c>
    </row>
    <row r="40" spans="2:22" x14ac:dyDescent="0.25">
      <c r="B40" s="15" t="s">
        <v>136</v>
      </c>
      <c r="C40" s="15" t="s">
        <v>207</v>
      </c>
      <c r="D40" s="15" t="s">
        <v>215</v>
      </c>
      <c r="E40" s="15">
        <v>2023</v>
      </c>
      <c r="F40" s="15" t="s">
        <v>162</v>
      </c>
      <c r="G40" s="15" t="s">
        <v>133</v>
      </c>
      <c r="H40" s="15" t="s">
        <v>136</v>
      </c>
      <c r="I40" s="15" t="s">
        <v>139</v>
      </c>
      <c r="J40" s="15" t="s">
        <v>141</v>
      </c>
      <c r="K40" s="15" t="s">
        <v>275</v>
      </c>
      <c r="L40" s="15" t="s">
        <v>278</v>
      </c>
      <c r="M40" s="15">
        <v>0.30299999999999999</v>
      </c>
      <c r="N40" s="15">
        <v>0.71499999999999997</v>
      </c>
      <c r="O40" s="15">
        <v>1.7999999999999999E-2</v>
      </c>
      <c r="P40" s="15">
        <v>8.3000000000000004E-2</v>
      </c>
      <c r="Q40" s="15">
        <v>1.2999999999999999E-2</v>
      </c>
      <c r="R40" s="15">
        <v>0.30299999999999999</v>
      </c>
      <c r="S40" s="15">
        <v>9.34</v>
      </c>
      <c r="U40" s="15">
        <v>-1.0999999999999999E-2</v>
      </c>
      <c r="V40" s="15">
        <v>1620</v>
      </c>
    </row>
    <row r="41" spans="2:22" x14ac:dyDescent="0.25">
      <c r="B41" s="15" t="s">
        <v>136</v>
      </c>
      <c r="C41" s="15" t="s">
        <v>207</v>
      </c>
      <c r="D41" s="15" t="s">
        <v>215</v>
      </c>
      <c r="E41" s="15">
        <v>2023</v>
      </c>
      <c r="F41" s="15" t="s">
        <v>162</v>
      </c>
      <c r="G41" s="15" t="s">
        <v>133</v>
      </c>
      <c r="H41" s="15" t="s">
        <v>136</v>
      </c>
      <c r="I41" s="15" t="s">
        <v>139</v>
      </c>
      <c r="J41" s="15" t="s">
        <v>141</v>
      </c>
      <c r="K41" s="15" t="s">
        <v>275</v>
      </c>
      <c r="L41" s="15" t="s">
        <v>279</v>
      </c>
      <c r="M41" s="15">
        <v>0.29699999999999999</v>
      </c>
      <c r="N41" s="15">
        <v>0.51900000000000002</v>
      </c>
      <c r="O41" s="15">
        <v>2.3E-2</v>
      </c>
      <c r="P41" s="15">
        <v>8.5999999999999993E-2</v>
      </c>
      <c r="Q41" s="15">
        <v>8.9999999999999993E-3</v>
      </c>
      <c r="R41" s="15">
        <v>0.28999999999999998</v>
      </c>
      <c r="S41" s="15">
        <v>9.3309999999999995</v>
      </c>
      <c r="U41" s="15">
        <v>-1.0999999999999999E-2</v>
      </c>
      <c r="V41" s="15">
        <v>490</v>
      </c>
    </row>
    <row r="42" spans="2:22" x14ac:dyDescent="0.25">
      <c r="B42" s="15" t="s">
        <v>136</v>
      </c>
      <c r="C42" s="15" t="s">
        <v>207</v>
      </c>
      <c r="D42" s="15" t="s">
        <v>215</v>
      </c>
      <c r="E42" s="15">
        <v>2023</v>
      </c>
      <c r="F42" s="15" t="s">
        <v>162</v>
      </c>
      <c r="G42" s="15" t="s">
        <v>133</v>
      </c>
      <c r="H42" s="15" t="s">
        <v>136</v>
      </c>
      <c r="I42" s="15" t="s">
        <v>139</v>
      </c>
      <c r="J42" s="15" t="s">
        <v>141</v>
      </c>
      <c r="K42" s="15" t="s">
        <v>275</v>
      </c>
      <c r="L42" s="15" t="s">
        <v>280</v>
      </c>
      <c r="M42" s="15">
        <v>0.20499999999999999</v>
      </c>
      <c r="N42" s="15">
        <v>0.35</v>
      </c>
      <c r="O42" s="15">
        <v>3.6999999999999998E-2</v>
      </c>
      <c r="P42" s="15">
        <v>8.5000000000000006E-2</v>
      </c>
      <c r="Q42" s="15">
        <v>1.9E-2</v>
      </c>
      <c r="R42" s="15">
        <v>0.247</v>
      </c>
      <c r="S42" s="15">
        <v>9.3209999999999997</v>
      </c>
      <c r="U42" s="15">
        <v>-1.0999999999999999E-2</v>
      </c>
      <c r="V42" s="15">
        <v>90</v>
      </c>
    </row>
    <row r="43" spans="2:22" x14ac:dyDescent="0.25">
      <c r="B43" s="15" t="s">
        <v>136</v>
      </c>
      <c r="C43" s="15" t="s">
        <v>207</v>
      </c>
      <c r="D43" s="15" t="s">
        <v>216</v>
      </c>
      <c r="E43" s="15">
        <v>2023</v>
      </c>
      <c r="F43" s="15" t="s">
        <v>162</v>
      </c>
      <c r="G43" s="15" t="s">
        <v>133</v>
      </c>
      <c r="H43" s="15" t="s">
        <v>136</v>
      </c>
      <c r="I43" s="15" t="s">
        <v>139</v>
      </c>
      <c r="J43" s="15" t="s">
        <v>141</v>
      </c>
      <c r="K43" s="15" t="s">
        <v>275</v>
      </c>
      <c r="L43" s="15" t="s">
        <v>276</v>
      </c>
      <c r="M43" s="15">
        <v>0.31900000000000001</v>
      </c>
      <c r="N43" s="15">
        <v>0.73099999999999998</v>
      </c>
      <c r="O43" s="15">
        <v>6.7000000000000004E-2</v>
      </c>
      <c r="P43" s="15">
        <v>5.5E-2</v>
      </c>
      <c r="Q43" s="15">
        <v>0.01</v>
      </c>
      <c r="R43" s="15">
        <v>0.21299999999999999</v>
      </c>
      <c r="S43" s="15">
        <v>9.2360000000000007</v>
      </c>
      <c r="U43" s="15">
        <v>-1.0999999999999999E-2</v>
      </c>
      <c r="V43" s="15">
        <v>120</v>
      </c>
    </row>
    <row r="44" spans="2:22" x14ac:dyDescent="0.25">
      <c r="B44" s="15" t="s">
        <v>136</v>
      </c>
      <c r="C44" s="15" t="s">
        <v>207</v>
      </c>
      <c r="D44" s="15" t="s">
        <v>216</v>
      </c>
      <c r="E44" s="15">
        <v>2023</v>
      </c>
      <c r="F44" s="15" t="s">
        <v>162</v>
      </c>
      <c r="G44" s="15" t="s">
        <v>133</v>
      </c>
      <c r="H44" s="15" t="s">
        <v>136</v>
      </c>
      <c r="I44" s="15" t="s">
        <v>139</v>
      </c>
      <c r="J44" s="15" t="s">
        <v>141</v>
      </c>
      <c r="K44" s="15" t="s">
        <v>275</v>
      </c>
      <c r="L44" s="15" t="s">
        <v>277</v>
      </c>
      <c r="M44" s="15">
        <v>0.248</v>
      </c>
      <c r="N44" s="15">
        <v>0.439</v>
      </c>
      <c r="O44" s="15">
        <v>1.2999999999999999E-2</v>
      </c>
      <c r="P44" s="15">
        <v>7.0999999999999994E-2</v>
      </c>
      <c r="Q44" s="15">
        <v>0.01</v>
      </c>
      <c r="R44" s="15">
        <v>0.26800000000000002</v>
      </c>
      <c r="S44" s="15">
        <v>9.1199999999999992</v>
      </c>
      <c r="U44" s="15">
        <v>-1.0999999999999999E-2</v>
      </c>
      <c r="V44" s="15">
        <v>1210</v>
      </c>
    </row>
    <row r="45" spans="2:22" x14ac:dyDescent="0.25">
      <c r="B45" s="15" t="s">
        <v>136</v>
      </c>
      <c r="C45" s="15" t="s">
        <v>207</v>
      </c>
      <c r="D45" s="15" t="s">
        <v>216</v>
      </c>
      <c r="E45" s="15">
        <v>2023</v>
      </c>
      <c r="F45" s="15" t="s">
        <v>162</v>
      </c>
      <c r="G45" s="15" t="s">
        <v>133</v>
      </c>
      <c r="H45" s="15" t="s">
        <v>136</v>
      </c>
      <c r="I45" s="15" t="s">
        <v>139</v>
      </c>
      <c r="J45" s="15" t="s">
        <v>141</v>
      </c>
      <c r="K45" s="15" t="s">
        <v>275</v>
      </c>
      <c r="L45" s="15" t="s">
        <v>278</v>
      </c>
      <c r="M45" s="15">
        <v>0.32200000000000001</v>
      </c>
      <c r="N45" s="15">
        <v>0.65800000000000003</v>
      </c>
      <c r="O45" s="15">
        <v>1.6E-2</v>
      </c>
      <c r="P45" s="15">
        <v>8.7999999999999995E-2</v>
      </c>
      <c r="Q45" s="15">
        <v>1.4999999999999999E-2</v>
      </c>
      <c r="R45" s="15">
        <v>0.33900000000000002</v>
      </c>
      <c r="S45" s="15">
        <v>9.2210000000000001</v>
      </c>
      <c r="U45" s="15">
        <v>-1.0999999999999999E-2</v>
      </c>
      <c r="V45" s="15">
        <v>1620</v>
      </c>
    </row>
    <row r="46" spans="2:22" x14ac:dyDescent="0.25">
      <c r="B46" s="15" t="s">
        <v>136</v>
      </c>
      <c r="C46" s="15" t="s">
        <v>207</v>
      </c>
      <c r="D46" s="15" t="s">
        <v>216</v>
      </c>
      <c r="E46" s="15">
        <v>2023</v>
      </c>
      <c r="F46" s="15" t="s">
        <v>162</v>
      </c>
      <c r="G46" s="15" t="s">
        <v>133</v>
      </c>
      <c r="H46" s="15" t="s">
        <v>136</v>
      </c>
      <c r="I46" s="15" t="s">
        <v>139</v>
      </c>
      <c r="J46" s="15" t="s">
        <v>141</v>
      </c>
      <c r="K46" s="15" t="s">
        <v>275</v>
      </c>
      <c r="L46" s="15" t="s">
        <v>279</v>
      </c>
      <c r="M46" s="15">
        <v>0.313</v>
      </c>
      <c r="N46" s="15">
        <v>0.53500000000000003</v>
      </c>
      <c r="O46" s="15">
        <v>2.4E-2</v>
      </c>
      <c r="P46" s="15">
        <v>8.7999999999999995E-2</v>
      </c>
      <c r="Q46" s="15">
        <v>1.4E-2</v>
      </c>
      <c r="R46" s="15">
        <v>0.33200000000000002</v>
      </c>
      <c r="S46" s="15">
        <v>9.2110000000000003</v>
      </c>
      <c r="U46" s="15">
        <v>-1.0999999999999999E-2</v>
      </c>
      <c r="V46" s="15">
        <v>490</v>
      </c>
    </row>
    <row r="47" spans="2:22" x14ac:dyDescent="0.25">
      <c r="B47" s="15" t="s">
        <v>136</v>
      </c>
      <c r="C47" s="15" t="s">
        <v>207</v>
      </c>
      <c r="D47" s="15" t="s">
        <v>216</v>
      </c>
      <c r="E47" s="15">
        <v>2023</v>
      </c>
      <c r="F47" s="15" t="s">
        <v>162</v>
      </c>
      <c r="G47" s="15" t="s">
        <v>133</v>
      </c>
      <c r="H47" s="15" t="s">
        <v>136</v>
      </c>
      <c r="I47" s="15" t="s">
        <v>139</v>
      </c>
      <c r="J47" s="15" t="s">
        <v>141</v>
      </c>
      <c r="K47" s="15" t="s">
        <v>275</v>
      </c>
      <c r="L47" s="15" t="s">
        <v>280</v>
      </c>
      <c r="M47" s="15">
        <v>0.22600000000000001</v>
      </c>
      <c r="N47" s="15">
        <v>0.373</v>
      </c>
      <c r="O47" s="15">
        <v>3.9E-2</v>
      </c>
      <c r="P47" s="15">
        <v>8.2000000000000003E-2</v>
      </c>
      <c r="Q47" s="15">
        <v>3.5999999999999997E-2</v>
      </c>
      <c r="R47" s="15">
        <v>0.27100000000000002</v>
      </c>
      <c r="S47" s="15">
        <v>9.202</v>
      </c>
      <c r="U47" s="15">
        <v>-1.0999999999999999E-2</v>
      </c>
      <c r="V47" s="15">
        <v>90</v>
      </c>
    </row>
    <row r="48" spans="2:22" x14ac:dyDescent="0.25">
      <c r="B48" s="15" t="s">
        <v>136</v>
      </c>
      <c r="C48" s="15" t="s">
        <v>207</v>
      </c>
      <c r="D48" s="15" t="s">
        <v>217</v>
      </c>
      <c r="E48" s="15">
        <v>2023</v>
      </c>
      <c r="F48" s="15" t="s">
        <v>162</v>
      </c>
      <c r="G48" s="15" t="s">
        <v>133</v>
      </c>
      <c r="H48" s="15" t="s">
        <v>136</v>
      </c>
      <c r="I48" s="15" t="s">
        <v>139</v>
      </c>
      <c r="J48" s="15" t="s">
        <v>141</v>
      </c>
      <c r="K48" s="15" t="s">
        <v>275</v>
      </c>
      <c r="L48" s="15" t="s">
        <v>276</v>
      </c>
      <c r="M48" s="15">
        <v>0.35</v>
      </c>
      <c r="N48" s="15">
        <v>0.73899999999999999</v>
      </c>
      <c r="O48" s="15">
        <v>6.7000000000000004E-2</v>
      </c>
      <c r="P48" s="15">
        <v>4.8000000000000001E-2</v>
      </c>
      <c r="Q48" s="15">
        <v>0.01</v>
      </c>
      <c r="R48" s="15">
        <v>0.32500000000000001</v>
      </c>
      <c r="S48" s="15">
        <v>9.2360000000000007</v>
      </c>
      <c r="U48" s="15">
        <v>-1.0999999999999999E-2</v>
      </c>
      <c r="V48" s="15">
        <v>120</v>
      </c>
    </row>
    <row r="49" spans="2:22" x14ac:dyDescent="0.25">
      <c r="B49" s="15" t="s">
        <v>136</v>
      </c>
      <c r="C49" s="15" t="s">
        <v>207</v>
      </c>
      <c r="D49" s="15" t="s">
        <v>217</v>
      </c>
      <c r="E49" s="15">
        <v>2023</v>
      </c>
      <c r="F49" s="15" t="s">
        <v>162</v>
      </c>
      <c r="G49" s="15" t="s">
        <v>133</v>
      </c>
      <c r="H49" s="15" t="s">
        <v>136</v>
      </c>
      <c r="I49" s="15" t="s">
        <v>139</v>
      </c>
      <c r="J49" s="15" t="s">
        <v>141</v>
      </c>
      <c r="K49" s="15" t="s">
        <v>275</v>
      </c>
      <c r="L49" s="15" t="s">
        <v>277</v>
      </c>
      <c r="M49" s="15">
        <v>0.28999999999999998</v>
      </c>
      <c r="N49" s="15">
        <v>0.55200000000000005</v>
      </c>
      <c r="O49" s="15">
        <v>1.6E-2</v>
      </c>
      <c r="P49" s="15">
        <v>8.3000000000000004E-2</v>
      </c>
      <c r="Q49" s="15">
        <v>1.0999999999999999E-2</v>
      </c>
      <c r="R49" s="15">
        <v>0.307</v>
      </c>
      <c r="S49" s="15">
        <v>9.1199999999999992</v>
      </c>
      <c r="U49" s="15">
        <v>-1.0999999999999999E-2</v>
      </c>
      <c r="V49" s="15">
        <v>1210</v>
      </c>
    </row>
    <row r="50" spans="2:22" x14ac:dyDescent="0.25">
      <c r="B50" s="15" t="s">
        <v>136</v>
      </c>
      <c r="C50" s="15" t="s">
        <v>207</v>
      </c>
      <c r="D50" s="15" t="s">
        <v>217</v>
      </c>
      <c r="E50" s="15">
        <v>2023</v>
      </c>
      <c r="F50" s="15" t="s">
        <v>162</v>
      </c>
      <c r="G50" s="15" t="s">
        <v>133</v>
      </c>
      <c r="H50" s="15" t="s">
        <v>136</v>
      </c>
      <c r="I50" s="15" t="s">
        <v>139</v>
      </c>
      <c r="J50" s="15" t="s">
        <v>141</v>
      </c>
      <c r="K50" s="15" t="s">
        <v>275</v>
      </c>
      <c r="L50" s="15" t="s">
        <v>278</v>
      </c>
      <c r="M50" s="15">
        <v>0.36899999999999999</v>
      </c>
      <c r="N50" s="15">
        <v>0.67300000000000004</v>
      </c>
      <c r="O50" s="15">
        <v>1.7000000000000001E-2</v>
      </c>
      <c r="P50" s="15">
        <v>9.9000000000000005E-2</v>
      </c>
      <c r="Q50" s="15">
        <v>1.7999999999999999E-2</v>
      </c>
      <c r="R50" s="15">
        <v>0.40200000000000002</v>
      </c>
      <c r="S50" s="15">
        <v>9.2219999999999995</v>
      </c>
      <c r="U50" s="15">
        <v>-1.0999999999999999E-2</v>
      </c>
      <c r="V50" s="15">
        <v>1620</v>
      </c>
    </row>
    <row r="51" spans="2:22" x14ac:dyDescent="0.25">
      <c r="B51" s="15" t="s">
        <v>136</v>
      </c>
      <c r="C51" s="15" t="s">
        <v>207</v>
      </c>
      <c r="D51" s="15" t="s">
        <v>217</v>
      </c>
      <c r="E51" s="15">
        <v>2023</v>
      </c>
      <c r="F51" s="15" t="s">
        <v>162</v>
      </c>
      <c r="G51" s="15" t="s">
        <v>133</v>
      </c>
      <c r="H51" s="15" t="s">
        <v>136</v>
      </c>
      <c r="I51" s="15" t="s">
        <v>139</v>
      </c>
      <c r="J51" s="15" t="s">
        <v>141</v>
      </c>
      <c r="K51" s="15" t="s">
        <v>275</v>
      </c>
      <c r="L51" s="15" t="s">
        <v>279</v>
      </c>
      <c r="M51" s="15">
        <v>0.40100000000000002</v>
      </c>
      <c r="N51" s="15">
        <v>0.751</v>
      </c>
      <c r="O51" s="15">
        <v>3.4000000000000002E-2</v>
      </c>
      <c r="P51" s="15">
        <v>0.106</v>
      </c>
      <c r="Q51" s="15">
        <v>1.4E-2</v>
      </c>
      <c r="R51" s="15">
        <v>0.40200000000000002</v>
      </c>
      <c r="S51" s="15">
        <v>9.2110000000000003</v>
      </c>
      <c r="U51" s="15">
        <v>-1.0999999999999999E-2</v>
      </c>
      <c r="V51" s="15">
        <v>490</v>
      </c>
    </row>
    <row r="52" spans="2:22" x14ac:dyDescent="0.25">
      <c r="B52" s="15" t="s">
        <v>136</v>
      </c>
      <c r="C52" s="15" t="s">
        <v>207</v>
      </c>
      <c r="D52" s="15" t="s">
        <v>217</v>
      </c>
      <c r="E52" s="15">
        <v>2023</v>
      </c>
      <c r="F52" s="15" t="s">
        <v>162</v>
      </c>
      <c r="G52" s="15" t="s">
        <v>133</v>
      </c>
      <c r="H52" s="15" t="s">
        <v>136</v>
      </c>
      <c r="I52" s="15" t="s">
        <v>139</v>
      </c>
      <c r="J52" s="15" t="s">
        <v>141</v>
      </c>
      <c r="K52" s="15" t="s">
        <v>275</v>
      </c>
      <c r="L52" s="15" t="s">
        <v>280</v>
      </c>
      <c r="M52" s="15">
        <v>0.37</v>
      </c>
      <c r="N52" s="15">
        <v>0.88200000000000001</v>
      </c>
      <c r="O52" s="15">
        <v>9.2999999999999999E-2</v>
      </c>
      <c r="P52" s="15">
        <v>0.08</v>
      </c>
      <c r="Q52" s="15">
        <v>2.1999999999999999E-2</v>
      </c>
      <c r="R52" s="15">
        <v>0.30199999999999999</v>
      </c>
      <c r="S52" s="15">
        <v>9.202</v>
      </c>
      <c r="U52" s="15">
        <v>-1.0999999999999999E-2</v>
      </c>
      <c r="V52" s="15">
        <v>90</v>
      </c>
    </row>
    <row r="53" spans="2:22" x14ac:dyDescent="0.25">
      <c r="B53" s="15" t="s">
        <v>136</v>
      </c>
      <c r="C53" s="15" t="s">
        <v>207</v>
      </c>
      <c r="D53" s="15" t="s">
        <v>218</v>
      </c>
      <c r="E53" s="15">
        <v>2023</v>
      </c>
      <c r="F53" s="15" t="s">
        <v>162</v>
      </c>
      <c r="G53" s="15" t="s">
        <v>133</v>
      </c>
      <c r="H53" s="15" t="s">
        <v>136</v>
      </c>
      <c r="I53" s="15" t="s">
        <v>139</v>
      </c>
      <c r="J53" s="15" t="s">
        <v>141</v>
      </c>
      <c r="K53" s="15" t="s">
        <v>275</v>
      </c>
      <c r="L53" s="15" t="s">
        <v>276</v>
      </c>
      <c r="M53" s="15">
        <v>0.51900000000000002</v>
      </c>
      <c r="N53" s="15">
        <v>1.196</v>
      </c>
      <c r="O53" s="15">
        <v>0.109</v>
      </c>
      <c r="P53" s="15">
        <v>7.9000000000000001E-2</v>
      </c>
      <c r="Q53" s="15">
        <v>4.0000000000000001E-3</v>
      </c>
      <c r="R53" s="15">
        <v>0.375</v>
      </c>
      <c r="S53" s="15">
        <v>9.1630000000000003</v>
      </c>
      <c r="U53" s="15">
        <v>240.30699999999999</v>
      </c>
      <c r="V53" s="15">
        <v>120</v>
      </c>
    </row>
    <row r="54" spans="2:22" x14ac:dyDescent="0.25">
      <c r="B54" s="15" t="s">
        <v>136</v>
      </c>
      <c r="C54" s="15" t="s">
        <v>207</v>
      </c>
      <c r="D54" s="15" t="s">
        <v>218</v>
      </c>
      <c r="E54" s="15">
        <v>2023</v>
      </c>
      <c r="F54" s="15" t="s">
        <v>162</v>
      </c>
      <c r="G54" s="15" t="s">
        <v>133</v>
      </c>
      <c r="H54" s="15" t="s">
        <v>136</v>
      </c>
      <c r="I54" s="15" t="s">
        <v>139</v>
      </c>
      <c r="J54" s="15" t="s">
        <v>141</v>
      </c>
      <c r="K54" s="15" t="s">
        <v>275</v>
      </c>
      <c r="L54" s="15" t="s">
        <v>277</v>
      </c>
      <c r="M54" s="15">
        <v>0.372</v>
      </c>
      <c r="N54" s="15">
        <v>0.71399999999999997</v>
      </c>
      <c r="O54" s="15">
        <v>2.1000000000000001E-2</v>
      </c>
      <c r="P54" s="15">
        <v>0.10100000000000001</v>
      </c>
      <c r="Q54" s="15">
        <v>1.7999999999999999E-2</v>
      </c>
      <c r="R54" s="15">
        <v>0.41099999999999998</v>
      </c>
      <c r="S54" s="15">
        <v>9.0449999999999999</v>
      </c>
      <c r="U54" s="15">
        <v>273.46899999999999</v>
      </c>
      <c r="V54" s="15">
        <v>1210</v>
      </c>
    </row>
    <row r="55" spans="2:22" x14ac:dyDescent="0.25">
      <c r="B55" s="15" t="s">
        <v>136</v>
      </c>
      <c r="C55" s="15" t="s">
        <v>207</v>
      </c>
      <c r="D55" s="15" t="s">
        <v>218</v>
      </c>
      <c r="E55" s="15">
        <v>2023</v>
      </c>
      <c r="F55" s="15" t="s">
        <v>162</v>
      </c>
      <c r="G55" s="15" t="s">
        <v>133</v>
      </c>
      <c r="H55" s="15" t="s">
        <v>136</v>
      </c>
      <c r="I55" s="15" t="s">
        <v>139</v>
      </c>
      <c r="J55" s="15" t="s">
        <v>141</v>
      </c>
      <c r="K55" s="15" t="s">
        <v>275</v>
      </c>
      <c r="L55" s="15" t="s">
        <v>278</v>
      </c>
      <c r="M55" s="15">
        <v>0.47</v>
      </c>
      <c r="N55" s="15">
        <v>0.84399999999999997</v>
      </c>
      <c r="O55" s="15">
        <v>2.1000000000000001E-2</v>
      </c>
      <c r="P55" s="15">
        <v>0.127</v>
      </c>
      <c r="Q55" s="15">
        <v>2.4E-2</v>
      </c>
      <c r="R55" s="15">
        <v>0.53800000000000003</v>
      </c>
      <c r="S55" s="15">
        <v>9.1479999999999997</v>
      </c>
      <c r="U55" s="15">
        <v>231.023</v>
      </c>
      <c r="V55" s="15">
        <v>1620</v>
      </c>
    </row>
    <row r="56" spans="2:22" x14ac:dyDescent="0.25">
      <c r="B56" s="15" t="s">
        <v>136</v>
      </c>
      <c r="C56" s="15" t="s">
        <v>207</v>
      </c>
      <c r="D56" s="15" t="s">
        <v>218</v>
      </c>
      <c r="E56" s="15">
        <v>2023</v>
      </c>
      <c r="F56" s="15" t="s">
        <v>162</v>
      </c>
      <c r="G56" s="15" t="s">
        <v>133</v>
      </c>
      <c r="H56" s="15" t="s">
        <v>136</v>
      </c>
      <c r="I56" s="15" t="s">
        <v>139</v>
      </c>
      <c r="J56" s="15" t="s">
        <v>141</v>
      </c>
      <c r="K56" s="15" t="s">
        <v>275</v>
      </c>
      <c r="L56" s="15" t="s">
        <v>279</v>
      </c>
      <c r="M56" s="15">
        <v>0.55000000000000004</v>
      </c>
      <c r="N56" s="15">
        <v>0.93799999999999994</v>
      </c>
      <c r="O56" s="15">
        <v>4.2000000000000003E-2</v>
      </c>
      <c r="P56" s="15">
        <v>0.14000000000000001</v>
      </c>
      <c r="Q56" s="15">
        <v>2.5000000000000001E-2</v>
      </c>
      <c r="R56" s="15">
        <v>0.61699999999999999</v>
      </c>
      <c r="S56" s="15">
        <v>9.1359999999999992</v>
      </c>
      <c r="U56" s="15">
        <v>198.00700000000001</v>
      </c>
      <c r="V56" s="15">
        <v>490</v>
      </c>
    </row>
    <row r="57" spans="2:22" x14ac:dyDescent="0.25">
      <c r="B57" s="15" t="s">
        <v>136</v>
      </c>
      <c r="C57" s="15" t="s">
        <v>207</v>
      </c>
      <c r="D57" s="15" t="s">
        <v>218</v>
      </c>
      <c r="E57" s="15">
        <v>2023</v>
      </c>
      <c r="F57" s="15" t="s">
        <v>162</v>
      </c>
      <c r="G57" s="15" t="s">
        <v>133</v>
      </c>
      <c r="H57" s="15" t="s">
        <v>136</v>
      </c>
      <c r="I57" s="15" t="s">
        <v>139</v>
      </c>
      <c r="J57" s="15" t="s">
        <v>141</v>
      </c>
      <c r="K57" s="15" t="s">
        <v>275</v>
      </c>
      <c r="L57" s="15" t="s">
        <v>280</v>
      </c>
      <c r="M57" s="15">
        <v>0.39900000000000002</v>
      </c>
      <c r="N57" s="15">
        <v>0.624</v>
      </c>
      <c r="O57" s="15">
        <v>6.6000000000000003E-2</v>
      </c>
      <c r="P57" s="15">
        <v>0.11799999999999999</v>
      </c>
      <c r="Q57" s="15">
        <v>0.04</v>
      </c>
      <c r="R57" s="15">
        <v>0.441</v>
      </c>
      <c r="S57" s="15">
        <v>9.1289999999999996</v>
      </c>
      <c r="U57" s="15">
        <v>218.01400000000001</v>
      </c>
      <c r="V57" s="15">
        <v>90</v>
      </c>
    </row>
    <row r="58" spans="2:22" x14ac:dyDescent="0.25">
      <c r="B58" s="15" t="s">
        <v>136</v>
      </c>
      <c r="C58" s="15" t="s">
        <v>207</v>
      </c>
      <c r="D58" s="15" t="s">
        <v>219</v>
      </c>
      <c r="E58" s="15">
        <v>2023</v>
      </c>
      <c r="F58" s="15" t="s">
        <v>162</v>
      </c>
      <c r="G58" s="15" t="s">
        <v>133</v>
      </c>
      <c r="H58" s="15" t="s">
        <v>136</v>
      </c>
      <c r="I58" s="15" t="s">
        <v>139</v>
      </c>
      <c r="J58" s="15" t="s">
        <v>141</v>
      </c>
      <c r="K58" s="15" t="s">
        <v>275</v>
      </c>
      <c r="L58" s="15" t="s">
        <v>276</v>
      </c>
      <c r="M58" s="15">
        <v>0.81</v>
      </c>
      <c r="N58" s="15">
        <v>1.4730000000000001</v>
      </c>
      <c r="O58" s="15">
        <v>0.13400000000000001</v>
      </c>
      <c r="P58" s="15">
        <v>0.11899999999999999</v>
      </c>
      <c r="Q58" s="15">
        <v>1.4999999999999999E-2</v>
      </c>
      <c r="R58" s="15">
        <v>0.83199999999999996</v>
      </c>
      <c r="S58" s="15">
        <v>9.1639999999999997</v>
      </c>
      <c r="U58" s="15">
        <v>240.3</v>
      </c>
      <c r="V58" s="15">
        <v>120</v>
      </c>
    </row>
    <row r="59" spans="2:22" x14ac:dyDescent="0.25">
      <c r="B59" s="15" t="s">
        <v>136</v>
      </c>
      <c r="C59" s="15" t="s">
        <v>207</v>
      </c>
      <c r="D59" s="15" t="s">
        <v>219</v>
      </c>
      <c r="E59" s="15">
        <v>2023</v>
      </c>
      <c r="F59" s="15" t="s">
        <v>162</v>
      </c>
      <c r="G59" s="15" t="s">
        <v>133</v>
      </c>
      <c r="H59" s="15" t="s">
        <v>136</v>
      </c>
      <c r="I59" s="15" t="s">
        <v>139</v>
      </c>
      <c r="J59" s="15" t="s">
        <v>141</v>
      </c>
      <c r="K59" s="15" t="s">
        <v>275</v>
      </c>
      <c r="L59" s="15" t="s">
        <v>277</v>
      </c>
      <c r="M59" s="15">
        <v>0.55000000000000004</v>
      </c>
      <c r="N59" s="15">
        <v>1.036</v>
      </c>
      <c r="O59" s="15">
        <v>0.03</v>
      </c>
      <c r="P59" s="15">
        <v>0.15</v>
      </c>
      <c r="Q59" s="15">
        <v>0.03</v>
      </c>
      <c r="R59" s="15">
        <v>0.6</v>
      </c>
      <c r="S59" s="15">
        <v>9.0449999999999999</v>
      </c>
      <c r="U59" s="15">
        <v>273.46899999999999</v>
      </c>
      <c r="V59" s="15">
        <v>1210</v>
      </c>
    </row>
    <row r="60" spans="2:22" x14ac:dyDescent="0.25">
      <c r="B60" s="15" t="s">
        <v>136</v>
      </c>
      <c r="C60" s="15" t="s">
        <v>207</v>
      </c>
      <c r="D60" s="15" t="s">
        <v>219</v>
      </c>
      <c r="E60" s="15">
        <v>2023</v>
      </c>
      <c r="F60" s="15" t="s">
        <v>162</v>
      </c>
      <c r="G60" s="15" t="s">
        <v>133</v>
      </c>
      <c r="H60" s="15" t="s">
        <v>136</v>
      </c>
      <c r="I60" s="15" t="s">
        <v>139</v>
      </c>
      <c r="J60" s="15" t="s">
        <v>141</v>
      </c>
      <c r="K60" s="15" t="s">
        <v>275</v>
      </c>
      <c r="L60" s="15" t="s">
        <v>278</v>
      </c>
      <c r="M60" s="15">
        <v>0.70599999999999996</v>
      </c>
      <c r="N60" s="15">
        <v>1.3009999999999999</v>
      </c>
      <c r="O60" s="15">
        <v>3.2000000000000001E-2</v>
      </c>
      <c r="P60" s="15">
        <v>0.22</v>
      </c>
      <c r="Q60" s="15">
        <v>4.2000000000000003E-2</v>
      </c>
      <c r="R60" s="15">
        <v>0.8</v>
      </c>
      <c r="S60" s="15">
        <v>9.1489999999999991</v>
      </c>
      <c r="U60" s="15">
        <v>231.024</v>
      </c>
      <c r="V60" s="15">
        <v>1620</v>
      </c>
    </row>
    <row r="61" spans="2:22" x14ac:dyDescent="0.25">
      <c r="B61" s="15" t="s">
        <v>136</v>
      </c>
      <c r="C61" s="15" t="s">
        <v>207</v>
      </c>
      <c r="D61" s="15" t="s">
        <v>219</v>
      </c>
      <c r="E61" s="15">
        <v>2023</v>
      </c>
      <c r="F61" s="15" t="s">
        <v>162</v>
      </c>
      <c r="G61" s="15" t="s">
        <v>133</v>
      </c>
      <c r="H61" s="15" t="s">
        <v>136</v>
      </c>
      <c r="I61" s="15" t="s">
        <v>139</v>
      </c>
      <c r="J61" s="15" t="s">
        <v>141</v>
      </c>
      <c r="K61" s="15" t="s">
        <v>275</v>
      </c>
      <c r="L61" s="15" t="s">
        <v>279</v>
      </c>
      <c r="M61" s="15">
        <v>0.94</v>
      </c>
      <c r="N61" s="15">
        <v>1.6060000000000001</v>
      </c>
      <c r="O61" s="15">
        <v>7.2999999999999995E-2</v>
      </c>
      <c r="P61" s="15">
        <v>0.222</v>
      </c>
      <c r="Q61" s="15">
        <v>5.2999999999999999E-2</v>
      </c>
      <c r="R61" s="15">
        <v>1.089</v>
      </c>
      <c r="S61" s="15">
        <v>9.1359999999999992</v>
      </c>
      <c r="U61" s="15">
        <v>198.00800000000001</v>
      </c>
      <c r="V61" s="15">
        <v>490</v>
      </c>
    </row>
    <row r="62" spans="2:22" x14ac:dyDescent="0.25">
      <c r="B62" s="15" t="s">
        <v>136</v>
      </c>
      <c r="C62" s="15" t="s">
        <v>207</v>
      </c>
      <c r="D62" s="15" t="s">
        <v>219</v>
      </c>
      <c r="E62" s="15">
        <v>2023</v>
      </c>
      <c r="F62" s="15" t="s">
        <v>162</v>
      </c>
      <c r="G62" s="15" t="s">
        <v>133</v>
      </c>
      <c r="H62" s="15" t="s">
        <v>136</v>
      </c>
      <c r="I62" s="15" t="s">
        <v>139</v>
      </c>
      <c r="J62" s="15" t="s">
        <v>141</v>
      </c>
      <c r="K62" s="15" t="s">
        <v>275</v>
      </c>
      <c r="L62" s="15" t="s">
        <v>280</v>
      </c>
      <c r="M62" s="15">
        <v>0.50800000000000001</v>
      </c>
      <c r="N62" s="15">
        <v>0.79900000000000004</v>
      </c>
      <c r="O62" s="15">
        <v>8.4000000000000005E-2</v>
      </c>
      <c r="P62" s="15">
        <v>0.17699999999999999</v>
      </c>
      <c r="Q62" s="15">
        <v>4.8000000000000001E-2</v>
      </c>
      <c r="R62" s="15">
        <v>0.498</v>
      </c>
      <c r="S62" s="15">
        <v>9.1289999999999996</v>
      </c>
      <c r="U62" s="15">
        <v>218.01400000000001</v>
      </c>
      <c r="V62" s="15">
        <v>90</v>
      </c>
    </row>
    <row r="63" spans="2:22" x14ac:dyDescent="0.25">
      <c r="B63" s="15" t="s">
        <v>136</v>
      </c>
      <c r="C63" s="15" t="s">
        <v>207</v>
      </c>
      <c r="D63" s="15" t="s">
        <v>220</v>
      </c>
      <c r="E63" s="15">
        <v>2023</v>
      </c>
      <c r="F63" s="15" t="s">
        <v>162</v>
      </c>
      <c r="G63" s="15" t="s">
        <v>133</v>
      </c>
      <c r="H63" s="15" t="s">
        <v>136</v>
      </c>
      <c r="I63" s="15" t="s">
        <v>139</v>
      </c>
      <c r="J63" s="15" t="s">
        <v>141</v>
      </c>
      <c r="K63" s="15" t="s">
        <v>275</v>
      </c>
      <c r="L63" s="15" t="s">
        <v>276</v>
      </c>
      <c r="M63" s="15">
        <v>1.123</v>
      </c>
      <c r="N63" s="15">
        <v>1.821</v>
      </c>
      <c r="O63" s="15">
        <v>0.16600000000000001</v>
      </c>
      <c r="P63" s="15">
        <v>0.221</v>
      </c>
      <c r="Q63" s="15">
        <v>6.0999999999999999E-2</v>
      </c>
      <c r="R63" s="15">
        <v>1.48</v>
      </c>
      <c r="S63" s="15">
        <v>9.24</v>
      </c>
      <c r="U63" s="15">
        <v>21096.787</v>
      </c>
      <c r="V63" s="15">
        <v>120</v>
      </c>
    </row>
    <row r="64" spans="2:22" x14ac:dyDescent="0.25">
      <c r="B64" s="15" t="s">
        <v>136</v>
      </c>
      <c r="C64" s="15" t="s">
        <v>207</v>
      </c>
      <c r="D64" s="15" t="s">
        <v>220</v>
      </c>
      <c r="E64" s="15">
        <v>2023</v>
      </c>
      <c r="F64" s="15" t="s">
        <v>162</v>
      </c>
      <c r="G64" s="15" t="s">
        <v>133</v>
      </c>
      <c r="H64" s="15" t="s">
        <v>136</v>
      </c>
      <c r="I64" s="15" t="s">
        <v>139</v>
      </c>
      <c r="J64" s="15" t="s">
        <v>141</v>
      </c>
      <c r="K64" s="15" t="s">
        <v>275</v>
      </c>
      <c r="L64" s="15" t="s">
        <v>277</v>
      </c>
      <c r="M64" s="15">
        <v>0.876</v>
      </c>
      <c r="N64" s="15">
        <v>1.4770000000000001</v>
      </c>
      <c r="O64" s="15">
        <v>4.2000000000000003E-2</v>
      </c>
      <c r="P64" s="15">
        <v>0.29699999999999999</v>
      </c>
      <c r="Q64" s="15">
        <v>6.7000000000000004E-2</v>
      </c>
      <c r="R64" s="15">
        <v>1.018</v>
      </c>
      <c r="S64" s="15">
        <v>9.1229999999999993</v>
      </c>
      <c r="U64" s="15">
        <v>21449.83</v>
      </c>
      <c r="V64" s="15">
        <v>1210</v>
      </c>
    </row>
    <row r="65" spans="2:22" x14ac:dyDescent="0.25">
      <c r="B65" s="15" t="s">
        <v>136</v>
      </c>
      <c r="C65" s="15" t="s">
        <v>207</v>
      </c>
      <c r="D65" s="15" t="s">
        <v>220</v>
      </c>
      <c r="E65" s="15">
        <v>2023</v>
      </c>
      <c r="F65" s="15" t="s">
        <v>162</v>
      </c>
      <c r="G65" s="15" t="s">
        <v>133</v>
      </c>
      <c r="H65" s="15" t="s">
        <v>136</v>
      </c>
      <c r="I65" s="15" t="s">
        <v>139</v>
      </c>
      <c r="J65" s="15" t="s">
        <v>141</v>
      </c>
      <c r="K65" s="15" t="s">
        <v>275</v>
      </c>
      <c r="L65" s="15" t="s">
        <v>278</v>
      </c>
      <c r="M65" s="15">
        <v>1.117</v>
      </c>
      <c r="N65" s="15">
        <v>1.696</v>
      </c>
      <c r="O65" s="15">
        <v>4.2000000000000003E-2</v>
      </c>
      <c r="P65" s="15">
        <v>0.42599999999999999</v>
      </c>
      <c r="Q65" s="15">
        <v>8.8999999999999996E-2</v>
      </c>
      <c r="R65" s="15">
        <v>1.407</v>
      </c>
      <c r="S65" s="15">
        <v>9.2249999999999996</v>
      </c>
      <c r="U65" s="15">
        <v>21114.992999999999</v>
      </c>
      <c r="V65" s="15">
        <v>1620</v>
      </c>
    </row>
    <row r="66" spans="2:22" x14ac:dyDescent="0.25">
      <c r="B66" s="15" t="s">
        <v>136</v>
      </c>
      <c r="C66" s="15" t="s">
        <v>207</v>
      </c>
      <c r="D66" s="15" t="s">
        <v>220</v>
      </c>
      <c r="E66" s="15">
        <v>2023</v>
      </c>
      <c r="F66" s="15" t="s">
        <v>162</v>
      </c>
      <c r="G66" s="15" t="s">
        <v>133</v>
      </c>
      <c r="H66" s="15" t="s">
        <v>136</v>
      </c>
      <c r="I66" s="15" t="s">
        <v>139</v>
      </c>
      <c r="J66" s="15" t="s">
        <v>141</v>
      </c>
      <c r="K66" s="15" t="s">
        <v>275</v>
      </c>
      <c r="L66" s="15" t="s">
        <v>279</v>
      </c>
      <c r="M66" s="15">
        <v>1.411</v>
      </c>
      <c r="N66" s="15">
        <v>1.92</v>
      </c>
      <c r="O66" s="15">
        <v>8.6999999999999994E-2</v>
      </c>
      <c r="P66" s="15">
        <v>0.48599999999999999</v>
      </c>
      <c r="Q66" s="15">
        <v>0.105</v>
      </c>
      <c r="R66" s="15">
        <v>2.1150000000000002</v>
      </c>
      <c r="S66" s="15">
        <v>9.2159999999999993</v>
      </c>
      <c r="U66" s="15">
        <v>20977.048999999999</v>
      </c>
      <c r="V66" s="15">
        <v>490</v>
      </c>
    </row>
    <row r="67" spans="2:22" x14ac:dyDescent="0.25">
      <c r="B67" s="15" t="s">
        <v>136</v>
      </c>
      <c r="C67" s="15" t="s">
        <v>207</v>
      </c>
      <c r="D67" s="15" t="s">
        <v>220</v>
      </c>
      <c r="E67" s="15">
        <v>2023</v>
      </c>
      <c r="F67" s="15" t="s">
        <v>162</v>
      </c>
      <c r="G67" s="15" t="s">
        <v>133</v>
      </c>
      <c r="H67" s="15" t="s">
        <v>136</v>
      </c>
      <c r="I67" s="15" t="s">
        <v>139</v>
      </c>
      <c r="J67" s="15" t="s">
        <v>141</v>
      </c>
      <c r="K67" s="15" t="s">
        <v>275</v>
      </c>
      <c r="L67" s="15" t="s">
        <v>280</v>
      </c>
      <c r="M67" s="15">
        <v>1.127</v>
      </c>
      <c r="N67" s="15">
        <v>1.7709999999999999</v>
      </c>
      <c r="O67" s="15">
        <v>0.187</v>
      </c>
      <c r="P67" s="15">
        <v>0.252</v>
      </c>
      <c r="Q67" s="15">
        <v>7.8E-2</v>
      </c>
      <c r="R67" s="15">
        <v>0.92500000000000004</v>
      </c>
      <c r="S67" s="15">
        <v>9.2040000000000006</v>
      </c>
      <c r="U67" s="15">
        <v>20774.588</v>
      </c>
      <c r="V67" s="15">
        <v>90</v>
      </c>
    </row>
    <row r="68" spans="2:22" x14ac:dyDescent="0.25">
      <c r="B68" s="15" t="s">
        <v>136</v>
      </c>
      <c r="C68" s="15" t="s">
        <v>207</v>
      </c>
      <c r="D68" s="15" t="s">
        <v>221</v>
      </c>
      <c r="E68" s="15">
        <v>2023</v>
      </c>
      <c r="F68" s="15" t="s">
        <v>162</v>
      </c>
      <c r="G68" s="15" t="s">
        <v>133</v>
      </c>
      <c r="H68" s="15" t="s">
        <v>136</v>
      </c>
      <c r="I68" s="15" t="s">
        <v>139</v>
      </c>
      <c r="J68" s="15" t="s">
        <v>141</v>
      </c>
      <c r="K68" s="15" t="s">
        <v>275</v>
      </c>
      <c r="L68" s="15" t="s">
        <v>276</v>
      </c>
      <c r="M68" s="15">
        <v>1.698</v>
      </c>
      <c r="N68" s="15">
        <v>2.4129999999999998</v>
      </c>
      <c r="O68" s="15">
        <v>0.22</v>
      </c>
      <c r="P68" s="15">
        <v>0.68300000000000005</v>
      </c>
      <c r="Q68" s="15">
        <v>0.14899999999999999</v>
      </c>
      <c r="R68" s="15">
        <v>2.2050000000000001</v>
      </c>
      <c r="S68" s="15">
        <v>9.2449999999999992</v>
      </c>
      <c r="U68" s="15">
        <v>21114.675999999999</v>
      </c>
      <c r="V68" s="15">
        <v>120</v>
      </c>
    </row>
    <row r="69" spans="2:22" x14ac:dyDescent="0.25">
      <c r="B69" s="15" t="s">
        <v>136</v>
      </c>
      <c r="C69" s="15" t="s">
        <v>207</v>
      </c>
      <c r="D69" s="15" t="s">
        <v>221</v>
      </c>
      <c r="E69" s="15">
        <v>2023</v>
      </c>
      <c r="F69" s="15" t="s">
        <v>162</v>
      </c>
      <c r="G69" s="15" t="s">
        <v>133</v>
      </c>
      <c r="H69" s="15" t="s">
        <v>136</v>
      </c>
      <c r="I69" s="15" t="s">
        <v>139</v>
      </c>
      <c r="J69" s="15" t="s">
        <v>141</v>
      </c>
      <c r="K69" s="15" t="s">
        <v>275</v>
      </c>
      <c r="L69" s="15" t="s">
        <v>277</v>
      </c>
      <c r="M69" s="15">
        <v>1.381</v>
      </c>
      <c r="N69" s="15">
        <v>2.0470000000000002</v>
      </c>
      <c r="O69" s="15">
        <v>5.8999999999999997E-2</v>
      </c>
      <c r="P69" s="15">
        <v>0.56699999999999995</v>
      </c>
      <c r="Q69" s="15">
        <v>0.122</v>
      </c>
      <c r="R69" s="15">
        <v>1.7350000000000001</v>
      </c>
      <c r="S69" s="15">
        <v>9.1240000000000006</v>
      </c>
      <c r="U69" s="15">
        <v>21449.938999999998</v>
      </c>
      <c r="V69" s="15">
        <v>1210</v>
      </c>
    </row>
    <row r="70" spans="2:22" x14ac:dyDescent="0.25">
      <c r="B70" s="15" t="s">
        <v>136</v>
      </c>
      <c r="C70" s="15" t="s">
        <v>207</v>
      </c>
      <c r="D70" s="15" t="s">
        <v>221</v>
      </c>
      <c r="E70" s="15">
        <v>2023</v>
      </c>
      <c r="F70" s="15" t="s">
        <v>162</v>
      </c>
      <c r="G70" s="15" t="s">
        <v>133</v>
      </c>
      <c r="H70" s="15" t="s">
        <v>136</v>
      </c>
      <c r="I70" s="15" t="s">
        <v>139</v>
      </c>
      <c r="J70" s="15" t="s">
        <v>141</v>
      </c>
      <c r="K70" s="15" t="s">
        <v>275</v>
      </c>
      <c r="L70" s="15" t="s">
        <v>278</v>
      </c>
      <c r="M70" s="15">
        <v>1.794</v>
      </c>
      <c r="N70" s="15">
        <v>2.343</v>
      </c>
      <c r="O70" s="15">
        <v>5.8000000000000003E-2</v>
      </c>
      <c r="P70" s="15">
        <v>0.92200000000000004</v>
      </c>
      <c r="Q70" s="15">
        <v>0.19800000000000001</v>
      </c>
      <c r="R70" s="15">
        <v>2.4409999999999998</v>
      </c>
      <c r="S70" s="15">
        <v>9.2249999999999996</v>
      </c>
      <c r="U70" s="15">
        <v>21115.093000000001</v>
      </c>
      <c r="V70" s="15">
        <v>1620</v>
      </c>
    </row>
    <row r="71" spans="2:22" x14ac:dyDescent="0.25">
      <c r="B71" s="15" t="s">
        <v>136</v>
      </c>
      <c r="C71" s="15" t="s">
        <v>207</v>
      </c>
      <c r="D71" s="15" t="s">
        <v>221</v>
      </c>
      <c r="E71" s="15">
        <v>2023</v>
      </c>
      <c r="F71" s="15" t="s">
        <v>162</v>
      </c>
      <c r="G71" s="15" t="s">
        <v>133</v>
      </c>
      <c r="H71" s="15" t="s">
        <v>136</v>
      </c>
      <c r="I71" s="15" t="s">
        <v>139</v>
      </c>
      <c r="J71" s="15" t="s">
        <v>141</v>
      </c>
      <c r="K71" s="15" t="s">
        <v>275</v>
      </c>
      <c r="L71" s="15" t="s">
        <v>279</v>
      </c>
      <c r="M71" s="15">
        <v>1.984</v>
      </c>
      <c r="N71" s="15">
        <v>2.3580000000000001</v>
      </c>
      <c r="O71" s="15">
        <v>0.107</v>
      </c>
      <c r="P71" s="15">
        <v>1.101</v>
      </c>
      <c r="Q71" s="15">
        <v>0.214</v>
      </c>
      <c r="R71" s="15">
        <v>2.9369999999999998</v>
      </c>
      <c r="S71" s="15">
        <v>9.2159999999999993</v>
      </c>
      <c r="U71" s="15">
        <v>20976.977999999999</v>
      </c>
      <c r="V71" s="15">
        <v>490</v>
      </c>
    </row>
    <row r="72" spans="2:22" x14ac:dyDescent="0.25">
      <c r="B72" s="15" t="s">
        <v>136</v>
      </c>
      <c r="C72" s="15" t="s">
        <v>207</v>
      </c>
      <c r="D72" s="15" t="s">
        <v>221</v>
      </c>
      <c r="E72" s="15">
        <v>2023</v>
      </c>
      <c r="F72" s="15" t="s">
        <v>162</v>
      </c>
      <c r="G72" s="15" t="s">
        <v>133</v>
      </c>
      <c r="H72" s="15" t="s">
        <v>136</v>
      </c>
      <c r="I72" s="15" t="s">
        <v>139</v>
      </c>
      <c r="J72" s="15" t="s">
        <v>141</v>
      </c>
      <c r="K72" s="15" t="s">
        <v>275</v>
      </c>
      <c r="L72" s="15" t="s">
        <v>280</v>
      </c>
      <c r="M72" s="15">
        <v>1.849</v>
      </c>
      <c r="N72" s="15">
        <v>2.544</v>
      </c>
      <c r="O72" s="15">
        <v>0.26800000000000002</v>
      </c>
      <c r="P72" s="15">
        <v>0.69199999999999995</v>
      </c>
      <c r="Q72" s="15">
        <v>0.123</v>
      </c>
      <c r="R72" s="15">
        <v>2.0259999999999998</v>
      </c>
      <c r="S72" s="15">
        <v>9.2040000000000006</v>
      </c>
      <c r="U72" s="15">
        <v>20774.588</v>
      </c>
      <c r="V72" s="15">
        <v>90</v>
      </c>
    </row>
    <row r="73" spans="2:22" x14ac:dyDescent="0.25">
      <c r="B73" s="15" t="s">
        <v>136</v>
      </c>
      <c r="C73" s="15" t="s">
        <v>207</v>
      </c>
      <c r="D73" s="15" t="s">
        <v>222</v>
      </c>
      <c r="E73" s="15">
        <v>2023</v>
      </c>
      <c r="F73" s="15" t="s">
        <v>162</v>
      </c>
      <c r="G73" s="15" t="s">
        <v>133</v>
      </c>
      <c r="H73" s="15" t="s">
        <v>136</v>
      </c>
      <c r="I73" s="15" t="s">
        <v>139</v>
      </c>
      <c r="J73" s="15" t="s">
        <v>141</v>
      </c>
      <c r="K73" s="15" t="s">
        <v>275</v>
      </c>
      <c r="L73" s="15" t="s">
        <v>276</v>
      </c>
      <c r="M73" s="15">
        <v>2.1819999999999999</v>
      </c>
      <c r="N73" s="15">
        <v>2.5089999999999999</v>
      </c>
      <c r="O73" s="15">
        <v>0.22900000000000001</v>
      </c>
      <c r="P73" s="15">
        <v>1.139</v>
      </c>
      <c r="Q73" s="15">
        <v>0.25700000000000001</v>
      </c>
      <c r="R73" s="15">
        <v>3.28</v>
      </c>
      <c r="S73" s="15">
        <v>9.4949999999999992</v>
      </c>
      <c r="U73" s="15">
        <v>108842.436</v>
      </c>
      <c r="V73" s="15">
        <v>120</v>
      </c>
    </row>
    <row r="74" spans="2:22" x14ac:dyDescent="0.25">
      <c r="B74" s="15" t="s">
        <v>136</v>
      </c>
      <c r="C74" s="15" t="s">
        <v>207</v>
      </c>
      <c r="D74" s="15" t="s">
        <v>222</v>
      </c>
      <c r="E74" s="15">
        <v>2023</v>
      </c>
      <c r="F74" s="15" t="s">
        <v>162</v>
      </c>
      <c r="G74" s="15" t="s">
        <v>133</v>
      </c>
      <c r="H74" s="15" t="s">
        <v>136</v>
      </c>
      <c r="I74" s="15" t="s">
        <v>139</v>
      </c>
      <c r="J74" s="15" t="s">
        <v>141</v>
      </c>
      <c r="K74" s="15" t="s">
        <v>275</v>
      </c>
      <c r="L74" s="15" t="s">
        <v>277</v>
      </c>
      <c r="M74" s="15">
        <v>1.7090000000000001</v>
      </c>
      <c r="N74" s="15">
        <v>2.0499999999999998</v>
      </c>
      <c r="O74" s="15">
        <v>5.8999999999999997E-2</v>
      </c>
      <c r="P74" s="15">
        <v>0.91</v>
      </c>
      <c r="Q74" s="15">
        <v>0.23</v>
      </c>
      <c r="R74" s="15">
        <v>2.448</v>
      </c>
      <c r="S74" s="15">
        <v>9.375</v>
      </c>
      <c r="U74" s="15">
        <v>108107.272</v>
      </c>
      <c r="V74" s="15">
        <v>1210</v>
      </c>
    </row>
    <row r="75" spans="2:22" x14ac:dyDescent="0.25">
      <c r="B75" s="15" t="s">
        <v>136</v>
      </c>
      <c r="C75" s="15" t="s">
        <v>207</v>
      </c>
      <c r="D75" s="15" t="s">
        <v>222</v>
      </c>
      <c r="E75" s="15">
        <v>2023</v>
      </c>
      <c r="F75" s="15" t="s">
        <v>162</v>
      </c>
      <c r="G75" s="15" t="s">
        <v>133</v>
      </c>
      <c r="H75" s="15" t="s">
        <v>136</v>
      </c>
      <c r="I75" s="15" t="s">
        <v>139</v>
      </c>
      <c r="J75" s="15" t="s">
        <v>141</v>
      </c>
      <c r="K75" s="15" t="s">
        <v>275</v>
      </c>
      <c r="L75" s="15" t="s">
        <v>278</v>
      </c>
      <c r="M75" s="15">
        <v>2.246</v>
      </c>
      <c r="N75" s="15">
        <v>2.5059999999999998</v>
      </c>
      <c r="O75" s="15">
        <v>6.2E-2</v>
      </c>
      <c r="P75" s="15">
        <v>1.4690000000000001</v>
      </c>
      <c r="Q75" s="15">
        <v>0.45200000000000001</v>
      </c>
      <c r="R75" s="15">
        <v>3.17</v>
      </c>
      <c r="S75" s="15">
        <v>9.4730000000000008</v>
      </c>
      <c r="U75" s="15">
        <v>108227.33100000001</v>
      </c>
      <c r="V75" s="15">
        <v>1620</v>
      </c>
    </row>
    <row r="76" spans="2:22" x14ac:dyDescent="0.25">
      <c r="B76" s="15" t="s">
        <v>136</v>
      </c>
      <c r="C76" s="15" t="s">
        <v>207</v>
      </c>
      <c r="D76" s="15" t="s">
        <v>222</v>
      </c>
      <c r="E76" s="15">
        <v>2023</v>
      </c>
      <c r="F76" s="15" t="s">
        <v>162</v>
      </c>
      <c r="G76" s="15" t="s">
        <v>133</v>
      </c>
      <c r="H76" s="15" t="s">
        <v>136</v>
      </c>
      <c r="I76" s="15" t="s">
        <v>139</v>
      </c>
      <c r="J76" s="15" t="s">
        <v>141</v>
      </c>
      <c r="K76" s="15" t="s">
        <v>275</v>
      </c>
      <c r="L76" s="15" t="s">
        <v>279</v>
      </c>
      <c r="M76" s="15">
        <v>2.5459999999999998</v>
      </c>
      <c r="N76" s="15">
        <v>2.4910000000000001</v>
      </c>
      <c r="O76" s="15">
        <v>0.113</v>
      </c>
      <c r="P76" s="15">
        <v>1.8480000000000001</v>
      </c>
      <c r="Q76" s="15">
        <v>0.51900000000000002</v>
      </c>
      <c r="R76" s="15">
        <v>3.9169999999999998</v>
      </c>
      <c r="S76" s="15">
        <v>9.4719999999999995</v>
      </c>
      <c r="U76" s="15">
        <v>108669.213</v>
      </c>
      <c r="V76" s="15">
        <v>490</v>
      </c>
    </row>
    <row r="77" spans="2:22" x14ac:dyDescent="0.25">
      <c r="B77" s="15" t="s">
        <v>136</v>
      </c>
      <c r="C77" s="15" t="s">
        <v>207</v>
      </c>
      <c r="D77" s="15" t="s">
        <v>222</v>
      </c>
      <c r="E77" s="15">
        <v>2023</v>
      </c>
      <c r="F77" s="15" t="s">
        <v>162</v>
      </c>
      <c r="G77" s="15" t="s">
        <v>133</v>
      </c>
      <c r="H77" s="15" t="s">
        <v>136</v>
      </c>
      <c r="I77" s="15" t="s">
        <v>139</v>
      </c>
      <c r="J77" s="15" t="s">
        <v>141</v>
      </c>
      <c r="K77" s="15" t="s">
        <v>275</v>
      </c>
      <c r="L77" s="15" t="s">
        <v>280</v>
      </c>
      <c r="M77" s="15">
        <v>2.2959999999999998</v>
      </c>
      <c r="N77" s="15">
        <v>2.6190000000000002</v>
      </c>
      <c r="O77" s="15">
        <v>0.27600000000000002</v>
      </c>
      <c r="P77" s="15">
        <v>1.345</v>
      </c>
      <c r="Q77" s="15">
        <v>0.41399999999999998</v>
      </c>
      <c r="R77" s="15">
        <v>3.9020000000000001</v>
      </c>
      <c r="S77" s="15">
        <v>9.4540000000000006</v>
      </c>
      <c r="U77" s="15">
        <v>107161.2</v>
      </c>
      <c r="V77" s="15">
        <v>90</v>
      </c>
    </row>
    <row r="78" spans="2:22" x14ac:dyDescent="0.25">
      <c r="B78" s="15" t="s">
        <v>136</v>
      </c>
      <c r="C78" s="15" t="s">
        <v>207</v>
      </c>
      <c r="D78" s="15" t="s">
        <v>223</v>
      </c>
      <c r="E78" s="15">
        <v>2023</v>
      </c>
      <c r="F78" s="15" t="s">
        <v>162</v>
      </c>
      <c r="G78" s="15" t="s">
        <v>133</v>
      </c>
      <c r="H78" s="15" t="s">
        <v>136</v>
      </c>
      <c r="I78" s="15" t="s">
        <v>139</v>
      </c>
      <c r="J78" s="15" t="s">
        <v>141</v>
      </c>
      <c r="K78" s="15" t="s">
        <v>275</v>
      </c>
      <c r="L78" s="15" t="s">
        <v>276</v>
      </c>
      <c r="M78" s="15">
        <v>2.3490000000000002</v>
      </c>
      <c r="N78" s="15">
        <v>2.6880000000000002</v>
      </c>
      <c r="O78" s="15">
        <v>0.245</v>
      </c>
      <c r="P78" s="15">
        <v>1.47</v>
      </c>
      <c r="Q78" s="15">
        <v>0.45700000000000002</v>
      </c>
      <c r="R78" s="15">
        <v>3.1840000000000002</v>
      </c>
      <c r="S78" s="15">
        <v>9.4960000000000004</v>
      </c>
      <c r="U78" s="15">
        <v>108840.08</v>
      </c>
      <c r="V78" s="15">
        <v>120</v>
      </c>
    </row>
    <row r="79" spans="2:22" x14ac:dyDescent="0.25">
      <c r="B79" s="15" t="s">
        <v>136</v>
      </c>
      <c r="C79" s="15" t="s">
        <v>207</v>
      </c>
      <c r="D79" s="15" t="s">
        <v>223</v>
      </c>
      <c r="E79" s="15">
        <v>2023</v>
      </c>
      <c r="F79" s="15" t="s">
        <v>162</v>
      </c>
      <c r="G79" s="15" t="s">
        <v>133</v>
      </c>
      <c r="H79" s="15" t="s">
        <v>136</v>
      </c>
      <c r="I79" s="15" t="s">
        <v>139</v>
      </c>
      <c r="J79" s="15" t="s">
        <v>141</v>
      </c>
      <c r="K79" s="15" t="s">
        <v>275</v>
      </c>
      <c r="L79" s="15" t="s">
        <v>277</v>
      </c>
      <c r="M79" s="15">
        <v>1.796</v>
      </c>
      <c r="N79" s="15">
        <v>1.9039999999999999</v>
      </c>
      <c r="O79" s="15">
        <v>5.5E-2</v>
      </c>
      <c r="P79" s="15">
        <v>1.228</v>
      </c>
      <c r="Q79" s="15">
        <v>0.39500000000000002</v>
      </c>
      <c r="R79" s="15">
        <v>2.5640000000000001</v>
      </c>
      <c r="S79" s="15">
        <v>9.3759999999999994</v>
      </c>
      <c r="U79" s="15">
        <v>108107.137</v>
      </c>
      <c r="V79" s="15">
        <v>1210</v>
      </c>
    </row>
    <row r="80" spans="2:22" x14ac:dyDescent="0.25">
      <c r="B80" s="15" t="s">
        <v>136</v>
      </c>
      <c r="C80" s="15" t="s">
        <v>207</v>
      </c>
      <c r="D80" s="15" t="s">
        <v>223</v>
      </c>
      <c r="E80" s="15">
        <v>2023</v>
      </c>
      <c r="F80" s="15" t="s">
        <v>162</v>
      </c>
      <c r="G80" s="15" t="s">
        <v>133</v>
      </c>
      <c r="H80" s="15" t="s">
        <v>136</v>
      </c>
      <c r="I80" s="15" t="s">
        <v>139</v>
      </c>
      <c r="J80" s="15" t="s">
        <v>141</v>
      </c>
      <c r="K80" s="15" t="s">
        <v>275</v>
      </c>
      <c r="L80" s="15" t="s">
        <v>278</v>
      </c>
      <c r="M80" s="15">
        <v>2.4260000000000002</v>
      </c>
      <c r="N80" s="15">
        <v>2.33</v>
      </c>
      <c r="O80" s="15">
        <v>5.8000000000000003E-2</v>
      </c>
      <c r="P80" s="15">
        <v>1.7430000000000001</v>
      </c>
      <c r="Q80" s="15">
        <v>0.74</v>
      </c>
      <c r="R80" s="15">
        <v>3.319</v>
      </c>
      <c r="S80" s="15">
        <v>9.4730000000000008</v>
      </c>
      <c r="U80" s="15">
        <v>108228.181</v>
      </c>
      <c r="V80" s="15">
        <v>1620</v>
      </c>
    </row>
    <row r="81" spans="2:22" x14ac:dyDescent="0.25">
      <c r="B81" s="15" t="s">
        <v>136</v>
      </c>
      <c r="C81" s="15" t="s">
        <v>207</v>
      </c>
      <c r="D81" s="15" t="s">
        <v>223</v>
      </c>
      <c r="E81" s="15">
        <v>2023</v>
      </c>
      <c r="F81" s="15" t="s">
        <v>162</v>
      </c>
      <c r="G81" s="15" t="s">
        <v>133</v>
      </c>
      <c r="H81" s="15" t="s">
        <v>136</v>
      </c>
      <c r="I81" s="15" t="s">
        <v>139</v>
      </c>
      <c r="J81" s="15" t="s">
        <v>141</v>
      </c>
      <c r="K81" s="15" t="s">
        <v>275</v>
      </c>
      <c r="L81" s="15" t="s">
        <v>279</v>
      </c>
      <c r="M81" s="15">
        <v>2.8330000000000002</v>
      </c>
      <c r="N81" s="15">
        <v>2.6419999999999999</v>
      </c>
      <c r="O81" s="15">
        <v>0.11899999999999999</v>
      </c>
      <c r="P81" s="15">
        <v>2.137</v>
      </c>
      <c r="Q81" s="15">
        <v>0.80800000000000005</v>
      </c>
      <c r="R81" s="15">
        <v>4.1029999999999998</v>
      </c>
      <c r="S81" s="15">
        <v>9.4730000000000008</v>
      </c>
      <c r="U81" s="15">
        <v>108666.864</v>
      </c>
      <c r="V81" s="15">
        <v>490</v>
      </c>
    </row>
    <row r="82" spans="2:22" x14ac:dyDescent="0.25">
      <c r="B82" s="15" t="s">
        <v>136</v>
      </c>
      <c r="C82" s="15" t="s">
        <v>207</v>
      </c>
      <c r="D82" s="15" t="s">
        <v>223</v>
      </c>
      <c r="E82" s="15">
        <v>2023</v>
      </c>
      <c r="F82" s="15" t="s">
        <v>162</v>
      </c>
      <c r="G82" s="15" t="s">
        <v>133</v>
      </c>
      <c r="H82" s="15" t="s">
        <v>136</v>
      </c>
      <c r="I82" s="15" t="s">
        <v>139</v>
      </c>
      <c r="J82" s="15" t="s">
        <v>141</v>
      </c>
      <c r="K82" s="15" t="s">
        <v>275</v>
      </c>
      <c r="L82" s="15" t="s">
        <v>280</v>
      </c>
      <c r="M82" s="15">
        <v>2.9340000000000002</v>
      </c>
      <c r="N82" s="15">
        <v>2.7829999999999999</v>
      </c>
      <c r="O82" s="15">
        <v>0.29299999999999998</v>
      </c>
      <c r="P82" s="15">
        <v>1.774</v>
      </c>
      <c r="Q82" s="15">
        <v>0.79400000000000004</v>
      </c>
      <c r="R82" s="15">
        <v>4.2679999999999998</v>
      </c>
      <c r="S82" s="15">
        <v>9.4540000000000006</v>
      </c>
      <c r="U82" s="15">
        <v>107156.7</v>
      </c>
      <c r="V82" s="15">
        <v>90</v>
      </c>
    </row>
    <row r="83" spans="2:22" x14ac:dyDescent="0.25">
      <c r="B83" s="15" t="s">
        <v>136</v>
      </c>
      <c r="C83" s="15" t="s">
        <v>207</v>
      </c>
      <c r="D83" s="15" t="s">
        <v>224</v>
      </c>
      <c r="E83" s="15">
        <v>2023</v>
      </c>
      <c r="F83" s="15" t="s">
        <v>162</v>
      </c>
      <c r="G83" s="15" t="s">
        <v>133</v>
      </c>
      <c r="H83" s="15" t="s">
        <v>136</v>
      </c>
      <c r="I83" s="15" t="s">
        <v>139</v>
      </c>
      <c r="J83" s="15" t="s">
        <v>141</v>
      </c>
      <c r="K83" s="15" t="s">
        <v>275</v>
      </c>
      <c r="L83" s="15" t="s">
        <v>276</v>
      </c>
      <c r="M83" s="15">
        <v>2.073</v>
      </c>
      <c r="N83" s="15">
        <v>2.2959999999999998</v>
      </c>
      <c r="O83" s="15">
        <v>0.21</v>
      </c>
      <c r="P83" s="15">
        <v>1.274</v>
      </c>
      <c r="Q83" s="15">
        <v>0.44900000000000001</v>
      </c>
      <c r="R83" s="15">
        <v>2.972</v>
      </c>
      <c r="S83" s="15">
        <v>9.9700000000000006</v>
      </c>
      <c r="U83" s="15">
        <v>274915.50099999999</v>
      </c>
      <c r="V83" s="15">
        <v>120</v>
      </c>
    </row>
    <row r="84" spans="2:22" x14ac:dyDescent="0.25">
      <c r="B84" s="15" t="s">
        <v>136</v>
      </c>
      <c r="C84" s="15" t="s">
        <v>207</v>
      </c>
      <c r="D84" s="15" t="s">
        <v>224</v>
      </c>
      <c r="E84" s="15">
        <v>2023</v>
      </c>
      <c r="F84" s="15" t="s">
        <v>162</v>
      </c>
      <c r="G84" s="15" t="s">
        <v>133</v>
      </c>
      <c r="H84" s="15" t="s">
        <v>136</v>
      </c>
      <c r="I84" s="15" t="s">
        <v>139</v>
      </c>
      <c r="J84" s="15" t="s">
        <v>141</v>
      </c>
      <c r="K84" s="15" t="s">
        <v>275</v>
      </c>
      <c r="L84" s="15" t="s">
        <v>277</v>
      </c>
      <c r="M84" s="15">
        <v>1.6819999999999999</v>
      </c>
      <c r="N84" s="15">
        <v>1.6919999999999999</v>
      </c>
      <c r="O84" s="15">
        <v>4.9000000000000002E-2</v>
      </c>
      <c r="P84" s="15">
        <v>1.1759999999999999</v>
      </c>
      <c r="Q84" s="15">
        <v>0.50800000000000001</v>
      </c>
      <c r="R84" s="15">
        <v>2.367</v>
      </c>
      <c r="S84" s="15">
        <v>9.8539999999999992</v>
      </c>
      <c r="U84" s="15">
        <v>271568.73800000001</v>
      </c>
      <c r="V84" s="15">
        <v>1210</v>
      </c>
    </row>
    <row r="85" spans="2:22" x14ac:dyDescent="0.25">
      <c r="B85" s="15" t="s">
        <v>136</v>
      </c>
      <c r="C85" s="15" t="s">
        <v>207</v>
      </c>
      <c r="D85" s="15" t="s">
        <v>224</v>
      </c>
      <c r="E85" s="15">
        <v>2023</v>
      </c>
      <c r="F85" s="15" t="s">
        <v>162</v>
      </c>
      <c r="G85" s="15" t="s">
        <v>133</v>
      </c>
      <c r="H85" s="15" t="s">
        <v>136</v>
      </c>
      <c r="I85" s="15" t="s">
        <v>139</v>
      </c>
      <c r="J85" s="15" t="s">
        <v>141</v>
      </c>
      <c r="K85" s="15" t="s">
        <v>275</v>
      </c>
      <c r="L85" s="15" t="s">
        <v>278</v>
      </c>
      <c r="M85" s="15">
        <v>2.254</v>
      </c>
      <c r="N85" s="15">
        <v>2.0310000000000001</v>
      </c>
      <c r="O85" s="15">
        <v>0.05</v>
      </c>
      <c r="P85" s="15">
        <v>1.702</v>
      </c>
      <c r="Q85" s="15">
        <v>0.83099999999999996</v>
      </c>
      <c r="R85" s="15">
        <v>3.0249999999999999</v>
      </c>
      <c r="S85" s="15">
        <v>9.9429999999999996</v>
      </c>
      <c r="U85" s="15">
        <v>273002.45</v>
      </c>
      <c r="V85" s="15">
        <v>1620</v>
      </c>
    </row>
    <row r="86" spans="2:22" x14ac:dyDescent="0.25">
      <c r="B86" s="15" t="s">
        <v>136</v>
      </c>
      <c r="C86" s="15" t="s">
        <v>207</v>
      </c>
      <c r="D86" s="15" t="s">
        <v>224</v>
      </c>
      <c r="E86" s="15">
        <v>2023</v>
      </c>
      <c r="F86" s="15" t="s">
        <v>162</v>
      </c>
      <c r="G86" s="15" t="s">
        <v>133</v>
      </c>
      <c r="H86" s="15" t="s">
        <v>136</v>
      </c>
      <c r="I86" s="15" t="s">
        <v>139</v>
      </c>
      <c r="J86" s="15" t="s">
        <v>141</v>
      </c>
      <c r="K86" s="15" t="s">
        <v>275</v>
      </c>
      <c r="L86" s="15" t="s">
        <v>279</v>
      </c>
      <c r="M86" s="15">
        <v>2.621</v>
      </c>
      <c r="N86" s="15">
        <v>2.2250000000000001</v>
      </c>
      <c r="O86" s="15">
        <v>0.10100000000000001</v>
      </c>
      <c r="P86" s="15">
        <v>2.0350000000000001</v>
      </c>
      <c r="Q86" s="15">
        <v>0.93200000000000005</v>
      </c>
      <c r="R86" s="15">
        <v>3.7879999999999998</v>
      </c>
      <c r="S86" s="15">
        <v>9.9559999999999995</v>
      </c>
      <c r="U86" s="15">
        <v>273831.91600000003</v>
      </c>
      <c r="V86" s="15">
        <v>490</v>
      </c>
    </row>
    <row r="87" spans="2:22" x14ac:dyDescent="0.25">
      <c r="B87" s="15" t="s">
        <v>136</v>
      </c>
      <c r="C87" s="15" t="s">
        <v>207</v>
      </c>
      <c r="D87" s="15" t="s">
        <v>224</v>
      </c>
      <c r="E87" s="15">
        <v>2023</v>
      </c>
      <c r="F87" s="15" t="s">
        <v>162</v>
      </c>
      <c r="G87" s="15" t="s">
        <v>133</v>
      </c>
      <c r="H87" s="15" t="s">
        <v>136</v>
      </c>
      <c r="I87" s="15" t="s">
        <v>139</v>
      </c>
      <c r="J87" s="15" t="s">
        <v>141</v>
      </c>
      <c r="K87" s="15" t="s">
        <v>275</v>
      </c>
      <c r="L87" s="15" t="s">
        <v>280</v>
      </c>
      <c r="M87" s="15">
        <v>2.9460000000000002</v>
      </c>
      <c r="N87" s="15">
        <v>2.4079999999999999</v>
      </c>
      <c r="O87" s="15">
        <v>0.254</v>
      </c>
      <c r="P87" s="15">
        <v>2.35</v>
      </c>
      <c r="Q87" s="15">
        <v>1.036</v>
      </c>
      <c r="R87" s="15">
        <v>4.6689999999999996</v>
      </c>
      <c r="S87" s="15">
        <v>9.9220000000000006</v>
      </c>
      <c r="U87" s="15">
        <v>270359.47100000002</v>
      </c>
      <c r="V87" s="15">
        <v>90</v>
      </c>
    </row>
    <row r="88" spans="2:22" x14ac:dyDescent="0.25">
      <c r="B88" s="15" t="s">
        <v>136</v>
      </c>
      <c r="C88" s="15" t="s">
        <v>207</v>
      </c>
      <c r="D88" s="15" t="s">
        <v>225</v>
      </c>
      <c r="E88" s="15">
        <v>2023</v>
      </c>
      <c r="F88" s="15" t="s">
        <v>162</v>
      </c>
      <c r="G88" s="15" t="s">
        <v>133</v>
      </c>
      <c r="H88" s="15" t="s">
        <v>136</v>
      </c>
      <c r="I88" s="15" t="s">
        <v>139</v>
      </c>
      <c r="J88" s="15" t="s">
        <v>141</v>
      </c>
      <c r="K88" s="15" t="s">
        <v>275</v>
      </c>
      <c r="L88" s="15" t="s">
        <v>276</v>
      </c>
      <c r="M88" s="15">
        <v>1.633</v>
      </c>
      <c r="N88" s="15">
        <v>1.7050000000000001</v>
      </c>
      <c r="O88" s="15">
        <v>0.156</v>
      </c>
      <c r="P88" s="15">
        <v>1.161</v>
      </c>
      <c r="Q88" s="15">
        <v>0.38300000000000001</v>
      </c>
      <c r="R88" s="15">
        <v>2.2290000000000001</v>
      </c>
      <c r="S88" s="15">
        <v>9.9710000000000001</v>
      </c>
      <c r="U88" s="15">
        <v>274902.90299999999</v>
      </c>
      <c r="V88" s="15">
        <v>120</v>
      </c>
    </row>
    <row r="89" spans="2:22" x14ac:dyDescent="0.25">
      <c r="B89" s="15" t="s">
        <v>136</v>
      </c>
      <c r="C89" s="15" t="s">
        <v>207</v>
      </c>
      <c r="D89" s="15" t="s">
        <v>225</v>
      </c>
      <c r="E89" s="15">
        <v>2023</v>
      </c>
      <c r="F89" s="15" t="s">
        <v>162</v>
      </c>
      <c r="G89" s="15" t="s">
        <v>133</v>
      </c>
      <c r="H89" s="15" t="s">
        <v>136</v>
      </c>
      <c r="I89" s="15" t="s">
        <v>139</v>
      </c>
      <c r="J89" s="15" t="s">
        <v>141</v>
      </c>
      <c r="K89" s="15" t="s">
        <v>275</v>
      </c>
      <c r="L89" s="15" t="s">
        <v>277</v>
      </c>
      <c r="M89" s="15">
        <v>1.5149999999999999</v>
      </c>
      <c r="N89" s="15">
        <v>1.4330000000000001</v>
      </c>
      <c r="O89" s="15">
        <v>4.1000000000000002E-2</v>
      </c>
      <c r="P89" s="15">
        <v>1.1180000000000001</v>
      </c>
      <c r="Q89" s="15">
        <v>0.53700000000000003</v>
      </c>
      <c r="R89" s="15">
        <v>2.0329999999999999</v>
      </c>
      <c r="S89" s="15">
        <v>9.8539999999999992</v>
      </c>
      <c r="U89" s="15">
        <v>271569.973</v>
      </c>
      <c r="V89" s="15">
        <v>1210</v>
      </c>
    </row>
    <row r="90" spans="2:22" x14ac:dyDescent="0.25">
      <c r="B90" s="15" t="s">
        <v>136</v>
      </c>
      <c r="C90" s="15" t="s">
        <v>207</v>
      </c>
      <c r="D90" s="15" t="s">
        <v>225</v>
      </c>
      <c r="E90" s="15">
        <v>2023</v>
      </c>
      <c r="F90" s="15" t="s">
        <v>162</v>
      </c>
      <c r="G90" s="15" t="s">
        <v>133</v>
      </c>
      <c r="H90" s="15" t="s">
        <v>136</v>
      </c>
      <c r="I90" s="15" t="s">
        <v>139</v>
      </c>
      <c r="J90" s="15" t="s">
        <v>141</v>
      </c>
      <c r="K90" s="15" t="s">
        <v>275</v>
      </c>
      <c r="L90" s="15" t="s">
        <v>278</v>
      </c>
      <c r="M90" s="15">
        <v>1.9710000000000001</v>
      </c>
      <c r="N90" s="15">
        <v>1.7629999999999999</v>
      </c>
      <c r="O90" s="15">
        <v>4.3999999999999997E-2</v>
      </c>
      <c r="P90" s="15">
        <v>1.472</v>
      </c>
      <c r="Q90" s="15">
        <v>0.80600000000000005</v>
      </c>
      <c r="R90" s="15">
        <v>2.6059999999999999</v>
      </c>
      <c r="S90" s="15">
        <v>9.9429999999999996</v>
      </c>
      <c r="U90" s="15">
        <v>273001.88799999998</v>
      </c>
      <c r="V90" s="15">
        <v>1620</v>
      </c>
    </row>
    <row r="91" spans="2:22" x14ac:dyDescent="0.25">
      <c r="B91" s="15" t="s">
        <v>136</v>
      </c>
      <c r="C91" s="15" t="s">
        <v>207</v>
      </c>
      <c r="D91" s="15" t="s">
        <v>225</v>
      </c>
      <c r="E91" s="15">
        <v>2023</v>
      </c>
      <c r="F91" s="15" t="s">
        <v>162</v>
      </c>
      <c r="G91" s="15" t="s">
        <v>133</v>
      </c>
      <c r="H91" s="15" t="s">
        <v>136</v>
      </c>
      <c r="I91" s="15" t="s">
        <v>139</v>
      </c>
      <c r="J91" s="15" t="s">
        <v>141</v>
      </c>
      <c r="K91" s="15" t="s">
        <v>275</v>
      </c>
      <c r="L91" s="15" t="s">
        <v>279</v>
      </c>
      <c r="M91" s="15">
        <v>2.2400000000000002</v>
      </c>
      <c r="N91" s="15">
        <v>1.905</v>
      </c>
      <c r="O91" s="15">
        <v>8.5999999999999993E-2</v>
      </c>
      <c r="P91" s="15">
        <v>1.754</v>
      </c>
      <c r="Q91" s="15">
        <v>0.89300000000000002</v>
      </c>
      <c r="R91" s="15">
        <v>2.93</v>
      </c>
      <c r="S91" s="15">
        <v>9.9559999999999995</v>
      </c>
      <c r="U91" s="15">
        <v>273826.74099999998</v>
      </c>
      <c r="V91" s="15">
        <v>490</v>
      </c>
    </row>
    <row r="92" spans="2:22" x14ac:dyDescent="0.25">
      <c r="B92" s="15" t="s">
        <v>136</v>
      </c>
      <c r="C92" s="15" t="s">
        <v>207</v>
      </c>
      <c r="D92" s="15" t="s">
        <v>225</v>
      </c>
      <c r="E92" s="15">
        <v>2023</v>
      </c>
      <c r="F92" s="15" t="s">
        <v>162</v>
      </c>
      <c r="G92" s="15" t="s">
        <v>133</v>
      </c>
      <c r="H92" s="15" t="s">
        <v>136</v>
      </c>
      <c r="I92" s="15" t="s">
        <v>139</v>
      </c>
      <c r="J92" s="15" t="s">
        <v>141</v>
      </c>
      <c r="K92" s="15" t="s">
        <v>275</v>
      </c>
      <c r="L92" s="15" t="s">
        <v>280</v>
      </c>
      <c r="M92" s="15">
        <v>2.5270000000000001</v>
      </c>
      <c r="N92" s="15">
        <v>1.9970000000000001</v>
      </c>
      <c r="O92" s="15">
        <v>0.21</v>
      </c>
      <c r="P92" s="15">
        <v>2.2229999999999999</v>
      </c>
      <c r="Q92" s="15">
        <v>0.86199999999999999</v>
      </c>
      <c r="R92" s="15">
        <v>3.8580000000000001</v>
      </c>
      <c r="S92" s="15">
        <v>9.923</v>
      </c>
      <c r="U92" s="15">
        <v>270357.57699999999</v>
      </c>
      <c r="V92" s="15">
        <v>90</v>
      </c>
    </row>
    <row r="93" spans="2:22" x14ac:dyDescent="0.25">
      <c r="B93" s="15" t="s">
        <v>136</v>
      </c>
      <c r="C93" s="15" t="s">
        <v>207</v>
      </c>
      <c r="D93" s="15" t="s">
        <v>226</v>
      </c>
      <c r="E93" s="15">
        <v>2023</v>
      </c>
      <c r="F93" s="15" t="s">
        <v>162</v>
      </c>
      <c r="G93" s="15" t="s">
        <v>133</v>
      </c>
      <c r="H93" s="15" t="s">
        <v>136</v>
      </c>
      <c r="I93" s="15" t="s">
        <v>139</v>
      </c>
      <c r="J93" s="15" t="s">
        <v>141</v>
      </c>
      <c r="K93" s="15" t="s">
        <v>275</v>
      </c>
      <c r="L93" s="15" t="s">
        <v>276</v>
      </c>
      <c r="M93" s="15">
        <v>1.3089999999999999</v>
      </c>
      <c r="N93" s="15">
        <v>1.3540000000000001</v>
      </c>
      <c r="O93" s="15">
        <v>0.124</v>
      </c>
      <c r="P93" s="15">
        <v>0.90700000000000003</v>
      </c>
      <c r="Q93" s="15">
        <v>0.374</v>
      </c>
      <c r="R93" s="15">
        <v>1.806</v>
      </c>
      <c r="S93" s="15">
        <v>10.707000000000001</v>
      </c>
      <c r="U93" s="15">
        <v>539048.45799999998</v>
      </c>
      <c r="V93" s="15">
        <v>120</v>
      </c>
    </row>
    <row r="94" spans="2:22" x14ac:dyDescent="0.25">
      <c r="B94" s="15" t="s">
        <v>136</v>
      </c>
      <c r="C94" s="15" t="s">
        <v>207</v>
      </c>
      <c r="D94" s="15" t="s">
        <v>226</v>
      </c>
      <c r="E94" s="15">
        <v>2023</v>
      </c>
      <c r="F94" s="15" t="s">
        <v>162</v>
      </c>
      <c r="G94" s="15" t="s">
        <v>133</v>
      </c>
      <c r="H94" s="15" t="s">
        <v>136</v>
      </c>
      <c r="I94" s="15" t="s">
        <v>139</v>
      </c>
      <c r="J94" s="15" t="s">
        <v>141</v>
      </c>
      <c r="K94" s="15" t="s">
        <v>275</v>
      </c>
      <c r="L94" s="15" t="s">
        <v>277</v>
      </c>
      <c r="M94" s="15">
        <v>1.2789999999999999</v>
      </c>
      <c r="N94" s="15">
        <v>1.1739999999999999</v>
      </c>
      <c r="O94" s="15">
        <v>3.4000000000000002E-2</v>
      </c>
      <c r="P94" s="15">
        <v>0.97699999999999998</v>
      </c>
      <c r="Q94" s="15">
        <v>0.46500000000000002</v>
      </c>
      <c r="R94" s="15">
        <v>1.7170000000000001</v>
      </c>
      <c r="S94" s="15">
        <v>10.595000000000001</v>
      </c>
      <c r="U94" s="15">
        <v>530995.73899999994</v>
      </c>
      <c r="V94" s="15">
        <v>1210</v>
      </c>
    </row>
    <row r="95" spans="2:22" x14ac:dyDescent="0.25">
      <c r="B95" s="15" t="s">
        <v>136</v>
      </c>
      <c r="C95" s="15" t="s">
        <v>207</v>
      </c>
      <c r="D95" s="15" t="s">
        <v>226</v>
      </c>
      <c r="E95" s="15">
        <v>2023</v>
      </c>
      <c r="F95" s="15" t="s">
        <v>162</v>
      </c>
      <c r="G95" s="15" t="s">
        <v>133</v>
      </c>
      <c r="H95" s="15" t="s">
        <v>136</v>
      </c>
      <c r="I95" s="15" t="s">
        <v>139</v>
      </c>
      <c r="J95" s="15" t="s">
        <v>141</v>
      </c>
      <c r="K95" s="15" t="s">
        <v>275</v>
      </c>
      <c r="L95" s="15" t="s">
        <v>278</v>
      </c>
      <c r="M95" s="15">
        <v>1.6479999999999999</v>
      </c>
      <c r="N95" s="15">
        <v>1.44</v>
      </c>
      <c r="O95" s="15">
        <v>3.5999999999999997E-2</v>
      </c>
      <c r="P95" s="15">
        <v>1.2569999999999999</v>
      </c>
      <c r="Q95" s="15">
        <v>0.66800000000000004</v>
      </c>
      <c r="R95" s="15">
        <v>2.1760000000000002</v>
      </c>
      <c r="S95" s="15">
        <v>10.673999999999999</v>
      </c>
      <c r="U95" s="15">
        <v>534436.696</v>
      </c>
      <c r="V95" s="15">
        <v>1620</v>
      </c>
    </row>
    <row r="96" spans="2:22" x14ac:dyDescent="0.25">
      <c r="B96" s="15" t="s">
        <v>136</v>
      </c>
      <c r="C96" s="15" t="s">
        <v>207</v>
      </c>
      <c r="D96" s="15" t="s">
        <v>226</v>
      </c>
      <c r="E96" s="15">
        <v>2023</v>
      </c>
      <c r="F96" s="15" t="s">
        <v>162</v>
      </c>
      <c r="G96" s="15" t="s">
        <v>133</v>
      </c>
      <c r="H96" s="15" t="s">
        <v>136</v>
      </c>
      <c r="I96" s="15" t="s">
        <v>139</v>
      </c>
      <c r="J96" s="15" t="s">
        <v>141</v>
      </c>
      <c r="K96" s="15" t="s">
        <v>275</v>
      </c>
      <c r="L96" s="15" t="s">
        <v>279</v>
      </c>
      <c r="M96" s="15">
        <v>1.84</v>
      </c>
      <c r="N96" s="15">
        <v>1.6319999999999999</v>
      </c>
      <c r="O96" s="15">
        <v>7.3999999999999996E-2</v>
      </c>
      <c r="P96" s="15">
        <v>1.46</v>
      </c>
      <c r="Q96" s="15">
        <v>0.71399999999999997</v>
      </c>
      <c r="R96" s="15">
        <v>2.415</v>
      </c>
      <c r="S96" s="15">
        <v>10.708</v>
      </c>
      <c r="U96" s="15">
        <v>536619.97699999996</v>
      </c>
      <c r="V96" s="15">
        <v>490</v>
      </c>
    </row>
    <row r="97" spans="2:22" x14ac:dyDescent="0.25">
      <c r="B97" s="15" t="s">
        <v>136</v>
      </c>
      <c r="C97" s="15" t="s">
        <v>207</v>
      </c>
      <c r="D97" s="15" t="s">
        <v>226</v>
      </c>
      <c r="E97" s="15">
        <v>2023</v>
      </c>
      <c r="F97" s="15" t="s">
        <v>162</v>
      </c>
      <c r="G97" s="15" t="s">
        <v>133</v>
      </c>
      <c r="H97" s="15" t="s">
        <v>136</v>
      </c>
      <c r="I97" s="15" t="s">
        <v>139</v>
      </c>
      <c r="J97" s="15" t="s">
        <v>141</v>
      </c>
      <c r="K97" s="15" t="s">
        <v>275</v>
      </c>
      <c r="L97" s="15" t="s">
        <v>280</v>
      </c>
      <c r="M97" s="15">
        <v>2.1560000000000001</v>
      </c>
      <c r="N97" s="15">
        <v>1.7629999999999999</v>
      </c>
      <c r="O97" s="15">
        <v>0.186</v>
      </c>
      <c r="P97" s="15">
        <v>1.794</v>
      </c>
      <c r="Q97" s="15">
        <v>0.72099999999999997</v>
      </c>
      <c r="R97" s="15">
        <v>2.9670000000000001</v>
      </c>
      <c r="S97" s="15">
        <v>10.65</v>
      </c>
      <c r="U97" s="15">
        <v>530038.14599999995</v>
      </c>
      <c r="V97" s="15">
        <v>90</v>
      </c>
    </row>
    <row r="98" spans="2:22" x14ac:dyDescent="0.25">
      <c r="B98" s="15" t="s">
        <v>136</v>
      </c>
      <c r="C98" s="15" t="s">
        <v>207</v>
      </c>
      <c r="D98" s="15" t="s">
        <v>227</v>
      </c>
      <c r="E98" s="15">
        <v>2023</v>
      </c>
      <c r="F98" s="15" t="s">
        <v>162</v>
      </c>
      <c r="G98" s="15" t="s">
        <v>133</v>
      </c>
      <c r="H98" s="15" t="s">
        <v>136</v>
      </c>
      <c r="I98" s="15" t="s">
        <v>139</v>
      </c>
      <c r="J98" s="15" t="s">
        <v>141</v>
      </c>
      <c r="K98" s="15" t="s">
        <v>275</v>
      </c>
      <c r="L98" s="15" t="s">
        <v>276</v>
      </c>
      <c r="M98" s="15">
        <v>1.081</v>
      </c>
      <c r="N98" s="15">
        <v>1.1579999999999999</v>
      </c>
      <c r="O98" s="15">
        <v>0.106</v>
      </c>
      <c r="P98" s="15">
        <v>0.74099999999999999</v>
      </c>
      <c r="Q98" s="15">
        <v>0.32</v>
      </c>
      <c r="R98" s="15">
        <v>1.37</v>
      </c>
      <c r="S98" s="15">
        <v>10.707000000000001</v>
      </c>
      <c r="U98" s="15">
        <v>539047.71799999999</v>
      </c>
      <c r="V98" s="15">
        <v>120</v>
      </c>
    </row>
    <row r="99" spans="2:22" x14ac:dyDescent="0.25">
      <c r="B99" s="15" t="s">
        <v>136</v>
      </c>
      <c r="C99" s="15" t="s">
        <v>207</v>
      </c>
      <c r="D99" s="15" t="s">
        <v>227</v>
      </c>
      <c r="E99" s="15">
        <v>2023</v>
      </c>
      <c r="F99" s="15" t="s">
        <v>162</v>
      </c>
      <c r="G99" s="15" t="s">
        <v>133</v>
      </c>
      <c r="H99" s="15" t="s">
        <v>136</v>
      </c>
      <c r="I99" s="15" t="s">
        <v>139</v>
      </c>
      <c r="J99" s="15" t="s">
        <v>141</v>
      </c>
      <c r="K99" s="15" t="s">
        <v>275</v>
      </c>
      <c r="L99" s="15" t="s">
        <v>277</v>
      </c>
      <c r="M99" s="15">
        <v>1.1180000000000001</v>
      </c>
      <c r="N99" s="15">
        <v>1.0309999999999999</v>
      </c>
      <c r="O99" s="15">
        <v>0.03</v>
      </c>
      <c r="P99" s="15">
        <v>0.85299999999999998</v>
      </c>
      <c r="Q99" s="15">
        <v>0.42399999999999999</v>
      </c>
      <c r="R99" s="15">
        <v>1.5</v>
      </c>
      <c r="S99" s="15">
        <v>10.596</v>
      </c>
      <c r="U99" s="15">
        <v>530988.57400000002</v>
      </c>
      <c r="V99" s="15">
        <v>1210</v>
      </c>
    </row>
    <row r="100" spans="2:22" x14ac:dyDescent="0.25">
      <c r="B100" s="15" t="s">
        <v>136</v>
      </c>
      <c r="C100" s="15" t="s">
        <v>207</v>
      </c>
      <c r="D100" s="15" t="s">
        <v>227</v>
      </c>
      <c r="E100" s="15">
        <v>2023</v>
      </c>
      <c r="F100" s="15" t="s">
        <v>162</v>
      </c>
      <c r="G100" s="15" t="s">
        <v>133</v>
      </c>
      <c r="H100" s="15" t="s">
        <v>136</v>
      </c>
      <c r="I100" s="15" t="s">
        <v>139</v>
      </c>
      <c r="J100" s="15" t="s">
        <v>141</v>
      </c>
      <c r="K100" s="15" t="s">
        <v>275</v>
      </c>
      <c r="L100" s="15" t="s">
        <v>278</v>
      </c>
      <c r="M100" s="15">
        <v>1.423</v>
      </c>
      <c r="N100" s="15">
        <v>1.2150000000000001</v>
      </c>
      <c r="O100" s="15">
        <v>0.03</v>
      </c>
      <c r="P100" s="15">
        <v>1.123</v>
      </c>
      <c r="Q100" s="15">
        <v>0.60499999999999998</v>
      </c>
      <c r="R100" s="15">
        <v>1.861</v>
      </c>
      <c r="S100" s="15">
        <v>10.675000000000001</v>
      </c>
      <c r="U100" s="15">
        <v>534440.57700000005</v>
      </c>
      <c r="V100" s="15">
        <v>1620</v>
      </c>
    </row>
    <row r="101" spans="2:22" x14ac:dyDescent="0.25">
      <c r="B101" s="15" t="s">
        <v>136</v>
      </c>
      <c r="C101" s="15" t="s">
        <v>207</v>
      </c>
      <c r="D101" s="15" t="s">
        <v>227</v>
      </c>
      <c r="E101" s="15">
        <v>2023</v>
      </c>
      <c r="F101" s="15" t="s">
        <v>162</v>
      </c>
      <c r="G101" s="15" t="s">
        <v>133</v>
      </c>
      <c r="H101" s="15" t="s">
        <v>136</v>
      </c>
      <c r="I101" s="15" t="s">
        <v>139</v>
      </c>
      <c r="J101" s="15" t="s">
        <v>141</v>
      </c>
      <c r="K101" s="15" t="s">
        <v>275</v>
      </c>
      <c r="L101" s="15" t="s">
        <v>279</v>
      </c>
      <c r="M101" s="15">
        <v>1.5589999999999999</v>
      </c>
      <c r="N101" s="15">
        <v>1.3240000000000001</v>
      </c>
      <c r="O101" s="15">
        <v>0.06</v>
      </c>
      <c r="P101" s="15">
        <v>1.234</v>
      </c>
      <c r="Q101" s="15">
        <v>0.63700000000000001</v>
      </c>
      <c r="R101" s="15">
        <v>2.0449999999999999</v>
      </c>
      <c r="S101" s="15">
        <v>10.708</v>
      </c>
      <c r="U101" s="15">
        <v>536614.049</v>
      </c>
      <c r="V101" s="15">
        <v>490</v>
      </c>
    </row>
    <row r="102" spans="2:22" x14ac:dyDescent="0.25">
      <c r="B102" s="15" t="s">
        <v>136</v>
      </c>
      <c r="C102" s="15" t="s">
        <v>207</v>
      </c>
      <c r="D102" s="15" t="s">
        <v>227</v>
      </c>
      <c r="E102" s="15">
        <v>2023</v>
      </c>
      <c r="F102" s="15" t="s">
        <v>162</v>
      </c>
      <c r="G102" s="15" t="s">
        <v>133</v>
      </c>
      <c r="H102" s="15" t="s">
        <v>136</v>
      </c>
      <c r="I102" s="15" t="s">
        <v>139</v>
      </c>
      <c r="J102" s="15" t="s">
        <v>141</v>
      </c>
      <c r="K102" s="15" t="s">
        <v>275</v>
      </c>
      <c r="L102" s="15" t="s">
        <v>280</v>
      </c>
      <c r="M102" s="15">
        <v>1.679</v>
      </c>
      <c r="N102" s="15">
        <v>1.3919999999999999</v>
      </c>
      <c r="O102" s="15">
        <v>0.14699999999999999</v>
      </c>
      <c r="P102" s="15">
        <v>1.244</v>
      </c>
      <c r="Q102" s="15">
        <v>0.58699999999999997</v>
      </c>
      <c r="R102" s="15">
        <v>2.419</v>
      </c>
      <c r="S102" s="15">
        <v>10.65</v>
      </c>
      <c r="U102" s="15">
        <v>530035.53</v>
      </c>
      <c r="V102" s="15">
        <v>90</v>
      </c>
    </row>
    <row r="103" spans="2:22" x14ac:dyDescent="0.25">
      <c r="B103" s="15" t="s">
        <v>136</v>
      </c>
      <c r="C103" s="15" t="s">
        <v>207</v>
      </c>
      <c r="D103" s="15" t="s">
        <v>228</v>
      </c>
      <c r="E103" s="15">
        <v>2023</v>
      </c>
      <c r="F103" s="15" t="s">
        <v>162</v>
      </c>
      <c r="G103" s="15" t="s">
        <v>133</v>
      </c>
      <c r="H103" s="15" t="s">
        <v>136</v>
      </c>
      <c r="I103" s="15" t="s">
        <v>139</v>
      </c>
      <c r="J103" s="15" t="s">
        <v>141</v>
      </c>
      <c r="K103" s="15" t="s">
        <v>275</v>
      </c>
      <c r="L103" s="15" t="s">
        <v>276</v>
      </c>
      <c r="M103" s="15">
        <v>0.88900000000000001</v>
      </c>
      <c r="N103" s="15">
        <v>1.0489999999999999</v>
      </c>
      <c r="O103" s="15">
        <v>9.6000000000000002E-2</v>
      </c>
      <c r="P103" s="15">
        <v>0.60599999999999998</v>
      </c>
      <c r="Q103" s="15">
        <v>0.27600000000000002</v>
      </c>
      <c r="R103" s="15">
        <v>1.133</v>
      </c>
      <c r="S103" s="15">
        <v>11.585000000000001</v>
      </c>
      <c r="U103" s="15">
        <v>844814.10900000005</v>
      </c>
      <c r="V103" s="15">
        <v>120</v>
      </c>
    </row>
    <row r="104" spans="2:22" x14ac:dyDescent="0.25">
      <c r="B104" s="15" t="s">
        <v>136</v>
      </c>
      <c r="C104" s="15" t="s">
        <v>207</v>
      </c>
      <c r="D104" s="15" t="s">
        <v>228</v>
      </c>
      <c r="E104" s="15">
        <v>2023</v>
      </c>
      <c r="F104" s="15" t="s">
        <v>162</v>
      </c>
      <c r="G104" s="15" t="s">
        <v>133</v>
      </c>
      <c r="H104" s="15" t="s">
        <v>136</v>
      </c>
      <c r="I104" s="15" t="s">
        <v>139</v>
      </c>
      <c r="J104" s="15" t="s">
        <v>141</v>
      </c>
      <c r="K104" s="15" t="s">
        <v>275</v>
      </c>
      <c r="L104" s="15" t="s">
        <v>277</v>
      </c>
      <c r="M104" s="15">
        <v>0.99099999999999999</v>
      </c>
      <c r="N104" s="15">
        <v>0.875</v>
      </c>
      <c r="O104" s="15">
        <v>2.5000000000000001E-2</v>
      </c>
      <c r="P104" s="15">
        <v>0.77400000000000002</v>
      </c>
      <c r="Q104" s="15">
        <v>0.38900000000000001</v>
      </c>
      <c r="R104" s="15">
        <v>1.345</v>
      </c>
      <c r="S104" s="15">
        <v>11.484999999999999</v>
      </c>
      <c r="U104" s="15">
        <v>832142.86100000003</v>
      </c>
      <c r="V104" s="15">
        <v>1210</v>
      </c>
    </row>
    <row r="105" spans="2:22" x14ac:dyDescent="0.25">
      <c r="B105" s="15" t="s">
        <v>136</v>
      </c>
      <c r="C105" s="15" t="s">
        <v>207</v>
      </c>
      <c r="D105" s="15" t="s">
        <v>228</v>
      </c>
      <c r="E105" s="15">
        <v>2023</v>
      </c>
      <c r="F105" s="15" t="s">
        <v>162</v>
      </c>
      <c r="G105" s="15" t="s">
        <v>133</v>
      </c>
      <c r="H105" s="15" t="s">
        <v>136</v>
      </c>
      <c r="I105" s="15" t="s">
        <v>139</v>
      </c>
      <c r="J105" s="15" t="s">
        <v>141</v>
      </c>
      <c r="K105" s="15" t="s">
        <v>275</v>
      </c>
      <c r="L105" s="15" t="s">
        <v>278</v>
      </c>
      <c r="M105" s="15">
        <v>1.2210000000000001</v>
      </c>
      <c r="N105" s="15">
        <v>0.997</v>
      </c>
      <c r="O105" s="15">
        <v>2.5000000000000001E-2</v>
      </c>
      <c r="P105" s="15">
        <v>0.96199999999999997</v>
      </c>
      <c r="Q105" s="15">
        <v>0.53300000000000003</v>
      </c>
      <c r="R105" s="15">
        <v>1.5980000000000001</v>
      </c>
      <c r="S105" s="15">
        <v>11.553000000000001</v>
      </c>
      <c r="U105" s="15">
        <v>837707.48100000003</v>
      </c>
      <c r="V105" s="15">
        <v>1620</v>
      </c>
    </row>
    <row r="106" spans="2:22" x14ac:dyDescent="0.25">
      <c r="B106" s="15" t="s">
        <v>136</v>
      </c>
      <c r="C106" s="15" t="s">
        <v>207</v>
      </c>
      <c r="D106" s="15" t="s">
        <v>228</v>
      </c>
      <c r="E106" s="15">
        <v>2023</v>
      </c>
      <c r="F106" s="15" t="s">
        <v>162</v>
      </c>
      <c r="G106" s="15" t="s">
        <v>133</v>
      </c>
      <c r="H106" s="15" t="s">
        <v>136</v>
      </c>
      <c r="I106" s="15" t="s">
        <v>139</v>
      </c>
      <c r="J106" s="15" t="s">
        <v>141</v>
      </c>
      <c r="K106" s="15" t="s">
        <v>275</v>
      </c>
      <c r="L106" s="15" t="s">
        <v>279</v>
      </c>
      <c r="M106" s="15">
        <v>1.3759999999999999</v>
      </c>
      <c r="N106" s="15">
        <v>1.1140000000000001</v>
      </c>
      <c r="O106" s="15">
        <v>0.05</v>
      </c>
      <c r="P106" s="15">
        <v>1.115</v>
      </c>
      <c r="Q106" s="15">
        <v>0.54800000000000004</v>
      </c>
      <c r="R106" s="15">
        <v>1.83</v>
      </c>
      <c r="S106" s="15">
        <v>11.612</v>
      </c>
      <c r="U106" s="15">
        <v>841585.45400000003</v>
      </c>
      <c r="V106" s="15">
        <v>490</v>
      </c>
    </row>
    <row r="107" spans="2:22" x14ac:dyDescent="0.25">
      <c r="B107" s="15" t="s">
        <v>136</v>
      </c>
      <c r="C107" s="15" t="s">
        <v>207</v>
      </c>
      <c r="D107" s="15" t="s">
        <v>228</v>
      </c>
      <c r="E107" s="15">
        <v>2023</v>
      </c>
      <c r="F107" s="15" t="s">
        <v>162</v>
      </c>
      <c r="G107" s="15" t="s">
        <v>133</v>
      </c>
      <c r="H107" s="15" t="s">
        <v>136</v>
      </c>
      <c r="I107" s="15" t="s">
        <v>139</v>
      </c>
      <c r="J107" s="15" t="s">
        <v>141</v>
      </c>
      <c r="K107" s="15" t="s">
        <v>275</v>
      </c>
      <c r="L107" s="15" t="s">
        <v>280</v>
      </c>
      <c r="M107" s="15">
        <v>1.327</v>
      </c>
      <c r="N107" s="15">
        <v>1.075</v>
      </c>
      <c r="O107" s="15">
        <v>0.113</v>
      </c>
      <c r="P107" s="15">
        <v>0.91300000000000003</v>
      </c>
      <c r="Q107" s="15">
        <v>0.40799999999999997</v>
      </c>
      <c r="R107" s="15">
        <v>2.0880000000000001</v>
      </c>
      <c r="S107" s="15">
        <v>11.525</v>
      </c>
      <c r="U107" s="15">
        <v>832560.22400000005</v>
      </c>
      <c r="V107" s="15">
        <v>90</v>
      </c>
    </row>
    <row r="108" spans="2:22" x14ac:dyDescent="0.25">
      <c r="B108" s="15" t="s">
        <v>136</v>
      </c>
      <c r="C108" s="15" t="s">
        <v>207</v>
      </c>
      <c r="D108" s="15" t="s">
        <v>229</v>
      </c>
      <c r="E108" s="15">
        <v>2023</v>
      </c>
      <c r="F108" s="15" t="s">
        <v>162</v>
      </c>
      <c r="G108" s="15" t="s">
        <v>133</v>
      </c>
      <c r="H108" s="15" t="s">
        <v>136</v>
      </c>
      <c r="I108" s="15" t="s">
        <v>139</v>
      </c>
      <c r="J108" s="15" t="s">
        <v>141</v>
      </c>
      <c r="K108" s="15" t="s">
        <v>275</v>
      </c>
      <c r="L108" s="15" t="s">
        <v>276</v>
      </c>
      <c r="M108" s="15">
        <v>0.76200000000000001</v>
      </c>
      <c r="N108" s="15">
        <v>0.86799999999999999</v>
      </c>
      <c r="O108" s="15">
        <v>7.9000000000000001E-2</v>
      </c>
      <c r="P108" s="15">
        <v>0.55400000000000005</v>
      </c>
      <c r="Q108" s="15">
        <v>0.25600000000000001</v>
      </c>
      <c r="R108" s="15">
        <v>0.90600000000000003</v>
      </c>
      <c r="S108" s="15">
        <v>11.585000000000001</v>
      </c>
      <c r="U108" s="15">
        <v>844805.92500000005</v>
      </c>
      <c r="V108" s="15">
        <v>120</v>
      </c>
    </row>
    <row r="109" spans="2:22" x14ac:dyDescent="0.25">
      <c r="B109" s="15" t="s">
        <v>136</v>
      </c>
      <c r="C109" s="15" t="s">
        <v>207</v>
      </c>
      <c r="D109" s="15" t="s">
        <v>229</v>
      </c>
      <c r="E109" s="15">
        <v>2023</v>
      </c>
      <c r="F109" s="15" t="s">
        <v>162</v>
      </c>
      <c r="G109" s="15" t="s">
        <v>133</v>
      </c>
      <c r="H109" s="15" t="s">
        <v>136</v>
      </c>
      <c r="I109" s="15" t="s">
        <v>139</v>
      </c>
      <c r="J109" s="15" t="s">
        <v>141</v>
      </c>
      <c r="K109" s="15" t="s">
        <v>275</v>
      </c>
      <c r="L109" s="15" t="s">
        <v>277</v>
      </c>
      <c r="M109" s="15">
        <v>0.88</v>
      </c>
      <c r="N109" s="15">
        <v>0.752</v>
      </c>
      <c r="O109" s="15">
        <v>2.1999999999999999E-2</v>
      </c>
      <c r="P109" s="15">
        <v>0.68700000000000006</v>
      </c>
      <c r="Q109" s="15">
        <v>0.35899999999999999</v>
      </c>
      <c r="R109" s="15">
        <v>1.21</v>
      </c>
      <c r="S109" s="15">
        <v>11.484999999999999</v>
      </c>
      <c r="U109" s="15">
        <v>832139.75600000005</v>
      </c>
      <c r="V109" s="15">
        <v>1210</v>
      </c>
    </row>
    <row r="110" spans="2:22" x14ac:dyDescent="0.25">
      <c r="B110" s="15" t="s">
        <v>136</v>
      </c>
      <c r="C110" s="15" t="s">
        <v>207</v>
      </c>
      <c r="D110" s="15" t="s">
        <v>229</v>
      </c>
      <c r="E110" s="15">
        <v>2023</v>
      </c>
      <c r="F110" s="15" t="s">
        <v>162</v>
      </c>
      <c r="G110" s="15" t="s">
        <v>133</v>
      </c>
      <c r="H110" s="15" t="s">
        <v>136</v>
      </c>
      <c r="I110" s="15" t="s">
        <v>139</v>
      </c>
      <c r="J110" s="15" t="s">
        <v>141</v>
      </c>
      <c r="K110" s="15" t="s">
        <v>275</v>
      </c>
      <c r="L110" s="15" t="s">
        <v>278</v>
      </c>
      <c r="M110" s="15">
        <v>1.0960000000000001</v>
      </c>
      <c r="N110" s="15">
        <v>0.91500000000000004</v>
      </c>
      <c r="O110" s="15">
        <v>2.3E-2</v>
      </c>
      <c r="P110" s="15">
        <v>0.86799999999999999</v>
      </c>
      <c r="Q110" s="15">
        <v>0.47799999999999998</v>
      </c>
      <c r="R110" s="15">
        <v>1.4690000000000001</v>
      </c>
      <c r="S110" s="15">
        <v>11.553000000000001</v>
      </c>
      <c r="U110" s="15">
        <v>837742.81</v>
      </c>
      <c r="V110" s="15">
        <v>1620</v>
      </c>
    </row>
    <row r="111" spans="2:22" x14ac:dyDescent="0.25">
      <c r="B111" s="15" t="s">
        <v>136</v>
      </c>
      <c r="C111" s="15" t="s">
        <v>207</v>
      </c>
      <c r="D111" s="15" t="s">
        <v>229</v>
      </c>
      <c r="E111" s="15">
        <v>2023</v>
      </c>
      <c r="F111" s="15" t="s">
        <v>162</v>
      </c>
      <c r="G111" s="15" t="s">
        <v>133</v>
      </c>
      <c r="H111" s="15" t="s">
        <v>136</v>
      </c>
      <c r="I111" s="15" t="s">
        <v>139</v>
      </c>
      <c r="J111" s="15" t="s">
        <v>141</v>
      </c>
      <c r="K111" s="15" t="s">
        <v>275</v>
      </c>
      <c r="L111" s="15" t="s">
        <v>279</v>
      </c>
      <c r="M111" s="15">
        <v>1.2470000000000001</v>
      </c>
      <c r="N111" s="15">
        <v>0.99399999999999999</v>
      </c>
      <c r="O111" s="15">
        <v>4.4999999999999998E-2</v>
      </c>
      <c r="P111" s="15">
        <v>1.012</v>
      </c>
      <c r="Q111" s="15">
        <v>0.53</v>
      </c>
      <c r="R111" s="15">
        <v>1.706</v>
      </c>
      <c r="S111" s="15">
        <v>11.612</v>
      </c>
      <c r="U111" s="15">
        <v>841591.40300000005</v>
      </c>
      <c r="V111" s="15">
        <v>490</v>
      </c>
    </row>
    <row r="112" spans="2:22" x14ac:dyDescent="0.25">
      <c r="B112" s="15" t="s">
        <v>136</v>
      </c>
      <c r="C112" s="15" t="s">
        <v>207</v>
      </c>
      <c r="D112" s="15" t="s">
        <v>229</v>
      </c>
      <c r="E112" s="15">
        <v>2023</v>
      </c>
      <c r="F112" s="15" t="s">
        <v>162</v>
      </c>
      <c r="G112" s="15" t="s">
        <v>133</v>
      </c>
      <c r="H112" s="15" t="s">
        <v>136</v>
      </c>
      <c r="I112" s="15" t="s">
        <v>139</v>
      </c>
      <c r="J112" s="15" t="s">
        <v>141</v>
      </c>
      <c r="K112" s="15" t="s">
        <v>275</v>
      </c>
      <c r="L112" s="15" t="s">
        <v>280</v>
      </c>
      <c r="M112" s="15">
        <v>1.2030000000000001</v>
      </c>
      <c r="N112" s="15">
        <v>0.96299999999999997</v>
      </c>
      <c r="O112" s="15">
        <v>0.10100000000000001</v>
      </c>
      <c r="P112" s="15">
        <v>0.72499999999999998</v>
      </c>
      <c r="Q112" s="15">
        <v>0.40899999999999997</v>
      </c>
      <c r="R112" s="15">
        <v>1.909</v>
      </c>
      <c r="S112" s="15">
        <v>11.525</v>
      </c>
      <c r="U112" s="15">
        <v>832560.22400000005</v>
      </c>
      <c r="V112" s="15">
        <v>90</v>
      </c>
    </row>
    <row r="113" spans="2:22" x14ac:dyDescent="0.25">
      <c r="B113" s="15" t="s">
        <v>136</v>
      </c>
      <c r="C113" s="15" t="s">
        <v>207</v>
      </c>
      <c r="D113" s="15" t="s">
        <v>230</v>
      </c>
      <c r="E113" s="15">
        <v>2023</v>
      </c>
      <c r="F113" s="15" t="s">
        <v>162</v>
      </c>
      <c r="G113" s="15" t="s">
        <v>133</v>
      </c>
      <c r="H113" s="15" t="s">
        <v>136</v>
      </c>
      <c r="I113" s="15" t="s">
        <v>139</v>
      </c>
      <c r="J113" s="15" t="s">
        <v>141</v>
      </c>
      <c r="K113" s="15" t="s">
        <v>275</v>
      </c>
      <c r="L113" s="15" t="s">
        <v>276</v>
      </c>
      <c r="M113" s="15">
        <v>0.75700000000000001</v>
      </c>
      <c r="N113" s="15">
        <v>1.1200000000000001</v>
      </c>
      <c r="O113" s="15">
        <v>0.10199999999999999</v>
      </c>
      <c r="P113" s="15">
        <v>0.46300000000000002</v>
      </c>
      <c r="Q113" s="15">
        <v>0.218</v>
      </c>
      <c r="R113" s="15">
        <v>0.80200000000000005</v>
      </c>
      <c r="S113" s="15">
        <v>12.391999999999999</v>
      </c>
      <c r="U113" s="15">
        <v>1104712.9569999999</v>
      </c>
      <c r="V113" s="15">
        <v>120</v>
      </c>
    </row>
    <row r="114" spans="2:22" x14ac:dyDescent="0.25">
      <c r="B114" s="15" t="s">
        <v>136</v>
      </c>
      <c r="C114" s="15" t="s">
        <v>207</v>
      </c>
      <c r="D114" s="15" t="s">
        <v>230</v>
      </c>
      <c r="E114" s="15">
        <v>2023</v>
      </c>
      <c r="F114" s="15" t="s">
        <v>162</v>
      </c>
      <c r="G114" s="15" t="s">
        <v>133</v>
      </c>
      <c r="H114" s="15" t="s">
        <v>136</v>
      </c>
      <c r="I114" s="15" t="s">
        <v>139</v>
      </c>
      <c r="J114" s="15" t="s">
        <v>141</v>
      </c>
      <c r="K114" s="15" t="s">
        <v>275</v>
      </c>
      <c r="L114" s="15" t="s">
        <v>277</v>
      </c>
      <c r="M114" s="15">
        <v>0.81100000000000005</v>
      </c>
      <c r="N114" s="15">
        <v>0.69299999999999995</v>
      </c>
      <c r="O114" s="15">
        <v>0.02</v>
      </c>
      <c r="P114" s="15">
        <v>0.64300000000000002</v>
      </c>
      <c r="Q114" s="15">
        <v>0.31900000000000001</v>
      </c>
      <c r="R114" s="15">
        <v>1.093</v>
      </c>
      <c r="S114" s="15">
        <v>12.305999999999999</v>
      </c>
      <c r="U114" s="15">
        <v>1088414.1299999999</v>
      </c>
      <c r="V114" s="15">
        <v>1210</v>
      </c>
    </row>
    <row r="115" spans="2:22" x14ac:dyDescent="0.25">
      <c r="B115" s="15" t="s">
        <v>136</v>
      </c>
      <c r="C115" s="15" t="s">
        <v>207</v>
      </c>
      <c r="D115" s="15" t="s">
        <v>230</v>
      </c>
      <c r="E115" s="15">
        <v>2023</v>
      </c>
      <c r="F115" s="15" t="s">
        <v>162</v>
      </c>
      <c r="G115" s="15" t="s">
        <v>133</v>
      </c>
      <c r="H115" s="15" t="s">
        <v>136</v>
      </c>
      <c r="I115" s="15" t="s">
        <v>139</v>
      </c>
      <c r="J115" s="15" t="s">
        <v>141</v>
      </c>
      <c r="K115" s="15" t="s">
        <v>275</v>
      </c>
      <c r="L115" s="15" t="s">
        <v>278</v>
      </c>
      <c r="M115" s="15">
        <v>1.006</v>
      </c>
      <c r="N115" s="15">
        <v>0.83299999999999996</v>
      </c>
      <c r="O115" s="15">
        <v>2.1000000000000001E-2</v>
      </c>
      <c r="P115" s="15">
        <v>0.81399999999999995</v>
      </c>
      <c r="Q115" s="15">
        <v>0.43</v>
      </c>
      <c r="R115" s="15">
        <v>1.341</v>
      </c>
      <c r="S115" s="15">
        <v>12.364000000000001</v>
      </c>
      <c r="U115" s="15">
        <v>1095216.5330000001</v>
      </c>
      <c r="V115" s="15">
        <v>1620</v>
      </c>
    </row>
    <row r="116" spans="2:22" x14ac:dyDescent="0.25">
      <c r="B116" s="15" t="s">
        <v>136</v>
      </c>
      <c r="C116" s="15" t="s">
        <v>207</v>
      </c>
      <c r="D116" s="15" t="s">
        <v>230</v>
      </c>
      <c r="E116" s="15">
        <v>2023</v>
      </c>
      <c r="F116" s="15" t="s">
        <v>162</v>
      </c>
      <c r="G116" s="15" t="s">
        <v>133</v>
      </c>
      <c r="H116" s="15" t="s">
        <v>136</v>
      </c>
      <c r="I116" s="15" t="s">
        <v>139</v>
      </c>
      <c r="J116" s="15" t="s">
        <v>141</v>
      </c>
      <c r="K116" s="15" t="s">
        <v>275</v>
      </c>
      <c r="L116" s="15" t="s">
        <v>279</v>
      </c>
      <c r="M116" s="15">
        <v>1.1890000000000001</v>
      </c>
      <c r="N116" s="15">
        <v>0.97699999999999998</v>
      </c>
      <c r="O116" s="15">
        <v>4.3999999999999997E-2</v>
      </c>
      <c r="P116" s="15">
        <v>0.98</v>
      </c>
      <c r="Q116" s="15">
        <v>0.503</v>
      </c>
      <c r="R116" s="15">
        <v>1.583</v>
      </c>
      <c r="S116" s="15">
        <v>12.445</v>
      </c>
      <c r="U116" s="15">
        <v>1099206.3729999999</v>
      </c>
      <c r="V116" s="15">
        <v>490</v>
      </c>
    </row>
    <row r="117" spans="2:22" x14ac:dyDescent="0.25">
      <c r="B117" s="15" t="s">
        <v>136</v>
      </c>
      <c r="C117" s="15" t="s">
        <v>207</v>
      </c>
      <c r="D117" s="15" t="s">
        <v>230</v>
      </c>
      <c r="E117" s="15">
        <v>2023</v>
      </c>
      <c r="F117" s="15" t="s">
        <v>162</v>
      </c>
      <c r="G117" s="15" t="s">
        <v>133</v>
      </c>
      <c r="H117" s="15" t="s">
        <v>136</v>
      </c>
      <c r="I117" s="15" t="s">
        <v>139</v>
      </c>
      <c r="J117" s="15" t="s">
        <v>141</v>
      </c>
      <c r="K117" s="15" t="s">
        <v>275</v>
      </c>
      <c r="L117" s="15" t="s">
        <v>280</v>
      </c>
      <c r="M117" s="15">
        <v>1.121</v>
      </c>
      <c r="N117" s="15">
        <v>0.89600000000000002</v>
      </c>
      <c r="O117" s="15">
        <v>9.4E-2</v>
      </c>
      <c r="P117" s="15">
        <v>0.78100000000000003</v>
      </c>
      <c r="Q117" s="15">
        <v>0.40899999999999997</v>
      </c>
      <c r="R117" s="15">
        <v>1.6</v>
      </c>
      <c r="S117" s="15">
        <v>12.33</v>
      </c>
      <c r="U117" s="15">
        <v>1089932.0970000001</v>
      </c>
      <c r="V117" s="15">
        <v>90</v>
      </c>
    </row>
    <row r="118" spans="2:22" x14ac:dyDescent="0.25">
      <c r="B118" s="15" t="s">
        <v>136</v>
      </c>
      <c r="C118" s="15" t="s">
        <v>207</v>
      </c>
      <c r="D118" s="15" t="s">
        <v>231</v>
      </c>
      <c r="E118" s="15">
        <v>2023</v>
      </c>
      <c r="F118" s="15" t="s">
        <v>162</v>
      </c>
      <c r="G118" s="15" t="s">
        <v>133</v>
      </c>
      <c r="H118" s="15" t="s">
        <v>136</v>
      </c>
      <c r="I118" s="15" t="s">
        <v>139</v>
      </c>
      <c r="J118" s="15" t="s">
        <v>141</v>
      </c>
      <c r="K118" s="15" t="s">
        <v>275</v>
      </c>
      <c r="L118" s="15" t="s">
        <v>276</v>
      </c>
      <c r="M118" s="15">
        <v>0.69299999999999995</v>
      </c>
      <c r="N118" s="15">
        <v>0.78800000000000003</v>
      </c>
      <c r="O118" s="15">
        <v>7.1999999999999995E-2</v>
      </c>
      <c r="P118" s="15">
        <v>0.44400000000000001</v>
      </c>
      <c r="Q118" s="15">
        <v>0.17199999999999999</v>
      </c>
      <c r="R118" s="15">
        <v>0.89300000000000002</v>
      </c>
      <c r="S118" s="15">
        <v>12.393000000000001</v>
      </c>
      <c r="U118" s="15">
        <v>1105156.548</v>
      </c>
      <c r="V118" s="15">
        <v>120</v>
      </c>
    </row>
    <row r="119" spans="2:22" x14ac:dyDescent="0.25">
      <c r="B119" s="15" t="s">
        <v>136</v>
      </c>
      <c r="C119" s="15" t="s">
        <v>207</v>
      </c>
      <c r="D119" s="15" t="s">
        <v>231</v>
      </c>
      <c r="E119" s="15">
        <v>2023</v>
      </c>
      <c r="F119" s="15" t="s">
        <v>162</v>
      </c>
      <c r="G119" s="15" t="s">
        <v>133</v>
      </c>
      <c r="H119" s="15" t="s">
        <v>136</v>
      </c>
      <c r="I119" s="15" t="s">
        <v>139</v>
      </c>
      <c r="J119" s="15" t="s">
        <v>141</v>
      </c>
      <c r="K119" s="15" t="s">
        <v>275</v>
      </c>
      <c r="L119" s="15" t="s">
        <v>277</v>
      </c>
      <c r="M119" s="15">
        <v>0.77600000000000002</v>
      </c>
      <c r="N119" s="15">
        <v>0.67900000000000005</v>
      </c>
      <c r="O119" s="15">
        <v>0.02</v>
      </c>
      <c r="P119" s="15">
        <v>0.59599999999999997</v>
      </c>
      <c r="Q119" s="15">
        <v>0.315</v>
      </c>
      <c r="R119" s="15">
        <v>1.026</v>
      </c>
      <c r="S119" s="15">
        <v>12.305999999999999</v>
      </c>
      <c r="U119" s="15">
        <v>1088477.166</v>
      </c>
      <c r="V119" s="15">
        <v>1210</v>
      </c>
    </row>
    <row r="120" spans="2:22" x14ac:dyDescent="0.25">
      <c r="B120" s="15" t="s">
        <v>136</v>
      </c>
      <c r="C120" s="15" t="s">
        <v>207</v>
      </c>
      <c r="D120" s="15" t="s">
        <v>231</v>
      </c>
      <c r="E120" s="15">
        <v>2023</v>
      </c>
      <c r="F120" s="15" t="s">
        <v>162</v>
      </c>
      <c r="G120" s="15" t="s">
        <v>133</v>
      </c>
      <c r="H120" s="15" t="s">
        <v>136</v>
      </c>
      <c r="I120" s="15" t="s">
        <v>139</v>
      </c>
      <c r="J120" s="15" t="s">
        <v>141</v>
      </c>
      <c r="K120" s="15" t="s">
        <v>275</v>
      </c>
      <c r="L120" s="15" t="s">
        <v>278</v>
      </c>
      <c r="M120" s="15">
        <v>0.97</v>
      </c>
      <c r="N120" s="15">
        <v>0.80400000000000005</v>
      </c>
      <c r="O120" s="15">
        <v>0.02</v>
      </c>
      <c r="P120" s="15">
        <v>0.78100000000000003</v>
      </c>
      <c r="Q120" s="15">
        <v>0.41199999999999998</v>
      </c>
      <c r="R120" s="15">
        <v>1.3009999999999999</v>
      </c>
      <c r="S120" s="15">
        <v>12.364000000000001</v>
      </c>
      <c r="U120" s="15">
        <v>1095204.67</v>
      </c>
      <c r="V120" s="15">
        <v>1620</v>
      </c>
    </row>
    <row r="121" spans="2:22" x14ac:dyDescent="0.25">
      <c r="B121" s="15" t="s">
        <v>136</v>
      </c>
      <c r="C121" s="15" t="s">
        <v>207</v>
      </c>
      <c r="D121" s="15" t="s">
        <v>231</v>
      </c>
      <c r="E121" s="15">
        <v>2023</v>
      </c>
      <c r="F121" s="15" t="s">
        <v>162</v>
      </c>
      <c r="G121" s="15" t="s">
        <v>133</v>
      </c>
      <c r="H121" s="15" t="s">
        <v>136</v>
      </c>
      <c r="I121" s="15" t="s">
        <v>139</v>
      </c>
      <c r="J121" s="15" t="s">
        <v>141</v>
      </c>
      <c r="K121" s="15" t="s">
        <v>275</v>
      </c>
      <c r="L121" s="15" t="s">
        <v>279</v>
      </c>
      <c r="M121" s="15">
        <v>1.1619999999999999</v>
      </c>
      <c r="N121" s="15">
        <v>1.014</v>
      </c>
      <c r="O121" s="15">
        <v>4.5999999999999999E-2</v>
      </c>
      <c r="P121" s="15">
        <v>0.92</v>
      </c>
      <c r="Q121" s="15">
        <v>0.47199999999999998</v>
      </c>
      <c r="R121" s="15">
        <v>1.5129999999999999</v>
      </c>
      <c r="S121" s="15">
        <v>12.445</v>
      </c>
      <c r="U121" s="15">
        <v>1099188.068</v>
      </c>
      <c r="V121" s="15">
        <v>490</v>
      </c>
    </row>
    <row r="122" spans="2:22" x14ac:dyDescent="0.25">
      <c r="B122" s="15" t="s">
        <v>136</v>
      </c>
      <c r="C122" s="15" t="s">
        <v>207</v>
      </c>
      <c r="D122" s="15" t="s">
        <v>231</v>
      </c>
      <c r="E122" s="15">
        <v>2023</v>
      </c>
      <c r="F122" s="15" t="s">
        <v>162</v>
      </c>
      <c r="G122" s="15" t="s">
        <v>133</v>
      </c>
      <c r="H122" s="15" t="s">
        <v>136</v>
      </c>
      <c r="I122" s="15" t="s">
        <v>139</v>
      </c>
      <c r="J122" s="15" t="s">
        <v>141</v>
      </c>
      <c r="K122" s="15" t="s">
        <v>275</v>
      </c>
      <c r="L122" s="15" t="s">
        <v>280</v>
      </c>
      <c r="M122" s="15">
        <v>1.0660000000000001</v>
      </c>
      <c r="N122" s="15">
        <v>0.86699999999999999</v>
      </c>
      <c r="O122" s="15">
        <v>9.0999999999999998E-2</v>
      </c>
      <c r="P122" s="15">
        <v>0.69699999999999995</v>
      </c>
      <c r="Q122" s="15">
        <v>0.40100000000000002</v>
      </c>
      <c r="R122" s="15">
        <v>1.488</v>
      </c>
      <c r="S122" s="15">
        <v>12.33</v>
      </c>
      <c r="U122" s="15">
        <v>1089924.8659999999</v>
      </c>
      <c r="V122" s="15">
        <v>90</v>
      </c>
    </row>
    <row r="123" spans="2:22" x14ac:dyDescent="0.25">
      <c r="B123" s="15" t="s">
        <v>136</v>
      </c>
      <c r="C123" s="15" t="s">
        <v>207</v>
      </c>
      <c r="D123" s="15" t="s">
        <v>232</v>
      </c>
      <c r="E123" s="15">
        <v>2023</v>
      </c>
      <c r="F123" s="15" t="s">
        <v>162</v>
      </c>
      <c r="G123" s="15" t="s">
        <v>133</v>
      </c>
      <c r="H123" s="15" t="s">
        <v>136</v>
      </c>
      <c r="I123" s="15" t="s">
        <v>139</v>
      </c>
      <c r="J123" s="15" t="s">
        <v>141</v>
      </c>
      <c r="K123" s="15" t="s">
        <v>275</v>
      </c>
      <c r="L123" s="15" t="s">
        <v>276</v>
      </c>
      <c r="M123" s="15">
        <v>0.73799999999999999</v>
      </c>
      <c r="N123" s="15">
        <v>0.78400000000000003</v>
      </c>
      <c r="O123" s="15">
        <v>7.1999999999999995E-2</v>
      </c>
      <c r="P123" s="15">
        <v>0.42499999999999999</v>
      </c>
      <c r="Q123" s="15">
        <v>0.214</v>
      </c>
      <c r="R123" s="15">
        <v>0.997</v>
      </c>
      <c r="S123" s="15">
        <v>12.992000000000001</v>
      </c>
      <c r="U123" s="15">
        <v>1274679.423</v>
      </c>
      <c r="V123" s="15">
        <v>120</v>
      </c>
    </row>
    <row r="124" spans="2:22" x14ac:dyDescent="0.25">
      <c r="B124" s="15" t="s">
        <v>136</v>
      </c>
      <c r="C124" s="15" t="s">
        <v>207</v>
      </c>
      <c r="D124" s="15" t="s">
        <v>232</v>
      </c>
      <c r="E124" s="15">
        <v>2023</v>
      </c>
      <c r="F124" s="15" t="s">
        <v>162</v>
      </c>
      <c r="G124" s="15" t="s">
        <v>133</v>
      </c>
      <c r="H124" s="15" t="s">
        <v>136</v>
      </c>
      <c r="I124" s="15" t="s">
        <v>139</v>
      </c>
      <c r="J124" s="15" t="s">
        <v>141</v>
      </c>
      <c r="K124" s="15" t="s">
        <v>275</v>
      </c>
      <c r="L124" s="15" t="s">
        <v>277</v>
      </c>
      <c r="M124" s="15">
        <v>0.78800000000000003</v>
      </c>
      <c r="N124" s="15">
        <v>0.72499999999999998</v>
      </c>
      <c r="O124" s="15">
        <v>2.1000000000000001E-2</v>
      </c>
      <c r="P124" s="15">
        <v>0.60599999999999998</v>
      </c>
      <c r="Q124" s="15">
        <v>0.32100000000000001</v>
      </c>
      <c r="R124" s="15">
        <v>1.0109999999999999</v>
      </c>
      <c r="S124" s="15">
        <v>12.916</v>
      </c>
      <c r="U124" s="15">
        <v>1256497.206</v>
      </c>
      <c r="V124" s="15">
        <v>1210</v>
      </c>
    </row>
    <row r="125" spans="2:22" x14ac:dyDescent="0.25">
      <c r="B125" s="15" t="s">
        <v>136</v>
      </c>
      <c r="C125" s="15" t="s">
        <v>207</v>
      </c>
      <c r="D125" s="15" t="s">
        <v>232</v>
      </c>
      <c r="E125" s="15">
        <v>2023</v>
      </c>
      <c r="F125" s="15" t="s">
        <v>162</v>
      </c>
      <c r="G125" s="15" t="s">
        <v>133</v>
      </c>
      <c r="H125" s="15" t="s">
        <v>136</v>
      </c>
      <c r="I125" s="15" t="s">
        <v>139</v>
      </c>
      <c r="J125" s="15" t="s">
        <v>141</v>
      </c>
      <c r="K125" s="15" t="s">
        <v>275</v>
      </c>
      <c r="L125" s="15" t="s">
        <v>278</v>
      </c>
      <c r="M125" s="15">
        <v>0.96699999999999997</v>
      </c>
      <c r="N125" s="15">
        <v>0.876</v>
      </c>
      <c r="O125" s="15">
        <v>2.1999999999999999E-2</v>
      </c>
      <c r="P125" s="15">
        <v>0.77100000000000002</v>
      </c>
      <c r="Q125" s="15">
        <v>0.41799999999999998</v>
      </c>
      <c r="R125" s="15">
        <v>1.256</v>
      </c>
      <c r="S125" s="15">
        <v>12.967000000000001</v>
      </c>
      <c r="U125" s="15">
        <v>1263578.7039999999</v>
      </c>
      <c r="V125" s="15">
        <v>1620</v>
      </c>
    </row>
    <row r="126" spans="2:22" x14ac:dyDescent="0.25">
      <c r="B126" s="15" t="s">
        <v>136</v>
      </c>
      <c r="C126" s="15" t="s">
        <v>207</v>
      </c>
      <c r="D126" s="15" t="s">
        <v>232</v>
      </c>
      <c r="E126" s="15">
        <v>2023</v>
      </c>
      <c r="F126" s="15" t="s">
        <v>162</v>
      </c>
      <c r="G126" s="15" t="s">
        <v>133</v>
      </c>
      <c r="H126" s="15" t="s">
        <v>136</v>
      </c>
      <c r="I126" s="15" t="s">
        <v>139</v>
      </c>
      <c r="J126" s="15" t="s">
        <v>141</v>
      </c>
      <c r="K126" s="15" t="s">
        <v>275</v>
      </c>
      <c r="L126" s="15" t="s">
        <v>279</v>
      </c>
      <c r="M126" s="15">
        <v>1.1639999999999999</v>
      </c>
      <c r="N126" s="15">
        <v>0.999</v>
      </c>
      <c r="O126" s="15">
        <v>4.4999999999999998E-2</v>
      </c>
      <c r="P126" s="15">
        <v>0.91700000000000004</v>
      </c>
      <c r="Q126" s="15">
        <v>0.47099999999999997</v>
      </c>
      <c r="R126" s="15">
        <v>1.5449999999999999</v>
      </c>
      <c r="S126" s="15">
        <v>13.061</v>
      </c>
      <c r="U126" s="15">
        <v>1267135.257</v>
      </c>
      <c r="V126" s="15">
        <v>490</v>
      </c>
    </row>
    <row r="127" spans="2:22" x14ac:dyDescent="0.25">
      <c r="B127" s="15" t="s">
        <v>136</v>
      </c>
      <c r="C127" s="15" t="s">
        <v>207</v>
      </c>
      <c r="D127" s="15" t="s">
        <v>232</v>
      </c>
      <c r="E127" s="15">
        <v>2023</v>
      </c>
      <c r="F127" s="15" t="s">
        <v>162</v>
      </c>
      <c r="G127" s="15" t="s">
        <v>133</v>
      </c>
      <c r="H127" s="15" t="s">
        <v>136</v>
      </c>
      <c r="I127" s="15" t="s">
        <v>139</v>
      </c>
      <c r="J127" s="15" t="s">
        <v>141</v>
      </c>
      <c r="K127" s="15" t="s">
        <v>275</v>
      </c>
      <c r="L127" s="15" t="s">
        <v>280</v>
      </c>
      <c r="M127" s="15">
        <v>1.0980000000000001</v>
      </c>
      <c r="N127" s="15">
        <v>0.94799999999999995</v>
      </c>
      <c r="O127" s="15">
        <v>0.1</v>
      </c>
      <c r="P127" s="15">
        <v>0.76700000000000002</v>
      </c>
      <c r="Q127" s="15">
        <v>0.36</v>
      </c>
      <c r="R127" s="15">
        <v>1.5640000000000001</v>
      </c>
      <c r="S127" s="15">
        <v>12.928000000000001</v>
      </c>
      <c r="U127" s="15">
        <v>1257432.1680000001</v>
      </c>
      <c r="V127" s="15">
        <v>90</v>
      </c>
    </row>
    <row r="128" spans="2:22" x14ac:dyDescent="0.25">
      <c r="B128" s="15" t="s">
        <v>136</v>
      </c>
      <c r="C128" s="15" t="s">
        <v>207</v>
      </c>
      <c r="D128" s="15" t="s">
        <v>233</v>
      </c>
      <c r="E128" s="15">
        <v>2023</v>
      </c>
      <c r="F128" s="15" t="s">
        <v>162</v>
      </c>
      <c r="G128" s="15" t="s">
        <v>133</v>
      </c>
      <c r="H128" s="15" t="s">
        <v>136</v>
      </c>
      <c r="I128" s="15" t="s">
        <v>139</v>
      </c>
      <c r="J128" s="15" t="s">
        <v>141</v>
      </c>
      <c r="K128" s="15" t="s">
        <v>275</v>
      </c>
      <c r="L128" s="15" t="s">
        <v>276</v>
      </c>
      <c r="M128" s="15">
        <v>0.81100000000000005</v>
      </c>
      <c r="N128" s="15">
        <v>0.95499999999999996</v>
      </c>
      <c r="O128" s="15">
        <v>8.6999999999999994E-2</v>
      </c>
      <c r="P128" s="15">
        <v>0.46200000000000002</v>
      </c>
      <c r="Q128" s="15">
        <v>0.21</v>
      </c>
      <c r="R128" s="15">
        <v>1.0549999999999999</v>
      </c>
      <c r="S128" s="15">
        <v>12.992000000000001</v>
      </c>
      <c r="U128" s="15">
        <v>1274733.2180000001</v>
      </c>
      <c r="V128" s="15">
        <v>120</v>
      </c>
    </row>
    <row r="129" spans="2:22" x14ac:dyDescent="0.25">
      <c r="B129" s="15" t="s">
        <v>136</v>
      </c>
      <c r="C129" s="15" t="s">
        <v>207</v>
      </c>
      <c r="D129" s="15" t="s">
        <v>233</v>
      </c>
      <c r="E129" s="15">
        <v>2023</v>
      </c>
      <c r="F129" s="15" t="s">
        <v>162</v>
      </c>
      <c r="G129" s="15" t="s">
        <v>133</v>
      </c>
      <c r="H129" s="15" t="s">
        <v>136</v>
      </c>
      <c r="I129" s="15" t="s">
        <v>139</v>
      </c>
      <c r="J129" s="15" t="s">
        <v>141</v>
      </c>
      <c r="K129" s="15" t="s">
        <v>275</v>
      </c>
      <c r="L129" s="15" t="s">
        <v>277</v>
      </c>
      <c r="M129" s="15">
        <v>0.81499999999999995</v>
      </c>
      <c r="N129" s="15">
        <v>0.76600000000000001</v>
      </c>
      <c r="O129" s="15">
        <v>2.1999999999999999E-2</v>
      </c>
      <c r="P129" s="15">
        <v>0.64600000000000002</v>
      </c>
      <c r="Q129" s="15">
        <v>0.32600000000000001</v>
      </c>
      <c r="R129" s="15">
        <v>1.0389999999999999</v>
      </c>
      <c r="S129" s="15">
        <v>12.916</v>
      </c>
      <c r="U129" s="15">
        <v>1256491.858</v>
      </c>
      <c r="V129" s="15">
        <v>1210</v>
      </c>
    </row>
    <row r="130" spans="2:22" x14ac:dyDescent="0.25">
      <c r="B130" s="15" t="s">
        <v>136</v>
      </c>
      <c r="C130" s="15" t="s">
        <v>207</v>
      </c>
      <c r="D130" s="15" t="s">
        <v>233</v>
      </c>
      <c r="E130" s="15">
        <v>2023</v>
      </c>
      <c r="F130" s="15" t="s">
        <v>162</v>
      </c>
      <c r="G130" s="15" t="s">
        <v>133</v>
      </c>
      <c r="H130" s="15" t="s">
        <v>136</v>
      </c>
      <c r="I130" s="15" t="s">
        <v>139</v>
      </c>
      <c r="J130" s="15" t="s">
        <v>141</v>
      </c>
      <c r="K130" s="15" t="s">
        <v>275</v>
      </c>
      <c r="L130" s="15" t="s">
        <v>278</v>
      </c>
      <c r="M130" s="15">
        <v>1.0329999999999999</v>
      </c>
      <c r="N130" s="15">
        <v>0.93300000000000005</v>
      </c>
      <c r="O130" s="15">
        <v>2.3E-2</v>
      </c>
      <c r="P130" s="15">
        <v>0.79100000000000004</v>
      </c>
      <c r="Q130" s="15">
        <v>0.44</v>
      </c>
      <c r="R130" s="15">
        <v>1.337</v>
      </c>
      <c r="S130" s="15">
        <v>12.967000000000001</v>
      </c>
      <c r="U130" s="15">
        <v>1263569.0889999999</v>
      </c>
      <c r="V130" s="15">
        <v>1620</v>
      </c>
    </row>
    <row r="131" spans="2:22" x14ac:dyDescent="0.25">
      <c r="B131" s="15" t="s">
        <v>136</v>
      </c>
      <c r="C131" s="15" t="s">
        <v>207</v>
      </c>
      <c r="D131" s="15" t="s">
        <v>233</v>
      </c>
      <c r="E131" s="15">
        <v>2023</v>
      </c>
      <c r="F131" s="15" t="s">
        <v>162</v>
      </c>
      <c r="G131" s="15" t="s">
        <v>133</v>
      </c>
      <c r="H131" s="15" t="s">
        <v>136</v>
      </c>
      <c r="I131" s="15" t="s">
        <v>139</v>
      </c>
      <c r="J131" s="15" t="s">
        <v>141</v>
      </c>
      <c r="K131" s="15" t="s">
        <v>275</v>
      </c>
      <c r="L131" s="15" t="s">
        <v>279</v>
      </c>
      <c r="M131" s="15">
        <v>1.222</v>
      </c>
      <c r="N131" s="15">
        <v>1.0629999999999999</v>
      </c>
      <c r="O131" s="15">
        <v>4.8000000000000001E-2</v>
      </c>
      <c r="P131" s="15">
        <v>0.94699999999999995</v>
      </c>
      <c r="Q131" s="15">
        <v>0.504</v>
      </c>
      <c r="R131" s="15">
        <v>1.599</v>
      </c>
      <c r="S131" s="15">
        <v>13.061999999999999</v>
      </c>
      <c r="U131" s="15">
        <v>1267148.787</v>
      </c>
      <c r="V131" s="15">
        <v>490</v>
      </c>
    </row>
    <row r="132" spans="2:22" x14ac:dyDescent="0.25">
      <c r="B132" s="15" t="s">
        <v>136</v>
      </c>
      <c r="C132" s="15" t="s">
        <v>207</v>
      </c>
      <c r="D132" s="15" t="s">
        <v>233</v>
      </c>
      <c r="E132" s="15">
        <v>2023</v>
      </c>
      <c r="F132" s="15" t="s">
        <v>162</v>
      </c>
      <c r="G132" s="15" t="s">
        <v>133</v>
      </c>
      <c r="H132" s="15" t="s">
        <v>136</v>
      </c>
      <c r="I132" s="15" t="s">
        <v>139</v>
      </c>
      <c r="J132" s="15" t="s">
        <v>141</v>
      </c>
      <c r="K132" s="15" t="s">
        <v>275</v>
      </c>
      <c r="L132" s="15" t="s">
        <v>280</v>
      </c>
      <c r="M132" s="15">
        <v>1.2549999999999999</v>
      </c>
      <c r="N132" s="15">
        <v>1.254</v>
      </c>
      <c r="O132" s="15">
        <v>0.13200000000000001</v>
      </c>
      <c r="P132" s="15">
        <v>0.82299999999999995</v>
      </c>
      <c r="Q132" s="15">
        <v>0.41099999999999998</v>
      </c>
      <c r="R132" s="15">
        <v>1.6850000000000001</v>
      </c>
      <c r="S132" s="15">
        <v>12.928000000000001</v>
      </c>
      <c r="U132" s="15">
        <v>1257407.5020000001</v>
      </c>
      <c r="V132" s="15">
        <v>90</v>
      </c>
    </row>
    <row r="133" spans="2:22" x14ac:dyDescent="0.25">
      <c r="B133" s="15" t="s">
        <v>136</v>
      </c>
      <c r="C133" s="15" t="s">
        <v>207</v>
      </c>
      <c r="D133" s="15" t="s">
        <v>234</v>
      </c>
      <c r="E133" s="15">
        <v>2023</v>
      </c>
      <c r="F133" s="15" t="s">
        <v>162</v>
      </c>
      <c r="G133" s="15" t="s">
        <v>133</v>
      </c>
      <c r="H133" s="15" t="s">
        <v>136</v>
      </c>
      <c r="I133" s="15" t="s">
        <v>139</v>
      </c>
      <c r="J133" s="15" t="s">
        <v>141</v>
      </c>
      <c r="K133" s="15" t="s">
        <v>275</v>
      </c>
      <c r="L133" s="15" t="s">
        <v>276</v>
      </c>
      <c r="M133" s="15">
        <v>0.70599999999999996</v>
      </c>
      <c r="N133" s="15">
        <v>0.76200000000000001</v>
      </c>
      <c r="O133" s="15">
        <v>7.0000000000000007E-2</v>
      </c>
      <c r="P133" s="15">
        <v>0.45700000000000002</v>
      </c>
      <c r="Q133" s="15">
        <v>0.216</v>
      </c>
      <c r="R133" s="15">
        <v>0.94199999999999995</v>
      </c>
      <c r="S133" s="15">
        <v>13.41</v>
      </c>
      <c r="U133" s="15">
        <v>1343513.8130000001</v>
      </c>
      <c r="V133" s="15">
        <v>120</v>
      </c>
    </row>
    <row r="134" spans="2:22" x14ac:dyDescent="0.25">
      <c r="B134" s="15" t="s">
        <v>136</v>
      </c>
      <c r="C134" s="15" t="s">
        <v>207</v>
      </c>
      <c r="D134" s="15" t="s">
        <v>234</v>
      </c>
      <c r="E134" s="15">
        <v>2023</v>
      </c>
      <c r="F134" s="15" t="s">
        <v>162</v>
      </c>
      <c r="G134" s="15" t="s">
        <v>133</v>
      </c>
      <c r="H134" s="15" t="s">
        <v>136</v>
      </c>
      <c r="I134" s="15" t="s">
        <v>139</v>
      </c>
      <c r="J134" s="15" t="s">
        <v>141</v>
      </c>
      <c r="K134" s="15" t="s">
        <v>275</v>
      </c>
      <c r="L134" s="15" t="s">
        <v>277</v>
      </c>
      <c r="M134" s="15">
        <v>0.76400000000000001</v>
      </c>
      <c r="N134" s="15">
        <v>0.67900000000000005</v>
      </c>
      <c r="O134" s="15">
        <v>0.02</v>
      </c>
      <c r="P134" s="15">
        <v>0.59899999999999998</v>
      </c>
      <c r="Q134" s="15">
        <v>0.32400000000000001</v>
      </c>
      <c r="R134" s="15">
        <v>0.99299999999999999</v>
      </c>
      <c r="S134" s="15">
        <v>13.342000000000001</v>
      </c>
      <c r="U134" s="15">
        <v>1324365.5449999999</v>
      </c>
      <c r="V134" s="15">
        <v>1210</v>
      </c>
    </row>
    <row r="135" spans="2:22" x14ac:dyDescent="0.25">
      <c r="B135" s="15" t="s">
        <v>136</v>
      </c>
      <c r="C135" s="15" t="s">
        <v>207</v>
      </c>
      <c r="D135" s="15" t="s">
        <v>234</v>
      </c>
      <c r="E135" s="15">
        <v>2023</v>
      </c>
      <c r="F135" s="15" t="s">
        <v>162</v>
      </c>
      <c r="G135" s="15" t="s">
        <v>133</v>
      </c>
      <c r="H135" s="15" t="s">
        <v>136</v>
      </c>
      <c r="I135" s="15" t="s">
        <v>139</v>
      </c>
      <c r="J135" s="15" t="s">
        <v>141</v>
      </c>
      <c r="K135" s="15" t="s">
        <v>275</v>
      </c>
      <c r="L135" s="15" t="s">
        <v>278</v>
      </c>
      <c r="M135" s="15">
        <v>0.96899999999999997</v>
      </c>
      <c r="N135" s="15">
        <v>0.80800000000000005</v>
      </c>
      <c r="O135" s="15">
        <v>0.02</v>
      </c>
      <c r="P135" s="15">
        <v>0.77900000000000003</v>
      </c>
      <c r="Q135" s="15">
        <v>0.43099999999999999</v>
      </c>
      <c r="R135" s="15">
        <v>1.27</v>
      </c>
      <c r="S135" s="15">
        <v>13.388</v>
      </c>
      <c r="U135" s="15">
        <v>1331361.1880000001</v>
      </c>
      <c r="V135" s="15">
        <v>1620</v>
      </c>
    </row>
    <row r="136" spans="2:22" x14ac:dyDescent="0.25">
      <c r="B136" s="15" t="s">
        <v>136</v>
      </c>
      <c r="C136" s="15" t="s">
        <v>207</v>
      </c>
      <c r="D136" s="15" t="s">
        <v>234</v>
      </c>
      <c r="E136" s="15">
        <v>2023</v>
      </c>
      <c r="F136" s="15" t="s">
        <v>162</v>
      </c>
      <c r="G136" s="15" t="s">
        <v>133</v>
      </c>
      <c r="H136" s="15" t="s">
        <v>136</v>
      </c>
      <c r="I136" s="15" t="s">
        <v>139</v>
      </c>
      <c r="J136" s="15" t="s">
        <v>141</v>
      </c>
      <c r="K136" s="15" t="s">
        <v>275</v>
      </c>
      <c r="L136" s="15" t="s">
        <v>279</v>
      </c>
      <c r="M136" s="15">
        <v>1.1639999999999999</v>
      </c>
      <c r="N136" s="15">
        <v>0.96199999999999997</v>
      </c>
      <c r="O136" s="15">
        <v>4.2999999999999997E-2</v>
      </c>
      <c r="P136" s="15">
        <v>0.91600000000000004</v>
      </c>
      <c r="Q136" s="15">
        <v>0.501</v>
      </c>
      <c r="R136" s="15">
        <v>1.5469999999999999</v>
      </c>
      <c r="S136" s="15">
        <v>13.491</v>
      </c>
      <c r="U136" s="15">
        <v>1334921.5859999999</v>
      </c>
      <c r="V136" s="15">
        <v>490</v>
      </c>
    </row>
    <row r="137" spans="2:22" x14ac:dyDescent="0.25">
      <c r="B137" s="15" t="s">
        <v>136</v>
      </c>
      <c r="C137" s="15" t="s">
        <v>207</v>
      </c>
      <c r="D137" s="15" t="s">
        <v>234</v>
      </c>
      <c r="E137" s="15">
        <v>2023</v>
      </c>
      <c r="F137" s="15" t="s">
        <v>162</v>
      </c>
      <c r="G137" s="15" t="s">
        <v>133</v>
      </c>
      <c r="H137" s="15" t="s">
        <v>136</v>
      </c>
      <c r="I137" s="15" t="s">
        <v>139</v>
      </c>
      <c r="J137" s="15" t="s">
        <v>141</v>
      </c>
      <c r="K137" s="15" t="s">
        <v>275</v>
      </c>
      <c r="L137" s="15" t="s">
        <v>280</v>
      </c>
      <c r="M137" s="15">
        <v>1.109</v>
      </c>
      <c r="N137" s="15">
        <v>0.92</v>
      </c>
      <c r="O137" s="15">
        <v>9.7000000000000003E-2</v>
      </c>
      <c r="P137" s="15">
        <v>0.91400000000000003</v>
      </c>
      <c r="Q137" s="15">
        <v>0.39600000000000002</v>
      </c>
      <c r="R137" s="15">
        <v>1.49</v>
      </c>
      <c r="S137" s="15">
        <v>13.343</v>
      </c>
      <c r="U137" s="15">
        <v>1326662.7490000001</v>
      </c>
      <c r="V137" s="15">
        <v>90</v>
      </c>
    </row>
    <row r="138" spans="2:22" x14ac:dyDescent="0.25">
      <c r="B138" s="15" t="s">
        <v>136</v>
      </c>
      <c r="C138" s="15" t="s">
        <v>207</v>
      </c>
      <c r="D138" s="15" t="s">
        <v>235</v>
      </c>
      <c r="E138" s="15">
        <v>2023</v>
      </c>
      <c r="F138" s="15" t="s">
        <v>162</v>
      </c>
      <c r="G138" s="15" t="s">
        <v>133</v>
      </c>
      <c r="H138" s="15" t="s">
        <v>136</v>
      </c>
      <c r="I138" s="15" t="s">
        <v>139</v>
      </c>
      <c r="J138" s="15" t="s">
        <v>141</v>
      </c>
      <c r="K138" s="15" t="s">
        <v>275</v>
      </c>
      <c r="L138" s="15" t="s">
        <v>276</v>
      </c>
      <c r="M138" s="15">
        <v>0.70599999999999996</v>
      </c>
      <c r="N138" s="15">
        <v>0.82499999999999996</v>
      </c>
      <c r="O138" s="15">
        <v>7.4999999999999997E-2</v>
      </c>
      <c r="P138" s="15">
        <v>0.41399999999999998</v>
      </c>
      <c r="Q138" s="15">
        <v>0.21</v>
      </c>
      <c r="R138" s="15">
        <v>0.81</v>
      </c>
      <c r="S138" s="15">
        <v>13.41</v>
      </c>
      <c r="U138" s="15">
        <v>1343514.0889999999</v>
      </c>
      <c r="V138" s="15">
        <v>120</v>
      </c>
    </row>
    <row r="139" spans="2:22" x14ac:dyDescent="0.25">
      <c r="B139" s="15" t="s">
        <v>136</v>
      </c>
      <c r="C139" s="15" t="s">
        <v>207</v>
      </c>
      <c r="D139" s="15" t="s">
        <v>235</v>
      </c>
      <c r="E139" s="15">
        <v>2023</v>
      </c>
      <c r="F139" s="15" t="s">
        <v>162</v>
      </c>
      <c r="G139" s="15" t="s">
        <v>133</v>
      </c>
      <c r="H139" s="15" t="s">
        <v>136</v>
      </c>
      <c r="I139" s="15" t="s">
        <v>139</v>
      </c>
      <c r="J139" s="15" t="s">
        <v>141</v>
      </c>
      <c r="K139" s="15" t="s">
        <v>275</v>
      </c>
      <c r="L139" s="15" t="s">
        <v>277</v>
      </c>
      <c r="M139" s="15">
        <v>0.751</v>
      </c>
      <c r="N139" s="15">
        <v>0.64100000000000001</v>
      </c>
      <c r="O139" s="15">
        <v>1.7999999999999999E-2</v>
      </c>
      <c r="P139" s="15">
        <v>0.60299999999999998</v>
      </c>
      <c r="Q139" s="15">
        <v>0.32800000000000001</v>
      </c>
      <c r="R139" s="15">
        <v>0.96899999999999997</v>
      </c>
      <c r="S139" s="15">
        <v>13.342000000000001</v>
      </c>
      <c r="U139" s="15">
        <v>1324355.889</v>
      </c>
      <c r="V139" s="15">
        <v>1210</v>
      </c>
    </row>
    <row r="140" spans="2:22" x14ac:dyDescent="0.25">
      <c r="B140" s="15" t="s">
        <v>136</v>
      </c>
      <c r="C140" s="15" t="s">
        <v>207</v>
      </c>
      <c r="D140" s="15" t="s">
        <v>235</v>
      </c>
      <c r="E140" s="15">
        <v>2023</v>
      </c>
      <c r="F140" s="15" t="s">
        <v>162</v>
      </c>
      <c r="G140" s="15" t="s">
        <v>133</v>
      </c>
      <c r="H140" s="15" t="s">
        <v>136</v>
      </c>
      <c r="I140" s="15" t="s">
        <v>139</v>
      </c>
      <c r="J140" s="15" t="s">
        <v>141</v>
      </c>
      <c r="K140" s="15" t="s">
        <v>275</v>
      </c>
      <c r="L140" s="15" t="s">
        <v>278</v>
      </c>
      <c r="M140" s="15">
        <v>0.94699999999999995</v>
      </c>
      <c r="N140" s="15">
        <v>0.753</v>
      </c>
      <c r="O140" s="15">
        <v>1.9E-2</v>
      </c>
      <c r="P140" s="15">
        <v>0.75800000000000001</v>
      </c>
      <c r="Q140" s="15">
        <v>0.439</v>
      </c>
      <c r="R140" s="15">
        <v>1.242</v>
      </c>
      <c r="S140" s="15">
        <v>13.388</v>
      </c>
      <c r="U140" s="15">
        <v>1331443.8119999999</v>
      </c>
      <c r="V140" s="15">
        <v>1620</v>
      </c>
    </row>
    <row r="141" spans="2:22" x14ac:dyDescent="0.25">
      <c r="B141" s="15" t="s">
        <v>136</v>
      </c>
      <c r="C141" s="15" t="s">
        <v>207</v>
      </c>
      <c r="D141" s="15" t="s">
        <v>235</v>
      </c>
      <c r="E141" s="15">
        <v>2023</v>
      </c>
      <c r="F141" s="15" t="s">
        <v>162</v>
      </c>
      <c r="G141" s="15" t="s">
        <v>133</v>
      </c>
      <c r="H141" s="15" t="s">
        <v>136</v>
      </c>
      <c r="I141" s="15" t="s">
        <v>139</v>
      </c>
      <c r="J141" s="15" t="s">
        <v>141</v>
      </c>
      <c r="K141" s="15" t="s">
        <v>275</v>
      </c>
      <c r="L141" s="15" t="s">
        <v>279</v>
      </c>
      <c r="M141" s="15">
        <v>1.119</v>
      </c>
      <c r="N141" s="15">
        <v>0.88500000000000001</v>
      </c>
      <c r="O141" s="15">
        <v>0.04</v>
      </c>
      <c r="P141" s="15">
        <v>0.89</v>
      </c>
      <c r="Q141" s="15">
        <v>0.48199999999999998</v>
      </c>
      <c r="R141" s="15">
        <v>1.4139999999999999</v>
      </c>
      <c r="S141" s="15">
        <v>13.491</v>
      </c>
      <c r="U141" s="15">
        <v>1334917.199</v>
      </c>
      <c r="V141" s="15">
        <v>490</v>
      </c>
    </row>
    <row r="142" spans="2:22" x14ac:dyDescent="0.25">
      <c r="B142" s="15" t="s">
        <v>136</v>
      </c>
      <c r="C142" s="15" t="s">
        <v>207</v>
      </c>
      <c r="D142" s="15" t="s">
        <v>235</v>
      </c>
      <c r="E142" s="15">
        <v>2023</v>
      </c>
      <c r="F142" s="15" t="s">
        <v>162</v>
      </c>
      <c r="G142" s="15" t="s">
        <v>133</v>
      </c>
      <c r="H142" s="15" t="s">
        <v>136</v>
      </c>
      <c r="I142" s="15" t="s">
        <v>139</v>
      </c>
      <c r="J142" s="15" t="s">
        <v>141</v>
      </c>
      <c r="K142" s="15" t="s">
        <v>275</v>
      </c>
      <c r="L142" s="15" t="s">
        <v>280</v>
      </c>
      <c r="M142" s="15">
        <v>1.0369999999999999</v>
      </c>
      <c r="N142" s="15">
        <v>0.84499999999999997</v>
      </c>
      <c r="O142" s="15">
        <v>8.8999999999999996E-2</v>
      </c>
      <c r="P142" s="15">
        <v>0.83599999999999997</v>
      </c>
      <c r="Q142" s="15">
        <v>0.435</v>
      </c>
      <c r="R142" s="15">
        <v>1.302</v>
      </c>
      <c r="S142" s="15">
        <v>13.343</v>
      </c>
      <c r="U142" s="15">
        <v>1326662.7490000001</v>
      </c>
      <c r="V142" s="15">
        <v>90</v>
      </c>
    </row>
    <row r="143" spans="2:22" x14ac:dyDescent="0.25">
      <c r="B143" s="15" t="s">
        <v>136</v>
      </c>
      <c r="C143" s="15" t="s">
        <v>207</v>
      </c>
      <c r="D143" s="15" t="s">
        <v>236</v>
      </c>
      <c r="E143" s="15">
        <v>2023</v>
      </c>
      <c r="F143" s="15" t="s">
        <v>162</v>
      </c>
      <c r="G143" s="15" t="s">
        <v>133</v>
      </c>
      <c r="H143" s="15" t="s">
        <v>136</v>
      </c>
      <c r="I143" s="15" t="s">
        <v>139</v>
      </c>
      <c r="J143" s="15" t="s">
        <v>141</v>
      </c>
      <c r="K143" s="15" t="s">
        <v>275</v>
      </c>
      <c r="L143" s="15" t="s">
        <v>276</v>
      </c>
      <c r="M143" s="15">
        <v>0.60699999999999998</v>
      </c>
      <c r="N143" s="15">
        <v>0.59</v>
      </c>
      <c r="O143" s="15">
        <v>5.3999999999999999E-2</v>
      </c>
      <c r="P143" s="15">
        <v>0.38100000000000001</v>
      </c>
      <c r="Q143" s="15">
        <v>0.19600000000000001</v>
      </c>
      <c r="R143" s="15">
        <v>0.78</v>
      </c>
      <c r="S143" s="15">
        <v>13.659000000000001</v>
      </c>
      <c r="U143" s="15">
        <v>1300368.0090000001</v>
      </c>
      <c r="V143" s="15">
        <v>120</v>
      </c>
    </row>
    <row r="144" spans="2:22" x14ac:dyDescent="0.25">
      <c r="B144" s="15" t="s">
        <v>136</v>
      </c>
      <c r="C144" s="15" t="s">
        <v>207</v>
      </c>
      <c r="D144" s="15" t="s">
        <v>236</v>
      </c>
      <c r="E144" s="15">
        <v>2023</v>
      </c>
      <c r="F144" s="15" t="s">
        <v>162</v>
      </c>
      <c r="G144" s="15" t="s">
        <v>133</v>
      </c>
      <c r="H144" s="15" t="s">
        <v>136</v>
      </c>
      <c r="I144" s="15" t="s">
        <v>139</v>
      </c>
      <c r="J144" s="15" t="s">
        <v>141</v>
      </c>
      <c r="K144" s="15" t="s">
        <v>275</v>
      </c>
      <c r="L144" s="15" t="s">
        <v>277</v>
      </c>
      <c r="M144" s="15">
        <v>0.73499999999999999</v>
      </c>
      <c r="N144" s="15">
        <v>0.61899999999999999</v>
      </c>
      <c r="O144" s="15">
        <v>1.7999999999999999E-2</v>
      </c>
      <c r="P144" s="15">
        <v>0.59</v>
      </c>
      <c r="Q144" s="15">
        <v>0.33600000000000002</v>
      </c>
      <c r="R144" s="15">
        <v>0.97099999999999997</v>
      </c>
      <c r="S144" s="15">
        <v>13.596</v>
      </c>
      <c r="U144" s="15">
        <v>1282493.949</v>
      </c>
      <c r="V144" s="15">
        <v>1210</v>
      </c>
    </row>
    <row r="145" spans="2:22" x14ac:dyDescent="0.25">
      <c r="B145" s="15" t="s">
        <v>136</v>
      </c>
      <c r="C145" s="15" t="s">
        <v>207</v>
      </c>
      <c r="D145" s="15" t="s">
        <v>236</v>
      </c>
      <c r="E145" s="15">
        <v>2023</v>
      </c>
      <c r="F145" s="15" t="s">
        <v>162</v>
      </c>
      <c r="G145" s="15" t="s">
        <v>133</v>
      </c>
      <c r="H145" s="15" t="s">
        <v>136</v>
      </c>
      <c r="I145" s="15" t="s">
        <v>139</v>
      </c>
      <c r="J145" s="15" t="s">
        <v>141</v>
      </c>
      <c r="K145" s="15" t="s">
        <v>275</v>
      </c>
      <c r="L145" s="15" t="s">
        <v>278</v>
      </c>
      <c r="M145" s="15">
        <v>0.92400000000000004</v>
      </c>
      <c r="N145" s="15">
        <v>0.71</v>
      </c>
      <c r="O145" s="15">
        <v>1.7999999999999999E-2</v>
      </c>
      <c r="P145" s="15">
        <v>0.76300000000000001</v>
      </c>
      <c r="Q145" s="15">
        <v>0.433</v>
      </c>
      <c r="R145" s="15">
        <v>1.2430000000000001</v>
      </c>
      <c r="S145" s="15">
        <v>13.643000000000001</v>
      </c>
      <c r="U145" s="15">
        <v>1290171.82</v>
      </c>
      <c r="V145" s="15">
        <v>1620</v>
      </c>
    </row>
    <row r="146" spans="2:22" x14ac:dyDescent="0.25">
      <c r="B146" s="15" t="s">
        <v>136</v>
      </c>
      <c r="C146" s="15" t="s">
        <v>207</v>
      </c>
      <c r="D146" s="15" t="s">
        <v>236</v>
      </c>
      <c r="E146" s="15">
        <v>2023</v>
      </c>
      <c r="F146" s="15" t="s">
        <v>162</v>
      </c>
      <c r="G146" s="15" t="s">
        <v>133</v>
      </c>
      <c r="H146" s="15" t="s">
        <v>136</v>
      </c>
      <c r="I146" s="15" t="s">
        <v>139</v>
      </c>
      <c r="J146" s="15" t="s">
        <v>141</v>
      </c>
      <c r="K146" s="15" t="s">
        <v>275</v>
      </c>
      <c r="L146" s="15" t="s">
        <v>279</v>
      </c>
      <c r="M146" s="15">
        <v>1.08</v>
      </c>
      <c r="N146" s="15">
        <v>0.83699999999999997</v>
      </c>
      <c r="O146" s="15">
        <v>3.7999999999999999E-2</v>
      </c>
      <c r="P146" s="15">
        <v>0.89300000000000002</v>
      </c>
      <c r="Q146" s="15">
        <v>0.49</v>
      </c>
      <c r="R146" s="15">
        <v>1.421</v>
      </c>
      <c r="S146" s="15">
        <v>13.752000000000001</v>
      </c>
      <c r="U146" s="15">
        <v>1293580.574</v>
      </c>
      <c r="V146" s="15">
        <v>490</v>
      </c>
    </row>
    <row r="147" spans="2:22" x14ac:dyDescent="0.25">
      <c r="B147" s="15" t="s">
        <v>136</v>
      </c>
      <c r="C147" s="15" t="s">
        <v>207</v>
      </c>
      <c r="D147" s="15" t="s">
        <v>236</v>
      </c>
      <c r="E147" s="15">
        <v>2023</v>
      </c>
      <c r="F147" s="15" t="s">
        <v>162</v>
      </c>
      <c r="G147" s="15" t="s">
        <v>133</v>
      </c>
      <c r="H147" s="15" t="s">
        <v>136</v>
      </c>
      <c r="I147" s="15" t="s">
        <v>139</v>
      </c>
      <c r="J147" s="15" t="s">
        <v>141</v>
      </c>
      <c r="K147" s="15" t="s">
        <v>275</v>
      </c>
      <c r="L147" s="15" t="s">
        <v>280</v>
      </c>
      <c r="M147" s="15">
        <v>1.0640000000000001</v>
      </c>
      <c r="N147" s="15">
        <v>0.85599999999999998</v>
      </c>
      <c r="O147" s="15">
        <v>0.09</v>
      </c>
      <c r="P147" s="15">
        <v>0.78500000000000003</v>
      </c>
      <c r="Q147" s="15">
        <v>0.39300000000000002</v>
      </c>
      <c r="R147" s="15">
        <v>1.462</v>
      </c>
      <c r="S147" s="15">
        <v>13.597</v>
      </c>
      <c r="U147" s="15">
        <v>1287202.2830000001</v>
      </c>
      <c r="V147" s="15">
        <v>90</v>
      </c>
    </row>
    <row r="148" spans="2:22" x14ac:dyDescent="0.25">
      <c r="B148" s="15" t="s">
        <v>136</v>
      </c>
      <c r="C148" s="15" t="s">
        <v>207</v>
      </c>
      <c r="D148" s="15" t="s">
        <v>237</v>
      </c>
      <c r="E148" s="15">
        <v>2023</v>
      </c>
      <c r="F148" s="15" t="s">
        <v>162</v>
      </c>
      <c r="G148" s="15" t="s">
        <v>133</v>
      </c>
      <c r="H148" s="15" t="s">
        <v>136</v>
      </c>
      <c r="I148" s="15" t="s">
        <v>139</v>
      </c>
      <c r="J148" s="15" t="s">
        <v>141</v>
      </c>
      <c r="K148" s="15" t="s">
        <v>275</v>
      </c>
      <c r="L148" s="15" t="s">
        <v>276</v>
      </c>
      <c r="M148" s="15">
        <v>0.58099999999999996</v>
      </c>
      <c r="N148" s="15">
        <v>0.61699999999999999</v>
      </c>
      <c r="O148" s="15">
        <v>5.6000000000000001E-2</v>
      </c>
      <c r="P148" s="15">
        <v>0.36199999999999999</v>
      </c>
      <c r="Q148" s="15">
        <v>0.183</v>
      </c>
      <c r="R148" s="15">
        <v>0.75900000000000001</v>
      </c>
      <c r="S148" s="15">
        <v>13.659000000000001</v>
      </c>
      <c r="U148" s="15">
        <v>1300245.0260000001</v>
      </c>
      <c r="V148" s="15">
        <v>120</v>
      </c>
    </row>
    <row r="149" spans="2:22" x14ac:dyDescent="0.25">
      <c r="B149" s="15" t="s">
        <v>136</v>
      </c>
      <c r="C149" s="15" t="s">
        <v>207</v>
      </c>
      <c r="D149" s="15" t="s">
        <v>237</v>
      </c>
      <c r="E149" s="15">
        <v>2023</v>
      </c>
      <c r="F149" s="15" t="s">
        <v>162</v>
      </c>
      <c r="G149" s="15" t="s">
        <v>133</v>
      </c>
      <c r="H149" s="15" t="s">
        <v>136</v>
      </c>
      <c r="I149" s="15" t="s">
        <v>139</v>
      </c>
      <c r="J149" s="15" t="s">
        <v>141</v>
      </c>
      <c r="K149" s="15" t="s">
        <v>275</v>
      </c>
      <c r="L149" s="15" t="s">
        <v>277</v>
      </c>
      <c r="M149" s="15">
        <v>0.76800000000000002</v>
      </c>
      <c r="N149" s="15">
        <v>0.71199999999999997</v>
      </c>
      <c r="O149" s="15">
        <v>0.02</v>
      </c>
      <c r="P149" s="15">
        <v>0.59799999999999998</v>
      </c>
      <c r="Q149" s="15">
        <v>0.32900000000000001</v>
      </c>
      <c r="R149" s="15">
        <v>0.99299999999999999</v>
      </c>
      <c r="S149" s="15">
        <v>13.596</v>
      </c>
      <c r="U149" s="15">
        <v>1282488.51</v>
      </c>
      <c r="V149" s="15">
        <v>1210</v>
      </c>
    </row>
    <row r="150" spans="2:22" x14ac:dyDescent="0.25">
      <c r="B150" s="15" t="s">
        <v>136</v>
      </c>
      <c r="C150" s="15" t="s">
        <v>207</v>
      </c>
      <c r="D150" s="15" t="s">
        <v>237</v>
      </c>
      <c r="E150" s="15">
        <v>2023</v>
      </c>
      <c r="F150" s="15" t="s">
        <v>162</v>
      </c>
      <c r="G150" s="15" t="s">
        <v>133</v>
      </c>
      <c r="H150" s="15" t="s">
        <v>136</v>
      </c>
      <c r="I150" s="15" t="s">
        <v>139</v>
      </c>
      <c r="J150" s="15" t="s">
        <v>141</v>
      </c>
      <c r="K150" s="15" t="s">
        <v>275</v>
      </c>
      <c r="L150" s="15" t="s">
        <v>278</v>
      </c>
      <c r="M150" s="15">
        <v>0.94499999999999995</v>
      </c>
      <c r="N150" s="15">
        <v>0.76900000000000002</v>
      </c>
      <c r="O150" s="15">
        <v>1.9E-2</v>
      </c>
      <c r="P150" s="15">
        <v>0.77200000000000002</v>
      </c>
      <c r="Q150" s="15">
        <v>0.433</v>
      </c>
      <c r="R150" s="15">
        <v>1.2390000000000001</v>
      </c>
      <c r="S150" s="15">
        <v>13.643000000000001</v>
      </c>
      <c r="U150" s="15">
        <v>1290177.1669999999</v>
      </c>
      <c r="V150" s="15">
        <v>1620</v>
      </c>
    </row>
    <row r="151" spans="2:22" x14ac:dyDescent="0.25">
      <c r="B151" s="15" t="s">
        <v>136</v>
      </c>
      <c r="C151" s="15" t="s">
        <v>207</v>
      </c>
      <c r="D151" s="15" t="s">
        <v>237</v>
      </c>
      <c r="E151" s="15">
        <v>2023</v>
      </c>
      <c r="F151" s="15" t="s">
        <v>162</v>
      </c>
      <c r="G151" s="15" t="s">
        <v>133</v>
      </c>
      <c r="H151" s="15" t="s">
        <v>136</v>
      </c>
      <c r="I151" s="15" t="s">
        <v>139</v>
      </c>
      <c r="J151" s="15" t="s">
        <v>141</v>
      </c>
      <c r="K151" s="15" t="s">
        <v>275</v>
      </c>
      <c r="L151" s="15" t="s">
        <v>279</v>
      </c>
      <c r="M151" s="15">
        <v>1.105</v>
      </c>
      <c r="N151" s="15">
        <v>0.872</v>
      </c>
      <c r="O151" s="15">
        <v>3.9E-2</v>
      </c>
      <c r="P151" s="15">
        <v>0.89900000000000002</v>
      </c>
      <c r="Q151" s="15">
        <v>0.48</v>
      </c>
      <c r="R151" s="15">
        <v>1.4410000000000001</v>
      </c>
      <c r="S151" s="15">
        <v>13.752000000000001</v>
      </c>
      <c r="U151" s="15">
        <v>1293581.753</v>
      </c>
      <c r="V151" s="15">
        <v>490</v>
      </c>
    </row>
    <row r="152" spans="2:22" x14ac:dyDescent="0.25">
      <c r="B152" s="15" t="s">
        <v>136</v>
      </c>
      <c r="C152" s="15" t="s">
        <v>207</v>
      </c>
      <c r="D152" s="15" t="s">
        <v>237</v>
      </c>
      <c r="E152" s="15">
        <v>2023</v>
      </c>
      <c r="F152" s="15" t="s">
        <v>162</v>
      </c>
      <c r="G152" s="15" t="s">
        <v>133</v>
      </c>
      <c r="H152" s="15" t="s">
        <v>136</v>
      </c>
      <c r="I152" s="15" t="s">
        <v>139</v>
      </c>
      <c r="J152" s="15" t="s">
        <v>141</v>
      </c>
      <c r="K152" s="15" t="s">
        <v>275</v>
      </c>
      <c r="L152" s="15" t="s">
        <v>280</v>
      </c>
      <c r="M152" s="15">
        <v>1.22</v>
      </c>
      <c r="N152" s="15">
        <v>1.2689999999999999</v>
      </c>
      <c r="O152" s="15">
        <v>0.13400000000000001</v>
      </c>
      <c r="P152" s="15">
        <v>0.83499999999999996</v>
      </c>
      <c r="Q152" s="15">
        <v>0.374</v>
      </c>
      <c r="R152" s="15">
        <v>1.6439999999999999</v>
      </c>
      <c r="S152" s="15">
        <v>13.597</v>
      </c>
      <c r="U152" s="15">
        <v>1287197.0379999999</v>
      </c>
      <c r="V152" s="15">
        <v>90</v>
      </c>
    </row>
    <row r="153" spans="2:22" x14ac:dyDescent="0.25">
      <c r="B153" s="15" t="s">
        <v>136</v>
      </c>
      <c r="C153" s="15" t="s">
        <v>207</v>
      </c>
      <c r="D153" s="15" t="s">
        <v>238</v>
      </c>
      <c r="E153" s="15">
        <v>2023</v>
      </c>
      <c r="F153" s="15" t="s">
        <v>162</v>
      </c>
      <c r="G153" s="15" t="s">
        <v>133</v>
      </c>
      <c r="H153" s="15" t="s">
        <v>136</v>
      </c>
      <c r="I153" s="15" t="s">
        <v>139</v>
      </c>
      <c r="J153" s="15" t="s">
        <v>141</v>
      </c>
      <c r="K153" s="15" t="s">
        <v>275</v>
      </c>
      <c r="L153" s="15" t="s">
        <v>276</v>
      </c>
      <c r="M153" s="15">
        <v>0.65700000000000003</v>
      </c>
      <c r="N153" s="15">
        <v>0.68300000000000005</v>
      </c>
      <c r="O153" s="15">
        <v>6.2E-2</v>
      </c>
      <c r="P153" s="15">
        <v>0.41099999999999998</v>
      </c>
      <c r="Q153" s="15">
        <v>0.20200000000000001</v>
      </c>
      <c r="R153" s="15">
        <v>0.81100000000000005</v>
      </c>
      <c r="S153" s="15">
        <v>13.707000000000001</v>
      </c>
      <c r="U153" s="15">
        <v>1165588.895</v>
      </c>
      <c r="V153" s="15">
        <v>120</v>
      </c>
    </row>
    <row r="154" spans="2:22" x14ac:dyDescent="0.25">
      <c r="B154" s="15" t="s">
        <v>136</v>
      </c>
      <c r="C154" s="15" t="s">
        <v>207</v>
      </c>
      <c r="D154" s="15" t="s">
        <v>238</v>
      </c>
      <c r="E154" s="15">
        <v>2023</v>
      </c>
      <c r="F154" s="15" t="s">
        <v>162</v>
      </c>
      <c r="G154" s="15" t="s">
        <v>133</v>
      </c>
      <c r="H154" s="15" t="s">
        <v>136</v>
      </c>
      <c r="I154" s="15" t="s">
        <v>139</v>
      </c>
      <c r="J154" s="15" t="s">
        <v>141</v>
      </c>
      <c r="K154" s="15" t="s">
        <v>275</v>
      </c>
      <c r="L154" s="15" t="s">
        <v>277</v>
      </c>
      <c r="M154" s="15">
        <v>0.81499999999999995</v>
      </c>
      <c r="N154" s="15">
        <v>0.73299999999999998</v>
      </c>
      <c r="O154" s="15">
        <v>2.1000000000000001E-2</v>
      </c>
      <c r="P154" s="15">
        <v>0.63800000000000001</v>
      </c>
      <c r="Q154" s="15">
        <v>0.32800000000000001</v>
      </c>
      <c r="R154" s="15">
        <v>1.06</v>
      </c>
      <c r="S154" s="15">
        <v>13.648999999999999</v>
      </c>
      <c r="U154" s="15">
        <v>1150709.8119999999</v>
      </c>
      <c r="V154" s="15">
        <v>1210</v>
      </c>
    </row>
    <row r="155" spans="2:22" x14ac:dyDescent="0.25">
      <c r="B155" s="15" t="s">
        <v>136</v>
      </c>
      <c r="C155" s="15" t="s">
        <v>207</v>
      </c>
      <c r="D155" s="15" t="s">
        <v>238</v>
      </c>
      <c r="E155" s="15">
        <v>2023</v>
      </c>
      <c r="F155" s="15" t="s">
        <v>162</v>
      </c>
      <c r="G155" s="15" t="s">
        <v>133</v>
      </c>
      <c r="H155" s="15" t="s">
        <v>136</v>
      </c>
      <c r="I155" s="15" t="s">
        <v>139</v>
      </c>
      <c r="J155" s="15" t="s">
        <v>141</v>
      </c>
      <c r="K155" s="15" t="s">
        <v>275</v>
      </c>
      <c r="L155" s="15" t="s">
        <v>278</v>
      </c>
      <c r="M155" s="15">
        <v>1.0009999999999999</v>
      </c>
      <c r="N155" s="15">
        <v>0.81699999999999995</v>
      </c>
      <c r="O155" s="15">
        <v>0.02</v>
      </c>
      <c r="P155" s="15">
        <v>0.80700000000000005</v>
      </c>
      <c r="Q155" s="15">
        <v>0.46300000000000002</v>
      </c>
      <c r="R155" s="15">
        <v>1.33</v>
      </c>
      <c r="S155" s="15">
        <v>13.699</v>
      </c>
      <c r="U155" s="15">
        <v>1157516.9140000001</v>
      </c>
      <c r="V155" s="15">
        <v>1620</v>
      </c>
    </row>
    <row r="156" spans="2:22" x14ac:dyDescent="0.25">
      <c r="B156" s="15" t="s">
        <v>136</v>
      </c>
      <c r="C156" s="15" t="s">
        <v>207</v>
      </c>
      <c r="D156" s="15" t="s">
        <v>238</v>
      </c>
      <c r="E156" s="15">
        <v>2023</v>
      </c>
      <c r="F156" s="15" t="s">
        <v>162</v>
      </c>
      <c r="G156" s="15" t="s">
        <v>133</v>
      </c>
      <c r="H156" s="15" t="s">
        <v>136</v>
      </c>
      <c r="I156" s="15" t="s">
        <v>139</v>
      </c>
      <c r="J156" s="15" t="s">
        <v>141</v>
      </c>
      <c r="K156" s="15" t="s">
        <v>275</v>
      </c>
      <c r="L156" s="15" t="s">
        <v>279</v>
      </c>
      <c r="M156" s="15">
        <v>1.19</v>
      </c>
      <c r="N156" s="15">
        <v>0.95299999999999996</v>
      </c>
      <c r="O156" s="15">
        <v>4.2999999999999997E-2</v>
      </c>
      <c r="P156" s="15">
        <v>1.0249999999999999</v>
      </c>
      <c r="Q156" s="15">
        <v>0.51700000000000002</v>
      </c>
      <c r="R156" s="15">
        <v>1.506</v>
      </c>
      <c r="S156" s="15">
        <v>13.807</v>
      </c>
      <c r="U156" s="15">
        <v>1159730.2339999999</v>
      </c>
      <c r="V156" s="15">
        <v>490</v>
      </c>
    </row>
    <row r="157" spans="2:22" x14ac:dyDescent="0.25">
      <c r="B157" s="15" t="s">
        <v>136</v>
      </c>
      <c r="C157" s="15" t="s">
        <v>207</v>
      </c>
      <c r="D157" s="15" t="s">
        <v>238</v>
      </c>
      <c r="E157" s="15">
        <v>2023</v>
      </c>
      <c r="F157" s="15" t="s">
        <v>162</v>
      </c>
      <c r="G157" s="15" t="s">
        <v>133</v>
      </c>
      <c r="H157" s="15" t="s">
        <v>136</v>
      </c>
      <c r="I157" s="15" t="s">
        <v>139</v>
      </c>
      <c r="J157" s="15" t="s">
        <v>141</v>
      </c>
      <c r="K157" s="15" t="s">
        <v>275</v>
      </c>
      <c r="L157" s="15" t="s">
        <v>280</v>
      </c>
      <c r="M157" s="15">
        <v>1.2110000000000001</v>
      </c>
      <c r="N157" s="15">
        <v>1.0489999999999999</v>
      </c>
      <c r="O157" s="15">
        <v>0.111</v>
      </c>
      <c r="P157" s="15">
        <v>0.88600000000000001</v>
      </c>
      <c r="Q157" s="15">
        <v>0.42199999999999999</v>
      </c>
      <c r="R157" s="15">
        <v>1.831</v>
      </c>
      <c r="S157" s="15">
        <v>13.651</v>
      </c>
      <c r="U157" s="15">
        <v>1156874.6529999999</v>
      </c>
      <c r="V157" s="15">
        <v>90</v>
      </c>
    </row>
    <row r="158" spans="2:22" x14ac:dyDescent="0.25">
      <c r="B158" s="15" t="s">
        <v>136</v>
      </c>
      <c r="C158" s="15" t="s">
        <v>207</v>
      </c>
      <c r="D158" s="15" t="s">
        <v>239</v>
      </c>
      <c r="E158" s="15">
        <v>2023</v>
      </c>
      <c r="F158" s="15" t="s">
        <v>162</v>
      </c>
      <c r="G158" s="15" t="s">
        <v>133</v>
      </c>
      <c r="H158" s="15" t="s">
        <v>136</v>
      </c>
      <c r="I158" s="15" t="s">
        <v>139</v>
      </c>
      <c r="J158" s="15" t="s">
        <v>141</v>
      </c>
      <c r="K158" s="15" t="s">
        <v>275</v>
      </c>
      <c r="L158" s="15" t="s">
        <v>276</v>
      </c>
      <c r="M158" s="15">
        <v>0.752</v>
      </c>
      <c r="N158" s="15">
        <v>0.81799999999999995</v>
      </c>
      <c r="O158" s="15">
        <v>7.4999999999999997E-2</v>
      </c>
      <c r="P158" s="15">
        <v>0.42599999999999999</v>
      </c>
      <c r="Q158" s="15">
        <v>0.218</v>
      </c>
      <c r="R158" s="15">
        <v>1.0329999999999999</v>
      </c>
      <c r="S158" s="15">
        <v>13.708</v>
      </c>
      <c r="U158" s="15">
        <v>1165585.4979999999</v>
      </c>
      <c r="V158" s="15">
        <v>120</v>
      </c>
    </row>
    <row r="159" spans="2:22" x14ac:dyDescent="0.25">
      <c r="B159" s="15" t="s">
        <v>136</v>
      </c>
      <c r="C159" s="15" t="s">
        <v>207</v>
      </c>
      <c r="D159" s="15" t="s">
        <v>239</v>
      </c>
      <c r="E159" s="15">
        <v>2023</v>
      </c>
      <c r="F159" s="15" t="s">
        <v>162</v>
      </c>
      <c r="G159" s="15" t="s">
        <v>133</v>
      </c>
      <c r="H159" s="15" t="s">
        <v>136</v>
      </c>
      <c r="I159" s="15" t="s">
        <v>139</v>
      </c>
      <c r="J159" s="15" t="s">
        <v>141</v>
      </c>
      <c r="K159" s="15" t="s">
        <v>275</v>
      </c>
      <c r="L159" s="15" t="s">
        <v>277</v>
      </c>
      <c r="M159" s="15">
        <v>0.93500000000000005</v>
      </c>
      <c r="N159" s="15">
        <v>0.872</v>
      </c>
      <c r="O159" s="15">
        <v>2.5000000000000001E-2</v>
      </c>
      <c r="P159" s="15">
        <v>0.7</v>
      </c>
      <c r="Q159" s="15">
        <v>0.372</v>
      </c>
      <c r="R159" s="15">
        <v>1.2110000000000001</v>
      </c>
      <c r="S159" s="15">
        <v>13.648999999999999</v>
      </c>
      <c r="U159" s="15">
        <v>1150711.8489999999</v>
      </c>
      <c r="V159" s="15">
        <v>1210</v>
      </c>
    </row>
    <row r="160" spans="2:22" x14ac:dyDescent="0.25">
      <c r="B160" s="15" t="s">
        <v>136</v>
      </c>
      <c r="C160" s="15" t="s">
        <v>207</v>
      </c>
      <c r="D160" s="15" t="s">
        <v>239</v>
      </c>
      <c r="E160" s="15">
        <v>2023</v>
      </c>
      <c r="F160" s="15" t="s">
        <v>162</v>
      </c>
      <c r="G160" s="15" t="s">
        <v>133</v>
      </c>
      <c r="H160" s="15" t="s">
        <v>136</v>
      </c>
      <c r="I160" s="15" t="s">
        <v>139</v>
      </c>
      <c r="J160" s="15" t="s">
        <v>141</v>
      </c>
      <c r="K160" s="15" t="s">
        <v>275</v>
      </c>
      <c r="L160" s="15" t="s">
        <v>278</v>
      </c>
      <c r="M160" s="15">
        <v>1.153</v>
      </c>
      <c r="N160" s="15">
        <v>0.96699999999999997</v>
      </c>
      <c r="O160" s="15">
        <v>2.4E-2</v>
      </c>
      <c r="P160" s="15">
        <v>0.93300000000000005</v>
      </c>
      <c r="Q160" s="15">
        <v>0.53800000000000003</v>
      </c>
      <c r="R160" s="15">
        <v>1.4810000000000001</v>
      </c>
      <c r="S160" s="15">
        <v>13.699</v>
      </c>
      <c r="U160" s="15">
        <v>1157508.449</v>
      </c>
      <c r="V160" s="15">
        <v>1620</v>
      </c>
    </row>
    <row r="161" spans="2:22" x14ac:dyDescent="0.25">
      <c r="B161" s="15" t="s">
        <v>136</v>
      </c>
      <c r="C161" s="15" t="s">
        <v>207</v>
      </c>
      <c r="D161" s="15" t="s">
        <v>239</v>
      </c>
      <c r="E161" s="15">
        <v>2023</v>
      </c>
      <c r="F161" s="15" t="s">
        <v>162</v>
      </c>
      <c r="G161" s="15" t="s">
        <v>133</v>
      </c>
      <c r="H161" s="15" t="s">
        <v>136</v>
      </c>
      <c r="I161" s="15" t="s">
        <v>139</v>
      </c>
      <c r="J161" s="15" t="s">
        <v>141</v>
      </c>
      <c r="K161" s="15" t="s">
        <v>275</v>
      </c>
      <c r="L161" s="15" t="s">
        <v>279</v>
      </c>
      <c r="M161" s="15">
        <v>1.383</v>
      </c>
      <c r="N161" s="15">
        <v>1.147</v>
      </c>
      <c r="O161" s="15">
        <v>5.1999999999999998E-2</v>
      </c>
      <c r="P161" s="15">
        <v>1.1339999999999999</v>
      </c>
      <c r="Q161" s="15">
        <v>0.60099999999999998</v>
      </c>
      <c r="R161" s="15">
        <v>1.7509999999999999</v>
      </c>
      <c r="S161" s="15">
        <v>13.807</v>
      </c>
      <c r="U161" s="15">
        <v>1159756.713</v>
      </c>
      <c r="V161" s="15">
        <v>490</v>
      </c>
    </row>
    <row r="162" spans="2:22" x14ac:dyDescent="0.25">
      <c r="B162" s="15" t="s">
        <v>136</v>
      </c>
      <c r="C162" s="15" t="s">
        <v>207</v>
      </c>
      <c r="D162" s="15" t="s">
        <v>239</v>
      </c>
      <c r="E162" s="15">
        <v>2023</v>
      </c>
      <c r="F162" s="15" t="s">
        <v>162</v>
      </c>
      <c r="G162" s="15" t="s">
        <v>133</v>
      </c>
      <c r="H162" s="15" t="s">
        <v>136</v>
      </c>
      <c r="I162" s="15" t="s">
        <v>139</v>
      </c>
      <c r="J162" s="15" t="s">
        <v>141</v>
      </c>
      <c r="K162" s="15" t="s">
        <v>275</v>
      </c>
      <c r="L162" s="15" t="s">
        <v>280</v>
      </c>
      <c r="M162" s="15">
        <v>1.3839999999999999</v>
      </c>
      <c r="N162" s="15">
        <v>1.413</v>
      </c>
      <c r="O162" s="15">
        <v>0.14899999999999999</v>
      </c>
      <c r="P162" s="15">
        <v>1.008</v>
      </c>
      <c r="Q162" s="15">
        <v>0.45600000000000002</v>
      </c>
      <c r="R162" s="15">
        <v>1.891</v>
      </c>
      <c r="S162" s="15">
        <v>13.651</v>
      </c>
      <c r="U162" s="15">
        <v>1156859.6240000001</v>
      </c>
      <c r="V162" s="15">
        <v>90</v>
      </c>
    </row>
    <row r="163" spans="2:22" x14ac:dyDescent="0.25">
      <c r="B163" s="15" t="s">
        <v>136</v>
      </c>
      <c r="C163" s="15" t="s">
        <v>207</v>
      </c>
      <c r="D163" s="15" t="s">
        <v>240</v>
      </c>
      <c r="E163" s="15">
        <v>2023</v>
      </c>
      <c r="F163" s="15" t="s">
        <v>162</v>
      </c>
      <c r="G163" s="15" t="s">
        <v>133</v>
      </c>
      <c r="H163" s="15" t="s">
        <v>136</v>
      </c>
      <c r="I163" s="15" t="s">
        <v>139</v>
      </c>
      <c r="J163" s="15" t="s">
        <v>141</v>
      </c>
      <c r="K163" s="15" t="s">
        <v>275</v>
      </c>
      <c r="L163" s="15" t="s">
        <v>276</v>
      </c>
      <c r="M163" s="15">
        <v>1.026</v>
      </c>
      <c r="N163" s="15">
        <v>1.097</v>
      </c>
      <c r="O163" s="15">
        <v>0.1</v>
      </c>
      <c r="P163" s="15">
        <v>0.71399999999999997</v>
      </c>
      <c r="Q163" s="15">
        <v>0.29599999999999999</v>
      </c>
      <c r="R163" s="15">
        <v>1.3089999999999999</v>
      </c>
      <c r="S163" s="15">
        <v>13.545</v>
      </c>
      <c r="U163" s="15">
        <v>957493.15700000001</v>
      </c>
      <c r="V163" s="15">
        <v>120</v>
      </c>
    </row>
    <row r="164" spans="2:22" x14ac:dyDescent="0.25">
      <c r="B164" s="15" t="s">
        <v>136</v>
      </c>
      <c r="C164" s="15" t="s">
        <v>207</v>
      </c>
      <c r="D164" s="15" t="s">
        <v>240</v>
      </c>
      <c r="E164" s="15">
        <v>2023</v>
      </c>
      <c r="F164" s="15" t="s">
        <v>162</v>
      </c>
      <c r="G164" s="15" t="s">
        <v>133</v>
      </c>
      <c r="H164" s="15" t="s">
        <v>136</v>
      </c>
      <c r="I164" s="15" t="s">
        <v>139</v>
      </c>
      <c r="J164" s="15" t="s">
        <v>141</v>
      </c>
      <c r="K164" s="15" t="s">
        <v>275</v>
      </c>
      <c r="L164" s="15" t="s">
        <v>277</v>
      </c>
      <c r="M164" s="15">
        <v>1.109</v>
      </c>
      <c r="N164" s="15">
        <v>0.98899999999999999</v>
      </c>
      <c r="O164" s="15">
        <v>2.8000000000000001E-2</v>
      </c>
      <c r="P164" s="15">
        <v>0.84399999999999997</v>
      </c>
      <c r="Q164" s="15">
        <v>0.48</v>
      </c>
      <c r="R164" s="15">
        <v>1.45</v>
      </c>
      <c r="S164" s="15">
        <v>13.483000000000001</v>
      </c>
      <c r="U164" s="15">
        <v>945717.54599999997</v>
      </c>
      <c r="V164" s="15">
        <v>1210</v>
      </c>
    </row>
    <row r="165" spans="2:22" x14ac:dyDescent="0.25">
      <c r="B165" s="15" t="s">
        <v>136</v>
      </c>
      <c r="C165" s="15" t="s">
        <v>207</v>
      </c>
      <c r="D165" s="15" t="s">
        <v>240</v>
      </c>
      <c r="E165" s="15">
        <v>2023</v>
      </c>
      <c r="F165" s="15" t="s">
        <v>162</v>
      </c>
      <c r="G165" s="15" t="s">
        <v>133</v>
      </c>
      <c r="H165" s="15" t="s">
        <v>136</v>
      </c>
      <c r="I165" s="15" t="s">
        <v>139</v>
      </c>
      <c r="J165" s="15" t="s">
        <v>141</v>
      </c>
      <c r="K165" s="15" t="s">
        <v>275</v>
      </c>
      <c r="L165" s="15" t="s">
        <v>278</v>
      </c>
      <c r="M165" s="15">
        <v>1.3580000000000001</v>
      </c>
      <c r="N165" s="15">
        <v>1.0980000000000001</v>
      </c>
      <c r="O165" s="15">
        <v>2.7E-2</v>
      </c>
      <c r="P165" s="15">
        <v>1.1060000000000001</v>
      </c>
      <c r="Q165" s="15">
        <v>0.65700000000000003</v>
      </c>
      <c r="R165" s="15">
        <v>1.748</v>
      </c>
      <c r="S165" s="15">
        <v>13.537000000000001</v>
      </c>
      <c r="U165" s="15">
        <v>950981.68299999996</v>
      </c>
      <c r="V165" s="15">
        <v>1620</v>
      </c>
    </row>
    <row r="166" spans="2:22" x14ac:dyDescent="0.25">
      <c r="B166" s="15" t="s">
        <v>136</v>
      </c>
      <c r="C166" s="15" t="s">
        <v>207</v>
      </c>
      <c r="D166" s="15" t="s">
        <v>240</v>
      </c>
      <c r="E166" s="15">
        <v>2023</v>
      </c>
      <c r="F166" s="15" t="s">
        <v>162</v>
      </c>
      <c r="G166" s="15" t="s">
        <v>133</v>
      </c>
      <c r="H166" s="15" t="s">
        <v>136</v>
      </c>
      <c r="I166" s="15" t="s">
        <v>139</v>
      </c>
      <c r="J166" s="15" t="s">
        <v>141</v>
      </c>
      <c r="K166" s="15" t="s">
        <v>275</v>
      </c>
      <c r="L166" s="15" t="s">
        <v>279</v>
      </c>
      <c r="M166" s="15">
        <v>1.6259999999999999</v>
      </c>
      <c r="N166" s="15">
        <v>1.238</v>
      </c>
      <c r="O166" s="15">
        <v>5.6000000000000001E-2</v>
      </c>
      <c r="P166" s="15">
        <v>1.349</v>
      </c>
      <c r="Q166" s="15">
        <v>0.78200000000000003</v>
      </c>
      <c r="R166" s="15">
        <v>2.0449999999999999</v>
      </c>
      <c r="S166" s="15">
        <v>13.638999999999999</v>
      </c>
      <c r="U166" s="15">
        <v>952711.26800000004</v>
      </c>
      <c r="V166" s="15">
        <v>490</v>
      </c>
    </row>
    <row r="167" spans="2:22" x14ac:dyDescent="0.25">
      <c r="B167" s="15" t="s">
        <v>136</v>
      </c>
      <c r="C167" s="15" t="s">
        <v>207</v>
      </c>
      <c r="D167" s="15" t="s">
        <v>240</v>
      </c>
      <c r="E167" s="15">
        <v>2023</v>
      </c>
      <c r="F167" s="15" t="s">
        <v>162</v>
      </c>
      <c r="G167" s="15" t="s">
        <v>133</v>
      </c>
      <c r="H167" s="15" t="s">
        <v>136</v>
      </c>
      <c r="I167" s="15" t="s">
        <v>139</v>
      </c>
      <c r="J167" s="15" t="s">
        <v>141</v>
      </c>
      <c r="K167" s="15" t="s">
        <v>275</v>
      </c>
      <c r="L167" s="15" t="s">
        <v>280</v>
      </c>
      <c r="M167" s="15">
        <v>1.5609999999999999</v>
      </c>
      <c r="N167" s="15">
        <v>1.381</v>
      </c>
      <c r="O167" s="15">
        <v>0.14599999999999999</v>
      </c>
      <c r="P167" s="15">
        <v>1.2030000000000001</v>
      </c>
      <c r="Q167" s="15">
        <v>0.46899999999999997</v>
      </c>
      <c r="R167" s="15">
        <v>2.17</v>
      </c>
      <c r="S167" s="15">
        <v>13.492000000000001</v>
      </c>
      <c r="U167" s="15">
        <v>951937.40300000005</v>
      </c>
      <c r="V167" s="15">
        <v>90</v>
      </c>
    </row>
    <row r="168" spans="2:22" x14ac:dyDescent="0.25">
      <c r="B168" s="15" t="s">
        <v>136</v>
      </c>
      <c r="C168" s="15" t="s">
        <v>207</v>
      </c>
      <c r="D168" s="15" t="s">
        <v>241</v>
      </c>
      <c r="E168" s="15">
        <v>2023</v>
      </c>
      <c r="F168" s="15" t="s">
        <v>162</v>
      </c>
      <c r="G168" s="15" t="s">
        <v>133</v>
      </c>
      <c r="H168" s="15" t="s">
        <v>136</v>
      </c>
      <c r="I168" s="15" t="s">
        <v>139</v>
      </c>
      <c r="J168" s="15" t="s">
        <v>141</v>
      </c>
      <c r="K168" s="15" t="s">
        <v>275</v>
      </c>
      <c r="L168" s="15" t="s">
        <v>276</v>
      </c>
      <c r="M168" s="15">
        <v>1.2949999999999999</v>
      </c>
      <c r="N168" s="15">
        <v>1.181</v>
      </c>
      <c r="O168" s="15">
        <v>0.108</v>
      </c>
      <c r="P168" s="15">
        <v>0.876</v>
      </c>
      <c r="Q168" s="15">
        <v>0.307</v>
      </c>
      <c r="R168" s="15">
        <v>1.792</v>
      </c>
      <c r="S168" s="15">
        <v>13.545</v>
      </c>
      <c r="U168" s="15">
        <v>957485.19299999997</v>
      </c>
      <c r="V168" s="15">
        <v>120</v>
      </c>
    </row>
    <row r="169" spans="2:22" x14ac:dyDescent="0.25">
      <c r="B169" s="15" t="s">
        <v>136</v>
      </c>
      <c r="C169" s="15" t="s">
        <v>207</v>
      </c>
      <c r="D169" s="15" t="s">
        <v>241</v>
      </c>
      <c r="E169" s="15">
        <v>2023</v>
      </c>
      <c r="F169" s="15" t="s">
        <v>162</v>
      </c>
      <c r="G169" s="15" t="s">
        <v>133</v>
      </c>
      <c r="H169" s="15" t="s">
        <v>136</v>
      </c>
      <c r="I169" s="15" t="s">
        <v>139</v>
      </c>
      <c r="J169" s="15" t="s">
        <v>141</v>
      </c>
      <c r="K169" s="15" t="s">
        <v>275</v>
      </c>
      <c r="L169" s="15" t="s">
        <v>277</v>
      </c>
      <c r="M169" s="15">
        <v>1.482</v>
      </c>
      <c r="N169" s="15">
        <v>1.4390000000000001</v>
      </c>
      <c r="O169" s="15">
        <v>4.1000000000000002E-2</v>
      </c>
      <c r="P169" s="15">
        <v>1.0389999999999999</v>
      </c>
      <c r="Q169" s="15">
        <v>0.56899999999999995</v>
      </c>
      <c r="R169" s="15">
        <v>1.86</v>
      </c>
      <c r="S169" s="15">
        <v>13.483000000000001</v>
      </c>
      <c r="U169" s="15">
        <v>945716.49100000004</v>
      </c>
      <c r="V169" s="15">
        <v>1210</v>
      </c>
    </row>
    <row r="170" spans="2:22" x14ac:dyDescent="0.25">
      <c r="B170" s="15" t="s">
        <v>136</v>
      </c>
      <c r="C170" s="15" t="s">
        <v>207</v>
      </c>
      <c r="D170" s="15" t="s">
        <v>241</v>
      </c>
      <c r="E170" s="15">
        <v>2023</v>
      </c>
      <c r="F170" s="15" t="s">
        <v>162</v>
      </c>
      <c r="G170" s="15" t="s">
        <v>133</v>
      </c>
      <c r="H170" s="15" t="s">
        <v>136</v>
      </c>
      <c r="I170" s="15" t="s">
        <v>139</v>
      </c>
      <c r="J170" s="15" t="s">
        <v>141</v>
      </c>
      <c r="K170" s="15" t="s">
        <v>275</v>
      </c>
      <c r="L170" s="15" t="s">
        <v>278</v>
      </c>
      <c r="M170" s="15">
        <v>1.758</v>
      </c>
      <c r="N170" s="15">
        <v>1.552</v>
      </c>
      <c r="O170" s="15">
        <v>3.9E-2</v>
      </c>
      <c r="P170" s="15">
        <v>1.3420000000000001</v>
      </c>
      <c r="Q170" s="15">
        <v>0.81599999999999995</v>
      </c>
      <c r="R170" s="15">
        <v>2.15</v>
      </c>
      <c r="S170" s="15">
        <v>13.537000000000001</v>
      </c>
      <c r="U170" s="15">
        <v>950974.071</v>
      </c>
      <c r="V170" s="15">
        <v>1620</v>
      </c>
    </row>
    <row r="171" spans="2:22" x14ac:dyDescent="0.25">
      <c r="B171" s="15" t="s">
        <v>136</v>
      </c>
      <c r="C171" s="15" t="s">
        <v>207</v>
      </c>
      <c r="D171" s="15" t="s">
        <v>241</v>
      </c>
      <c r="E171" s="15">
        <v>2023</v>
      </c>
      <c r="F171" s="15" t="s">
        <v>162</v>
      </c>
      <c r="G171" s="15" t="s">
        <v>133</v>
      </c>
      <c r="H171" s="15" t="s">
        <v>136</v>
      </c>
      <c r="I171" s="15" t="s">
        <v>139</v>
      </c>
      <c r="J171" s="15" t="s">
        <v>141</v>
      </c>
      <c r="K171" s="15" t="s">
        <v>275</v>
      </c>
      <c r="L171" s="15" t="s">
        <v>279</v>
      </c>
      <c r="M171" s="15">
        <v>2.0619999999999998</v>
      </c>
      <c r="N171" s="15">
        <v>1.5549999999999999</v>
      </c>
      <c r="O171" s="15">
        <v>7.0000000000000007E-2</v>
      </c>
      <c r="P171" s="15">
        <v>1.651</v>
      </c>
      <c r="Q171" s="15">
        <v>1.05</v>
      </c>
      <c r="R171" s="15">
        <v>2.67</v>
      </c>
      <c r="S171" s="15">
        <v>13.638999999999999</v>
      </c>
      <c r="U171" s="15">
        <v>952711.71900000004</v>
      </c>
      <c r="V171" s="15">
        <v>490</v>
      </c>
    </row>
    <row r="172" spans="2:22" x14ac:dyDescent="0.25">
      <c r="B172" s="15" t="s">
        <v>136</v>
      </c>
      <c r="C172" s="15" t="s">
        <v>207</v>
      </c>
      <c r="D172" s="15" t="s">
        <v>241</v>
      </c>
      <c r="E172" s="15">
        <v>2023</v>
      </c>
      <c r="F172" s="15" t="s">
        <v>162</v>
      </c>
      <c r="G172" s="15" t="s">
        <v>133</v>
      </c>
      <c r="H172" s="15" t="s">
        <v>136</v>
      </c>
      <c r="I172" s="15" t="s">
        <v>139</v>
      </c>
      <c r="J172" s="15" t="s">
        <v>141</v>
      </c>
      <c r="K172" s="15" t="s">
        <v>275</v>
      </c>
      <c r="L172" s="15" t="s">
        <v>280</v>
      </c>
      <c r="M172" s="15">
        <v>1.9730000000000001</v>
      </c>
      <c r="N172" s="15">
        <v>1.7270000000000001</v>
      </c>
      <c r="O172" s="15">
        <v>0.182</v>
      </c>
      <c r="P172" s="15">
        <v>1.431</v>
      </c>
      <c r="Q172" s="15">
        <v>0.72499999999999998</v>
      </c>
      <c r="R172" s="15">
        <v>2.867</v>
      </c>
      <c r="S172" s="15">
        <v>13.492000000000001</v>
      </c>
      <c r="U172" s="15">
        <v>951937.40300000005</v>
      </c>
      <c r="V172" s="15">
        <v>90</v>
      </c>
    </row>
    <row r="173" spans="2:22" x14ac:dyDescent="0.25">
      <c r="B173" s="15" t="s">
        <v>136</v>
      </c>
      <c r="C173" s="15" t="s">
        <v>207</v>
      </c>
      <c r="D173" s="15" t="s">
        <v>242</v>
      </c>
      <c r="E173" s="15">
        <v>2023</v>
      </c>
      <c r="F173" s="15" t="s">
        <v>162</v>
      </c>
      <c r="G173" s="15" t="s">
        <v>133</v>
      </c>
      <c r="H173" s="15" t="s">
        <v>136</v>
      </c>
      <c r="I173" s="15" t="s">
        <v>139</v>
      </c>
      <c r="J173" s="15" t="s">
        <v>141</v>
      </c>
      <c r="K173" s="15" t="s">
        <v>275</v>
      </c>
      <c r="L173" s="15" t="s">
        <v>276</v>
      </c>
      <c r="M173" s="15">
        <v>1.4990000000000001</v>
      </c>
      <c r="N173" s="15">
        <v>1.294</v>
      </c>
      <c r="O173" s="15">
        <v>0.11799999999999999</v>
      </c>
      <c r="P173" s="15">
        <v>1.0509999999999999</v>
      </c>
      <c r="Q173" s="15">
        <v>0.39800000000000002</v>
      </c>
      <c r="R173" s="15">
        <v>2.4649999999999999</v>
      </c>
      <c r="S173" s="15">
        <v>13.201000000000001</v>
      </c>
      <c r="U173" s="15">
        <v>720626.27399999998</v>
      </c>
      <c r="V173" s="15">
        <v>120</v>
      </c>
    </row>
    <row r="174" spans="2:22" x14ac:dyDescent="0.25">
      <c r="B174" s="15" t="s">
        <v>136</v>
      </c>
      <c r="C174" s="15" t="s">
        <v>207</v>
      </c>
      <c r="D174" s="15" t="s">
        <v>242</v>
      </c>
      <c r="E174" s="15">
        <v>2023</v>
      </c>
      <c r="F174" s="15" t="s">
        <v>162</v>
      </c>
      <c r="G174" s="15" t="s">
        <v>133</v>
      </c>
      <c r="H174" s="15" t="s">
        <v>136</v>
      </c>
      <c r="I174" s="15" t="s">
        <v>139</v>
      </c>
      <c r="J174" s="15" t="s">
        <v>141</v>
      </c>
      <c r="K174" s="15" t="s">
        <v>275</v>
      </c>
      <c r="L174" s="15" t="s">
        <v>277</v>
      </c>
      <c r="M174" s="15">
        <v>1.671</v>
      </c>
      <c r="N174" s="15">
        <v>1.5609999999999999</v>
      </c>
      <c r="O174" s="15">
        <v>4.4999999999999998E-2</v>
      </c>
      <c r="P174" s="15">
        <v>1.2150000000000001</v>
      </c>
      <c r="Q174" s="15">
        <v>0.68300000000000005</v>
      </c>
      <c r="R174" s="15">
        <v>2.077</v>
      </c>
      <c r="S174" s="15">
        <v>13.137</v>
      </c>
      <c r="U174" s="15">
        <v>714020.48199999996</v>
      </c>
      <c r="V174" s="15">
        <v>1210</v>
      </c>
    </row>
    <row r="175" spans="2:22" x14ac:dyDescent="0.25">
      <c r="B175" s="15" t="s">
        <v>136</v>
      </c>
      <c r="C175" s="15" t="s">
        <v>207</v>
      </c>
      <c r="D175" s="15" t="s">
        <v>242</v>
      </c>
      <c r="E175" s="15">
        <v>2023</v>
      </c>
      <c r="F175" s="15" t="s">
        <v>162</v>
      </c>
      <c r="G175" s="15" t="s">
        <v>133</v>
      </c>
      <c r="H175" s="15" t="s">
        <v>136</v>
      </c>
      <c r="I175" s="15" t="s">
        <v>139</v>
      </c>
      <c r="J175" s="15" t="s">
        <v>141</v>
      </c>
      <c r="K175" s="15" t="s">
        <v>275</v>
      </c>
      <c r="L175" s="15" t="s">
        <v>278</v>
      </c>
      <c r="M175" s="15">
        <v>1.992</v>
      </c>
      <c r="N175" s="15">
        <v>1.629</v>
      </c>
      <c r="O175" s="15">
        <v>0.04</v>
      </c>
      <c r="P175" s="15">
        <v>1.5780000000000001</v>
      </c>
      <c r="Q175" s="15">
        <v>0.98199999999999998</v>
      </c>
      <c r="R175" s="15">
        <v>2.4929999999999999</v>
      </c>
      <c r="S175" s="15">
        <v>13.195</v>
      </c>
      <c r="U175" s="15">
        <v>716872.85199999996</v>
      </c>
      <c r="V175" s="15">
        <v>1620</v>
      </c>
    </row>
    <row r="176" spans="2:22" x14ac:dyDescent="0.25">
      <c r="B176" s="15" t="s">
        <v>136</v>
      </c>
      <c r="C176" s="15" t="s">
        <v>207</v>
      </c>
      <c r="D176" s="15" t="s">
        <v>242</v>
      </c>
      <c r="E176" s="15">
        <v>2023</v>
      </c>
      <c r="F176" s="15" t="s">
        <v>162</v>
      </c>
      <c r="G176" s="15" t="s">
        <v>133</v>
      </c>
      <c r="H176" s="15" t="s">
        <v>136</v>
      </c>
      <c r="I176" s="15" t="s">
        <v>139</v>
      </c>
      <c r="J176" s="15" t="s">
        <v>141</v>
      </c>
      <c r="K176" s="15" t="s">
        <v>275</v>
      </c>
      <c r="L176" s="15" t="s">
        <v>279</v>
      </c>
      <c r="M176" s="15">
        <v>2.4929999999999999</v>
      </c>
      <c r="N176" s="15">
        <v>1.91</v>
      </c>
      <c r="O176" s="15">
        <v>8.5999999999999993E-2</v>
      </c>
      <c r="P176" s="15">
        <v>1.952</v>
      </c>
      <c r="Q176" s="15">
        <v>1.1779999999999999</v>
      </c>
      <c r="R176" s="15">
        <v>3.2269999999999999</v>
      </c>
      <c r="S176" s="15">
        <v>13.285</v>
      </c>
      <c r="U176" s="15">
        <v>717394.43700000003</v>
      </c>
      <c r="V176" s="15">
        <v>490</v>
      </c>
    </row>
    <row r="177" spans="2:22" x14ac:dyDescent="0.25">
      <c r="B177" s="15" t="s">
        <v>136</v>
      </c>
      <c r="C177" s="15" t="s">
        <v>207</v>
      </c>
      <c r="D177" s="15" t="s">
        <v>242</v>
      </c>
      <c r="E177" s="15">
        <v>2023</v>
      </c>
      <c r="F177" s="15" t="s">
        <v>162</v>
      </c>
      <c r="G177" s="15" t="s">
        <v>133</v>
      </c>
      <c r="H177" s="15" t="s">
        <v>136</v>
      </c>
      <c r="I177" s="15" t="s">
        <v>139</v>
      </c>
      <c r="J177" s="15" t="s">
        <v>141</v>
      </c>
      <c r="K177" s="15" t="s">
        <v>275</v>
      </c>
      <c r="L177" s="15" t="s">
        <v>280</v>
      </c>
      <c r="M177" s="15">
        <v>2.3380000000000001</v>
      </c>
      <c r="N177" s="15">
        <v>1.845</v>
      </c>
      <c r="O177" s="15">
        <v>0.19500000000000001</v>
      </c>
      <c r="P177" s="15">
        <v>1.724</v>
      </c>
      <c r="Q177" s="15">
        <v>1.085</v>
      </c>
      <c r="R177" s="15">
        <v>3.5310000000000001</v>
      </c>
      <c r="S177" s="15">
        <v>13.153</v>
      </c>
      <c r="U177" s="15">
        <v>718476.19099999999</v>
      </c>
      <c r="V177" s="15">
        <v>90</v>
      </c>
    </row>
    <row r="178" spans="2:22" x14ac:dyDescent="0.25">
      <c r="B178" s="15" t="s">
        <v>136</v>
      </c>
      <c r="C178" s="15" t="s">
        <v>207</v>
      </c>
      <c r="D178" s="15" t="s">
        <v>243</v>
      </c>
      <c r="E178" s="15">
        <v>2023</v>
      </c>
      <c r="F178" s="15" t="s">
        <v>162</v>
      </c>
      <c r="G178" s="15" t="s">
        <v>133</v>
      </c>
      <c r="H178" s="15" t="s">
        <v>136</v>
      </c>
      <c r="I178" s="15" t="s">
        <v>139</v>
      </c>
      <c r="J178" s="15" t="s">
        <v>141</v>
      </c>
      <c r="K178" s="15" t="s">
        <v>275</v>
      </c>
      <c r="L178" s="15" t="s">
        <v>276</v>
      </c>
      <c r="M178" s="15">
        <v>1.7689999999999999</v>
      </c>
      <c r="N178" s="15">
        <v>1.849</v>
      </c>
      <c r="O178" s="15">
        <v>0.16900000000000001</v>
      </c>
      <c r="P178" s="15">
        <v>1.3340000000000001</v>
      </c>
      <c r="Q178" s="15">
        <v>0.58199999999999996</v>
      </c>
      <c r="R178" s="15">
        <v>2.0209999999999999</v>
      </c>
      <c r="S178" s="15">
        <v>13.201000000000001</v>
      </c>
      <c r="U178" s="15">
        <v>720626.27399999998</v>
      </c>
      <c r="V178" s="15">
        <v>120</v>
      </c>
    </row>
    <row r="179" spans="2:22" x14ac:dyDescent="0.25">
      <c r="B179" s="15" t="s">
        <v>136</v>
      </c>
      <c r="C179" s="15" t="s">
        <v>207</v>
      </c>
      <c r="D179" s="15" t="s">
        <v>243</v>
      </c>
      <c r="E179" s="15">
        <v>2023</v>
      </c>
      <c r="F179" s="15" t="s">
        <v>162</v>
      </c>
      <c r="G179" s="15" t="s">
        <v>133</v>
      </c>
      <c r="H179" s="15" t="s">
        <v>136</v>
      </c>
      <c r="I179" s="15" t="s">
        <v>139</v>
      </c>
      <c r="J179" s="15" t="s">
        <v>141</v>
      </c>
      <c r="K179" s="15" t="s">
        <v>275</v>
      </c>
      <c r="L179" s="15" t="s">
        <v>277</v>
      </c>
      <c r="M179" s="15">
        <v>1.802</v>
      </c>
      <c r="N179" s="15">
        <v>1.6080000000000001</v>
      </c>
      <c r="O179" s="15">
        <v>4.5999999999999999E-2</v>
      </c>
      <c r="P179" s="15">
        <v>1.3160000000000001</v>
      </c>
      <c r="Q179" s="15">
        <v>0.78600000000000003</v>
      </c>
      <c r="R179" s="15">
        <v>2.2280000000000002</v>
      </c>
      <c r="S179" s="15">
        <v>13.137</v>
      </c>
      <c r="U179" s="15">
        <v>714020.94200000004</v>
      </c>
      <c r="V179" s="15">
        <v>1210</v>
      </c>
    </row>
    <row r="180" spans="2:22" x14ac:dyDescent="0.25">
      <c r="B180" s="15" t="s">
        <v>136</v>
      </c>
      <c r="C180" s="15" t="s">
        <v>207</v>
      </c>
      <c r="D180" s="15" t="s">
        <v>243</v>
      </c>
      <c r="E180" s="15">
        <v>2023</v>
      </c>
      <c r="F180" s="15" t="s">
        <v>162</v>
      </c>
      <c r="G180" s="15" t="s">
        <v>133</v>
      </c>
      <c r="H180" s="15" t="s">
        <v>136</v>
      </c>
      <c r="I180" s="15" t="s">
        <v>139</v>
      </c>
      <c r="J180" s="15" t="s">
        <v>141</v>
      </c>
      <c r="K180" s="15" t="s">
        <v>275</v>
      </c>
      <c r="L180" s="15" t="s">
        <v>278</v>
      </c>
      <c r="M180" s="15">
        <v>2.2519999999999998</v>
      </c>
      <c r="N180" s="15">
        <v>1.794</v>
      </c>
      <c r="O180" s="15">
        <v>4.4999999999999998E-2</v>
      </c>
      <c r="P180" s="15">
        <v>1.778</v>
      </c>
      <c r="Q180" s="15">
        <v>1.135</v>
      </c>
      <c r="R180" s="15">
        <v>2.766</v>
      </c>
      <c r="S180" s="15">
        <v>13.195</v>
      </c>
      <c r="U180" s="15">
        <v>716872.56900000002</v>
      </c>
      <c r="V180" s="15">
        <v>1620</v>
      </c>
    </row>
    <row r="181" spans="2:22" x14ac:dyDescent="0.25">
      <c r="B181" s="15" t="s">
        <v>136</v>
      </c>
      <c r="C181" s="15" t="s">
        <v>207</v>
      </c>
      <c r="D181" s="15" t="s">
        <v>243</v>
      </c>
      <c r="E181" s="15">
        <v>2023</v>
      </c>
      <c r="F181" s="15" t="s">
        <v>162</v>
      </c>
      <c r="G181" s="15" t="s">
        <v>133</v>
      </c>
      <c r="H181" s="15" t="s">
        <v>136</v>
      </c>
      <c r="I181" s="15" t="s">
        <v>139</v>
      </c>
      <c r="J181" s="15" t="s">
        <v>141</v>
      </c>
      <c r="K181" s="15" t="s">
        <v>275</v>
      </c>
      <c r="L181" s="15" t="s">
        <v>279</v>
      </c>
      <c r="M181" s="15">
        <v>2.6989999999999998</v>
      </c>
      <c r="N181" s="15">
        <v>1.9830000000000001</v>
      </c>
      <c r="O181" s="15">
        <v>0.09</v>
      </c>
      <c r="P181" s="15">
        <v>2.177</v>
      </c>
      <c r="Q181" s="15">
        <v>1.4710000000000001</v>
      </c>
      <c r="R181" s="15">
        <v>3.419</v>
      </c>
      <c r="S181" s="15">
        <v>13.285</v>
      </c>
      <c r="U181" s="15">
        <v>717396.09199999995</v>
      </c>
      <c r="V181" s="15">
        <v>490</v>
      </c>
    </row>
    <row r="182" spans="2:22" x14ac:dyDescent="0.25">
      <c r="B182" s="15" t="s">
        <v>136</v>
      </c>
      <c r="C182" s="15" t="s">
        <v>207</v>
      </c>
      <c r="D182" s="15" t="s">
        <v>243</v>
      </c>
      <c r="E182" s="15">
        <v>2023</v>
      </c>
      <c r="F182" s="15" t="s">
        <v>162</v>
      </c>
      <c r="G182" s="15" t="s">
        <v>133</v>
      </c>
      <c r="H182" s="15" t="s">
        <v>136</v>
      </c>
      <c r="I182" s="15" t="s">
        <v>139</v>
      </c>
      <c r="J182" s="15" t="s">
        <v>141</v>
      </c>
      <c r="K182" s="15" t="s">
        <v>275</v>
      </c>
      <c r="L182" s="15" t="s">
        <v>280</v>
      </c>
      <c r="M182" s="15">
        <v>2.6640000000000001</v>
      </c>
      <c r="N182" s="15">
        <v>2.0089999999999999</v>
      </c>
      <c r="O182" s="15">
        <v>0.21199999999999999</v>
      </c>
      <c r="P182" s="15">
        <v>2.13</v>
      </c>
      <c r="Q182" s="15">
        <v>1.137</v>
      </c>
      <c r="R182" s="15">
        <v>3.754</v>
      </c>
      <c r="S182" s="15">
        <v>13.153</v>
      </c>
      <c r="U182" s="15">
        <v>718476.19099999999</v>
      </c>
      <c r="V182" s="15">
        <v>90</v>
      </c>
    </row>
    <row r="183" spans="2:22" x14ac:dyDescent="0.25">
      <c r="B183" s="15" t="s">
        <v>136</v>
      </c>
      <c r="C183" s="15" t="s">
        <v>207</v>
      </c>
      <c r="D183" s="15" t="s">
        <v>244</v>
      </c>
      <c r="E183" s="15">
        <v>2023</v>
      </c>
      <c r="F183" s="15" t="s">
        <v>162</v>
      </c>
      <c r="G183" s="15" t="s">
        <v>133</v>
      </c>
      <c r="H183" s="15" t="s">
        <v>136</v>
      </c>
      <c r="I183" s="15" t="s">
        <v>139</v>
      </c>
      <c r="J183" s="15" t="s">
        <v>141</v>
      </c>
      <c r="K183" s="15" t="s">
        <v>275</v>
      </c>
      <c r="L183" s="15" t="s">
        <v>276</v>
      </c>
      <c r="M183" s="15">
        <v>1.55</v>
      </c>
      <c r="N183" s="15">
        <v>1.2709999999999999</v>
      </c>
      <c r="O183" s="15">
        <v>0.11600000000000001</v>
      </c>
      <c r="P183" s="15">
        <v>1.3</v>
      </c>
      <c r="Q183" s="15">
        <v>0.51700000000000002</v>
      </c>
      <c r="R183" s="15">
        <v>2.2610000000000001</v>
      </c>
      <c r="S183" s="15">
        <v>12.759</v>
      </c>
      <c r="U183" s="15">
        <v>492982.50599999999</v>
      </c>
      <c r="V183" s="15">
        <v>120</v>
      </c>
    </row>
    <row r="184" spans="2:22" x14ac:dyDescent="0.25">
      <c r="B184" s="15" t="s">
        <v>136</v>
      </c>
      <c r="C184" s="15" t="s">
        <v>207</v>
      </c>
      <c r="D184" s="15" t="s">
        <v>244</v>
      </c>
      <c r="E184" s="15">
        <v>2023</v>
      </c>
      <c r="F184" s="15" t="s">
        <v>162</v>
      </c>
      <c r="G184" s="15" t="s">
        <v>133</v>
      </c>
      <c r="H184" s="15" t="s">
        <v>136</v>
      </c>
      <c r="I184" s="15" t="s">
        <v>139</v>
      </c>
      <c r="J184" s="15" t="s">
        <v>141</v>
      </c>
      <c r="K184" s="15" t="s">
        <v>275</v>
      </c>
      <c r="L184" s="15" t="s">
        <v>277</v>
      </c>
      <c r="M184" s="15">
        <v>1.7430000000000001</v>
      </c>
      <c r="N184" s="15">
        <v>1.3879999999999999</v>
      </c>
      <c r="O184" s="15">
        <v>0.04</v>
      </c>
      <c r="P184" s="15">
        <v>1.3660000000000001</v>
      </c>
      <c r="Q184" s="15">
        <v>0.82799999999999996</v>
      </c>
      <c r="R184" s="15">
        <v>2.2050000000000001</v>
      </c>
      <c r="S184" s="15">
        <v>12.692</v>
      </c>
      <c r="U184" s="15">
        <v>490014.071</v>
      </c>
      <c r="V184" s="15">
        <v>1210</v>
      </c>
    </row>
    <row r="185" spans="2:22" x14ac:dyDescent="0.25">
      <c r="B185" s="15" t="s">
        <v>136</v>
      </c>
      <c r="C185" s="15" t="s">
        <v>207</v>
      </c>
      <c r="D185" s="15" t="s">
        <v>244</v>
      </c>
      <c r="E185" s="15">
        <v>2023</v>
      </c>
      <c r="F185" s="15" t="s">
        <v>162</v>
      </c>
      <c r="G185" s="15" t="s">
        <v>133</v>
      </c>
      <c r="H185" s="15" t="s">
        <v>136</v>
      </c>
      <c r="I185" s="15" t="s">
        <v>139</v>
      </c>
      <c r="J185" s="15" t="s">
        <v>141</v>
      </c>
      <c r="K185" s="15" t="s">
        <v>275</v>
      </c>
      <c r="L185" s="15" t="s">
        <v>278</v>
      </c>
      <c r="M185" s="15">
        <v>2.246</v>
      </c>
      <c r="N185" s="15">
        <v>1.641</v>
      </c>
      <c r="O185" s="15">
        <v>4.1000000000000002E-2</v>
      </c>
      <c r="P185" s="15">
        <v>1.8979999999999999</v>
      </c>
      <c r="Q185" s="15">
        <v>1.2090000000000001</v>
      </c>
      <c r="R185" s="15">
        <v>2.8490000000000002</v>
      </c>
      <c r="S185" s="15">
        <v>12.755000000000001</v>
      </c>
      <c r="U185" s="15">
        <v>490641.18599999999</v>
      </c>
      <c r="V185" s="15">
        <v>1620</v>
      </c>
    </row>
    <row r="186" spans="2:22" x14ac:dyDescent="0.25">
      <c r="B186" s="15" t="s">
        <v>136</v>
      </c>
      <c r="C186" s="15" t="s">
        <v>207</v>
      </c>
      <c r="D186" s="15" t="s">
        <v>244</v>
      </c>
      <c r="E186" s="15">
        <v>2023</v>
      </c>
      <c r="F186" s="15" t="s">
        <v>162</v>
      </c>
      <c r="G186" s="15" t="s">
        <v>133</v>
      </c>
      <c r="H186" s="15" t="s">
        <v>136</v>
      </c>
      <c r="I186" s="15" t="s">
        <v>139</v>
      </c>
      <c r="J186" s="15" t="s">
        <v>141</v>
      </c>
      <c r="K186" s="15" t="s">
        <v>275</v>
      </c>
      <c r="L186" s="15" t="s">
        <v>279</v>
      </c>
      <c r="M186" s="15">
        <v>2.6560000000000001</v>
      </c>
      <c r="N186" s="15">
        <v>1.675</v>
      </c>
      <c r="O186" s="15">
        <v>7.5999999999999998E-2</v>
      </c>
      <c r="P186" s="15">
        <v>2.2589999999999999</v>
      </c>
      <c r="Q186" s="15">
        <v>1.5509999999999999</v>
      </c>
      <c r="R186" s="15">
        <v>3.4239999999999999</v>
      </c>
      <c r="S186" s="15">
        <v>12.831</v>
      </c>
      <c r="U186" s="15">
        <v>490800.755</v>
      </c>
      <c r="V186" s="15">
        <v>490</v>
      </c>
    </row>
    <row r="187" spans="2:22" x14ac:dyDescent="0.25">
      <c r="B187" s="15" t="s">
        <v>136</v>
      </c>
      <c r="C187" s="15" t="s">
        <v>207</v>
      </c>
      <c r="D187" s="15" t="s">
        <v>244</v>
      </c>
      <c r="E187" s="15">
        <v>2023</v>
      </c>
      <c r="F187" s="15" t="s">
        <v>162</v>
      </c>
      <c r="G187" s="15" t="s">
        <v>133</v>
      </c>
      <c r="H187" s="15" t="s">
        <v>136</v>
      </c>
      <c r="I187" s="15" t="s">
        <v>139</v>
      </c>
      <c r="J187" s="15" t="s">
        <v>141</v>
      </c>
      <c r="K187" s="15" t="s">
        <v>275</v>
      </c>
      <c r="L187" s="15" t="s">
        <v>280</v>
      </c>
      <c r="M187" s="15">
        <v>2.5739999999999998</v>
      </c>
      <c r="N187" s="15">
        <v>1.819</v>
      </c>
      <c r="O187" s="15">
        <v>0.192</v>
      </c>
      <c r="P187" s="15">
        <v>2.1709999999999998</v>
      </c>
      <c r="Q187" s="15">
        <v>1.153</v>
      </c>
      <c r="R187" s="15">
        <v>3.7879999999999998</v>
      </c>
      <c r="S187" s="15">
        <v>12.718</v>
      </c>
      <c r="U187" s="15">
        <v>492977.913</v>
      </c>
      <c r="V187" s="15">
        <v>90</v>
      </c>
    </row>
    <row r="188" spans="2:22" x14ac:dyDescent="0.25">
      <c r="B188" s="15" t="s">
        <v>136</v>
      </c>
      <c r="C188" s="15" t="s">
        <v>207</v>
      </c>
      <c r="D188" s="15" t="s">
        <v>245</v>
      </c>
      <c r="E188" s="15">
        <v>2023</v>
      </c>
      <c r="F188" s="15" t="s">
        <v>162</v>
      </c>
      <c r="G188" s="15" t="s">
        <v>133</v>
      </c>
      <c r="H188" s="15" t="s">
        <v>136</v>
      </c>
      <c r="I188" s="15" t="s">
        <v>139</v>
      </c>
      <c r="J188" s="15" t="s">
        <v>141</v>
      </c>
      <c r="K188" s="15" t="s">
        <v>275</v>
      </c>
      <c r="L188" s="15" t="s">
        <v>276</v>
      </c>
      <c r="M188" s="15">
        <v>1.583</v>
      </c>
      <c r="N188" s="15">
        <v>1.369</v>
      </c>
      <c r="O188" s="15">
        <v>0.125</v>
      </c>
      <c r="P188" s="15">
        <v>1.2729999999999999</v>
      </c>
      <c r="Q188" s="15">
        <v>0.55200000000000005</v>
      </c>
      <c r="R188" s="15">
        <v>2.1920000000000002</v>
      </c>
      <c r="S188" s="15">
        <v>12.759</v>
      </c>
      <c r="U188" s="15">
        <v>493015.45500000002</v>
      </c>
      <c r="V188" s="15">
        <v>120</v>
      </c>
    </row>
    <row r="189" spans="2:22" x14ac:dyDescent="0.25">
      <c r="B189" s="15" t="s">
        <v>136</v>
      </c>
      <c r="C189" s="15" t="s">
        <v>207</v>
      </c>
      <c r="D189" s="15" t="s">
        <v>245</v>
      </c>
      <c r="E189" s="15">
        <v>2023</v>
      </c>
      <c r="F189" s="15" t="s">
        <v>162</v>
      </c>
      <c r="G189" s="15" t="s">
        <v>133</v>
      </c>
      <c r="H189" s="15" t="s">
        <v>136</v>
      </c>
      <c r="I189" s="15" t="s">
        <v>139</v>
      </c>
      <c r="J189" s="15" t="s">
        <v>141</v>
      </c>
      <c r="K189" s="15" t="s">
        <v>275</v>
      </c>
      <c r="L189" s="15" t="s">
        <v>277</v>
      </c>
      <c r="M189" s="15">
        <v>1.7629999999999999</v>
      </c>
      <c r="N189" s="15">
        <v>1.3360000000000001</v>
      </c>
      <c r="O189" s="15">
        <v>3.7999999999999999E-2</v>
      </c>
      <c r="P189" s="15">
        <v>1.4279999999999999</v>
      </c>
      <c r="Q189" s="15">
        <v>0.83399999999999996</v>
      </c>
      <c r="R189" s="15">
        <v>2.298</v>
      </c>
      <c r="S189" s="15">
        <v>12.692</v>
      </c>
      <c r="U189" s="15">
        <v>490013.478</v>
      </c>
      <c r="V189" s="15">
        <v>1210</v>
      </c>
    </row>
    <row r="190" spans="2:22" x14ac:dyDescent="0.25">
      <c r="B190" s="15" t="s">
        <v>136</v>
      </c>
      <c r="C190" s="15" t="s">
        <v>207</v>
      </c>
      <c r="D190" s="15" t="s">
        <v>245</v>
      </c>
      <c r="E190" s="15">
        <v>2023</v>
      </c>
      <c r="F190" s="15" t="s">
        <v>162</v>
      </c>
      <c r="G190" s="15" t="s">
        <v>133</v>
      </c>
      <c r="H190" s="15" t="s">
        <v>136</v>
      </c>
      <c r="I190" s="15" t="s">
        <v>139</v>
      </c>
      <c r="J190" s="15" t="s">
        <v>141</v>
      </c>
      <c r="K190" s="15" t="s">
        <v>275</v>
      </c>
      <c r="L190" s="15" t="s">
        <v>278</v>
      </c>
      <c r="M190" s="15">
        <v>2.2850000000000001</v>
      </c>
      <c r="N190" s="15">
        <v>1.5880000000000001</v>
      </c>
      <c r="O190" s="15">
        <v>3.9E-2</v>
      </c>
      <c r="P190" s="15">
        <v>1.9379999999999999</v>
      </c>
      <c r="Q190" s="15">
        <v>1.2430000000000001</v>
      </c>
      <c r="R190" s="15">
        <v>2.9340000000000002</v>
      </c>
      <c r="S190" s="15">
        <v>12.755000000000001</v>
      </c>
      <c r="U190" s="15">
        <v>490641.96</v>
      </c>
      <c r="V190" s="15">
        <v>1620</v>
      </c>
    </row>
    <row r="191" spans="2:22" x14ac:dyDescent="0.25">
      <c r="B191" s="15" t="s">
        <v>136</v>
      </c>
      <c r="C191" s="15" t="s">
        <v>207</v>
      </c>
      <c r="D191" s="15" t="s">
        <v>245</v>
      </c>
      <c r="E191" s="15">
        <v>2023</v>
      </c>
      <c r="F191" s="15" t="s">
        <v>162</v>
      </c>
      <c r="G191" s="15" t="s">
        <v>133</v>
      </c>
      <c r="H191" s="15" t="s">
        <v>136</v>
      </c>
      <c r="I191" s="15" t="s">
        <v>139</v>
      </c>
      <c r="J191" s="15" t="s">
        <v>141</v>
      </c>
      <c r="K191" s="15" t="s">
        <v>275</v>
      </c>
      <c r="L191" s="15" t="s">
        <v>279</v>
      </c>
      <c r="M191" s="15">
        <v>2.677</v>
      </c>
      <c r="N191" s="15">
        <v>1.657</v>
      </c>
      <c r="O191" s="15">
        <v>7.4999999999999997E-2</v>
      </c>
      <c r="P191" s="15">
        <v>2.262</v>
      </c>
      <c r="Q191" s="15">
        <v>1.5680000000000001</v>
      </c>
      <c r="R191" s="15">
        <v>3.4929999999999999</v>
      </c>
      <c r="S191" s="15">
        <v>12.831</v>
      </c>
      <c r="U191" s="15">
        <v>490796.89500000002</v>
      </c>
      <c r="V191" s="15">
        <v>490</v>
      </c>
    </row>
    <row r="192" spans="2:22" x14ac:dyDescent="0.25">
      <c r="B192" s="15" t="s">
        <v>136</v>
      </c>
      <c r="C192" s="15" t="s">
        <v>207</v>
      </c>
      <c r="D192" s="15" t="s">
        <v>245</v>
      </c>
      <c r="E192" s="15">
        <v>2023</v>
      </c>
      <c r="F192" s="15" t="s">
        <v>162</v>
      </c>
      <c r="G192" s="15" t="s">
        <v>133</v>
      </c>
      <c r="H192" s="15" t="s">
        <v>136</v>
      </c>
      <c r="I192" s="15" t="s">
        <v>139</v>
      </c>
      <c r="J192" s="15" t="s">
        <v>141</v>
      </c>
      <c r="K192" s="15" t="s">
        <v>275</v>
      </c>
      <c r="L192" s="15" t="s">
        <v>280</v>
      </c>
      <c r="M192" s="15">
        <v>2.4849999999999999</v>
      </c>
      <c r="N192" s="15">
        <v>1.7629999999999999</v>
      </c>
      <c r="O192" s="15">
        <v>0.186</v>
      </c>
      <c r="P192" s="15">
        <v>1.9470000000000001</v>
      </c>
      <c r="Q192" s="15">
        <v>1.1000000000000001</v>
      </c>
      <c r="R192" s="15">
        <v>3.4129999999999998</v>
      </c>
      <c r="S192" s="15">
        <v>12.718</v>
      </c>
      <c r="U192" s="15">
        <v>492973.13799999998</v>
      </c>
      <c r="V192" s="15">
        <v>90</v>
      </c>
    </row>
    <row r="193" spans="2:22" x14ac:dyDescent="0.25">
      <c r="B193" s="15" t="s">
        <v>136</v>
      </c>
      <c r="C193" s="15" t="s">
        <v>207</v>
      </c>
      <c r="D193" s="15" t="s">
        <v>246</v>
      </c>
      <c r="E193" s="15">
        <v>2023</v>
      </c>
      <c r="F193" s="15" t="s">
        <v>162</v>
      </c>
      <c r="G193" s="15" t="s">
        <v>133</v>
      </c>
      <c r="H193" s="15" t="s">
        <v>136</v>
      </c>
      <c r="I193" s="15" t="s">
        <v>139</v>
      </c>
      <c r="J193" s="15" t="s">
        <v>141</v>
      </c>
      <c r="K193" s="15" t="s">
        <v>275</v>
      </c>
      <c r="L193" s="15" t="s">
        <v>276</v>
      </c>
      <c r="M193" s="15">
        <v>1.5029999999999999</v>
      </c>
      <c r="N193" s="15">
        <v>1.1950000000000001</v>
      </c>
      <c r="O193" s="15">
        <v>0.109</v>
      </c>
      <c r="P193" s="15">
        <v>1.2270000000000001</v>
      </c>
      <c r="Q193" s="15">
        <v>0.59399999999999997</v>
      </c>
      <c r="R193" s="15">
        <v>1.958</v>
      </c>
      <c r="S193" s="15">
        <v>12.249000000000001</v>
      </c>
      <c r="U193" s="15">
        <v>293008.16800000001</v>
      </c>
      <c r="V193" s="15">
        <v>120</v>
      </c>
    </row>
    <row r="194" spans="2:22" x14ac:dyDescent="0.25">
      <c r="B194" s="15" t="s">
        <v>136</v>
      </c>
      <c r="C194" s="15" t="s">
        <v>207</v>
      </c>
      <c r="D194" s="15" t="s">
        <v>246</v>
      </c>
      <c r="E194" s="15">
        <v>2023</v>
      </c>
      <c r="F194" s="15" t="s">
        <v>162</v>
      </c>
      <c r="G194" s="15" t="s">
        <v>133</v>
      </c>
      <c r="H194" s="15" t="s">
        <v>136</v>
      </c>
      <c r="I194" s="15" t="s">
        <v>139</v>
      </c>
      <c r="J194" s="15" t="s">
        <v>141</v>
      </c>
      <c r="K194" s="15" t="s">
        <v>275</v>
      </c>
      <c r="L194" s="15" t="s">
        <v>277</v>
      </c>
      <c r="M194" s="15">
        <v>1.66</v>
      </c>
      <c r="N194" s="15">
        <v>1.2130000000000001</v>
      </c>
      <c r="O194" s="15">
        <v>3.5000000000000003E-2</v>
      </c>
      <c r="P194" s="15">
        <v>1.401</v>
      </c>
      <c r="Q194" s="15">
        <v>0.84199999999999997</v>
      </c>
      <c r="R194" s="15">
        <v>2.1110000000000002</v>
      </c>
      <c r="S194" s="15">
        <v>12.175000000000001</v>
      </c>
      <c r="U194" s="15">
        <v>292847.315</v>
      </c>
      <c r="V194" s="15">
        <v>1210</v>
      </c>
    </row>
    <row r="195" spans="2:22" x14ac:dyDescent="0.25">
      <c r="B195" s="15" t="s">
        <v>136</v>
      </c>
      <c r="C195" s="15" t="s">
        <v>207</v>
      </c>
      <c r="D195" s="15" t="s">
        <v>246</v>
      </c>
      <c r="E195" s="15">
        <v>2023</v>
      </c>
      <c r="F195" s="15" t="s">
        <v>162</v>
      </c>
      <c r="G195" s="15" t="s">
        <v>133</v>
      </c>
      <c r="H195" s="15" t="s">
        <v>136</v>
      </c>
      <c r="I195" s="15" t="s">
        <v>139</v>
      </c>
      <c r="J195" s="15" t="s">
        <v>141</v>
      </c>
      <c r="K195" s="15" t="s">
        <v>275</v>
      </c>
      <c r="L195" s="15" t="s">
        <v>278</v>
      </c>
      <c r="M195" s="15">
        <v>2.2000000000000002</v>
      </c>
      <c r="N195" s="15">
        <v>1.5029999999999999</v>
      </c>
      <c r="O195" s="15">
        <v>3.6999999999999998E-2</v>
      </c>
      <c r="P195" s="15">
        <v>1.8759999999999999</v>
      </c>
      <c r="Q195" s="15">
        <v>1.1879999999999999</v>
      </c>
      <c r="R195" s="15">
        <v>2.847</v>
      </c>
      <c r="S195" s="15">
        <v>12.244</v>
      </c>
      <c r="U195" s="15">
        <v>292133.15999999997</v>
      </c>
      <c r="V195" s="15">
        <v>1620</v>
      </c>
    </row>
    <row r="196" spans="2:22" x14ac:dyDescent="0.25">
      <c r="B196" s="15" t="s">
        <v>136</v>
      </c>
      <c r="C196" s="15" t="s">
        <v>207</v>
      </c>
      <c r="D196" s="15" t="s">
        <v>246</v>
      </c>
      <c r="E196" s="15">
        <v>2023</v>
      </c>
      <c r="F196" s="15" t="s">
        <v>162</v>
      </c>
      <c r="G196" s="15" t="s">
        <v>133</v>
      </c>
      <c r="H196" s="15" t="s">
        <v>136</v>
      </c>
      <c r="I196" s="15" t="s">
        <v>139</v>
      </c>
      <c r="J196" s="15" t="s">
        <v>141</v>
      </c>
      <c r="K196" s="15" t="s">
        <v>275</v>
      </c>
      <c r="L196" s="15" t="s">
        <v>279</v>
      </c>
      <c r="M196" s="15">
        <v>2.5249999999999999</v>
      </c>
      <c r="N196" s="15">
        <v>1.536</v>
      </c>
      <c r="O196" s="15">
        <v>6.9000000000000006E-2</v>
      </c>
      <c r="P196" s="15">
        <v>2.2509999999999999</v>
      </c>
      <c r="Q196" s="15">
        <v>1.4470000000000001</v>
      </c>
      <c r="R196" s="15">
        <v>3.2810000000000001</v>
      </c>
      <c r="S196" s="15">
        <v>12.303000000000001</v>
      </c>
      <c r="U196" s="15">
        <v>291689.05699999997</v>
      </c>
      <c r="V196" s="15">
        <v>490</v>
      </c>
    </row>
    <row r="197" spans="2:22" x14ac:dyDescent="0.25">
      <c r="B197" s="15" t="s">
        <v>136</v>
      </c>
      <c r="C197" s="15" t="s">
        <v>207</v>
      </c>
      <c r="D197" s="15" t="s">
        <v>246</v>
      </c>
      <c r="E197" s="15">
        <v>2023</v>
      </c>
      <c r="F197" s="15" t="s">
        <v>162</v>
      </c>
      <c r="G197" s="15" t="s">
        <v>133</v>
      </c>
      <c r="H197" s="15" t="s">
        <v>136</v>
      </c>
      <c r="I197" s="15" t="s">
        <v>139</v>
      </c>
      <c r="J197" s="15" t="s">
        <v>141</v>
      </c>
      <c r="K197" s="15" t="s">
        <v>275</v>
      </c>
      <c r="L197" s="15" t="s">
        <v>280</v>
      </c>
      <c r="M197" s="15">
        <v>2.4119999999999999</v>
      </c>
      <c r="N197" s="15">
        <v>1.645</v>
      </c>
      <c r="O197" s="15">
        <v>0.17299999999999999</v>
      </c>
      <c r="P197" s="15">
        <v>2.11</v>
      </c>
      <c r="Q197" s="15">
        <v>1.1559999999999999</v>
      </c>
      <c r="R197" s="15">
        <v>3.1539999999999999</v>
      </c>
      <c r="S197" s="15">
        <v>12.207000000000001</v>
      </c>
      <c r="U197" s="15">
        <v>294449.967</v>
      </c>
      <c r="V197" s="15">
        <v>90</v>
      </c>
    </row>
    <row r="198" spans="2:22" x14ac:dyDescent="0.25">
      <c r="B198" s="15" t="s">
        <v>136</v>
      </c>
      <c r="C198" s="15" t="s">
        <v>207</v>
      </c>
      <c r="D198" s="15" t="s">
        <v>247</v>
      </c>
      <c r="E198" s="15">
        <v>2023</v>
      </c>
      <c r="F198" s="15" t="s">
        <v>162</v>
      </c>
      <c r="G198" s="15" t="s">
        <v>133</v>
      </c>
      <c r="H198" s="15" t="s">
        <v>136</v>
      </c>
      <c r="I198" s="15" t="s">
        <v>139</v>
      </c>
      <c r="J198" s="15" t="s">
        <v>141</v>
      </c>
      <c r="K198" s="15" t="s">
        <v>275</v>
      </c>
      <c r="L198" s="15" t="s">
        <v>276</v>
      </c>
      <c r="M198" s="15">
        <v>1.4350000000000001</v>
      </c>
      <c r="N198" s="15">
        <v>1.175</v>
      </c>
      <c r="O198" s="15">
        <v>0.107</v>
      </c>
      <c r="P198" s="15">
        <v>0.94799999999999995</v>
      </c>
      <c r="Q198" s="15">
        <v>0.58399999999999996</v>
      </c>
      <c r="R198" s="15">
        <v>1.92</v>
      </c>
      <c r="S198" s="15">
        <v>12.247999999999999</v>
      </c>
      <c r="U198" s="15">
        <v>292950.78899999999</v>
      </c>
      <c r="V198" s="15">
        <v>120</v>
      </c>
    </row>
    <row r="199" spans="2:22" x14ac:dyDescent="0.25">
      <c r="B199" s="15" t="s">
        <v>136</v>
      </c>
      <c r="C199" s="15" t="s">
        <v>207</v>
      </c>
      <c r="D199" s="15" t="s">
        <v>247</v>
      </c>
      <c r="E199" s="15">
        <v>2023</v>
      </c>
      <c r="F199" s="15" t="s">
        <v>162</v>
      </c>
      <c r="G199" s="15" t="s">
        <v>133</v>
      </c>
      <c r="H199" s="15" t="s">
        <v>136</v>
      </c>
      <c r="I199" s="15" t="s">
        <v>139</v>
      </c>
      <c r="J199" s="15" t="s">
        <v>141</v>
      </c>
      <c r="K199" s="15" t="s">
        <v>275</v>
      </c>
      <c r="L199" s="15" t="s">
        <v>277</v>
      </c>
      <c r="M199" s="15">
        <v>1.5429999999999999</v>
      </c>
      <c r="N199" s="15">
        <v>1.151</v>
      </c>
      <c r="O199" s="15">
        <v>3.3000000000000002E-2</v>
      </c>
      <c r="P199" s="15">
        <v>1.2490000000000001</v>
      </c>
      <c r="Q199" s="15">
        <v>0.75</v>
      </c>
      <c r="R199" s="15">
        <v>2.0230000000000001</v>
      </c>
      <c r="S199" s="15">
        <v>12.175000000000001</v>
      </c>
      <c r="U199" s="15">
        <v>292847.23599999998</v>
      </c>
      <c r="V199" s="15">
        <v>1210</v>
      </c>
    </row>
    <row r="200" spans="2:22" x14ac:dyDescent="0.25">
      <c r="B200" s="15" t="s">
        <v>136</v>
      </c>
      <c r="C200" s="15" t="s">
        <v>207</v>
      </c>
      <c r="D200" s="15" t="s">
        <v>247</v>
      </c>
      <c r="E200" s="15">
        <v>2023</v>
      </c>
      <c r="F200" s="15" t="s">
        <v>162</v>
      </c>
      <c r="G200" s="15" t="s">
        <v>133</v>
      </c>
      <c r="H200" s="15" t="s">
        <v>136</v>
      </c>
      <c r="I200" s="15" t="s">
        <v>139</v>
      </c>
      <c r="J200" s="15" t="s">
        <v>141</v>
      </c>
      <c r="K200" s="15" t="s">
        <v>275</v>
      </c>
      <c r="L200" s="15" t="s">
        <v>278</v>
      </c>
      <c r="M200" s="15">
        <v>2.0699999999999998</v>
      </c>
      <c r="N200" s="15">
        <v>1.381</v>
      </c>
      <c r="O200" s="15">
        <v>3.4000000000000002E-2</v>
      </c>
      <c r="P200" s="15">
        <v>1.772</v>
      </c>
      <c r="Q200" s="15">
        <v>1.137</v>
      </c>
      <c r="R200" s="15">
        <v>2.6749999999999998</v>
      </c>
      <c r="S200" s="15">
        <v>12.244</v>
      </c>
      <c r="U200" s="15">
        <v>292132.36700000003</v>
      </c>
      <c r="V200" s="15">
        <v>1620</v>
      </c>
    </row>
    <row r="201" spans="2:22" x14ac:dyDescent="0.25">
      <c r="B201" s="15" t="s">
        <v>136</v>
      </c>
      <c r="C201" s="15" t="s">
        <v>207</v>
      </c>
      <c r="D201" s="15" t="s">
        <v>247</v>
      </c>
      <c r="E201" s="15">
        <v>2023</v>
      </c>
      <c r="F201" s="15" t="s">
        <v>162</v>
      </c>
      <c r="G201" s="15" t="s">
        <v>133</v>
      </c>
      <c r="H201" s="15" t="s">
        <v>136</v>
      </c>
      <c r="I201" s="15" t="s">
        <v>139</v>
      </c>
      <c r="J201" s="15" t="s">
        <v>141</v>
      </c>
      <c r="K201" s="15" t="s">
        <v>275</v>
      </c>
      <c r="L201" s="15" t="s">
        <v>279</v>
      </c>
      <c r="M201" s="15">
        <v>2.4580000000000002</v>
      </c>
      <c r="N201" s="15">
        <v>1.532</v>
      </c>
      <c r="O201" s="15">
        <v>6.9000000000000006E-2</v>
      </c>
      <c r="P201" s="15">
        <v>2.1819999999999999</v>
      </c>
      <c r="Q201" s="15">
        <v>1.3959999999999999</v>
      </c>
      <c r="R201" s="15">
        <v>3.1720000000000002</v>
      </c>
      <c r="S201" s="15">
        <v>12.303000000000001</v>
      </c>
      <c r="U201" s="15">
        <v>291691.87900000002</v>
      </c>
      <c r="V201" s="15">
        <v>490</v>
      </c>
    </row>
    <row r="202" spans="2:22" x14ac:dyDescent="0.25">
      <c r="B202" s="15" t="s">
        <v>136</v>
      </c>
      <c r="C202" s="15" t="s">
        <v>207</v>
      </c>
      <c r="D202" s="15" t="s">
        <v>247</v>
      </c>
      <c r="E202" s="15">
        <v>2023</v>
      </c>
      <c r="F202" s="15" t="s">
        <v>162</v>
      </c>
      <c r="G202" s="15" t="s">
        <v>133</v>
      </c>
      <c r="H202" s="15" t="s">
        <v>136</v>
      </c>
      <c r="I202" s="15" t="s">
        <v>139</v>
      </c>
      <c r="J202" s="15" t="s">
        <v>141</v>
      </c>
      <c r="K202" s="15" t="s">
        <v>275</v>
      </c>
      <c r="L202" s="15" t="s">
        <v>280</v>
      </c>
      <c r="M202" s="15">
        <v>2.262</v>
      </c>
      <c r="N202" s="15">
        <v>1.615</v>
      </c>
      <c r="O202" s="15">
        <v>0.17</v>
      </c>
      <c r="P202" s="15">
        <v>1.9219999999999999</v>
      </c>
      <c r="Q202" s="15">
        <v>1.056</v>
      </c>
      <c r="R202" s="15">
        <v>3.2160000000000002</v>
      </c>
      <c r="S202" s="15">
        <v>12.208</v>
      </c>
      <c r="U202" s="15">
        <v>294449.60800000001</v>
      </c>
      <c r="V202" s="15">
        <v>90</v>
      </c>
    </row>
    <row r="203" spans="2:22" x14ac:dyDescent="0.25">
      <c r="B203" s="15" t="s">
        <v>136</v>
      </c>
      <c r="C203" s="15" t="s">
        <v>207</v>
      </c>
      <c r="D203" s="15" t="s">
        <v>248</v>
      </c>
      <c r="E203" s="15">
        <v>2023</v>
      </c>
      <c r="F203" s="15" t="s">
        <v>162</v>
      </c>
      <c r="G203" s="15" t="s">
        <v>133</v>
      </c>
      <c r="H203" s="15" t="s">
        <v>136</v>
      </c>
      <c r="I203" s="15" t="s">
        <v>139</v>
      </c>
      <c r="J203" s="15" t="s">
        <v>141</v>
      </c>
      <c r="K203" s="15" t="s">
        <v>275</v>
      </c>
      <c r="L203" s="15" t="s">
        <v>276</v>
      </c>
      <c r="M203" s="15">
        <v>1.2869999999999999</v>
      </c>
      <c r="N203" s="15">
        <v>1.042</v>
      </c>
      <c r="O203" s="15">
        <v>9.5000000000000001E-2</v>
      </c>
      <c r="P203" s="15">
        <v>1.0149999999999999</v>
      </c>
      <c r="Q203" s="15">
        <v>0.51900000000000002</v>
      </c>
      <c r="R203" s="15">
        <v>1.7989999999999999</v>
      </c>
      <c r="S203" s="15">
        <v>11.672000000000001</v>
      </c>
      <c r="U203" s="15">
        <v>132632.25200000001</v>
      </c>
      <c r="V203" s="15">
        <v>120</v>
      </c>
    </row>
    <row r="204" spans="2:22" x14ac:dyDescent="0.25">
      <c r="B204" s="15" t="s">
        <v>136</v>
      </c>
      <c r="C204" s="15" t="s">
        <v>207</v>
      </c>
      <c r="D204" s="15" t="s">
        <v>248</v>
      </c>
      <c r="E204" s="15">
        <v>2023</v>
      </c>
      <c r="F204" s="15" t="s">
        <v>162</v>
      </c>
      <c r="G204" s="15" t="s">
        <v>133</v>
      </c>
      <c r="H204" s="15" t="s">
        <v>136</v>
      </c>
      <c r="I204" s="15" t="s">
        <v>139</v>
      </c>
      <c r="J204" s="15" t="s">
        <v>141</v>
      </c>
      <c r="K204" s="15" t="s">
        <v>275</v>
      </c>
      <c r="L204" s="15" t="s">
        <v>277</v>
      </c>
      <c r="M204" s="15">
        <v>1.429</v>
      </c>
      <c r="N204" s="15">
        <v>1.0860000000000001</v>
      </c>
      <c r="O204" s="15">
        <v>3.1E-2</v>
      </c>
      <c r="P204" s="15">
        <v>1.1599999999999999</v>
      </c>
      <c r="Q204" s="15">
        <v>0.70799999999999996</v>
      </c>
      <c r="R204" s="15">
        <v>1.8859999999999999</v>
      </c>
      <c r="S204" s="15">
        <v>11.590999999999999</v>
      </c>
      <c r="U204" s="15">
        <v>134262.739</v>
      </c>
      <c r="V204" s="15">
        <v>1210</v>
      </c>
    </row>
    <row r="205" spans="2:22" x14ac:dyDescent="0.25">
      <c r="B205" s="15" t="s">
        <v>136</v>
      </c>
      <c r="C205" s="15" t="s">
        <v>207</v>
      </c>
      <c r="D205" s="15" t="s">
        <v>248</v>
      </c>
      <c r="E205" s="15">
        <v>2023</v>
      </c>
      <c r="F205" s="15" t="s">
        <v>162</v>
      </c>
      <c r="G205" s="15" t="s">
        <v>133</v>
      </c>
      <c r="H205" s="15" t="s">
        <v>136</v>
      </c>
      <c r="I205" s="15" t="s">
        <v>139</v>
      </c>
      <c r="J205" s="15" t="s">
        <v>141</v>
      </c>
      <c r="K205" s="15" t="s">
        <v>275</v>
      </c>
      <c r="L205" s="15" t="s">
        <v>278</v>
      </c>
      <c r="M205" s="15">
        <v>1.895</v>
      </c>
      <c r="N205" s="15">
        <v>1.2969999999999999</v>
      </c>
      <c r="O205" s="15">
        <v>3.2000000000000001E-2</v>
      </c>
      <c r="P205" s="15">
        <v>1.639</v>
      </c>
      <c r="Q205" s="15">
        <v>1.002</v>
      </c>
      <c r="R205" s="15">
        <v>2.4729999999999999</v>
      </c>
      <c r="S205" s="15">
        <v>11.666</v>
      </c>
      <c r="U205" s="15">
        <v>132867.41899999999</v>
      </c>
      <c r="V205" s="15">
        <v>1620</v>
      </c>
    </row>
    <row r="206" spans="2:22" x14ac:dyDescent="0.25">
      <c r="B206" s="15" t="s">
        <v>136</v>
      </c>
      <c r="C206" s="15" t="s">
        <v>207</v>
      </c>
      <c r="D206" s="15" t="s">
        <v>248</v>
      </c>
      <c r="E206" s="15">
        <v>2023</v>
      </c>
      <c r="F206" s="15" t="s">
        <v>162</v>
      </c>
      <c r="G206" s="15" t="s">
        <v>133</v>
      </c>
      <c r="H206" s="15" t="s">
        <v>136</v>
      </c>
      <c r="I206" s="15" t="s">
        <v>139</v>
      </c>
      <c r="J206" s="15" t="s">
        <v>141</v>
      </c>
      <c r="K206" s="15" t="s">
        <v>275</v>
      </c>
      <c r="L206" s="15" t="s">
        <v>279</v>
      </c>
      <c r="M206" s="15">
        <v>2.278</v>
      </c>
      <c r="N206" s="15">
        <v>1.3720000000000001</v>
      </c>
      <c r="O206" s="15">
        <v>6.2E-2</v>
      </c>
      <c r="P206" s="15">
        <v>2.0939999999999999</v>
      </c>
      <c r="Q206" s="15">
        <v>1.306</v>
      </c>
      <c r="R206" s="15">
        <v>2.95</v>
      </c>
      <c r="S206" s="15">
        <v>11.709</v>
      </c>
      <c r="U206" s="15">
        <v>132131.193</v>
      </c>
      <c r="V206" s="15">
        <v>490</v>
      </c>
    </row>
    <row r="207" spans="2:22" x14ac:dyDescent="0.25">
      <c r="B207" s="15" t="s">
        <v>136</v>
      </c>
      <c r="C207" s="15" t="s">
        <v>207</v>
      </c>
      <c r="D207" s="15" t="s">
        <v>248</v>
      </c>
      <c r="E207" s="15">
        <v>2023</v>
      </c>
      <c r="F207" s="15" t="s">
        <v>162</v>
      </c>
      <c r="G207" s="15" t="s">
        <v>133</v>
      </c>
      <c r="H207" s="15" t="s">
        <v>136</v>
      </c>
      <c r="I207" s="15" t="s">
        <v>139</v>
      </c>
      <c r="J207" s="15" t="s">
        <v>141</v>
      </c>
      <c r="K207" s="15" t="s">
        <v>275</v>
      </c>
      <c r="L207" s="15" t="s">
        <v>280</v>
      </c>
      <c r="M207" s="15">
        <v>2.0819999999999999</v>
      </c>
      <c r="N207" s="15">
        <v>1.544</v>
      </c>
      <c r="O207" s="15">
        <v>0.16300000000000001</v>
      </c>
      <c r="P207" s="15">
        <v>1.8109999999999999</v>
      </c>
      <c r="Q207" s="15">
        <v>0.91100000000000003</v>
      </c>
      <c r="R207" s="15">
        <v>2.786</v>
      </c>
      <c r="S207" s="15">
        <v>11.63</v>
      </c>
      <c r="U207" s="15">
        <v>134759.32999999999</v>
      </c>
      <c r="V207" s="15">
        <v>90</v>
      </c>
    </row>
    <row r="208" spans="2:22" x14ac:dyDescent="0.25">
      <c r="B208" s="15" t="s">
        <v>136</v>
      </c>
      <c r="C208" s="15" t="s">
        <v>207</v>
      </c>
      <c r="D208" s="15" t="s">
        <v>249</v>
      </c>
      <c r="E208" s="15">
        <v>2023</v>
      </c>
      <c r="F208" s="15" t="s">
        <v>162</v>
      </c>
      <c r="G208" s="15" t="s">
        <v>133</v>
      </c>
      <c r="H208" s="15" t="s">
        <v>136</v>
      </c>
      <c r="I208" s="15" t="s">
        <v>139</v>
      </c>
      <c r="J208" s="15" t="s">
        <v>141</v>
      </c>
      <c r="K208" s="15" t="s">
        <v>275</v>
      </c>
      <c r="L208" s="15" t="s">
        <v>276</v>
      </c>
      <c r="M208" s="15">
        <v>1.1599999999999999</v>
      </c>
      <c r="N208" s="15">
        <v>0.93100000000000005</v>
      </c>
      <c r="O208" s="15">
        <v>8.5000000000000006E-2</v>
      </c>
      <c r="P208" s="15">
        <v>0.83699999999999997</v>
      </c>
      <c r="Q208" s="15">
        <v>0.51300000000000001</v>
      </c>
      <c r="R208" s="15">
        <v>1.714</v>
      </c>
      <c r="S208" s="15">
        <v>11.673</v>
      </c>
      <c r="U208" s="15">
        <v>132634.93599999999</v>
      </c>
      <c r="V208" s="15">
        <v>120</v>
      </c>
    </row>
    <row r="209" spans="2:22" x14ac:dyDescent="0.25">
      <c r="B209" s="15" t="s">
        <v>136</v>
      </c>
      <c r="C209" s="15" t="s">
        <v>207</v>
      </c>
      <c r="D209" s="15" t="s">
        <v>249</v>
      </c>
      <c r="E209" s="15">
        <v>2023</v>
      </c>
      <c r="F209" s="15" t="s">
        <v>162</v>
      </c>
      <c r="G209" s="15" t="s">
        <v>133</v>
      </c>
      <c r="H209" s="15" t="s">
        <v>136</v>
      </c>
      <c r="I209" s="15" t="s">
        <v>139</v>
      </c>
      <c r="J209" s="15" t="s">
        <v>141</v>
      </c>
      <c r="K209" s="15" t="s">
        <v>275</v>
      </c>
      <c r="L209" s="15" t="s">
        <v>277</v>
      </c>
      <c r="M209" s="15">
        <v>1.3129999999999999</v>
      </c>
      <c r="N209" s="15">
        <v>1.04</v>
      </c>
      <c r="O209" s="15">
        <v>0.03</v>
      </c>
      <c r="P209" s="15">
        <v>1.073</v>
      </c>
      <c r="Q209" s="15">
        <v>0.59599999999999997</v>
      </c>
      <c r="R209" s="15">
        <v>1.728</v>
      </c>
      <c r="S209" s="15">
        <v>11.590999999999999</v>
      </c>
      <c r="U209" s="15">
        <v>134263.29399999999</v>
      </c>
      <c r="V209" s="15">
        <v>1210</v>
      </c>
    </row>
    <row r="210" spans="2:22" x14ac:dyDescent="0.25">
      <c r="B210" s="15" t="s">
        <v>136</v>
      </c>
      <c r="C210" s="15" t="s">
        <v>207</v>
      </c>
      <c r="D210" s="15" t="s">
        <v>249</v>
      </c>
      <c r="E210" s="15">
        <v>2023</v>
      </c>
      <c r="F210" s="15" t="s">
        <v>162</v>
      </c>
      <c r="G210" s="15" t="s">
        <v>133</v>
      </c>
      <c r="H210" s="15" t="s">
        <v>136</v>
      </c>
      <c r="I210" s="15" t="s">
        <v>139</v>
      </c>
      <c r="J210" s="15" t="s">
        <v>141</v>
      </c>
      <c r="K210" s="15" t="s">
        <v>275</v>
      </c>
      <c r="L210" s="15" t="s">
        <v>278</v>
      </c>
      <c r="M210" s="15">
        <v>1.7350000000000001</v>
      </c>
      <c r="N210" s="15">
        <v>1.268</v>
      </c>
      <c r="O210" s="15">
        <v>3.2000000000000001E-2</v>
      </c>
      <c r="P210" s="15">
        <v>1.4770000000000001</v>
      </c>
      <c r="Q210" s="15">
        <v>0.877</v>
      </c>
      <c r="R210" s="15">
        <v>2.2490000000000001</v>
      </c>
      <c r="S210" s="15">
        <v>11.666</v>
      </c>
      <c r="U210" s="15">
        <v>132868.524</v>
      </c>
      <c r="V210" s="15">
        <v>1620</v>
      </c>
    </row>
    <row r="211" spans="2:22" x14ac:dyDescent="0.25">
      <c r="B211" s="15" t="s">
        <v>136</v>
      </c>
      <c r="C211" s="15" t="s">
        <v>207</v>
      </c>
      <c r="D211" s="15" t="s">
        <v>249</v>
      </c>
      <c r="E211" s="15">
        <v>2023</v>
      </c>
      <c r="F211" s="15" t="s">
        <v>162</v>
      </c>
      <c r="G211" s="15" t="s">
        <v>133</v>
      </c>
      <c r="H211" s="15" t="s">
        <v>136</v>
      </c>
      <c r="I211" s="15" t="s">
        <v>139</v>
      </c>
      <c r="J211" s="15" t="s">
        <v>141</v>
      </c>
      <c r="K211" s="15" t="s">
        <v>275</v>
      </c>
      <c r="L211" s="15" t="s">
        <v>279</v>
      </c>
      <c r="M211" s="15">
        <v>2.0910000000000002</v>
      </c>
      <c r="N211" s="15">
        <v>1.333</v>
      </c>
      <c r="O211" s="15">
        <v>0.06</v>
      </c>
      <c r="P211" s="15">
        <v>1.9119999999999999</v>
      </c>
      <c r="Q211" s="15">
        <v>1.1519999999999999</v>
      </c>
      <c r="R211" s="15">
        <v>2.7559999999999998</v>
      </c>
      <c r="S211" s="15">
        <v>11.709</v>
      </c>
      <c r="U211" s="15">
        <v>132134.68799999999</v>
      </c>
      <c r="V211" s="15">
        <v>490</v>
      </c>
    </row>
    <row r="212" spans="2:22" x14ac:dyDescent="0.25">
      <c r="B212" s="15" t="s">
        <v>136</v>
      </c>
      <c r="C212" s="15" t="s">
        <v>207</v>
      </c>
      <c r="D212" s="15" t="s">
        <v>249</v>
      </c>
      <c r="E212" s="15">
        <v>2023</v>
      </c>
      <c r="F212" s="15" t="s">
        <v>162</v>
      </c>
      <c r="G212" s="15" t="s">
        <v>133</v>
      </c>
      <c r="H212" s="15" t="s">
        <v>136</v>
      </c>
      <c r="I212" s="15" t="s">
        <v>139</v>
      </c>
      <c r="J212" s="15" t="s">
        <v>141</v>
      </c>
      <c r="K212" s="15" t="s">
        <v>275</v>
      </c>
      <c r="L212" s="15" t="s">
        <v>280</v>
      </c>
      <c r="M212" s="15">
        <v>1.9430000000000001</v>
      </c>
      <c r="N212" s="15">
        <v>1.4119999999999999</v>
      </c>
      <c r="O212" s="15">
        <v>0.14899999999999999</v>
      </c>
      <c r="P212" s="15">
        <v>1.8680000000000001</v>
      </c>
      <c r="Q212" s="15">
        <v>0.80300000000000005</v>
      </c>
      <c r="R212" s="15">
        <v>2.6840000000000002</v>
      </c>
      <c r="S212" s="15">
        <v>11.63</v>
      </c>
      <c r="U212" s="15">
        <v>134759.32999999999</v>
      </c>
      <c r="V212" s="15">
        <v>90</v>
      </c>
    </row>
    <row r="213" spans="2:22" x14ac:dyDescent="0.25">
      <c r="B213" s="15" t="s">
        <v>136</v>
      </c>
      <c r="C213" s="15" t="s">
        <v>207</v>
      </c>
      <c r="D213" s="15" t="s">
        <v>250</v>
      </c>
      <c r="E213" s="15">
        <v>2023</v>
      </c>
      <c r="F213" s="15" t="s">
        <v>162</v>
      </c>
      <c r="G213" s="15" t="s">
        <v>133</v>
      </c>
      <c r="H213" s="15" t="s">
        <v>136</v>
      </c>
      <c r="I213" s="15" t="s">
        <v>139</v>
      </c>
      <c r="J213" s="15" t="s">
        <v>141</v>
      </c>
      <c r="K213" s="15" t="s">
        <v>275</v>
      </c>
      <c r="L213" s="15" t="s">
        <v>276</v>
      </c>
      <c r="M213" s="15">
        <v>1.0349999999999999</v>
      </c>
      <c r="N213" s="15">
        <v>0.872</v>
      </c>
      <c r="O213" s="15">
        <v>0.08</v>
      </c>
      <c r="P213" s="15">
        <v>0.76</v>
      </c>
      <c r="Q213" s="15">
        <v>0.39200000000000002</v>
      </c>
      <c r="R213" s="15">
        <v>1.6850000000000001</v>
      </c>
      <c r="S213" s="15">
        <v>11.106</v>
      </c>
      <c r="U213" s="15">
        <v>33451.161999999997</v>
      </c>
      <c r="V213" s="15">
        <v>120</v>
      </c>
    </row>
    <row r="214" spans="2:22" x14ac:dyDescent="0.25">
      <c r="B214" s="15" t="s">
        <v>136</v>
      </c>
      <c r="C214" s="15" t="s">
        <v>207</v>
      </c>
      <c r="D214" s="15" t="s">
        <v>250</v>
      </c>
      <c r="E214" s="15">
        <v>2023</v>
      </c>
      <c r="F214" s="15" t="s">
        <v>162</v>
      </c>
      <c r="G214" s="15" t="s">
        <v>133</v>
      </c>
      <c r="H214" s="15" t="s">
        <v>136</v>
      </c>
      <c r="I214" s="15" t="s">
        <v>139</v>
      </c>
      <c r="J214" s="15" t="s">
        <v>141</v>
      </c>
      <c r="K214" s="15" t="s">
        <v>275</v>
      </c>
      <c r="L214" s="15" t="s">
        <v>277</v>
      </c>
      <c r="M214" s="15">
        <v>1.18</v>
      </c>
      <c r="N214" s="15">
        <v>0.995</v>
      </c>
      <c r="O214" s="15">
        <v>2.9000000000000001E-2</v>
      </c>
      <c r="P214" s="15">
        <v>0.94799999999999995</v>
      </c>
      <c r="Q214" s="15">
        <v>0.5</v>
      </c>
      <c r="R214" s="15">
        <v>1.5389999999999999</v>
      </c>
      <c r="S214" s="15">
        <v>11.015000000000001</v>
      </c>
      <c r="U214" s="15">
        <v>35021.586000000003</v>
      </c>
      <c r="V214" s="15">
        <v>1210</v>
      </c>
    </row>
    <row r="215" spans="2:22" x14ac:dyDescent="0.25">
      <c r="B215" s="15" t="s">
        <v>136</v>
      </c>
      <c r="C215" s="15" t="s">
        <v>207</v>
      </c>
      <c r="D215" s="15" t="s">
        <v>250</v>
      </c>
      <c r="E215" s="15">
        <v>2023</v>
      </c>
      <c r="F215" s="15" t="s">
        <v>162</v>
      </c>
      <c r="G215" s="15" t="s">
        <v>133</v>
      </c>
      <c r="H215" s="15" t="s">
        <v>136</v>
      </c>
      <c r="I215" s="15" t="s">
        <v>139</v>
      </c>
      <c r="J215" s="15" t="s">
        <v>141</v>
      </c>
      <c r="K215" s="15" t="s">
        <v>275</v>
      </c>
      <c r="L215" s="15" t="s">
        <v>278</v>
      </c>
      <c r="M215" s="15">
        <v>1.5229999999999999</v>
      </c>
      <c r="N215" s="15">
        <v>1.1459999999999999</v>
      </c>
      <c r="O215" s="15">
        <v>2.8000000000000001E-2</v>
      </c>
      <c r="P215" s="15">
        <v>1.2809999999999999</v>
      </c>
      <c r="Q215" s="15">
        <v>0.73</v>
      </c>
      <c r="R215" s="15">
        <v>2.0059999999999998</v>
      </c>
      <c r="S215" s="15">
        <v>11.096</v>
      </c>
      <c r="U215" s="15">
        <v>33786.071000000004</v>
      </c>
      <c r="V215" s="15">
        <v>1620</v>
      </c>
    </row>
    <row r="216" spans="2:22" x14ac:dyDescent="0.25">
      <c r="B216" s="15" t="s">
        <v>136</v>
      </c>
      <c r="C216" s="15" t="s">
        <v>207</v>
      </c>
      <c r="D216" s="15" t="s">
        <v>250</v>
      </c>
      <c r="E216" s="15">
        <v>2023</v>
      </c>
      <c r="F216" s="15" t="s">
        <v>162</v>
      </c>
      <c r="G216" s="15" t="s">
        <v>133</v>
      </c>
      <c r="H216" s="15" t="s">
        <v>136</v>
      </c>
      <c r="I216" s="15" t="s">
        <v>139</v>
      </c>
      <c r="J216" s="15" t="s">
        <v>141</v>
      </c>
      <c r="K216" s="15" t="s">
        <v>275</v>
      </c>
      <c r="L216" s="15" t="s">
        <v>279</v>
      </c>
      <c r="M216" s="15">
        <v>1.911</v>
      </c>
      <c r="N216" s="15">
        <v>1.3340000000000001</v>
      </c>
      <c r="O216" s="15">
        <v>0.06</v>
      </c>
      <c r="P216" s="15">
        <v>1.6839999999999999</v>
      </c>
      <c r="Q216" s="15">
        <v>0.95699999999999996</v>
      </c>
      <c r="R216" s="15">
        <v>2.581</v>
      </c>
      <c r="S216" s="15">
        <v>11.125</v>
      </c>
      <c r="U216" s="15">
        <v>33105.446000000004</v>
      </c>
      <c r="V216" s="15">
        <v>490</v>
      </c>
    </row>
    <row r="217" spans="2:22" x14ac:dyDescent="0.25">
      <c r="B217" s="15" t="s">
        <v>136</v>
      </c>
      <c r="C217" s="15" t="s">
        <v>207</v>
      </c>
      <c r="D217" s="15" t="s">
        <v>250</v>
      </c>
      <c r="E217" s="15">
        <v>2023</v>
      </c>
      <c r="F217" s="15" t="s">
        <v>162</v>
      </c>
      <c r="G217" s="15" t="s">
        <v>133</v>
      </c>
      <c r="H217" s="15" t="s">
        <v>136</v>
      </c>
      <c r="I217" s="15" t="s">
        <v>139</v>
      </c>
      <c r="J217" s="15" t="s">
        <v>141</v>
      </c>
      <c r="K217" s="15" t="s">
        <v>275</v>
      </c>
      <c r="L217" s="15" t="s">
        <v>280</v>
      </c>
      <c r="M217" s="15">
        <v>1.782</v>
      </c>
      <c r="N217" s="15">
        <v>1.296</v>
      </c>
      <c r="O217" s="15">
        <v>0.13700000000000001</v>
      </c>
      <c r="P217" s="15">
        <v>1.7749999999999999</v>
      </c>
      <c r="Q217" s="15">
        <v>0.67900000000000005</v>
      </c>
      <c r="R217" s="15">
        <v>2.4369999999999998</v>
      </c>
      <c r="S217" s="15">
        <v>11.061999999999999</v>
      </c>
      <c r="U217" s="15">
        <v>34445.936999999998</v>
      </c>
      <c r="V217" s="15">
        <v>90</v>
      </c>
    </row>
    <row r="218" spans="2:22" x14ac:dyDescent="0.25">
      <c r="B218" s="15" t="s">
        <v>136</v>
      </c>
      <c r="C218" s="15" t="s">
        <v>207</v>
      </c>
      <c r="D218" s="15" t="s">
        <v>251</v>
      </c>
      <c r="E218" s="15">
        <v>2023</v>
      </c>
      <c r="F218" s="15" t="s">
        <v>162</v>
      </c>
      <c r="G218" s="15" t="s">
        <v>133</v>
      </c>
      <c r="H218" s="15" t="s">
        <v>136</v>
      </c>
      <c r="I218" s="15" t="s">
        <v>139</v>
      </c>
      <c r="J218" s="15" t="s">
        <v>141</v>
      </c>
      <c r="K218" s="15" t="s">
        <v>275</v>
      </c>
      <c r="L218" s="15" t="s">
        <v>276</v>
      </c>
      <c r="M218" s="15">
        <v>0.85099999999999998</v>
      </c>
      <c r="N218" s="15">
        <v>0.82299999999999995</v>
      </c>
      <c r="O218" s="15">
        <v>7.4999999999999997E-2</v>
      </c>
      <c r="P218" s="15">
        <v>0.47799999999999998</v>
      </c>
      <c r="Q218" s="15">
        <v>0.309</v>
      </c>
      <c r="R218" s="15">
        <v>1.2490000000000001</v>
      </c>
      <c r="S218" s="15">
        <v>11.105</v>
      </c>
      <c r="U218" s="15">
        <v>33455.697</v>
      </c>
      <c r="V218" s="15">
        <v>120</v>
      </c>
    </row>
    <row r="219" spans="2:22" x14ac:dyDescent="0.25">
      <c r="B219" s="15" t="s">
        <v>136</v>
      </c>
      <c r="C219" s="15" t="s">
        <v>207</v>
      </c>
      <c r="D219" s="15" t="s">
        <v>251</v>
      </c>
      <c r="E219" s="15">
        <v>2023</v>
      </c>
      <c r="F219" s="15" t="s">
        <v>162</v>
      </c>
      <c r="G219" s="15" t="s">
        <v>133</v>
      </c>
      <c r="H219" s="15" t="s">
        <v>136</v>
      </c>
      <c r="I219" s="15" t="s">
        <v>139</v>
      </c>
      <c r="J219" s="15" t="s">
        <v>141</v>
      </c>
      <c r="K219" s="15" t="s">
        <v>275</v>
      </c>
      <c r="L219" s="15" t="s">
        <v>277</v>
      </c>
      <c r="M219" s="15">
        <v>1.0389999999999999</v>
      </c>
      <c r="N219" s="15">
        <v>0.96699999999999997</v>
      </c>
      <c r="O219" s="15">
        <v>2.8000000000000001E-2</v>
      </c>
      <c r="P219" s="15">
        <v>0.79300000000000004</v>
      </c>
      <c r="Q219" s="15">
        <v>0.38100000000000001</v>
      </c>
      <c r="R219" s="15">
        <v>1.375</v>
      </c>
      <c r="S219" s="15">
        <v>11.015000000000001</v>
      </c>
      <c r="U219" s="15">
        <v>35021.722999999998</v>
      </c>
      <c r="V219" s="15">
        <v>1210</v>
      </c>
    </row>
    <row r="220" spans="2:22" x14ac:dyDescent="0.25">
      <c r="B220" s="15" t="s">
        <v>136</v>
      </c>
      <c r="C220" s="15" t="s">
        <v>207</v>
      </c>
      <c r="D220" s="15" t="s">
        <v>251</v>
      </c>
      <c r="E220" s="15">
        <v>2023</v>
      </c>
      <c r="F220" s="15" t="s">
        <v>162</v>
      </c>
      <c r="G220" s="15" t="s">
        <v>133</v>
      </c>
      <c r="H220" s="15" t="s">
        <v>136</v>
      </c>
      <c r="I220" s="15" t="s">
        <v>139</v>
      </c>
      <c r="J220" s="15" t="s">
        <v>141</v>
      </c>
      <c r="K220" s="15" t="s">
        <v>275</v>
      </c>
      <c r="L220" s="15" t="s">
        <v>278</v>
      </c>
      <c r="M220" s="15">
        <v>1.294</v>
      </c>
      <c r="N220" s="15">
        <v>1.109</v>
      </c>
      <c r="O220" s="15">
        <v>2.8000000000000001E-2</v>
      </c>
      <c r="P220" s="15">
        <v>1.0269999999999999</v>
      </c>
      <c r="Q220" s="15">
        <v>0.51100000000000001</v>
      </c>
      <c r="R220" s="15">
        <v>1.7869999999999999</v>
      </c>
      <c r="S220" s="15">
        <v>11.096</v>
      </c>
      <c r="U220" s="15">
        <v>33785.752999999997</v>
      </c>
      <c r="V220" s="15">
        <v>1620</v>
      </c>
    </row>
    <row r="221" spans="2:22" x14ac:dyDescent="0.25">
      <c r="B221" s="15" t="s">
        <v>136</v>
      </c>
      <c r="C221" s="15" t="s">
        <v>207</v>
      </c>
      <c r="D221" s="15" t="s">
        <v>251</v>
      </c>
      <c r="E221" s="15">
        <v>2023</v>
      </c>
      <c r="F221" s="15" t="s">
        <v>162</v>
      </c>
      <c r="G221" s="15" t="s">
        <v>133</v>
      </c>
      <c r="H221" s="15" t="s">
        <v>136</v>
      </c>
      <c r="I221" s="15" t="s">
        <v>139</v>
      </c>
      <c r="J221" s="15" t="s">
        <v>141</v>
      </c>
      <c r="K221" s="15" t="s">
        <v>275</v>
      </c>
      <c r="L221" s="15" t="s">
        <v>279</v>
      </c>
      <c r="M221" s="15">
        <v>1.653</v>
      </c>
      <c r="N221" s="15">
        <v>1.268</v>
      </c>
      <c r="O221" s="15">
        <v>5.7000000000000002E-2</v>
      </c>
      <c r="P221" s="15">
        <v>1.4319999999999999</v>
      </c>
      <c r="Q221" s="15">
        <v>0.66800000000000004</v>
      </c>
      <c r="R221" s="15">
        <v>2.3820000000000001</v>
      </c>
      <c r="S221" s="15">
        <v>11.124000000000001</v>
      </c>
      <c r="U221" s="15">
        <v>33098.432000000001</v>
      </c>
      <c r="V221" s="15">
        <v>490</v>
      </c>
    </row>
    <row r="222" spans="2:22" x14ac:dyDescent="0.25">
      <c r="B222" s="15" t="s">
        <v>136</v>
      </c>
      <c r="C222" s="15" t="s">
        <v>207</v>
      </c>
      <c r="D222" s="15" t="s">
        <v>251</v>
      </c>
      <c r="E222" s="15">
        <v>2023</v>
      </c>
      <c r="F222" s="15" t="s">
        <v>162</v>
      </c>
      <c r="G222" s="15" t="s">
        <v>133</v>
      </c>
      <c r="H222" s="15" t="s">
        <v>136</v>
      </c>
      <c r="I222" s="15" t="s">
        <v>139</v>
      </c>
      <c r="J222" s="15" t="s">
        <v>141</v>
      </c>
      <c r="K222" s="15" t="s">
        <v>275</v>
      </c>
      <c r="L222" s="15" t="s">
        <v>280</v>
      </c>
      <c r="M222" s="15">
        <v>1.484</v>
      </c>
      <c r="N222" s="15">
        <v>1.143</v>
      </c>
      <c r="O222" s="15">
        <v>0.12</v>
      </c>
      <c r="P222" s="15">
        <v>1.2450000000000001</v>
      </c>
      <c r="Q222" s="15">
        <v>0.60799999999999998</v>
      </c>
      <c r="R222" s="15">
        <v>2.2189999999999999</v>
      </c>
      <c r="S222" s="15">
        <v>11.061999999999999</v>
      </c>
      <c r="U222" s="15">
        <v>34445.936999999998</v>
      </c>
      <c r="V222" s="15">
        <v>90</v>
      </c>
    </row>
    <row r="223" spans="2:22" x14ac:dyDescent="0.25">
      <c r="B223" s="15" t="s">
        <v>136</v>
      </c>
      <c r="C223" s="15" t="s">
        <v>207</v>
      </c>
      <c r="D223" s="15" t="s">
        <v>252</v>
      </c>
      <c r="E223" s="15">
        <v>2023</v>
      </c>
      <c r="F223" s="15" t="s">
        <v>162</v>
      </c>
      <c r="G223" s="15" t="s">
        <v>133</v>
      </c>
      <c r="H223" s="15" t="s">
        <v>136</v>
      </c>
      <c r="I223" s="15" t="s">
        <v>139</v>
      </c>
      <c r="J223" s="15" t="s">
        <v>141</v>
      </c>
      <c r="K223" s="15" t="s">
        <v>275</v>
      </c>
      <c r="L223" s="15" t="s">
        <v>276</v>
      </c>
      <c r="M223" s="15">
        <v>0.72199999999999998</v>
      </c>
      <c r="N223" s="15">
        <v>0.74199999999999999</v>
      </c>
      <c r="O223" s="15">
        <v>6.8000000000000005E-2</v>
      </c>
      <c r="P223" s="15">
        <v>0.43099999999999999</v>
      </c>
      <c r="Q223" s="15">
        <v>0.20499999999999999</v>
      </c>
      <c r="R223" s="15">
        <v>1.002</v>
      </c>
      <c r="S223" s="15">
        <v>10.617000000000001</v>
      </c>
      <c r="U223" s="15">
        <v>1493.326</v>
      </c>
      <c r="V223" s="15">
        <v>120</v>
      </c>
    </row>
    <row r="224" spans="2:22" x14ac:dyDescent="0.25">
      <c r="B224" s="15" t="s">
        <v>136</v>
      </c>
      <c r="C224" s="15" t="s">
        <v>207</v>
      </c>
      <c r="D224" s="15" t="s">
        <v>252</v>
      </c>
      <c r="E224" s="15">
        <v>2023</v>
      </c>
      <c r="F224" s="15" t="s">
        <v>162</v>
      </c>
      <c r="G224" s="15" t="s">
        <v>133</v>
      </c>
      <c r="H224" s="15" t="s">
        <v>136</v>
      </c>
      <c r="I224" s="15" t="s">
        <v>139</v>
      </c>
      <c r="J224" s="15" t="s">
        <v>141</v>
      </c>
      <c r="K224" s="15" t="s">
        <v>275</v>
      </c>
      <c r="L224" s="15" t="s">
        <v>277</v>
      </c>
      <c r="M224" s="15">
        <v>0.86699999999999999</v>
      </c>
      <c r="N224" s="15">
        <v>0.875</v>
      </c>
      <c r="O224" s="15">
        <v>2.5000000000000001E-2</v>
      </c>
      <c r="P224" s="15">
        <v>0.64400000000000002</v>
      </c>
      <c r="Q224" s="15">
        <v>0.26100000000000001</v>
      </c>
      <c r="R224" s="15">
        <v>1.17</v>
      </c>
      <c r="S224" s="15">
        <v>10.52</v>
      </c>
      <c r="U224" s="15">
        <v>1901.3230000000001</v>
      </c>
      <c r="V224" s="15">
        <v>1210</v>
      </c>
    </row>
    <row r="225" spans="2:22" x14ac:dyDescent="0.25">
      <c r="B225" s="15" t="s">
        <v>136</v>
      </c>
      <c r="C225" s="15" t="s">
        <v>207</v>
      </c>
      <c r="D225" s="15" t="s">
        <v>252</v>
      </c>
      <c r="E225" s="15">
        <v>2023</v>
      </c>
      <c r="F225" s="15" t="s">
        <v>162</v>
      </c>
      <c r="G225" s="15" t="s">
        <v>133</v>
      </c>
      <c r="H225" s="15" t="s">
        <v>136</v>
      </c>
      <c r="I225" s="15" t="s">
        <v>139</v>
      </c>
      <c r="J225" s="15" t="s">
        <v>141</v>
      </c>
      <c r="K225" s="15" t="s">
        <v>275</v>
      </c>
      <c r="L225" s="15" t="s">
        <v>278</v>
      </c>
      <c r="M225" s="15">
        <v>1.0609999999999999</v>
      </c>
      <c r="N225" s="15">
        <v>1.0069999999999999</v>
      </c>
      <c r="O225" s="15">
        <v>2.5000000000000001E-2</v>
      </c>
      <c r="P225" s="15">
        <v>0.78700000000000003</v>
      </c>
      <c r="Q225" s="15">
        <v>0.318</v>
      </c>
      <c r="R225" s="15">
        <v>1.4650000000000001</v>
      </c>
      <c r="S225" s="15">
        <v>10.606</v>
      </c>
      <c r="U225" s="15">
        <v>1553.886</v>
      </c>
      <c r="V225" s="15">
        <v>1620</v>
      </c>
    </row>
    <row r="226" spans="2:22" x14ac:dyDescent="0.25">
      <c r="B226" s="15" t="s">
        <v>136</v>
      </c>
      <c r="C226" s="15" t="s">
        <v>207</v>
      </c>
      <c r="D226" s="15" t="s">
        <v>252</v>
      </c>
      <c r="E226" s="15">
        <v>2023</v>
      </c>
      <c r="F226" s="15" t="s">
        <v>162</v>
      </c>
      <c r="G226" s="15" t="s">
        <v>133</v>
      </c>
      <c r="H226" s="15" t="s">
        <v>136</v>
      </c>
      <c r="I226" s="15" t="s">
        <v>139</v>
      </c>
      <c r="J226" s="15" t="s">
        <v>141</v>
      </c>
      <c r="K226" s="15" t="s">
        <v>275</v>
      </c>
      <c r="L226" s="15" t="s">
        <v>279</v>
      </c>
      <c r="M226" s="15">
        <v>1.361</v>
      </c>
      <c r="N226" s="15">
        <v>1.1659999999999999</v>
      </c>
      <c r="O226" s="15">
        <v>5.2999999999999999E-2</v>
      </c>
      <c r="P226" s="15">
        <v>1.101</v>
      </c>
      <c r="Q226" s="15">
        <v>0.39500000000000002</v>
      </c>
      <c r="R226" s="15">
        <v>1.99</v>
      </c>
      <c r="S226" s="15">
        <v>10.62</v>
      </c>
      <c r="U226" s="15">
        <v>1403.367</v>
      </c>
      <c r="V226" s="15">
        <v>490</v>
      </c>
    </row>
    <row r="227" spans="2:22" x14ac:dyDescent="0.25">
      <c r="B227" s="15" t="s">
        <v>136</v>
      </c>
      <c r="C227" s="15" t="s">
        <v>207</v>
      </c>
      <c r="D227" s="15" t="s">
        <v>252</v>
      </c>
      <c r="E227" s="15">
        <v>2023</v>
      </c>
      <c r="F227" s="15" t="s">
        <v>162</v>
      </c>
      <c r="G227" s="15" t="s">
        <v>133</v>
      </c>
      <c r="H227" s="15" t="s">
        <v>136</v>
      </c>
      <c r="I227" s="15" t="s">
        <v>139</v>
      </c>
      <c r="J227" s="15" t="s">
        <v>141</v>
      </c>
      <c r="K227" s="15" t="s">
        <v>275</v>
      </c>
      <c r="L227" s="15" t="s">
        <v>280</v>
      </c>
      <c r="M227" s="15">
        <v>1.204</v>
      </c>
      <c r="N227" s="15">
        <v>1.077</v>
      </c>
      <c r="O227" s="15">
        <v>0.114</v>
      </c>
      <c r="P227" s="15">
        <v>0.91500000000000004</v>
      </c>
      <c r="Q227" s="15">
        <v>0.48099999999999998</v>
      </c>
      <c r="R227" s="15">
        <v>1.593</v>
      </c>
      <c r="S227" s="15">
        <v>10.573</v>
      </c>
      <c r="U227" s="15">
        <v>1577.5889999999999</v>
      </c>
      <c r="V227" s="15">
        <v>90</v>
      </c>
    </row>
    <row r="228" spans="2:22" x14ac:dyDescent="0.25">
      <c r="B228" s="15" t="s">
        <v>136</v>
      </c>
      <c r="C228" s="15" t="s">
        <v>207</v>
      </c>
      <c r="D228" s="15" t="s">
        <v>253</v>
      </c>
      <c r="E228" s="15">
        <v>2023</v>
      </c>
      <c r="F228" s="15" t="s">
        <v>162</v>
      </c>
      <c r="G228" s="15" t="s">
        <v>133</v>
      </c>
      <c r="H228" s="15" t="s">
        <v>136</v>
      </c>
      <c r="I228" s="15" t="s">
        <v>139</v>
      </c>
      <c r="J228" s="15" t="s">
        <v>141</v>
      </c>
      <c r="K228" s="15" t="s">
        <v>275</v>
      </c>
      <c r="L228" s="15" t="s">
        <v>276</v>
      </c>
      <c r="M228" s="15">
        <v>0.53900000000000003</v>
      </c>
      <c r="N228" s="15">
        <v>0.61699999999999999</v>
      </c>
      <c r="O228" s="15">
        <v>5.6000000000000001E-2</v>
      </c>
      <c r="P228" s="15">
        <v>0.315</v>
      </c>
      <c r="Q228" s="15">
        <v>0.13</v>
      </c>
      <c r="R228" s="15">
        <v>0.69299999999999995</v>
      </c>
      <c r="S228" s="15">
        <v>10.617000000000001</v>
      </c>
      <c r="U228" s="15">
        <v>1493.462</v>
      </c>
      <c r="V228" s="15">
        <v>120</v>
      </c>
    </row>
    <row r="229" spans="2:22" x14ac:dyDescent="0.25">
      <c r="B229" s="15" t="s">
        <v>136</v>
      </c>
      <c r="C229" s="15" t="s">
        <v>207</v>
      </c>
      <c r="D229" s="15" t="s">
        <v>253</v>
      </c>
      <c r="E229" s="15">
        <v>2023</v>
      </c>
      <c r="F229" s="15" t="s">
        <v>162</v>
      </c>
      <c r="G229" s="15" t="s">
        <v>133</v>
      </c>
      <c r="H229" s="15" t="s">
        <v>136</v>
      </c>
      <c r="I229" s="15" t="s">
        <v>139</v>
      </c>
      <c r="J229" s="15" t="s">
        <v>141</v>
      </c>
      <c r="K229" s="15" t="s">
        <v>275</v>
      </c>
      <c r="L229" s="15" t="s">
        <v>277</v>
      </c>
      <c r="M229" s="15">
        <v>0.67300000000000004</v>
      </c>
      <c r="N229" s="15">
        <v>0.79900000000000004</v>
      </c>
      <c r="O229" s="15">
        <v>2.3E-2</v>
      </c>
      <c r="P229" s="15">
        <v>0.45</v>
      </c>
      <c r="Q229" s="15">
        <v>0.152</v>
      </c>
      <c r="R229" s="15">
        <v>0.91200000000000003</v>
      </c>
      <c r="S229" s="15">
        <v>10.52</v>
      </c>
      <c r="U229" s="15">
        <v>1901.3230000000001</v>
      </c>
      <c r="V229" s="15">
        <v>1210</v>
      </c>
    </row>
    <row r="230" spans="2:22" x14ac:dyDescent="0.25">
      <c r="B230" s="15" t="s">
        <v>136</v>
      </c>
      <c r="C230" s="15" t="s">
        <v>207</v>
      </c>
      <c r="D230" s="15" t="s">
        <v>253</v>
      </c>
      <c r="E230" s="15">
        <v>2023</v>
      </c>
      <c r="F230" s="15" t="s">
        <v>162</v>
      </c>
      <c r="G230" s="15" t="s">
        <v>133</v>
      </c>
      <c r="H230" s="15" t="s">
        <v>136</v>
      </c>
      <c r="I230" s="15" t="s">
        <v>139</v>
      </c>
      <c r="J230" s="15" t="s">
        <v>141</v>
      </c>
      <c r="K230" s="15" t="s">
        <v>275</v>
      </c>
      <c r="L230" s="15" t="s">
        <v>278</v>
      </c>
      <c r="M230" s="15">
        <v>0.80900000000000005</v>
      </c>
      <c r="N230" s="15">
        <v>0.91400000000000003</v>
      </c>
      <c r="O230" s="15">
        <v>2.3E-2</v>
      </c>
      <c r="P230" s="15">
        <v>0.501</v>
      </c>
      <c r="Q230" s="15">
        <v>0.17899999999999999</v>
      </c>
      <c r="R230" s="15">
        <v>1.1319999999999999</v>
      </c>
      <c r="S230" s="15">
        <v>10.605</v>
      </c>
      <c r="U230" s="15">
        <v>1554.71</v>
      </c>
      <c r="V230" s="15">
        <v>1610</v>
      </c>
    </row>
    <row r="231" spans="2:22" x14ac:dyDescent="0.25">
      <c r="B231" s="15" t="s">
        <v>136</v>
      </c>
      <c r="C231" s="15" t="s">
        <v>207</v>
      </c>
      <c r="D231" s="15" t="s">
        <v>253</v>
      </c>
      <c r="E231" s="15">
        <v>2023</v>
      </c>
      <c r="F231" s="15" t="s">
        <v>162</v>
      </c>
      <c r="G231" s="15" t="s">
        <v>133</v>
      </c>
      <c r="H231" s="15" t="s">
        <v>136</v>
      </c>
      <c r="I231" s="15" t="s">
        <v>139</v>
      </c>
      <c r="J231" s="15" t="s">
        <v>141</v>
      </c>
      <c r="K231" s="15" t="s">
        <v>275</v>
      </c>
      <c r="L231" s="15" t="s">
        <v>279</v>
      </c>
      <c r="M231" s="15">
        <v>1.018</v>
      </c>
      <c r="N231" s="15">
        <v>1.0349999999999999</v>
      </c>
      <c r="O231" s="15">
        <v>4.7E-2</v>
      </c>
      <c r="P231" s="15">
        <v>0.72</v>
      </c>
      <c r="Q231" s="15">
        <v>0.22</v>
      </c>
      <c r="R231" s="15">
        <v>1.4359999999999999</v>
      </c>
      <c r="S231" s="15">
        <v>10.621</v>
      </c>
      <c r="U231" s="15">
        <v>1404.5150000000001</v>
      </c>
      <c r="V231" s="15">
        <v>490</v>
      </c>
    </row>
    <row r="232" spans="2:22" x14ac:dyDescent="0.25">
      <c r="B232" s="15" t="s">
        <v>136</v>
      </c>
      <c r="C232" s="15" t="s">
        <v>207</v>
      </c>
      <c r="D232" s="15" t="s">
        <v>253</v>
      </c>
      <c r="E232" s="15">
        <v>2023</v>
      </c>
      <c r="F232" s="15" t="s">
        <v>162</v>
      </c>
      <c r="G232" s="15" t="s">
        <v>133</v>
      </c>
      <c r="H232" s="15" t="s">
        <v>136</v>
      </c>
      <c r="I232" s="15" t="s">
        <v>139</v>
      </c>
      <c r="J232" s="15" t="s">
        <v>141</v>
      </c>
      <c r="K232" s="15" t="s">
        <v>275</v>
      </c>
      <c r="L232" s="15" t="s">
        <v>280</v>
      </c>
      <c r="M232" s="15">
        <v>0.873</v>
      </c>
      <c r="N232" s="15">
        <v>0.94799999999999995</v>
      </c>
      <c r="O232" s="15">
        <v>0.1</v>
      </c>
      <c r="P232" s="15">
        <v>0.59499999999999997</v>
      </c>
      <c r="Q232" s="15">
        <v>0.23699999999999999</v>
      </c>
      <c r="R232" s="15">
        <v>1.2490000000000001</v>
      </c>
      <c r="S232" s="15">
        <v>10.573</v>
      </c>
      <c r="U232" s="15">
        <v>1577.5889999999999</v>
      </c>
      <c r="V232" s="15">
        <v>90</v>
      </c>
    </row>
    <row r="233" spans="2:22" x14ac:dyDescent="0.25">
      <c r="B233" s="15" t="s">
        <v>136</v>
      </c>
      <c r="C233" s="15" t="s">
        <v>207</v>
      </c>
      <c r="D233" s="15" t="s">
        <v>254</v>
      </c>
      <c r="E233" s="15">
        <v>2023</v>
      </c>
      <c r="F233" s="15" t="s">
        <v>162</v>
      </c>
      <c r="G233" s="15" t="s">
        <v>133</v>
      </c>
      <c r="H233" s="15" t="s">
        <v>136</v>
      </c>
      <c r="I233" s="15" t="s">
        <v>139</v>
      </c>
      <c r="J233" s="15" t="s">
        <v>141</v>
      </c>
      <c r="K233" s="15" t="s">
        <v>275</v>
      </c>
      <c r="L233" s="15" t="s">
        <v>276</v>
      </c>
      <c r="M233" s="15">
        <v>0.42</v>
      </c>
      <c r="N233" s="15">
        <v>0.58099999999999996</v>
      </c>
      <c r="O233" s="15">
        <v>5.2999999999999999E-2</v>
      </c>
      <c r="P233" s="15">
        <v>0.22700000000000001</v>
      </c>
      <c r="Q233" s="15">
        <v>6.6000000000000003E-2</v>
      </c>
      <c r="R233" s="15">
        <v>0.44700000000000001</v>
      </c>
      <c r="S233" s="15">
        <v>10.233000000000001</v>
      </c>
      <c r="U233" s="15">
        <v>-1.0999999999999999E-2</v>
      </c>
      <c r="V233" s="15">
        <v>120</v>
      </c>
    </row>
    <row r="234" spans="2:22" x14ac:dyDescent="0.25">
      <c r="B234" s="15" t="s">
        <v>136</v>
      </c>
      <c r="C234" s="15" t="s">
        <v>207</v>
      </c>
      <c r="D234" s="15" t="s">
        <v>254</v>
      </c>
      <c r="E234" s="15">
        <v>2023</v>
      </c>
      <c r="F234" s="15" t="s">
        <v>162</v>
      </c>
      <c r="G234" s="15" t="s">
        <v>133</v>
      </c>
      <c r="H234" s="15" t="s">
        <v>136</v>
      </c>
      <c r="I234" s="15" t="s">
        <v>139</v>
      </c>
      <c r="J234" s="15" t="s">
        <v>141</v>
      </c>
      <c r="K234" s="15" t="s">
        <v>275</v>
      </c>
      <c r="L234" s="15" t="s">
        <v>277</v>
      </c>
      <c r="M234" s="15">
        <v>0.51100000000000001</v>
      </c>
      <c r="N234" s="15">
        <v>0.68700000000000006</v>
      </c>
      <c r="O234" s="15">
        <v>0.02</v>
      </c>
      <c r="P234" s="15">
        <v>0.28599999999999998</v>
      </c>
      <c r="Q234" s="15">
        <v>9.5000000000000001E-2</v>
      </c>
      <c r="R234" s="15">
        <v>0.67100000000000004</v>
      </c>
      <c r="S234" s="15">
        <v>10.132</v>
      </c>
      <c r="U234" s="15">
        <v>0.14299999999999999</v>
      </c>
      <c r="V234" s="15">
        <v>1210</v>
      </c>
    </row>
    <row r="235" spans="2:22" x14ac:dyDescent="0.25">
      <c r="B235" s="15" t="s">
        <v>136</v>
      </c>
      <c r="C235" s="15" t="s">
        <v>207</v>
      </c>
      <c r="D235" s="15" t="s">
        <v>254</v>
      </c>
      <c r="E235" s="15">
        <v>2023</v>
      </c>
      <c r="F235" s="15" t="s">
        <v>162</v>
      </c>
      <c r="G235" s="15" t="s">
        <v>133</v>
      </c>
      <c r="H235" s="15" t="s">
        <v>136</v>
      </c>
      <c r="I235" s="15" t="s">
        <v>139</v>
      </c>
      <c r="J235" s="15" t="s">
        <v>141</v>
      </c>
      <c r="K235" s="15" t="s">
        <v>275</v>
      </c>
      <c r="L235" s="15" t="s">
        <v>278</v>
      </c>
      <c r="M235" s="15">
        <v>0.59299999999999997</v>
      </c>
      <c r="N235" s="15">
        <v>0.69899999999999995</v>
      </c>
      <c r="O235" s="15">
        <v>1.7000000000000001E-2</v>
      </c>
      <c r="P235" s="15">
        <v>0.32</v>
      </c>
      <c r="Q235" s="15">
        <v>0.11</v>
      </c>
      <c r="R235" s="15">
        <v>0.84599999999999997</v>
      </c>
      <c r="S235" s="15">
        <v>10.223000000000001</v>
      </c>
      <c r="U235" s="15">
        <v>4.2999999999999997E-2</v>
      </c>
      <c r="V235" s="15">
        <v>1610</v>
      </c>
    </row>
    <row r="236" spans="2:22" x14ac:dyDescent="0.25">
      <c r="B236" s="15" t="s">
        <v>136</v>
      </c>
      <c r="C236" s="15" t="s">
        <v>207</v>
      </c>
      <c r="D236" s="15" t="s">
        <v>254</v>
      </c>
      <c r="E236" s="15">
        <v>2023</v>
      </c>
      <c r="F236" s="15" t="s">
        <v>162</v>
      </c>
      <c r="G236" s="15" t="s">
        <v>133</v>
      </c>
      <c r="H236" s="15" t="s">
        <v>136</v>
      </c>
      <c r="I236" s="15" t="s">
        <v>139</v>
      </c>
      <c r="J236" s="15" t="s">
        <v>141</v>
      </c>
      <c r="K236" s="15" t="s">
        <v>275</v>
      </c>
      <c r="L236" s="15" t="s">
        <v>279</v>
      </c>
      <c r="M236" s="15">
        <v>0.72799999999999998</v>
      </c>
      <c r="N236" s="15">
        <v>0.80600000000000005</v>
      </c>
      <c r="O236" s="15">
        <v>3.5999999999999997E-2</v>
      </c>
      <c r="P236" s="15">
        <v>0.45300000000000001</v>
      </c>
      <c r="Q236" s="15">
        <v>0.14099999999999999</v>
      </c>
      <c r="R236" s="15">
        <v>1.0229999999999999</v>
      </c>
      <c r="S236" s="15">
        <v>10.228</v>
      </c>
      <c r="U236" s="15">
        <v>0.13800000000000001</v>
      </c>
      <c r="V236" s="15">
        <v>490</v>
      </c>
    </row>
    <row r="237" spans="2:22" x14ac:dyDescent="0.25">
      <c r="B237" s="15" t="s">
        <v>136</v>
      </c>
      <c r="C237" s="15" t="s">
        <v>207</v>
      </c>
      <c r="D237" s="15" t="s">
        <v>254</v>
      </c>
      <c r="E237" s="15">
        <v>2023</v>
      </c>
      <c r="F237" s="15" t="s">
        <v>162</v>
      </c>
      <c r="G237" s="15" t="s">
        <v>133</v>
      </c>
      <c r="H237" s="15" t="s">
        <v>136</v>
      </c>
      <c r="I237" s="15" t="s">
        <v>139</v>
      </c>
      <c r="J237" s="15" t="s">
        <v>141</v>
      </c>
      <c r="K237" s="15" t="s">
        <v>275</v>
      </c>
      <c r="L237" s="15" t="s">
        <v>280</v>
      </c>
      <c r="M237" s="15">
        <v>0.64800000000000002</v>
      </c>
      <c r="N237" s="15">
        <v>1.0329999999999999</v>
      </c>
      <c r="O237" s="15">
        <v>0.109</v>
      </c>
      <c r="P237" s="15">
        <v>0.42199999999999999</v>
      </c>
      <c r="Q237" s="15">
        <v>0.157</v>
      </c>
      <c r="R237" s="15">
        <v>0.75600000000000001</v>
      </c>
      <c r="S237" s="15">
        <v>10.192</v>
      </c>
      <c r="U237" s="15">
        <v>-1.0999999999999999E-2</v>
      </c>
      <c r="V237" s="15">
        <v>90</v>
      </c>
    </row>
    <row r="238" spans="2:22" x14ac:dyDescent="0.25">
      <c r="B238" s="15" t="s">
        <v>136</v>
      </c>
      <c r="C238" s="15" t="s">
        <v>207</v>
      </c>
      <c r="D238" s="15" t="s">
        <v>255</v>
      </c>
      <c r="E238" s="15">
        <v>2023</v>
      </c>
      <c r="F238" s="15" t="s">
        <v>162</v>
      </c>
      <c r="G238" s="15" t="s">
        <v>133</v>
      </c>
      <c r="H238" s="15" t="s">
        <v>136</v>
      </c>
      <c r="I238" s="15" t="s">
        <v>139</v>
      </c>
      <c r="J238" s="15" t="s">
        <v>141</v>
      </c>
      <c r="K238" s="15" t="s">
        <v>275</v>
      </c>
      <c r="L238" s="15" t="s">
        <v>276</v>
      </c>
      <c r="M238" s="15">
        <v>0.33400000000000002</v>
      </c>
      <c r="N238" s="15">
        <v>0.54</v>
      </c>
      <c r="O238" s="15">
        <v>4.9000000000000002E-2</v>
      </c>
      <c r="P238" s="15">
        <v>0.14099999999999999</v>
      </c>
      <c r="Q238" s="15">
        <v>3.5999999999999997E-2</v>
      </c>
      <c r="R238" s="15">
        <v>0.30099999999999999</v>
      </c>
      <c r="S238" s="15">
        <v>10.233000000000001</v>
      </c>
      <c r="U238" s="15">
        <v>-1.0999999999999999E-2</v>
      </c>
      <c r="V238" s="15">
        <v>120</v>
      </c>
    </row>
    <row r="239" spans="2:22" x14ac:dyDescent="0.25">
      <c r="B239" s="15" t="s">
        <v>136</v>
      </c>
      <c r="C239" s="15" t="s">
        <v>207</v>
      </c>
      <c r="D239" s="15" t="s">
        <v>255</v>
      </c>
      <c r="E239" s="15">
        <v>2023</v>
      </c>
      <c r="F239" s="15" t="s">
        <v>162</v>
      </c>
      <c r="G239" s="15" t="s">
        <v>133</v>
      </c>
      <c r="H239" s="15" t="s">
        <v>136</v>
      </c>
      <c r="I239" s="15" t="s">
        <v>139</v>
      </c>
      <c r="J239" s="15" t="s">
        <v>141</v>
      </c>
      <c r="K239" s="15" t="s">
        <v>275</v>
      </c>
      <c r="L239" s="15" t="s">
        <v>277</v>
      </c>
      <c r="M239" s="15">
        <v>0.40500000000000003</v>
      </c>
      <c r="N239" s="15">
        <v>0.59399999999999997</v>
      </c>
      <c r="O239" s="15">
        <v>1.7000000000000001E-2</v>
      </c>
      <c r="P239" s="15">
        <v>0.184</v>
      </c>
      <c r="Q239" s="15">
        <v>5.7000000000000002E-2</v>
      </c>
      <c r="R239" s="15">
        <v>0.52100000000000002</v>
      </c>
      <c r="S239" s="15">
        <v>10.132</v>
      </c>
      <c r="U239" s="15">
        <v>0.14299999999999999</v>
      </c>
      <c r="V239" s="15">
        <v>1210</v>
      </c>
    </row>
    <row r="240" spans="2:22" x14ac:dyDescent="0.25">
      <c r="B240" s="15" t="s">
        <v>136</v>
      </c>
      <c r="C240" s="15" t="s">
        <v>207</v>
      </c>
      <c r="D240" s="15" t="s">
        <v>255</v>
      </c>
      <c r="E240" s="15">
        <v>2023</v>
      </c>
      <c r="F240" s="15" t="s">
        <v>162</v>
      </c>
      <c r="G240" s="15" t="s">
        <v>133</v>
      </c>
      <c r="H240" s="15" t="s">
        <v>136</v>
      </c>
      <c r="I240" s="15" t="s">
        <v>139</v>
      </c>
      <c r="J240" s="15" t="s">
        <v>141</v>
      </c>
      <c r="K240" s="15" t="s">
        <v>275</v>
      </c>
      <c r="L240" s="15" t="s">
        <v>278</v>
      </c>
      <c r="M240" s="15">
        <v>0.45400000000000001</v>
      </c>
      <c r="N240" s="15">
        <v>0.59699999999999998</v>
      </c>
      <c r="O240" s="15">
        <v>1.4999999999999999E-2</v>
      </c>
      <c r="P240" s="15">
        <v>0.21299999999999999</v>
      </c>
      <c r="Q240" s="15">
        <v>7.3999999999999996E-2</v>
      </c>
      <c r="R240" s="15">
        <v>0.622</v>
      </c>
      <c r="S240" s="15">
        <v>10.223000000000001</v>
      </c>
      <c r="U240" s="15">
        <v>4.2999999999999997E-2</v>
      </c>
      <c r="V240" s="15">
        <v>1610</v>
      </c>
    </row>
    <row r="241" spans="2:22" x14ac:dyDescent="0.25">
      <c r="B241" s="15" t="s">
        <v>136</v>
      </c>
      <c r="C241" s="15" t="s">
        <v>207</v>
      </c>
      <c r="D241" s="15" t="s">
        <v>255</v>
      </c>
      <c r="E241" s="15">
        <v>2023</v>
      </c>
      <c r="F241" s="15" t="s">
        <v>162</v>
      </c>
      <c r="G241" s="15" t="s">
        <v>133</v>
      </c>
      <c r="H241" s="15" t="s">
        <v>136</v>
      </c>
      <c r="I241" s="15" t="s">
        <v>139</v>
      </c>
      <c r="J241" s="15" t="s">
        <v>141</v>
      </c>
      <c r="K241" s="15" t="s">
        <v>275</v>
      </c>
      <c r="L241" s="15" t="s">
        <v>279</v>
      </c>
      <c r="M241" s="15">
        <v>0.53600000000000003</v>
      </c>
      <c r="N241" s="15">
        <v>0.67800000000000005</v>
      </c>
      <c r="O241" s="15">
        <v>3.1E-2</v>
      </c>
      <c r="P241" s="15">
        <v>0.28199999999999997</v>
      </c>
      <c r="Q241" s="15">
        <v>9.2999999999999999E-2</v>
      </c>
      <c r="R241" s="15">
        <v>0.74299999999999999</v>
      </c>
      <c r="S241" s="15">
        <v>10.227</v>
      </c>
      <c r="U241" s="15">
        <v>0.13800000000000001</v>
      </c>
      <c r="V241" s="15">
        <v>490</v>
      </c>
    </row>
    <row r="242" spans="2:22" x14ac:dyDescent="0.25">
      <c r="B242" s="15" t="s">
        <v>136</v>
      </c>
      <c r="C242" s="15" t="s">
        <v>207</v>
      </c>
      <c r="D242" s="15" t="s">
        <v>255</v>
      </c>
      <c r="E242" s="15">
        <v>2023</v>
      </c>
      <c r="F242" s="15" t="s">
        <v>162</v>
      </c>
      <c r="G242" s="15" t="s">
        <v>133</v>
      </c>
      <c r="H242" s="15" t="s">
        <v>136</v>
      </c>
      <c r="I242" s="15" t="s">
        <v>139</v>
      </c>
      <c r="J242" s="15" t="s">
        <v>141</v>
      </c>
      <c r="K242" s="15" t="s">
        <v>275</v>
      </c>
      <c r="L242" s="15" t="s">
        <v>280</v>
      </c>
      <c r="M242" s="15">
        <v>0.43</v>
      </c>
      <c r="N242" s="15">
        <v>0.53900000000000003</v>
      </c>
      <c r="O242" s="15">
        <v>5.7000000000000002E-2</v>
      </c>
      <c r="P242" s="15">
        <v>0.24199999999999999</v>
      </c>
      <c r="Q242" s="15">
        <v>8.1000000000000003E-2</v>
      </c>
      <c r="R242" s="15">
        <v>0.54100000000000004</v>
      </c>
      <c r="S242" s="15">
        <v>10.192</v>
      </c>
      <c r="U242" s="15">
        <v>-1.0999999999999999E-2</v>
      </c>
      <c r="V242" s="15">
        <v>90</v>
      </c>
    </row>
    <row r="243" spans="2:22" x14ac:dyDescent="0.25">
      <c r="B243" s="15" t="s">
        <v>136</v>
      </c>
      <c r="C243" s="15" t="s">
        <v>344</v>
      </c>
      <c r="D243" s="15" t="s">
        <v>208</v>
      </c>
      <c r="E243" s="15">
        <v>2023</v>
      </c>
      <c r="F243" s="15" t="s">
        <v>162</v>
      </c>
      <c r="G243" s="15" t="s">
        <v>133</v>
      </c>
      <c r="H243" s="15" t="s">
        <v>136</v>
      </c>
      <c r="I243" s="15" t="s">
        <v>139</v>
      </c>
      <c r="J243" s="15" t="s">
        <v>141</v>
      </c>
      <c r="K243" s="15" t="s">
        <v>275</v>
      </c>
      <c r="L243" s="15" t="s">
        <v>276</v>
      </c>
      <c r="M243" s="15">
        <v>3.0000000000000001E-3</v>
      </c>
      <c r="N243" s="15">
        <v>4.0000000000000001E-3</v>
      </c>
      <c r="O243" s="15">
        <v>0</v>
      </c>
      <c r="P243" s="15">
        <v>1E-3</v>
      </c>
      <c r="Q243" s="15">
        <v>0</v>
      </c>
      <c r="R243" s="15">
        <v>3.0000000000000001E-3</v>
      </c>
      <c r="S243" s="15">
        <v>9.9700000000000006</v>
      </c>
      <c r="U243" s="15">
        <v>-1.0999999999999999E-2</v>
      </c>
      <c r="V243" s="15">
        <v>120</v>
      </c>
    </row>
    <row r="244" spans="2:22" x14ac:dyDescent="0.25">
      <c r="B244" s="15" t="s">
        <v>136</v>
      </c>
      <c r="C244" s="15" t="s">
        <v>344</v>
      </c>
      <c r="D244" s="15" t="s">
        <v>208</v>
      </c>
      <c r="E244" s="15">
        <v>2023</v>
      </c>
      <c r="F244" s="15" t="s">
        <v>162</v>
      </c>
      <c r="G244" s="15" t="s">
        <v>133</v>
      </c>
      <c r="H244" s="15" t="s">
        <v>136</v>
      </c>
      <c r="I244" s="15" t="s">
        <v>139</v>
      </c>
      <c r="J244" s="15" t="s">
        <v>141</v>
      </c>
      <c r="K244" s="15" t="s">
        <v>275</v>
      </c>
      <c r="L244" s="15" t="s">
        <v>277</v>
      </c>
      <c r="M244" s="15">
        <v>4.0000000000000001E-3</v>
      </c>
      <c r="N244" s="15">
        <v>6.0000000000000001E-3</v>
      </c>
      <c r="O244" s="15">
        <v>0</v>
      </c>
      <c r="P244" s="15">
        <v>2E-3</v>
      </c>
      <c r="Q244" s="15">
        <v>0</v>
      </c>
      <c r="R244" s="15">
        <v>5.0000000000000001E-3</v>
      </c>
      <c r="S244" s="15">
        <v>9.8539999999999992</v>
      </c>
      <c r="U244" s="15">
        <v>-1.0999999999999999E-2</v>
      </c>
      <c r="V244" s="15">
        <v>1210</v>
      </c>
    </row>
    <row r="245" spans="2:22" x14ac:dyDescent="0.25">
      <c r="B245" s="15" t="s">
        <v>136</v>
      </c>
      <c r="C245" s="15" t="s">
        <v>344</v>
      </c>
      <c r="D245" s="15" t="s">
        <v>208</v>
      </c>
      <c r="E245" s="15">
        <v>2023</v>
      </c>
      <c r="F245" s="15" t="s">
        <v>162</v>
      </c>
      <c r="G245" s="15" t="s">
        <v>133</v>
      </c>
      <c r="H245" s="15" t="s">
        <v>136</v>
      </c>
      <c r="I245" s="15" t="s">
        <v>139</v>
      </c>
      <c r="J245" s="15" t="s">
        <v>141</v>
      </c>
      <c r="K245" s="15" t="s">
        <v>275</v>
      </c>
      <c r="L245" s="15" t="s">
        <v>278</v>
      </c>
      <c r="M245" s="15">
        <v>4.0000000000000001E-3</v>
      </c>
      <c r="N245" s="15">
        <v>6.0000000000000001E-3</v>
      </c>
      <c r="O245" s="15">
        <v>0</v>
      </c>
      <c r="P245" s="15">
        <v>2E-3</v>
      </c>
      <c r="Q245" s="15">
        <v>0</v>
      </c>
      <c r="R245" s="15">
        <v>5.0000000000000001E-3</v>
      </c>
      <c r="S245" s="15">
        <v>9.9510000000000005</v>
      </c>
      <c r="U245" s="15">
        <v>-1.0999999999999999E-2</v>
      </c>
      <c r="V245" s="15">
        <v>1610</v>
      </c>
    </row>
    <row r="246" spans="2:22" x14ac:dyDescent="0.25">
      <c r="B246" s="15" t="s">
        <v>136</v>
      </c>
      <c r="C246" s="15" t="s">
        <v>344</v>
      </c>
      <c r="D246" s="15" t="s">
        <v>208</v>
      </c>
      <c r="E246" s="15">
        <v>2023</v>
      </c>
      <c r="F246" s="15" t="s">
        <v>162</v>
      </c>
      <c r="G246" s="15" t="s">
        <v>133</v>
      </c>
      <c r="H246" s="15" t="s">
        <v>136</v>
      </c>
      <c r="I246" s="15" t="s">
        <v>139</v>
      </c>
      <c r="J246" s="15" t="s">
        <v>141</v>
      </c>
      <c r="K246" s="15" t="s">
        <v>275</v>
      </c>
      <c r="L246" s="15" t="s">
        <v>279</v>
      </c>
      <c r="M246" s="15">
        <v>4.0000000000000001E-3</v>
      </c>
      <c r="N246" s="15">
        <v>6.0000000000000001E-3</v>
      </c>
      <c r="O246" s="15">
        <v>0</v>
      </c>
      <c r="P246" s="15">
        <v>2E-3</v>
      </c>
      <c r="Q246" s="15">
        <v>1E-3</v>
      </c>
      <c r="R246" s="15">
        <v>5.0000000000000001E-3</v>
      </c>
      <c r="S246" s="15">
        <v>9.9489999999999998</v>
      </c>
      <c r="U246" s="15">
        <v>-1.0999999999999999E-2</v>
      </c>
      <c r="V246" s="15">
        <v>490</v>
      </c>
    </row>
    <row r="247" spans="2:22" x14ac:dyDescent="0.25">
      <c r="B247" s="15" t="s">
        <v>136</v>
      </c>
      <c r="C247" s="15" t="s">
        <v>344</v>
      </c>
      <c r="D247" s="15" t="s">
        <v>208</v>
      </c>
      <c r="E247" s="15">
        <v>2023</v>
      </c>
      <c r="F247" s="15" t="s">
        <v>162</v>
      </c>
      <c r="G247" s="15" t="s">
        <v>133</v>
      </c>
      <c r="H247" s="15" t="s">
        <v>136</v>
      </c>
      <c r="I247" s="15" t="s">
        <v>139</v>
      </c>
      <c r="J247" s="15" t="s">
        <v>141</v>
      </c>
      <c r="K247" s="15" t="s">
        <v>275</v>
      </c>
      <c r="L247" s="15" t="s">
        <v>280</v>
      </c>
      <c r="M247" s="15">
        <v>3.0000000000000001E-3</v>
      </c>
      <c r="N247" s="15">
        <v>4.0000000000000001E-3</v>
      </c>
      <c r="O247" s="15">
        <v>0</v>
      </c>
      <c r="P247" s="15">
        <v>2E-3</v>
      </c>
      <c r="Q247" s="15">
        <v>1E-3</v>
      </c>
      <c r="R247" s="15">
        <v>4.0000000000000001E-3</v>
      </c>
      <c r="S247" s="15">
        <v>9.9220000000000006</v>
      </c>
      <c r="U247" s="15">
        <v>-1.0999999999999999E-2</v>
      </c>
      <c r="V247" s="15">
        <v>90</v>
      </c>
    </row>
    <row r="248" spans="2:22" x14ac:dyDescent="0.25">
      <c r="B248" s="15" t="s">
        <v>136</v>
      </c>
      <c r="C248" s="15" t="s">
        <v>344</v>
      </c>
      <c r="D248" s="15" t="s">
        <v>209</v>
      </c>
      <c r="E248" s="15">
        <v>2023</v>
      </c>
      <c r="F248" s="15" t="s">
        <v>162</v>
      </c>
      <c r="G248" s="15" t="s">
        <v>133</v>
      </c>
      <c r="H248" s="15" t="s">
        <v>136</v>
      </c>
      <c r="I248" s="15" t="s">
        <v>139</v>
      </c>
      <c r="J248" s="15" t="s">
        <v>141</v>
      </c>
      <c r="K248" s="15" t="s">
        <v>275</v>
      </c>
      <c r="L248" s="15" t="s">
        <v>276</v>
      </c>
      <c r="M248" s="15">
        <v>2E-3</v>
      </c>
      <c r="N248" s="15">
        <v>3.0000000000000001E-3</v>
      </c>
      <c r="O248" s="15">
        <v>0</v>
      </c>
      <c r="P248" s="15">
        <v>1E-3</v>
      </c>
      <c r="Q248" s="15">
        <v>0</v>
      </c>
      <c r="R248" s="15">
        <v>3.0000000000000001E-3</v>
      </c>
      <c r="S248" s="15">
        <v>9.9659999999999993</v>
      </c>
      <c r="U248" s="15">
        <v>-1.0999999999999999E-2</v>
      </c>
      <c r="V248" s="15">
        <v>120</v>
      </c>
    </row>
    <row r="249" spans="2:22" x14ac:dyDescent="0.25">
      <c r="B249" s="15" t="s">
        <v>136</v>
      </c>
      <c r="C249" s="15" t="s">
        <v>344</v>
      </c>
      <c r="D249" s="15" t="s">
        <v>209</v>
      </c>
      <c r="E249" s="15">
        <v>2023</v>
      </c>
      <c r="F249" s="15" t="s">
        <v>162</v>
      </c>
      <c r="G249" s="15" t="s">
        <v>133</v>
      </c>
      <c r="H249" s="15" t="s">
        <v>136</v>
      </c>
      <c r="I249" s="15" t="s">
        <v>139</v>
      </c>
      <c r="J249" s="15" t="s">
        <v>141</v>
      </c>
      <c r="K249" s="15" t="s">
        <v>275</v>
      </c>
      <c r="L249" s="15" t="s">
        <v>277</v>
      </c>
      <c r="M249" s="15">
        <v>3.0000000000000001E-3</v>
      </c>
      <c r="N249" s="15">
        <v>5.0000000000000001E-3</v>
      </c>
      <c r="O249" s="15">
        <v>0</v>
      </c>
      <c r="P249" s="15">
        <v>1E-3</v>
      </c>
      <c r="Q249" s="15">
        <v>0</v>
      </c>
      <c r="R249" s="15">
        <v>4.0000000000000001E-3</v>
      </c>
      <c r="S249" s="15">
        <v>9.8469999999999995</v>
      </c>
      <c r="U249" s="15">
        <v>-1.0999999999999999E-2</v>
      </c>
      <c r="V249" s="15">
        <v>1210</v>
      </c>
    </row>
    <row r="250" spans="2:22" x14ac:dyDescent="0.25">
      <c r="B250" s="15" t="s">
        <v>136</v>
      </c>
      <c r="C250" s="15" t="s">
        <v>344</v>
      </c>
      <c r="D250" s="15" t="s">
        <v>209</v>
      </c>
      <c r="E250" s="15">
        <v>2023</v>
      </c>
      <c r="F250" s="15" t="s">
        <v>162</v>
      </c>
      <c r="G250" s="15" t="s">
        <v>133</v>
      </c>
      <c r="H250" s="15" t="s">
        <v>136</v>
      </c>
      <c r="I250" s="15" t="s">
        <v>139</v>
      </c>
      <c r="J250" s="15" t="s">
        <v>141</v>
      </c>
      <c r="K250" s="15" t="s">
        <v>275</v>
      </c>
      <c r="L250" s="15" t="s">
        <v>278</v>
      </c>
      <c r="M250" s="15">
        <v>3.0000000000000001E-3</v>
      </c>
      <c r="N250" s="15">
        <v>5.0000000000000001E-3</v>
      </c>
      <c r="O250" s="15">
        <v>0</v>
      </c>
      <c r="P250" s="15">
        <v>1E-3</v>
      </c>
      <c r="Q250" s="15">
        <v>0</v>
      </c>
      <c r="R250" s="15">
        <v>4.0000000000000001E-3</v>
      </c>
      <c r="S250" s="15">
        <v>9.9469999999999992</v>
      </c>
      <c r="U250" s="15">
        <v>-1.0999999999999999E-2</v>
      </c>
      <c r="V250" s="15">
        <v>1620</v>
      </c>
    </row>
    <row r="251" spans="2:22" x14ac:dyDescent="0.25">
      <c r="B251" s="15" t="s">
        <v>136</v>
      </c>
      <c r="C251" s="15" t="s">
        <v>344</v>
      </c>
      <c r="D251" s="15" t="s">
        <v>209</v>
      </c>
      <c r="E251" s="15">
        <v>2023</v>
      </c>
      <c r="F251" s="15" t="s">
        <v>162</v>
      </c>
      <c r="G251" s="15" t="s">
        <v>133</v>
      </c>
      <c r="H251" s="15" t="s">
        <v>136</v>
      </c>
      <c r="I251" s="15" t="s">
        <v>139</v>
      </c>
      <c r="J251" s="15" t="s">
        <v>141</v>
      </c>
      <c r="K251" s="15" t="s">
        <v>275</v>
      </c>
      <c r="L251" s="15" t="s">
        <v>279</v>
      </c>
      <c r="M251" s="15">
        <v>3.0000000000000001E-3</v>
      </c>
      <c r="N251" s="15">
        <v>6.0000000000000001E-3</v>
      </c>
      <c r="O251" s="15">
        <v>0</v>
      </c>
      <c r="P251" s="15">
        <v>1E-3</v>
      </c>
      <c r="Q251" s="15">
        <v>0</v>
      </c>
      <c r="R251" s="15">
        <v>4.0000000000000001E-3</v>
      </c>
      <c r="S251" s="15">
        <v>9.9440000000000008</v>
      </c>
      <c r="U251" s="15">
        <v>-1.0999999999999999E-2</v>
      </c>
      <c r="V251" s="15">
        <v>490</v>
      </c>
    </row>
    <row r="252" spans="2:22" x14ac:dyDescent="0.25">
      <c r="B252" s="15" t="s">
        <v>136</v>
      </c>
      <c r="C252" s="15" t="s">
        <v>344</v>
      </c>
      <c r="D252" s="15" t="s">
        <v>209</v>
      </c>
      <c r="E252" s="15">
        <v>2023</v>
      </c>
      <c r="F252" s="15" t="s">
        <v>162</v>
      </c>
      <c r="G252" s="15" t="s">
        <v>133</v>
      </c>
      <c r="H252" s="15" t="s">
        <v>136</v>
      </c>
      <c r="I252" s="15" t="s">
        <v>139</v>
      </c>
      <c r="J252" s="15" t="s">
        <v>141</v>
      </c>
      <c r="K252" s="15" t="s">
        <v>275</v>
      </c>
      <c r="L252" s="15" t="s">
        <v>280</v>
      </c>
      <c r="M252" s="15">
        <v>2E-3</v>
      </c>
      <c r="N252" s="15">
        <v>3.0000000000000001E-3</v>
      </c>
      <c r="O252" s="15">
        <v>0</v>
      </c>
      <c r="P252" s="15">
        <v>1E-3</v>
      </c>
      <c r="Q252" s="15">
        <v>1E-3</v>
      </c>
      <c r="R252" s="15">
        <v>2E-3</v>
      </c>
      <c r="S252" s="15">
        <v>9.923</v>
      </c>
      <c r="U252" s="15">
        <v>-1.0999999999999999E-2</v>
      </c>
      <c r="V252" s="15">
        <v>80</v>
      </c>
    </row>
    <row r="253" spans="2:22" x14ac:dyDescent="0.25">
      <c r="B253" s="15" t="s">
        <v>136</v>
      </c>
      <c r="C253" s="15" t="s">
        <v>344</v>
      </c>
      <c r="D253" s="15" t="s">
        <v>210</v>
      </c>
      <c r="E253" s="15">
        <v>2023</v>
      </c>
      <c r="F253" s="15" t="s">
        <v>162</v>
      </c>
      <c r="G253" s="15" t="s">
        <v>133</v>
      </c>
      <c r="H253" s="15" t="s">
        <v>136</v>
      </c>
      <c r="I253" s="15" t="s">
        <v>139</v>
      </c>
      <c r="J253" s="15" t="s">
        <v>141</v>
      </c>
      <c r="K253" s="15" t="s">
        <v>275</v>
      </c>
      <c r="L253" s="15" t="s">
        <v>276</v>
      </c>
      <c r="M253" s="15">
        <v>2E-3</v>
      </c>
      <c r="N253" s="15">
        <v>3.0000000000000001E-3</v>
      </c>
      <c r="O253" s="15">
        <v>0</v>
      </c>
      <c r="P253" s="15">
        <v>1E-3</v>
      </c>
      <c r="Q253" s="15">
        <v>0</v>
      </c>
      <c r="R253" s="15">
        <v>3.0000000000000001E-3</v>
      </c>
      <c r="S253" s="15">
        <v>9.734</v>
      </c>
      <c r="U253" s="15">
        <v>-1.0999999999999999E-2</v>
      </c>
      <c r="V253" s="15">
        <v>120</v>
      </c>
    </row>
    <row r="254" spans="2:22" x14ac:dyDescent="0.25">
      <c r="B254" s="15" t="s">
        <v>136</v>
      </c>
      <c r="C254" s="15" t="s">
        <v>344</v>
      </c>
      <c r="D254" s="15" t="s">
        <v>210</v>
      </c>
      <c r="E254" s="15">
        <v>2023</v>
      </c>
      <c r="F254" s="15" t="s">
        <v>162</v>
      </c>
      <c r="G254" s="15" t="s">
        <v>133</v>
      </c>
      <c r="H254" s="15" t="s">
        <v>136</v>
      </c>
      <c r="I254" s="15" t="s">
        <v>139</v>
      </c>
      <c r="J254" s="15" t="s">
        <v>141</v>
      </c>
      <c r="K254" s="15" t="s">
        <v>275</v>
      </c>
      <c r="L254" s="15" t="s">
        <v>277</v>
      </c>
      <c r="M254" s="15">
        <v>3.0000000000000001E-3</v>
      </c>
      <c r="N254" s="15">
        <v>5.0000000000000001E-3</v>
      </c>
      <c r="O254" s="15">
        <v>0</v>
      </c>
      <c r="P254" s="15">
        <v>1E-3</v>
      </c>
      <c r="Q254" s="15">
        <v>0</v>
      </c>
      <c r="R254" s="15">
        <v>3.0000000000000001E-3</v>
      </c>
      <c r="S254" s="15">
        <v>9.6110000000000007</v>
      </c>
      <c r="U254" s="15">
        <v>-1.0999999999999999E-2</v>
      </c>
      <c r="V254" s="15">
        <v>1210</v>
      </c>
    </row>
    <row r="255" spans="2:22" x14ac:dyDescent="0.25">
      <c r="B255" s="15" t="s">
        <v>136</v>
      </c>
      <c r="C255" s="15" t="s">
        <v>344</v>
      </c>
      <c r="D255" s="15" t="s">
        <v>210</v>
      </c>
      <c r="E255" s="15">
        <v>2023</v>
      </c>
      <c r="F255" s="15" t="s">
        <v>162</v>
      </c>
      <c r="G255" s="15" t="s">
        <v>133</v>
      </c>
      <c r="H255" s="15" t="s">
        <v>136</v>
      </c>
      <c r="I255" s="15" t="s">
        <v>139</v>
      </c>
      <c r="J255" s="15" t="s">
        <v>141</v>
      </c>
      <c r="K255" s="15" t="s">
        <v>275</v>
      </c>
      <c r="L255" s="15" t="s">
        <v>278</v>
      </c>
      <c r="M255" s="15">
        <v>3.0000000000000001E-3</v>
      </c>
      <c r="N255" s="15">
        <v>5.0000000000000001E-3</v>
      </c>
      <c r="O255" s="15">
        <v>0</v>
      </c>
      <c r="P255" s="15">
        <v>1E-3</v>
      </c>
      <c r="Q255" s="15">
        <v>0</v>
      </c>
      <c r="R255" s="15">
        <v>3.0000000000000001E-3</v>
      </c>
      <c r="S255" s="15">
        <v>9.7129999999999992</v>
      </c>
      <c r="U255" s="15">
        <v>-1.0999999999999999E-2</v>
      </c>
      <c r="V255" s="15">
        <v>1620</v>
      </c>
    </row>
    <row r="256" spans="2:22" x14ac:dyDescent="0.25">
      <c r="B256" s="15" t="s">
        <v>136</v>
      </c>
      <c r="C256" s="15" t="s">
        <v>344</v>
      </c>
      <c r="D256" s="15" t="s">
        <v>210</v>
      </c>
      <c r="E256" s="15">
        <v>2023</v>
      </c>
      <c r="F256" s="15" t="s">
        <v>162</v>
      </c>
      <c r="G256" s="15" t="s">
        <v>133</v>
      </c>
      <c r="H256" s="15" t="s">
        <v>136</v>
      </c>
      <c r="I256" s="15" t="s">
        <v>139</v>
      </c>
      <c r="J256" s="15" t="s">
        <v>141</v>
      </c>
      <c r="K256" s="15" t="s">
        <v>275</v>
      </c>
      <c r="L256" s="15" t="s">
        <v>279</v>
      </c>
      <c r="M256" s="15">
        <v>3.0000000000000001E-3</v>
      </c>
      <c r="N256" s="15">
        <v>5.0000000000000001E-3</v>
      </c>
      <c r="O256" s="15">
        <v>0</v>
      </c>
      <c r="P256" s="15">
        <v>1E-3</v>
      </c>
      <c r="Q256" s="15">
        <v>0</v>
      </c>
      <c r="R256" s="15">
        <v>3.0000000000000001E-3</v>
      </c>
      <c r="S256" s="15">
        <v>9.7100000000000009</v>
      </c>
      <c r="U256" s="15">
        <v>-1.0999999999999999E-2</v>
      </c>
      <c r="V256" s="15">
        <v>490</v>
      </c>
    </row>
    <row r="257" spans="2:22" x14ac:dyDescent="0.25">
      <c r="B257" s="15" t="s">
        <v>136</v>
      </c>
      <c r="C257" s="15" t="s">
        <v>344</v>
      </c>
      <c r="D257" s="15" t="s">
        <v>210</v>
      </c>
      <c r="E257" s="15">
        <v>2023</v>
      </c>
      <c r="F257" s="15" t="s">
        <v>162</v>
      </c>
      <c r="G257" s="15" t="s">
        <v>133</v>
      </c>
      <c r="H257" s="15" t="s">
        <v>136</v>
      </c>
      <c r="I257" s="15" t="s">
        <v>139</v>
      </c>
      <c r="J257" s="15" t="s">
        <v>141</v>
      </c>
      <c r="K257" s="15" t="s">
        <v>275</v>
      </c>
      <c r="L257" s="15" t="s">
        <v>280</v>
      </c>
      <c r="M257" s="15">
        <v>2E-3</v>
      </c>
      <c r="N257" s="15">
        <v>3.0000000000000001E-3</v>
      </c>
      <c r="O257" s="15">
        <v>0</v>
      </c>
      <c r="P257" s="15">
        <v>1E-3</v>
      </c>
      <c r="Q257" s="15">
        <v>0</v>
      </c>
      <c r="R257" s="15">
        <v>2E-3</v>
      </c>
      <c r="S257" s="15">
        <v>9.6940000000000008</v>
      </c>
      <c r="U257" s="15">
        <v>-1.0999999999999999E-2</v>
      </c>
      <c r="V257" s="15">
        <v>80</v>
      </c>
    </row>
    <row r="258" spans="2:22" x14ac:dyDescent="0.25">
      <c r="B258" s="15" t="s">
        <v>136</v>
      </c>
      <c r="C258" s="15" t="s">
        <v>344</v>
      </c>
      <c r="D258" s="15" t="s">
        <v>211</v>
      </c>
      <c r="E258" s="15">
        <v>2023</v>
      </c>
      <c r="F258" s="15" t="s">
        <v>162</v>
      </c>
      <c r="G258" s="15" t="s">
        <v>133</v>
      </c>
      <c r="H258" s="15" t="s">
        <v>136</v>
      </c>
      <c r="I258" s="15" t="s">
        <v>139</v>
      </c>
      <c r="J258" s="15" t="s">
        <v>141</v>
      </c>
      <c r="K258" s="15" t="s">
        <v>275</v>
      </c>
      <c r="L258" s="15" t="s">
        <v>276</v>
      </c>
      <c r="M258" s="15">
        <v>2E-3</v>
      </c>
      <c r="N258" s="15">
        <v>3.0000000000000001E-3</v>
      </c>
      <c r="O258" s="15">
        <v>0</v>
      </c>
      <c r="P258" s="15">
        <v>1E-3</v>
      </c>
      <c r="Q258" s="15">
        <v>0</v>
      </c>
      <c r="R258" s="15">
        <v>2E-3</v>
      </c>
      <c r="S258" s="15">
        <v>9.734</v>
      </c>
      <c r="U258" s="15">
        <v>-1.0999999999999999E-2</v>
      </c>
      <c r="V258" s="15">
        <v>120</v>
      </c>
    </row>
    <row r="259" spans="2:22" x14ac:dyDescent="0.25">
      <c r="B259" s="15" t="s">
        <v>136</v>
      </c>
      <c r="C259" s="15" t="s">
        <v>344</v>
      </c>
      <c r="D259" s="15" t="s">
        <v>211</v>
      </c>
      <c r="E259" s="15">
        <v>2023</v>
      </c>
      <c r="F259" s="15" t="s">
        <v>162</v>
      </c>
      <c r="G259" s="15" t="s">
        <v>133</v>
      </c>
      <c r="H259" s="15" t="s">
        <v>136</v>
      </c>
      <c r="I259" s="15" t="s">
        <v>139</v>
      </c>
      <c r="J259" s="15" t="s">
        <v>141</v>
      </c>
      <c r="K259" s="15" t="s">
        <v>275</v>
      </c>
      <c r="L259" s="15" t="s">
        <v>277</v>
      </c>
      <c r="M259" s="15">
        <v>3.0000000000000001E-3</v>
      </c>
      <c r="N259" s="15">
        <v>5.0000000000000001E-3</v>
      </c>
      <c r="O259" s="15">
        <v>0</v>
      </c>
      <c r="P259" s="15">
        <v>1E-3</v>
      </c>
      <c r="Q259" s="15">
        <v>0</v>
      </c>
      <c r="R259" s="15">
        <v>3.0000000000000001E-3</v>
      </c>
      <c r="S259" s="15">
        <v>9.6120000000000001</v>
      </c>
      <c r="U259" s="15">
        <v>-1.0999999999999999E-2</v>
      </c>
      <c r="V259" s="15">
        <v>1210</v>
      </c>
    </row>
    <row r="260" spans="2:22" x14ac:dyDescent="0.25">
      <c r="B260" s="15" t="s">
        <v>136</v>
      </c>
      <c r="C260" s="15" t="s">
        <v>344</v>
      </c>
      <c r="D260" s="15" t="s">
        <v>211</v>
      </c>
      <c r="E260" s="15">
        <v>2023</v>
      </c>
      <c r="F260" s="15" t="s">
        <v>162</v>
      </c>
      <c r="G260" s="15" t="s">
        <v>133</v>
      </c>
      <c r="H260" s="15" t="s">
        <v>136</v>
      </c>
      <c r="I260" s="15" t="s">
        <v>139</v>
      </c>
      <c r="J260" s="15" t="s">
        <v>141</v>
      </c>
      <c r="K260" s="15" t="s">
        <v>275</v>
      </c>
      <c r="L260" s="15" t="s">
        <v>278</v>
      </c>
      <c r="M260" s="15">
        <v>3.0000000000000001E-3</v>
      </c>
      <c r="N260" s="15">
        <v>5.0000000000000001E-3</v>
      </c>
      <c r="O260" s="15">
        <v>0</v>
      </c>
      <c r="P260" s="15">
        <v>1E-3</v>
      </c>
      <c r="Q260" s="15">
        <v>0</v>
      </c>
      <c r="R260" s="15">
        <v>3.0000000000000001E-3</v>
      </c>
      <c r="S260" s="15">
        <v>9.7129999999999992</v>
      </c>
      <c r="U260" s="15">
        <v>-1.0999999999999999E-2</v>
      </c>
      <c r="V260" s="15">
        <v>1620</v>
      </c>
    </row>
    <row r="261" spans="2:22" x14ac:dyDescent="0.25">
      <c r="B261" s="15" t="s">
        <v>136</v>
      </c>
      <c r="C261" s="15" t="s">
        <v>344</v>
      </c>
      <c r="D261" s="15" t="s">
        <v>211</v>
      </c>
      <c r="E261" s="15">
        <v>2023</v>
      </c>
      <c r="F261" s="15" t="s">
        <v>162</v>
      </c>
      <c r="G261" s="15" t="s">
        <v>133</v>
      </c>
      <c r="H261" s="15" t="s">
        <v>136</v>
      </c>
      <c r="I261" s="15" t="s">
        <v>139</v>
      </c>
      <c r="J261" s="15" t="s">
        <v>141</v>
      </c>
      <c r="K261" s="15" t="s">
        <v>275</v>
      </c>
      <c r="L261" s="15" t="s">
        <v>279</v>
      </c>
      <c r="M261" s="15">
        <v>3.0000000000000001E-3</v>
      </c>
      <c r="N261" s="15">
        <v>5.0000000000000001E-3</v>
      </c>
      <c r="O261" s="15">
        <v>0</v>
      </c>
      <c r="P261" s="15">
        <v>1E-3</v>
      </c>
      <c r="Q261" s="15">
        <v>0</v>
      </c>
      <c r="R261" s="15">
        <v>3.0000000000000001E-3</v>
      </c>
      <c r="S261" s="15">
        <v>9.7110000000000003</v>
      </c>
      <c r="U261" s="15">
        <v>-1.0999999999999999E-2</v>
      </c>
      <c r="V261" s="15">
        <v>490</v>
      </c>
    </row>
    <row r="262" spans="2:22" x14ac:dyDescent="0.25">
      <c r="B262" s="15" t="s">
        <v>136</v>
      </c>
      <c r="C262" s="15" t="s">
        <v>344</v>
      </c>
      <c r="D262" s="15" t="s">
        <v>211</v>
      </c>
      <c r="E262" s="15">
        <v>2023</v>
      </c>
      <c r="F262" s="15" t="s">
        <v>162</v>
      </c>
      <c r="G262" s="15" t="s">
        <v>133</v>
      </c>
      <c r="H262" s="15" t="s">
        <v>136</v>
      </c>
      <c r="I262" s="15" t="s">
        <v>139</v>
      </c>
      <c r="J262" s="15" t="s">
        <v>141</v>
      </c>
      <c r="K262" s="15" t="s">
        <v>275</v>
      </c>
      <c r="L262" s="15" t="s">
        <v>280</v>
      </c>
      <c r="M262" s="15">
        <v>2E-3</v>
      </c>
      <c r="N262" s="15">
        <v>2E-3</v>
      </c>
      <c r="O262" s="15">
        <v>0</v>
      </c>
      <c r="P262" s="15">
        <v>1E-3</v>
      </c>
      <c r="Q262" s="15">
        <v>0</v>
      </c>
      <c r="R262" s="15">
        <v>3.0000000000000001E-3</v>
      </c>
      <c r="S262" s="15">
        <v>9.6950000000000003</v>
      </c>
      <c r="U262" s="15">
        <v>-1.0999999999999999E-2</v>
      </c>
      <c r="V262" s="15">
        <v>80</v>
      </c>
    </row>
    <row r="263" spans="2:22" x14ac:dyDescent="0.25">
      <c r="B263" s="15" t="s">
        <v>136</v>
      </c>
      <c r="C263" s="15" t="s">
        <v>344</v>
      </c>
      <c r="D263" s="15" t="s">
        <v>212</v>
      </c>
      <c r="E263" s="15">
        <v>2023</v>
      </c>
      <c r="F263" s="15" t="s">
        <v>162</v>
      </c>
      <c r="G263" s="15" t="s">
        <v>133</v>
      </c>
      <c r="H263" s="15" t="s">
        <v>136</v>
      </c>
      <c r="I263" s="15" t="s">
        <v>139</v>
      </c>
      <c r="J263" s="15" t="s">
        <v>141</v>
      </c>
      <c r="K263" s="15" t="s">
        <v>275</v>
      </c>
      <c r="L263" s="15" t="s">
        <v>276</v>
      </c>
      <c r="M263" s="15">
        <v>2E-3</v>
      </c>
      <c r="N263" s="15">
        <v>3.0000000000000001E-3</v>
      </c>
      <c r="O263" s="15">
        <v>0</v>
      </c>
      <c r="P263" s="15">
        <v>0</v>
      </c>
      <c r="Q263" s="15">
        <v>0</v>
      </c>
      <c r="R263" s="15">
        <v>2E-3</v>
      </c>
      <c r="S263" s="15">
        <v>9.5399999999999991</v>
      </c>
      <c r="U263" s="15">
        <v>-1.0999999999999999E-2</v>
      </c>
      <c r="V263" s="15">
        <v>120</v>
      </c>
    </row>
    <row r="264" spans="2:22" x14ac:dyDescent="0.25">
      <c r="B264" s="15" t="s">
        <v>136</v>
      </c>
      <c r="C264" s="15" t="s">
        <v>344</v>
      </c>
      <c r="D264" s="15" t="s">
        <v>212</v>
      </c>
      <c r="E264" s="15">
        <v>2023</v>
      </c>
      <c r="F264" s="15" t="s">
        <v>162</v>
      </c>
      <c r="G264" s="15" t="s">
        <v>133</v>
      </c>
      <c r="H264" s="15" t="s">
        <v>136</v>
      </c>
      <c r="I264" s="15" t="s">
        <v>139</v>
      </c>
      <c r="J264" s="15" t="s">
        <v>141</v>
      </c>
      <c r="K264" s="15" t="s">
        <v>275</v>
      </c>
      <c r="L264" s="15" t="s">
        <v>277</v>
      </c>
      <c r="M264" s="15">
        <v>3.0000000000000001E-3</v>
      </c>
      <c r="N264" s="15">
        <v>5.0000000000000001E-3</v>
      </c>
      <c r="O264" s="15">
        <v>0</v>
      </c>
      <c r="P264" s="15">
        <v>1E-3</v>
      </c>
      <c r="Q264" s="15">
        <v>0</v>
      </c>
      <c r="R264" s="15">
        <v>3.0000000000000001E-3</v>
      </c>
      <c r="S264" s="15">
        <v>9.4179999999999993</v>
      </c>
      <c r="U264" s="15">
        <v>-1.0999999999999999E-2</v>
      </c>
      <c r="V264" s="15">
        <v>1210</v>
      </c>
    </row>
    <row r="265" spans="2:22" x14ac:dyDescent="0.25">
      <c r="B265" s="15" t="s">
        <v>136</v>
      </c>
      <c r="C265" s="15" t="s">
        <v>344</v>
      </c>
      <c r="D265" s="15" t="s">
        <v>212</v>
      </c>
      <c r="E265" s="15">
        <v>2023</v>
      </c>
      <c r="F265" s="15" t="s">
        <v>162</v>
      </c>
      <c r="G265" s="15" t="s">
        <v>133</v>
      </c>
      <c r="H265" s="15" t="s">
        <v>136</v>
      </c>
      <c r="I265" s="15" t="s">
        <v>139</v>
      </c>
      <c r="J265" s="15" t="s">
        <v>141</v>
      </c>
      <c r="K265" s="15" t="s">
        <v>275</v>
      </c>
      <c r="L265" s="15" t="s">
        <v>278</v>
      </c>
      <c r="M265" s="15">
        <v>3.0000000000000001E-3</v>
      </c>
      <c r="N265" s="15">
        <v>5.0000000000000001E-3</v>
      </c>
      <c r="O265" s="15">
        <v>0</v>
      </c>
      <c r="P265" s="15">
        <v>1E-3</v>
      </c>
      <c r="Q265" s="15">
        <v>0</v>
      </c>
      <c r="R265" s="15">
        <v>3.0000000000000001E-3</v>
      </c>
      <c r="S265" s="15">
        <v>9.52</v>
      </c>
      <c r="U265" s="15">
        <v>-1.0999999999999999E-2</v>
      </c>
      <c r="V265" s="15">
        <v>1620</v>
      </c>
    </row>
    <row r="266" spans="2:22" x14ac:dyDescent="0.25">
      <c r="B266" s="15" t="s">
        <v>136</v>
      </c>
      <c r="C266" s="15" t="s">
        <v>344</v>
      </c>
      <c r="D266" s="15" t="s">
        <v>212</v>
      </c>
      <c r="E266" s="15">
        <v>2023</v>
      </c>
      <c r="F266" s="15" t="s">
        <v>162</v>
      </c>
      <c r="G266" s="15" t="s">
        <v>133</v>
      </c>
      <c r="H266" s="15" t="s">
        <v>136</v>
      </c>
      <c r="I266" s="15" t="s">
        <v>139</v>
      </c>
      <c r="J266" s="15" t="s">
        <v>141</v>
      </c>
      <c r="K266" s="15" t="s">
        <v>275</v>
      </c>
      <c r="L266" s="15" t="s">
        <v>279</v>
      </c>
      <c r="M266" s="15">
        <v>3.0000000000000001E-3</v>
      </c>
      <c r="N266" s="15">
        <v>5.0000000000000001E-3</v>
      </c>
      <c r="O266" s="15">
        <v>0</v>
      </c>
      <c r="P266" s="15">
        <v>1E-3</v>
      </c>
      <c r="Q266" s="15">
        <v>0</v>
      </c>
      <c r="R266" s="15">
        <v>3.0000000000000001E-3</v>
      </c>
      <c r="S266" s="15">
        <v>9.5129999999999999</v>
      </c>
      <c r="U266" s="15">
        <v>-1.0999999999999999E-2</v>
      </c>
      <c r="V266" s="15">
        <v>490</v>
      </c>
    </row>
    <row r="267" spans="2:22" x14ac:dyDescent="0.25">
      <c r="B267" s="15" t="s">
        <v>136</v>
      </c>
      <c r="C267" s="15" t="s">
        <v>344</v>
      </c>
      <c r="D267" s="15" t="s">
        <v>212</v>
      </c>
      <c r="E267" s="15">
        <v>2023</v>
      </c>
      <c r="F267" s="15" t="s">
        <v>162</v>
      </c>
      <c r="G267" s="15" t="s">
        <v>133</v>
      </c>
      <c r="H267" s="15" t="s">
        <v>136</v>
      </c>
      <c r="I267" s="15" t="s">
        <v>139</v>
      </c>
      <c r="J267" s="15" t="s">
        <v>141</v>
      </c>
      <c r="K267" s="15" t="s">
        <v>275</v>
      </c>
      <c r="L267" s="15" t="s">
        <v>280</v>
      </c>
      <c r="M267" s="15">
        <v>2E-3</v>
      </c>
      <c r="N267" s="15">
        <v>2E-3</v>
      </c>
      <c r="O267" s="15">
        <v>0</v>
      </c>
      <c r="P267" s="15">
        <v>1E-3</v>
      </c>
      <c r="Q267" s="15">
        <v>0</v>
      </c>
      <c r="R267" s="15">
        <v>2E-3</v>
      </c>
      <c r="S267" s="15">
        <v>9.5060000000000002</v>
      </c>
      <c r="U267" s="15">
        <v>-1.0999999999999999E-2</v>
      </c>
      <c r="V267" s="15">
        <v>80</v>
      </c>
    </row>
    <row r="268" spans="2:22" x14ac:dyDescent="0.25">
      <c r="B268" s="15" t="s">
        <v>136</v>
      </c>
      <c r="C268" s="15" t="s">
        <v>344</v>
      </c>
      <c r="D268" s="15" t="s">
        <v>213</v>
      </c>
      <c r="E268" s="15">
        <v>2023</v>
      </c>
      <c r="F268" s="15" t="s">
        <v>162</v>
      </c>
      <c r="G268" s="15" t="s">
        <v>133</v>
      </c>
      <c r="H268" s="15" t="s">
        <v>136</v>
      </c>
      <c r="I268" s="15" t="s">
        <v>139</v>
      </c>
      <c r="J268" s="15" t="s">
        <v>141</v>
      </c>
      <c r="K268" s="15" t="s">
        <v>275</v>
      </c>
      <c r="L268" s="15" t="s">
        <v>276</v>
      </c>
      <c r="M268" s="15">
        <v>2E-3</v>
      </c>
      <c r="N268" s="15">
        <v>4.0000000000000001E-3</v>
      </c>
      <c r="O268" s="15">
        <v>0</v>
      </c>
      <c r="P268" s="15">
        <v>1E-3</v>
      </c>
      <c r="Q268" s="15">
        <v>0</v>
      </c>
      <c r="R268" s="15">
        <v>2E-3</v>
      </c>
      <c r="S268" s="15">
        <v>9.5399999999999991</v>
      </c>
      <c r="U268" s="15">
        <v>-1.0999999999999999E-2</v>
      </c>
      <c r="V268" s="15">
        <v>120</v>
      </c>
    </row>
    <row r="269" spans="2:22" x14ac:dyDescent="0.25">
      <c r="B269" s="15" t="s">
        <v>136</v>
      </c>
      <c r="C269" s="15" t="s">
        <v>344</v>
      </c>
      <c r="D269" s="15" t="s">
        <v>213</v>
      </c>
      <c r="E269" s="15">
        <v>2023</v>
      </c>
      <c r="F269" s="15" t="s">
        <v>162</v>
      </c>
      <c r="G269" s="15" t="s">
        <v>133</v>
      </c>
      <c r="H269" s="15" t="s">
        <v>136</v>
      </c>
      <c r="I269" s="15" t="s">
        <v>139</v>
      </c>
      <c r="J269" s="15" t="s">
        <v>141</v>
      </c>
      <c r="K269" s="15" t="s">
        <v>275</v>
      </c>
      <c r="L269" s="15" t="s">
        <v>277</v>
      </c>
      <c r="M269" s="15">
        <v>3.0000000000000001E-3</v>
      </c>
      <c r="N269" s="15">
        <v>5.0000000000000001E-3</v>
      </c>
      <c r="O269" s="15">
        <v>0</v>
      </c>
      <c r="P269" s="15">
        <v>1E-3</v>
      </c>
      <c r="Q269" s="15">
        <v>0</v>
      </c>
      <c r="R269" s="15">
        <v>3.0000000000000001E-3</v>
      </c>
      <c r="S269" s="15">
        <v>9.4179999999999993</v>
      </c>
      <c r="U269" s="15">
        <v>-1.0999999999999999E-2</v>
      </c>
      <c r="V269" s="15">
        <v>1210</v>
      </c>
    </row>
    <row r="270" spans="2:22" x14ac:dyDescent="0.25">
      <c r="B270" s="15" t="s">
        <v>136</v>
      </c>
      <c r="C270" s="15" t="s">
        <v>344</v>
      </c>
      <c r="D270" s="15" t="s">
        <v>213</v>
      </c>
      <c r="E270" s="15">
        <v>2023</v>
      </c>
      <c r="F270" s="15" t="s">
        <v>162</v>
      </c>
      <c r="G270" s="15" t="s">
        <v>133</v>
      </c>
      <c r="H270" s="15" t="s">
        <v>136</v>
      </c>
      <c r="I270" s="15" t="s">
        <v>139</v>
      </c>
      <c r="J270" s="15" t="s">
        <v>141</v>
      </c>
      <c r="K270" s="15" t="s">
        <v>275</v>
      </c>
      <c r="L270" s="15" t="s">
        <v>278</v>
      </c>
      <c r="M270" s="15">
        <v>3.0000000000000001E-3</v>
      </c>
      <c r="N270" s="15">
        <v>5.0000000000000001E-3</v>
      </c>
      <c r="O270" s="15">
        <v>0</v>
      </c>
      <c r="P270" s="15">
        <v>1E-3</v>
      </c>
      <c r="Q270" s="15">
        <v>0</v>
      </c>
      <c r="R270" s="15">
        <v>3.0000000000000001E-3</v>
      </c>
      <c r="S270" s="15">
        <v>9.52</v>
      </c>
      <c r="U270" s="15">
        <v>-1.0999999999999999E-2</v>
      </c>
      <c r="V270" s="15">
        <v>1620</v>
      </c>
    </row>
    <row r="271" spans="2:22" x14ac:dyDescent="0.25">
      <c r="B271" s="15" t="s">
        <v>136</v>
      </c>
      <c r="C271" s="15" t="s">
        <v>344</v>
      </c>
      <c r="D271" s="15" t="s">
        <v>213</v>
      </c>
      <c r="E271" s="15">
        <v>2023</v>
      </c>
      <c r="F271" s="15" t="s">
        <v>162</v>
      </c>
      <c r="G271" s="15" t="s">
        <v>133</v>
      </c>
      <c r="H271" s="15" t="s">
        <v>136</v>
      </c>
      <c r="I271" s="15" t="s">
        <v>139</v>
      </c>
      <c r="J271" s="15" t="s">
        <v>141</v>
      </c>
      <c r="K271" s="15" t="s">
        <v>275</v>
      </c>
      <c r="L271" s="15" t="s">
        <v>279</v>
      </c>
      <c r="M271" s="15">
        <v>3.0000000000000001E-3</v>
      </c>
      <c r="N271" s="15">
        <v>5.0000000000000001E-3</v>
      </c>
      <c r="O271" s="15">
        <v>0</v>
      </c>
      <c r="P271" s="15">
        <v>1E-3</v>
      </c>
      <c r="Q271" s="15">
        <v>0</v>
      </c>
      <c r="R271" s="15">
        <v>3.0000000000000001E-3</v>
      </c>
      <c r="S271" s="15">
        <v>9.5139999999999993</v>
      </c>
      <c r="U271" s="15">
        <v>-1.0999999999999999E-2</v>
      </c>
      <c r="V271" s="15">
        <v>490</v>
      </c>
    </row>
    <row r="272" spans="2:22" x14ac:dyDescent="0.25">
      <c r="B272" s="15" t="s">
        <v>136</v>
      </c>
      <c r="C272" s="15" t="s">
        <v>344</v>
      </c>
      <c r="D272" s="15" t="s">
        <v>213</v>
      </c>
      <c r="E272" s="15">
        <v>2023</v>
      </c>
      <c r="F272" s="15" t="s">
        <v>162</v>
      </c>
      <c r="G272" s="15" t="s">
        <v>133</v>
      </c>
      <c r="H272" s="15" t="s">
        <v>136</v>
      </c>
      <c r="I272" s="15" t="s">
        <v>139</v>
      </c>
      <c r="J272" s="15" t="s">
        <v>141</v>
      </c>
      <c r="K272" s="15" t="s">
        <v>275</v>
      </c>
      <c r="L272" s="15" t="s">
        <v>280</v>
      </c>
      <c r="M272" s="15">
        <v>2E-3</v>
      </c>
      <c r="N272" s="15">
        <v>2E-3</v>
      </c>
      <c r="O272" s="15">
        <v>0</v>
      </c>
      <c r="P272" s="15">
        <v>1E-3</v>
      </c>
      <c r="Q272" s="15">
        <v>0</v>
      </c>
      <c r="R272" s="15">
        <v>3.0000000000000001E-3</v>
      </c>
      <c r="S272" s="15">
        <v>9.5060000000000002</v>
      </c>
      <c r="U272" s="15">
        <v>-1.0999999999999999E-2</v>
      </c>
      <c r="V272" s="15">
        <v>80</v>
      </c>
    </row>
    <row r="273" spans="2:22" x14ac:dyDescent="0.25">
      <c r="B273" s="15" t="s">
        <v>136</v>
      </c>
      <c r="C273" s="15" t="s">
        <v>344</v>
      </c>
      <c r="D273" s="15" t="s">
        <v>214</v>
      </c>
      <c r="E273" s="15">
        <v>2023</v>
      </c>
      <c r="F273" s="15" t="s">
        <v>162</v>
      </c>
      <c r="G273" s="15" t="s">
        <v>133</v>
      </c>
      <c r="H273" s="15" t="s">
        <v>136</v>
      </c>
      <c r="I273" s="15" t="s">
        <v>139</v>
      </c>
      <c r="J273" s="15" t="s">
        <v>141</v>
      </c>
      <c r="K273" s="15" t="s">
        <v>275</v>
      </c>
      <c r="L273" s="15" t="s">
        <v>276</v>
      </c>
      <c r="M273" s="15">
        <v>2E-3</v>
      </c>
      <c r="N273" s="15">
        <v>4.0000000000000001E-3</v>
      </c>
      <c r="O273" s="15">
        <v>0</v>
      </c>
      <c r="P273" s="15">
        <v>0</v>
      </c>
      <c r="Q273" s="15">
        <v>0</v>
      </c>
      <c r="R273" s="15">
        <v>3.0000000000000001E-3</v>
      </c>
      <c r="S273" s="15">
        <v>9.36</v>
      </c>
      <c r="U273" s="15">
        <v>-1.0999999999999999E-2</v>
      </c>
      <c r="V273" s="15">
        <v>120</v>
      </c>
    </row>
    <row r="274" spans="2:22" x14ac:dyDescent="0.25">
      <c r="B274" s="15" t="s">
        <v>136</v>
      </c>
      <c r="C274" s="15" t="s">
        <v>344</v>
      </c>
      <c r="D274" s="15" t="s">
        <v>214</v>
      </c>
      <c r="E274" s="15">
        <v>2023</v>
      </c>
      <c r="F274" s="15" t="s">
        <v>162</v>
      </c>
      <c r="G274" s="15" t="s">
        <v>133</v>
      </c>
      <c r="H274" s="15" t="s">
        <v>136</v>
      </c>
      <c r="I274" s="15" t="s">
        <v>139</v>
      </c>
      <c r="J274" s="15" t="s">
        <v>141</v>
      </c>
      <c r="K274" s="15" t="s">
        <v>275</v>
      </c>
      <c r="L274" s="15" t="s">
        <v>277</v>
      </c>
      <c r="M274" s="15">
        <v>3.0000000000000001E-3</v>
      </c>
      <c r="N274" s="15">
        <v>5.0000000000000001E-3</v>
      </c>
      <c r="O274" s="15">
        <v>0</v>
      </c>
      <c r="P274" s="15">
        <v>1E-3</v>
      </c>
      <c r="Q274" s="15">
        <v>0</v>
      </c>
      <c r="R274" s="15">
        <v>3.0000000000000001E-3</v>
      </c>
      <c r="S274" s="15">
        <v>9.2370000000000001</v>
      </c>
      <c r="U274" s="15">
        <v>-1.0999999999999999E-2</v>
      </c>
      <c r="V274" s="15">
        <v>1210</v>
      </c>
    </row>
    <row r="275" spans="2:22" x14ac:dyDescent="0.25">
      <c r="B275" s="15" t="s">
        <v>136</v>
      </c>
      <c r="C275" s="15" t="s">
        <v>344</v>
      </c>
      <c r="D275" s="15" t="s">
        <v>214</v>
      </c>
      <c r="E275" s="15">
        <v>2023</v>
      </c>
      <c r="F275" s="15" t="s">
        <v>162</v>
      </c>
      <c r="G275" s="15" t="s">
        <v>133</v>
      </c>
      <c r="H275" s="15" t="s">
        <v>136</v>
      </c>
      <c r="I275" s="15" t="s">
        <v>139</v>
      </c>
      <c r="J275" s="15" t="s">
        <v>141</v>
      </c>
      <c r="K275" s="15" t="s">
        <v>275</v>
      </c>
      <c r="L275" s="15" t="s">
        <v>278</v>
      </c>
      <c r="M275" s="15">
        <v>3.0000000000000001E-3</v>
      </c>
      <c r="N275" s="15">
        <v>5.0000000000000001E-3</v>
      </c>
      <c r="O275" s="15">
        <v>0</v>
      </c>
      <c r="P275" s="15">
        <v>1E-3</v>
      </c>
      <c r="Q275" s="15">
        <v>0</v>
      </c>
      <c r="R275" s="15">
        <v>3.0000000000000001E-3</v>
      </c>
      <c r="S275" s="15">
        <v>9.3390000000000004</v>
      </c>
      <c r="U275" s="15">
        <v>-1.0999999999999999E-2</v>
      </c>
      <c r="V275" s="15">
        <v>1620</v>
      </c>
    </row>
    <row r="276" spans="2:22" x14ac:dyDescent="0.25">
      <c r="B276" s="15" t="s">
        <v>136</v>
      </c>
      <c r="C276" s="15" t="s">
        <v>344</v>
      </c>
      <c r="D276" s="15" t="s">
        <v>214</v>
      </c>
      <c r="E276" s="15">
        <v>2023</v>
      </c>
      <c r="F276" s="15" t="s">
        <v>162</v>
      </c>
      <c r="G276" s="15" t="s">
        <v>133</v>
      </c>
      <c r="H276" s="15" t="s">
        <v>136</v>
      </c>
      <c r="I276" s="15" t="s">
        <v>139</v>
      </c>
      <c r="J276" s="15" t="s">
        <v>141</v>
      </c>
      <c r="K276" s="15" t="s">
        <v>275</v>
      </c>
      <c r="L276" s="15" t="s">
        <v>279</v>
      </c>
      <c r="M276" s="15">
        <v>3.0000000000000001E-3</v>
      </c>
      <c r="N276" s="15">
        <v>5.0000000000000001E-3</v>
      </c>
      <c r="O276" s="15">
        <v>0</v>
      </c>
      <c r="P276" s="15">
        <v>1E-3</v>
      </c>
      <c r="Q276" s="15">
        <v>0</v>
      </c>
      <c r="R276" s="15">
        <v>3.0000000000000001E-3</v>
      </c>
      <c r="S276" s="15">
        <v>9.3309999999999995</v>
      </c>
      <c r="U276" s="15">
        <v>-1.0999999999999999E-2</v>
      </c>
      <c r="V276" s="15">
        <v>490</v>
      </c>
    </row>
    <row r="277" spans="2:22" x14ac:dyDescent="0.25">
      <c r="B277" s="15" t="s">
        <v>136</v>
      </c>
      <c r="C277" s="15" t="s">
        <v>344</v>
      </c>
      <c r="D277" s="15" t="s">
        <v>214</v>
      </c>
      <c r="E277" s="15">
        <v>2023</v>
      </c>
      <c r="F277" s="15" t="s">
        <v>162</v>
      </c>
      <c r="G277" s="15" t="s">
        <v>133</v>
      </c>
      <c r="H277" s="15" t="s">
        <v>136</v>
      </c>
      <c r="I277" s="15" t="s">
        <v>139</v>
      </c>
      <c r="J277" s="15" t="s">
        <v>141</v>
      </c>
      <c r="K277" s="15" t="s">
        <v>275</v>
      </c>
      <c r="L277" s="15" t="s">
        <v>280</v>
      </c>
      <c r="M277" s="15">
        <v>2E-3</v>
      </c>
      <c r="N277" s="15">
        <v>2E-3</v>
      </c>
      <c r="O277" s="15">
        <v>0</v>
      </c>
      <c r="P277" s="15">
        <v>1E-3</v>
      </c>
      <c r="Q277" s="15">
        <v>0</v>
      </c>
      <c r="R277" s="15">
        <v>2E-3</v>
      </c>
      <c r="S277" s="15">
        <v>9.3209999999999997</v>
      </c>
      <c r="U277" s="15">
        <v>-1.0999999999999999E-2</v>
      </c>
      <c r="V277" s="15">
        <v>90</v>
      </c>
    </row>
    <row r="278" spans="2:22" x14ac:dyDescent="0.25">
      <c r="B278" s="15" t="s">
        <v>136</v>
      </c>
      <c r="C278" s="15" t="s">
        <v>344</v>
      </c>
      <c r="D278" s="15" t="s">
        <v>215</v>
      </c>
      <c r="E278" s="15">
        <v>2023</v>
      </c>
      <c r="F278" s="15" t="s">
        <v>162</v>
      </c>
      <c r="G278" s="15" t="s">
        <v>133</v>
      </c>
      <c r="H278" s="15" t="s">
        <v>136</v>
      </c>
      <c r="I278" s="15" t="s">
        <v>139</v>
      </c>
      <c r="J278" s="15" t="s">
        <v>141</v>
      </c>
      <c r="K278" s="15" t="s">
        <v>275</v>
      </c>
      <c r="L278" s="15" t="s">
        <v>276</v>
      </c>
      <c r="M278" s="15">
        <v>2E-3</v>
      </c>
      <c r="N278" s="15">
        <v>5.0000000000000001E-3</v>
      </c>
      <c r="O278" s="15">
        <v>0</v>
      </c>
      <c r="P278" s="15">
        <v>1E-3</v>
      </c>
      <c r="Q278" s="15">
        <v>0</v>
      </c>
      <c r="R278" s="15">
        <v>3.0000000000000001E-3</v>
      </c>
      <c r="S278" s="15">
        <v>9.3610000000000007</v>
      </c>
      <c r="U278" s="15">
        <v>-1.0999999999999999E-2</v>
      </c>
      <c r="V278" s="15">
        <v>120</v>
      </c>
    </row>
    <row r="279" spans="2:22" x14ac:dyDescent="0.25">
      <c r="B279" s="15" t="s">
        <v>136</v>
      </c>
      <c r="C279" s="15" t="s">
        <v>344</v>
      </c>
      <c r="D279" s="15" t="s">
        <v>215</v>
      </c>
      <c r="E279" s="15">
        <v>2023</v>
      </c>
      <c r="F279" s="15" t="s">
        <v>162</v>
      </c>
      <c r="G279" s="15" t="s">
        <v>133</v>
      </c>
      <c r="H279" s="15" t="s">
        <v>136</v>
      </c>
      <c r="I279" s="15" t="s">
        <v>139</v>
      </c>
      <c r="J279" s="15" t="s">
        <v>141</v>
      </c>
      <c r="K279" s="15" t="s">
        <v>275</v>
      </c>
      <c r="L279" s="15" t="s">
        <v>277</v>
      </c>
      <c r="M279" s="15">
        <v>3.0000000000000001E-3</v>
      </c>
      <c r="N279" s="15">
        <v>5.0000000000000001E-3</v>
      </c>
      <c r="O279" s="15">
        <v>0</v>
      </c>
      <c r="P279" s="15">
        <v>1E-3</v>
      </c>
      <c r="Q279" s="15">
        <v>0</v>
      </c>
      <c r="R279" s="15">
        <v>3.0000000000000001E-3</v>
      </c>
      <c r="S279" s="15">
        <v>9.2370000000000001</v>
      </c>
      <c r="U279" s="15">
        <v>-1.0999999999999999E-2</v>
      </c>
      <c r="V279" s="15">
        <v>1210</v>
      </c>
    </row>
    <row r="280" spans="2:22" x14ac:dyDescent="0.25">
      <c r="B280" s="15" t="s">
        <v>136</v>
      </c>
      <c r="C280" s="15" t="s">
        <v>344</v>
      </c>
      <c r="D280" s="15" t="s">
        <v>215</v>
      </c>
      <c r="E280" s="15">
        <v>2023</v>
      </c>
      <c r="F280" s="15" t="s">
        <v>162</v>
      </c>
      <c r="G280" s="15" t="s">
        <v>133</v>
      </c>
      <c r="H280" s="15" t="s">
        <v>136</v>
      </c>
      <c r="I280" s="15" t="s">
        <v>139</v>
      </c>
      <c r="J280" s="15" t="s">
        <v>141</v>
      </c>
      <c r="K280" s="15" t="s">
        <v>275</v>
      </c>
      <c r="L280" s="15" t="s">
        <v>278</v>
      </c>
      <c r="M280" s="15">
        <v>3.0000000000000001E-3</v>
      </c>
      <c r="N280" s="15">
        <v>7.0000000000000001E-3</v>
      </c>
      <c r="O280" s="15">
        <v>0</v>
      </c>
      <c r="P280" s="15">
        <v>1E-3</v>
      </c>
      <c r="Q280" s="15">
        <v>0</v>
      </c>
      <c r="R280" s="15">
        <v>3.0000000000000001E-3</v>
      </c>
      <c r="S280" s="15">
        <v>9.34</v>
      </c>
      <c r="U280" s="15">
        <v>-1.0999999999999999E-2</v>
      </c>
      <c r="V280" s="15">
        <v>1620</v>
      </c>
    </row>
    <row r="281" spans="2:22" x14ac:dyDescent="0.25">
      <c r="B281" s="15" t="s">
        <v>136</v>
      </c>
      <c r="C281" s="15" t="s">
        <v>344</v>
      </c>
      <c r="D281" s="15" t="s">
        <v>215</v>
      </c>
      <c r="E281" s="15">
        <v>2023</v>
      </c>
      <c r="F281" s="15" t="s">
        <v>162</v>
      </c>
      <c r="G281" s="15" t="s">
        <v>133</v>
      </c>
      <c r="H281" s="15" t="s">
        <v>136</v>
      </c>
      <c r="I281" s="15" t="s">
        <v>139</v>
      </c>
      <c r="J281" s="15" t="s">
        <v>141</v>
      </c>
      <c r="K281" s="15" t="s">
        <v>275</v>
      </c>
      <c r="L281" s="15" t="s">
        <v>279</v>
      </c>
      <c r="M281" s="15">
        <v>3.0000000000000001E-3</v>
      </c>
      <c r="N281" s="15">
        <v>5.0000000000000001E-3</v>
      </c>
      <c r="O281" s="15">
        <v>0</v>
      </c>
      <c r="P281" s="15">
        <v>1E-3</v>
      </c>
      <c r="Q281" s="15">
        <v>0</v>
      </c>
      <c r="R281" s="15">
        <v>3.0000000000000001E-3</v>
      </c>
      <c r="S281" s="15">
        <v>9.3309999999999995</v>
      </c>
      <c r="U281" s="15">
        <v>-1.0999999999999999E-2</v>
      </c>
      <c r="V281" s="15">
        <v>490</v>
      </c>
    </row>
    <row r="282" spans="2:22" x14ac:dyDescent="0.25">
      <c r="B282" s="15" t="s">
        <v>136</v>
      </c>
      <c r="C282" s="15" t="s">
        <v>344</v>
      </c>
      <c r="D282" s="15" t="s">
        <v>215</v>
      </c>
      <c r="E282" s="15">
        <v>2023</v>
      </c>
      <c r="F282" s="15" t="s">
        <v>162</v>
      </c>
      <c r="G282" s="15" t="s">
        <v>133</v>
      </c>
      <c r="H282" s="15" t="s">
        <v>136</v>
      </c>
      <c r="I282" s="15" t="s">
        <v>139</v>
      </c>
      <c r="J282" s="15" t="s">
        <v>141</v>
      </c>
      <c r="K282" s="15" t="s">
        <v>275</v>
      </c>
      <c r="L282" s="15" t="s">
        <v>280</v>
      </c>
      <c r="M282" s="15">
        <v>2E-3</v>
      </c>
      <c r="N282" s="15">
        <v>2E-3</v>
      </c>
      <c r="O282" s="15">
        <v>0</v>
      </c>
      <c r="P282" s="15">
        <v>1E-3</v>
      </c>
      <c r="Q282" s="15">
        <v>0</v>
      </c>
      <c r="R282" s="15">
        <v>2E-3</v>
      </c>
      <c r="S282" s="15">
        <v>9.3209999999999997</v>
      </c>
      <c r="U282" s="15">
        <v>-1.0999999999999999E-2</v>
      </c>
      <c r="V282" s="15">
        <v>90</v>
      </c>
    </row>
    <row r="283" spans="2:22" x14ac:dyDescent="0.25">
      <c r="B283" s="15" t="s">
        <v>136</v>
      </c>
      <c r="C283" s="15" t="s">
        <v>344</v>
      </c>
      <c r="D283" s="15" t="s">
        <v>216</v>
      </c>
      <c r="E283" s="15">
        <v>2023</v>
      </c>
      <c r="F283" s="15" t="s">
        <v>162</v>
      </c>
      <c r="G283" s="15" t="s">
        <v>133</v>
      </c>
      <c r="H283" s="15" t="s">
        <v>136</v>
      </c>
      <c r="I283" s="15" t="s">
        <v>139</v>
      </c>
      <c r="J283" s="15" t="s">
        <v>141</v>
      </c>
      <c r="K283" s="15" t="s">
        <v>275</v>
      </c>
      <c r="L283" s="15" t="s">
        <v>276</v>
      </c>
      <c r="M283" s="15">
        <v>3.0000000000000001E-3</v>
      </c>
      <c r="N283" s="15">
        <v>6.0000000000000001E-3</v>
      </c>
      <c r="O283" s="15">
        <v>1E-3</v>
      </c>
      <c r="P283" s="15">
        <v>1E-3</v>
      </c>
      <c r="Q283" s="15">
        <v>0</v>
      </c>
      <c r="R283" s="15">
        <v>3.0000000000000001E-3</v>
      </c>
      <c r="S283" s="15">
        <v>9.2439999999999998</v>
      </c>
      <c r="U283" s="15">
        <v>-1.0999999999999999E-2</v>
      </c>
      <c r="V283" s="15">
        <v>120</v>
      </c>
    </row>
    <row r="284" spans="2:22" x14ac:dyDescent="0.25">
      <c r="B284" s="15" t="s">
        <v>136</v>
      </c>
      <c r="C284" s="15" t="s">
        <v>344</v>
      </c>
      <c r="D284" s="15" t="s">
        <v>216</v>
      </c>
      <c r="E284" s="15">
        <v>2023</v>
      </c>
      <c r="F284" s="15" t="s">
        <v>162</v>
      </c>
      <c r="G284" s="15" t="s">
        <v>133</v>
      </c>
      <c r="H284" s="15" t="s">
        <v>136</v>
      </c>
      <c r="I284" s="15" t="s">
        <v>139</v>
      </c>
      <c r="J284" s="15" t="s">
        <v>141</v>
      </c>
      <c r="K284" s="15" t="s">
        <v>275</v>
      </c>
      <c r="L284" s="15" t="s">
        <v>277</v>
      </c>
      <c r="M284" s="15">
        <v>3.0000000000000001E-3</v>
      </c>
      <c r="N284" s="15">
        <v>5.0000000000000001E-3</v>
      </c>
      <c r="O284" s="15">
        <v>0</v>
      </c>
      <c r="P284" s="15">
        <v>1E-3</v>
      </c>
      <c r="Q284" s="15">
        <v>0</v>
      </c>
      <c r="R284" s="15">
        <v>3.0000000000000001E-3</v>
      </c>
      <c r="S284" s="15">
        <v>9.1180000000000003</v>
      </c>
      <c r="U284" s="15">
        <v>-1.0999999999999999E-2</v>
      </c>
      <c r="V284" s="15">
        <v>1210</v>
      </c>
    </row>
    <row r="285" spans="2:22" x14ac:dyDescent="0.25">
      <c r="B285" s="15" t="s">
        <v>136</v>
      </c>
      <c r="C285" s="15" t="s">
        <v>344</v>
      </c>
      <c r="D285" s="15" t="s">
        <v>216</v>
      </c>
      <c r="E285" s="15">
        <v>2023</v>
      </c>
      <c r="F285" s="15" t="s">
        <v>162</v>
      </c>
      <c r="G285" s="15" t="s">
        <v>133</v>
      </c>
      <c r="H285" s="15" t="s">
        <v>136</v>
      </c>
      <c r="I285" s="15" t="s">
        <v>139</v>
      </c>
      <c r="J285" s="15" t="s">
        <v>141</v>
      </c>
      <c r="K285" s="15" t="s">
        <v>275</v>
      </c>
      <c r="L285" s="15" t="s">
        <v>278</v>
      </c>
      <c r="M285" s="15">
        <v>4.0000000000000001E-3</v>
      </c>
      <c r="N285" s="15">
        <v>7.0000000000000001E-3</v>
      </c>
      <c r="O285" s="15">
        <v>0</v>
      </c>
      <c r="P285" s="15">
        <v>1E-3</v>
      </c>
      <c r="Q285" s="15">
        <v>0</v>
      </c>
      <c r="R285" s="15">
        <v>4.0000000000000001E-3</v>
      </c>
      <c r="S285" s="15">
        <v>9.2210000000000001</v>
      </c>
      <c r="U285" s="15">
        <v>-1.0999999999999999E-2</v>
      </c>
      <c r="V285" s="15">
        <v>1620</v>
      </c>
    </row>
    <row r="286" spans="2:22" x14ac:dyDescent="0.25">
      <c r="B286" s="15" t="s">
        <v>136</v>
      </c>
      <c r="C286" s="15" t="s">
        <v>344</v>
      </c>
      <c r="D286" s="15" t="s">
        <v>216</v>
      </c>
      <c r="E286" s="15">
        <v>2023</v>
      </c>
      <c r="F286" s="15" t="s">
        <v>162</v>
      </c>
      <c r="G286" s="15" t="s">
        <v>133</v>
      </c>
      <c r="H286" s="15" t="s">
        <v>136</v>
      </c>
      <c r="I286" s="15" t="s">
        <v>139</v>
      </c>
      <c r="J286" s="15" t="s">
        <v>141</v>
      </c>
      <c r="K286" s="15" t="s">
        <v>275</v>
      </c>
      <c r="L286" s="15" t="s">
        <v>279</v>
      </c>
      <c r="M286" s="15">
        <v>3.0000000000000001E-3</v>
      </c>
      <c r="N286" s="15">
        <v>5.0000000000000001E-3</v>
      </c>
      <c r="O286" s="15">
        <v>0</v>
      </c>
      <c r="P286" s="15">
        <v>1E-3</v>
      </c>
      <c r="Q286" s="15">
        <v>0</v>
      </c>
      <c r="R286" s="15">
        <v>3.0000000000000001E-3</v>
      </c>
      <c r="S286" s="15">
        <v>9.2110000000000003</v>
      </c>
      <c r="U286" s="15">
        <v>-1.0999999999999999E-2</v>
      </c>
      <c r="V286" s="15">
        <v>490</v>
      </c>
    </row>
    <row r="287" spans="2:22" x14ac:dyDescent="0.25">
      <c r="B287" s="15" t="s">
        <v>136</v>
      </c>
      <c r="C287" s="15" t="s">
        <v>344</v>
      </c>
      <c r="D287" s="15" t="s">
        <v>216</v>
      </c>
      <c r="E287" s="15">
        <v>2023</v>
      </c>
      <c r="F287" s="15" t="s">
        <v>162</v>
      </c>
      <c r="G287" s="15" t="s">
        <v>133</v>
      </c>
      <c r="H287" s="15" t="s">
        <v>136</v>
      </c>
      <c r="I287" s="15" t="s">
        <v>139</v>
      </c>
      <c r="J287" s="15" t="s">
        <v>141</v>
      </c>
      <c r="K287" s="15" t="s">
        <v>275</v>
      </c>
      <c r="L287" s="15" t="s">
        <v>280</v>
      </c>
      <c r="M287" s="15">
        <v>2E-3</v>
      </c>
      <c r="N287" s="15">
        <v>3.0000000000000001E-3</v>
      </c>
      <c r="O287" s="15">
        <v>0</v>
      </c>
      <c r="P287" s="15">
        <v>1E-3</v>
      </c>
      <c r="Q287" s="15">
        <v>0</v>
      </c>
      <c r="R287" s="15">
        <v>3.0000000000000001E-3</v>
      </c>
      <c r="S287" s="15">
        <v>9.202</v>
      </c>
      <c r="U287" s="15">
        <v>-1.0999999999999999E-2</v>
      </c>
      <c r="V287" s="15">
        <v>90</v>
      </c>
    </row>
    <row r="288" spans="2:22" x14ac:dyDescent="0.25">
      <c r="B288" s="15" t="s">
        <v>136</v>
      </c>
      <c r="C288" s="15" t="s">
        <v>344</v>
      </c>
      <c r="D288" s="15" t="s">
        <v>217</v>
      </c>
      <c r="E288" s="15">
        <v>2023</v>
      </c>
      <c r="F288" s="15" t="s">
        <v>162</v>
      </c>
      <c r="G288" s="15" t="s">
        <v>133</v>
      </c>
      <c r="H288" s="15" t="s">
        <v>136</v>
      </c>
      <c r="I288" s="15" t="s">
        <v>139</v>
      </c>
      <c r="J288" s="15" t="s">
        <v>141</v>
      </c>
      <c r="K288" s="15" t="s">
        <v>275</v>
      </c>
      <c r="L288" s="15" t="s">
        <v>276</v>
      </c>
      <c r="M288" s="15">
        <v>3.0000000000000001E-3</v>
      </c>
      <c r="N288" s="15">
        <v>5.0000000000000001E-3</v>
      </c>
      <c r="O288" s="15">
        <v>0</v>
      </c>
      <c r="P288" s="15">
        <v>1E-3</v>
      </c>
      <c r="Q288" s="15">
        <v>0</v>
      </c>
      <c r="R288" s="15">
        <v>3.0000000000000001E-3</v>
      </c>
      <c r="S288" s="15">
        <v>9.2439999999999998</v>
      </c>
      <c r="U288" s="15">
        <v>-1.0999999999999999E-2</v>
      </c>
      <c r="V288" s="15">
        <v>120</v>
      </c>
    </row>
    <row r="289" spans="2:22" x14ac:dyDescent="0.25">
      <c r="B289" s="15" t="s">
        <v>136</v>
      </c>
      <c r="C289" s="15" t="s">
        <v>344</v>
      </c>
      <c r="D289" s="15" t="s">
        <v>217</v>
      </c>
      <c r="E289" s="15">
        <v>2023</v>
      </c>
      <c r="F289" s="15" t="s">
        <v>162</v>
      </c>
      <c r="G289" s="15" t="s">
        <v>133</v>
      </c>
      <c r="H289" s="15" t="s">
        <v>136</v>
      </c>
      <c r="I289" s="15" t="s">
        <v>139</v>
      </c>
      <c r="J289" s="15" t="s">
        <v>141</v>
      </c>
      <c r="K289" s="15" t="s">
        <v>275</v>
      </c>
      <c r="L289" s="15" t="s">
        <v>277</v>
      </c>
      <c r="M289" s="15">
        <v>3.0000000000000001E-3</v>
      </c>
      <c r="N289" s="15">
        <v>6.0000000000000001E-3</v>
      </c>
      <c r="O289" s="15">
        <v>0</v>
      </c>
      <c r="P289" s="15">
        <v>1E-3</v>
      </c>
      <c r="Q289" s="15">
        <v>0</v>
      </c>
      <c r="R289" s="15">
        <v>4.0000000000000001E-3</v>
      </c>
      <c r="S289" s="15">
        <v>9.1180000000000003</v>
      </c>
      <c r="U289" s="15">
        <v>-1.0999999999999999E-2</v>
      </c>
      <c r="V289" s="15">
        <v>1210</v>
      </c>
    </row>
    <row r="290" spans="2:22" x14ac:dyDescent="0.25">
      <c r="B290" s="15" t="s">
        <v>136</v>
      </c>
      <c r="C290" s="15" t="s">
        <v>344</v>
      </c>
      <c r="D290" s="15" t="s">
        <v>217</v>
      </c>
      <c r="E290" s="15">
        <v>2023</v>
      </c>
      <c r="F290" s="15" t="s">
        <v>162</v>
      </c>
      <c r="G290" s="15" t="s">
        <v>133</v>
      </c>
      <c r="H290" s="15" t="s">
        <v>136</v>
      </c>
      <c r="I290" s="15" t="s">
        <v>139</v>
      </c>
      <c r="J290" s="15" t="s">
        <v>141</v>
      </c>
      <c r="K290" s="15" t="s">
        <v>275</v>
      </c>
      <c r="L290" s="15" t="s">
        <v>278</v>
      </c>
      <c r="M290" s="15">
        <v>4.0000000000000001E-3</v>
      </c>
      <c r="N290" s="15">
        <v>8.0000000000000002E-3</v>
      </c>
      <c r="O290" s="15">
        <v>0</v>
      </c>
      <c r="P290" s="15">
        <v>1E-3</v>
      </c>
      <c r="Q290" s="15">
        <v>0</v>
      </c>
      <c r="R290" s="15">
        <v>5.0000000000000001E-3</v>
      </c>
      <c r="S290" s="15">
        <v>9.2219999999999995</v>
      </c>
      <c r="U290" s="15">
        <v>-1.0999999999999999E-2</v>
      </c>
      <c r="V290" s="15">
        <v>1620</v>
      </c>
    </row>
    <row r="291" spans="2:22" x14ac:dyDescent="0.25">
      <c r="B291" s="15" t="s">
        <v>136</v>
      </c>
      <c r="C291" s="15" t="s">
        <v>344</v>
      </c>
      <c r="D291" s="15" t="s">
        <v>217</v>
      </c>
      <c r="E291" s="15">
        <v>2023</v>
      </c>
      <c r="F291" s="15" t="s">
        <v>162</v>
      </c>
      <c r="G291" s="15" t="s">
        <v>133</v>
      </c>
      <c r="H291" s="15" t="s">
        <v>136</v>
      </c>
      <c r="I291" s="15" t="s">
        <v>139</v>
      </c>
      <c r="J291" s="15" t="s">
        <v>141</v>
      </c>
      <c r="K291" s="15" t="s">
        <v>275</v>
      </c>
      <c r="L291" s="15" t="s">
        <v>279</v>
      </c>
      <c r="M291" s="15">
        <v>4.0000000000000001E-3</v>
      </c>
      <c r="N291" s="15">
        <v>8.0000000000000002E-3</v>
      </c>
      <c r="O291" s="15">
        <v>0</v>
      </c>
      <c r="P291" s="15">
        <v>1E-3</v>
      </c>
      <c r="Q291" s="15">
        <v>0</v>
      </c>
      <c r="R291" s="15">
        <v>4.0000000000000001E-3</v>
      </c>
      <c r="S291" s="15">
        <v>9.2110000000000003</v>
      </c>
      <c r="U291" s="15">
        <v>-1.0999999999999999E-2</v>
      </c>
      <c r="V291" s="15">
        <v>490</v>
      </c>
    </row>
    <row r="292" spans="2:22" x14ac:dyDescent="0.25">
      <c r="B292" s="15" t="s">
        <v>136</v>
      </c>
      <c r="C292" s="15" t="s">
        <v>344</v>
      </c>
      <c r="D292" s="15" t="s">
        <v>217</v>
      </c>
      <c r="E292" s="15">
        <v>2023</v>
      </c>
      <c r="F292" s="15" t="s">
        <v>162</v>
      </c>
      <c r="G292" s="15" t="s">
        <v>133</v>
      </c>
      <c r="H292" s="15" t="s">
        <v>136</v>
      </c>
      <c r="I292" s="15" t="s">
        <v>139</v>
      </c>
      <c r="J292" s="15" t="s">
        <v>141</v>
      </c>
      <c r="K292" s="15" t="s">
        <v>275</v>
      </c>
      <c r="L292" s="15" t="s">
        <v>280</v>
      </c>
      <c r="M292" s="15">
        <v>3.0000000000000001E-3</v>
      </c>
      <c r="N292" s="15">
        <v>5.0000000000000001E-3</v>
      </c>
      <c r="O292" s="15">
        <v>1E-3</v>
      </c>
      <c r="P292" s="15">
        <v>1E-3</v>
      </c>
      <c r="Q292" s="15">
        <v>0</v>
      </c>
      <c r="R292" s="15">
        <v>3.0000000000000001E-3</v>
      </c>
      <c r="S292" s="15">
        <v>9.202</v>
      </c>
      <c r="U292" s="15">
        <v>-1.0999999999999999E-2</v>
      </c>
      <c r="V292" s="15">
        <v>90</v>
      </c>
    </row>
    <row r="293" spans="2:22" x14ac:dyDescent="0.25">
      <c r="B293" s="15" t="s">
        <v>136</v>
      </c>
      <c r="C293" s="15" t="s">
        <v>344</v>
      </c>
      <c r="D293" s="15" t="s">
        <v>218</v>
      </c>
      <c r="E293" s="15">
        <v>2023</v>
      </c>
      <c r="F293" s="15" t="s">
        <v>162</v>
      </c>
      <c r="G293" s="15" t="s">
        <v>133</v>
      </c>
      <c r="H293" s="15" t="s">
        <v>136</v>
      </c>
      <c r="I293" s="15" t="s">
        <v>139</v>
      </c>
      <c r="J293" s="15" t="s">
        <v>141</v>
      </c>
      <c r="K293" s="15" t="s">
        <v>275</v>
      </c>
      <c r="L293" s="15" t="s">
        <v>276</v>
      </c>
      <c r="M293" s="15">
        <v>4.0000000000000001E-3</v>
      </c>
      <c r="N293" s="15">
        <v>1.0999999999999999E-2</v>
      </c>
      <c r="O293" s="15">
        <v>1E-3</v>
      </c>
      <c r="P293" s="15">
        <v>1E-3</v>
      </c>
      <c r="Q293" s="15">
        <v>0</v>
      </c>
      <c r="R293" s="15">
        <v>4.0000000000000001E-3</v>
      </c>
      <c r="S293" s="15">
        <v>9.1709999999999994</v>
      </c>
      <c r="U293" s="15">
        <v>241.358</v>
      </c>
      <c r="V293" s="15">
        <v>120</v>
      </c>
    </row>
    <row r="294" spans="2:22" x14ac:dyDescent="0.25">
      <c r="B294" s="15" t="s">
        <v>136</v>
      </c>
      <c r="C294" s="15" t="s">
        <v>344</v>
      </c>
      <c r="D294" s="15" t="s">
        <v>218</v>
      </c>
      <c r="E294" s="15">
        <v>2023</v>
      </c>
      <c r="F294" s="15" t="s">
        <v>162</v>
      </c>
      <c r="G294" s="15" t="s">
        <v>133</v>
      </c>
      <c r="H294" s="15" t="s">
        <v>136</v>
      </c>
      <c r="I294" s="15" t="s">
        <v>139</v>
      </c>
      <c r="J294" s="15" t="s">
        <v>141</v>
      </c>
      <c r="K294" s="15" t="s">
        <v>275</v>
      </c>
      <c r="L294" s="15" t="s">
        <v>277</v>
      </c>
      <c r="M294" s="15">
        <v>4.0000000000000001E-3</v>
      </c>
      <c r="N294" s="15">
        <v>8.0000000000000002E-3</v>
      </c>
      <c r="O294" s="15">
        <v>0</v>
      </c>
      <c r="P294" s="15">
        <v>1E-3</v>
      </c>
      <c r="Q294" s="15">
        <v>0</v>
      </c>
      <c r="R294" s="15">
        <v>5.0000000000000001E-3</v>
      </c>
      <c r="S294" s="15">
        <v>9.0429999999999993</v>
      </c>
      <c r="U294" s="15">
        <v>273.69499999999999</v>
      </c>
      <c r="V294" s="15">
        <v>1210</v>
      </c>
    </row>
    <row r="295" spans="2:22" x14ac:dyDescent="0.25">
      <c r="B295" s="15" t="s">
        <v>136</v>
      </c>
      <c r="C295" s="15" t="s">
        <v>344</v>
      </c>
      <c r="D295" s="15" t="s">
        <v>218</v>
      </c>
      <c r="E295" s="15">
        <v>2023</v>
      </c>
      <c r="F295" s="15" t="s">
        <v>162</v>
      </c>
      <c r="G295" s="15" t="s">
        <v>133</v>
      </c>
      <c r="H295" s="15" t="s">
        <v>136</v>
      </c>
      <c r="I295" s="15" t="s">
        <v>139</v>
      </c>
      <c r="J295" s="15" t="s">
        <v>141</v>
      </c>
      <c r="K295" s="15" t="s">
        <v>275</v>
      </c>
      <c r="L295" s="15" t="s">
        <v>278</v>
      </c>
      <c r="M295" s="15">
        <v>5.0000000000000001E-3</v>
      </c>
      <c r="N295" s="15">
        <v>0.01</v>
      </c>
      <c r="O295" s="15">
        <v>0</v>
      </c>
      <c r="P295" s="15">
        <v>1E-3</v>
      </c>
      <c r="Q295" s="15">
        <v>0</v>
      </c>
      <c r="R295" s="15">
        <v>6.0000000000000001E-3</v>
      </c>
      <c r="S295" s="15">
        <v>9.1479999999999997</v>
      </c>
      <c r="U295" s="15">
        <v>231.023</v>
      </c>
      <c r="V295" s="15">
        <v>1620</v>
      </c>
    </row>
    <row r="296" spans="2:22" x14ac:dyDescent="0.25">
      <c r="B296" s="15" t="s">
        <v>136</v>
      </c>
      <c r="C296" s="15" t="s">
        <v>344</v>
      </c>
      <c r="D296" s="15" t="s">
        <v>218</v>
      </c>
      <c r="E296" s="15">
        <v>2023</v>
      </c>
      <c r="F296" s="15" t="s">
        <v>162</v>
      </c>
      <c r="G296" s="15" t="s">
        <v>133</v>
      </c>
      <c r="H296" s="15" t="s">
        <v>136</v>
      </c>
      <c r="I296" s="15" t="s">
        <v>139</v>
      </c>
      <c r="J296" s="15" t="s">
        <v>141</v>
      </c>
      <c r="K296" s="15" t="s">
        <v>275</v>
      </c>
      <c r="L296" s="15" t="s">
        <v>279</v>
      </c>
      <c r="M296" s="15">
        <v>5.0000000000000001E-3</v>
      </c>
      <c r="N296" s="15">
        <v>8.9999999999999993E-3</v>
      </c>
      <c r="O296" s="15">
        <v>0</v>
      </c>
      <c r="P296" s="15">
        <v>1E-3</v>
      </c>
      <c r="Q296" s="15">
        <v>0</v>
      </c>
      <c r="R296" s="15">
        <v>7.0000000000000001E-3</v>
      </c>
      <c r="S296" s="15">
        <v>9.1359999999999992</v>
      </c>
      <c r="U296" s="15">
        <v>198.00700000000001</v>
      </c>
      <c r="V296" s="15">
        <v>490</v>
      </c>
    </row>
    <row r="297" spans="2:22" x14ac:dyDescent="0.25">
      <c r="B297" s="15" t="s">
        <v>136</v>
      </c>
      <c r="C297" s="15" t="s">
        <v>344</v>
      </c>
      <c r="D297" s="15" t="s">
        <v>218</v>
      </c>
      <c r="E297" s="15">
        <v>2023</v>
      </c>
      <c r="F297" s="15" t="s">
        <v>162</v>
      </c>
      <c r="G297" s="15" t="s">
        <v>133</v>
      </c>
      <c r="H297" s="15" t="s">
        <v>136</v>
      </c>
      <c r="I297" s="15" t="s">
        <v>139</v>
      </c>
      <c r="J297" s="15" t="s">
        <v>141</v>
      </c>
      <c r="K297" s="15" t="s">
        <v>275</v>
      </c>
      <c r="L297" s="15" t="s">
        <v>280</v>
      </c>
      <c r="M297" s="15">
        <v>3.0000000000000001E-3</v>
      </c>
      <c r="N297" s="15">
        <v>4.0000000000000001E-3</v>
      </c>
      <c r="O297" s="15">
        <v>0</v>
      </c>
      <c r="P297" s="15">
        <v>2E-3</v>
      </c>
      <c r="Q297" s="15">
        <v>0</v>
      </c>
      <c r="R297" s="15">
        <v>4.0000000000000001E-3</v>
      </c>
      <c r="S297" s="15">
        <v>9.1289999999999996</v>
      </c>
      <c r="U297" s="15">
        <v>218.01400000000001</v>
      </c>
      <c r="V297" s="15">
        <v>90</v>
      </c>
    </row>
    <row r="298" spans="2:22" x14ac:dyDescent="0.25">
      <c r="B298" s="15" t="s">
        <v>136</v>
      </c>
      <c r="C298" s="15" t="s">
        <v>344</v>
      </c>
      <c r="D298" s="15" t="s">
        <v>219</v>
      </c>
      <c r="E298" s="15">
        <v>2023</v>
      </c>
      <c r="F298" s="15" t="s">
        <v>162</v>
      </c>
      <c r="G298" s="15" t="s">
        <v>133</v>
      </c>
      <c r="H298" s="15" t="s">
        <v>136</v>
      </c>
      <c r="I298" s="15" t="s">
        <v>139</v>
      </c>
      <c r="J298" s="15" t="s">
        <v>141</v>
      </c>
      <c r="K298" s="15" t="s">
        <v>275</v>
      </c>
      <c r="L298" s="15" t="s">
        <v>276</v>
      </c>
      <c r="M298" s="15">
        <v>8.0000000000000002E-3</v>
      </c>
      <c r="N298" s="15">
        <v>0.02</v>
      </c>
      <c r="O298" s="15">
        <v>2E-3</v>
      </c>
      <c r="P298" s="15">
        <v>2E-3</v>
      </c>
      <c r="Q298" s="15">
        <v>0</v>
      </c>
      <c r="R298" s="15">
        <v>8.0000000000000002E-3</v>
      </c>
      <c r="S298" s="15">
        <v>9.1720000000000006</v>
      </c>
      <c r="U298" s="15">
        <v>241.352</v>
      </c>
      <c r="V298" s="15">
        <v>120</v>
      </c>
    </row>
    <row r="299" spans="2:22" x14ac:dyDescent="0.25">
      <c r="B299" s="15" t="s">
        <v>136</v>
      </c>
      <c r="C299" s="15" t="s">
        <v>344</v>
      </c>
      <c r="D299" s="15" t="s">
        <v>219</v>
      </c>
      <c r="E299" s="15">
        <v>2023</v>
      </c>
      <c r="F299" s="15" t="s">
        <v>162</v>
      </c>
      <c r="G299" s="15" t="s">
        <v>133</v>
      </c>
      <c r="H299" s="15" t="s">
        <v>136</v>
      </c>
      <c r="I299" s="15" t="s">
        <v>139</v>
      </c>
      <c r="J299" s="15" t="s">
        <v>141</v>
      </c>
      <c r="K299" s="15" t="s">
        <v>275</v>
      </c>
      <c r="L299" s="15" t="s">
        <v>277</v>
      </c>
      <c r="M299" s="15">
        <v>6.0000000000000001E-3</v>
      </c>
      <c r="N299" s="15">
        <v>1.0999999999999999E-2</v>
      </c>
      <c r="O299" s="15">
        <v>0</v>
      </c>
      <c r="P299" s="15">
        <v>2E-3</v>
      </c>
      <c r="Q299" s="15">
        <v>0</v>
      </c>
      <c r="R299" s="15">
        <v>7.0000000000000001E-3</v>
      </c>
      <c r="S299" s="15">
        <v>9.0429999999999993</v>
      </c>
      <c r="U299" s="15">
        <v>273.69499999999999</v>
      </c>
      <c r="V299" s="15">
        <v>1210</v>
      </c>
    </row>
    <row r="300" spans="2:22" x14ac:dyDescent="0.25">
      <c r="B300" s="15" t="s">
        <v>136</v>
      </c>
      <c r="C300" s="15" t="s">
        <v>344</v>
      </c>
      <c r="D300" s="15" t="s">
        <v>219</v>
      </c>
      <c r="E300" s="15">
        <v>2023</v>
      </c>
      <c r="F300" s="15" t="s">
        <v>162</v>
      </c>
      <c r="G300" s="15" t="s">
        <v>133</v>
      </c>
      <c r="H300" s="15" t="s">
        <v>136</v>
      </c>
      <c r="I300" s="15" t="s">
        <v>139</v>
      </c>
      <c r="J300" s="15" t="s">
        <v>141</v>
      </c>
      <c r="K300" s="15" t="s">
        <v>275</v>
      </c>
      <c r="L300" s="15" t="s">
        <v>278</v>
      </c>
      <c r="M300" s="15">
        <v>8.0000000000000002E-3</v>
      </c>
      <c r="N300" s="15">
        <v>1.4E-2</v>
      </c>
      <c r="O300" s="15">
        <v>0</v>
      </c>
      <c r="P300" s="15">
        <v>2E-3</v>
      </c>
      <c r="Q300" s="15">
        <v>0</v>
      </c>
      <c r="R300" s="15">
        <v>8.9999999999999993E-3</v>
      </c>
      <c r="S300" s="15">
        <v>9.1489999999999991</v>
      </c>
      <c r="U300" s="15">
        <v>231.024</v>
      </c>
      <c r="V300" s="15">
        <v>1620</v>
      </c>
    </row>
    <row r="301" spans="2:22" x14ac:dyDescent="0.25">
      <c r="B301" s="15" t="s">
        <v>136</v>
      </c>
      <c r="C301" s="15" t="s">
        <v>344</v>
      </c>
      <c r="D301" s="15" t="s">
        <v>219</v>
      </c>
      <c r="E301" s="15">
        <v>2023</v>
      </c>
      <c r="F301" s="15" t="s">
        <v>162</v>
      </c>
      <c r="G301" s="15" t="s">
        <v>133</v>
      </c>
      <c r="H301" s="15" t="s">
        <v>136</v>
      </c>
      <c r="I301" s="15" t="s">
        <v>139</v>
      </c>
      <c r="J301" s="15" t="s">
        <v>141</v>
      </c>
      <c r="K301" s="15" t="s">
        <v>275</v>
      </c>
      <c r="L301" s="15" t="s">
        <v>279</v>
      </c>
      <c r="M301" s="15">
        <v>8.9999999999999993E-3</v>
      </c>
      <c r="N301" s="15">
        <v>1.4E-2</v>
      </c>
      <c r="O301" s="15">
        <v>1E-3</v>
      </c>
      <c r="P301" s="15">
        <v>2E-3</v>
      </c>
      <c r="Q301" s="15">
        <v>0</v>
      </c>
      <c r="R301" s="15">
        <v>1.2E-2</v>
      </c>
      <c r="S301" s="15">
        <v>9.1359999999999992</v>
      </c>
      <c r="U301" s="15">
        <v>198.00800000000001</v>
      </c>
      <c r="V301" s="15">
        <v>490</v>
      </c>
    </row>
    <row r="302" spans="2:22" x14ac:dyDescent="0.25">
      <c r="B302" s="15" t="s">
        <v>136</v>
      </c>
      <c r="C302" s="15" t="s">
        <v>344</v>
      </c>
      <c r="D302" s="15" t="s">
        <v>219</v>
      </c>
      <c r="E302" s="15">
        <v>2023</v>
      </c>
      <c r="F302" s="15" t="s">
        <v>162</v>
      </c>
      <c r="G302" s="15" t="s">
        <v>133</v>
      </c>
      <c r="H302" s="15" t="s">
        <v>136</v>
      </c>
      <c r="I302" s="15" t="s">
        <v>139</v>
      </c>
      <c r="J302" s="15" t="s">
        <v>141</v>
      </c>
      <c r="K302" s="15" t="s">
        <v>275</v>
      </c>
      <c r="L302" s="15" t="s">
        <v>280</v>
      </c>
      <c r="M302" s="15">
        <v>5.0000000000000001E-3</v>
      </c>
      <c r="N302" s="15">
        <v>7.0000000000000001E-3</v>
      </c>
      <c r="O302" s="15">
        <v>1E-3</v>
      </c>
      <c r="P302" s="15">
        <v>1E-3</v>
      </c>
      <c r="Q302" s="15">
        <v>0</v>
      </c>
      <c r="R302" s="15">
        <v>5.0000000000000001E-3</v>
      </c>
      <c r="S302" s="15">
        <v>9.1289999999999996</v>
      </c>
      <c r="U302" s="15">
        <v>218.01400000000001</v>
      </c>
      <c r="V302" s="15">
        <v>90</v>
      </c>
    </row>
    <row r="303" spans="2:22" x14ac:dyDescent="0.25">
      <c r="B303" s="15" t="s">
        <v>136</v>
      </c>
      <c r="C303" s="15" t="s">
        <v>344</v>
      </c>
      <c r="D303" s="15" t="s">
        <v>220</v>
      </c>
      <c r="E303" s="15">
        <v>2023</v>
      </c>
      <c r="F303" s="15" t="s">
        <v>162</v>
      </c>
      <c r="G303" s="15" t="s">
        <v>133</v>
      </c>
      <c r="H303" s="15" t="s">
        <v>136</v>
      </c>
      <c r="I303" s="15" t="s">
        <v>139</v>
      </c>
      <c r="J303" s="15" t="s">
        <v>141</v>
      </c>
      <c r="K303" s="15" t="s">
        <v>275</v>
      </c>
      <c r="L303" s="15" t="s">
        <v>276</v>
      </c>
      <c r="M303" s="15">
        <v>0.01</v>
      </c>
      <c r="N303" s="15">
        <v>0.02</v>
      </c>
      <c r="O303" s="15">
        <v>2E-3</v>
      </c>
      <c r="P303" s="15">
        <v>3.0000000000000001E-3</v>
      </c>
      <c r="Q303" s="15">
        <v>1E-3</v>
      </c>
      <c r="R303" s="15">
        <v>1.2999999999999999E-2</v>
      </c>
      <c r="S303" s="15">
        <v>9.2479999999999993</v>
      </c>
      <c r="U303" s="15">
        <v>21087.18</v>
      </c>
      <c r="V303" s="15">
        <v>120</v>
      </c>
    </row>
    <row r="304" spans="2:22" x14ac:dyDescent="0.25">
      <c r="B304" s="15" t="s">
        <v>136</v>
      </c>
      <c r="C304" s="15" t="s">
        <v>344</v>
      </c>
      <c r="D304" s="15" t="s">
        <v>220</v>
      </c>
      <c r="E304" s="15">
        <v>2023</v>
      </c>
      <c r="F304" s="15" t="s">
        <v>162</v>
      </c>
      <c r="G304" s="15" t="s">
        <v>133</v>
      </c>
      <c r="H304" s="15" t="s">
        <v>136</v>
      </c>
      <c r="I304" s="15" t="s">
        <v>139</v>
      </c>
      <c r="J304" s="15" t="s">
        <v>141</v>
      </c>
      <c r="K304" s="15" t="s">
        <v>275</v>
      </c>
      <c r="L304" s="15" t="s">
        <v>277</v>
      </c>
      <c r="M304" s="15">
        <v>0.01</v>
      </c>
      <c r="N304" s="15">
        <v>1.4999999999999999E-2</v>
      </c>
      <c r="O304" s="15">
        <v>0</v>
      </c>
      <c r="P304" s="15">
        <v>4.0000000000000001E-3</v>
      </c>
      <c r="Q304" s="15">
        <v>1E-3</v>
      </c>
      <c r="R304" s="15">
        <v>1.2E-2</v>
      </c>
      <c r="S304" s="15">
        <v>9.1210000000000004</v>
      </c>
      <c r="U304" s="15">
        <v>21460.187999999998</v>
      </c>
      <c r="V304" s="15">
        <v>1210</v>
      </c>
    </row>
    <row r="305" spans="2:22" x14ac:dyDescent="0.25">
      <c r="B305" s="15" t="s">
        <v>136</v>
      </c>
      <c r="C305" s="15" t="s">
        <v>344</v>
      </c>
      <c r="D305" s="15" t="s">
        <v>220</v>
      </c>
      <c r="E305" s="15">
        <v>2023</v>
      </c>
      <c r="F305" s="15" t="s">
        <v>162</v>
      </c>
      <c r="G305" s="15" t="s">
        <v>133</v>
      </c>
      <c r="H305" s="15" t="s">
        <v>136</v>
      </c>
      <c r="I305" s="15" t="s">
        <v>139</v>
      </c>
      <c r="J305" s="15" t="s">
        <v>141</v>
      </c>
      <c r="K305" s="15" t="s">
        <v>275</v>
      </c>
      <c r="L305" s="15" t="s">
        <v>278</v>
      </c>
      <c r="M305" s="15">
        <v>1.2E-2</v>
      </c>
      <c r="N305" s="15">
        <v>1.7999999999999999E-2</v>
      </c>
      <c r="O305" s="15">
        <v>0</v>
      </c>
      <c r="P305" s="15">
        <v>5.0000000000000001E-3</v>
      </c>
      <c r="Q305" s="15">
        <v>1E-3</v>
      </c>
      <c r="R305" s="15">
        <v>1.4999999999999999E-2</v>
      </c>
      <c r="S305" s="15">
        <v>9.2249999999999996</v>
      </c>
      <c r="U305" s="15">
        <v>21114.992999999999</v>
      </c>
      <c r="V305" s="15">
        <v>1620</v>
      </c>
    </row>
    <row r="306" spans="2:22" x14ac:dyDescent="0.25">
      <c r="B306" s="15" t="s">
        <v>136</v>
      </c>
      <c r="C306" s="15" t="s">
        <v>344</v>
      </c>
      <c r="D306" s="15" t="s">
        <v>220</v>
      </c>
      <c r="E306" s="15">
        <v>2023</v>
      </c>
      <c r="F306" s="15" t="s">
        <v>162</v>
      </c>
      <c r="G306" s="15" t="s">
        <v>133</v>
      </c>
      <c r="H306" s="15" t="s">
        <v>136</v>
      </c>
      <c r="I306" s="15" t="s">
        <v>139</v>
      </c>
      <c r="J306" s="15" t="s">
        <v>141</v>
      </c>
      <c r="K306" s="15" t="s">
        <v>275</v>
      </c>
      <c r="L306" s="15" t="s">
        <v>279</v>
      </c>
      <c r="M306" s="15">
        <v>1.2999999999999999E-2</v>
      </c>
      <c r="N306" s="15">
        <v>1.7000000000000001E-2</v>
      </c>
      <c r="O306" s="15">
        <v>1E-3</v>
      </c>
      <c r="P306" s="15">
        <v>5.0000000000000001E-3</v>
      </c>
      <c r="Q306" s="15">
        <v>1E-3</v>
      </c>
      <c r="R306" s="15">
        <v>0.02</v>
      </c>
      <c r="S306" s="15">
        <v>9.2159999999999993</v>
      </c>
      <c r="U306" s="15">
        <v>20977.048999999999</v>
      </c>
      <c r="V306" s="15">
        <v>490</v>
      </c>
    </row>
    <row r="307" spans="2:22" x14ac:dyDescent="0.25">
      <c r="B307" s="15" t="s">
        <v>136</v>
      </c>
      <c r="C307" s="15" t="s">
        <v>344</v>
      </c>
      <c r="D307" s="15" t="s">
        <v>220</v>
      </c>
      <c r="E307" s="15">
        <v>2023</v>
      </c>
      <c r="F307" s="15" t="s">
        <v>162</v>
      </c>
      <c r="G307" s="15" t="s">
        <v>133</v>
      </c>
      <c r="H307" s="15" t="s">
        <v>136</v>
      </c>
      <c r="I307" s="15" t="s">
        <v>139</v>
      </c>
      <c r="J307" s="15" t="s">
        <v>141</v>
      </c>
      <c r="K307" s="15" t="s">
        <v>275</v>
      </c>
      <c r="L307" s="15" t="s">
        <v>280</v>
      </c>
      <c r="M307" s="15">
        <v>0.01</v>
      </c>
      <c r="N307" s="15">
        <v>1.6E-2</v>
      </c>
      <c r="O307" s="15">
        <v>2E-3</v>
      </c>
      <c r="P307" s="15">
        <v>3.0000000000000001E-3</v>
      </c>
      <c r="Q307" s="15">
        <v>1E-3</v>
      </c>
      <c r="R307" s="15">
        <v>1.2999999999999999E-2</v>
      </c>
      <c r="S307" s="15">
        <v>9.2040000000000006</v>
      </c>
      <c r="U307" s="15">
        <v>20774.588</v>
      </c>
      <c r="V307" s="15">
        <v>90</v>
      </c>
    </row>
    <row r="308" spans="2:22" x14ac:dyDescent="0.25">
      <c r="B308" s="15" t="s">
        <v>136</v>
      </c>
      <c r="C308" s="15" t="s">
        <v>344</v>
      </c>
      <c r="D308" s="15" t="s">
        <v>221</v>
      </c>
      <c r="E308" s="15">
        <v>2023</v>
      </c>
      <c r="F308" s="15" t="s">
        <v>162</v>
      </c>
      <c r="G308" s="15" t="s">
        <v>133</v>
      </c>
      <c r="H308" s="15" t="s">
        <v>136</v>
      </c>
      <c r="I308" s="15" t="s">
        <v>139</v>
      </c>
      <c r="J308" s="15" t="s">
        <v>141</v>
      </c>
      <c r="K308" s="15" t="s">
        <v>275</v>
      </c>
      <c r="L308" s="15" t="s">
        <v>276</v>
      </c>
      <c r="M308" s="15">
        <v>1.4E-2</v>
      </c>
      <c r="N308" s="15">
        <v>1.9E-2</v>
      </c>
      <c r="O308" s="15">
        <v>2E-3</v>
      </c>
      <c r="P308" s="15">
        <v>6.0000000000000001E-3</v>
      </c>
      <c r="Q308" s="15">
        <v>2E-3</v>
      </c>
      <c r="R308" s="15">
        <v>0.02</v>
      </c>
      <c r="S308" s="15">
        <v>9.2530000000000001</v>
      </c>
      <c r="U308" s="15">
        <v>21105.282999999999</v>
      </c>
      <c r="V308" s="15">
        <v>120</v>
      </c>
    </row>
    <row r="309" spans="2:22" x14ac:dyDescent="0.25">
      <c r="B309" s="15" t="s">
        <v>136</v>
      </c>
      <c r="C309" s="15" t="s">
        <v>344</v>
      </c>
      <c r="D309" s="15" t="s">
        <v>221</v>
      </c>
      <c r="E309" s="15">
        <v>2023</v>
      </c>
      <c r="F309" s="15" t="s">
        <v>162</v>
      </c>
      <c r="G309" s="15" t="s">
        <v>133</v>
      </c>
      <c r="H309" s="15" t="s">
        <v>136</v>
      </c>
      <c r="I309" s="15" t="s">
        <v>139</v>
      </c>
      <c r="J309" s="15" t="s">
        <v>141</v>
      </c>
      <c r="K309" s="15" t="s">
        <v>275</v>
      </c>
      <c r="L309" s="15" t="s">
        <v>277</v>
      </c>
      <c r="M309" s="15">
        <v>1.4999999999999999E-2</v>
      </c>
      <c r="N309" s="15">
        <v>0.02</v>
      </c>
      <c r="O309" s="15">
        <v>1E-3</v>
      </c>
      <c r="P309" s="15">
        <v>7.0000000000000001E-3</v>
      </c>
      <c r="Q309" s="15">
        <v>2E-3</v>
      </c>
      <c r="R309" s="15">
        <v>2.1000000000000001E-2</v>
      </c>
      <c r="S309" s="15">
        <v>9.1219999999999999</v>
      </c>
      <c r="U309" s="15">
        <v>21460.296999999999</v>
      </c>
      <c r="V309" s="15">
        <v>1210</v>
      </c>
    </row>
    <row r="310" spans="2:22" x14ac:dyDescent="0.25">
      <c r="B310" s="15" t="s">
        <v>136</v>
      </c>
      <c r="C310" s="15" t="s">
        <v>344</v>
      </c>
      <c r="D310" s="15" t="s">
        <v>221</v>
      </c>
      <c r="E310" s="15">
        <v>2023</v>
      </c>
      <c r="F310" s="15" t="s">
        <v>162</v>
      </c>
      <c r="G310" s="15" t="s">
        <v>133</v>
      </c>
      <c r="H310" s="15" t="s">
        <v>136</v>
      </c>
      <c r="I310" s="15" t="s">
        <v>139</v>
      </c>
      <c r="J310" s="15" t="s">
        <v>141</v>
      </c>
      <c r="K310" s="15" t="s">
        <v>275</v>
      </c>
      <c r="L310" s="15" t="s">
        <v>278</v>
      </c>
      <c r="M310" s="15">
        <v>1.7999999999999999E-2</v>
      </c>
      <c r="N310" s="15">
        <v>2.1999999999999999E-2</v>
      </c>
      <c r="O310" s="15">
        <v>1E-3</v>
      </c>
      <c r="P310" s="15">
        <v>1.0999999999999999E-2</v>
      </c>
      <c r="Q310" s="15">
        <v>2E-3</v>
      </c>
      <c r="R310" s="15">
        <v>2.5999999999999999E-2</v>
      </c>
      <c r="S310" s="15">
        <v>9.2249999999999996</v>
      </c>
      <c r="U310" s="15">
        <v>21115.093000000001</v>
      </c>
      <c r="V310" s="15">
        <v>1620</v>
      </c>
    </row>
    <row r="311" spans="2:22" x14ac:dyDescent="0.25">
      <c r="B311" s="15" t="s">
        <v>136</v>
      </c>
      <c r="C311" s="15" t="s">
        <v>344</v>
      </c>
      <c r="D311" s="15" t="s">
        <v>221</v>
      </c>
      <c r="E311" s="15">
        <v>2023</v>
      </c>
      <c r="F311" s="15" t="s">
        <v>162</v>
      </c>
      <c r="G311" s="15" t="s">
        <v>133</v>
      </c>
      <c r="H311" s="15" t="s">
        <v>136</v>
      </c>
      <c r="I311" s="15" t="s">
        <v>139</v>
      </c>
      <c r="J311" s="15" t="s">
        <v>141</v>
      </c>
      <c r="K311" s="15" t="s">
        <v>275</v>
      </c>
      <c r="L311" s="15" t="s">
        <v>279</v>
      </c>
      <c r="M311" s="15">
        <v>1.7999999999999999E-2</v>
      </c>
      <c r="N311" s="15">
        <v>0.02</v>
      </c>
      <c r="O311" s="15">
        <v>1E-3</v>
      </c>
      <c r="P311" s="15">
        <v>1.0999999999999999E-2</v>
      </c>
      <c r="Q311" s="15">
        <v>2E-3</v>
      </c>
      <c r="R311" s="15">
        <v>2.8000000000000001E-2</v>
      </c>
      <c r="S311" s="15">
        <v>9.2159999999999993</v>
      </c>
      <c r="U311" s="15">
        <v>20976.977999999999</v>
      </c>
      <c r="V311" s="15">
        <v>490</v>
      </c>
    </row>
    <row r="312" spans="2:22" x14ac:dyDescent="0.25">
      <c r="B312" s="15" t="s">
        <v>136</v>
      </c>
      <c r="C312" s="15" t="s">
        <v>344</v>
      </c>
      <c r="D312" s="15" t="s">
        <v>221</v>
      </c>
      <c r="E312" s="15">
        <v>2023</v>
      </c>
      <c r="F312" s="15" t="s">
        <v>162</v>
      </c>
      <c r="G312" s="15" t="s">
        <v>133</v>
      </c>
      <c r="H312" s="15" t="s">
        <v>136</v>
      </c>
      <c r="I312" s="15" t="s">
        <v>139</v>
      </c>
      <c r="J312" s="15" t="s">
        <v>141</v>
      </c>
      <c r="K312" s="15" t="s">
        <v>275</v>
      </c>
      <c r="L312" s="15" t="s">
        <v>280</v>
      </c>
      <c r="M312" s="15">
        <v>1.6E-2</v>
      </c>
      <c r="N312" s="15">
        <v>2.1999999999999999E-2</v>
      </c>
      <c r="O312" s="15">
        <v>2E-3</v>
      </c>
      <c r="P312" s="15">
        <v>6.0000000000000001E-3</v>
      </c>
      <c r="Q312" s="15">
        <v>1E-3</v>
      </c>
      <c r="R312" s="15">
        <v>2.4E-2</v>
      </c>
      <c r="S312" s="15">
        <v>9.2040000000000006</v>
      </c>
      <c r="U312" s="15">
        <v>20774.588</v>
      </c>
      <c r="V312" s="15">
        <v>90</v>
      </c>
    </row>
    <row r="313" spans="2:22" x14ac:dyDescent="0.25">
      <c r="B313" s="15" t="s">
        <v>136</v>
      </c>
      <c r="C313" s="15" t="s">
        <v>344</v>
      </c>
      <c r="D313" s="15" t="s">
        <v>222</v>
      </c>
      <c r="E313" s="15">
        <v>2023</v>
      </c>
      <c r="F313" s="15" t="s">
        <v>162</v>
      </c>
      <c r="G313" s="15" t="s">
        <v>133</v>
      </c>
      <c r="H313" s="15" t="s">
        <v>136</v>
      </c>
      <c r="I313" s="15" t="s">
        <v>139</v>
      </c>
      <c r="J313" s="15" t="s">
        <v>141</v>
      </c>
      <c r="K313" s="15" t="s">
        <v>275</v>
      </c>
      <c r="L313" s="15" t="s">
        <v>276</v>
      </c>
      <c r="M313" s="15">
        <v>1.7999999999999999E-2</v>
      </c>
      <c r="N313" s="15">
        <v>1.9E-2</v>
      </c>
      <c r="O313" s="15">
        <v>2E-3</v>
      </c>
      <c r="P313" s="15">
        <v>1.4E-2</v>
      </c>
      <c r="Q313" s="15">
        <v>3.0000000000000001E-3</v>
      </c>
      <c r="R313" s="15">
        <v>2.7E-2</v>
      </c>
      <c r="S313" s="15">
        <v>9.5020000000000007</v>
      </c>
      <c r="U313" s="15">
        <v>108831.59</v>
      </c>
      <c r="V313" s="15">
        <v>120</v>
      </c>
    </row>
    <row r="314" spans="2:22" x14ac:dyDescent="0.25">
      <c r="B314" s="15" t="s">
        <v>136</v>
      </c>
      <c r="C314" s="15" t="s">
        <v>344</v>
      </c>
      <c r="D314" s="15" t="s">
        <v>222</v>
      </c>
      <c r="E314" s="15">
        <v>2023</v>
      </c>
      <c r="F314" s="15" t="s">
        <v>162</v>
      </c>
      <c r="G314" s="15" t="s">
        <v>133</v>
      </c>
      <c r="H314" s="15" t="s">
        <v>136</v>
      </c>
      <c r="I314" s="15" t="s">
        <v>139</v>
      </c>
      <c r="J314" s="15" t="s">
        <v>141</v>
      </c>
      <c r="K314" s="15" t="s">
        <v>275</v>
      </c>
      <c r="L314" s="15" t="s">
        <v>277</v>
      </c>
      <c r="M314" s="15">
        <v>1.9E-2</v>
      </c>
      <c r="N314" s="15">
        <v>2.1000000000000001E-2</v>
      </c>
      <c r="O314" s="15">
        <v>1E-3</v>
      </c>
      <c r="P314" s="15">
        <v>1.2E-2</v>
      </c>
      <c r="Q314" s="15">
        <v>3.0000000000000001E-3</v>
      </c>
      <c r="R314" s="15">
        <v>2.8000000000000001E-2</v>
      </c>
      <c r="S314" s="15">
        <v>9.3729999999999993</v>
      </c>
      <c r="U314" s="15">
        <v>108128.624</v>
      </c>
      <c r="V314" s="15">
        <v>1210</v>
      </c>
    </row>
    <row r="315" spans="2:22" x14ac:dyDescent="0.25">
      <c r="B315" s="15" t="s">
        <v>136</v>
      </c>
      <c r="C315" s="15" t="s">
        <v>344</v>
      </c>
      <c r="D315" s="15" t="s">
        <v>222</v>
      </c>
      <c r="E315" s="15">
        <v>2023</v>
      </c>
      <c r="F315" s="15" t="s">
        <v>162</v>
      </c>
      <c r="G315" s="15" t="s">
        <v>133</v>
      </c>
      <c r="H315" s="15" t="s">
        <v>136</v>
      </c>
      <c r="I315" s="15" t="s">
        <v>139</v>
      </c>
      <c r="J315" s="15" t="s">
        <v>141</v>
      </c>
      <c r="K315" s="15" t="s">
        <v>275</v>
      </c>
      <c r="L315" s="15" t="s">
        <v>278</v>
      </c>
      <c r="M315" s="15">
        <v>2.3E-2</v>
      </c>
      <c r="N315" s="15">
        <v>2.4E-2</v>
      </c>
      <c r="O315" s="15">
        <v>1E-3</v>
      </c>
      <c r="P315" s="15">
        <v>1.6E-2</v>
      </c>
      <c r="Q315" s="15">
        <v>5.0000000000000001E-3</v>
      </c>
      <c r="R315" s="15">
        <v>3.3000000000000002E-2</v>
      </c>
      <c r="S315" s="15">
        <v>9.4730000000000008</v>
      </c>
      <c r="U315" s="15">
        <v>108227.33100000001</v>
      </c>
      <c r="V315" s="15">
        <v>1620</v>
      </c>
    </row>
    <row r="316" spans="2:22" x14ac:dyDescent="0.25">
      <c r="B316" s="15" t="s">
        <v>136</v>
      </c>
      <c r="C316" s="15" t="s">
        <v>344</v>
      </c>
      <c r="D316" s="15" t="s">
        <v>222</v>
      </c>
      <c r="E316" s="15">
        <v>2023</v>
      </c>
      <c r="F316" s="15" t="s">
        <v>162</v>
      </c>
      <c r="G316" s="15" t="s">
        <v>133</v>
      </c>
      <c r="H316" s="15" t="s">
        <v>136</v>
      </c>
      <c r="I316" s="15" t="s">
        <v>139</v>
      </c>
      <c r="J316" s="15" t="s">
        <v>141</v>
      </c>
      <c r="K316" s="15" t="s">
        <v>275</v>
      </c>
      <c r="L316" s="15" t="s">
        <v>279</v>
      </c>
      <c r="M316" s="15">
        <v>2.3E-2</v>
      </c>
      <c r="N316" s="15">
        <v>0.02</v>
      </c>
      <c r="O316" s="15">
        <v>1E-3</v>
      </c>
      <c r="P316" s="15">
        <v>1.7999999999999999E-2</v>
      </c>
      <c r="Q316" s="15">
        <v>5.0000000000000001E-3</v>
      </c>
      <c r="R316" s="15">
        <v>3.5000000000000003E-2</v>
      </c>
      <c r="S316" s="15">
        <v>9.4719999999999995</v>
      </c>
      <c r="U316" s="15">
        <v>108669.213</v>
      </c>
      <c r="V316" s="15">
        <v>490</v>
      </c>
    </row>
    <row r="317" spans="2:22" x14ac:dyDescent="0.25">
      <c r="B317" s="15" t="s">
        <v>136</v>
      </c>
      <c r="C317" s="15" t="s">
        <v>344</v>
      </c>
      <c r="D317" s="15" t="s">
        <v>222</v>
      </c>
      <c r="E317" s="15">
        <v>2023</v>
      </c>
      <c r="F317" s="15" t="s">
        <v>162</v>
      </c>
      <c r="G317" s="15" t="s">
        <v>133</v>
      </c>
      <c r="H317" s="15" t="s">
        <v>136</v>
      </c>
      <c r="I317" s="15" t="s">
        <v>139</v>
      </c>
      <c r="J317" s="15" t="s">
        <v>141</v>
      </c>
      <c r="K317" s="15" t="s">
        <v>275</v>
      </c>
      <c r="L317" s="15" t="s">
        <v>280</v>
      </c>
      <c r="M317" s="15">
        <v>0.02</v>
      </c>
      <c r="N317" s="15">
        <v>2.4E-2</v>
      </c>
      <c r="O317" s="15">
        <v>2E-3</v>
      </c>
      <c r="P317" s="15">
        <v>1.2E-2</v>
      </c>
      <c r="Q317" s="15">
        <v>4.0000000000000001E-3</v>
      </c>
      <c r="R317" s="15">
        <v>2.8000000000000001E-2</v>
      </c>
      <c r="S317" s="15">
        <v>9.4540000000000006</v>
      </c>
      <c r="U317" s="15">
        <v>107161.2</v>
      </c>
      <c r="V317" s="15">
        <v>90</v>
      </c>
    </row>
    <row r="318" spans="2:22" x14ac:dyDescent="0.25">
      <c r="B318" s="15" t="s">
        <v>136</v>
      </c>
      <c r="C318" s="15" t="s">
        <v>344</v>
      </c>
      <c r="D318" s="15" t="s">
        <v>223</v>
      </c>
      <c r="E318" s="15">
        <v>2023</v>
      </c>
      <c r="F318" s="15" t="s">
        <v>162</v>
      </c>
      <c r="G318" s="15" t="s">
        <v>133</v>
      </c>
      <c r="H318" s="15" t="s">
        <v>136</v>
      </c>
      <c r="I318" s="15" t="s">
        <v>139</v>
      </c>
      <c r="J318" s="15" t="s">
        <v>141</v>
      </c>
      <c r="K318" s="15" t="s">
        <v>275</v>
      </c>
      <c r="L318" s="15" t="s">
        <v>276</v>
      </c>
      <c r="M318" s="15">
        <v>0.02</v>
      </c>
      <c r="N318" s="15">
        <v>1.9E-2</v>
      </c>
      <c r="O318" s="15">
        <v>2E-3</v>
      </c>
      <c r="P318" s="15">
        <v>1.4E-2</v>
      </c>
      <c r="Q318" s="15">
        <v>6.0000000000000001E-3</v>
      </c>
      <c r="R318" s="15">
        <v>2.8000000000000001E-2</v>
      </c>
      <c r="S318" s="15">
        <v>9.5020000000000007</v>
      </c>
      <c r="U318" s="15">
        <v>108829.19500000001</v>
      </c>
      <c r="V318" s="15">
        <v>120</v>
      </c>
    </row>
    <row r="319" spans="2:22" x14ac:dyDescent="0.25">
      <c r="B319" s="15" t="s">
        <v>136</v>
      </c>
      <c r="C319" s="15" t="s">
        <v>344</v>
      </c>
      <c r="D319" s="15" t="s">
        <v>223</v>
      </c>
      <c r="E319" s="15">
        <v>2023</v>
      </c>
      <c r="F319" s="15" t="s">
        <v>162</v>
      </c>
      <c r="G319" s="15" t="s">
        <v>133</v>
      </c>
      <c r="H319" s="15" t="s">
        <v>136</v>
      </c>
      <c r="I319" s="15" t="s">
        <v>139</v>
      </c>
      <c r="J319" s="15" t="s">
        <v>141</v>
      </c>
      <c r="K319" s="15" t="s">
        <v>275</v>
      </c>
      <c r="L319" s="15" t="s">
        <v>277</v>
      </c>
      <c r="M319" s="15">
        <v>0.02</v>
      </c>
      <c r="N319" s="15">
        <v>0.02</v>
      </c>
      <c r="O319" s="15">
        <v>1E-3</v>
      </c>
      <c r="P319" s="15">
        <v>1.4999999999999999E-2</v>
      </c>
      <c r="Q319" s="15">
        <v>6.0000000000000001E-3</v>
      </c>
      <c r="R319" s="15">
        <v>2.8000000000000001E-2</v>
      </c>
      <c r="S319" s="15">
        <v>9.3740000000000006</v>
      </c>
      <c r="U319" s="15">
        <v>108128.489</v>
      </c>
      <c r="V319" s="15">
        <v>1210</v>
      </c>
    </row>
    <row r="320" spans="2:22" x14ac:dyDescent="0.25">
      <c r="B320" s="15" t="s">
        <v>136</v>
      </c>
      <c r="C320" s="15" t="s">
        <v>344</v>
      </c>
      <c r="D320" s="15" t="s">
        <v>223</v>
      </c>
      <c r="E320" s="15">
        <v>2023</v>
      </c>
      <c r="F320" s="15" t="s">
        <v>162</v>
      </c>
      <c r="G320" s="15" t="s">
        <v>133</v>
      </c>
      <c r="H320" s="15" t="s">
        <v>136</v>
      </c>
      <c r="I320" s="15" t="s">
        <v>139</v>
      </c>
      <c r="J320" s="15" t="s">
        <v>141</v>
      </c>
      <c r="K320" s="15" t="s">
        <v>275</v>
      </c>
      <c r="L320" s="15" t="s">
        <v>278</v>
      </c>
      <c r="M320" s="15">
        <v>2.5000000000000001E-2</v>
      </c>
      <c r="N320" s="15">
        <v>2.3E-2</v>
      </c>
      <c r="O320" s="15">
        <v>1E-3</v>
      </c>
      <c r="P320" s="15">
        <v>0.02</v>
      </c>
      <c r="Q320" s="15">
        <v>8.9999999999999993E-3</v>
      </c>
      <c r="R320" s="15">
        <v>3.5000000000000003E-2</v>
      </c>
      <c r="S320" s="15">
        <v>9.4730000000000008</v>
      </c>
      <c r="U320" s="15">
        <v>108228.181</v>
      </c>
      <c r="V320" s="15">
        <v>1620</v>
      </c>
    </row>
    <row r="321" spans="2:22" x14ac:dyDescent="0.25">
      <c r="B321" s="15" t="s">
        <v>136</v>
      </c>
      <c r="C321" s="15" t="s">
        <v>344</v>
      </c>
      <c r="D321" s="15" t="s">
        <v>223</v>
      </c>
      <c r="E321" s="15">
        <v>2023</v>
      </c>
      <c r="F321" s="15" t="s">
        <v>162</v>
      </c>
      <c r="G321" s="15" t="s">
        <v>133</v>
      </c>
      <c r="H321" s="15" t="s">
        <v>136</v>
      </c>
      <c r="I321" s="15" t="s">
        <v>139</v>
      </c>
      <c r="J321" s="15" t="s">
        <v>141</v>
      </c>
      <c r="K321" s="15" t="s">
        <v>275</v>
      </c>
      <c r="L321" s="15" t="s">
        <v>279</v>
      </c>
      <c r="M321" s="15">
        <v>2.5999999999999999E-2</v>
      </c>
      <c r="N321" s="15">
        <v>2.1999999999999999E-2</v>
      </c>
      <c r="O321" s="15">
        <v>1E-3</v>
      </c>
      <c r="P321" s="15">
        <v>2.1000000000000001E-2</v>
      </c>
      <c r="Q321" s="15">
        <v>8.0000000000000002E-3</v>
      </c>
      <c r="R321" s="15">
        <v>3.5000000000000003E-2</v>
      </c>
      <c r="S321" s="15">
        <v>9.4730000000000008</v>
      </c>
      <c r="U321" s="15">
        <v>108666.864</v>
      </c>
      <c r="V321" s="15">
        <v>490</v>
      </c>
    </row>
    <row r="322" spans="2:22" x14ac:dyDescent="0.25">
      <c r="B322" s="15" t="s">
        <v>136</v>
      </c>
      <c r="C322" s="15" t="s">
        <v>344</v>
      </c>
      <c r="D322" s="15" t="s">
        <v>223</v>
      </c>
      <c r="E322" s="15">
        <v>2023</v>
      </c>
      <c r="F322" s="15" t="s">
        <v>162</v>
      </c>
      <c r="G322" s="15" t="s">
        <v>133</v>
      </c>
      <c r="H322" s="15" t="s">
        <v>136</v>
      </c>
      <c r="I322" s="15" t="s">
        <v>139</v>
      </c>
      <c r="J322" s="15" t="s">
        <v>141</v>
      </c>
      <c r="K322" s="15" t="s">
        <v>275</v>
      </c>
      <c r="L322" s="15" t="s">
        <v>280</v>
      </c>
      <c r="M322" s="15">
        <v>2.7E-2</v>
      </c>
      <c r="N322" s="15">
        <v>2.5000000000000001E-2</v>
      </c>
      <c r="O322" s="15">
        <v>3.0000000000000001E-3</v>
      </c>
      <c r="P322" s="15">
        <v>1.7999999999999999E-2</v>
      </c>
      <c r="Q322" s="15">
        <v>6.0000000000000001E-3</v>
      </c>
      <c r="R322" s="15">
        <v>4.2000000000000003E-2</v>
      </c>
      <c r="S322" s="15">
        <v>9.4540000000000006</v>
      </c>
      <c r="U322" s="15">
        <v>107156.7</v>
      </c>
      <c r="V322" s="15">
        <v>90</v>
      </c>
    </row>
    <row r="323" spans="2:22" x14ac:dyDescent="0.25">
      <c r="B323" s="15" t="s">
        <v>136</v>
      </c>
      <c r="C323" s="15" t="s">
        <v>344</v>
      </c>
      <c r="D323" s="15" t="s">
        <v>224</v>
      </c>
      <c r="E323" s="15">
        <v>2023</v>
      </c>
      <c r="F323" s="15" t="s">
        <v>162</v>
      </c>
      <c r="G323" s="15" t="s">
        <v>133</v>
      </c>
      <c r="H323" s="15" t="s">
        <v>136</v>
      </c>
      <c r="I323" s="15" t="s">
        <v>139</v>
      </c>
      <c r="J323" s="15" t="s">
        <v>141</v>
      </c>
      <c r="K323" s="15" t="s">
        <v>275</v>
      </c>
      <c r="L323" s="15" t="s">
        <v>276</v>
      </c>
      <c r="M323" s="15">
        <v>1.7999999999999999E-2</v>
      </c>
      <c r="N323" s="15">
        <v>1.6E-2</v>
      </c>
      <c r="O323" s="15">
        <v>1E-3</v>
      </c>
      <c r="P323" s="15">
        <v>1.2999999999999999E-2</v>
      </c>
      <c r="Q323" s="15">
        <v>5.0000000000000001E-3</v>
      </c>
      <c r="R323" s="15">
        <v>2.5999999999999999E-2</v>
      </c>
      <c r="S323" s="15">
        <v>9.9760000000000009</v>
      </c>
      <c r="U323" s="15">
        <v>275058.266</v>
      </c>
      <c r="V323" s="15">
        <v>120</v>
      </c>
    </row>
    <row r="324" spans="2:22" x14ac:dyDescent="0.25">
      <c r="B324" s="15" t="s">
        <v>136</v>
      </c>
      <c r="C324" s="15" t="s">
        <v>344</v>
      </c>
      <c r="D324" s="15" t="s">
        <v>224</v>
      </c>
      <c r="E324" s="15">
        <v>2023</v>
      </c>
      <c r="F324" s="15" t="s">
        <v>162</v>
      </c>
      <c r="G324" s="15" t="s">
        <v>133</v>
      </c>
      <c r="H324" s="15" t="s">
        <v>136</v>
      </c>
      <c r="I324" s="15" t="s">
        <v>139</v>
      </c>
      <c r="J324" s="15" t="s">
        <v>141</v>
      </c>
      <c r="K324" s="15" t="s">
        <v>275</v>
      </c>
      <c r="L324" s="15" t="s">
        <v>277</v>
      </c>
      <c r="M324" s="15">
        <v>1.9E-2</v>
      </c>
      <c r="N324" s="15">
        <v>1.7000000000000001E-2</v>
      </c>
      <c r="O324" s="15">
        <v>0</v>
      </c>
      <c r="P324" s="15">
        <v>1.4999999999999999E-2</v>
      </c>
      <c r="Q324" s="15">
        <v>7.0000000000000001E-3</v>
      </c>
      <c r="R324" s="15">
        <v>2.7E-2</v>
      </c>
      <c r="S324" s="15">
        <v>9.8520000000000003</v>
      </c>
      <c r="U324" s="15">
        <v>271588.00699999998</v>
      </c>
      <c r="V324" s="15">
        <v>1210</v>
      </c>
    </row>
    <row r="325" spans="2:22" x14ac:dyDescent="0.25">
      <c r="B325" s="15" t="s">
        <v>136</v>
      </c>
      <c r="C325" s="15" t="s">
        <v>344</v>
      </c>
      <c r="D325" s="15" t="s">
        <v>224</v>
      </c>
      <c r="E325" s="15">
        <v>2023</v>
      </c>
      <c r="F325" s="15" t="s">
        <v>162</v>
      </c>
      <c r="G325" s="15" t="s">
        <v>133</v>
      </c>
      <c r="H325" s="15" t="s">
        <v>136</v>
      </c>
      <c r="I325" s="15" t="s">
        <v>139</v>
      </c>
      <c r="J325" s="15" t="s">
        <v>141</v>
      </c>
      <c r="K325" s="15" t="s">
        <v>275</v>
      </c>
      <c r="L325" s="15" t="s">
        <v>278</v>
      </c>
      <c r="M325" s="15">
        <v>2.3E-2</v>
      </c>
      <c r="N325" s="15">
        <v>0.02</v>
      </c>
      <c r="O325" s="15">
        <v>0</v>
      </c>
      <c r="P325" s="15">
        <v>1.9E-2</v>
      </c>
      <c r="Q325" s="15">
        <v>0.01</v>
      </c>
      <c r="R325" s="15">
        <v>3.1E-2</v>
      </c>
      <c r="S325" s="15">
        <v>9.9429999999999996</v>
      </c>
      <c r="U325" s="15">
        <v>273002.45</v>
      </c>
      <c r="V325" s="15">
        <v>1620</v>
      </c>
    </row>
    <row r="326" spans="2:22" x14ac:dyDescent="0.25">
      <c r="B326" s="15" t="s">
        <v>136</v>
      </c>
      <c r="C326" s="15" t="s">
        <v>344</v>
      </c>
      <c r="D326" s="15" t="s">
        <v>224</v>
      </c>
      <c r="E326" s="15">
        <v>2023</v>
      </c>
      <c r="F326" s="15" t="s">
        <v>162</v>
      </c>
      <c r="G326" s="15" t="s">
        <v>133</v>
      </c>
      <c r="H326" s="15" t="s">
        <v>136</v>
      </c>
      <c r="I326" s="15" t="s">
        <v>139</v>
      </c>
      <c r="J326" s="15" t="s">
        <v>141</v>
      </c>
      <c r="K326" s="15" t="s">
        <v>275</v>
      </c>
      <c r="L326" s="15" t="s">
        <v>279</v>
      </c>
      <c r="M326" s="15">
        <v>2.5000000000000001E-2</v>
      </c>
      <c r="N326" s="15">
        <v>0.02</v>
      </c>
      <c r="O326" s="15">
        <v>1E-3</v>
      </c>
      <c r="P326" s="15">
        <v>2.1000000000000001E-2</v>
      </c>
      <c r="Q326" s="15">
        <v>0.01</v>
      </c>
      <c r="R326" s="15">
        <v>3.4000000000000002E-2</v>
      </c>
      <c r="S326" s="15">
        <v>9.9559999999999995</v>
      </c>
      <c r="U326" s="15">
        <v>273831.91600000003</v>
      </c>
      <c r="V326" s="15">
        <v>490</v>
      </c>
    </row>
    <row r="327" spans="2:22" x14ac:dyDescent="0.25">
      <c r="B327" s="15" t="s">
        <v>136</v>
      </c>
      <c r="C327" s="15" t="s">
        <v>344</v>
      </c>
      <c r="D327" s="15" t="s">
        <v>224</v>
      </c>
      <c r="E327" s="15">
        <v>2023</v>
      </c>
      <c r="F327" s="15" t="s">
        <v>162</v>
      </c>
      <c r="G327" s="15" t="s">
        <v>133</v>
      </c>
      <c r="H327" s="15" t="s">
        <v>136</v>
      </c>
      <c r="I327" s="15" t="s">
        <v>139</v>
      </c>
      <c r="J327" s="15" t="s">
        <v>141</v>
      </c>
      <c r="K327" s="15" t="s">
        <v>275</v>
      </c>
      <c r="L327" s="15" t="s">
        <v>280</v>
      </c>
      <c r="M327" s="15">
        <v>2.7E-2</v>
      </c>
      <c r="N327" s="15">
        <v>2.1999999999999999E-2</v>
      </c>
      <c r="O327" s="15">
        <v>2E-3</v>
      </c>
      <c r="P327" s="15">
        <v>2.1999999999999999E-2</v>
      </c>
      <c r="Q327" s="15">
        <v>1.0999999999999999E-2</v>
      </c>
      <c r="R327" s="15">
        <v>3.9E-2</v>
      </c>
      <c r="S327" s="15">
        <v>9.9220000000000006</v>
      </c>
      <c r="U327" s="15">
        <v>270359.47100000002</v>
      </c>
      <c r="V327" s="15">
        <v>90</v>
      </c>
    </row>
    <row r="328" spans="2:22" x14ac:dyDescent="0.25">
      <c r="B328" s="15" t="s">
        <v>136</v>
      </c>
      <c r="C328" s="15" t="s">
        <v>344</v>
      </c>
      <c r="D328" s="15" t="s">
        <v>225</v>
      </c>
      <c r="E328" s="15">
        <v>2023</v>
      </c>
      <c r="F328" s="15" t="s">
        <v>162</v>
      </c>
      <c r="G328" s="15" t="s">
        <v>133</v>
      </c>
      <c r="H328" s="15" t="s">
        <v>136</v>
      </c>
      <c r="I328" s="15" t="s">
        <v>139</v>
      </c>
      <c r="J328" s="15" t="s">
        <v>141</v>
      </c>
      <c r="K328" s="15" t="s">
        <v>275</v>
      </c>
      <c r="L328" s="15" t="s">
        <v>276</v>
      </c>
      <c r="M328" s="15">
        <v>1.4999999999999999E-2</v>
      </c>
      <c r="N328" s="15">
        <v>1.2999999999999999E-2</v>
      </c>
      <c r="O328" s="15">
        <v>1E-3</v>
      </c>
      <c r="P328" s="15">
        <v>0.01</v>
      </c>
      <c r="Q328" s="15">
        <v>5.0000000000000001E-3</v>
      </c>
      <c r="R328" s="15">
        <v>0.02</v>
      </c>
      <c r="S328" s="15">
        <v>9.9760000000000009</v>
      </c>
      <c r="U328" s="15">
        <v>275045.47100000002</v>
      </c>
      <c r="V328" s="15">
        <v>120</v>
      </c>
    </row>
    <row r="329" spans="2:22" x14ac:dyDescent="0.25">
      <c r="B329" s="15" t="s">
        <v>136</v>
      </c>
      <c r="C329" s="15" t="s">
        <v>344</v>
      </c>
      <c r="D329" s="15" t="s">
        <v>225</v>
      </c>
      <c r="E329" s="15">
        <v>2023</v>
      </c>
      <c r="F329" s="15" t="s">
        <v>162</v>
      </c>
      <c r="G329" s="15" t="s">
        <v>133</v>
      </c>
      <c r="H329" s="15" t="s">
        <v>136</v>
      </c>
      <c r="I329" s="15" t="s">
        <v>139</v>
      </c>
      <c r="J329" s="15" t="s">
        <v>141</v>
      </c>
      <c r="K329" s="15" t="s">
        <v>275</v>
      </c>
      <c r="L329" s="15" t="s">
        <v>277</v>
      </c>
      <c r="M329" s="15">
        <v>1.7999999999999999E-2</v>
      </c>
      <c r="N329" s="15">
        <v>1.4999999999999999E-2</v>
      </c>
      <c r="O329" s="15">
        <v>0</v>
      </c>
      <c r="P329" s="15">
        <v>1.4E-2</v>
      </c>
      <c r="Q329" s="15">
        <v>7.0000000000000001E-3</v>
      </c>
      <c r="R329" s="15">
        <v>2.4E-2</v>
      </c>
      <c r="S329" s="15">
        <v>9.8529999999999998</v>
      </c>
      <c r="U329" s="15">
        <v>271589.24300000002</v>
      </c>
      <c r="V329" s="15">
        <v>1210</v>
      </c>
    </row>
    <row r="330" spans="2:22" x14ac:dyDescent="0.25">
      <c r="B330" s="15" t="s">
        <v>136</v>
      </c>
      <c r="C330" s="15" t="s">
        <v>344</v>
      </c>
      <c r="D330" s="15" t="s">
        <v>225</v>
      </c>
      <c r="E330" s="15">
        <v>2023</v>
      </c>
      <c r="F330" s="15" t="s">
        <v>162</v>
      </c>
      <c r="G330" s="15" t="s">
        <v>133</v>
      </c>
      <c r="H330" s="15" t="s">
        <v>136</v>
      </c>
      <c r="I330" s="15" t="s">
        <v>139</v>
      </c>
      <c r="J330" s="15" t="s">
        <v>141</v>
      </c>
      <c r="K330" s="15" t="s">
        <v>275</v>
      </c>
      <c r="L330" s="15" t="s">
        <v>278</v>
      </c>
      <c r="M330" s="15">
        <v>2.1000000000000001E-2</v>
      </c>
      <c r="N330" s="15">
        <v>1.7000000000000001E-2</v>
      </c>
      <c r="O330" s="15">
        <v>0</v>
      </c>
      <c r="P330" s="15">
        <v>1.7000000000000001E-2</v>
      </c>
      <c r="Q330" s="15">
        <v>0.01</v>
      </c>
      <c r="R330" s="15">
        <v>2.7E-2</v>
      </c>
      <c r="S330" s="15">
        <v>9.9429999999999996</v>
      </c>
      <c r="U330" s="15">
        <v>273001.88799999998</v>
      </c>
      <c r="V330" s="15">
        <v>1620</v>
      </c>
    </row>
    <row r="331" spans="2:22" x14ac:dyDescent="0.25">
      <c r="B331" s="15" t="s">
        <v>136</v>
      </c>
      <c r="C331" s="15" t="s">
        <v>344</v>
      </c>
      <c r="D331" s="15" t="s">
        <v>225</v>
      </c>
      <c r="E331" s="15">
        <v>2023</v>
      </c>
      <c r="F331" s="15" t="s">
        <v>162</v>
      </c>
      <c r="G331" s="15" t="s">
        <v>133</v>
      </c>
      <c r="H331" s="15" t="s">
        <v>136</v>
      </c>
      <c r="I331" s="15" t="s">
        <v>139</v>
      </c>
      <c r="J331" s="15" t="s">
        <v>141</v>
      </c>
      <c r="K331" s="15" t="s">
        <v>275</v>
      </c>
      <c r="L331" s="15" t="s">
        <v>279</v>
      </c>
      <c r="M331" s="15">
        <v>2.1000000000000001E-2</v>
      </c>
      <c r="N331" s="15">
        <v>1.6E-2</v>
      </c>
      <c r="O331" s="15">
        <v>1E-3</v>
      </c>
      <c r="P331" s="15">
        <v>1.7000000000000001E-2</v>
      </c>
      <c r="Q331" s="15">
        <v>8.9999999999999993E-3</v>
      </c>
      <c r="R331" s="15">
        <v>2.9000000000000001E-2</v>
      </c>
      <c r="S331" s="15">
        <v>9.9559999999999995</v>
      </c>
      <c r="U331" s="15">
        <v>273826.74099999998</v>
      </c>
      <c r="V331" s="15">
        <v>490</v>
      </c>
    </row>
    <row r="332" spans="2:22" x14ac:dyDescent="0.25">
      <c r="B332" s="15" t="s">
        <v>136</v>
      </c>
      <c r="C332" s="15" t="s">
        <v>344</v>
      </c>
      <c r="D332" s="15" t="s">
        <v>225</v>
      </c>
      <c r="E332" s="15">
        <v>2023</v>
      </c>
      <c r="F332" s="15" t="s">
        <v>162</v>
      </c>
      <c r="G332" s="15" t="s">
        <v>133</v>
      </c>
      <c r="H332" s="15" t="s">
        <v>136</v>
      </c>
      <c r="I332" s="15" t="s">
        <v>139</v>
      </c>
      <c r="J332" s="15" t="s">
        <v>141</v>
      </c>
      <c r="K332" s="15" t="s">
        <v>275</v>
      </c>
      <c r="L332" s="15" t="s">
        <v>280</v>
      </c>
      <c r="M332" s="15">
        <v>2.3E-2</v>
      </c>
      <c r="N332" s="15">
        <v>1.9E-2</v>
      </c>
      <c r="O332" s="15">
        <v>2E-3</v>
      </c>
      <c r="P332" s="15">
        <v>1.7999999999999999E-2</v>
      </c>
      <c r="Q332" s="15">
        <v>8.9999999999999993E-3</v>
      </c>
      <c r="R332" s="15">
        <v>3.2000000000000001E-2</v>
      </c>
      <c r="S332" s="15">
        <v>9.923</v>
      </c>
      <c r="U332" s="15">
        <v>270357.57699999999</v>
      </c>
      <c r="V332" s="15">
        <v>90</v>
      </c>
    </row>
    <row r="333" spans="2:22" x14ac:dyDescent="0.25">
      <c r="B333" s="15" t="s">
        <v>136</v>
      </c>
      <c r="C333" s="15" t="s">
        <v>344</v>
      </c>
      <c r="D333" s="15" t="s">
        <v>226</v>
      </c>
      <c r="E333" s="15">
        <v>2023</v>
      </c>
      <c r="F333" s="15" t="s">
        <v>162</v>
      </c>
      <c r="G333" s="15" t="s">
        <v>133</v>
      </c>
      <c r="H333" s="15" t="s">
        <v>136</v>
      </c>
      <c r="I333" s="15" t="s">
        <v>139</v>
      </c>
      <c r="J333" s="15" t="s">
        <v>141</v>
      </c>
      <c r="K333" s="15" t="s">
        <v>275</v>
      </c>
      <c r="L333" s="15" t="s">
        <v>276</v>
      </c>
      <c r="M333" s="15">
        <v>1.2E-2</v>
      </c>
      <c r="N333" s="15">
        <v>1.0999999999999999E-2</v>
      </c>
      <c r="O333" s="15">
        <v>1E-3</v>
      </c>
      <c r="P333" s="15">
        <v>0.01</v>
      </c>
      <c r="Q333" s="15">
        <v>4.0000000000000001E-3</v>
      </c>
      <c r="R333" s="15">
        <v>1.7000000000000001E-2</v>
      </c>
      <c r="S333" s="15">
        <v>10.711</v>
      </c>
      <c r="U333" s="15">
        <v>539327.41399999999</v>
      </c>
      <c r="V333" s="15">
        <v>120</v>
      </c>
    </row>
    <row r="334" spans="2:22" x14ac:dyDescent="0.25">
      <c r="B334" s="15" t="s">
        <v>136</v>
      </c>
      <c r="C334" s="15" t="s">
        <v>344</v>
      </c>
      <c r="D334" s="15" t="s">
        <v>226</v>
      </c>
      <c r="E334" s="15">
        <v>2023</v>
      </c>
      <c r="F334" s="15" t="s">
        <v>162</v>
      </c>
      <c r="G334" s="15" t="s">
        <v>133</v>
      </c>
      <c r="H334" s="15" t="s">
        <v>136</v>
      </c>
      <c r="I334" s="15" t="s">
        <v>139</v>
      </c>
      <c r="J334" s="15" t="s">
        <v>141</v>
      </c>
      <c r="K334" s="15" t="s">
        <v>275</v>
      </c>
      <c r="L334" s="15" t="s">
        <v>277</v>
      </c>
      <c r="M334" s="15">
        <v>1.4999999999999999E-2</v>
      </c>
      <c r="N334" s="15">
        <v>1.2999999999999999E-2</v>
      </c>
      <c r="O334" s="15">
        <v>0</v>
      </c>
      <c r="P334" s="15">
        <v>1.2E-2</v>
      </c>
      <c r="Q334" s="15">
        <v>6.0000000000000001E-3</v>
      </c>
      <c r="R334" s="15">
        <v>2.1000000000000001E-2</v>
      </c>
      <c r="S334" s="15">
        <v>10.593999999999999</v>
      </c>
      <c r="U334" s="15">
        <v>530989.28300000005</v>
      </c>
      <c r="V334" s="15">
        <v>1210</v>
      </c>
    </row>
    <row r="335" spans="2:22" x14ac:dyDescent="0.25">
      <c r="B335" s="15" t="s">
        <v>136</v>
      </c>
      <c r="C335" s="15" t="s">
        <v>344</v>
      </c>
      <c r="D335" s="15" t="s">
        <v>226</v>
      </c>
      <c r="E335" s="15">
        <v>2023</v>
      </c>
      <c r="F335" s="15" t="s">
        <v>162</v>
      </c>
      <c r="G335" s="15" t="s">
        <v>133</v>
      </c>
      <c r="H335" s="15" t="s">
        <v>136</v>
      </c>
      <c r="I335" s="15" t="s">
        <v>139</v>
      </c>
      <c r="J335" s="15" t="s">
        <v>141</v>
      </c>
      <c r="K335" s="15" t="s">
        <v>275</v>
      </c>
      <c r="L335" s="15" t="s">
        <v>278</v>
      </c>
      <c r="M335" s="15">
        <v>1.7999999999999999E-2</v>
      </c>
      <c r="N335" s="15">
        <v>1.6E-2</v>
      </c>
      <c r="O335" s="15">
        <v>0</v>
      </c>
      <c r="P335" s="15">
        <v>1.4E-2</v>
      </c>
      <c r="Q335" s="15">
        <v>8.0000000000000002E-3</v>
      </c>
      <c r="R335" s="15">
        <v>2.4E-2</v>
      </c>
      <c r="S335" s="15">
        <v>10.673999999999999</v>
      </c>
      <c r="U335" s="15">
        <v>534436.696</v>
      </c>
      <c r="V335" s="15">
        <v>1620</v>
      </c>
    </row>
    <row r="336" spans="2:22" x14ac:dyDescent="0.25">
      <c r="B336" s="15" t="s">
        <v>136</v>
      </c>
      <c r="C336" s="15" t="s">
        <v>344</v>
      </c>
      <c r="D336" s="15" t="s">
        <v>226</v>
      </c>
      <c r="E336" s="15">
        <v>2023</v>
      </c>
      <c r="F336" s="15" t="s">
        <v>162</v>
      </c>
      <c r="G336" s="15" t="s">
        <v>133</v>
      </c>
      <c r="H336" s="15" t="s">
        <v>136</v>
      </c>
      <c r="I336" s="15" t="s">
        <v>139</v>
      </c>
      <c r="J336" s="15" t="s">
        <v>141</v>
      </c>
      <c r="K336" s="15" t="s">
        <v>275</v>
      </c>
      <c r="L336" s="15" t="s">
        <v>279</v>
      </c>
      <c r="M336" s="15">
        <v>1.7999999999999999E-2</v>
      </c>
      <c r="N336" s="15">
        <v>1.4E-2</v>
      </c>
      <c r="O336" s="15">
        <v>1E-3</v>
      </c>
      <c r="P336" s="15">
        <v>1.4999999999999999E-2</v>
      </c>
      <c r="Q336" s="15">
        <v>7.0000000000000001E-3</v>
      </c>
      <c r="R336" s="15">
        <v>2.4E-2</v>
      </c>
      <c r="S336" s="15">
        <v>10.708</v>
      </c>
      <c r="U336" s="15">
        <v>536619.97699999996</v>
      </c>
      <c r="V336" s="15">
        <v>490</v>
      </c>
    </row>
    <row r="337" spans="2:22" x14ac:dyDescent="0.25">
      <c r="B337" s="15" t="s">
        <v>136</v>
      </c>
      <c r="C337" s="15" t="s">
        <v>344</v>
      </c>
      <c r="D337" s="15" t="s">
        <v>226</v>
      </c>
      <c r="E337" s="15">
        <v>2023</v>
      </c>
      <c r="F337" s="15" t="s">
        <v>162</v>
      </c>
      <c r="G337" s="15" t="s">
        <v>133</v>
      </c>
      <c r="H337" s="15" t="s">
        <v>136</v>
      </c>
      <c r="I337" s="15" t="s">
        <v>139</v>
      </c>
      <c r="J337" s="15" t="s">
        <v>141</v>
      </c>
      <c r="K337" s="15" t="s">
        <v>275</v>
      </c>
      <c r="L337" s="15" t="s">
        <v>280</v>
      </c>
      <c r="M337" s="15">
        <v>0.02</v>
      </c>
      <c r="N337" s="15">
        <v>1.4999999999999999E-2</v>
      </c>
      <c r="O337" s="15">
        <v>2E-3</v>
      </c>
      <c r="P337" s="15">
        <v>1.4999999999999999E-2</v>
      </c>
      <c r="Q337" s="15">
        <v>8.0000000000000002E-3</v>
      </c>
      <c r="R337" s="15">
        <v>2.8000000000000001E-2</v>
      </c>
      <c r="S337" s="15">
        <v>10.65</v>
      </c>
      <c r="U337" s="15">
        <v>530038.14599999995</v>
      </c>
      <c r="V337" s="15">
        <v>90</v>
      </c>
    </row>
    <row r="338" spans="2:22" x14ac:dyDescent="0.25">
      <c r="B338" s="15" t="s">
        <v>136</v>
      </c>
      <c r="C338" s="15" t="s">
        <v>344</v>
      </c>
      <c r="D338" s="15" t="s">
        <v>227</v>
      </c>
      <c r="E338" s="15">
        <v>2023</v>
      </c>
      <c r="F338" s="15" t="s">
        <v>162</v>
      </c>
      <c r="G338" s="15" t="s">
        <v>133</v>
      </c>
      <c r="H338" s="15" t="s">
        <v>136</v>
      </c>
      <c r="I338" s="15" t="s">
        <v>139</v>
      </c>
      <c r="J338" s="15" t="s">
        <v>141</v>
      </c>
      <c r="K338" s="15" t="s">
        <v>275</v>
      </c>
      <c r="L338" s="15" t="s">
        <v>276</v>
      </c>
      <c r="M338" s="15">
        <v>0.01</v>
      </c>
      <c r="N338" s="15">
        <v>8.9999999999999993E-3</v>
      </c>
      <c r="O338" s="15">
        <v>1E-3</v>
      </c>
      <c r="P338" s="15">
        <v>8.0000000000000002E-3</v>
      </c>
      <c r="Q338" s="15">
        <v>4.0000000000000001E-3</v>
      </c>
      <c r="R338" s="15">
        <v>1.2E-2</v>
      </c>
      <c r="S338" s="15">
        <v>10.711</v>
      </c>
      <c r="U338" s="15">
        <v>539326.66200000001</v>
      </c>
      <c r="V338" s="15">
        <v>120</v>
      </c>
    </row>
    <row r="339" spans="2:22" x14ac:dyDescent="0.25">
      <c r="B339" s="15" t="s">
        <v>136</v>
      </c>
      <c r="C339" s="15" t="s">
        <v>344</v>
      </c>
      <c r="D339" s="15" t="s">
        <v>227</v>
      </c>
      <c r="E339" s="15">
        <v>2023</v>
      </c>
      <c r="F339" s="15" t="s">
        <v>162</v>
      </c>
      <c r="G339" s="15" t="s">
        <v>133</v>
      </c>
      <c r="H339" s="15" t="s">
        <v>136</v>
      </c>
      <c r="I339" s="15" t="s">
        <v>139</v>
      </c>
      <c r="J339" s="15" t="s">
        <v>141</v>
      </c>
      <c r="K339" s="15" t="s">
        <v>275</v>
      </c>
      <c r="L339" s="15" t="s">
        <v>277</v>
      </c>
      <c r="M339" s="15">
        <v>1.4E-2</v>
      </c>
      <c r="N339" s="15">
        <v>1.2E-2</v>
      </c>
      <c r="O339" s="15">
        <v>0</v>
      </c>
      <c r="P339" s="15">
        <v>1.0999999999999999E-2</v>
      </c>
      <c r="Q339" s="15">
        <v>5.0000000000000001E-3</v>
      </c>
      <c r="R339" s="15">
        <v>1.9E-2</v>
      </c>
      <c r="S339" s="15">
        <v>10.593999999999999</v>
      </c>
      <c r="U339" s="15">
        <v>530982.11199999996</v>
      </c>
      <c r="V339" s="15">
        <v>1210</v>
      </c>
    </row>
    <row r="340" spans="2:22" x14ac:dyDescent="0.25">
      <c r="B340" s="15" t="s">
        <v>136</v>
      </c>
      <c r="C340" s="15" t="s">
        <v>344</v>
      </c>
      <c r="D340" s="15" t="s">
        <v>227</v>
      </c>
      <c r="E340" s="15">
        <v>2023</v>
      </c>
      <c r="F340" s="15" t="s">
        <v>162</v>
      </c>
      <c r="G340" s="15" t="s">
        <v>133</v>
      </c>
      <c r="H340" s="15" t="s">
        <v>136</v>
      </c>
      <c r="I340" s="15" t="s">
        <v>139</v>
      </c>
      <c r="J340" s="15" t="s">
        <v>141</v>
      </c>
      <c r="K340" s="15" t="s">
        <v>275</v>
      </c>
      <c r="L340" s="15" t="s">
        <v>278</v>
      </c>
      <c r="M340" s="15">
        <v>1.4999999999999999E-2</v>
      </c>
      <c r="N340" s="15">
        <v>1.4E-2</v>
      </c>
      <c r="O340" s="15">
        <v>0</v>
      </c>
      <c r="P340" s="15">
        <v>1.2999999999999999E-2</v>
      </c>
      <c r="Q340" s="15">
        <v>7.0000000000000001E-3</v>
      </c>
      <c r="R340" s="15">
        <v>0.02</v>
      </c>
      <c r="S340" s="15">
        <v>10.675000000000001</v>
      </c>
      <c r="U340" s="15">
        <v>534440.57700000005</v>
      </c>
      <c r="V340" s="15">
        <v>1620</v>
      </c>
    </row>
    <row r="341" spans="2:22" x14ac:dyDescent="0.25">
      <c r="B341" s="15" t="s">
        <v>136</v>
      </c>
      <c r="C341" s="15" t="s">
        <v>344</v>
      </c>
      <c r="D341" s="15" t="s">
        <v>227</v>
      </c>
      <c r="E341" s="15">
        <v>2023</v>
      </c>
      <c r="F341" s="15" t="s">
        <v>162</v>
      </c>
      <c r="G341" s="15" t="s">
        <v>133</v>
      </c>
      <c r="H341" s="15" t="s">
        <v>136</v>
      </c>
      <c r="I341" s="15" t="s">
        <v>139</v>
      </c>
      <c r="J341" s="15" t="s">
        <v>141</v>
      </c>
      <c r="K341" s="15" t="s">
        <v>275</v>
      </c>
      <c r="L341" s="15" t="s">
        <v>279</v>
      </c>
      <c r="M341" s="15">
        <v>1.4999999999999999E-2</v>
      </c>
      <c r="N341" s="15">
        <v>1.2E-2</v>
      </c>
      <c r="O341" s="15">
        <v>1E-3</v>
      </c>
      <c r="P341" s="15">
        <v>1.2E-2</v>
      </c>
      <c r="Q341" s="15">
        <v>7.0000000000000001E-3</v>
      </c>
      <c r="R341" s="15">
        <v>2.1000000000000001E-2</v>
      </c>
      <c r="S341" s="15">
        <v>10.708</v>
      </c>
      <c r="U341" s="15">
        <v>536614.049</v>
      </c>
      <c r="V341" s="15">
        <v>490</v>
      </c>
    </row>
    <row r="342" spans="2:22" x14ac:dyDescent="0.25">
      <c r="B342" s="15" t="s">
        <v>136</v>
      </c>
      <c r="C342" s="15" t="s">
        <v>344</v>
      </c>
      <c r="D342" s="15" t="s">
        <v>227</v>
      </c>
      <c r="E342" s="15">
        <v>2023</v>
      </c>
      <c r="F342" s="15" t="s">
        <v>162</v>
      </c>
      <c r="G342" s="15" t="s">
        <v>133</v>
      </c>
      <c r="H342" s="15" t="s">
        <v>136</v>
      </c>
      <c r="I342" s="15" t="s">
        <v>139</v>
      </c>
      <c r="J342" s="15" t="s">
        <v>141</v>
      </c>
      <c r="K342" s="15" t="s">
        <v>275</v>
      </c>
      <c r="L342" s="15" t="s">
        <v>280</v>
      </c>
      <c r="M342" s="15">
        <v>1.6E-2</v>
      </c>
      <c r="N342" s="15">
        <v>1.2E-2</v>
      </c>
      <c r="O342" s="15">
        <v>1E-3</v>
      </c>
      <c r="P342" s="15">
        <v>1.2E-2</v>
      </c>
      <c r="Q342" s="15">
        <v>7.0000000000000001E-3</v>
      </c>
      <c r="R342" s="15">
        <v>2.1999999999999999E-2</v>
      </c>
      <c r="S342" s="15">
        <v>10.65</v>
      </c>
      <c r="U342" s="15">
        <v>530035.53</v>
      </c>
      <c r="V342" s="15">
        <v>90</v>
      </c>
    </row>
    <row r="343" spans="2:22" x14ac:dyDescent="0.25">
      <c r="B343" s="15" t="s">
        <v>136</v>
      </c>
      <c r="C343" s="15" t="s">
        <v>344</v>
      </c>
      <c r="D343" s="15" t="s">
        <v>228</v>
      </c>
      <c r="E343" s="15">
        <v>2023</v>
      </c>
      <c r="F343" s="15" t="s">
        <v>162</v>
      </c>
      <c r="G343" s="15" t="s">
        <v>133</v>
      </c>
      <c r="H343" s="15" t="s">
        <v>136</v>
      </c>
      <c r="I343" s="15" t="s">
        <v>139</v>
      </c>
      <c r="J343" s="15" t="s">
        <v>141</v>
      </c>
      <c r="K343" s="15" t="s">
        <v>275</v>
      </c>
      <c r="L343" s="15" t="s">
        <v>276</v>
      </c>
      <c r="M343" s="15">
        <v>8.0000000000000002E-3</v>
      </c>
      <c r="N343" s="15">
        <v>7.0000000000000001E-3</v>
      </c>
      <c r="O343" s="15">
        <v>1E-3</v>
      </c>
      <c r="P343" s="15">
        <v>6.0000000000000001E-3</v>
      </c>
      <c r="Q343" s="15">
        <v>2E-3</v>
      </c>
      <c r="R343" s="15">
        <v>1.0999999999999999E-2</v>
      </c>
      <c r="S343" s="15">
        <v>11.587</v>
      </c>
      <c r="U343" s="15">
        <v>845169.48400000005</v>
      </c>
      <c r="V343" s="15">
        <v>120</v>
      </c>
    </row>
    <row r="344" spans="2:22" x14ac:dyDescent="0.25">
      <c r="B344" s="15" t="s">
        <v>136</v>
      </c>
      <c r="C344" s="15" t="s">
        <v>344</v>
      </c>
      <c r="D344" s="15" t="s">
        <v>228</v>
      </c>
      <c r="E344" s="15">
        <v>2023</v>
      </c>
      <c r="F344" s="15" t="s">
        <v>162</v>
      </c>
      <c r="G344" s="15" t="s">
        <v>133</v>
      </c>
      <c r="H344" s="15" t="s">
        <v>136</v>
      </c>
      <c r="I344" s="15" t="s">
        <v>139</v>
      </c>
      <c r="J344" s="15" t="s">
        <v>141</v>
      </c>
      <c r="K344" s="15" t="s">
        <v>275</v>
      </c>
      <c r="L344" s="15" t="s">
        <v>277</v>
      </c>
      <c r="M344" s="15">
        <v>1.2E-2</v>
      </c>
      <c r="N344" s="15">
        <v>0.01</v>
      </c>
      <c r="O344" s="15">
        <v>0</v>
      </c>
      <c r="P344" s="15">
        <v>8.9999999999999993E-3</v>
      </c>
      <c r="Q344" s="15">
        <v>5.0000000000000001E-3</v>
      </c>
      <c r="R344" s="15">
        <v>1.7000000000000001E-2</v>
      </c>
      <c r="S344" s="15">
        <v>11.484</v>
      </c>
      <c r="U344" s="15">
        <v>832101.22900000005</v>
      </c>
      <c r="V344" s="15">
        <v>1210</v>
      </c>
    </row>
    <row r="345" spans="2:22" x14ac:dyDescent="0.25">
      <c r="B345" s="15" t="s">
        <v>136</v>
      </c>
      <c r="C345" s="15" t="s">
        <v>344</v>
      </c>
      <c r="D345" s="15" t="s">
        <v>228</v>
      </c>
      <c r="E345" s="15">
        <v>2023</v>
      </c>
      <c r="F345" s="15" t="s">
        <v>162</v>
      </c>
      <c r="G345" s="15" t="s">
        <v>133</v>
      </c>
      <c r="H345" s="15" t="s">
        <v>136</v>
      </c>
      <c r="I345" s="15" t="s">
        <v>139</v>
      </c>
      <c r="J345" s="15" t="s">
        <v>141</v>
      </c>
      <c r="K345" s="15" t="s">
        <v>275</v>
      </c>
      <c r="L345" s="15" t="s">
        <v>278</v>
      </c>
      <c r="M345" s="15">
        <v>1.2999999999999999E-2</v>
      </c>
      <c r="N345" s="15">
        <v>1.2E-2</v>
      </c>
      <c r="O345" s="15">
        <v>0</v>
      </c>
      <c r="P345" s="15">
        <v>1.0999999999999999E-2</v>
      </c>
      <c r="Q345" s="15">
        <v>6.0000000000000001E-3</v>
      </c>
      <c r="R345" s="15">
        <v>1.7999999999999999E-2</v>
      </c>
      <c r="S345" s="15">
        <v>11.553000000000001</v>
      </c>
      <c r="U345" s="15">
        <v>837707.48100000003</v>
      </c>
      <c r="V345" s="15">
        <v>1620</v>
      </c>
    </row>
    <row r="346" spans="2:22" x14ac:dyDescent="0.25">
      <c r="B346" s="15" t="s">
        <v>136</v>
      </c>
      <c r="C346" s="15" t="s">
        <v>344</v>
      </c>
      <c r="D346" s="15" t="s">
        <v>228</v>
      </c>
      <c r="E346" s="15">
        <v>2023</v>
      </c>
      <c r="F346" s="15" t="s">
        <v>162</v>
      </c>
      <c r="G346" s="15" t="s">
        <v>133</v>
      </c>
      <c r="H346" s="15" t="s">
        <v>136</v>
      </c>
      <c r="I346" s="15" t="s">
        <v>139</v>
      </c>
      <c r="J346" s="15" t="s">
        <v>141</v>
      </c>
      <c r="K346" s="15" t="s">
        <v>275</v>
      </c>
      <c r="L346" s="15" t="s">
        <v>279</v>
      </c>
      <c r="M346" s="15">
        <v>1.4E-2</v>
      </c>
      <c r="N346" s="15">
        <v>0.01</v>
      </c>
      <c r="O346" s="15">
        <v>0</v>
      </c>
      <c r="P346" s="15">
        <v>1.0999999999999999E-2</v>
      </c>
      <c r="Q346" s="15">
        <v>6.0000000000000001E-3</v>
      </c>
      <c r="R346" s="15">
        <v>1.9E-2</v>
      </c>
      <c r="S346" s="15">
        <v>11.612</v>
      </c>
      <c r="U346" s="15">
        <v>841585.45400000003</v>
      </c>
      <c r="V346" s="15">
        <v>490</v>
      </c>
    </row>
    <row r="347" spans="2:22" x14ac:dyDescent="0.25">
      <c r="B347" s="15" t="s">
        <v>136</v>
      </c>
      <c r="C347" s="15" t="s">
        <v>344</v>
      </c>
      <c r="D347" s="15" t="s">
        <v>228</v>
      </c>
      <c r="E347" s="15">
        <v>2023</v>
      </c>
      <c r="F347" s="15" t="s">
        <v>162</v>
      </c>
      <c r="G347" s="15" t="s">
        <v>133</v>
      </c>
      <c r="H347" s="15" t="s">
        <v>136</v>
      </c>
      <c r="I347" s="15" t="s">
        <v>139</v>
      </c>
      <c r="J347" s="15" t="s">
        <v>141</v>
      </c>
      <c r="K347" s="15" t="s">
        <v>275</v>
      </c>
      <c r="L347" s="15" t="s">
        <v>280</v>
      </c>
      <c r="M347" s="15">
        <v>1.2E-2</v>
      </c>
      <c r="N347" s="15">
        <v>0.01</v>
      </c>
      <c r="O347" s="15">
        <v>1E-3</v>
      </c>
      <c r="P347" s="15">
        <v>0.01</v>
      </c>
      <c r="Q347" s="15">
        <v>5.0000000000000001E-3</v>
      </c>
      <c r="R347" s="15">
        <v>1.7999999999999999E-2</v>
      </c>
      <c r="S347" s="15">
        <v>11.525</v>
      </c>
      <c r="U347" s="15">
        <v>832560.22400000005</v>
      </c>
      <c r="V347" s="15">
        <v>90</v>
      </c>
    </row>
    <row r="348" spans="2:22" x14ac:dyDescent="0.25">
      <c r="B348" s="15" t="s">
        <v>136</v>
      </c>
      <c r="C348" s="15" t="s">
        <v>344</v>
      </c>
      <c r="D348" s="15" t="s">
        <v>229</v>
      </c>
      <c r="E348" s="15">
        <v>2023</v>
      </c>
      <c r="F348" s="15" t="s">
        <v>162</v>
      </c>
      <c r="G348" s="15" t="s">
        <v>133</v>
      </c>
      <c r="H348" s="15" t="s">
        <v>136</v>
      </c>
      <c r="I348" s="15" t="s">
        <v>139</v>
      </c>
      <c r="J348" s="15" t="s">
        <v>141</v>
      </c>
      <c r="K348" s="15" t="s">
        <v>275</v>
      </c>
      <c r="L348" s="15" t="s">
        <v>276</v>
      </c>
      <c r="M348" s="15">
        <v>7.0000000000000001E-3</v>
      </c>
      <c r="N348" s="15">
        <v>6.0000000000000001E-3</v>
      </c>
      <c r="O348" s="15">
        <v>1E-3</v>
      </c>
      <c r="P348" s="15">
        <v>6.0000000000000001E-3</v>
      </c>
      <c r="Q348" s="15">
        <v>2E-3</v>
      </c>
      <c r="R348" s="15">
        <v>8.9999999999999993E-3</v>
      </c>
      <c r="S348" s="15">
        <v>11.587</v>
      </c>
      <c r="U348" s="15">
        <v>845161.16599999997</v>
      </c>
      <c r="V348" s="15">
        <v>120</v>
      </c>
    </row>
    <row r="349" spans="2:22" x14ac:dyDescent="0.25">
      <c r="B349" s="15" t="s">
        <v>136</v>
      </c>
      <c r="C349" s="15" t="s">
        <v>344</v>
      </c>
      <c r="D349" s="15" t="s">
        <v>229</v>
      </c>
      <c r="E349" s="15">
        <v>2023</v>
      </c>
      <c r="F349" s="15" t="s">
        <v>162</v>
      </c>
      <c r="G349" s="15" t="s">
        <v>133</v>
      </c>
      <c r="H349" s="15" t="s">
        <v>136</v>
      </c>
      <c r="I349" s="15" t="s">
        <v>139</v>
      </c>
      <c r="J349" s="15" t="s">
        <v>141</v>
      </c>
      <c r="K349" s="15" t="s">
        <v>275</v>
      </c>
      <c r="L349" s="15" t="s">
        <v>277</v>
      </c>
      <c r="M349" s="15">
        <v>1.0999999999999999E-2</v>
      </c>
      <c r="N349" s="15">
        <v>8.9999999999999993E-3</v>
      </c>
      <c r="O349" s="15">
        <v>0</v>
      </c>
      <c r="P349" s="15">
        <v>8.9999999999999993E-3</v>
      </c>
      <c r="Q349" s="15">
        <v>5.0000000000000001E-3</v>
      </c>
      <c r="R349" s="15">
        <v>1.4999999999999999E-2</v>
      </c>
      <c r="S349" s="15">
        <v>11.484</v>
      </c>
      <c r="U349" s="15">
        <v>832098.12100000004</v>
      </c>
      <c r="V349" s="15">
        <v>1210</v>
      </c>
    </row>
    <row r="350" spans="2:22" x14ac:dyDescent="0.25">
      <c r="B350" s="15" t="s">
        <v>136</v>
      </c>
      <c r="C350" s="15" t="s">
        <v>344</v>
      </c>
      <c r="D350" s="15" t="s">
        <v>229</v>
      </c>
      <c r="E350" s="15">
        <v>2023</v>
      </c>
      <c r="F350" s="15" t="s">
        <v>162</v>
      </c>
      <c r="G350" s="15" t="s">
        <v>133</v>
      </c>
      <c r="H350" s="15" t="s">
        <v>136</v>
      </c>
      <c r="I350" s="15" t="s">
        <v>139</v>
      </c>
      <c r="J350" s="15" t="s">
        <v>141</v>
      </c>
      <c r="K350" s="15" t="s">
        <v>275</v>
      </c>
      <c r="L350" s="15" t="s">
        <v>278</v>
      </c>
      <c r="M350" s="15">
        <v>1.2E-2</v>
      </c>
      <c r="N350" s="15">
        <v>1.0999999999999999E-2</v>
      </c>
      <c r="O350" s="15">
        <v>0</v>
      </c>
      <c r="P350" s="15">
        <v>0.01</v>
      </c>
      <c r="Q350" s="15">
        <v>5.0000000000000001E-3</v>
      </c>
      <c r="R350" s="15">
        <v>1.6E-2</v>
      </c>
      <c r="S350" s="15">
        <v>11.553000000000001</v>
      </c>
      <c r="U350" s="15">
        <v>837742.81</v>
      </c>
      <c r="V350" s="15">
        <v>1620</v>
      </c>
    </row>
    <row r="351" spans="2:22" x14ac:dyDescent="0.25">
      <c r="B351" s="15" t="s">
        <v>136</v>
      </c>
      <c r="C351" s="15" t="s">
        <v>344</v>
      </c>
      <c r="D351" s="15" t="s">
        <v>229</v>
      </c>
      <c r="E351" s="15">
        <v>2023</v>
      </c>
      <c r="F351" s="15" t="s">
        <v>162</v>
      </c>
      <c r="G351" s="15" t="s">
        <v>133</v>
      </c>
      <c r="H351" s="15" t="s">
        <v>136</v>
      </c>
      <c r="I351" s="15" t="s">
        <v>139</v>
      </c>
      <c r="J351" s="15" t="s">
        <v>141</v>
      </c>
      <c r="K351" s="15" t="s">
        <v>275</v>
      </c>
      <c r="L351" s="15" t="s">
        <v>279</v>
      </c>
      <c r="M351" s="15">
        <v>1.2E-2</v>
      </c>
      <c r="N351" s="15">
        <v>8.9999999999999993E-3</v>
      </c>
      <c r="O351" s="15">
        <v>0</v>
      </c>
      <c r="P351" s="15">
        <v>0.01</v>
      </c>
      <c r="Q351" s="15">
        <v>5.0000000000000001E-3</v>
      </c>
      <c r="R351" s="15">
        <v>1.7000000000000001E-2</v>
      </c>
      <c r="S351" s="15">
        <v>11.612</v>
      </c>
      <c r="U351" s="15">
        <v>841591.40300000005</v>
      </c>
      <c r="V351" s="15">
        <v>490</v>
      </c>
    </row>
    <row r="352" spans="2:22" x14ac:dyDescent="0.25">
      <c r="B352" s="15" t="s">
        <v>136</v>
      </c>
      <c r="C352" s="15" t="s">
        <v>344</v>
      </c>
      <c r="D352" s="15" t="s">
        <v>229</v>
      </c>
      <c r="E352" s="15">
        <v>2023</v>
      </c>
      <c r="F352" s="15" t="s">
        <v>162</v>
      </c>
      <c r="G352" s="15" t="s">
        <v>133</v>
      </c>
      <c r="H352" s="15" t="s">
        <v>136</v>
      </c>
      <c r="I352" s="15" t="s">
        <v>139</v>
      </c>
      <c r="J352" s="15" t="s">
        <v>141</v>
      </c>
      <c r="K352" s="15" t="s">
        <v>275</v>
      </c>
      <c r="L352" s="15" t="s">
        <v>280</v>
      </c>
      <c r="M352" s="15">
        <v>1.0999999999999999E-2</v>
      </c>
      <c r="N352" s="15">
        <v>0.01</v>
      </c>
      <c r="O352" s="15">
        <v>1E-3</v>
      </c>
      <c r="P352" s="15">
        <v>1.0999999999999999E-2</v>
      </c>
      <c r="Q352" s="15">
        <v>5.0000000000000001E-3</v>
      </c>
      <c r="R352" s="15">
        <v>1.4999999999999999E-2</v>
      </c>
      <c r="S352" s="15">
        <v>11.525</v>
      </c>
      <c r="U352" s="15">
        <v>832560.22400000005</v>
      </c>
      <c r="V352" s="15">
        <v>90</v>
      </c>
    </row>
    <row r="353" spans="2:22" x14ac:dyDescent="0.25">
      <c r="B353" s="15" t="s">
        <v>136</v>
      </c>
      <c r="C353" s="15" t="s">
        <v>344</v>
      </c>
      <c r="D353" s="15" t="s">
        <v>230</v>
      </c>
      <c r="E353" s="15">
        <v>2023</v>
      </c>
      <c r="F353" s="15" t="s">
        <v>162</v>
      </c>
      <c r="G353" s="15" t="s">
        <v>133</v>
      </c>
      <c r="H353" s="15" t="s">
        <v>136</v>
      </c>
      <c r="I353" s="15" t="s">
        <v>139</v>
      </c>
      <c r="J353" s="15" t="s">
        <v>141</v>
      </c>
      <c r="K353" s="15" t="s">
        <v>275</v>
      </c>
      <c r="L353" s="15" t="s">
        <v>276</v>
      </c>
      <c r="M353" s="15">
        <v>7.0000000000000001E-3</v>
      </c>
      <c r="N353" s="15">
        <v>7.0000000000000001E-3</v>
      </c>
      <c r="O353" s="15">
        <v>1E-3</v>
      </c>
      <c r="P353" s="15">
        <v>5.0000000000000001E-3</v>
      </c>
      <c r="Q353" s="15">
        <v>2E-3</v>
      </c>
      <c r="R353" s="15">
        <v>0.01</v>
      </c>
      <c r="S353" s="15">
        <v>12.391999999999999</v>
      </c>
      <c r="U353" s="15">
        <v>1105257.0930000001</v>
      </c>
      <c r="V353" s="15">
        <v>120</v>
      </c>
    </row>
    <row r="354" spans="2:22" x14ac:dyDescent="0.25">
      <c r="B354" s="15" t="s">
        <v>136</v>
      </c>
      <c r="C354" s="15" t="s">
        <v>344</v>
      </c>
      <c r="D354" s="15" t="s">
        <v>230</v>
      </c>
      <c r="E354" s="15">
        <v>2023</v>
      </c>
      <c r="F354" s="15" t="s">
        <v>162</v>
      </c>
      <c r="G354" s="15" t="s">
        <v>133</v>
      </c>
      <c r="H354" s="15" t="s">
        <v>136</v>
      </c>
      <c r="I354" s="15" t="s">
        <v>139</v>
      </c>
      <c r="J354" s="15" t="s">
        <v>141</v>
      </c>
      <c r="K354" s="15" t="s">
        <v>275</v>
      </c>
      <c r="L354" s="15" t="s">
        <v>277</v>
      </c>
      <c r="M354" s="15">
        <v>0.01</v>
      </c>
      <c r="N354" s="15">
        <v>8.0000000000000002E-3</v>
      </c>
      <c r="O354" s="15">
        <v>0</v>
      </c>
      <c r="P354" s="15">
        <v>8.0000000000000002E-3</v>
      </c>
      <c r="Q354" s="15">
        <v>4.0000000000000001E-3</v>
      </c>
      <c r="R354" s="15">
        <v>1.4E-2</v>
      </c>
      <c r="S354" s="15">
        <v>12.305</v>
      </c>
      <c r="U354" s="15">
        <v>1088325.9069999999</v>
      </c>
      <c r="V354" s="15">
        <v>1210</v>
      </c>
    </row>
    <row r="355" spans="2:22" x14ac:dyDescent="0.25">
      <c r="B355" s="15" t="s">
        <v>136</v>
      </c>
      <c r="C355" s="15" t="s">
        <v>344</v>
      </c>
      <c r="D355" s="15" t="s">
        <v>230</v>
      </c>
      <c r="E355" s="15">
        <v>2023</v>
      </c>
      <c r="F355" s="15" t="s">
        <v>162</v>
      </c>
      <c r="G355" s="15" t="s">
        <v>133</v>
      </c>
      <c r="H355" s="15" t="s">
        <v>136</v>
      </c>
      <c r="I355" s="15" t="s">
        <v>139</v>
      </c>
      <c r="J355" s="15" t="s">
        <v>141</v>
      </c>
      <c r="K355" s="15" t="s">
        <v>275</v>
      </c>
      <c r="L355" s="15" t="s">
        <v>278</v>
      </c>
      <c r="M355" s="15">
        <v>1.0999999999999999E-2</v>
      </c>
      <c r="N355" s="15">
        <v>0.01</v>
      </c>
      <c r="O355" s="15">
        <v>0</v>
      </c>
      <c r="P355" s="15">
        <v>8.9999999999999993E-3</v>
      </c>
      <c r="Q355" s="15">
        <v>5.0000000000000001E-3</v>
      </c>
      <c r="R355" s="15">
        <v>1.4999999999999999E-2</v>
      </c>
      <c r="S355" s="15">
        <v>12.364000000000001</v>
      </c>
      <c r="U355" s="15">
        <v>1095216.5330000001</v>
      </c>
      <c r="V355" s="15">
        <v>1620</v>
      </c>
    </row>
    <row r="356" spans="2:22" x14ac:dyDescent="0.25">
      <c r="B356" s="15" t="s">
        <v>136</v>
      </c>
      <c r="C356" s="15" t="s">
        <v>344</v>
      </c>
      <c r="D356" s="15" t="s">
        <v>230</v>
      </c>
      <c r="E356" s="15">
        <v>2023</v>
      </c>
      <c r="F356" s="15" t="s">
        <v>162</v>
      </c>
      <c r="G356" s="15" t="s">
        <v>133</v>
      </c>
      <c r="H356" s="15" t="s">
        <v>136</v>
      </c>
      <c r="I356" s="15" t="s">
        <v>139</v>
      </c>
      <c r="J356" s="15" t="s">
        <v>141</v>
      </c>
      <c r="K356" s="15" t="s">
        <v>275</v>
      </c>
      <c r="L356" s="15" t="s">
        <v>279</v>
      </c>
      <c r="M356" s="15">
        <v>1.2E-2</v>
      </c>
      <c r="N356" s="15">
        <v>8.9999999999999993E-3</v>
      </c>
      <c r="O356" s="15">
        <v>0</v>
      </c>
      <c r="P356" s="15">
        <v>0.01</v>
      </c>
      <c r="Q356" s="15">
        <v>5.0000000000000001E-3</v>
      </c>
      <c r="R356" s="15">
        <v>1.6E-2</v>
      </c>
      <c r="S356" s="15">
        <v>12.445</v>
      </c>
      <c r="U356" s="15">
        <v>1099206.3729999999</v>
      </c>
      <c r="V356" s="15">
        <v>490</v>
      </c>
    </row>
    <row r="357" spans="2:22" x14ac:dyDescent="0.25">
      <c r="B357" s="15" t="s">
        <v>136</v>
      </c>
      <c r="C357" s="15" t="s">
        <v>344</v>
      </c>
      <c r="D357" s="15" t="s">
        <v>230</v>
      </c>
      <c r="E357" s="15">
        <v>2023</v>
      </c>
      <c r="F357" s="15" t="s">
        <v>162</v>
      </c>
      <c r="G357" s="15" t="s">
        <v>133</v>
      </c>
      <c r="H357" s="15" t="s">
        <v>136</v>
      </c>
      <c r="I357" s="15" t="s">
        <v>139</v>
      </c>
      <c r="J357" s="15" t="s">
        <v>141</v>
      </c>
      <c r="K357" s="15" t="s">
        <v>275</v>
      </c>
      <c r="L357" s="15" t="s">
        <v>280</v>
      </c>
      <c r="M357" s="15">
        <v>1.0999999999999999E-2</v>
      </c>
      <c r="N357" s="15">
        <v>8.9999999999999993E-3</v>
      </c>
      <c r="O357" s="15">
        <v>1E-3</v>
      </c>
      <c r="P357" s="15">
        <v>8.0000000000000002E-3</v>
      </c>
      <c r="Q357" s="15">
        <v>5.0000000000000001E-3</v>
      </c>
      <c r="R357" s="15">
        <v>1.4E-2</v>
      </c>
      <c r="S357" s="15">
        <v>12.33</v>
      </c>
      <c r="U357" s="15">
        <v>1089932.0970000001</v>
      </c>
      <c r="V357" s="15">
        <v>90</v>
      </c>
    </row>
    <row r="358" spans="2:22" x14ac:dyDescent="0.25">
      <c r="B358" s="15" t="s">
        <v>136</v>
      </c>
      <c r="C358" s="15" t="s">
        <v>344</v>
      </c>
      <c r="D358" s="15" t="s">
        <v>231</v>
      </c>
      <c r="E358" s="15">
        <v>2023</v>
      </c>
      <c r="F358" s="15" t="s">
        <v>162</v>
      </c>
      <c r="G358" s="15" t="s">
        <v>133</v>
      </c>
      <c r="H358" s="15" t="s">
        <v>136</v>
      </c>
      <c r="I358" s="15" t="s">
        <v>139</v>
      </c>
      <c r="J358" s="15" t="s">
        <v>141</v>
      </c>
      <c r="K358" s="15" t="s">
        <v>275</v>
      </c>
      <c r="L358" s="15" t="s">
        <v>276</v>
      </c>
      <c r="M358" s="15">
        <v>6.0000000000000001E-3</v>
      </c>
      <c r="N358" s="15">
        <v>5.0000000000000001E-3</v>
      </c>
      <c r="O358" s="15">
        <v>0</v>
      </c>
      <c r="P358" s="15">
        <v>5.0000000000000001E-3</v>
      </c>
      <c r="Q358" s="15">
        <v>2E-3</v>
      </c>
      <c r="R358" s="15">
        <v>8.9999999999999993E-3</v>
      </c>
      <c r="S358" s="15">
        <v>12.393000000000001</v>
      </c>
      <c r="U358" s="15">
        <v>1105712.4169999999</v>
      </c>
      <c r="V358" s="15">
        <v>120</v>
      </c>
    </row>
    <row r="359" spans="2:22" x14ac:dyDescent="0.25">
      <c r="B359" s="15" t="s">
        <v>136</v>
      </c>
      <c r="C359" s="15" t="s">
        <v>344</v>
      </c>
      <c r="D359" s="15" t="s">
        <v>231</v>
      </c>
      <c r="E359" s="15">
        <v>2023</v>
      </c>
      <c r="F359" s="15" t="s">
        <v>162</v>
      </c>
      <c r="G359" s="15" t="s">
        <v>133</v>
      </c>
      <c r="H359" s="15" t="s">
        <v>136</v>
      </c>
      <c r="I359" s="15" t="s">
        <v>139</v>
      </c>
      <c r="J359" s="15" t="s">
        <v>141</v>
      </c>
      <c r="K359" s="15" t="s">
        <v>275</v>
      </c>
      <c r="L359" s="15" t="s">
        <v>277</v>
      </c>
      <c r="M359" s="15">
        <v>8.9999999999999993E-3</v>
      </c>
      <c r="N359" s="15">
        <v>8.0000000000000002E-3</v>
      </c>
      <c r="O359" s="15">
        <v>0</v>
      </c>
      <c r="P359" s="15">
        <v>8.0000000000000002E-3</v>
      </c>
      <c r="Q359" s="15">
        <v>4.0000000000000001E-3</v>
      </c>
      <c r="R359" s="15">
        <v>1.2999999999999999E-2</v>
      </c>
      <c r="S359" s="15">
        <v>12.305999999999999</v>
      </c>
      <c r="U359" s="15">
        <v>1088389.068</v>
      </c>
      <c r="V359" s="15">
        <v>1210</v>
      </c>
    </row>
    <row r="360" spans="2:22" x14ac:dyDescent="0.25">
      <c r="B360" s="15" t="s">
        <v>136</v>
      </c>
      <c r="C360" s="15" t="s">
        <v>344</v>
      </c>
      <c r="D360" s="15" t="s">
        <v>231</v>
      </c>
      <c r="E360" s="15">
        <v>2023</v>
      </c>
      <c r="F360" s="15" t="s">
        <v>162</v>
      </c>
      <c r="G360" s="15" t="s">
        <v>133</v>
      </c>
      <c r="H360" s="15" t="s">
        <v>136</v>
      </c>
      <c r="I360" s="15" t="s">
        <v>139</v>
      </c>
      <c r="J360" s="15" t="s">
        <v>141</v>
      </c>
      <c r="K360" s="15" t="s">
        <v>275</v>
      </c>
      <c r="L360" s="15" t="s">
        <v>278</v>
      </c>
      <c r="M360" s="15">
        <v>1.0999999999999999E-2</v>
      </c>
      <c r="N360" s="15">
        <v>0.01</v>
      </c>
      <c r="O360" s="15">
        <v>0</v>
      </c>
      <c r="P360" s="15">
        <v>8.9999999999999993E-3</v>
      </c>
      <c r="Q360" s="15">
        <v>5.0000000000000001E-3</v>
      </c>
      <c r="R360" s="15">
        <v>1.4999999999999999E-2</v>
      </c>
      <c r="S360" s="15">
        <v>12.364000000000001</v>
      </c>
      <c r="U360" s="15">
        <v>1095204.67</v>
      </c>
      <c r="V360" s="15">
        <v>1620</v>
      </c>
    </row>
    <row r="361" spans="2:22" x14ac:dyDescent="0.25">
      <c r="B361" s="15" t="s">
        <v>136</v>
      </c>
      <c r="C361" s="15" t="s">
        <v>344</v>
      </c>
      <c r="D361" s="15" t="s">
        <v>231</v>
      </c>
      <c r="E361" s="15">
        <v>2023</v>
      </c>
      <c r="F361" s="15" t="s">
        <v>162</v>
      </c>
      <c r="G361" s="15" t="s">
        <v>133</v>
      </c>
      <c r="H361" s="15" t="s">
        <v>136</v>
      </c>
      <c r="I361" s="15" t="s">
        <v>139</v>
      </c>
      <c r="J361" s="15" t="s">
        <v>141</v>
      </c>
      <c r="K361" s="15" t="s">
        <v>275</v>
      </c>
      <c r="L361" s="15" t="s">
        <v>279</v>
      </c>
      <c r="M361" s="15">
        <v>1.0999999999999999E-2</v>
      </c>
      <c r="N361" s="15">
        <v>8.9999999999999993E-3</v>
      </c>
      <c r="O361" s="15">
        <v>0</v>
      </c>
      <c r="P361" s="15">
        <v>0.01</v>
      </c>
      <c r="Q361" s="15">
        <v>5.0000000000000001E-3</v>
      </c>
      <c r="R361" s="15">
        <v>1.4999999999999999E-2</v>
      </c>
      <c r="S361" s="15">
        <v>12.445</v>
      </c>
      <c r="U361" s="15">
        <v>1099188.068</v>
      </c>
      <c r="V361" s="15">
        <v>490</v>
      </c>
    </row>
    <row r="362" spans="2:22" x14ac:dyDescent="0.25">
      <c r="B362" s="15" t="s">
        <v>136</v>
      </c>
      <c r="C362" s="15" t="s">
        <v>344</v>
      </c>
      <c r="D362" s="15" t="s">
        <v>231</v>
      </c>
      <c r="E362" s="15">
        <v>2023</v>
      </c>
      <c r="F362" s="15" t="s">
        <v>162</v>
      </c>
      <c r="G362" s="15" t="s">
        <v>133</v>
      </c>
      <c r="H362" s="15" t="s">
        <v>136</v>
      </c>
      <c r="I362" s="15" t="s">
        <v>139</v>
      </c>
      <c r="J362" s="15" t="s">
        <v>141</v>
      </c>
      <c r="K362" s="15" t="s">
        <v>275</v>
      </c>
      <c r="L362" s="15" t="s">
        <v>280</v>
      </c>
      <c r="M362" s="15">
        <v>0.01</v>
      </c>
      <c r="N362" s="15">
        <v>8.9999999999999993E-3</v>
      </c>
      <c r="O362" s="15">
        <v>1E-3</v>
      </c>
      <c r="P362" s="15">
        <v>7.0000000000000001E-3</v>
      </c>
      <c r="Q362" s="15">
        <v>5.0000000000000001E-3</v>
      </c>
      <c r="R362" s="15">
        <v>1.2999999999999999E-2</v>
      </c>
      <c r="S362" s="15">
        <v>12.33</v>
      </c>
      <c r="U362" s="15">
        <v>1089924.8659999999</v>
      </c>
      <c r="V362" s="15">
        <v>90</v>
      </c>
    </row>
    <row r="363" spans="2:22" x14ac:dyDescent="0.25">
      <c r="B363" s="15" t="s">
        <v>136</v>
      </c>
      <c r="C363" s="15" t="s">
        <v>344</v>
      </c>
      <c r="D363" s="15" t="s">
        <v>232</v>
      </c>
      <c r="E363" s="15">
        <v>2023</v>
      </c>
      <c r="F363" s="15" t="s">
        <v>162</v>
      </c>
      <c r="G363" s="15" t="s">
        <v>133</v>
      </c>
      <c r="H363" s="15" t="s">
        <v>136</v>
      </c>
      <c r="I363" s="15" t="s">
        <v>139</v>
      </c>
      <c r="J363" s="15" t="s">
        <v>141</v>
      </c>
      <c r="K363" s="15" t="s">
        <v>275</v>
      </c>
      <c r="L363" s="15" t="s">
        <v>276</v>
      </c>
      <c r="M363" s="15">
        <v>7.0000000000000001E-3</v>
      </c>
      <c r="N363" s="15">
        <v>6.0000000000000001E-3</v>
      </c>
      <c r="O363" s="15">
        <v>1E-3</v>
      </c>
      <c r="P363" s="15">
        <v>5.0000000000000001E-3</v>
      </c>
      <c r="Q363" s="15">
        <v>2E-3</v>
      </c>
      <c r="R363" s="15">
        <v>0.01</v>
      </c>
      <c r="S363" s="15">
        <v>12.991</v>
      </c>
      <c r="U363" s="15">
        <v>1275493.3230000001</v>
      </c>
      <c r="V363" s="15">
        <v>120</v>
      </c>
    </row>
    <row r="364" spans="2:22" x14ac:dyDescent="0.25">
      <c r="B364" s="15" t="s">
        <v>136</v>
      </c>
      <c r="C364" s="15" t="s">
        <v>344</v>
      </c>
      <c r="D364" s="15" t="s">
        <v>232</v>
      </c>
      <c r="E364" s="15">
        <v>2023</v>
      </c>
      <c r="F364" s="15" t="s">
        <v>162</v>
      </c>
      <c r="G364" s="15" t="s">
        <v>133</v>
      </c>
      <c r="H364" s="15" t="s">
        <v>136</v>
      </c>
      <c r="I364" s="15" t="s">
        <v>139</v>
      </c>
      <c r="J364" s="15" t="s">
        <v>141</v>
      </c>
      <c r="K364" s="15" t="s">
        <v>275</v>
      </c>
      <c r="L364" s="15" t="s">
        <v>277</v>
      </c>
      <c r="M364" s="15">
        <v>0.01</v>
      </c>
      <c r="N364" s="15">
        <v>8.0000000000000002E-3</v>
      </c>
      <c r="O364" s="15">
        <v>0</v>
      </c>
      <c r="P364" s="15">
        <v>8.0000000000000002E-3</v>
      </c>
      <c r="Q364" s="15">
        <v>4.0000000000000001E-3</v>
      </c>
      <c r="R364" s="15">
        <v>1.2999999999999999E-2</v>
      </c>
      <c r="S364" s="15">
        <v>12.916</v>
      </c>
      <c r="U364" s="15">
        <v>1256363.7890000001</v>
      </c>
      <c r="V364" s="15">
        <v>1210</v>
      </c>
    </row>
    <row r="365" spans="2:22" x14ac:dyDescent="0.25">
      <c r="B365" s="15" t="s">
        <v>136</v>
      </c>
      <c r="C365" s="15" t="s">
        <v>344</v>
      </c>
      <c r="D365" s="15" t="s">
        <v>232</v>
      </c>
      <c r="E365" s="15">
        <v>2023</v>
      </c>
      <c r="F365" s="15" t="s">
        <v>162</v>
      </c>
      <c r="G365" s="15" t="s">
        <v>133</v>
      </c>
      <c r="H365" s="15" t="s">
        <v>136</v>
      </c>
      <c r="I365" s="15" t="s">
        <v>139</v>
      </c>
      <c r="J365" s="15" t="s">
        <v>141</v>
      </c>
      <c r="K365" s="15" t="s">
        <v>275</v>
      </c>
      <c r="L365" s="15" t="s">
        <v>278</v>
      </c>
      <c r="M365" s="15">
        <v>1.0999999999999999E-2</v>
      </c>
      <c r="N365" s="15">
        <v>0.01</v>
      </c>
      <c r="O365" s="15">
        <v>0</v>
      </c>
      <c r="P365" s="15">
        <v>8.9999999999999993E-3</v>
      </c>
      <c r="Q365" s="15">
        <v>5.0000000000000001E-3</v>
      </c>
      <c r="R365" s="15">
        <v>1.4E-2</v>
      </c>
      <c r="S365" s="15">
        <v>12.967000000000001</v>
      </c>
      <c r="U365" s="15">
        <v>1263578.7039999999</v>
      </c>
      <c r="V365" s="15">
        <v>1620</v>
      </c>
    </row>
    <row r="366" spans="2:22" x14ac:dyDescent="0.25">
      <c r="B366" s="15" t="s">
        <v>136</v>
      </c>
      <c r="C366" s="15" t="s">
        <v>344</v>
      </c>
      <c r="D366" s="15" t="s">
        <v>232</v>
      </c>
      <c r="E366" s="15">
        <v>2023</v>
      </c>
      <c r="F366" s="15" t="s">
        <v>162</v>
      </c>
      <c r="G366" s="15" t="s">
        <v>133</v>
      </c>
      <c r="H366" s="15" t="s">
        <v>136</v>
      </c>
      <c r="I366" s="15" t="s">
        <v>139</v>
      </c>
      <c r="J366" s="15" t="s">
        <v>141</v>
      </c>
      <c r="K366" s="15" t="s">
        <v>275</v>
      </c>
      <c r="L366" s="15" t="s">
        <v>279</v>
      </c>
      <c r="M366" s="15">
        <v>1.0999999999999999E-2</v>
      </c>
      <c r="N366" s="15">
        <v>8.9999999999999993E-3</v>
      </c>
      <c r="O366" s="15">
        <v>0</v>
      </c>
      <c r="P366" s="15">
        <v>0.01</v>
      </c>
      <c r="Q366" s="15">
        <v>5.0000000000000001E-3</v>
      </c>
      <c r="R366" s="15">
        <v>1.4999999999999999E-2</v>
      </c>
      <c r="S366" s="15">
        <v>13.061</v>
      </c>
      <c r="U366" s="15">
        <v>1267135.257</v>
      </c>
      <c r="V366" s="15">
        <v>490</v>
      </c>
    </row>
    <row r="367" spans="2:22" x14ac:dyDescent="0.25">
      <c r="B367" s="15" t="s">
        <v>136</v>
      </c>
      <c r="C367" s="15" t="s">
        <v>344</v>
      </c>
      <c r="D367" s="15" t="s">
        <v>232</v>
      </c>
      <c r="E367" s="15">
        <v>2023</v>
      </c>
      <c r="F367" s="15" t="s">
        <v>162</v>
      </c>
      <c r="G367" s="15" t="s">
        <v>133</v>
      </c>
      <c r="H367" s="15" t="s">
        <v>136</v>
      </c>
      <c r="I367" s="15" t="s">
        <v>139</v>
      </c>
      <c r="J367" s="15" t="s">
        <v>141</v>
      </c>
      <c r="K367" s="15" t="s">
        <v>275</v>
      </c>
      <c r="L367" s="15" t="s">
        <v>280</v>
      </c>
      <c r="M367" s="15">
        <v>0.01</v>
      </c>
      <c r="N367" s="15">
        <v>8.9999999999999993E-3</v>
      </c>
      <c r="O367" s="15">
        <v>1E-3</v>
      </c>
      <c r="P367" s="15">
        <v>8.0000000000000002E-3</v>
      </c>
      <c r="Q367" s="15">
        <v>4.0000000000000001E-3</v>
      </c>
      <c r="R367" s="15">
        <v>1.2999999999999999E-2</v>
      </c>
      <c r="S367" s="15">
        <v>12.928000000000001</v>
      </c>
      <c r="U367" s="15">
        <v>1257432.1680000001</v>
      </c>
      <c r="V367" s="15">
        <v>90</v>
      </c>
    </row>
    <row r="368" spans="2:22" x14ac:dyDescent="0.25">
      <c r="B368" s="15" t="s">
        <v>136</v>
      </c>
      <c r="C368" s="15" t="s">
        <v>344</v>
      </c>
      <c r="D368" s="15" t="s">
        <v>233</v>
      </c>
      <c r="E368" s="15">
        <v>2023</v>
      </c>
      <c r="F368" s="15" t="s">
        <v>162</v>
      </c>
      <c r="G368" s="15" t="s">
        <v>133</v>
      </c>
      <c r="H368" s="15" t="s">
        <v>136</v>
      </c>
      <c r="I368" s="15" t="s">
        <v>139</v>
      </c>
      <c r="J368" s="15" t="s">
        <v>141</v>
      </c>
      <c r="K368" s="15" t="s">
        <v>275</v>
      </c>
      <c r="L368" s="15" t="s">
        <v>276</v>
      </c>
      <c r="M368" s="15">
        <v>7.0000000000000001E-3</v>
      </c>
      <c r="N368" s="15">
        <v>7.0000000000000001E-3</v>
      </c>
      <c r="O368" s="15">
        <v>1E-3</v>
      </c>
      <c r="P368" s="15">
        <v>5.0000000000000001E-3</v>
      </c>
      <c r="Q368" s="15">
        <v>2E-3</v>
      </c>
      <c r="R368" s="15">
        <v>1.0999999999999999E-2</v>
      </c>
      <c r="S368" s="15">
        <v>12.991</v>
      </c>
      <c r="U368" s="15">
        <v>1275548.0009999999</v>
      </c>
      <c r="V368" s="15">
        <v>120</v>
      </c>
    </row>
    <row r="369" spans="2:22" x14ac:dyDescent="0.25">
      <c r="B369" s="15" t="s">
        <v>136</v>
      </c>
      <c r="C369" s="15" t="s">
        <v>344</v>
      </c>
      <c r="D369" s="15" t="s">
        <v>233</v>
      </c>
      <c r="E369" s="15">
        <v>2023</v>
      </c>
      <c r="F369" s="15" t="s">
        <v>162</v>
      </c>
      <c r="G369" s="15" t="s">
        <v>133</v>
      </c>
      <c r="H369" s="15" t="s">
        <v>136</v>
      </c>
      <c r="I369" s="15" t="s">
        <v>139</v>
      </c>
      <c r="J369" s="15" t="s">
        <v>141</v>
      </c>
      <c r="K369" s="15" t="s">
        <v>275</v>
      </c>
      <c r="L369" s="15" t="s">
        <v>277</v>
      </c>
      <c r="M369" s="15">
        <v>0.01</v>
      </c>
      <c r="N369" s="15">
        <v>8.0000000000000002E-3</v>
      </c>
      <c r="O369" s="15">
        <v>0</v>
      </c>
      <c r="P369" s="15">
        <v>8.0000000000000002E-3</v>
      </c>
      <c r="Q369" s="15">
        <v>4.0000000000000001E-3</v>
      </c>
      <c r="R369" s="15">
        <v>1.2999999999999999E-2</v>
      </c>
      <c r="S369" s="15">
        <v>12.916</v>
      </c>
      <c r="U369" s="15">
        <v>1256358.436</v>
      </c>
      <c r="V369" s="15">
        <v>1210</v>
      </c>
    </row>
    <row r="370" spans="2:22" x14ac:dyDescent="0.25">
      <c r="B370" s="15" t="s">
        <v>136</v>
      </c>
      <c r="C370" s="15" t="s">
        <v>344</v>
      </c>
      <c r="D370" s="15" t="s">
        <v>233</v>
      </c>
      <c r="E370" s="15">
        <v>2023</v>
      </c>
      <c r="F370" s="15" t="s">
        <v>162</v>
      </c>
      <c r="G370" s="15" t="s">
        <v>133</v>
      </c>
      <c r="H370" s="15" t="s">
        <v>136</v>
      </c>
      <c r="I370" s="15" t="s">
        <v>139</v>
      </c>
      <c r="J370" s="15" t="s">
        <v>141</v>
      </c>
      <c r="K370" s="15" t="s">
        <v>275</v>
      </c>
      <c r="L370" s="15" t="s">
        <v>278</v>
      </c>
      <c r="M370" s="15">
        <v>1.0999999999999999E-2</v>
      </c>
      <c r="N370" s="15">
        <v>1.0999999999999999E-2</v>
      </c>
      <c r="O370" s="15">
        <v>0</v>
      </c>
      <c r="P370" s="15">
        <v>8.9999999999999993E-3</v>
      </c>
      <c r="Q370" s="15">
        <v>5.0000000000000001E-3</v>
      </c>
      <c r="R370" s="15">
        <v>1.4999999999999999E-2</v>
      </c>
      <c r="S370" s="15">
        <v>12.967000000000001</v>
      </c>
      <c r="U370" s="15">
        <v>1263569.0889999999</v>
      </c>
      <c r="V370" s="15">
        <v>1620</v>
      </c>
    </row>
    <row r="371" spans="2:22" x14ac:dyDescent="0.25">
      <c r="B371" s="15" t="s">
        <v>136</v>
      </c>
      <c r="C371" s="15" t="s">
        <v>344</v>
      </c>
      <c r="D371" s="15" t="s">
        <v>233</v>
      </c>
      <c r="E371" s="15">
        <v>2023</v>
      </c>
      <c r="F371" s="15" t="s">
        <v>162</v>
      </c>
      <c r="G371" s="15" t="s">
        <v>133</v>
      </c>
      <c r="H371" s="15" t="s">
        <v>136</v>
      </c>
      <c r="I371" s="15" t="s">
        <v>139</v>
      </c>
      <c r="J371" s="15" t="s">
        <v>141</v>
      </c>
      <c r="K371" s="15" t="s">
        <v>275</v>
      </c>
      <c r="L371" s="15" t="s">
        <v>279</v>
      </c>
      <c r="M371" s="15">
        <v>1.2E-2</v>
      </c>
      <c r="N371" s="15">
        <v>0.01</v>
      </c>
      <c r="O371" s="15">
        <v>0</v>
      </c>
      <c r="P371" s="15">
        <v>0.01</v>
      </c>
      <c r="Q371" s="15">
        <v>5.0000000000000001E-3</v>
      </c>
      <c r="R371" s="15">
        <v>1.4999999999999999E-2</v>
      </c>
      <c r="S371" s="15">
        <v>13.061999999999999</v>
      </c>
      <c r="U371" s="15">
        <v>1267148.787</v>
      </c>
      <c r="V371" s="15">
        <v>490</v>
      </c>
    </row>
    <row r="372" spans="2:22" x14ac:dyDescent="0.25">
      <c r="B372" s="15" t="s">
        <v>136</v>
      </c>
      <c r="C372" s="15" t="s">
        <v>344</v>
      </c>
      <c r="D372" s="15" t="s">
        <v>233</v>
      </c>
      <c r="E372" s="15">
        <v>2023</v>
      </c>
      <c r="F372" s="15" t="s">
        <v>162</v>
      </c>
      <c r="G372" s="15" t="s">
        <v>133</v>
      </c>
      <c r="H372" s="15" t="s">
        <v>136</v>
      </c>
      <c r="I372" s="15" t="s">
        <v>139</v>
      </c>
      <c r="J372" s="15" t="s">
        <v>141</v>
      </c>
      <c r="K372" s="15" t="s">
        <v>275</v>
      </c>
      <c r="L372" s="15" t="s">
        <v>280</v>
      </c>
      <c r="M372" s="15">
        <v>1.2E-2</v>
      </c>
      <c r="N372" s="15">
        <v>1.4E-2</v>
      </c>
      <c r="O372" s="15">
        <v>1E-3</v>
      </c>
      <c r="P372" s="15">
        <v>8.0000000000000002E-3</v>
      </c>
      <c r="Q372" s="15">
        <v>4.0000000000000001E-3</v>
      </c>
      <c r="R372" s="15">
        <v>1.4E-2</v>
      </c>
      <c r="S372" s="15">
        <v>12.928000000000001</v>
      </c>
      <c r="U372" s="15">
        <v>1257407.5020000001</v>
      </c>
      <c r="V372" s="15">
        <v>90</v>
      </c>
    </row>
    <row r="373" spans="2:22" x14ac:dyDescent="0.25">
      <c r="B373" s="15" t="s">
        <v>136</v>
      </c>
      <c r="C373" s="15" t="s">
        <v>344</v>
      </c>
      <c r="D373" s="15" t="s">
        <v>234</v>
      </c>
      <c r="E373" s="15">
        <v>2023</v>
      </c>
      <c r="F373" s="15" t="s">
        <v>162</v>
      </c>
      <c r="G373" s="15" t="s">
        <v>133</v>
      </c>
      <c r="H373" s="15" t="s">
        <v>136</v>
      </c>
      <c r="I373" s="15" t="s">
        <v>139</v>
      </c>
      <c r="J373" s="15" t="s">
        <v>141</v>
      </c>
      <c r="K373" s="15" t="s">
        <v>275</v>
      </c>
      <c r="L373" s="15" t="s">
        <v>276</v>
      </c>
      <c r="M373" s="15">
        <v>6.0000000000000001E-3</v>
      </c>
      <c r="N373" s="15">
        <v>5.0000000000000001E-3</v>
      </c>
      <c r="O373" s="15">
        <v>0</v>
      </c>
      <c r="P373" s="15">
        <v>5.0000000000000001E-3</v>
      </c>
      <c r="Q373" s="15">
        <v>2E-3</v>
      </c>
      <c r="R373" s="15">
        <v>8.9999999999999993E-3</v>
      </c>
      <c r="S373" s="15">
        <v>13.409000000000001</v>
      </c>
      <c r="U373" s="15">
        <v>1344498.4439999999</v>
      </c>
      <c r="V373" s="15">
        <v>120</v>
      </c>
    </row>
    <row r="374" spans="2:22" x14ac:dyDescent="0.25">
      <c r="B374" s="15" t="s">
        <v>136</v>
      </c>
      <c r="C374" s="15" t="s">
        <v>344</v>
      </c>
      <c r="D374" s="15" t="s">
        <v>234</v>
      </c>
      <c r="E374" s="15">
        <v>2023</v>
      </c>
      <c r="F374" s="15" t="s">
        <v>162</v>
      </c>
      <c r="G374" s="15" t="s">
        <v>133</v>
      </c>
      <c r="H374" s="15" t="s">
        <v>136</v>
      </c>
      <c r="I374" s="15" t="s">
        <v>139</v>
      </c>
      <c r="J374" s="15" t="s">
        <v>141</v>
      </c>
      <c r="K374" s="15" t="s">
        <v>275</v>
      </c>
      <c r="L374" s="15" t="s">
        <v>277</v>
      </c>
      <c r="M374" s="15">
        <v>8.9999999999999993E-3</v>
      </c>
      <c r="N374" s="15">
        <v>7.0000000000000001E-3</v>
      </c>
      <c r="O374" s="15">
        <v>0</v>
      </c>
      <c r="P374" s="15">
        <v>8.0000000000000002E-3</v>
      </c>
      <c r="Q374" s="15">
        <v>4.0000000000000001E-3</v>
      </c>
      <c r="R374" s="15">
        <v>1.2999999999999999E-2</v>
      </c>
      <c r="S374" s="15">
        <v>13.342000000000001</v>
      </c>
      <c r="U374" s="15">
        <v>1324201.7960000001</v>
      </c>
      <c r="V374" s="15">
        <v>1210</v>
      </c>
    </row>
    <row r="375" spans="2:22" x14ac:dyDescent="0.25">
      <c r="B375" s="15" t="s">
        <v>136</v>
      </c>
      <c r="C375" s="15" t="s">
        <v>344</v>
      </c>
      <c r="D375" s="15" t="s">
        <v>234</v>
      </c>
      <c r="E375" s="15">
        <v>2023</v>
      </c>
      <c r="F375" s="15" t="s">
        <v>162</v>
      </c>
      <c r="G375" s="15" t="s">
        <v>133</v>
      </c>
      <c r="H375" s="15" t="s">
        <v>136</v>
      </c>
      <c r="I375" s="15" t="s">
        <v>139</v>
      </c>
      <c r="J375" s="15" t="s">
        <v>141</v>
      </c>
      <c r="K375" s="15" t="s">
        <v>275</v>
      </c>
      <c r="L375" s="15" t="s">
        <v>278</v>
      </c>
      <c r="M375" s="15">
        <v>1.0999999999999999E-2</v>
      </c>
      <c r="N375" s="15">
        <v>8.9999999999999993E-3</v>
      </c>
      <c r="O375" s="15">
        <v>0</v>
      </c>
      <c r="P375" s="15">
        <v>8.9999999999999993E-3</v>
      </c>
      <c r="Q375" s="15">
        <v>5.0000000000000001E-3</v>
      </c>
      <c r="R375" s="15">
        <v>1.4E-2</v>
      </c>
      <c r="S375" s="15">
        <v>13.388</v>
      </c>
      <c r="U375" s="15">
        <v>1331361.1880000001</v>
      </c>
      <c r="V375" s="15">
        <v>1620</v>
      </c>
    </row>
    <row r="376" spans="2:22" x14ac:dyDescent="0.25">
      <c r="B376" s="15" t="s">
        <v>136</v>
      </c>
      <c r="C376" s="15" t="s">
        <v>344</v>
      </c>
      <c r="D376" s="15" t="s">
        <v>234</v>
      </c>
      <c r="E376" s="15">
        <v>2023</v>
      </c>
      <c r="F376" s="15" t="s">
        <v>162</v>
      </c>
      <c r="G376" s="15" t="s">
        <v>133</v>
      </c>
      <c r="H376" s="15" t="s">
        <v>136</v>
      </c>
      <c r="I376" s="15" t="s">
        <v>139</v>
      </c>
      <c r="J376" s="15" t="s">
        <v>141</v>
      </c>
      <c r="K376" s="15" t="s">
        <v>275</v>
      </c>
      <c r="L376" s="15" t="s">
        <v>279</v>
      </c>
      <c r="M376" s="15">
        <v>1.0999999999999999E-2</v>
      </c>
      <c r="N376" s="15">
        <v>8.9999999999999993E-3</v>
      </c>
      <c r="O376" s="15">
        <v>0</v>
      </c>
      <c r="P376" s="15">
        <v>8.9999999999999993E-3</v>
      </c>
      <c r="Q376" s="15">
        <v>5.0000000000000001E-3</v>
      </c>
      <c r="R376" s="15">
        <v>1.4999999999999999E-2</v>
      </c>
      <c r="S376" s="15">
        <v>13.491</v>
      </c>
      <c r="U376" s="15">
        <v>1334921.5859999999</v>
      </c>
      <c r="V376" s="15">
        <v>490</v>
      </c>
    </row>
    <row r="377" spans="2:22" x14ac:dyDescent="0.25">
      <c r="B377" s="15" t="s">
        <v>136</v>
      </c>
      <c r="C377" s="15" t="s">
        <v>344</v>
      </c>
      <c r="D377" s="15" t="s">
        <v>234</v>
      </c>
      <c r="E377" s="15">
        <v>2023</v>
      </c>
      <c r="F377" s="15" t="s">
        <v>162</v>
      </c>
      <c r="G377" s="15" t="s">
        <v>133</v>
      </c>
      <c r="H377" s="15" t="s">
        <v>136</v>
      </c>
      <c r="I377" s="15" t="s">
        <v>139</v>
      </c>
      <c r="J377" s="15" t="s">
        <v>141</v>
      </c>
      <c r="K377" s="15" t="s">
        <v>275</v>
      </c>
      <c r="L377" s="15" t="s">
        <v>280</v>
      </c>
      <c r="M377" s="15">
        <v>1.0999999999999999E-2</v>
      </c>
      <c r="N377" s="15">
        <v>8.9999999999999993E-3</v>
      </c>
      <c r="O377" s="15">
        <v>1E-3</v>
      </c>
      <c r="P377" s="15">
        <v>8.9999999999999993E-3</v>
      </c>
      <c r="Q377" s="15">
        <v>5.0000000000000001E-3</v>
      </c>
      <c r="R377" s="15">
        <v>1.2999999999999999E-2</v>
      </c>
      <c r="S377" s="15">
        <v>13.343</v>
      </c>
      <c r="U377" s="15">
        <v>1326662.7490000001</v>
      </c>
      <c r="V377" s="15">
        <v>90</v>
      </c>
    </row>
    <row r="378" spans="2:22" x14ac:dyDescent="0.25">
      <c r="B378" s="15" t="s">
        <v>136</v>
      </c>
      <c r="C378" s="15" t="s">
        <v>344</v>
      </c>
      <c r="D378" s="15" t="s">
        <v>235</v>
      </c>
      <c r="E378" s="15">
        <v>2023</v>
      </c>
      <c r="F378" s="15" t="s">
        <v>162</v>
      </c>
      <c r="G378" s="15" t="s">
        <v>133</v>
      </c>
      <c r="H378" s="15" t="s">
        <v>136</v>
      </c>
      <c r="I378" s="15" t="s">
        <v>139</v>
      </c>
      <c r="J378" s="15" t="s">
        <v>141</v>
      </c>
      <c r="K378" s="15" t="s">
        <v>275</v>
      </c>
      <c r="L378" s="15" t="s">
        <v>276</v>
      </c>
      <c r="M378" s="15">
        <v>6.0000000000000001E-3</v>
      </c>
      <c r="N378" s="15">
        <v>5.0000000000000001E-3</v>
      </c>
      <c r="O378" s="15">
        <v>0</v>
      </c>
      <c r="P378" s="15">
        <v>5.0000000000000001E-3</v>
      </c>
      <c r="Q378" s="15">
        <v>2E-3</v>
      </c>
      <c r="R378" s="15">
        <v>8.0000000000000002E-3</v>
      </c>
      <c r="S378" s="15">
        <v>13.407999999999999</v>
      </c>
      <c r="U378" s="15">
        <v>1344498.7250000001</v>
      </c>
      <c r="V378" s="15">
        <v>120</v>
      </c>
    </row>
    <row r="379" spans="2:22" x14ac:dyDescent="0.25">
      <c r="B379" s="15" t="s">
        <v>136</v>
      </c>
      <c r="C379" s="15" t="s">
        <v>344</v>
      </c>
      <c r="D379" s="15" t="s">
        <v>235</v>
      </c>
      <c r="E379" s="15">
        <v>2023</v>
      </c>
      <c r="F379" s="15" t="s">
        <v>162</v>
      </c>
      <c r="G379" s="15" t="s">
        <v>133</v>
      </c>
      <c r="H379" s="15" t="s">
        <v>136</v>
      </c>
      <c r="I379" s="15" t="s">
        <v>139</v>
      </c>
      <c r="J379" s="15" t="s">
        <v>141</v>
      </c>
      <c r="K379" s="15" t="s">
        <v>275</v>
      </c>
      <c r="L379" s="15" t="s">
        <v>277</v>
      </c>
      <c r="M379" s="15">
        <v>8.9999999999999993E-3</v>
      </c>
      <c r="N379" s="15">
        <v>7.0000000000000001E-3</v>
      </c>
      <c r="O379" s="15">
        <v>0</v>
      </c>
      <c r="P379" s="15">
        <v>7.0000000000000001E-3</v>
      </c>
      <c r="Q379" s="15">
        <v>4.0000000000000001E-3</v>
      </c>
      <c r="R379" s="15">
        <v>1.2E-2</v>
      </c>
      <c r="S379" s="15">
        <v>13.342000000000001</v>
      </c>
      <c r="U379" s="15">
        <v>1324192.132</v>
      </c>
      <c r="V379" s="15">
        <v>1210</v>
      </c>
    </row>
    <row r="380" spans="2:22" x14ac:dyDescent="0.25">
      <c r="B380" s="15" t="s">
        <v>136</v>
      </c>
      <c r="C380" s="15" t="s">
        <v>344</v>
      </c>
      <c r="D380" s="15" t="s">
        <v>235</v>
      </c>
      <c r="E380" s="15">
        <v>2023</v>
      </c>
      <c r="F380" s="15" t="s">
        <v>162</v>
      </c>
      <c r="G380" s="15" t="s">
        <v>133</v>
      </c>
      <c r="H380" s="15" t="s">
        <v>136</v>
      </c>
      <c r="I380" s="15" t="s">
        <v>139</v>
      </c>
      <c r="J380" s="15" t="s">
        <v>141</v>
      </c>
      <c r="K380" s="15" t="s">
        <v>275</v>
      </c>
      <c r="L380" s="15" t="s">
        <v>278</v>
      </c>
      <c r="M380" s="15">
        <v>0.01</v>
      </c>
      <c r="N380" s="15">
        <v>8.9999999999999993E-3</v>
      </c>
      <c r="O380" s="15">
        <v>0</v>
      </c>
      <c r="P380" s="15">
        <v>8.9999999999999993E-3</v>
      </c>
      <c r="Q380" s="15">
        <v>5.0000000000000001E-3</v>
      </c>
      <c r="R380" s="15">
        <v>1.2999999999999999E-2</v>
      </c>
      <c r="S380" s="15">
        <v>13.388</v>
      </c>
      <c r="U380" s="15">
        <v>1331443.8119999999</v>
      </c>
      <c r="V380" s="15">
        <v>1620</v>
      </c>
    </row>
    <row r="381" spans="2:22" x14ac:dyDescent="0.25">
      <c r="B381" s="15" t="s">
        <v>136</v>
      </c>
      <c r="C381" s="15" t="s">
        <v>344</v>
      </c>
      <c r="D381" s="15" t="s">
        <v>235</v>
      </c>
      <c r="E381" s="15">
        <v>2023</v>
      </c>
      <c r="F381" s="15" t="s">
        <v>162</v>
      </c>
      <c r="G381" s="15" t="s">
        <v>133</v>
      </c>
      <c r="H381" s="15" t="s">
        <v>136</v>
      </c>
      <c r="I381" s="15" t="s">
        <v>139</v>
      </c>
      <c r="J381" s="15" t="s">
        <v>141</v>
      </c>
      <c r="K381" s="15" t="s">
        <v>275</v>
      </c>
      <c r="L381" s="15" t="s">
        <v>279</v>
      </c>
      <c r="M381" s="15">
        <v>1.0999999999999999E-2</v>
      </c>
      <c r="N381" s="15">
        <v>8.0000000000000002E-3</v>
      </c>
      <c r="O381" s="15">
        <v>0</v>
      </c>
      <c r="P381" s="15">
        <v>8.9999999999999993E-3</v>
      </c>
      <c r="Q381" s="15">
        <v>5.0000000000000001E-3</v>
      </c>
      <c r="R381" s="15">
        <v>1.4E-2</v>
      </c>
      <c r="S381" s="15">
        <v>13.491</v>
      </c>
      <c r="U381" s="15">
        <v>1334917.199</v>
      </c>
      <c r="V381" s="15">
        <v>490</v>
      </c>
    </row>
    <row r="382" spans="2:22" x14ac:dyDescent="0.25">
      <c r="B382" s="15" t="s">
        <v>136</v>
      </c>
      <c r="C382" s="15" t="s">
        <v>344</v>
      </c>
      <c r="D382" s="15" t="s">
        <v>235</v>
      </c>
      <c r="E382" s="15">
        <v>2023</v>
      </c>
      <c r="F382" s="15" t="s">
        <v>162</v>
      </c>
      <c r="G382" s="15" t="s">
        <v>133</v>
      </c>
      <c r="H382" s="15" t="s">
        <v>136</v>
      </c>
      <c r="I382" s="15" t="s">
        <v>139</v>
      </c>
      <c r="J382" s="15" t="s">
        <v>141</v>
      </c>
      <c r="K382" s="15" t="s">
        <v>275</v>
      </c>
      <c r="L382" s="15" t="s">
        <v>280</v>
      </c>
      <c r="M382" s="15">
        <v>0.01</v>
      </c>
      <c r="N382" s="15">
        <v>8.9999999999999993E-3</v>
      </c>
      <c r="O382" s="15">
        <v>1E-3</v>
      </c>
      <c r="P382" s="15">
        <v>7.0000000000000001E-3</v>
      </c>
      <c r="Q382" s="15">
        <v>4.0000000000000001E-3</v>
      </c>
      <c r="R382" s="15">
        <v>1.2999999999999999E-2</v>
      </c>
      <c r="S382" s="15">
        <v>13.343</v>
      </c>
      <c r="U382" s="15">
        <v>1326662.7490000001</v>
      </c>
      <c r="V382" s="15">
        <v>90</v>
      </c>
    </row>
    <row r="383" spans="2:22" x14ac:dyDescent="0.25">
      <c r="B383" s="15" t="s">
        <v>136</v>
      </c>
      <c r="C383" s="15" t="s">
        <v>344</v>
      </c>
      <c r="D383" s="15" t="s">
        <v>236</v>
      </c>
      <c r="E383" s="15">
        <v>2023</v>
      </c>
      <c r="F383" s="15" t="s">
        <v>162</v>
      </c>
      <c r="G383" s="15" t="s">
        <v>133</v>
      </c>
      <c r="H383" s="15" t="s">
        <v>136</v>
      </c>
      <c r="I383" s="15" t="s">
        <v>139</v>
      </c>
      <c r="J383" s="15" t="s">
        <v>141</v>
      </c>
      <c r="K383" s="15" t="s">
        <v>275</v>
      </c>
      <c r="L383" s="15" t="s">
        <v>276</v>
      </c>
      <c r="M383" s="15">
        <v>6.0000000000000001E-3</v>
      </c>
      <c r="N383" s="15">
        <v>4.0000000000000001E-3</v>
      </c>
      <c r="O383" s="15">
        <v>0</v>
      </c>
      <c r="P383" s="15">
        <v>5.0000000000000001E-3</v>
      </c>
      <c r="Q383" s="15">
        <v>2E-3</v>
      </c>
      <c r="R383" s="15">
        <v>8.0000000000000002E-3</v>
      </c>
      <c r="S383" s="15">
        <v>13.657</v>
      </c>
      <c r="U383" s="15">
        <v>1301232.003</v>
      </c>
      <c r="V383" s="15">
        <v>120</v>
      </c>
    </row>
    <row r="384" spans="2:22" x14ac:dyDescent="0.25">
      <c r="B384" s="15" t="s">
        <v>136</v>
      </c>
      <c r="C384" s="15" t="s">
        <v>344</v>
      </c>
      <c r="D384" s="15" t="s">
        <v>236</v>
      </c>
      <c r="E384" s="15">
        <v>2023</v>
      </c>
      <c r="F384" s="15" t="s">
        <v>162</v>
      </c>
      <c r="G384" s="15" t="s">
        <v>133</v>
      </c>
      <c r="H384" s="15" t="s">
        <v>136</v>
      </c>
      <c r="I384" s="15" t="s">
        <v>139</v>
      </c>
      <c r="J384" s="15" t="s">
        <v>141</v>
      </c>
      <c r="K384" s="15" t="s">
        <v>275</v>
      </c>
      <c r="L384" s="15" t="s">
        <v>277</v>
      </c>
      <c r="M384" s="15">
        <v>8.9999999999999993E-3</v>
      </c>
      <c r="N384" s="15">
        <v>7.0000000000000001E-3</v>
      </c>
      <c r="O384" s="15">
        <v>0</v>
      </c>
      <c r="P384" s="15">
        <v>7.0000000000000001E-3</v>
      </c>
      <c r="Q384" s="15">
        <v>4.0000000000000001E-3</v>
      </c>
      <c r="R384" s="15">
        <v>1.2E-2</v>
      </c>
      <c r="S384" s="15">
        <v>13.597</v>
      </c>
      <c r="U384" s="15">
        <v>1282307.851</v>
      </c>
      <c r="V384" s="15">
        <v>1210</v>
      </c>
    </row>
    <row r="385" spans="2:22" x14ac:dyDescent="0.25">
      <c r="B385" s="15" t="s">
        <v>136</v>
      </c>
      <c r="C385" s="15" t="s">
        <v>344</v>
      </c>
      <c r="D385" s="15" t="s">
        <v>236</v>
      </c>
      <c r="E385" s="15">
        <v>2023</v>
      </c>
      <c r="F385" s="15" t="s">
        <v>162</v>
      </c>
      <c r="G385" s="15" t="s">
        <v>133</v>
      </c>
      <c r="H385" s="15" t="s">
        <v>136</v>
      </c>
      <c r="I385" s="15" t="s">
        <v>139</v>
      </c>
      <c r="J385" s="15" t="s">
        <v>141</v>
      </c>
      <c r="K385" s="15" t="s">
        <v>275</v>
      </c>
      <c r="L385" s="15" t="s">
        <v>278</v>
      </c>
      <c r="M385" s="15">
        <v>0.01</v>
      </c>
      <c r="N385" s="15">
        <v>8.0000000000000002E-3</v>
      </c>
      <c r="O385" s="15">
        <v>0</v>
      </c>
      <c r="P385" s="15">
        <v>8.9999999999999993E-3</v>
      </c>
      <c r="Q385" s="15">
        <v>5.0000000000000001E-3</v>
      </c>
      <c r="R385" s="15">
        <v>1.2999999999999999E-2</v>
      </c>
      <c r="S385" s="15">
        <v>13.643000000000001</v>
      </c>
      <c r="U385" s="15">
        <v>1290171.82</v>
      </c>
      <c r="V385" s="15">
        <v>1620</v>
      </c>
    </row>
    <row r="386" spans="2:22" x14ac:dyDescent="0.25">
      <c r="B386" s="15" t="s">
        <v>136</v>
      </c>
      <c r="C386" s="15" t="s">
        <v>344</v>
      </c>
      <c r="D386" s="15" t="s">
        <v>236</v>
      </c>
      <c r="E386" s="15">
        <v>2023</v>
      </c>
      <c r="F386" s="15" t="s">
        <v>162</v>
      </c>
      <c r="G386" s="15" t="s">
        <v>133</v>
      </c>
      <c r="H386" s="15" t="s">
        <v>136</v>
      </c>
      <c r="I386" s="15" t="s">
        <v>139</v>
      </c>
      <c r="J386" s="15" t="s">
        <v>141</v>
      </c>
      <c r="K386" s="15" t="s">
        <v>275</v>
      </c>
      <c r="L386" s="15" t="s">
        <v>279</v>
      </c>
      <c r="M386" s="15">
        <v>1.0999999999999999E-2</v>
      </c>
      <c r="N386" s="15">
        <v>8.0000000000000002E-3</v>
      </c>
      <c r="O386" s="15">
        <v>0</v>
      </c>
      <c r="P386" s="15">
        <v>8.9999999999999993E-3</v>
      </c>
      <c r="Q386" s="15">
        <v>5.0000000000000001E-3</v>
      </c>
      <c r="R386" s="15">
        <v>1.4E-2</v>
      </c>
      <c r="S386" s="15">
        <v>13.752000000000001</v>
      </c>
      <c r="U386" s="15">
        <v>1293580.574</v>
      </c>
      <c r="V386" s="15">
        <v>490</v>
      </c>
    </row>
    <row r="387" spans="2:22" x14ac:dyDescent="0.25">
      <c r="B387" s="15" t="s">
        <v>136</v>
      </c>
      <c r="C387" s="15" t="s">
        <v>344</v>
      </c>
      <c r="D387" s="15" t="s">
        <v>236</v>
      </c>
      <c r="E387" s="15">
        <v>2023</v>
      </c>
      <c r="F387" s="15" t="s">
        <v>162</v>
      </c>
      <c r="G387" s="15" t="s">
        <v>133</v>
      </c>
      <c r="H387" s="15" t="s">
        <v>136</v>
      </c>
      <c r="I387" s="15" t="s">
        <v>139</v>
      </c>
      <c r="J387" s="15" t="s">
        <v>141</v>
      </c>
      <c r="K387" s="15" t="s">
        <v>275</v>
      </c>
      <c r="L387" s="15" t="s">
        <v>280</v>
      </c>
      <c r="M387" s="15">
        <v>0.01</v>
      </c>
      <c r="N387" s="15">
        <v>8.9999999999999993E-3</v>
      </c>
      <c r="O387" s="15">
        <v>1E-3</v>
      </c>
      <c r="P387" s="15">
        <v>7.0000000000000001E-3</v>
      </c>
      <c r="Q387" s="15">
        <v>4.0000000000000001E-3</v>
      </c>
      <c r="R387" s="15">
        <v>1.2999999999999999E-2</v>
      </c>
      <c r="S387" s="15">
        <v>13.597</v>
      </c>
      <c r="U387" s="15">
        <v>1287202.2830000001</v>
      </c>
      <c r="V387" s="15">
        <v>90</v>
      </c>
    </row>
    <row r="388" spans="2:22" x14ac:dyDescent="0.25">
      <c r="B388" s="15" t="s">
        <v>136</v>
      </c>
      <c r="C388" s="15" t="s">
        <v>344</v>
      </c>
      <c r="D388" s="15" t="s">
        <v>237</v>
      </c>
      <c r="E388" s="15">
        <v>2023</v>
      </c>
      <c r="F388" s="15" t="s">
        <v>162</v>
      </c>
      <c r="G388" s="15" t="s">
        <v>133</v>
      </c>
      <c r="H388" s="15" t="s">
        <v>136</v>
      </c>
      <c r="I388" s="15" t="s">
        <v>139</v>
      </c>
      <c r="J388" s="15" t="s">
        <v>141</v>
      </c>
      <c r="K388" s="15" t="s">
        <v>275</v>
      </c>
      <c r="L388" s="15" t="s">
        <v>276</v>
      </c>
      <c r="M388" s="15">
        <v>5.0000000000000001E-3</v>
      </c>
      <c r="N388" s="15">
        <v>5.0000000000000001E-3</v>
      </c>
      <c r="O388" s="15">
        <v>0</v>
      </c>
      <c r="P388" s="15">
        <v>5.0000000000000001E-3</v>
      </c>
      <c r="Q388" s="15">
        <v>2E-3</v>
      </c>
      <c r="R388" s="15">
        <v>8.0000000000000002E-3</v>
      </c>
      <c r="S388" s="15">
        <v>13.657</v>
      </c>
      <c r="U388" s="15">
        <v>1301107.0190000001</v>
      </c>
      <c r="V388" s="15">
        <v>120</v>
      </c>
    </row>
    <row r="389" spans="2:22" x14ac:dyDescent="0.25">
      <c r="B389" s="15" t="s">
        <v>136</v>
      </c>
      <c r="C389" s="15" t="s">
        <v>344</v>
      </c>
      <c r="D389" s="15" t="s">
        <v>237</v>
      </c>
      <c r="E389" s="15">
        <v>2023</v>
      </c>
      <c r="F389" s="15" t="s">
        <v>162</v>
      </c>
      <c r="G389" s="15" t="s">
        <v>133</v>
      </c>
      <c r="H389" s="15" t="s">
        <v>136</v>
      </c>
      <c r="I389" s="15" t="s">
        <v>139</v>
      </c>
      <c r="J389" s="15" t="s">
        <v>141</v>
      </c>
      <c r="K389" s="15" t="s">
        <v>275</v>
      </c>
      <c r="L389" s="15" t="s">
        <v>277</v>
      </c>
      <c r="M389" s="15">
        <v>8.9999999999999993E-3</v>
      </c>
      <c r="N389" s="15">
        <v>7.0000000000000001E-3</v>
      </c>
      <c r="O389" s="15">
        <v>0</v>
      </c>
      <c r="P389" s="15">
        <v>8.0000000000000002E-3</v>
      </c>
      <c r="Q389" s="15">
        <v>4.0000000000000001E-3</v>
      </c>
      <c r="R389" s="15">
        <v>1.2E-2</v>
      </c>
      <c r="S389" s="15">
        <v>13.597</v>
      </c>
      <c r="U389" s="15">
        <v>1282302.4069999999</v>
      </c>
      <c r="V389" s="15">
        <v>1210</v>
      </c>
    </row>
    <row r="390" spans="2:22" x14ac:dyDescent="0.25">
      <c r="B390" s="15" t="s">
        <v>136</v>
      </c>
      <c r="C390" s="15" t="s">
        <v>344</v>
      </c>
      <c r="D390" s="15" t="s">
        <v>237</v>
      </c>
      <c r="E390" s="15">
        <v>2023</v>
      </c>
      <c r="F390" s="15" t="s">
        <v>162</v>
      </c>
      <c r="G390" s="15" t="s">
        <v>133</v>
      </c>
      <c r="H390" s="15" t="s">
        <v>136</v>
      </c>
      <c r="I390" s="15" t="s">
        <v>139</v>
      </c>
      <c r="J390" s="15" t="s">
        <v>141</v>
      </c>
      <c r="K390" s="15" t="s">
        <v>275</v>
      </c>
      <c r="L390" s="15" t="s">
        <v>278</v>
      </c>
      <c r="M390" s="15">
        <v>0.01</v>
      </c>
      <c r="N390" s="15">
        <v>8.9999999999999993E-3</v>
      </c>
      <c r="O390" s="15">
        <v>0</v>
      </c>
      <c r="P390" s="15">
        <v>8.9999999999999993E-3</v>
      </c>
      <c r="Q390" s="15">
        <v>5.0000000000000001E-3</v>
      </c>
      <c r="R390" s="15">
        <v>1.4E-2</v>
      </c>
      <c r="S390" s="15">
        <v>13.643000000000001</v>
      </c>
      <c r="U390" s="15">
        <v>1290177.1669999999</v>
      </c>
      <c r="V390" s="15">
        <v>1620</v>
      </c>
    </row>
    <row r="391" spans="2:22" x14ac:dyDescent="0.25">
      <c r="B391" s="15" t="s">
        <v>136</v>
      </c>
      <c r="C391" s="15" t="s">
        <v>344</v>
      </c>
      <c r="D391" s="15" t="s">
        <v>237</v>
      </c>
      <c r="E391" s="15">
        <v>2023</v>
      </c>
      <c r="F391" s="15" t="s">
        <v>162</v>
      </c>
      <c r="G391" s="15" t="s">
        <v>133</v>
      </c>
      <c r="H391" s="15" t="s">
        <v>136</v>
      </c>
      <c r="I391" s="15" t="s">
        <v>139</v>
      </c>
      <c r="J391" s="15" t="s">
        <v>141</v>
      </c>
      <c r="K391" s="15" t="s">
        <v>275</v>
      </c>
      <c r="L391" s="15" t="s">
        <v>279</v>
      </c>
      <c r="M391" s="15">
        <v>1.0999999999999999E-2</v>
      </c>
      <c r="N391" s="15">
        <v>8.0000000000000002E-3</v>
      </c>
      <c r="O391" s="15">
        <v>0</v>
      </c>
      <c r="P391" s="15">
        <v>8.9999999999999993E-3</v>
      </c>
      <c r="Q391" s="15">
        <v>5.0000000000000001E-3</v>
      </c>
      <c r="R391" s="15">
        <v>1.4999999999999999E-2</v>
      </c>
      <c r="S391" s="15">
        <v>13.752000000000001</v>
      </c>
      <c r="U391" s="15">
        <v>1293581.753</v>
      </c>
      <c r="V391" s="15">
        <v>490</v>
      </c>
    </row>
    <row r="392" spans="2:22" x14ac:dyDescent="0.25">
      <c r="B392" s="15" t="s">
        <v>136</v>
      </c>
      <c r="C392" s="15" t="s">
        <v>344</v>
      </c>
      <c r="D392" s="15" t="s">
        <v>237</v>
      </c>
      <c r="E392" s="15">
        <v>2023</v>
      </c>
      <c r="F392" s="15" t="s">
        <v>162</v>
      </c>
      <c r="G392" s="15" t="s">
        <v>133</v>
      </c>
      <c r="H392" s="15" t="s">
        <v>136</v>
      </c>
      <c r="I392" s="15" t="s">
        <v>139</v>
      </c>
      <c r="J392" s="15" t="s">
        <v>141</v>
      </c>
      <c r="K392" s="15" t="s">
        <v>275</v>
      </c>
      <c r="L392" s="15" t="s">
        <v>280</v>
      </c>
      <c r="M392" s="15">
        <v>1.2E-2</v>
      </c>
      <c r="N392" s="15">
        <v>1.2999999999999999E-2</v>
      </c>
      <c r="O392" s="15">
        <v>1E-3</v>
      </c>
      <c r="P392" s="15">
        <v>7.0000000000000001E-3</v>
      </c>
      <c r="Q392" s="15">
        <v>4.0000000000000001E-3</v>
      </c>
      <c r="R392" s="15">
        <v>1.4E-2</v>
      </c>
      <c r="S392" s="15">
        <v>13.597</v>
      </c>
      <c r="U392" s="15">
        <v>1287197.0379999999</v>
      </c>
      <c r="V392" s="15">
        <v>90</v>
      </c>
    </row>
    <row r="393" spans="2:22" x14ac:dyDescent="0.25">
      <c r="B393" s="15" t="s">
        <v>136</v>
      </c>
      <c r="C393" s="15" t="s">
        <v>344</v>
      </c>
      <c r="D393" s="15" t="s">
        <v>238</v>
      </c>
      <c r="E393" s="15">
        <v>2023</v>
      </c>
      <c r="F393" s="15" t="s">
        <v>162</v>
      </c>
      <c r="G393" s="15" t="s">
        <v>133</v>
      </c>
      <c r="H393" s="15" t="s">
        <v>136</v>
      </c>
      <c r="I393" s="15" t="s">
        <v>139</v>
      </c>
      <c r="J393" s="15" t="s">
        <v>141</v>
      </c>
      <c r="K393" s="15" t="s">
        <v>275</v>
      </c>
      <c r="L393" s="15" t="s">
        <v>276</v>
      </c>
      <c r="M393" s="15">
        <v>6.0000000000000001E-3</v>
      </c>
      <c r="N393" s="15">
        <v>5.0000000000000001E-3</v>
      </c>
      <c r="O393" s="15">
        <v>0</v>
      </c>
      <c r="P393" s="15">
        <v>5.0000000000000001E-3</v>
      </c>
      <c r="Q393" s="15">
        <v>2E-3</v>
      </c>
      <c r="R393" s="15">
        <v>8.9999999999999993E-3</v>
      </c>
      <c r="S393" s="15">
        <v>13.706</v>
      </c>
      <c r="U393" s="15">
        <v>1166364.267</v>
      </c>
      <c r="V393" s="15">
        <v>120</v>
      </c>
    </row>
    <row r="394" spans="2:22" x14ac:dyDescent="0.25">
      <c r="B394" s="15" t="s">
        <v>136</v>
      </c>
      <c r="C394" s="15" t="s">
        <v>344</v>
      </c>
      <c r="D394" s="15" t="s">
        <v>238</v>
      </c>
      <c r="E394" s="15">
        <v>2023</v>
      </c>
      <c r="F394" s="15" t="s">
        <v>162</v>
      </c>
      <c r="G394" s="15" t="s">
        <v>133</v>
      </c>
      <c r="H394" s="15" t="s">
        <v>136</v>
      </c>
      <c r="I394" s="15" t="s">
        <v>139</v>
      </c>
      <c r="J394" s="15" t="s">
        <v>141</v>
      </c>
      <c r="K394" s="15" t="s">
        <v>275</v>
      </c>
      <c r="L394" s="15" t="s">
        <v>277</v>
      </c>
      <c r="M394" s="15">
        <v>0.01</v>
      </c>
      <c r="N394" s="15">
        <v>7.0000000000000001E-3</v>
      </c>
      <c r="O394" s="15">
        <v>0</v>
      </c>
      <c r="P394" s="15">
        <v>8.0000000000000002E-3</v>
      </c>
      <c r="Q394" s="15">
        <v>5.0000000000000001E-3</v>
      </c>
      <c r="R394" s="15">
        <v>1.2999999999999999E-2</v>
      </c>
      <c r="S394" s="15">
        <v>13.648999999999999</v>
      </c>
      <c r="U394" s="15">
        <v>1150521.4879999999</v>
      </c>
      <c r="V394" s="15">
        <v>1210</v>
      </c>
    </row>
    <row r="395" spans="2:22" x14ac:dyDescent="0.25">
      <c r="B395" s="15" t="s">
        <v>136</v>
      </c>
      <c r="C395" s="15" t="s">
        <v>344</v>
      </c>
      <c r="D395" s="15" t="s">
        <v>238</v>
      </c>
      <c r="E395" s="15">
        <v>2023</v>
      </c>
      <c r="F395" s="15" t="s">
        <v>162</v>
      </c>
      <c r="G395" s="15" t="s">
        <v>133</v>
      </c>
      <c r="H395" s="15" t="s">
        <v>136</v>
      </c>
      <c r="I395" s="15" t="s">
        <v>139</v>
      </c>
      <c r="J395" s="15" t="s">
        <v>141</v>
      </c>
      <c r="K395" s="15" t="s">
        <v>275</v>
      </c>
      <c r="L395" s="15" t="s">
        <v>278</v>
      </c>
      <c r="M395" s="15">
        <v>1.0999999999999999E-2</v>
      </c>
      <c r="N395" s="15">
        <v>8.9999999999999993E-3</v>
      </c>
      <c r="O395" s="15">
        <v>0</v>
      </c>
      <c r="P395" s="15">
        <v>8.9999999999999993E-3</v>
      </c>
      <c r="Q395" s="15">
        <v>5.0000000000000001E-3</v>
      </c>
      <c r="R395" s="15">
        <v>1.4E-2</v>
      </c>
      <c r="S395" s="15">
        <v>13.699</v>
      </c>
      <c r="U395" s="15">
        <v>1157516.9140000001</v>
      </c>
      <c r="V395" s="15">
        <v>1620</v>
      </c>
    </row>
    <row r="396" spans="2:22" x14ac:dyDescent="0.25">
      <c r="B396" s="15" t="s">
        <v>136</v>
      </c>
      <c r="C396" s="15" t="s">
        <v>344</v>
      </c>
      <c r="D396" s="15" t="s">
        <v>238</v>
      </c>
      <c r="E396" s="15">
        <v>2023</v>
      </c>
      <c r="F396" s="15" t="s">
        <v>162</v>
      </c>
      <c r="G396" s="15" t="s">
        <v>133</v>
      </c>
      <c r="H396" s="15" t="s">
        <v>136</v>
      </c>
      <c r="I396" s="15" t="s">
        <v>139</v>
      </c>
      <c r="J396" s="15" t="s">
        <v>141</v>
      </c>
      <c r="K396" s="15" t="s">
        <v>275</v>
      </c>
      <c r="L396" s="15" t="s">
        <v>279</v>
      </c>
      <c r="M396" s="15">
        <v>1.0999999999999999E-2</v>
      </c>
      <c r="N396" s="15">
        <v>8.0000000000000002E-3</v>
      </c>
      <c r="O396" s="15">
        <v>0</v>
      </c>
      <c r="P396" s="15">
        <v>0.01</v>
      </c>
      <c r="Q396" s="15">
        <v>6.0000000000000001E-3</v>
      </c>
      <c r="R396" s="15">
        <v>1.6E-2</v>
      </c>
      <c r="S396" s="15">
        <v>13.807</v>
      </c>
      <c r="U396" s="15">
        <v>1159730.2339999999</v>
      </c>
      <c r="V396" s="15">
        <v>490</v>
      </c>
    </row>
    <row r="397" spans="2:22" x14ac:dyDescent="0.25">
      <c r="B397" s="15" t="s">
        <v>136</v>
      </c>
      <c r="C397" s="15" t="s">
        <v>344</v>
      </c>
      <c r="D397" s="15" t="s">
        <v>238</v>
      </c>
      <c r="E397" s="15">
        <v>2023</v>
      </c>
      <c r="F397" s="15" t="s">
        <v>162</v>
      </c>
      <c r="G397" s="15" t="s">
        <v>133</v>
      </c>
      <c r="H397" s="15" t="s">
        <v>136</v>
      </c>
      <c r="I397" s="15" t="s">
        <v>139</v>
      </c>
      <c r="J397" s="15" t="s">
        <v>141</v>
      </c>
      <c r="K397" s="15" t="s">
        <v>275</v>
      </c>
      <c r="L397" s="15" t="s">
        <v>280</v>
      </c>
      <c r="M397" s="15">
        <v>1.2E-2</v>
      </c>
      <c r="N397" s="15">
        <v>1.0999999999999999E-2</v>
      </c>
      <c r="O397" s="15">
        <v>1E-3</v>
      </c>
      <c r="P397" s="15">
        <v>8.0000000000000002E-3</v>
      </c>
      <c r="Q397" s="15">
        <v>4.0000000000000001E-3</v>
      </c>
      <c r="R397" s="15">
        <v>1.4999999999999999E-2</v>
      </c>
      <c r="S397" s="15">
        <v>13.651</v>
      </c>
      <c r="U397" s="15">
        <v>1156874.6529999999</v>
      </c>
      <c r="V397" s="15">
        <v>90</v>
      </c>
    </row>
    <row r="398" spans="2:22" x14ac:dyDescent="0.25">
      <c r="B398" s="15" t="s">
        <v>136</v>
      </c>
      <c r="C398" s="15" t="s">
        <v>344</v>
      </c>
      <c r="D398" s="15" t="s">
        <v>239</v>
      </c>
      <c r="E398" s="15">
        <v>2023</v>
      </c>
      <c r="F398" s="15" t="s">
        <v>162</v>
      </c>
      <c r="G398" s="15" t="s">
        <v>133</v>
      </c>
      <c r="H398" s="15" t="s">
        <v>136</v>
      </c>
      <c r="I398" s="15" t="s">
        <v>139</v>
      </c>
      <c r="J398" s="15" t="s">
        <v>141</v>
      </c>
      <c r="K398" s="15" t="s">
        <v>275</v>
      </c>
      <c r="L398" s="15" t="s">
        <v>276</v>
      </c>
      <c r="M398" s="15">
        <v>7.0000000000000001E-3</v>
      </c>
      <c r="N398" s="15">
        <v>6.0000000000000001E-3</v>
      </c>
      <c r="O398" s="15">
        <v>1E-3</v>
      </c>
      <c r="P398" s="15">
        <v>6.0000000000000001E-3</v>
      </c>
      <c r="Q398" s="15">
        <v>2E-3</v>
      </c>
      <c r="R398" s="15">
        <v>8.9999999999999993E-3</v>
      </c>
      <c r="S398" s="15">
        <v>13.706</v>
      </c>
      <c r="U398" s="15">
        <v>1166360.8149999999</v>
      </c>
      <c r="V398" s="15">
        <v>120</v>
      </c>
    </row>
    <row r="399" spans="2:22" x14ac:dyDescent="0.25">
      <c r="B399" s="15" t="s">
        <v>136</v>
      </c>
      <c r="C399" s="15" t="s">
        <v>344</v>
      </c>
      <c r="D399" s="15" t="s">
        <v>239</v>
      </c>
      <c r="E399" s="15">
        <v>2023</v>
      </c>
      <c r="F399" s="15" t="s">
        <v>162</v>
      </c>
      <c r="G399" s="15" t="s">
        <v>133</v>
      </c>
      <c r="H399" s="15" t="s">
        <v>136</v>
      </c>
      <c r="I399" s="15" t="s">
        <v>139</v>
      </c>
      <c r="J399" s="15" t="s">
        <v>141</v>
      </c>
      <c r="K399" s="15" t="s">
        <v>275</v>
      </c>
      <c r="L399" s="15" t="s">
        <v>277</v>
      </c>
      <c r="M399" s="15">
        <v>1.0999999999999999E-2</v>
      </c>
      <c r="N399" s="15">
        <v>8.9999999999999993E-3</v>
      </c>
      <c r="O399" s="15">
        <v>0</v>
      </c>
      <c r="P399" s="15">
        <v>8.9999999999999993E-3</v>
      </c>
      <c r="Q399" s="15">
        <v>5.0000000000000001E-3</v>
      </c>
      <c r="R399" s="15">
        <v>1.4E-2</v>
      </c>
      <c r="S399" s="15">
        <v>13.648999999999999</v>
      </c>
      <c r="U399" s="15">
        <v>1150523.527</v>
      </c>
      <c r="V399" s="15">
        <v>1210</v>
      </c>
    </row>
    <row r="400" spans="2:22" x14ac:dyDescent="0.25">
      <c r="B400" s="15" t="s">
        <v>136</v>
      </c>
      <c r="C400" s="15" t="s">
        <v>344</v>
      </c>
      <c r="D400" s="15" t="s">
        <v>239</v>
      </c>
      <c r="E400" s="15">
        <v>2023</v>
      </c>
      <c r="F400" s="15" t="s">
        <v>162</v>
      </c>
      <c r="G400" s="15" t="s">
        <v>133</v>
      </c>
      <c r="H400" s="15" t="s">
        <v>136</v>
      </c>
      <c r="I400" s="15" t="s">
        <v>139</v>
      </c>
      <c r="J400" s="15" t="s">
        <v>141</v>
      </c>
      <c r="K400" s="15" t="s">
        <v>275</v>
      </c>
      <c r="L400" s="15" t="s">
        <v>278</v>
      </c>
      <c r="M400" s="15">
        <v>1.2E-2</v>
      </c>
      <c r="N400" s="15">
        <v>0.01</v>
      </c>
      <c r="O400" s="15">
        <v>0</v>
      </c>
      <c r="P400" s="15">
        <v>0.01</v>
      </c>
      <c r="Q400" s="15">
        <v>6.0000000000000001E-3</v>
      </c>
      <c r="R400" s="15">
        <v>1.6E-2</v>
      </c>
      <c r="S400" s="15">
        <v>13.699</v>
      </c>
      <c r="U400" s="15">
        <v>1157508.449</v>
      </c>
      <c r="V400" s="15">
        <v>1620</v>
      </c>
    </row>
    <row r="401" spans="2:22" x14ac:dyDescent="0.25">
      <c r="B401" s="15" t="s">
        <v>136</v>
      </c>
      <c r="C401" s="15" t="s">
        <v>344</v>
      </c>
      <c r="D401" s="15" t="s">
        <v>239</v>
      </c>
      <c r="E401" s="15">
        <v>2023</v>
      </c>
      <c r="F401" s="15" t="s">
        <v>162</v>
      </c>
      <c r="G401" s="15" t="s">
        <v>133</v>
      </c>
      <c r="H401" s="15" t="s">
        <v>136</v>
      </c>
      <c r="I401" s="15" t="s">
        <v>139</v>
      </c>
      <c r="J401" s="15" t="s">
        <v>141</v>
      </c>
      <c r="K401" s="15" t="s">
        <v>275</v>
      </c>
      <c r="L401" s="15" t="s">
        <v>279</v>
      </c>
      <c r="M401" s="15">
        <v>1.2999999999999999E-2</v>
      </c>
      <c r="N401" s="15">
        <v>0.01</v>
      </c>
      <c r="O401" s="15">
        <v>0</v>
      </c>
      <c r="P401" s="15">
        <v>1.0999999999999999E-2</v>
      </c>
      <c r="Q401" s="15">
        <v>6.0000000000000001E-3</v>
      </c>
      <c r="R401" s="15">
        <v>1.7000000000000001E-2</v>
      </c>
      <c r="S401" s="15">
        <v>13.807</v>
      </c>
      <c r="U401" s="15">
        <v>1159756.713</v>
      </c>
      <c r="V401" s="15">
        <v>490</v>
      </c>
    </row>
    <row r="402" spans="2:22" x14ac:dyDescent="0.25">
      <c r="B402" s="15" t="s">
        <v>136</v>
      </c>
      <c r="C402" s="15" t="s">
        <v>344</v>
      </c>
      <c r="D402" s="15" t="s">
        <v>239</v>
      </c>
      <c r="E402" s="15">
        <v>2023</v>
      </c>
      <c r="F402" s="15" t="s">
        <v>162</v>
      </c>
      <c r="G402" s="15" t="s">
        <v>133</v>
      </c>
      <c r="H402" s="15" t="s">
        <v>136</v>
      </c>
      <c r="I402" s="15" t="s">
        <v>139</v>
      </c>
      <c r="J402" s="15" t="s">
        <v>141</v>
      </c>
      <c r="K402" s="15" t="s">
        <v>275</v>
      </c>
      <c r="L402" s="15" t="s">
        <v>280</v>
      </c>
      <c r="M402" s="15">
        <v>1.2999999999999999E-2</v>
      </c>
      <c r="N402" s="15">
        <v>1.2E-2</v>
      </c>
      <c r="O402" s="15">
        <v>1E-3</v>
      </c>
      <c r="P402" s="15">
        <v>0.01</v>
      </c>
      <c r="Q402" s="15">
        <v>6.0000000000000001E-3</v>
      </c>
      <c r="R402" s="15">
        <v>1.7000000000000001E-2</v>
      </c>
      <c r="S402" s="15">
        <v>13.651</v>
      </c>
      <c r="U402" s="15">
        <v>1156859.6240000001</v>
      </c>
      <c r="V402" s="15">
        <v>90</v>
      </c>
    </row>
    <row r="403" spans="2:22" x14ac:dyDescent="0.25">
      <c r="B403" s="15" t="s">
        <v>136</v>
      </c>
      <c r="C403" s="15" t="s">
        <v>344</v>
      </c>
      <c r="D403" s="15" t="s">
        <v>240</v>
      </c>
      <c r="E403" s="15">
        <v>2023</v>
      </c>
      <c r="F403" s="15" t="s">
        <v>162</v>
      </c>
      <c r="G403" s="15" t="s">
        <v>133</v>
      </c>
      <c r="H403" s="15" t="s">
        <v>136</v>
      </c>
      <c r="I403" s="15" t="s">
        <v>139</v>
      </c>
      <c r="J403" s="15" t="s">
        <v>141</v>
      </c>
      <c r="K403" s="15" t="s">
        <v>275</v>
      </c>
      <c r="L403" s="15" t="s">
        <v>276</v>
      </c>
      <c r="M403" s="15">
        <v>8.9999999999999993E-3</v>
      </c>
      <c r="N403" s="15">
        <v>8.0000000000000002E-3</v>
      </c>
      <c r="O403" s="15">
        <v>1E-3</v>
      </c>
      <c r="P403" s="15">
        <v>7.0000000000000001E-3</v>
      </c>
      <c r="Q403" s="15">
        <v>3.0000000000000001E-3</v>
      </c>
      <c r="R403" s="15">
        <v>1.2E-2</v>
      </c>
      <c r="S403" s="15">
        <v>13.542999999999999</v>
      </c>
      <c r="U403" s="15">
        <v>958014.22100000002</v>
      </c>
      <c r="V403" s="15">
        <v>120</v>
      </c>
    </row>
    <row r="404" spans="2:22" x14ac:dyDescent="0.25">
      <c r="B404" s="15" t="s">
        <v>136</v>
      </c>
      <c r="C404" s="15" t="s">
        <v>344</v>
      </c>
      <c r="D404" s="15" t="s">
        <v>240</v>
      </c>
      <c r="E404" s="15">
        <v>2023</v>
      </c>
      <c r="F404" s="15" t="s">
        <v>162</v>
      </c>
      <c r="G404" s="15" t="s">
        <v>133</v>
      </c>
      <c r="H404" s="15" t="s">
        <v>136</v>
      </c>
      <c r="I404" s="15" t="s">
        <v>139</v>
      </c>
      <c r="J404" s="15" t="s">
        <v>141</v>
      </c>
      <c r="K404" s="15" t="s">
        <v>275</v>
      </c>
      <c r="L404" s="15" t="s">
        <v>277</v>
      </c>
      <c r="M404" s="15">
        <v>1.2999999999999999E-2</v>
      </c>
      <c r="N404" s="15">
        <v>0.01</v>
      </c>
      <c r="O404" s="15">
        <v>0</v>
      </c>
      <c r="P404" s="15">
        <v>1.0999999999999999E-2</v>
      </c>
      <c r="Q404" s="15">
        <v>6.0000000000000001E-3</v>
      </c>
      <c r="R404" s="15">
        <v>1.7000000000000001E-2</v>
      </c>
      <c r="S404" s="15">
        <v>13.483000000000001</v>
      </c>
      <c r="U404" s="15">
        <v>945544.80599999998</v>
      </c>
      <c r="V404" s="15">
        <v>1210</v>
      </c>
    </row>
    <row r="405" spans="2:22" x14ac:dyDescent="0.25">
      <c r="B405" s="15" t="s">
        <v>136</v>
      </c>
      <c r="C405" s="15" t="s">
        <v>344</v>
      </c>
      <c r="D405" s="15" t="s">
        <v>240</v>
      </c>
      <c r="E405" s="15">
        <v>2023</v>
      </c>
      <c r="F405" s="15" t="s">
        <v>162</v>
      </c>
      <c r="G405" s="15" t="s">
        <v>133</v>
      </c>
      <c r="H405" s="15" t="s">
        <v>136</v>
      </c>
      <c r="I405" s="15" t="s">
        <v>139</v>
      </c>
      <c r="J405" s="15" t="s">
        <v>141</v>
      </c>
      <c r="K405" s="15" t="s">
        <v>275</v>
      </c>
      <c r="L405" s="15" t="s">
        <v>278</v>
      </c>
      <c r="M405" s="15">
        <v>1.4999999999999999E-2</v>
      </c>
      <c r="N405" s="15">
        <v>1.0999999999999999E-2</v>
      </c>
      <c r="O405" s="15">
        <v>0</v>
      </c>
      <c r="P405" s="15">
        <v>1.2999999999999999E-2</v>
      </c>
      <c r="Q405" s="15">
        <v>8.0000000000000002E-3</v>
      </c>
      <c r="R405" s="15">
        <v>1.9E-2</v>
      </c>
      <c r="S405" s="15">
        <v>13.537000000000001</v>
      </c>
      <c r="U405" s="15">
        <v>950981.68299999996</v>
      </c>
      <c r="V405" s="15">
        <v>1620</v>
      </c>
    </row>
    <row r="406" spans="2:22" x14ac:dyDescent="0.25">
      <c r="B406" s="15" t="s">
        <v>136</v>
      </c>
      <c r="C406" s="15" t="s">
        <v>344</v>
      </c>
      <c r="D406" s="15" t="s">
        <v>240</v>
      </c>
      <c r="E406" s="15">
        <v>2023</v>
      </c>
      <c r="F406" s="15" t="s">
        <v>162</v>
      </c>
      <c r="G406" s="15" t="s">
        <v>133</v>
      </c>
      <c r="H406" s="15" t="s">
        <v>136</v>
      </c>
      <c r="I406" s="15" t="s">
        <v>139</v>
      </c>
      <c r="J406" s="15" t="s">
        <v>141</v>
      </c>
      <c r="K406" s="15" t="s">
        <v>275</v>
      </c>
      <c r="L406" s="15" t="s">
        <v>279</v>
      </c>
      <c r="M406" s="15">
        <v>1.6E-2</v>
      </c>
      <c r="N406" s="15">
        <v>1.0999999999999999E-2</v>
      </c>
      <c r="O406" s="15">
        <v>0</v>
      </c>
      <c r="P406" s="15">
        <v>1.4E-2</v>
      </c>
      <c r="Q406" s="15">
        <v>8.0000000000000002E-3</v>
      </c>
      <c r="R406" s="15">
        <v>0.02</v>
      </c>
      <c r="S406" s="15">
        <v>13.638999999999999</v>
      </c>
      <c r="U406" s="15">
        <v>952711.26800000004</v>
      </c>
      <c r="V406" s="15">
        <v>490</v>
      </c>
    </row>
    <row r="407" spans="2:22" x14ac:dyDescent="0.25">
      <c r="B407" s="15" t="s">
        <v>136</v>
      </c>
      <c r="C407" s="15" t="s">
        <v>344</v>
      </c>
      <c r="D407" s="15" t="s">
        <v>240</v>
      </c>
      <c r="E407" s="15">
        <v>2023</v>
      </c>
      <c r="F407" s="15" t="s">
        <v>162</v>
      </c>
      <c r="G407" s="15" t="s">
        <v>133</v>
      </c>
      <c r="H407" s="15" t="s">
        <v>136</v>
      </c>
      <c r="I407" s="15" t="s">
        <v>139</v>
      </c>
      <c r="J407" s="15" t="s">
        <v>141</v>
      </c>
      <c r="K407" s="15" t="s">
        <v>275</v>
      </c>
      <c r="L407" s="15" t="s">
        <v>280</v>
      </c>
      <c r="M407" s="15">
        <v>1.4E-2</v>
      </c>
      <c r="N407" s="15">
        <v>1.2E-2</v>
      </c>
      <c r="O407" s="15">
        <v>1E-3</v>
      </c>
      <c r="P407" s="15">
        <v>1.2E-2</v>
      </c>
      <c r="Q407" s="15">
        <v>5.0000000000000001E-3</v>
      </c>
      <c r="R407" s="15">
        <v>1.7000000000000001E-2</v>
      </c>
      <c r="S407" s="15">
        <v>13.492000000000001</v>
      </c>
      <c r="U407" s="15">
        <v>951937.40300000005</v>
      </c>
      <c r="V407" s="15">
        <v>90</v>
      </c>
    </row>
    <row r="408" spans="2:22" x14ac:dyDescent="0.25">
      <c r="B408" s="15" t="s">
        <v>136</v>
      </c>
      <c r="C408" s="15" t="s">
        <v>344</v>
      </c>
      <c r="D408" s="15" t="s">
        <v>241</v>
      </c>
      <c r="E408" s="15">
        <v>2023</v>
      </c>
      <c r="F408" s="15" t="s">
        <v>162</v>
      </c>
      <c r="G408" s="15" t="s">
        <v>133</v>
      </c>
      <c r="H408" s="15" t="s">
        <v>136</v>
      </c>
      <c r="I408" s="15" t="s">
        <v>139</v>
      </c>
      <c r="J408" s="15" t="s">
        <v>141</v>
      </c>
      <c r="K408" s="15" t="s">
        <v>275</v>
      </c>
      <c r="L408" s="15" t="s">
        <v>276</v>
      </c>
      <c r="M408" s="15">
        <v>1.2E-2</v>
      </c>
      <c r="N408" s="15">
        <v>1.2E-2</v>
      </c>
      <c r="O408" s="15">
        <v>1E-3</v>
      </c>
      <c r="P408" s="15">
        <v>8.9999999999999993E-3</v>
      </c>
      <c r="Q408" s="15">
        <v>4.0000000000000001E-3</v>
      </c>
      <c r="R408" s="15">
        <v>1.7000000000000001E-2</v>
      </c>
      <c r="S408" s="15">
        <v>13.542999999999999</v>
      </c>
      <c r="U408" s="15">
        <v>958006.12699999998</v>
      </c>
      <c r="V408" s="15">
        <v>120</v>
      </c>
    </row>
    <row r="409" spans="2:22" x14ac:dyDescent="0.25">
      <c r="B409" s="15" t="s">
        <v>136</v>
      </c>
      <c r="C409" s="15" t="s">
        <v>344</v>
      </c>
      <c r="D409" s="15" t="s">
        <v>241</v>
      </c>
      <c r="E409" s="15">
        <v>2023</v>
      </c>
      <c r="F409" s="15" t="s">
        <v>162</v>
      </c>
      <c r="G409" s="15" t="s">
        <v>133</v>
      </c>
      <c r="H409" s="15" t="s">
        <v>136</v>
      </c>
      <c r="I409" s="15" t="s">
        <v>139</v>
      </c>
      <c r="J409" s="15" t="s">
        <v>141</v>
      </c>
      <c r="K409" s="15" t="s">
        <v>275</v>
      </c>
      <c r="L409" s="15" t="s">
        <v>277</v>
      </c>
      <c r="M409" s="15">
        <v>1.7000000000000001E-2</v>
      </c>
      <c r="N409" s="15">
        <v>1.4E-2</v>
      </c>
      <c r="O409" s="15">
        <v>0</v>
      </c>
      <c r="P409" s="15">
        <v>1.2999999999999999E-2</v>
      </c>
      <c r="Q409" s="15">
        <v>8.0000000000000002E-3</v>
      </c>
      <c r="R409" s="15">
        <v>2.1999999999999999E-2</v>
      </c>
      <c r="S409" s="15">
        <v>13.483000000000001</v>
      </c>
      <c r="U409" s="15">
        <v>945543.75</v>
      </c>
      <c r="V409" s="15">
        <v>1210</v>
      </c>
    </row>
    <row r="410" spans="2:22" x14ac:dyDescent="0.25">
      <c r="B410" s="15" t="s">
        <v>136</v>
      </c>
      <c r="C410" s="15" t="s">
        <v>344</v>
      </c>
      <c r="D410" s="15" t="s">
        <v>241</v>
      </c>
      <c r="E410" s="15">
        <v>2023</v>
      </c>
      <c r="F410" s="15" t="s">
        <v>162</v>
      </c>
      <c r="G410" s="15" t="s">
        <v>133</v>
      </c>
      <c r="H410" s="15" t="s">
        <v>136</v>
      </c>
      <c r="I410" s="15" t="s">
        <v>139</v>
      </c>
      <c r="J410" s="15" t="s">
        <v>141</v>
      </c>
      <c r="K410" s="15" t="s">
        <v>275</v>
      </c>
      <c r="L410" s="15" t="s">
        <v>278</v>
      </c>
      <c r="M410" s="15">
        <v>1.7999999999999999E-2</v>
      </c>
      <c r="N410" s="15">
        <v>1.4E-2</v>
      </c>
      <c r="O410" s="15">
        <v>0</v>
      </c>
      <c r="P410" s="15">
        <v>1.4999999999999999E-2</v>
      </c>
      <c r="Q410" s="15">
        <v>8.9999999999999993E-3</v>
      </c>
      <c r="R410" s="15">
        <v>2.3E-2</v>
      </c>
      <c r="S410" s="15">
        <v>13.537000000000001</v>
      </c>
      <c r="U410" s="15">
        <v>950974.071</v>
      </c>
      <c r="V410" s="15">
        <v>1620</v>
      </c>
    </row>
    <row r="411" spans="2:22" x14ac:dyDescent="0.25">
      <c r="B411" s="15" t="s">
        <v>136</v>
      </c>
      <c r="C411" s="15" t="s">
        <v>344</v>
      </c>
      <c r="D411" s="15" t="s">
        <v>241</v>
      </c>
      <c r="E411" s="15">
        <v>2023</v>
      </c>
      <c r="F411" s="15" t="s">
        <v>162</v>
      </c>
      <c r="G411" s="15" t="s">
        <v>133</v>
      </c>
      <c r="H411" s="15" t="s">
        <v>136</v>
      </c>
      <c r="I411" s="15" t="s">
        <v>139</v>
      </c>
      <c r="J411" s="15" t="s">
        <v>141</v>
      </c>
      <c r="K411" s="15" t="s">
        <v>275</v>
      </c>
      <c r="L411" s="15" t="s">
        <v>279</v>
      </c>
      <c r="M411" s="15">
        <v>0.02</v>
      </c>
      <c r="N411" s="15">
        <v>1.4E-2</v>
      </c>
      <c r="O411" s="15">
        <v>1E-3</v>
      </c>
      <c r="P411" s="15">
        <v>1.7000000000000001E-2</v>
      </c>
      <c r="Q411" s="15">
        <v>1.0999999999999999E-2</v>
      </c>
      <c r="R411" s="15">
        <v>2.5000000000000001E-2</v>
      </c>
      <c r="S411" s="15">
        <v>13.638999999999999</v>
      </c>
      <c r="U411" s="15">
        <v>952711.71900000004</v>
      </c>
      <c r="V411" s="15">
        <v>490</v>
      </c>
    </row>
    <row r="412" spans="2:22" x14ac:dyDescent="0.25">
      <c r="B412" s="15" t="s">
        <v>136</v>
      </c>
      <c r="C412" s="15" t="s">
        <v>344</v>
      </c>
      <c r="D412" s="15" t="s">
        <v>241</v>
      </c>
      <c r="E412" s="15">
        <v>2023</v>
      </c>
      <c r="F412" s="15" t="s">
        <v>162</v>
      </c>
      <c r="G412" s="15" t="s">
        <v>133</v>
      </c>
      <c r="H412" s="15" t="s">
        <v>136</v>
      </c>
      <c r="I412" s="15" t="s">
        <v>139</v>
      </c>
      <c r="J412" s="15" t="s">
        <v>141</v>
      </c>
      <c r="K412" s="15" t="s">
        <v>275</v>
      </c>
      <c r="L412" s="15" t="s">
        <v>280</v>
      </c>
      <c r="M412" s="15">
        <v>1.7999999999999999E-2</v>
      </c>
      <c r="N412" s="15">
        <v>1.2999999999999999E-2</v>
      </c>
      <c r="O412" s="15">
        <v>1E-3</v>
      </c>
      <c r="P412" s="15">
        <v>1.4999999999999999E-2</v>
      </c>
      <c r="Q412" s="15">
        <v>7.0000000000000001E-3</v>
      </c>
      <c r="R412" s="15">
        <v>2.4E-2</v>
      </c>
      <c r="S412" s="15">
        <v>13.492000000000001</v>
      </c>
      <c r="U412" s="15">
        <v>951937.40300000005</v>
      </c>
      <c r="V412" s="15">
        <v>90</v>
      </c>
    </row>
    <row r="413" spans="2:22" x14ac:dyDescent="0.25">
      <c r="B413" s="15" t="s">
        <v>136</v>
      </c>
      <c r="C413" s="15" t="s">
        <v>344</v>
      </c>
      <c r="D413" s="15" t="s">
        <v>242</v>
      </c>
      <c r="E413" s="15">
        <v>2023</v>
      </c>
      <c r="F413" s="15" t="s">
        <v>162</v>
      </c>
      <c r="G413" s="15" t="s">
        <v>133</v>
      </c>
      <c r="H413" s="15" t="s">
        <v>136</v>
      </c>
      <c r="I413" s="15" t="s">
        <v>139</v>
      </c>
      <c r="J413" s="15" t="s">
        <v>141</v>
      </c>
      <c r="K413" s="15" t="s">
        <v>275</v>
      </c>
      <c r="L413" s="15" t="s">
        <v>276</v>
      </c>
      <c r="M413" s="15">
        <v>1.4E-2</v>
      </c>
      <c r="N413" s="15">
        <v>1.2E-2</v>
      </c>
      <c r="O413" s="15">
        <v>1E-3</v>
      </c>
      <c r="P413" s="15">
        <v>1.0999999999999999E-2</v>
      </c>
      <c r="Q413" s="15">
        <v>5.0000000000000001E-3</v>
      </c>
      <c r="R413" s="15">
        <v>1.9E-2</v>
      </c>
      <c r="S413" s="15">
        <v>13.201000000000001</v>
      </c>
      <c r="U413" s="15">
        <v>721047.83700000006</v>
      </c>
      <c r="V413" s="15">
        <v>120</v>
      </c>
    </row>
    <row r="414" spans="2:22" x14ac:dyDescent="0.25">
      <c r="B414" s="15" t="s">
        <v>136</v>
      </c>
      <c r="C414" s="15" t="s">
        <v>344</v>
      </c>
      <c r="D414" s="15" t="s">
        <v>242</v>
      </c>
      <c r="E414" s="15">
        <v>2023</v>
      </c>
      <c r="F414" s="15" t="s">
        <v>162</v>
      </c>
      <c r="G414" s="15" t="s">
        <v>133</v>
      </c>
      <c r="H414" s="15" t="s">
        <v>136</v>
      </c>
      <c r="I414" s="15" t="s">
        <v>139</v>
      </c>
      <c r="J414" s="15" t="s">
        <v>141</v>
      </c>
      <c r="K414" s="15" t="s">
        <v>275</v>
      </c>
      <c r="L414" s="15" t="s">
        <v>277</v>
      </c>
      <c r="M414" s="15">
        <v>1.9E-2</v>
      </c>
      <c r="N414" s="15">
        <v>1.4999999999999999E-2</v>
      </c>
      <c r="O414" s="15">
        <v>0</v>
      </c>
      <c r="P414" s="15">
        <v>1.6E-2</v>
      </c>
      <c r="Q414" s="15">
        <v>0.01</v>
      </c>
      <c r="R414" s="15">
        <v>2.4E-2</v>
      </c>
      <c r="S414" s="15">
        <v>13.137</v>
      </c>
      <c r="U414" s="15">
        <v>713887.304</v>
      </c>
      <c r="V414" s="15">
        <v>1210</v>
      </c>
    </row>
    <row r="415" spans="2:22" x14ac:dyDescent="0.25">
      <c r="B415" s="15" t="s">
        <v>136</v>
      </c>
      <c r="C415" s="15" t="s">
        <v>344</v>
      </c>
      <c r="D415" s="15" t="s">
        <v>242</v>
      </c>
      <c r="E415" s="15">
        <v>2023</v>
      </c>
      <c r="F415" s="15" t="s">
        <v>162</v>
      </c>
      <c r="G415" s="15" t="s">
        <v>133</v>
      </c>
      <c r="H415" s="15" t="s">
        <v>136</v>
      </c>
      <c r="I415" s="15" t="s">
        <v>139</v>
      </c>
      <c r="J415" s="15" t="s">
        <v>141</v>
      </c>
      <c r="K415" s="15" t="s">
        <v>275</v>
      </c>
      <c r="L415" s="15" t="s">
        <v>278</v>
      </c>
      <c r="M415" s="15">
        <v>2.1000000000000001E-2</v>
      </c>
      <c r="N415" s="15">
        <v>1.4E-2</v>
      </c>
      <c r="O415" s="15">
        <v>0</v>
      </c>
      <c r="P415" s="15">
        <v>1.7999999999999999E-2</v>
      </c>
      <c r="Q415" s="15">
        <v>1.2E-2</v>
      </c>
      <c r="R415" s="15">
        <v>2.7E-2</v>
      </c>
      <c r="S415" s="15">
        <v>13.195</v>
      </c>
      <c r="U415" s="15">
        <v>716872.85199999996</v>
      </c>
      <c r="V415" s="15">
        <v>1620</v>
      </c>
    </row>
    <row r="416" spans="2:22" x14ac:dyDescent="0.25">
      <c r="B416" s="15" t="s">
        <v>136</v>
      </c>
      <c r="C416" s="15" t="s">
        <v>344</v>
      </c>
      <c r="D416" s="15" t="s">
        <v>242</v>
      </c>
      <c r="E416" s="15">
        <v>2023</v>
      </c>
      <c r="F416" s="15" t="s">
        <v>162</v>
      </c>
      <c r="G416" s="15" t="s">
        <v>133</v>
      </c>
      <c r="H416" s="15" t="s">
        <v>136</v>
      </c>
      <c r="I416" s="15" t="s">
        <v>139</v>
      </c>
      <c r="J416" s="15" t="s">
        <v>141</v>
      </c>
      <c r="K416" s="15" t="s">
        <v>275</v>
      </c>
      <c r="L416" s="15" t="s">
        <v>279</v>
      </c>
      <c r="M416" s="15">
        <v>2.3E-2</v>
      </c>
      <c r="N416" s="15">
        <v>1.4999999999999999E-2</v>
      </c>
      <c r="O416" s="15">
        <v>1E-3</v>
      </c>
      <c r="P416" s="15">
        <v>2.1000000000000001E-2</v>
      </c>
      <c r="Q416" s="15">
        <v>1.2999999999999999E-2</v>
      </c>
      <c r="R416" s="15">
        <v>2.9000000000000001E-2</v>
      </c>
      <c r="S416" s="15">
        <v>13.285</v>
      </c>
      <c r="U416" s="15">
        <v>717394.43700000003</v>
      </c>
      <c r="V416" s="15">
        <v>490</v>
      </c>
    </row>
    <row r="417" spans="2:22" x14ac:dyDescent="0.25">
      <c r="B417" s="15" t="s">
        <v>136</v>
      </c>
      <c r="C417" s="15" t="s">
        <v>344</v>
      </c>
      <c r="D417" s="15" t="s">
        <v>242</v>
      </c>
      <c r="E417" s="15">
        <v>2023</v>
      </c>
      <c r="F417" s="15" t="s">
        <v>162</v>
      </c>
      <c r="G417" s="15" t="s">
        <v>133</v>
      </c>
      <c r="H417" s="15" t="s">
        <v>136</v>
      </c>
      <c r="I417" s="15" t="s">
        <v>139</v>
      </c>
      <c r="J417" s="15" t="s">
        <v>141</v>
      </c>
      <c r="K417" s="15" t="s">
        <v>275</v>
      </c>
      <c r="L417" s="15" t="s">
        <v>280</v>
      </c>
      <c r="M417" s="15">
        <v>2.1000000000000001E-2</v>
      </c>
      <c r="N417" s="15">
        <v>1.4E-2</v>
      </c>
      <c r="O417" s="15">
        <v>1E-3</v>
      </c>
      <c r="P417" s="15">
        <v>1.7000000000000001E-2</v>
      </c>
      <c r="Q417" s="15">
        <v>0.01</v>
      </c>
      <c r="R417" s="15">
        <v>2.9000000000000001E-2</v>
      </c>
      <c r="S417" s="15">
        <v>13.153</v>
      </c>
      <c r="U417" s="15">
        <v>718476.19099999999</v>
      </c>
      <c r="V417" s="15">
        <v>90</v>
      </c>
    </row>
    <row r="418" spans="2:22" x14ac:dyDescent="0.25">
      <c r="B418" s="15" t="s">
        <v>136</v>
      </c>
      <c r="C418" s="15" t="s">
        <v>344</v>
      </c>
      <c r="D418" s="15" t="s">
        <v>243</v>
      </c>
      <c r="E418" s="15">
        <v>2023</v>
      </c>
      <c r="F418" s="15" t="s">
        <v>162</v>
      </c>
      <c r="G418" s="15" t="s">
        <v>133</v>
      </c>
      <c r="H418" s="15" t="s">
        <v>136</v>
      </c>
      <c r="I418" s="15" t="s">
        <v>139</v>
      </c>
      <c r="J418" s="15" t="s">
        <v>141</v>
      </c>
      <c r="K418" s="15" t="s">
        <v>275</v>
      </c>
      <c r="L418" s="15" t="s">
        <v>276</v>
      </c>
      <c r="M418" s="15">
        <v>1.6E-2</v>
      </c>
      <c r="N418" s="15">
        <v>1.4E-2</v>
      </c>
      <c r="O418" s="15">
        <v>1E-3</v>
      </c>
      <c r="P418" s="15">
        <v>1.2E-2</v>
      </c>
      <c r="Q418" s="15">
        <v>7.0000000000000001E-3</v>
      </c>
      <c r="R418" s="15">
        <v>0.02</v>
      </c>
      <c r="S418" s="15">
        <v>13.201000000000001</v>
      </c>
      <c r="U418" s="15">
        <v>721047.83700000006</v>
      </c>
      <c r="V418" s="15">
        <v>120</v>
      </c>
    </row>
    <row r="419" spans="2:22" x14ac:dyDescent="0.25">
      <c r="B419" s="15" t="s">
        <v>136</v>
      </c>
      <c r="C419" s="15" t="s">
        <v>344</v>
      </c>
      <c r="D419" s="15" t="s">
        <v>243</v>
      </c>
      <c r="E419" s="15">
        <v>2023</v>
      </c>
      <c r="F419" s="15" t="s">
        <v>162</v>
      </c>
      <c r="G419" s="15" t="s">
        <v>133</v>
      </c>
      <c r="H419" s="15" t="s">
        <v>136</v>
      </c>
      <c r="I419" s="15" t="s">
        <v>139</v>
      </c>
      <c r="J419" s="15" t="s">
        <v>141</v>
      </c>
      <c r="K419" s="15" t="s">
        <v>275</v>
      </c>
      <c r="L419" s="15" t="s">
        <v>277</v>
      </c>
      <c r="M419" s="15">
        <v>2.1000000000000001E-2</v>
      </c>
      <c r="N419" s="15">
        <v>1.4999999999999999E-2</v>
      </c>
      <c r="O419" s="15">
        <v>0</v>
      </c>
      <c r="P419" s="15">
        <v>1.7000000000000001E-2</v>
      </c>
      <c r="Q419" s="15">
        <v>1.0999999999999999E-2</v>
      </c>
      <c r="R419" s="15">
        <v>2.5000000000000001E-2</v>
      </c>
      <c r="S419" s="15">
        <v>13.137</v>
      </c>
      <c r="U419" s="15">
        <v>713887.76399999997</v>
      </c>
      <c r="V419" s="15">
        <v>1210</v>
      </c>
    </row>
    <row r="420" spans="2:22" x14ac:dyDescent="0.25">
      <c r="B420" s="15" t="s">
        <v>136</v>
      </c>
      <c r="C420" s="15" t="s">
        <v>344</v>
      </c>
      <c r="D420" s="15" t="s">
        <v>243</v>
      </c>
      <c r="E420" s="15">
        <v>2023</v>
      </c>
      <c r="F420" s="15" t="s">
        <v>162</v>
      </c>
      <c r="G420" s="15" t="s">
        <v>133</v>
      </c>
      <c r="H420" s="15" t="s">
        <v>136</v>
      </c>
      <c r="I420" s="15" t="s">
        <v>139</v>
      </c>
      <c r="J420" s="15" t="s">
        <v>141</v>
      </c>
      <c r="K420" s="15" t="s">
        <v>275</v>
      </c>
      <c r="L420" s="15" t="s">
        <v>278</v>
      </c>
      <c r="M420" s="15">
        <v>2.3E-2</v>
      </c>
      <c r="N420" s="15">
        <v>1.6E-2</v>
      </c>
      <c r="O420" s="15">
        <v>0</v>
      </c>
      <c r="P420" s="15">
        <v>0.02</v>
      </c>
      <c r="Q420" s="15">
        <v>1.4E-2</v>
      </c>
      <c r="R420" s="15">
        <v>0.03</v>
      </c>
      <c r="S420" s="15">
        <v>13.195</v>
      </c>
      <c r="U420" s="15">
        <v>716872.56900000002</v>
      </c>
      <c r="V420" s="15">
        <v>1620</v>
      </c>
    </row>
    <row r="421" spans="2:22" x14ac:dyDescent="0.25">
      <c r="B421" s="15" t="s">
        <v>136</v>
      </c>
      <c r="C421" s="15" t="s">
        <v>344</v>
      </c>
      <c r="D421" s="15" t="s">
        <v>243</v>
      </c>
      <c r="E421" s="15">
        <v>2023</v>
      </c>
      <c r="F421" s="15" t="s">
        <v>162</v>
      </c>
      <c r="G421" s="15" t="s">
        <v>133</v>
      </c>
      <c r="H421" s="15" t="s">
        <v>136</v>
      </c>
      <c r="I421" s="15" t="s">
        <v>139</v>
      </c>
      <c r="J421" s="15" t="s">
        <v>141</v>
      </c>
      <c r="K421" s="15" t="s">
        <v>275</v>
      </c>
      <c r="L421" s="15" t="s">
        <v>279</v>
      </c>
      <c r="M421" s="15">
        <v>2.5000000000000001E-2</v>
      </c>
      <c r="N421" s="15">
        <v>1.7000000000000001E-2</v>
      </c>
      <c r="O421" s="15">
        <v>1E-3</v>
      </c>
      <c r="P421" s="15">
        <v>2.3E-2</v>
      </c>
      <c r="Q421" s="15">
        <v>1.4999999999999999E-2</v>
      </c>
      <c r="R421" s="15">
        <v>3.2000000000000001E-2</v>
      </c>
      <c r="S421" s="15">
        <v>13.285</v>
      </c>
      <c r="U421" s="15">
        <v>717396.09199999995</v>
      </c>
      <c r="V421" s="15">
        <v>490</v>
      </c>
    </row>
    <row r="422" spans="2:22" x14ac:dyDescent="0.25">
      <c r="B422" s="15" t="s">
        <v>136</v>
      </c>
      <c r="C422" s="15" t="s">
        <v>344</v>
      </c>
      <c r="D422" s="15" t="s">
        <v>243</v>
      </c>
      <c r="E422" s="15">
        <v>2023</v>
      </c>
      <c r="F422" s="15" t="s">
        <v>162</v>
      </c>
      <c r="G422" s="15" t="s">
        <v>133</v>
      </c>
      <c r="H422" s="15" t="s">
        <v>136</v>
      </c>
      <c r="I422" s="15" t="s">
        <v>139</v>
      </c>
      <c r="J422" s="15" t="s">
        <v>141</v>
      </c>
      <c r="K422" s="15" t="s">
        <v>275</v>
      </c>
      <c r="L422" s="15" t="s">
        <v>280</v>
      </c>
      <c r="M422" s="15">
        <v>2.4E-2</v>
      </c>
      <c r="N422" s="15">
        <v>1.4999999999999999E-2</v>
      </c>
      <c r="O422" s="15">
        <v>2E-3</v>
      </c>
      <c r="P422" s="15">
        <v>2.3E-2</v>
      </c>
      <c r="Q422" s="15">
        <v>1.2E-2</v>
      </c>
      <c r="R422" s="15">
        <v>3.2000000000000001E-2</v>
      </c>
      <c r="S422" s="15">
        <v>13.153</v>
      </c>
      <c r="U422" s="15">
        <v>718476.19099999999</v>
      </c>
      <c r="V422" s="15">
        <v>90</v>
      </c>
    </row>
    <row r="423" spans="2:22" x14ac:dyDescent="0.25">
      <c r="B423" s="15" t="s">
        <v>136</v>
      </c>
      <c r="C423" s="15" t="s">
        <v>344</v>
      </c>
      <c r="D423" s="15" t="s">
        <v>244</v>
      </c>
      <c r="E423" s="15">
        <v>2023</v>
      </c>
      <c r="F423" s="15" t="s">
        <v>162</v>
      </c>
      <c r="G423" s="15" t="s">
        <v>133</v>
      </c>
      <c r="H423" s="15" t="s">
        <v>136</v>
      </c>
      <c r="I423" s="15" t="s">
        <v>139</v>
      </c>
      <c r="J423" s="15" t="s">
        <v>141</v>
      </c>
      <c r="K423" s="15" t="s">
        <v>275</v>
      </c>
      <c r="L423" s="15" t="s">
        <v>276</v>
      </c>
      <c r="M423" s="15">
        <v>1.4999999999999999E-2</v>
      </c>
      <c r="N423" s="15">
        <v>1.2E-2</v>
      </c>
      <c r="O423" s="15">
        <v>1E-3</v>
      </c>
      <c r="P423" s="15">
        <v>1.2E-2</v>
      </c>
      <c r="Q423" s="15">
        <v>7.0000000000000001E-3</v>
      </c>
      <c r="R423" s="15">
        <v>1.7999999999999999E-2</v>
      </c>
      <c r="S423" s="15">
        <v>12.76</v>
      </c>
      <c r="U423" s="15">
        <v>493250.88199999998</v>
      </c>
      <c r="V423" s="15">
        <v>120</v>
      </c>
    </row>
    <row r="424" spans="2:22" x14ac:dyDescent="0.25">
      <c r="B424" s="15" t="s">
        <v>136</v>
      </c>
      <c r="C424" s="15" t="s">
        <v>344</v>
      </c>
      <c r="D424" s="15" t="s">
        <v>244</v>
      </c>
      <c r="E424" s="15">
        <v>2023</v>
      </c>
      <c r="F424" s="15" t="s">
        <v>162</v>
      </c>
      <c r="G424" s="15" t="s">
        <v>133</v>
      </c>
      <c r="H424" s="15" t="s">
        <v>136</v>
      </c>
      <c r="I424" s="15" t="s">
        <v>139</v>
      </c>
      <c r="J424" s="15" t="s">
        <v>141</v>
      </c>
      <c r="K424" s="15" t="s">
        <v>275</v>
      </c>
      <c r="L424" s="15" t="s">
        <v>277</v>
      </c>
      <c r="M424" s="15">
        <v>0.02</v>
      </c>
      <c r="N424" s="15">
        <v>1.2E-2</v>
      </c>
      <c r="O424" s="15">
        <v>0</v>
      </c>
      <c r="P424" s="15">
        <v>1.7999999999999999E-2</v>
      </c>
      <c r="Q424" s="15">
        <v>1.2E-2</v>
      </c>
      <c r="R424" s="15">
        <v>2.5999999999999999E-2</v>
      </c>
      <c r="S424" s="15">
        <v>12.692</v>
      </c>
      <c r="U424" s="15">
        <v>489922.28700000001</v>
      </c>
      <c r="V424" s="15">
        <v>1210</v>
      </c>
    </row>
    <row r="425" spans="2:22" x14ac:dyDescent="0.25">
      <c r="B425" s="15" t="s">
        <v>136</v>
      </c>
      <c r="C425" s="15" t="s">
        <v>344</v>
      </c>
      <c r="D425" s="15" t="s">
        <v>244</v>
      </c>
      <c r="E425" s="15">
        <v>2023</v>
      </c>
      <c r="F425" s="15" t="s">
        <v>162</v>
      </c>
      <c r="G425" s="15" t="s">
        <v>133</v>
      </c>
      <c r="H425" s="15" t="s">
        <v>136</v>
      </c>
      <c r="I425" s="15" t="s">
        <v>139</v>
      </c>
      <c r="J425" s="15" t="s">
        <v>141</v>
      </c>
      <c r="K425" s="15" t="s">
        <v>275</v>
      </c>
      <c r="L425" s="15" t="s">
        <v>278</v>
      </c>
      <c r="M425" s="15">
        <v>2.4E-2</v>
      </c>
      <c r="N425" s="15">
        <v>1.4999999999999999E-2</v>
      </c>
      <c r="O425" s="15">
        <v>0</v>
      </c>
      <c r="P425" s="15">
        <v>2.1000000000000001E-2</v>
      </c>
      <c r="Q425" s="15">
        <v>1.4E-2</v>
      </c>
      <c r="R425" s="15">
        <v>0.03</v>
      </c>
      <c r="S425" s="15">
        <v>12.755000000000001</v>
      </c>
      <c r="U425" s="15">
        <v>490641.18599999999</v>
      </c>
      <c r="V425" s="15">
        <v>1620</v>
      </c>
    </row>
    <row r="426" spans="2:22" x14ac:dyDescent="0.25">
      <c r="B426" s="15" t="s">
        <v>136</v>
      </c>
      <c r="C426" s="15" t="s">
        <v>344</v>
      </c>
      <c r="D426" s="15" t="s">
        <v>244</v>
      </c>
      <c r="E426" s="15">
        <v>2023</v>
      </c>
      <c r="F426" s="15" t="s">
        <v>162</v>
      </c>
      <c r="G426" s="15" t="s">
        <v>133</v>
      </c>
      <c r="H426" s="15" t="s">
        <v>136</v>
      </c>
      <c r="I426" s="15" t="s">
        <v>139</v>
      </c>
      <c r="J426" s="15" t="s">
        <v>141</v>
      </c>
      <c r="K426" s="15" t="s">
        <v>275</v>
      </c>
      <c r="L426" s="15" t="s">
        <v>279</v>
      </c>
      <c r="M426" s="15">
        <v>2.5000000000000001E-2</v>
      </c>
      <c r="N426" s="15">
        <v>1.2999999999999999E-2</v>
      </c>
      <c r="O426" s="15">
        <v>1E-3</v>
      </c>
      <c r="P426" s="15">
        <v>2.3E-2</v>
      </c>
      <c r="Q426" s="15">
        <v>1.6E-2</v>
      </c>
      <c r="R426" s="15">
        <v>3.2000000000000001E-2</v>
      </c>
      <c r="S426" s="15">
        <v>12.831</v>
      </c>
      <c r="U426" s="15">
        <v>490800.755</v>
      </c>
      <c r="V426" s="15">
        <v>490</v>
      </c>
    </row>
    <row r="427" spans="2:22" x14ac:dyDescent="0.25">
      <c r="B427" s="15" t="s">
        <v>136</v>
      </c>
      <c r="C427" s="15" t="s">
        <v>344</v>
      </c>
      <c r="D427" s="15" t="s">
        <v>244</v>
      </c>
      <c r="E427" s="15">
        <v>2023</v>
      </c>
      <c r="F427" s="15" t="s">
        <v>162</v>
      </c>
      <c r="G427" s="15" t="s">
        <v>133</v>
      </c>
      <c r="H427" s="15" t="s">
        <v>136</v>
      </c>
      <c r="I427" s="15" t="s">
        <v>139</v>
      </c>
      <c r="J427" s="15" t="s">
        <v>141</v>
      </c>
      <c r="K427" s="15" t="s">
        <v>275</v>
      </c>
      <c r="L427" s="15" t="s">
        <v>280</v>
      </c>
      <c r="M427" s="15">
        <v>2.3E-2</v>
      </c>
      <c r="N427" s="15">
        <v>1.4999999999999999E-2</v>
      </c>
      <c r="O427" s="15">
        <v>2E-3</v>
      </c>
      <c r="P427" s="15">
        <v>2.1000000000000001E-2</v>
      </c>
      <c r="Q427" s="15">
        <v>1.2999999999999999E-2</v>
      </c>
      <c r="R427" s="15">
        <v>3.1E-2</v>
      </c>
      <c r="S427" s="15">
        <v>12.718</v>
      </c>
      <c r="U427" s="15">
        <v>492977.913</v>
      </c>
      <c r="V427" s="15">
        <v>90</v>
      </c>
    </row>
    <row r="428" spans="2:22" x14ac:dyDescent="0.25">
      <c r="B428" s="15" t="s">
        <v>136</v>
      </c>
      <c r="C428" s="15" t="s">
        <v>344</v>
      </c>
      <c r="D428" s="15" t="s">
        <v>245</v>
      </c>
      <c r="E428" s="15">
        <v>2023</v>
      </c>
      <c r="F428" s="15" t="s">
        <v>162</v>
      </c>
      <c r="G428" s="15" t="s">
        <v>133</v>
      </c>
      <c r="H428" s="15" t="s">
        <v>136</v>
      </c>
      <c r="I428" s="15" t="s">
        <v>139</v>
      </c>
      <c r="J428" s="15" t="s">
        <v>141</v>
      </c>
      <c r="K428" s="15" t="s">
        <v>275</v>
      </c>
      <c r="L428" s="15" t="s">
        <v>276</v>
      </c>
      <c r="M428" s="15">
        <v>1.4999999999999999E-2</v>
      </c>
      <c r="N428" s="15">
        <v>1.4E-2</v>
      </c>
      <c r="O428" s="15">
        <v>1E-3</v>
      </c>
      <c r="P428" s="15">
        <v>1.2E-2</v>
      </c>
      <c r="Q428" s="15">
        <v>7.0000000000000001E-3</v>
      </c>
      <c r="R428" s="15">
        <v>1.7999999999999999E-2</v>
      </c>
      <c r="S428" s="15">
        <v>12.76</v>
      </c>
      <c r="U428" s="15">
        <v>493284.36700000003</v>
      </c>
      <c r="V428" s="15">
        <v>120</v>
      </c>
    </row>
    <row r="429" spans="2:22" x14ac:dyDescent="0.25">
      <c r="B429" s="15" t="s">
        <v>136</v>
      </c>
      <c r="C429" s="15" t="s">
        <v>344</v>
      </c>
      <c r="D429" s="15" t="s">
        <v>245</v>
      </c>
      <c r="E429" s="15">
        <v>2023</v>
      </c>
      <c r="F429" s="15" t="s">
        <v>162</v>
      </c>
      <c r="G429" s="15" t="s">
        <v>133</v>
      </c>
      <c r="H429" s="15" t="s">
        <v>136</v>
      </c>
      <c r="I429" s="15" t="s">
        <v>139</v>
      </c>
      <c r="J429" s="15" t="s">
        <v>141</v>
      </c>
      <c r="K429" s="15" t="s">
        <v>275</v>
      </c>
      <c r="L429" s="15" t="s">
        <v>277</v>
      </c>
      <c r="M429" s="15">
        <v>2.1000000000000001E-2</v>
      </c>
      <c r="N429" s="15">
        <v>1.2999999999999999E-2</v>
      </c>
      <c r="O429" s="15">
        <v>0</v>
      </c>
      <c r="P429" s="15">
        <v>1.7999999999999999E-2</v>
      </c>
      <c r="Q429" s="15">
        <v>1.2E-2</v>
      </c>
      <c r="R429" s="15">
        <v>2.5999999999999999E-2</v>
      </c>
      <c r="S429" s="15">
        <v>12.692</v>
      </c>
      <c r="U429" s="15">
        <v>489921.69300000003</v>
      </c>
      <c r="V429" s="15">
        <v>1210</v>
      </c>
    </row>
    <row r="430" spans="2:22" x14ac:dyDescent="0.25">
      <c r="B430" s="15" t="s">
        <v>136</v>
      </c>
      <c r="C430" s="15" t="s">
        <v>344</v>
      </c>
      <c r="D430" s="15" t="s">
        <v>245</v>
      </c>
      <c r="E430" s="15">
        <v>2023</v>
      </c>
      <c r="F430" s="15" t="s">
        <v>162</v>
      </c>
      <c r="G430" s="15" t="s">
        <v>133</v>
      </c>
      <c r="H430" s="15" t="s">
        <v>136</v>
      </c>
      <c r="I430" s="15" t="s">
        <v>139</v>
      </c>
      <c r="J430" s="15" t="s">
        <v>141</v>
      </c>
      <c r="K430" s="15" t="s">
        <v>275</v>
      </c>
      <c r="L430" s="15" t="s">
        <v>278</v>
      </c>
      <c r="M430" s="15">
        <v>2.4E-2</v>
      </c>
      <c r="N430" s="15">
        <v>1.4999999999999999E-2</v>
      </c>
      <c r="O430" s="15">
        <v>0</v>
      </c>
      <c r="P430" s="15">
        <v>2.1000000000000001E-2</v>
      </c>
      <c r="Q430" s="15">
        <v>1.4999999999999999E-2</v>
      </c>
      <c r="R430" s="15">
        <v>0.03</v>
      </c>
      <c r="S430" s="15">
        <v>12.755000000000001</v>
      </c>
      <c r="U430" s="15">
        <v>490641.96</v>
      </c>
      <c r="V430" s="15">
        <v>1620</v>
      </c>
    </row>
    <row r="431" spans="2:22" x14ac:dyDescent="0.25">
      <c r="B431" s="15" t="s">
        <v>136</v>
      </c>
      <c r="C431" s="15" t="s">
        <v>344</v>
      </c>
      <c r="D431" s="15" t="s">
        <v>245</v>
      </c>
      <c r="E431" s="15">
        <v>2023</v>
      </c>
      <c r="F431" s="15" t="s">
        <v>162</v>
      </c>
      <c r="G431" s="15" t="s">
        <v>133</v>
      </c>
      <c r="H431" s="15" t="s">
        <v>136</v>
      </c>
      <c r="I431" s="15" t="s">
        <v>139</v>
      </c>
      <c r="J431" s="15" t="s">
        <v>141</v>
      </c>
      <c r="K431" s="15" t="s">
        <v>275</v>
      </c>
      <c r="L431" s="15" t="s">
        <v>279</v>
      </c>
      <c r="M431" s="15">
        <v>2.5999999999999999E-2</v>
      </c>
      <c r="N431" s="15">
        <v>1.4E-2</v>
      </c>
      <c r="O431" s="15">
        <v>1E-3</v>
      </c>
      <c r="P431" s="15">
        <v>2.3E-2</v>
      </c>
      <c r="Q431" s="15">
        <v>1.6E-2</v>
      </c>
      <c r="R431" s="15">
        <v>3.3000000000000002E-2</v>
      </c>
      <c r="S431" s="15">
        <v>12.831</v>
      </c>
      <c r="U431" s="15">
        <v>490796.89500000002</v>
      </c>
      <c r="V431" s="15">
        <v>490</v>
      </c>
    </row>
    <row r="432" spans="2:22" x14ac:dyDescent="0.25">
      <c r="B432" s="15" t="s">
        <v>136</v>
      </c>
      <c r="C432" s="15" t="s">
        <v>344</v>
      </c>
      <c r="D432" s="15" t="s">
        <v>245</v>
      </c>
      <c r="E432" s="15">
        <v>2023</v>
      </c>
      <c r="F432" s="15" t="s">
        <v>162</v>
      </c>
      <c r="G432" s="15" t="s">
        <v>133</v>
      </c>
      <c r="H432" s="15" t="s">
        <v>136</v>
      </c>
      <c r="I432" s="15" t="s">
        <v>139</v>
      </c>
      <c r="J432" s="15" t="s">
        <v>141</v>
      </c>
      <c r="K432" s="15" t="s">
        <v>275</v>
      </c>
      <c r="L432" s="15" t="s">
        <v>280</v>
      </c>
      <c r="M432" s="15">
        <v>2.3E-2</v>
      </c>
      <c r="N432" s="15">
        <v>1.4E-2</v>
      </c>
      <c r="O432" s="15">
        <v>2E-3</v>
      </c>
      <c r="P432" s="15">
        <v>0.02</v>
      </c>
      <c r="Q432" s="15">
        <v>1.2999999999999999E-2</v>
      </c>
      <c r="R432" s="15">
        <v>3.1E-2</v>
      </c>
      <c r="S432" s="15">
        <v>12.718</v>
      </c>
      <c r="U432" s="15">
        <v>492973.13799999998</v>
      </c>
      <c r="V432" s="15">
        <v>90</v>
      </c>
    </row>
    <row r="433" spans="2:22" x14ac:dyDescent="0.25">
      <c r="B433" s="15" t="s">
        <v>136</v>
      </c>
      <c r="C433" s="15" t="s">
        <v>344</v>
      </c>
      <c r="D433" s="15" t="s">
        <v>246</v>
      </c>
      <c r="E433" s="15">
        <v>2023</v>
      </c>
      <c r="F433" s="15" t="s">
        <v>162</v>
      </c>
      <c r="G433" s="15" t="s">
        <v>133</v>
      </c>
      <c r="H433" s="15" t="s">
        <v>136</v>
      </c>
      <c r="I433" s="15" t="s">
        <v>139</v>
      </c>
      <c r="J433" s="15" t="s">
        <v>141</v>
      </c>
      <c r="K433" s="15" t="s">
        <v>275</v>
      </c>
      <c r="L433" s="15" t="s">
        <v>276</v>
      </c>
      <c r="M433" s="15">
        <v>1.4E-2</v>
      </c>
      <c r="N433" s="15">
        <v>1.2999999999999999E-2</v>
      </c>
      <c r="O433" s="15">
        <v>1E-3</v>
      </c>
      <c r="P433" s="15">
        <v>1.0999999999999999E-2</v>
      </c>
      <c r="Q433" s="15">
        <v>6.0000000000000001E-3</v>
      </c>
      <c r="R433" s="15">
        <v>1.7999999999999999E-2</v>
      </c>
      <c r="S433" s="15">
        <v>12.250999999999999</v>
      </c>
      <c r="U433" s="15">
        <v>293155.68099999998</v>
      </c>
      <c r="V433" s="15">
        <v>120</v>
      </c>
    </row>
    <row r="434" spans="2:22" x14ac:dyDescent="0.25">
      <c r="B434" s="15" t="s">
        <v>136</v>
      </c>
      <c r="C434" s="15" t="s">
        <v>344</v>
      </c>
      <c r="D434" s="15" t="s">
        <v>246</v>
      </c>
      <c r="E434" s="15">
        <v>2023</v>
      </c>
      <c r="F434" s="15" t="s">
        <v>162</v>
      </c>
      <c r="G434" s="15" t="s">
        <v>133</v>
      </c>
      <c r="H434" s="15" t="s">
        <v>136</v>
      </c>
      <c r="I434" s="15" t="s">
        <v>139</v>
      </c>
      <c r="J434" s="15" t="s">
        <v>141</v>
      </c>
      <c r="K434" s="15" t="s">
        <v>275</v>
      </c>
      <c r="L434" s="15" t="s">
        <v>277</v>
      </c>
      <c r="M434" s="15">
        <v>1.9E-2</v>
      </c>
      <c r="N434" s="15">
        <v>1.2E-2</v>
      </c>
      <c r="O434" s="15">
        <v>0</v>
      </c>
      <c r="P434" s="15">
        <v>1.7000000000000001E-2</v>
      </c>
      <c r="Q434" s="15">
        <v>1.0999999999999999E-2</v>
      </c>
      <c r="R434" s="15">
        <v>2.5000000000000001E-2</v>
      </c>
      <c r="S434" s="15">
        <v>12.173999999999999</v>
      </c>
      <c r="U434" s="15">
        <v>292797.005</v>
      </c>
      <c r="V434" s="15">
        <v>1210</v>
      </c>
    </row>
    <row r="435" spans="2:22" x14ac:dyDescent="0.25">
      <c r="B435" s="15" t="s">
        <v>136</v>
      </c>
      <c r="C435" s="15" t="s">
        <v>344</v>
      </c>
      <c r="D435" s="15" t="s">
        <v>246</v>
      </c>
      <c r="E435" s="15">
        <v>2023</v>
      </c>
      <c r="F435" s="15" t="s">
        <v>162</v>
      </c>
      <c r="G435" s="15" t="s">
        <v>133</v>
      </c>
      <c r="H435" s="15" t="s">
        <v>136</v>
      </c>
      <c r="I435" s="15" t="s">
        <v>139</v>
      </c>
      <c r="J435" s="15" t="s">
        <v>141</v>
      </c>
      <c r="K435" s="15" t="s">
        <v>275</v>
      </c>
      <c r="L435" s="15" t="s">
        <v>278</v>
      </c>
      <c r="M435" s="15">
        <v>2.3E-2</v>
      </c>
      <c r="N435" s="15">
        <v>1.4999999999999999E-2</v>
      </c>
      <c r="O435" s="15">
        <v>0</v>
      </c>
      <c r="P435" s="15">
        <v>2.1000000000000001E-2</v>
      </c>
      <c r="Q435" s="15">
        <v>1.4E-2</v>
      </c>
      <c r="R435" s="15">
        <v>0.03</v>
      </c>
      <c r="S435" s="15">
        <v>12.244</v>
      </c>
      <c r="U435" s="15">
        <v>292133.15999999997</v>
      </c>
      <c r="V435" s="15">
        <v>1620</v>
      </c>
    </row>
    <row r="436" spans="2:22" x14ac:dyDescent="0.25">
      <c r="B436" s="15" t="s">
        <v>136</v>
      </c>
      <c r="C436" s="15" t="s">
        <v>344</v>
      </c>
      <c r="D436" s="15" t="s">
        <v>246</v>
      </c>
      <c r="E436" s="15">
        <v>2023</v>
      </c>
      <c r="F436" s="15" t="s">
        <v>162</v>
      </c>
      <c r="G436" s="15" t="s">
        <v>133</v>
      </c>
      <c r="H436" s="15" t="s">
        <v>136</v>
      </c>
      <c r="I436" s="15" t="s">
        <v>139</v>
      </c>
      <c r="J436" s="15" t="s">
        <v>141</v>
      </c>
      <c r="K436" s="15" t="s">
        <v>275</v>
      </c>
      <c r="L436" s="15" t="s">
        <v>279</v>
      </c>
      <c r="M436" s="15">
        <v>2.4E-2</v>
      </c>
      <c r="N436" s="15">
        <v>1.2999999999999999E-2</v>
      </c>
      <c r="O436" s="15">
        <v>1E-3</v>
      </c>
      <c r="P436" s="15">
        <v>2.1999999999999999E-2</v>
      </c>
      <c r="Q436" s="15">
        <v>1.4E-2</v>
      </c>
      <c r="R436" s="15">
        <v>3.1E-2</v>
      </c>
      <c r="S436" s="15">
        <v>12.303000000000001</v>
      </c>
      <c r="U436" s="15">
        <v>291689.05699999997</v>
      </c>
      <c r="V436" s="15">
        <v>490</v>
      </c>
    </row>
    <row r="437" spans="2:22" x14ac:dyDescent="0.25">
      <c r="B437" s="15" t="s">
        <v>136</v>
      </c>
      <c r="C437" s="15" t="s">
        <v>344</v>
      </c>
      <c r="D437" s="15" t="s">
        <v>246</v>
      </c>
      <c r="E437" s="15">
        <v>2023</v>
      </c>
      <c r="F437" s="15" t="s">
        <v>162</v>
      </c>
      <c r="G437" s="15" t="s">
        <v>133</v>
      </c>
      <c r="H437" s="15" t="s">
        <v>136</v>
      </c>
      <c r="I437" s="15" t="s">
        <v>139</v>
      </c>
      <c r="J437" s="15" t="s">
        <v>141</v>
      </c>
      <c r="K437" s="15" t="s">
        <v>275</v>
      </c>
      <c r="L437" s="15" t="s">
        <v>280</v>
      </c>
      <c r="M437" s="15">
        <v>2.1999999999999999E-2</v>
      </c>
      <c r="N437" s="15">
        <v>1.2999999999999999E-2</v>
      </c>
      <c r="O437" s="15">
        <v>1E-3</v>
      </c>
      <c r="P437" s="15">
        <v>0.02</v>
      </c>
      <c r="Q437" s="15">
        <v>1.2E-2</v>
      </c>
      <c r="R437" s="15">
        <v>2.8000000000000001E-2</v>
      </c>
      <c r="S437" s="15">
        <v>12.207000000000001</v>
      </c>
      <c r="U437" s="15">
        <v>294449.967</v>
      </c>
      <c r="V437" s="15">
        <v>90</v>
      </c>
    </row>
    <row r="438" spans="2:22" x14ac:dyDescent="0.25">
      <c r="B438" s="15" t="s">
        <v>136</v>
      </c>
      <c r="C438" s="15" t="s">
        <v>344</v>
      </c>
      <c r="D438" s="15" t="s">
        <v>247</v>
      </c>
      <c r="E438" s="15">
        <v>2023</v>
      </c>
      <c r="F438" s="15" t="s">
        <v>162</v>
      </c>
      <c r="G438" s="15" t="s">
        <v>133</v>
      </c>
      <c r="H438" s="15" t="s">
        <v>136</v>
      </c>
      <c r="I438" s="15" t="s">
        <v>139</v>
      </c>
      <c r="J438" s="15" t="s">
        <v>141</v>
      </c>
      <c r="K438" s="15" t="s">
        <v>275</v>
      </c>
      <c r="L438" s="15" t="s">
        <v>276</v>
      </c>
      <c r="M438" s="15">
        <v>1.4E-2</v>
      </c>
      <c r="N438" s="15">
        <v>1.2E-2</v>
      </c>
      <c r="O438" s="15">
        <v>1E-3</v>
      </c>
      <c r="P438" s="15">
        <v>1.0999999999999999E-2</v>
      </c>
      <c r="Q438" s="15">
        <v>6.0000000000000001E-3</v>
      </c>
      <c r="R438" s="15">
        <v>1.7999999999999999E-2</v>
      </c>
      <c r="S438" s="15">
        <v>12.25</v>
      </c>
      <c r="U438" s="15">
        <v>293096.17</v>
      </c>
      <c r="V438" s="15">
        <v>120</v>
      </c>
    </row>
    <row r="439" spans="2:22" x14ac:dyDescent="0.25">
      <c r="B439" s="15" t="s">
        <v>136</v>
      </c>
      <c r="C439" s="15" t="s">
        <v>344</v>
      </c>
      <c r="D439" s="15" t="s">
        <v>247</v>
      </c>
      <c r="E439" s="15">
        <v>2023</v>
      </c>
      <c r="F439" s="15" t="s">
        <v>162</v>
      </c>
      <c r="G439" s="15" t="s">
        <v>133</v>
      </c>
      <c r="H439" s="15" t="s">
        <v>136</v>
      </c>
      <c r="I439" s="15" t="s">
        <v>139</v>
      </c>
      <c r="J439" s="15" t="s">
        <v>141</v>
      </c>
      <c r="K439" s="15" t="s">
        <v>275</v>
      </c>
      <c r="L439" s="15" t="s">
        <v>277</v>
      </c>
      <c r="M439" s="15">
        <v>1.7999999999999999E-2</v>
      </c>
      <c r="N439" s="15">
        <v>1.2E-2</v>
      </c>
      <c r="O439" s="15">
        <v>0</v>
      </c>
      <c r="P439" s="15">
        <v>1.6E-2</v>
      </c>
      <c r="Q439" s="15">
        <v>0.01</v>
      </c>
      <c r="R439" s="15">
        <v>2.4E-2</v>
      </c>
      <c r="S439" s="15">
        <v>12.173999999999999</v>
      </c>
      <c r="U439" s="15">
        <v>292796.92599999998</v>
      </c>
      <c r="V439" s="15">
        <v>1210</v>
      </c>
    </row>
    <row r="440" spans="2:22" x14ac:dyDescent="0.25">
      <c r="B440" s="15" t="s">
        <v>136</v>
      </c>
      <c r="C440" s="15" t="s">
        <v>344</v>
      </c>
      <c r="D440" s="15" t="s">
        <v>247</v>
      </c>
      <c r="E440" s="15">
        <v>2023</v>
      </c>
      <c r="F440" s="15" t="s">
        <v>162</v>
      </c>
      <c r="G440" s="15" t="s">
        <v>133</v>
      </c>
      <c r="H440" s="15" t="s">
        <v>136</v>
      </c>
      <c r="I440" s="15" t="s">
        <v>139</v>
      </c>
      <c r="J440" s="15" t="s">
        <v>141</v>
      </c>
      <c r="K440" s="15" t="s">
        <v>275</v>
      </c>
      <c r="L440" s="15" t="s">
        <v>278</v>
      </c>
      <c r="M440" s="15">
        <v>2.1999999999999999E-2</v>
      </c>
      <c r="N440" s="15">
        <v>1.4999999999999999E-2</v>
      </c>
      <c r="O440" s="15">
        <v>0</v>
      </c>
      <c r="P440" s="15">
        <v>0.02</v>
      </c>
      <c r="Q440" s="15">
        <v>1.2999999999999999E-2</v>
      </c>
      <c r="R440" s="15">
        <v>2.8000000000000001E-2</v>
      </c>
      <c r="S440" s="15">
        <v>12.244</v>
      </c>
      <c r="U440" s="15">
        <v>292132.36700000003</v>
      </c>
      <c r="V440" s="15">
        <v>1620</v>
      </c>
    </row>
    <row r="441" spans="2:22" x14ac:dyDescent="0.25">
      <c r="B441" s="15" t="s">
        <v>136</v>
      </c>
      <c r="C441" s="15" t="s">
        <v>344</v>
      </c>
      <c r="D441" s="15" t="s">
        <v>247</v>
      </c>
      <c r="E441" s="15">
        <v>2023</v>
      </c>
      <c r="F441" s="15" t="s">
        <v>162</v>
      </c>
      <c r="G441" s="15" t="s">
        <v>133</v>
      </c>
      <c r="H441" s="15" t="s">
        <v>136</v>
      </c>
      <c r="I441" s="15" t="s">
        <v>139</v>
      </c>
      <c r="J441" s="15" t="s">
        <v>141</v>
      </c>
      <c r="K441" s="15" t="s">
        <v>275</v>
      </c>
      <c r="L441" s="15" t="s">
        <v>279</v>
      </c>
      <c r="M441" s="15">
        <v>2.4E-2</v>
      </c>
      <c r="N441" s="15">
        <v>1.4E-2</v>
      </c>
      <c r="O441" s="15">
        <v>1E-3</v>
      </c>
      <c r="P441" s="15">
        <v>2.1000000000000001E-2</v>
      </c>
      <c r="Q441" s="15">
        <v>1.4E-2</v>
      </c>
      <c r="R441" s="15">
        <v>3.2000000000000001E-2</v>
      </c>
      <c r="S441" s="15">
        <v>12.303000000000001</v>
      </c>
      <c r="U441" s="15">
        <v>291691.87900000002</v>
      </c>
      <c r="V441" s="15">
        <v>490</v>
      </c>
    </row>
    <row r="442" spans="2:22" x14ac:dyDescent="0.25">
      <c r="B442" s="15" t="s">
        <v>136</v>
      </c>
      <c r="C442" s="15" t="s">
        <v>344</v>
      </c>
      <c r="D442" s="15" t="s">
        <v>247</v>
      </c>
      <c r="E442" s="15">
        <v>2023</v>
      </c>
      <c r="F442" s="15" t="s">
        <v>162</v>
      </c>
      <c r="G442" s="15" t="s">
        <v>133</v>
      </c>
      <c r="H442" s="15" t="s">
        <v>136</v>
      </c>
      <c r="I442" s="15" t="s">
        <v>139</v>
      </c>
      <c r="J442" s="15" t="s">
        <v>141</v>
      </c>
      <c r="K442" s="15" t="s">
        <v>275</v>
      </c>
      <c r="L442" s="15" t="s">
        <v>280</v>
      </c>
      <c r="M442" s="15">
        <v>2.1000000000000001E-2</v>
      </c>
      <c r="N442" s="15">
        <v>1.2999999999999999E-2</v>
      </c>
      <c r="O442" s="15">
        <v>1E-3</v>
      </c>
      <c r="P442" s="15">
        <v>0.02</v>
      </c>
      <c r="Q442" s="15">
        <v>1.0999999999999999E-2</v>
      </c>
      <c r="R442" s="15">
        <v>2.7E-2</v>
      </c>
      <c r="S442" s="15">
        <v>12.208</v>
      </c>
      <c r="U442" s="15">
        <v>294449.60800000001</v>
      </c>
      <c r="V442" s="15">
        <v>90</v>
      </c>
    </row>
    <row r="443" spans="2:22" x14ac:dyDescent="0.25">
      <c r="B443" s="15" t="s">
        <v>136</v>
      </c>
      <c r="C443" s="15" t="s">
        <v>344</v>
      </c>
      <c r="D443" s="15" t="s">
        <v>248</v>
      </c>
      <c r="E443" s="15">
        <v>2023</v>
      </c>
      <c r="F443" s="15" t="s">
        <v>162</v>
      </c>
      <c r="G443" s="15" t="s">
        <v>133</v>
      </c>
      <c r="H443" s="15" t="s">
        <v>136</v>
      </c>
      <c r="I443" s="15" t="s">
        <v>139</v>
      </c>
      <c r="J443" s="15" t="s">
        <v>141</v>
      </c>
      <c r="K443" s="15" t="s">
        <v>275</v>
      </c>
      <c r="L443" s="15" t="s">
        <v>276</v>
      </c>
      <c r="M443" s="15">
        <v>1.2E-2</v>
      </c>
      <c r="N443" s="15">
        <v>0.01</v>
      </c>
      <c r="O443" s="15">
        <v>1E-3</v>
      </c>
      <c r="P443" s="15">
        <v>1.0999999999999999E-2</v>
      </c>
      <c r="Q443" s="15">
        <v>5.0000000000000001E-3</v>
      </c>
      <c r="R443" s="15">
        <v>1.4999999999999999E-2</v>
      </c>
      <c r="S443" s="15">
        <v>11.676</v>
      </c>
      <c r="U443" s="15">
        <v>132674.45499999999</v>
      </c>
      <c r="V443" s="15">
        <v>120</v>
      </c>
    </row>
    <row r="444" spans="2:22" x14ac:dyDescent="0.25">
      <c r="B444" s="15" t="s">
        <v>136</v>
      </c>
      <c r="C444" s="15" t="s">
        <v>344</v>
      </c>
      <c r="D444" s="15" t="s">
        <v>248</v>
      </c>
      <c r="E444" s="15">
        <v>2023</v>
      </c>
      <c r="F444" s="15" t="s">
        <v>162</v>
      </c>
      <c r="G444" s="15" t="s">
        <v>133</v>
      </c>
      <c r="H444" s="15" t="s">
        <v>136</v>
      </c>
      <c r="I444" s="15" t="s">
        <v>139</v>
      </c>
      <c r="J444" s="15" t="s">
        <v>141</v>
      </c>
      <c r="K444" s="15" t="s">
        <v>275</v>
      </c>
      <c r="L444" s="15" t="s">
        <v>277</v>
      </c>
      <c r="M444" s="15">
        <v>1.7000000000000001E-2</v>
      </c>
      <c r="N444" s="15">
        <v>1.0999999999999999E-2</v>
      </c>
      <c r="O444" s="15">
        <v>0</v>
      </c>
      <c r="P444" s="15">
        <v>1.4999999999999999E-2</v>
      </c>
      <c r="Q444" s="15">
        <v>0.01</v>
      </c>
      <c r="R444" s="15">
        <v>2.1999999999999999E-2</v>
      </c>
      <c r="S444" s="15">
        <v>11.59</v>
      </c>
      <c r="U444" s="15">
        <v>134242.56899999999</v>
      </c>
      <c r="V444" s="15">
        <v>1210</v>
      </c>
    </row>
    <row r="445" spans="2:22" x14ac:dyDescent="0.25">
      <c r="B445" s="15" t="s">
        <v>136</v>
      </c>
      <c r="C445" s="15" t="s">
        <v>344</v>
      </c>
      <c r="D445" s="15" t="s">
        <v>248</v>
      </c>
      <c r="E445" s="15">
        <v>2023</v>
      </c>
      <c r="F445" s="15" t="s">
        <v>162</v>
      </c>
      <c r="G445" s="15" t="s">
        <v>133</v>
      </c>
      <c r="H445" s="15" t="s">
        <v>136</v>
      </c>
      <c r="I445" s="15" t="s">
        <v>139</v>
      </c>
      <c r="J445" s="15" t="s">
        <v>141</v>
      </c>
      <c r="K445" s="15" t="s">
        <v>275</v>
      </c>
      <c r="L445" s="15" t="s">
        <v>278</v>
      </c>
      <c r="M445" s="15">
        <v>0.02</v>
      </c>
      <c r="N445" s="15">
        <v>1.2999999999999999E-2</v>
      </c>
      <c r="O445" s="15">
        <v>0</v>
      </c>
      <c r="P445" s="15">
        <v>1.7999999999999999E-2</v>
      </c>
      <c r="Q445" s="15">
        <v>1.2E-2</v>
      </c>
      <c r="R445" s="15">
        <v>2.5999999999999999E-2</v>
      </c>
      <c r="S445" s="15">
        <v>11.666</v>
      </c>
      <c r="U445" s="15">
        <v>132867.41899999999</v>
      </c>
      <c r="V445" s="15">
        <v>1620</v>
      </c>
    </row>
    <row r="446" spans="2:22" x14ac:dyDescent="0.25">
      <c r="B446" s="15" t="s">
        <v>136</v>
      </c>
      <c r="C446" s="15" t="s">
        <v>344</v>
      </c>
      <c r="D446" s="15" t="s">
        <v>248</v>
      </c>
      <c r="E446" s="15">
        <v>2023</v>
      </c>
      <c r="F446" s="15" t="s">
        <v>162</v>
      </c>
      <c r="G446" s="15" t="s">
        <v>133</v>
      </c>
      <c r="H446" s="15" t="s">
        <v>136</v>
      </c>
      <c r="I446" s="15" t="s">
        <v>139</v>
      </c>
      <c r="J446" s="15" t="s">
        <v>141</v>
      </c>
      <c r="K446" s="15" t="s">
        <v>275</v>
      </c>
      <c r="L446" s="15" t="s">
        <v>279</v>
      </c>
      <c r="M446" s="15">
        <v>2.1999999999999999E-2</v>
      </c>
      <c r="N446" s="15">
        <v>1.2999999999999999E-2</v>
      </c>
      <c r="O446" s="15">
        <v>1E-3</v>
      </c>
      <c r="P446" s="15">
        <v>0.02</v>
      </c>
      <c r="Q446" s="15">
        <v>1.2999999999999999E-2</v>
      </c>
      <c r="R446" s="15">
        <v>2.9000000000000001E-2</v>
      </c>
      <c r="S446" s="15">
        <v>11.709</v>
      </c>
      <c r="U446" s="15">
        <v>132131.193</v>
      </c>
      <c r="V446" s="15">
        <v>490</v>
      </c>
    </row>
    <row r="447" spans="2:22" x14ac:dyDescent="0.25">
      <c r="B447" s="15" t="s">
        <v>136</v>
      </c>
      <c r="C447" s="15" t="s">
        <v>344</v>
      </c>
      <c r="D447" s="15" t="s">
        <v>248</v>
      </c>
      <c r="E447" s="15">
        <v>2023</v>
      </c>
      <c r="F447" s="15" t="s">
        <v>162</v>
      </c>
      <c r="G447" s="15" t="s">
        <v>133</v>
      </c>
      <c r="H447" s="15" t="s">
        <v>136</v>
      </c>
      <c r="I447" s="15" t="s">
        <v>139</v>
      </c>
      <c r="J447" s="15" t="s">
        <v>141</v>
      </c>
      <c r="K447" s="15" t="s">
        <v>275</v>
      </c>
      <c r="L447" s="15" t="s">
        <v>280</v>
      </c>
      <c r="M447" s="15">
        <v>1.9E-2</v>
      </c>
      <c r="N447" s="15">
        <v>1.2999999999999999E-2</v>
      </c>
      <c r="O447" s="15">
        <v>1E-3</v>
      </c>
      <c r="P447" s="15">
        <v>1.6E-2</v>
      </c>
      <c r="Q447" s="15">
        <v>0.01</v>
      </c>
      <c r="R447" s="15">
        <v>2.4E-2</v>
      </c>
      <c r="S447" s="15">
        <v>11.63</v>
      </c>
      <c r="U447" s="15">
        <v>134759.32999999999</v>
      </c>
      <c r="V447" s="15">
        <v>90</v>
      </c>
    </row>
    <row r="448" spans="2:22" x14ac:dyDescent="0.25">
      <c r="B448" s="15" t="s">
        <v>136</v>
      </c>
      <c r="C448" s="15" t="s">
        <v>344</v>
      </c>
      <c r="D448" s="15" t="s">
        <v>249</v>
      </c>
      <c r="E448" s="15">
        <v>2023</v>
      </c>
      <c r="F448" s="15" t="s">
        <v>162</v>
      </c>
      <c r="G448" s="15" t="s">
        <v>133</v>
      </c>
      <c r="H448" s="15" t="s">
        <v>136</v>
      </c>
      <c r="I448" s="15" t="s">
        <v>139</v>
      </c>
      <c r="J448" s="15" t="s">
        <v>141</v>
      </c>
      <c r="K448" s="15" t="s">
        <v>275</v>
      </c>
      <c r="L448" s="15" t="s">
        <v>276</v>
      </c>
      <c r="M448" s="15">
        <v>1.0999999999999999E-2</v>
      </c>
      <c r="N448" s="15">
        <v>8.9999999999999993E-3</v>
      </c>
      <c r="O448" s="15">
        <v>1E-3</v>
      </c>
      <c r="P448" s="15">
        <v>8.9999999999999993E-3</v>
      </c>
      <c r="Q448" s="15">
        <v>6.0000000000000001E-3</v>
      </c>
      <c r="R448" s="15">
        <v>1.4E-2</v>
      </c>
      <c r="S448" s="15">
        <v>11.676</v>
      </c>
      <c r="U448" s="15">
        <v>132677.18299999999</v>
      </c>
      <c r="V448" s="15">
        <v>120</v>
      </c>
    </row>
    <row r="449" spans="2:22" x14ac:dyDescent="0.25">
      <c r="B449" s="15" t="s">
        <v>136</v>
      </c>
      <c r="C449" s="15" t="s">
        <v>344</v>
      </c>
      <c r="D449" s="15" t="s">
        <v>249</v>
      </c>
      <c r="E449" s="15">
        <v>2023</v>
      </c>
      <c r="F449" s="15" t="s">
        <v>162</v>
      </c>
      <c r="G449" s="15" t="s">
        <v>133</v>
      </c>
      <c r="H449" s="15" t="s">
        <v>136</v>
      </c>
      <c r="I449" s="15" t="s">
        <v>139</v>
      </c>
      <c r="J449" s="15" t="s">
        <v>141</v>
      </c>
      <c r="K449" s="15" t="s">
        <v>275</v>
      </c>
      <c r="L449" s="15" t="s">
        <v>277</v>
      </c>
      <c r="M449" s="15">
        <v>1.6E-2</v>
      </c>
      <c r="N449" s="15">
        <v>1.0999999999999999E-2</v>
      </c>
      <c r="O449" s="15">
        <v>0</v>
      </c>
      <c r="P449" s="15">
        <v>1.4E-2</v>
      </c>
      <c r="Q449" s="15">
        <v>8.0000000000000002E-3</v>
      </c>
      <c r="R449" s="15">
        <v>2.1000000000000001E-2</v>
      </c>
      <c r="S449" s="15">
        <v>11.59</v>
      </c>
      <c r="U449" s="15">
        <v>134243.125</v>
      </c>
      <c r="V449" s="15">
        <v>1210</v>
      </c>
    </row>
    <row r="450" spans="2:22" x14ac:dyDescent="0.25">
      <c r="B450" s="15" t="s">
        <v>136</v>
      </c>
      <c r="C450" s="15" t="s">
        <v>344</v>
      </c>
      <c r="D450" s="15" t="s">
        <v>249</v>
      </c>
      <c r="E450" s="15">
        <v>2023</v>
      </c>
      <c r="F450" s="15" t="s">
        <v>162</v>
      </c>
      <c r="G450" s="15" t="s">
        <v>133</v>
      </c>
      <c r="H450" s="15" t="s">
        <v>136</v>
      </c>
      <c r="I450" s="15" t="s">
        <v>139</v>
      </c>
      <c r="J450" s="15" t="s">
        <v>141</v>
      </c>
      <c r="K450" s="15" t="s">
        <v>275</v>
      </c>
      <c r="L450" s="15" t="s">
        <v>278</v>
      </c>
      <c r="M450" s="15">
        <v>1.7999999999999999E-2</v>
      </c>
      <c r="N450" s="15">
        <v>1.2999999999999999E-2</v>
      </c>
      <c r="O450" s="15">
        <v>0</v>
      </c>
      <c r="P450" s="15">
        <v>1.6E-2</v>
      </c>
      <c r="Q450" s="15">
        <v>1.0999999999999999E-2</v>
      </c>
      <c r="R450" s="15">
        <v>2.4E-2</v>
      </c>
      <c r="S450" s="15">
        <v>11.666</v>
      </c>
      <c r="U450" s="15">
        <v>132868.524</v>
      </c>
      <c r="V450" s="15">
        <v>1620</v>
      </c>
    </row>
    <row r="451" spans="2:22" x14ac:dyDescent="0.25">
      <c r="B451" s="15" t="s">
        <v>136</v>
      </c>
      <c r="C451" s="15" t="s">
        <v>344</v>
      </c>
      <c r="D451" s="15" t="s">
        <v>249</v>
      </c>
      <c r="E451" s="15">
        <v>2023</v>
      </c>
      <c r="F451" s="15" t="s">
        <v>162</v>
      </c>
      <c r="G451" s="15" t="s">
        <v>133</v>
      </c>
      <c r="H451" s="15" t="s">
        <v>136</v>
      </c>
      <c r="I451" s="15" t="s">
        <v>139</v>
      </c>
      <c r="J451" s="15" t="s">
        <v>141</v>
      </c>
      <c r="K451" s="15" t="s">
        <v>275</v>
      </c>
      <c r="L451" s="15" t="s">
        <v>279</v>
      </c>
      <c r="M451" s="15">
        <v>0.02</v>
      </c>
      <c r="N451" s="15">
        <v>1.2999999999999999E-2</v>
      </c>
      <c r="O451" s="15">
        <v>1E-3</v>
      </c>
      <c r="P451" s="15">
        <v>1.7999999999999999E-2</v>
      </c>
      <c r="Q451" s="15">
        <v>1.2E-2</v>
      </c>
      <c r="R451" s="15">
        <v>2.7E-2</v>
      </c>
      <c r="S451" s="15">
        <v>11.709</v>
      </c>
      <c r="U451" s="15">
        <v>132134.68799999999</v>
      </c>
      <c r="V451" s="15">
        <v>490</v>
      </c>
    </row>
    <row r="452" spans="2:22" x14ac:dyDescent="0.25">
      <c r="B452" s="15" t="s">
        <v>136</v>
      </c>
      <c r="C452" s="15" t="s">
        <v>344</v>
      </c>
      <c r="D452" s="15" t="s">
        <v>249</v>
      </c>
      <c r="E452" s="15">
        <v>2023</v>
      </c>
      <c r="F452" s="15" t="s">
        <v>162</v>
      </c>
      <c r="G452" s="15" t="s">
        <v>133</v>
      </c>
      <c r="H452" s="15" t="s">
        <v>136</v>
      </c>
      <c r="I452" s="15" t="s">
        <v>139</v>
      </c>
      <c r="J452" s="15" t="s">
        <v>141</v>
      </c>
      <c r="K452" s="15" t="s">
        <v>275</v>
      </c>
      <c r="L452" s="15" t="s">
        <v>280</v>
      </c>
      <c r="M452" s="15">
        <v>1.7999999999999999E-2</v>
      </c>
      <c r="N452" s="15">
        <v>1.0999999999999999E-2</v>
      </c>
      <c r="O452" s="15">
        <v>1E-3</v>
      </c>
      <c r="P452" s="15">
        <v>1.7000000000000001E-2</v>
      </c>
      <c r="Q452" s="15">
        <v>8.9999999999999993E-3</v>
      </c>
      <c r="R452" s="15">
        <v>2.5000000000000001E-2</v>
      </c>
      <c r="S452" s="15">
        <v>11.63</v>
      </c>
      <c r="U452" s="15">
        <v>134759.32999999999</v>
      </c>
      <c r="V452" s="15">
        <v>90</v>
      </c>
    </row>
    <row r="453" spans="2:22" x14ac:dyDescent="0.25">
      <c r="B453" s="15" t="s">
        <v>136</v>
      </c>
      <c r="C453" s="15" t="s">
        <v>344</v>
      </c>
      <c r="D453" s="15" t="s">
        <v>250</v>
      </c>
      <c r="E453" s="15">
        <v>2023</v>
      </c>
      <c r="F453" s="15" t="s">
        <v>162</v>
      </c>
      <c r="G453" s="15" t="s">
        <v>133</v>
      </c>
      <c r="H453" s="15" t="s">
        <v>136</v>
      </c>
      <c r="I453" s="15" t="s">
        <v>139</v>
      </c>
      <c r="J453" s="15" t="s">
        <v>141</v>
      </c>
      <c r="K453" s="15" t="s">
        <v>275</v>
      </c>
      <c r="L453" s="15" t="s">
        <v>276</v>
      </c>
      <c r="M453" s="15">
        <v>0.01</v>
      </c>
      <c r="N453" s="15">
        <v>8.0000000000000002E-3</v>
      </c>
      <c r="O453" s="15">
        <v>1E-3</v>
      </c>
      <c r="P453" s="15">
        <v>8.9999999999999993E-3</v>
      </c>
      <c r="Q453" s="15">
        <v>4.0000000000000001E-3</v>
      </c>
      <c r="R453" s="15">
        <v>1.2E-2</v>
      </c>
      <c r="S453" s="15">
        <v>11.11</v>
      </c>
      <c r="U453" s="15">
        <v>33474.703000000001</v>
      </c>
      <c r="V453" s="15">
        <v>120</v>
      </c>
    </row>
    <row r="454" spans="2:22" x14ac:dyDescent="0.25">
      <c r="B454" s="15" t="s">
        <v>136</v>
      </c>
      <c r="C454" s="15" t="s">
        <v>344</v>
      </c>
      <c r="D454" s="15" t="s">
        <v>250</v>
      </c>
      <c r="E454" s="15">
        <v>2023</v>
      </c>
      <c r="F454" s="15" t="s">
        <v>162</v>
      </c>
      <c r="G454" s="15" t="s">
        <v>133</v>
      </c>
      <c r="H454" s="15" t="s">
        <v>136</v>
      </c>
      <c r="I454" s="15" t="s">
        <v>139</v>
      </c>
      <c r="J454" s="15" t="s">
        <v>141</v>
      </c>
      <c r="K454" s="15" t="s">
        <v>275</v>
      </c>
      <c r="L454" s="15" t="s">
        <v>277</v>
      </c>
      <c r="M454" s="15">
        <v>1.4E-2</v>
      </c>
      <c r="N454" s="15">
        <v>0.01</v>
      </c>
      <c r="O454" s="15">
        <v>0</v>
      </c>
      <c r="P454" s="15">
        <v>1.2E-2</v>
      </c>
      <c r="Q454" s="15">
        <v>7.0000000000000001E-3</v>
      </c>
      <c r="R454" s="15">
        <v>1.9E-2</v>
      </c>
      <c r="S454" s="15">
        <v>11.013999999999999</v>
      </c>
      <c r="U454" s="15">
        <v>35017.794999999998</v>
      </c>
      <c r="V454" s="15">
        <v>1210</v>
      </c>
    </row>
    <row r="455" spans="2:22" x14ac:dyDescent="0.25">
      <c r="B455" s="15" t="s">
        <v>136</v>
      </c>
      <c r="C455" s="15" t="s">
        <v>344</v>
      </c>
      <c r="D455" s="15" t="s">
        <v>250</v>
      </c>
      <c r="E455" s="15">
        <v>2023</v>
      </c>
      <c r="F455" s="15" t="s">
        <v>162</v>
      </c>
      <c r="G455" s="15" t="s">
        <v>133</v>
      </c>
      <c r="H455" s="15" t="s">
        <v>136</v>
      </c>
      <c r="I455" s="15" t="s">
        <v>139</v>
      </c>
      <c r="J455" s="15" t="s">
        <v>141</v>
      </c>
      <c r="K455" s="15" t="s">
        <v>275</v>
      </c>
      <c r="L455" s="15" t="s">
        <v>278</v>
      </c>
      <c r="M455" s="15">
        <v>1.6E-2</v>
      </c>
      <c r="N455" s="15">
        <v>1.2E-2</v>
      </c>
      <c r="O455" s="15">
        <v>0</v>
      </c>
      <c r="P455" s="15">
        <v>1.4E-2</v>
      </c>
      <c r="Q455" s="15">
        <v>8.9999999999999993E-3</v>
      </c>
      <c r="R455" s="15">
        <v>2.1999999999999999E-2</v>
      </c>
      <c r="S455" s="15">
        <v>11.096</v>
      </c>
      <c r="U455" s="15">
        <v>33786.071000000004</v>
      </c>
      <c r="V455" s="15">
        <v>1620</v>
      </c>
    </row>
    <row r="456" spans="2:22" x14ac:dyDescent="0.25">
      <c r="B456" s="15" t="s">
        <v>136</v>
      </c>
      <c r="C456" s="15" t="s">
        <v>344</v>
      </c>
      <c r="D456" s="15" t="s">
        <v>250</v>
      </c>
      <c r="E456" s="15">
        <v>2023</v>
      </c>
      <c r="F456" s="15" t="s">
        <v>162</v>
      </c>
      <c r="G456" s="15" t="s">
        <v>133</v>
      </c>
      <c r="H456" s="15" t="s">
        <v>136</v>
      </c>
      <c r="I456" s="15" t="s">
        <v>139</v>
      </c>
      <c r="J456" s="15" t="s">
        <v>141</v>
      </c>
      <c r="K456" s="15" t="s">
        <v>275</v>
      </c>
      <c r="L456" s="15" t="s">
        <v>279</v>
      </c>
      <c r="M456" s="15">
        <v>1.9E-2</v>
      </c>
      <c r="N456" s="15">
        <v>1.2E-2</v>
      </c>
      <c r="O456" s="15">
        <v>1E-3</v>
      </c>
      <c r="P456" s="15">
        <v>1.7000000000000001E-2</v>
      </c>
      <c r="Q456" s="15">
        <v>0.01</v>
      </c>
      <c r="R456" s="15">
        <v>2.4E-2</v>
      </c>
      <c r="S456" s="15">
        <v>11.125</v>
      </c>
      <c r="U456" s="15">
        <v>33105.446000000004</v>
      </c>
      <c r="V456" s="15">
        <v>490</v>
      </c>
    </row>
    <row r="457" spans="2:22" x14ac:dyDescent="0.25">
      <c r="B457" s="15" t="s">
        <v>136</v>
      </c>
      <c r="C457" s="15" t="s">
        <v>344</v>
      </c>
      <c r="D457" s="15" t="s">
        <v>250</v>
      </c>
      <c r="E457" s="15">
        <v>2023</v>
      </c>
      <c r="F457" s="15" t="s">
        <v>162</v>
      </c>
      <c r="G457" s="15" t="s">
        <v>133</v>
      </c>
      <c r="H457" s="15" t="s">
        <v>136</v>
      </c>
      <c r="I457" s="15" t="s">
        <v>139</v>
      </c>
      <c r="J457" s="15" t="s">
        <v>141</v>
      </c>
      <c r="K457" s="15" t="s">
        <v>275</v>
      </c>
      <c r="L457" s="15" t="s">
        <v>280</v>
      </c>
      <c r="M457" s="15">
        <v>1.6E-2</v>
      </c>
      <c r="N457" s="15">
        <v>0.01</v>
      </c>
      <c r="O457" s="15">
        <v>1E-3</v>
      </c>
      <c r="P457" s="15">
        <v>1.6E-2</v>
      </c>
      <c r="Q457" s="15">
        <v>8.9999999999999993E-3</v>
      </c>
      <c r="R457" s="15">
        <v>2.3E-2</v>
      </c>
      <c r="S457" s="15">
        <v>11.061999999999999</v>
      </c>
      <c r="U457" s="15">
        <v>34445.936999999998</v>
      </c>
      <c r="V457" s="15">
        <v>90</v>
      </c>
    </row>
    <row r="458" spans="2:22" x14ac:dyDescent="0.25">
      <c r="B458" s="15" t="s">
        <v>136</v>
      </c>
      <c r="C458" s="15" t="s">
        <v>344</v>
      </c>
      <c r="D458" s="15" t="s">
        <v>251</v>
      </c>
      <c r="E458" s="15">
        <v>2023</v>
      </c>
      <c r="F458" s="15" t="s">
        <v>162</v>
      </c>
      <c r="G458" s="15" t="s">
        <v>133</v>
      </c>
      <c r="H458" s="15" t="s">
        <v>136</v>
      </c>
      <c r="I458" s="15" t="s">
        <v>139</v>
      </c>
      <c r="J458" s="15" t="s">
        <v>141</v>
      </c>
      <c r="K458" s="15" t="s">
        <v>275</v>
      </c>
      <c r="L458" s="15" t="s">
        <v>276</v>
      </c>
      <c r="M458" s="15">
        <v>8.0000000000000002E-3</v>
      </c>
      <c r="N458" s="15">
        <v>7.0000000000000001E-3</v>
      </c>
      <c r="O458" s="15">
        <v>1E-3</v>
      </c>
      <c r="P458" s="15">
        <v>6.0000000000000001E-3</v>
      </c>
      <c r="Q458" s="15">
        <v>3.0000000000000001E-3</v>
      </c>
      <c r="R458" s="15">
        <v>1.0999999999999999E-2</v>
      </c>
      <c r="S458" s="15">
        <v>11.11</v>
      </c>
      <c r="U458" s="15">
        <v>33479.313000000002</v>
      </c>
      <c r="V458" s="15">
        <v>120</v>
      </c>
    </row>
    <row r="459" spans="2:22" x14ac:dyDescent="0.25">
      <c r="B459" s="15" t="s">
        <v>136</v>
      </c>
      <c r="C459" s="15" t="s">
        <v>344</v>
      </c>
      <c r="D459" s="15" t="s">
        <v>251</v>
      </c>
      <c r="E459" s="15">
        <v>2023</v>
      </c>
      <c r="F459" s="15" t="s">
        <v>162</v>
      </c>
      <c r="G459" s="15" t="s">
        <v>133</v>
      </c>
      <c r="H459" s="15" t="s">
        <v>136</v>
      </c>
      <c r="I459" s="15" t="s">
        <v>139</v>
      </c>
      <c r="J459" s="15" t="s">
        <v>141</v>
      </c>
      <c r="K459" s="15" t="s">
        <v>275</v>
      </c>
      <c r="L459" s="15" t="s">
        <v>277</v>
      </c>
      <c r="M459" s="15">
        <v>1.2E-2</v>
      </c>
      <c r="N459" s="15">
        <v>0.01</v>
      </c>
      <c r="O459" s="15">
        <v>0</v>
      </c>
      <c r="P459" s="15">
        <v>0.01</v>
      </c>
      <c r="Q459" s="15">
        <v>5.0000000000000001E-3</v>
      </c>
      <c r="R459" s="15">
        <v>1.7000000000000001E-2</v>
      </c>
      <c r="S459" s="15">
        <v>11.013999999999999</v>
      </c>
      <c r="U459" s="15">
        <v>35017.932000000001</v>
      </c>
      <c r="V459" s="15">
        <v>1210</v>
      </c>
    </row>
    <row r="460" spans="2:22" x14ac:dyDescent="0.25">
      <c r="B460" s="15" t="s">
        <v>136</v>
      </c>
      <c r="C460" s="15" t="s">
        <v>344</v>
      </c>
      <c r="D460" s="15" t="s">
        <v>251</v>
      </c>
      <c r="E460" s="15">
        <v>2023</v>
      </c>
      <c r="F460" s="15" t="s">
        <v>162</v>
      </c>
      <c r="G460" s="15" t="s">
        <v>133</v>
      </c>
      <c r="H460" s="15" t="s">
        <v>136</v>
      </c>
      <c r="I460" s="15" t="s">
        <v>139</v>
      </c>
      <c r="J460" s="15" t="s">
        <v>141</v>
      </c>
      <c r="K460" s="15" t="s">
        <v>275</v>
      </c>
      <c r="L460" s="15" t="s">
        <v>278</v>
      </c>
      <c r="M460" s="15">
        <v>1.4E-2</v>
      </c>
      <c r="N460" s="15">
        <v>1.2E-2</v>
      </c>
      <c r="O460" s="15">
        <v>0</v>
      </c>
      <c r="P460" s="15">
        <v>1.2E-2</v>
      </c>
      <c r="Q460" s="15">
        <v>6.0000000000000001E-3</v>
      </c>
      <c r="R460" s="15">
        <v>1.9E-2</v>
      </c>
      <c r="S460" s="15">
        <v>11.096</v>
      </c>
      <c r="U460" s="15">
        <v>33785.752999999997</v>
      </c>
      <c r="V460" s="15">
        <v>1620</v>
      </c>
    </row>
    <row r="461" spans="2:22" x14ac:dyDescent="0.25">
      <c r="B461" s="15" t="s">
        <v>136</v>
      </c>
      <c r="C461" s="15" t="s">
        <v>344</v>
      </c>
      <c r="D461" s="15" t="s">
        <v>251</v>
      </c>
      <c r="E461" s="15">
        <v>2023</v>
      </c>
      <c r="F461" s="15" t="s">
        <v>162</v>
      </c>
      <c r="G461" s="15" t="s">
        <v>133</v>
      </c>
      <c r="H461" s="15" t="s">
        <v>136</v>
      </c>
      <c r="I461" s="15" t="s">
        <v>139</v>
      </c>
      <c r="J461" s="15" t="s">
        <v>141</v>
      </c>
      <c r="K461" s="15" t="s">
        <v>275</v>
      </c>
      <c r="L461" s="15" t="s">
        <v>279</v>
      </c>
      <c r="M461" s="15">
        <v>1.6E-2</v>
      </c>
      <c r="N461" s="15">
        <v>1.2E-2</v>
      </c>
      <c r="O461" s="15">
        <v>1E-3</v>
      </c>
      <c r="P461" s="15">
        <v>1.4E-2</v>
      </c>
      <c r="Q461" s="15">
        <v>7.0000000000000001E-3</v>
      </c>
      <c r="R461" s="15">
        <v>2.3E-2</v>
      </c>
      <c r="S461" s="15">
        <v>11.124000000000001</v>
      </c>
      <c r="U461" s="15">
        <v>33098.432000000001</v>
      </c>
      <c r="V461" s="15">
        <v>490</v>
      </c>
    </row>
    <row r="462" spans="2:22" x14ac:dyDescent="0.25">
      <c r="B462" s="15" t="s">
        <v>136</v>
      </c>
      <c r="C462" s="15" t="s">
        <v>344</v>
      </c>
      <c r="D462" s="15" t="s">
        <v>251</v>
      </c>
      <c r="E462" s="15">
        <v>2023</v>
      </c>
      <c r="F462" s="15" t="s">
        <v>162</v>
      </c>
      <c r="G462" s="15" t="s">
        <v>133</v>
      </c>
      <c r="H462" s="15" t="s">
        <v>136</v>
      </c>
      <c r="I462" s="15" t="s">
        <v>139</v>
      </c>
      <c r="J462" s="15" t="s">
        <v>141</v>
      </c>
      <c r="K462" s="15" t="s">
        <v>275</v>
      </c>
      <c r="L462" s="15" t="s">
        <v>280</v>
      </c>
      <c r="M462" s="15">
        <v>1.4E-2</v>
      </c>
      <c r="N462" s="15">
        <v>0.01</v>
      </c>
      <c r="O462" s="15">
        <v>1E-3</v>
      </c>
      <c r="P462" s="15">
        <v>1.0999999999999999E-2</v>
      </c>
      <c r="Q462" s="15">
        <v>6.0000000000000001E-3</v>
      </c>
      <c r="R462" s="15">
        <v>2.1000000000000001E-2</v>
      </c>
      <c r="S462" s="15">
        <v>11.061999999999999</v>
      </c>
      <c r="U462" s="15">
        <v>34445.936999999998</v>
      </c>
      <c r="V462" s="15">
        <v>90</v>
      </c>
    </row>
    <row r="463" spans="2:22" x14ac:dyDescent="0.25">
      <c r="B463" s="15" t="s">
        <v>136</v>
      </c>
      <c r="C463" s="15" t="s">
        <v>344</v>
      </c>
      <c r="D463" s="15" t="s">
        <v>252</v>
      </c>
      <c r="E463" s="15">
        <v>2023</v>
      </c>
      <c r="F463" s="15" t="s">
        <v>162</v>
      </c>
      <c r="G463" s="15" t="s">
        <v>133</v>
      </c>
      <c r="H463" s="15" t="s">
        <v>136</v>
      </c>
      <c r="I463" s="15" t="s">
        <v>139</v>
      </c>
      <c r="J463" s="15" t="s">
        <v>141</v>
      </c>
      <c r="K463" s="15" t="s">
        <v>275</v>
      </c>
      <c r="L463" s="15" t="s">
        <v>276</v>
      </c>
      <c r="M463" s="15">
        <v>7.0000000000000001E-3</v>
      </c>
      <c r="N463" s="15">
        <v>7.0000000000000001E-3</v>
      </c>
      <c r="O463" s="15">
        <v>1E-3</v>
      </c>
      <c r="P463" s="15">
        <v>5.0000000000000001E-3</v>
      </c>
      <c r="Q463" s="15">
        <v>2E-3</v>
      </c>
      <c r="R463" s="15">
        <v>8.9999999999999993E-3</v>
      </c>
      <c r="S463" s="15">
        <v>10.622999999999999</v>
      </c>
      <c r="U463" s="15">
        <v>1495.6610000000001</v>
      </c>
      <c r="V463" s="15">
        <v>120</v>
      </c>
    </row>
    <row r="464" spans="2:22" x14ac:dyDescent="0.25">
      <c r="B464" s="15" t="s">
        <v>136</v>
      </c>
      <c r="C464" s="15" t="s">
        <v>344</v>
      </c>
      <c r="D464" s="15" t="s">
        <v>252</v>
      </c>
      <c r="E464" s="15">
        <v>2023</v>
      </c>
      <c r="F464" s="15" t="s">
        <v>162</v>
      </c>
      <c r="G464" s="15" t="s">
        <v>133</v>
      </c>
      <c r="H464" s="15" t="s">
        <v>136</v>
      </c>
      <c r="I464" s="15" t="s">
        <v>139</v>
      </c>
      <c r="J464" s="15" t="s">
        <v>141</v>
      </c>
      <c r="K464" s="15" t="s">
        <v>275</v>
      </c>
      <c r="L464" s="15" t="s">
        <v>277</v>
      </c>
      <c r="M464" s="15">
        <v>0.01</v>
      </c>
      <c r="N464" s="15">
        <v>8.9999999999999993E-3</v>
      </c>
      <c r="O464" s="15">
        <v>0</v>
      </c>
      <c r="P464" s="15">
        <v>8.0000000000000002E-3</v>
      </c>
      <c r="Q464" s="15">
        <v>3.0000000000000001E-3</v>
      </c>
      <c r="R464" s="15">
        <v>1.4999999999999999E-2</v>
      </c>
      <c r="S464" s="15">
        <v>10.518000000000001</v>
      </c>
      <c r="U464" s="15">
        <v>1901.9</v>
      </c>
      <c r="V464" s="15">
        <v>1210</v>
      </c>
    </row>
    <row r="465" spans="2:22" x14ac:dyDescent="0.25">
      <c r="B465" s="15" t="s">
        <v>136</v>
      </c>
      <c r="C465" s="15" t="s">
        <v>344</v>
      </c>
      <c r="D465" s="15" t="s">
        <v>252</v>
      </c>
      <c r="E465" s="15">
        <v>2023</v>
      </c>
      <c r="F465" s="15" t="s">
        <v>162</v>
      </c>
      <c r="G465" s="15" t="s">
        <v>133</v>
      </c>
      <c r="H465" s="15" t="s">
        <v>136</v>
      </c>
      <c r="I465" s="15" t="s">
        <v>139</v>
      </c>
      <c r="J465" s="15" t="s">
        <v>141</v>
      </c>
      <c r="K465" s="15" t="s">
        <v>275</v>
      </c>
      <c r="L465" s="15" t="s">
        <v>278</v>
      </c>
      <c r="M465" s="15">
        <v>1.2E-2</v>
      </c>
      <c r="N465" s="15">
        <v>1.0999999999999999E-2</v>
      </c>
      <c r="O465" s="15">
        <v>0</v>
      </c>
      <c r="P465" s="15">
        <v>8.9999999999999993E-3</v>
      </c>
      <c r="Q465" s="15">
        <v>4.0000000000000001E-3</v>
      </c>
      <c r="R465" s="15">
        <v>1.6E-2</v>
      </c>
      <c r="S465" s="15">
        <v>10.606</v>
      </c>
      <c r="U465" s="15">
        <v>1553.886</v>
      </c>
      <c r="V465" s="15">
        <v>1620</v>
      </c>
    </row>
    <row r="466" spans="2:22" x14ac:dyDescent="0.25">
      <c r="B466" s="15" t="s">
        <v>136</v>
      </c>
      <c r="C466" s="15" t="s">
        <v>344</v>
      </c>
      <c r="D466" s="15" t="s">
        <v>252</v>
      </c>
      <c r="E466" s="15">
        <v>2023</v>
      </c>
      <c r="F466" s="15" t="s">
        <v>162</v>
      </c>
      <c r="G466" s="15" t="s">
        <v>133</v>
      </c>
      <c r="H466" s="15" t="s">
        <v>136</v>
      </c>
      <c r="I466" s="15" t="s">
        <v>139</v>
      </c>
      <c r="J466" s="15" t="s">
        <v>141</v>
      </c>
      <c r="K466" s="15" t="s">
        <v>275</v>
      </c>
      <c r="L466" s="15" t="s">
        <v>279</v>
      </c>
      <c r="M466" s="15">
        <v>1.2999999999999999E-2</v>
      </c>
      <c r="N466" s="15">
        <v>1.0999999999999999E-2</v>
      </c>
      <c r="O466" s="15">
        <v>1E-3</v>
      </c>
      <c r="P466" s="15">
        <v>1.0999999999999999E-2</v>
      </c>
      <c r="Q466" s="15">
        <v>4.0000000000000001E-3</v>
      </c>
      <c r="R466" s="15">
        <v>1.9E-2</v>
      </c>
      <c r="S466" s="15">
        <v>10.62</v>
      </c>
      <c r="U466" s="15">
        <v>1403.367</v>
      </c>
      <c r="V466" s="15">
        <v>490</v>
      </c>
    </row>
    <row r="467" spans="2:22" x14ac:dyDescent="0.25">
      <c r="B467" s="15" t="s">
        <v>136</v>
      </c>
      <c r="C467" s="15" t="s">
        <v>344</v>
      </c>
      <c r="D467" s="15" t="s">
        <v>252</v>
      </c>
      <c r="E467" s="15">
        <v>2023</v>
      </c>
      <c r="F467" s="15" t="s">
        <v>162</v>
      </c>
      <c r="G467" s="15" t="s">
        <v>133</v>
      </c>
      <c r="H467" s="15" t="s">
        <v>136</v>
      </c>
      <c r="I467" s="15" t="s">
        <v>139</v>
      </c>
      <c r="J467" s="15" t="s">
        <v>141</v>
      </c>
      <c r="K467" s="15" t="s">
        <v>275</v>
      </c>
      <c r="L467" s="15" t="s">
        <v>280</v>
      </c>
      <c r="M467" s="15">
        <v>1.2E-2</v>
      </c>
      <c r="N467" s="15">
        <v>1.2E-2</v>
      </c>
      <c r="O467" s="15">
        <v>1E-3</v>
      </c>
      <c r="P467" s="15">
        <v>8.0000000000000002E-3</v>
      </c>
      <c r="Q467" s="15">
        <v>4.0000000000000001E-3</v>
      </c>
      <c r="R467" s="15">
        <v>1.6E-2</v>
      </c>
      <c r="S467" s="15">
        <v>10.573</v>
      </c>
      <c r="U467" s="15">
        <v>1577.5889999999999</v>
      </c>
      <c r="V467" s="15">
        <v>90</v>
      </c>
    </row>
    <row r="468" spans="2:22" x14ac:dyDescent="0.25">
      <c r="B468" s="15" t="s">
        <v>136</v>
      </c>
      <c r="C468" s="15" t="s">
        <v>344</v>
      </c>
      <c r="D468" s="15" t="s">
        <v>253</v>
      </c>
      <c r="E468" s="15">
        <v>2023</v>
      </c>
      <c r="F468" s="15" t="s">
        <v>162</v>
      </c>
      <c r="G468" s="15" t="s">
        <v>133</v>
      </c>
      <c r="H468" s="15" t="s">
        <v>136</v>
      </c>
      <c r="I468" s="15" t="s">
        <v>139</v>
      </c>
      <c r="J468" s="15" t="s">
        <v>141</v>
      </c>
      <c r="K468" s="15" t="s">
        <v>275</v>
      </c>
      <c r="L468" s="15" t="s">
        <v>276</v>
      </c>
      <c r="M468" s="15">
        <v>5.0000000000000001E-3</v>
      </c>
      <c r="N468" s="15">
        <v>6.0000000000000001E-3</v>
      </c>
      <c r="O468" s="15">
        <v>1E-3</v>
      </c>
      <c r="P468" s="15">
        <v>3.0000000000000001E-3</v>
      </c>
      <c r="Q468" s="15">
        <v>1E-3</v>
      </c>
      <c r="R468" s="15">
        <v>7.0000000000000001E-3</v>
      </c>
      <c r="S468" s="15">
        <v>10.622999999999999</v>
      </c>
      <c r="U468" s="15">
        <v>1495.8</v>
      </c>
      <c r="V468" s="15">
        <v>120</v>
      </c>
    </row>
    <row r="469" spans="2:22" x14ac:dyDescent="0.25">
      <c r="B469" s="15" t="s">
        <v>136</v>
      </c>
      <c r="C469" s="15" t="s">
        <v>344</v>
      </c>
      <c r="D469" s="15" t="s">
        <v>253</v>
      </c>
      <c r="E469" s="15">
        <v>2023</v>
      </c>
      <c r="F469" s="15" t="s">
        <v>162</v>
      </c>
      <c r="G469" s="15" t="s">
        <v>133</v>
      </c>
      <c r="H469" s="15" t="s">
        <v>136</v>
      </c>
      <c r="I469" s="15" t="s">
        <v>139</v>
      </c>
      <c r="J469" s="15" t="s">
        <v>141</v>
      </c>
      <c r="K469" s="15" t="s">
        <v>275</v>
      </c>
      <c r="L469" s="15" t="s">
        <v>277</v>
      </c>
      <c r="M469" s="15">
        <v>8.0000000000000002E-3</v>
      </c>
      <c r="N469" s="15">
        <v>8.9999999999999993E-3</v>
      </c>
      <c r="O469" s="15">
        <v>0</v>
      </c>
      <c r="P469" s="15">
        <v>6.0000000000000001E-3</v>
      </c>
      <c r="Q469" s="15">
        <v>2E-3</v>
      </c>
      <c r="R469" s="15">
        <v>1.0999999999999999E-2</v>
      </c>
      <c r="S469" s="15">
        <v>10.518000000000001</v>
      </c>
      <c r="U469" s="15">
        <v>1901.9</v>
      </c>
      <c r="V469" s="15">
        <v>1210</v>
      </c>
    </row>
    <row r="470" spans="2:22" x14ac:dyDescent="0.25">
      <c r="B470" s="15" t="s">
        <v>136</v>
      </c>
      <c r="C470" s="15" t="s">
        <v>344</v>
      </c>
      <c r="D470" s="15" t="s">
        <v>253</v>
      </c>
      <c r="E470" s="15">
        <v>2023</v>
      </c>
      <c r="F470" s="15" t="s">
        <v>162</v>
      </c>
      <c r="G470" s="15" t="s">
        <v>133</v>
      </c>
      <c r="H470" s="15" t="s">
        <v>136</v>
      </c>
      <c r="I470" s="15" t="s">
        <v>139</v>
      </c>
      <c r="J470" s="15" t="s">
        <v>141</v>
      </c>
      <c r="K470" s="15" t="s">
        <v>275</v>
      </c>
      <c r="L470" s="15" t="s">
        <v>278</v>
      </c>
      <c r="M470" s="15">
        <v>8.9999999999999993E-3</v>
      </c>
      <c r="N470" s="15">
        <v>0.01</v>
      </c>
      <c r="O470" s="15">
        <v>0</v>
      </c>
      <c r="P470" s="15">
        <v>6.0000000000000001E-3</v>
      </c>
      <c r="Q470" s="15">
        <v>2E-3</v>
      </c>
      <c r="R470" s="15">
        <v>1.2999999999999999E-2</v>
      </c>
      <c r="S470" s="15">
        <v>10.605</v>
      </c>
      <c r="U470" s="15">
        <v>1554.71</v>
      </c>
      <c r="V470" s="15">
        <v>1610</v>
      </c>
    </row>
    <row r="471" spans="2:22" x14ac:dyDescent="0.25">
      <c r="B471" s="15" t="s">
        <v>136</v>
      </c>
      <c r="C471" s="15" t="s">
        <v>344</v>
      </c>
      <c r="D471" s="15" t="s">
        <v>253</v>
      </c>
      <c r="E471" s="15">
        <v>2023</v>
      </c>
      <c r="F471" s="15" t="s">
        <v>162</v>
      </c>
      <c r="G471" s="15" t="s">
        <v>133</v>
      </c>
      <c r="H471" s="15" t="s">
        <v>136</v>
      </c>
      <c r="I471" s="15" t="s">
        <v>139</v>
      </c>
      <c r="J471" s="15" t="s">
        <v>141</v>
      </c>
      <c r="K471" s="15" t="s">
        <v>275</v>
      </c>
      <c r="L471" s="15" t="s">
        <v>279</v>
      </c>
      <c r="M471" s="15">
        <v>0.01</v>
      </c>
      <c r="N471" s="15">
        <v>0.01</v>
      </c>
      <c r="O471" s="15">
        <v>0</v>
      </c>
      <c r="P471" s="15">
        <v>7.0000000000000001E-3</v>
      </c>
      <c r="Q471" s="15">
        <v>2E-3</v>
      </c>
      <c r="R471" s="15">
        <v>1.4999999999999999E-2</v>
      </c>
      <c r="S471" s="15">
        <v>10.621</v>
      </c>
      <c r="U471" s="15">
        <v>1404.5150000000001</v>
      </c>
      <c r="V471" s="15">
        <v>490</v>
      </c>
    </row>
    <row r="472" spans="2:22" x14ac:dyDescent="0.25">
      <c r="B472" s="15" t="s">
        <v>136</v>
      </c>
      <c r="C472" s="15" t="s">
        <v>344</v>
      </c>
      <c r="D472" s="15" t="s">
        <v>253</v>
      </c>
      <c r="E472" s="15">
        <v>2023</v>
      </c>
      <c r="F472" s="15" t="s">
        <v>162</v>
      </c>
      <c r="G472" s="15" t="s">
        <v>133</v>
      </c>
      <c r="H472" s="15" t="s">
        <v>136</v>
      </c>
      <c r="I472" s="15" t="s">
        <v>139</v>
      </c>
      <c r="J472" s="15" t="s">
        <v>141</v>
      </c>
      <c r="K472" s="15" t="s">
        <v>275</v>
      </c>
      <c r="L472" s="15" t="s">
        <v>280</v>
      </c>
      <c r="M472" s="15">
        <v>8.9999999999999993E-3</v>
      </c>
      <c r="N472" s="15">
        <v>1.0999999999999999E-2</v>
      </c>
      <c r="O472" s="15">
        <v>1E-3</v>
      </c>
      <c r="P472" s="15">
        <v>5.0000000000000001E-3</v>
      </c>
      <c r="Q472" s="15">
        <v>3.0000000000000001E-3</v>
      </c>
      <c r="R472" s="15">
        <v>8.9999999999999993E-3</v>
      </c>
      <c r="S472" s="15">
        <v>10.573</v>
      </c>
      <c r="U472" s="15">
        <v>1577.5889999999999</v>
      </c>
      <c r="V472" s="15">
        <v>90</v>
      </c>
    </row>
    <row r="473" spans="2:22" x14ac:dyDescent="0.25">
      <c r="B473" s="15" t="s">
        <v>136</v>
      </c>
      <c r="C473" s="15" t="s">
        <v>344</v>
      </c>
      <c r="D473" s="15" t="s">
        <v>254</v>
      </c>
      <c r="E473" s="15">
        <v>2023</v>
      </c>
      <c r="F473" s="15" t="s">
        <v>162</v>
      </c>
      <c r="G473" s="15" t="s">
        <v>133</v>
      </c>
      <c r="H473" s="15" t="s">
        <v>136</v>
      </c>
      <c r="I473" s="15" t="s">
        <v>139</v>
      </c>
      <c r="J473" s="15" t="s">
        <v>141</v>
      </c>
      <c r="K473" s="15" t="s">
        <v>275</v>
      </c>
      <c r="L473" s="15" t="s">
        <v>276</v>
      </c>
      <c r="M473" s="15">
        <v>4.0000000000000001E-3</v>
      </c>
      <c r="N473" s="15">
        <v>5.0000000000000001E-3</v>
      </c>
      <c r="O473" s="15">
        <v>1E-3</v>
      </c>
      <c r="P473" s="15">
        <v>2E-3</v>
      </c>
      <c r="Q473" s="15">
        <v>1E-3</v>
      </c>
      <c r="R473" s="15">
        <v>5.0000000000000001E-3</v>
      </c>
      <c r="S473" s="15">
        <v>10.24</v>
      </c>
      <c r="U473" s="15">
        <v>-1.0999999999999999E-2</v>
      </c>
      <c r="V473" s="15">
        <v>120</v>
      </c>
    </row>
    <row r="474" spans="2:22" x14ac:dyDescent="0.25">
      <c r="B474" s="15" t="s">
        <v>136</v>
      </c>
      <c r="C474" s="15" t="s">
        <v>344</v>
      </c>
      <c r="D474" s="15" t="s">
        <v>254</v>
      </c>
      <c r="E474" s="15">
        <v>2023</v>
      </c>
      <c r="F474" s="15" t="s">
        <v>162</v>
      </c>
      <c r="G474" s="15" t="s">
        <v>133</v>
      </c>
      <c r="H474" s="15" t="s">
        <v>136</v>
      </c>
      <c r="I474" s="15" t="s">
        <v>139</v>
      </c>
      <c r="J474" s="15" t="s">
        <v>141</v>
      </c>
      <c r="K474" s="15" t="s">
        <v>275</v>
      </c>
      <c r="L474" s="15" t="s">
        <v>277</v>
      </c>
      <c r="M474" s="15">
        <v>6.0000000000000001E-3</v>
      </c>
      <c r="N474" s="15">
        <v>8.0000000000000002E-3</v>
      </c>
      <c r="O474" s="15">
        <v>0</v>
      </c>
      <c r="P474" s="15">
        <v>4.0000000000000001E-3</v>
      </c>
      <c r="Q474" s="15">
        <v>1E-3</v>
      </c>
      <c r="R474" s="15">
        <v>8.9999999999999993E-3</v>
      </c>
      <c r="S474" s="15">
        <v>10.130000000000001</v>
      </c>
      <c r="U474" s="15">
        <v>0.14299999999999999</v>
      </c>
      <c r="V474" s="15">
        <v>1210</v>
      </c>
    </row>
    <row r="475" spans="2:22" x14ac:dyDescent="0.25">
      <c r="B475" s="15" t="s">
        <v>136</v>
      </c>
      <c r="C475" s="15" t="s">
        <v>344</v>
      </c>
      <c r="D475" s="15" t="s">
        <v>254</v>
      </c>
      <c r="E475" s="15">
        <v>2023</v>
      </c>
      <c r="F475" s="15" t="s">
        <v>162</v>
      </c>
      <c r="G475" s="15" t="s">
        <v>133</v>
      </c>
      <c r="H475" s="15" t="s">
        <v>136</v>
      </c>
      <c r="I475" s="15" t="s">
        <v>139</v>
      </c>
      <c r="J475" s="15" t="s">
        <v>141</v>
      </c>
      <c r="K475" s="15" t="s">
        <v>275</v>
      </c>
      <c r="L475" s="15" t="s">
        <v>278</v>
      </c>
      <c r="M475" s="15">
        <v>7.0000000000000001E-3</v>
      </c>
      <c r="N475" s="15">
        <v>8.9999999999999993E-3</v>
      </c>
      <c r="O475" s="15">
        <v>0</v>
      </c>
      <c r="P475" s="15">
        <v>4.0000000000000001E-3</v>
      </c>
      <c r="Q475" s="15">
        <v>1E-3</v>
      </c>
      <c r="R475" s="15">
        <v>0.01</v>
      </c>
      <c r="S475" s="15">
        <v>10.223000000000001</v>
      </c>
      <c r="U475" s="15">
        <v>4.2999999999999997E-2</v>
      </c>
      <c r="V475" s="15">
        <v>1610</v>
      </c>
    </row>
    <row r="476" spans="2:22" x14ac:dyDescent="0.25">
      <c r="B476" s="15" t="s">
        <v>136</v>
      </c>
      <c r="C476" s="15" t="s">
        <v>344</v>
      </c>
      <c r="D476" s="15" t="s">
        <v>254</v>
      </c>
      <c r="E476" s="15">
        <v>2023</v>
      </c>
      <c r="F476" s="15" t="s">
        <v>162</v>
      </c>
      <c r="G476" s="15" t="s">
        <v>133</v>
      </c>
      <c r="H476" s="15" t="s">
        <v>136</v>
      </c>
      <c r="I476" s="15" t="s">
        <v>139</v>
      </c>
      <c r="J476" s="15" t="s">
        <v>141</v>
      </c>
      <c r="K476" s="15" t="s">
        <v>275</v>
      </c>
      <c r="L476" s="15" t="s">
        <v>279</v>
      </c>
      <c r="M476" s="15">
        <v>7.0000000000000001E-3</v>
      </c>
      <c r="N476" s="15">
        <v>8.0000000000000002E-3</v>
      </c>
      <c r="O476" s="15">
        <v>0</v>
      </c>
      <c r="P476" s="15">
        <v>4.0000000000000001E-3</v>
      </c>
      <c r="Q476" s="15">
        <v>2E-3</v>
      </c>
      <c r="R476" s="15">
        <v>0.01</v>
      </c>
      <c r="S476" s="15">
        <v>10.228</v>
      </c>
      <c r="U476" s="15">
        <v>0.13800000000000001</v>
      </c>
      <c r="V476" s="15">
        <v>490</v>
      </c>
    </row>
    <row r="477" spans="2:22" x14ac:dyDescent="0.25">
      <c r="B477" s="15" t="s">
        <v>136</v>
      </c>
      <c r="C477" s="15" t="s">
        <v>344</v>
      </c>
      <c r="D477" s="15" t="s">
        <v>254</v>
      </c>
      <c r="E477" s="15">
        <v>2023</v>
      </c>
      <c r="F477" s="15" t="s">
        <v>162</v>
      </c>
      <c r="G477" s="15" t="s">
        <v>133</v>
      </c>
      <c r="H477" s="15" t="s">
        <v>136</v>
      </c>
      <c r="I477" s="15" t="s">
        <v>139</v>
      </c>
      <c r="J477" s="15" t="s">
        <v>141</v>
      </c>
      <c r="K477" s="15" t="s">
        <v>275</v>
      </c>
      <c r="L477" s="15" t="s">
        <v>280</v>
      </c>
      <c r="M477" s="15">
        <v>7.0000000000000001E-3</v>
      </c>
      <c r="N477" s="15">
        <v>1.0999999999999999E-2</v>
      </c>
      <c r="O477" s="15">
        <v>1E-3</v>
      </c>
      <c r="P477" s="15">
        <v>4.0000000000000001E-3</v>
      </c>
      <c r="Q477" s="15">
        <v>2E-3</v>
      </c>
      <c r="R477" s="15">
        <v>7.0000000000000001E-3</v>
      </c>
      <c r="S477" s="15">
        <v>10.192</v>
      </c>
      <c r="U477" s="15">
        <v>-1.0999999999999999E-2</v>
      </c>
      <c r="V477" s="15">
        <v>90</v>
      </c>
    </row>
    <row r="478" spans="2:22" x14ac:dyDescent="0.25">
      <c r="B478" s="15" t="s">
        <v>136</v>
      </c>
      <c r="C478" s="15" t="s">
        <v>344</v>
      </c>
      <c r="D478" s="15" t="s">
        <v>255</v>
      </c>
      <c r="E478" s="15">
        <v>2023</v>
      </c>
      <c r="F478" s="15" t="s">
        <v>162</v>
      </c>
      <c r="G478" s="15" t="s">
        <v>133</v>
      </c>
      <c r="H478" s="15" t="s">
        <v>136</v>
      </c>
      <c r="I478" s="15" t="s">
        <v>139</v>
      </c>
      <c r="J478" s="15" t="s">
        <v>141</v>
      </c>
      <c r="K478" s="15" t="s">
        <v>275</v>
      </c>
      <c r="L478" s="15" t="s">
        <v>276</v>
      </c>
      <c r="M478" s="15">
        <v>3.0000000000000001E-3</v>
      </c>
      <c r="N478" s="15">
        <v>5.0000000000000001E-3</v>
      </c>
      <c r="O478" s="15">
        <v>0</v>
      </c>
      <c r="P478" s="15">
        <v>2E-3</v>
      </c>
      <c r="Q478" s="15">
        <v>0</v>
      </c>
      <c r="R478" s="15">
        <v>4.0000000000000001E-3</v>
      </c>
      <c r="S478" s="15">
        <v>10.24</v>
      </c>
      <c r="U478" s="15">
        <v>-1.0999999999999999E-2</v>
      </c>
      <c r="V478" s="15">
        <v>120</v>
      </c>
    </row>
    <row r="479" spans="2:22" x14ac:dyDescent="0.25">
      <c r="B479" s="15" t="s">
        <v>136</v>
      </c>
      <c r="C479" s="15" t="s">
        <v>344</v>
      </c>
      <c r="D479" s="15" t="s">
        <v>255</v>
      </c>
      <c r="E479" s="15">
        <v>2023</v>
      </c>
      <c r="F479" s="15" t="s">
        <v>162</v>
      </c>
      <c r="G479" s="15" t="s">
        <v>133</v>
      </c>
      <c r="H479" s="15" t="s">
        <v>136</v>
      </c>
      <c r="I479" s="15" t="s">
        <v>139</v>
      </c>
      <c r="J479" s="15" t="s">
        <v>141</v>
      </c>
      <c r="K479" s="15" t="s">
        <v>275</v>
      </c>
      <c r="L479" s="15" t="s">
        <v>277</v>
      </c>
      <c r="M479" s="15">
        <v>5.0000000000000001E-3</v>
      </c>
      <c r="N479" s="15">
        <v>7.0000000000000001E-3</v>
      </c>
      <c r="O479" s="15">
        <v>0</v>
      </c>
      <c r="P479" s="15">
        <v>2E-3</v>
      </c>
      <c r="Q479" s="15">
        <v>1E-3</v>
      </c>
      <c r="R479" s="15">
        <v>7.0000000000000001E-3</v>
      </c>
      <c r="S479" s="15">
        <v>10.130000000000001</v>
      </c>
      <c r="U479" s="15">
        <v>0.14299999999999999</v>
      </c>
      <c r="V479" s="15">
        <v>1210</v>
      </c>
    </row>
    <row r="480" spans="2:22" x14ac:dyDescent="0.25">
      <c r="B480" s="15" t="s">
        <v>136</v>
      </c>
      <c r="C480" s="15" t="s">
        <v>344</v>
      </c>
      <c r="D480" s="15" t="s">
        <v>255</v>
      </c>
      <c r="E480" s="15">
        <v>2023</v>
      </c>
      <c r="F480" s="15" t="s">
        <v>162</v>
      </c>
      <c r="G480" s="15" t="s">
        <v>133</v>
      </c>
      <c r="H480" s="15" t="s">
        <v>136</v>
      </c>
      <c r="I480" s="15" t="s">
        <v>139</v>
      </c>
      <c r="J480" s="15" t="s">
        <v>141</v>
      </c>
      <c r="K480" s="15" t="s">
        <v>275</v>
      </c>
      <c r="L480" s="15" t="s">
        <v>278</v>
      </c>
      <c r="M480" s="15">
        <v>5.0000000000000001E-3</v>
      </c>
      <c r="N480" s="15">
        <v>8.0000000000000002E-3</v>
      </c>
      <c r="O480" s="15">
        <v>0</v>
      </c>
      <c r="P480" s="15">
        <v>2E-3</v>
      </c>
      <c r="Q480" s="15">
        <v>1E-3</v>
      </c>
      <c r="R480" s="15">
        <v>7.0000000000000001E-3</v>
      </c>
      <c r="S480" s="15">
        <v>10.223000000000001</v>
      </c>
      <c r="U480" s="15">
        <v>4.2999999999999997E-2</v>
      </c>
      <c r="V480" s="15">
        <v>1610</v>
      </c>
    </row>
    <row r="481" spans="2:22" x14ac:dyDescent="0.25">
      <c r="B481" s="15" t="s">
        <v>136</v>
      </c>
      <c r="C481" s="15" t="s">
        <v>344</v>
      </c>
      <c r="D481" s="15" t="s">
        <v>255</v>
      </c>
      <c r="E481" s="15">
        <v>2023</v>
      </c>
      <c r="F481" s="15" t="s">
        <v>162</v>
      </c>
      <c r="G481" s="15" t="s">
        <v>133</v>
      </c>
      <c r="H481" s="15" t="s">
        <v>136</v>
      </c>
      <c r="I481" s="15" t="s">
        <v>139</v>
      </c>
      <c r="J481" s="15" t="s">
        <v>141</v>
      </c>
      <c r="K481" s="15" t="s">
        <v>275</v>
      </c>
      <c r="L481" s="15" t="s">
        <v>279</v>
      </c>
      <c r="M481" s="15">
        <v>5.0000000000000001E-3</v>
      </c>
      <c r="N481" s="15">
        <v>7.0000000000000001E-3</v>
      </c>
      <c r="O481" s="15">
        <v>0</v>
      </c>
      <c r="P481" s="15">
        <v>3.0000000000000001E-3</v>
      </c>
      <c r="Q481" s="15">
        <v>1E-3</v>
      </c>
      <c r="R481" s="15">
        <v>7.0000000000000001E-3</v>
      </c>
      <c r="S481" s="15">
        <v>10.227</v>
      </c>
      <c r="U481" s="15">
        <v>0.13800000000000001</v>
      </c>
      <c r="V481" s="15">
        <v>490</v>
      </c>
    </row>
    <row r="482" spans="2:22" x14ac:dyDescent="0.25">
      <c r="B482" s="15" t="s">
        <v>136</v>
      </c>
      <c r="C482" s="15" t="s">
        <v>344</v>
      </c>
      <c r="D482" s="15" t="s">
        <v>255</v>
      </c>
      <c r="E482" s="15">
        <v>2023</v>
      </c>
      <c r="F482" s="15" t="s">
        <v>162</v>
      </c>
      <c r="G482" s="15" t="s">
        <v>133</v>
      </c>
      <c r="H482" s="15" t="s">
        <v>136</v>
      </c>
      <c r="I482" s="15" t="s">
        <v>139</v>
      </c>
      <c r="J482" s="15" t="s">
        <v>141</v>
      </c>
      <c r="K482" s="15" t="s">
        <v>275</v>
      </c>
      <c r="L482" s="15" t="s">
        <v>280</v>
      </c>
      <c r="M482" s="15">
        <v>4.0000000000000001E-3</v>
      </c>
      <c r="N482" s="15">
        <v>5.0000000000000001E-3</v>
      </c>
      <c r="O482" s="15">
        <v>1E-3</v>
      </c>
      <c r="P482" s="15">
        <v>2E-3</v>
      </c>
      <c r="Q482" s="15">
        <v>1E-3</v>
      </c>
      <c r="R482" s="15">
        <v>5.0000000000000001E-3</v>
      </c>
      <c r="S482" s="15">
        <v>10.192</v>
      </c>
      <c r="U482" s="15">
        <v>-1.0999999999999999E-2</v>
      </c>
      <c r="V482" s="15">
        <v>90</v>
      </c>
    </row>
    <row r="483" spans="2:22" x14ac:dyDescent="0.25">
      <c r="B483" s="15" t="s">
        <v>136</v>
      </c>
      <c r="C483" s="15" t="s">
        <v>345</v>
      </c>
      <c r="D483" s="15" t="s">
        <v>208</v>
      </c>
      <c r="E483" s="15">
        <v>2023</v>
      </c>
      <c r="F483" s="15" t="s">
        <v>162</v>
      </c>
      <c r="G483" s="15" t="s">
        <v>133</v>
      </c>
      <c r="H483" s="15" t="s">
        <v>136</v>
      </c>
      <c r="I483" s="15" t="s">
        <v>139</v>
      </c>
      <c r="J483" s="15" t="s">
        <v>141</v>
      </c>
      <c r="K483" s="15" t="s">
        <v>275</v>
      </c>
      <c r="L483" s="15" t="s">
        <v>276</v>
      </c>
      <c r="M483" s="15">
        <v>0.13200000000000001</v>
      </c>
      <c r="N483" s="15">
        <v>0.26</v>
      </c>
      <c r="O483" s="15">
        <v>2.4E-2</v>
      </c>
      <c r="P483" s="15">
        <v>4.1000000000000002E-2</v>
      </c>
      <c r="Q483" s="15">
        <v>1.2999999999999999E-2</v>
      </c>
      <c r="R483" s="15">
        <v>0.13400000000000001</v>
      </c>
      <c r="S483" s="15">
        <v>9.9529999999999994</v>
      </c>
      <c r="U483" s="15">
        <v>-1.0999999999999999E-2</v>
      </c>
      <c r="V483" s="15">
        <v>120</v>
      </c>
    </row>
    <row r="484" spans="2:22" x14ac:dyDescent="0.25">
      <c r="B484" s="15" t="s">
        <v>136</v>
      </c>
      <c r="C484" s="15" t="s">
        <v>345</v>
      </c>
      <c r="D484" s="15" t="s">
        <v>208</v>
      </c>
      <c r="E484" s="15">
        <v>2023</v>
      </c>
      <c r="F484" s="15" t="s">
        <v>162</v>
      </c>
      <c r="G484" s="15" t="s">
        <v>133</v>
      </c>
      <c r="H484" s="15" t="s">
        <v>136</v>
      </c>
      <c r="I484" s="15" t="s">
        <v>139</v>
      </c>
      <c r="J484" s="15" t="s">
        <v>141</v>
      </c>
      <c r="K484" s="15" t="s">
        <v>275</v>
      </c>
      <c r="L484" s="15" t="s">
        <v>277</v>
      </c>
      <c r="M484" s="15">
        <v>0.16600000000000001</v>
      </c>
      <c r="N484" s="15">
        <v>0.26400000000000001</v>
      </c>
      <c r="O484" s="15">
        <v>8.0000000000000002E-3</v>
      </c>
      <c r="P484" s="15">
        <v>6.6000000000000003E-2</v>
      </c>
      <c r="Q484" s="15">
        <v>1.9E-2</v>
      </c>
      <c r="R484" s="15">
        <v>0.20100000000000001</v>
      </c>
      <c r="S484" s="15">
        <v>9.8569999999999993</v>
      </c>
      <c r="U484" s="15">
        <v>-1.0999999999999999E-2</v>
      </c>
      <c r="V484" s="15">
        <v>1180</v>
      </c>
    </row>
    <row r="485" spans="2:22" x14ac:dyDescent="0.25">
      <c r="B485" s="15" t="s">
        <v>136</v>
      </c>
      <c r="C485" s="15" t="s">
        <v>345</v>
      </c>
      <c r="D485" s="15" t="s">
        <v>208</v>
      </c>
      <c r="E485" s="15">
        <v>2023</v>
      </c>
      <c r="F485" s="15" t="s">
        <v>162</v>
      </c>
      <c r="G485" s="15" t="s">
        <v>133</v>
      </c>
      <c r="H485" s="15" t="s">
        <v>136</v>
      </c>
      <c r="I485" s="15" t="s">
        <v>139</v>
      </c>
      <c r="J485" s="15" t="s">
        <v>141</v>
      </c>
      <c r="K485" s="15" t="s">
        <v>275</v>
      </c>
      <c r="L485" s="15" t="s">
        <v>278</v>
      </c>
      <c r="M485" s="15">
        <v>0.17599999999999999</v>
      </c>
      <c r="N485" s="15">
        <v>0.29699999999999999</v>
      </c>
      <c r="O485" s="15">
        <v>7.0000000000000001E-3</v>
      </c>
      <c r="P485" s="15">
        <v>6.9000000000000006E-2</v>
      </c>
      <c r="Q485" s="15">
        <v>2.1000000000000001E-2</v>
      </c>
      <c r="R485" s="15">
        <v>0.2</v>
      </c>
      <c r="S485" s="15">
        <v>9.9499999999999993</v>
      </c>
      <c r="U485" s="15">
        <v>-1.0999999999999999E-2</v>
      </c>
      <c r="V485" s="15">
        <v>1580</v>
      </c>
    </row>
    <row r="486" spans="2:22" x14ac:dyDescent="0.25">
      <c r="B486" s="15" t="s">
        <v>136</v>
      </c>
      <c r="C486" s="15" t="s">
        <v>345</v>
      </c>
      <c r="D486" s="15" t="s">
        <v>208</v>
      </c>
      <c r="E486" s="15">
        <v>2023</v>
      </c>
      <c r="F486" s="15" t="s">
        <v>162</v>
      </c>
      <c r="G486" s="15" t="s">
        <v>133</v>
      </c>
      <c r="H486" s="15" t="s">
        <v>136</v>
      </c>
      <c r="I486" s="15" t="s">
        <v>139</v>
      </c>
      <c r="J486" s="15" t="s">
        <v>141</v>
      </c>
      <c r="K486" s="15" t="s">
        <v>275</v>
      </c>
      <c r="L486" s="15" t="s">
        <v>279</v>
      </c>
      <c r="M486" s="15">
        <v>0.2</v>
      </c>
      <c r="N486" s="15">
        <v>0.32400000000000001</v>
      </c>
      <c r="O486" s="15">
        <v>1.4999999999999999E-2</v>
      </c>
      <c r="P486" s="15">
        <v>0.08</v>
      </c>
      <c r="Q486" s="15">
        <v>2.4E-2</v>
      </c>
      <c r="R486" s="15">
        <v>0.22800000000000001</v>
      </c>
      <c r="S486" s="15">
        <v>9.9489999999999998</v>
      </c>
      <c r="U486" s="15">
        <v>-1.0999999999999999E-2</v>
      </c>
      <c r="V486" s="15">
        <v>480</v>
      </c>
    </row>
    <row r="487" spans="2:22" x14ac:dyDescent="0.25">
      <c r="B487" s="15" t="s">
        <v>136</v>
      </c>
      <c r="C487" s="15" t="s">
        <v>345</v>
      </c>
      <c r="D487" s="15" t="s">
        <v>208</v>
      </c>
      <c r="E487" s="15">
        <v>2023</v>
      </c>
      <c r="F487" s="15" t="s">
        <v>162</v>
      </c>
      <c r="G487" s="15" t="s">
        <v>133</v>
      </c>
      <c r="H487" s="15" t="s">
        <v>136</v>
      </c>
      <c r="I487" s="15" t="s">
        <v>139</v>
      </c>
      <c r="J487" s="15" t="s">
        <v>141</v>
      </c>
      <c r="K487" s="15" t="s">
        <v>275</v>
      </c>
      <c r="L487" s="15" t="s">
        <v>280</v>
      </c>
      <c r="M487" s="15">
        <v>0.17100000000000001</v>
      </c>
      <c r="N487" s="15">
        <v>0.24299999999999999</v>
      </c>
      <c r="O487" s="15">
        <v>2.7E-2</v>
      </c>
      <c r="P487" s="15">
        <v>0.08</v>
      </c>
      <c r="Q487" s="15">
        <v>2.3E-2</v>
      </c>
      <c r="R487" s="15">
        <v>0.24199999999999999</v>
      </c>
      <c r="S487" s="15">
        <v>9.8949999999999996</v>
      </c>
      <c r="U487" s="15">
        <v>-1.0999999999999999E-2</v>
      </c>
      <c r="V487" s="15">
        <v>80</v>
      </c>
    </row>
    <row r="488" spans="2:22" x14ac:dyDescent="0.25">
      <c r="B488" s="15" t="s">
        <v>136</v>
      </c>
      <c r="C488" s="15" t="s">
        <v>345</v>
      </c>
      <c r="D488" s="15" t="s">
        <v>209</v>
      </c>
      <c r="E488" s="15">
        <v>2023</v>
      </c>
      <c r="F488" s="15" t="s">
        <v>162</v>
      </c>
      <c r="G488" s="15" t="s">
        <v>133</v>
      </c>
      <c r="H488" s="15" t="s">
        <v>136</v>
      </c>
      <c r="I488" s="15" t="s">
        <v>139</v>
      </c>
      <c r="J488" s="15" t="s">
        <v>141</v>
      </c>
      <c r="K488" s="15" t="s">
        <v>275</v>
      </c>
      <c r="L488" s="15" t="s">
        <v>276</v>
      </c>
      <c r="M488" s="15">
        <v>0.11600000000000001</v>
      </c>
      <c r="N488" s="15">
        <v>0.247</v>
      </c>
      <c r="O488" s="15">
        <v>2.3E-2</v>
      </c>
      <c r="P488" s="15">
        <v>3.4000000000000002E-2</v>
      </c>
      <c r="Q488" s="15">
        <v>6.0000000000000001E-3</v>
      </c>
      <c r="R488" s="15">
        <v>0.109</v>
      </c>
      <c r="S488" s="15">
        <v>9.9489999999999998</v>
      </c>
      <c r="U488" s="15">
        <v>-1.0999999999999999E-2</v>
      </c>
      <c r="V488" s="15">
        <v>120</v>
      </c>
    </row>
    <row r="489" spans="2:22" x14ac:dyDescent="0.25">
      <c r="B489" s="15" t="s">
        <v>136</v>
      </c>
      <c r="C489" s="15" t="s">
        <v>345</v>
      </c>
      <c r="D489" s="15" t="s">
        <v>209</v>
      </c>
      <c r="E489" s="15">
        <v>2023</v>
      </c>
      <c r="F489" s="15" t="s">
        <v>162</v>
      </c>
      <c r="G489" s="15" t="s">
        <v>133</v>
      </c>
      <c r="H489" s="15" t="s">
        <v>136</v>
      </c>
      <c r="I489" s="15" t="s">
        <v>139</v>
      </c>
      <c r="J489" s="15" t="s">
        <v>141</v>
      </c>
      <c r="K489" s="15" t="s">
        <v>275</v>
      </c>
      <c r="L489" s="15" t="s">
        <v>277</v>
      </c>
      <c r="M489" s="15">
        <v>0.14099999999999999</v>
      </c>
      <c r="N489" s="15">
        <v>0.24299999999999999</v>
      </c>
      <c r="O489" s="15">
        <v>7.0000000000000001E-3</v>
      </c>
      <c r="P489" s="15">
        <v>5.0999999999999997E-2</v>
      </c>
      <c r="Q489" s="15">
        <v>1.2E-2</v>
      </c>
      <c r="R489" s="15">
        <v>0.155</v>
      </c>
      <c r="S489" s="15">
        <v>9.85</v>
      </c>
      <c r="U489" s="15">
        <v>-1.0999999999999999E-2</v>
      </c>
      <c r="V489" s="15">
        <v>1180</v>
      </c>
    </row>
    <row r="490" spans="2:22" x14ac:dyDescent="0.25">
      <c r="B490" s="15" t="s">
        <v>136</v>
      </c>
      <c r="C490" s="15" t="s">
        <v>345</v>
      </c>
      <c r="D490" s="15" t="s">
        <v>209</v>
      </c>
      <c r="E490" s="15">
        <v>2023</v>
      </c>
      <c r="F490" s="15" t="s">
        <v>162</v>
      </c>
      <c r="G490" s="15" t="s">
        <v>133</v>
      </c>
      <c r="H490" s="15" t="s">
        <v>136</v>
      </c>
      <c r="I490" s="15" t="s">
        <v>139</v>
      </c>
      <c r="J490" s="15" t="s">
        <v>141</v>
      </c>
      <c r="K490" s="15" t="s">
        <v>275</v>
      </c>
      <c r="L490" s="15" t="s">
        <v>278</v>
      </c>
      <c r="M490" s="15">
        <v>0.14399999999999999</v>
      </c>
      <c r="N490" s="15">
        <v>0.26700000000000002</v>
      </c>
      <c r="O490" s="15">
        <v>7.0000000000000001E-3</v>
      </c>
      <c r="P490" s="15">
        <v>4.8000000000000001E-2</v>
      </c>
      <c r="Q490" s="15">
        <v>1.4E-2</v>
      </c>
      <c r="R490" s="15">
        <v>0.16</v>
      </c>
      <c r="S490" s="15">
        <v>9.9459999999999997</v>
      </c>
      <c r="U490" s="15">
        <v>-1.0999999999999999E-2</v>
      </c>
      <c r="V490" s="15">
        <v>1590</v>
      </c>
    </row>
    <row r="491" spans="2:22" x14ac:dyDescent="0.25">
      <c r="B491" s="15" t="s">
        <v>136</v>
      </c>
      <c r="C491" s="15" t="s">
        <v>345</v>
      </c>
      <c r="D491" s="15" t="s">
        <v>209</v>
      </c>
      <c r="E491" s="15">
        <v>2023</v>
      </c>
      <c r="F491" s="15" t="s">
        <v>162</v>
      </c>
      <c r="G491" s="15" t="s">
        <v>133</v>
      </c>
      <c r="H491" s="15" t="s">
        <v>136</v>
      </c>
      <c r="I491" s="15" t="s">
        <v>139</v>
      </c>
      <c r="J491" s="15" t="s">
        <v>141</v>
      </c>
      <c r="K491" s="15" t="s">
        <v>275</v>
      </c>
      <c r="L491" s="15" t="s">
        <v>279</v>
      </c>
      <c r="M491" s="15">
        <v>0.16600000000000001</v>
      </c>
      <c r="N491" s="15">
        <v>0.30599999999999999</v>
      </c>
      <c r="O491" s="15">
        <v>1.4E-2</v>
      </c>
      <c r="P491" s="15">
        <v>5.5E-2</v>
      </c>
      <c r="Q491" s="15">
        <v>1.4E-2</v>
      </c>
      <c r="R491" s="15">
        <v>0.16900000000000001</v>
      </c>
      <c r="S491" s="15">
        <v>9.9440000000000008</v>
      </c>
      <c r="U491" s="15">
        <v>-1.0999999999999999E-2</v>
      </c>
      <c r="V491" s="15">
        <v>480</v>
      </c>
    </row>
    <row r="492" spans="2:22" x14ac:dyDescent="0.25">
      <c r="B492" s="15" t="s">
        <v>136</v>
      </c>
      <c r="C492" s="15" t="s">
        <v>345</v>
      </c>
      <c r="D492" s="15" t="s">
        <v>209</v>
      </c>
      <c r="E492" s="15">
        <v>2023</v>
      </c>
      <c r="F492" s="15" t="s">
        <v>162</v>
      </c>
      <c r="G492" s="15" t="s">
        <v>133</v>
      </c>
      <c r="H492" s="15" t="s">
        <v>136</v>
      </c>
      <c r="I492" s="15" t="s">
        <v>139</v>
      </c>
      <c r="J492" s="15" t="s">
        <v>141</v>
      </c>
      <c r="K492" s="15" t="s">
        <v>275</v>
      </c>
      <c r="L492" s="15" t="s">
        <v>280</v>
      </c>
      <c r="M492" s="15">
        <v>0.13100000000000001</v>
      </c>
      <c r="N492" s="15">
        <v>0.20899999999999999</v>
      </c>
      <c r="O492" s="15">
        <v>2.3E-2</v>
      </c>
      <c r="P492" s="15">
        <v>7.2999999999999995E-2</v>
      </c>
      <c r="Q492" s="15">
        <v>0.02</v>
      </c>
      <c r="R492" s="15">
        <v>0.127</v>
      </c>
      <c r="S492" s="15">
        <v>9.8949999999999996</v>
      </c>
      <c r="U492" s="15">
        <v>-1.0999999999999999E-2</v>
      </c>
      <c r="V492" s="15">
        <v>80</v>
      </c>
    </row>
    <row r="493" spans="2:22" x14ac:dyDescent="0.25">
      <c r="B493" s="15" t="s">
        <v>136</v>
      </c>
      <c r="C493" s="15" t="s">
        <v>345</v>
      </c>
      <c r="D493" s="15" t="s">
        <v>210</v>
      </c>
      <c r="E493" s="15">
        <v>2023</v>
      </c>
      <c r="F493" s="15" t="s">
        <v>162</v>
      </c>
      <c r="G493" s="15" t="s">
        <v>133</v>
      </c>
      <c r="H493" s="15" t="s">
        <v>136</v>
      </c>
      <c r="I493" s="15" t="s">
        <v>139</v>
      </c>
      <c r="J493" s="15" t="s">
        <v>141</v>
      </c>
      <c r="K493" s="15" t="s">
        <v>275</v>
      </c>
      <c r="L493" s="15" t="s">
        <v>276</v>
      </c>
      <c r="M493" s="15">
        <v>0.108</v>
      </c>
      <c r="N493" s="15">
        <v>0.24</v>
      </c>
      <c r="O493" s="15">
        <v>2.1999999999999999E-2</v>
      </c>
      <c r="P493" s="15">
        <v>2.9000000000000001E-2</v>
      </c>
      <c r="Q493" s="15">
        <v>6.0000000000000001E-3</v>
      </c>
      <c r="R493" s="15">
        <v>0.10299999999999999</v>
      </c>
      <c r="S493" s="15">
        <v>9.7149999999999999</v>
      </c>
      <c r="U493" s="15">
        <v>-1.0999999999999999E-2</v>
      </c>
      <c r="V493" s="15">
        <v>120</v>
      </c>
    </row>
    <row r="494" spans="2:22" x14ac:dyDescent="0.25">
      <c r="B494" s="15" t="s">
        <v>136</v>
      </c>
      <c r="C494" s="15" t="s">
        <v>345</v>
      </c>
      <c r="D494" s="15" t="s">
        <v>210</v>
      </c>
      <c r="E494" s="15">
        <v>2023</v>
      </c>
      <c r="F494" s="15" t="s">
        <v>162</v>
      </c>
      <c r="G494" s="15" t="s">
        <v>133</v>
      </c>
      <c r="H494" s="15" t="s">
        <v>136</v>
      </c>
      <c r="I494" s="15" t="s">
        <v>139</v>
      </c>
      <c r="J494" s="15" t="s">
        <v>141</v>
      </c>
      <c r="K494" s="15" t="s">
        <v>275</v>
      </c>
      <c r="L494" s="15" t="s">
        <v>277</v>
      </c>
      <c r="M494" s="15">
        <v>0.125</v>
      </c>
      <c r="N494" s="15">
        <v>0.23</v>
      </c>
      <c r="O494" s="15">
        <v>7.0000000000000001E-3</v>
      </c>
      <c r="P494" s="15">
        <v>4.3999999999999997E-2</v>
      </c>
      <c r="Q494" s="15">
        <v>8.0000000000000002E-3</v>
      </c>
      <c r="R494" s="15">
        <v>0.13100000000000001</v>
      </c>
      <c r="S494" s="15">
        <v>9.6150000000000002</v>
      </c>
      <c r="U494" s="15">
        <v>-1.0999999999999999E-2</v>
      </c>
      <c r="V494" s="15">
        <v>1180</v>
      </c>
    </row>
    <row r="495" spans="2:22" x14ac:dyDescent="0.25">
      <c r="B495" s="15" t="s">
        <v>136</v>
      </c>
      <c r="C495" s="15" t="s">
        <v>345</v>
      </c>
      <c r="D495" s="15" t="s">
        <v>210</v>
      </c>
      <c r="E495" s="15">
        <v>2023</v>
      </c>
      <c r="F495" s="15" t="s">
        <v>162</v>
      </c>
      <c r="G495" s="15" t="s">
        <v>133</v>
      </c>
      <c r="H495" s="15" t="s">
        <v>136</v>
      </c>
      <c r="I495" s="15" t="s">
        <v>139</v>
      </c>
      <c r="J495" s="15" t="s">
        <v>141</v>
      </c>
      <c r="K495" s="15" t="s">
        <v>275</v>
      </c>
      <c r="L495" s="15" t="s">
        <v>278</v>
      </c>
      <c r="M495" s="15">
        <v>0.13100000000000001</v>
      </c>
      <c r="N495" s="15">
        <v>0.26100000000000001</v>
      </c>
      <c r="O495" s="15">
        <v>7.0000000000000001E-3</v>
      </c>
      <c r="P495" s="15">
        <v>0.04</v>
      </c>
      <c r="Q495" s="15">
        <v>8.0000000000000002E-3</v>
      </c>
      <c r="R495" s="15">
        <v>0.13100000000000001</v>
      </c>
      <c r="S495" s="15">
        <v>9.7119999999999997</v>
      </c>
      <c r="U495" s="15">
        <v>-1.0999999999999999E-2</v>
      </c>
      <c r="V495" s="15">
        <v>1590</v>
      </c>
    </row>
    <row r="496" spans="2:22" x14ac:dyDescent="0.25">
      <c r="B496" s="15" t="s">
        <v>136</v>
      </c>
      <c r="C496" s="15" t="s">
        <v>345</v>
      </c>
      <c r="D496" s="15" t="s">
        <v>210</v>
      </c>
      <c r="E496" s="15">
        <v>2023</v>
      </c>
      <c r="F496" s="15" t="s">
        <v>162</v>
      </c>
      <c r="G496" s="15" t="s">
        <v>133</v>
      </c>
      <c r="H496" s="15" t="s">
        <v>136</v>
      </c>
      <c r="I496" s="15" t="s">
        <v>139</v>
      </c>
      <c r="J496" s="15" t="s">
        <v>141</v>
      </c>
      <c r="K496" s="15" t="s">
        <v>275</v>
      </c>
      <c r="L496" s="15" t="s">
        <v>279</v>
      </c>
      <c r="M496" s="15">
        <v>0.14299999999999999</v>
      </c>
      <c r="N496" s="15">
        <v>0.26900000000000002</v>
      </c>
      <c r="O496" s="15">
        <v>1.2E-2</v>
      </c>
      <c r="P496" s="15">
        <v>4.2000000000000003E-2</v>
      </c>
      <c r="Q496" s="15">
        <v>0.01</v>
      </c>
      <c r="R496" s="15">
        <v>0.14899999999999999</v>
      </c>
      <c r="S496" s="15">
        <v>9.7110000000000003</v>
      </c>
      <c r="U496" s="15">
        <v>-1.0999999999999999E-2</v>
      </c>
      <c r="V496" s="15">
        <v>480</v>
      </c>
    </row>
    <row r="497" spans="2:22" x14ac:dyDescent="0.25">
      <c r="B497" s="15" t="s">
        <v>136</v>
      </c>
      <c r="C497" s="15" t="s">
        <v>345</v>
      </c>
      <c r="D497" s="15" t="s">
        <v>210</v>
      </c>
      <c r="E497" s="15">
        <v>2023</v>
      </c>
      <c r="F497" s="15" t="s">
        <v>162</v>
      </c>
      <c r="G497" s="15" t="s">
        <v>133</v>
      </c>
      <c r="H497" s="15" t="s">
        <v>136</v>
      </c>
      <c r="I497" s="15" t="s">
        <v>139</v>
      </c>
      <c r="J497" s="15" t="s">
        <v>141</v>
      </c>
      <c r="K497" s="15" t="s">
        <v>275</v>
      </c>
      <c r="L497" s="15" t="s">
        <v>280</v>
      </c>
      <c r="M497" s="15">
        <v>0.11700000000000001</v>
      </c>
      <c r="N497" s="15">
        <v>0.17799999999999999</v>
      </c>
      <c r="O497" s="15">
        <v>0.02</v>
      </c>
      <c r="P497" s="15">
        <v>5.8999999999999997E-2</v>
      </c>
      <c r="Q497" s="15">
        <v>1.7999999999999999E-2</v>
      </c>
      <c r="R497" s="15">
        <v>0.11600000000000001</v>
      </c>
      <c r="S497" s="15">
        <v>9.6660000000000004</v>
      </c>
      <c r="U497" s="15">
        <v>-1.0999999999999999E-2</v>
      </c>
      <c r="V497" s="15">
        <v>80</v>
      </c>
    </row>
    <row r="498" spans="2:22" x14ac:dyDescent="0.25">
      <c r="B498" s="15" t="s">
        <v>136</v>
      </c>
      <c r="C498" s="15" t="s">
        <v>345</v>
      </c>
      <c r="D498" s="15" t="s">
        <v>211</v>
      </c>
      <c r="E498" s="15">
        <v>2023</v>
      </c>
      <c r="F498" s="15" t="s">
        <v>162</v>
      </c>
      <c r="G498" s="15" t="s">
        <v>133</v>
      </c>
      <c r="H498" s="15" t="s">
        <v>136</v>
      </c>
      <c r="I498" s="15" t="s">
        <v>139</v>
      </c>
      <c r="J498" s="15" t="s">
        <v>141</v>
      </c>
      <c r="K498" s="15" t="s">
        <v>275</v>
      </c>
      <c r="L498" s="15" t="s">
        <v>276</v>
      </c>
      <c r="M498" s="15">
        <v>0.104</v>
      </c>
      <c r="N498" s="15">
        <v>0.251</v>
      </c>
      <c r="O498" s="15">
        <v>2.3E-2</v>
      </c>
      <c r="P498" s="15">
        <v>2.7E-2</v>
      </c>
      <c r="Q498" s="15">
        <v>5.0000000000000001E-3</v>
      </c>
      <c r="R498" s="15">
        <v>0.09</v>
      </c>
      <c r="S498" s="15">
        <v>9.7159999999999993</v>
      </c>
      <c r="U498" s="15">
        <v>-1.0999999999999999E-2</v>
      </c>
      <c r="V498" s="15">
        <v>120</v>
      </c>
    </row>
    <row r="499" spans="2:22" x14ac:dyDescent="0.25">
      <c r="B499" s="15" t="s">
        <v>136</v>
      </c>
      <c r="C499" s="15" t="s">
        <v>345</v>
      </c>
      <c r="D499" s="15" t="s">
        <v>211</v>
      </c>
      <c r="E499" s="15">
        <v>2023</v>
      </c>
      <c r="F499" s="15" t="s">
        <v>162</v>
      </c>
      <c r="G499" s="15" t="s">
        <v>133</v>
      </c>
      <c r="H499" s="15" t="s">
        <v>136</v>
      </c>
      <c r="I499" s="15" t="s">
        <v>139</v>
      </c>
      <c r="J499" s="15" t="s">
        <v>141</v>
      </c>
      <c r="K499" s="15" t="s">
        <v>275</v>
      </c>
      <c r="L499" s="15" t="s">
        <v>277</v>
      </c>
      <c r="M499" s="15">
        <v>0.11799999999999999</v>
      </c>
      <c r="N499" s="15">
        <v>0.23100000000000001</v>
      </c>
      <c r="O499" s="15">
        <v>7.0000000000000001E-3</v>
      </c>
      <c r="P499" s="15">
        <v>3.6999999999999998E-2</v>
      </c>
      <c r="Q499" s="15">
        <v>6.0000000000000001E-3</v>
      </c>
      <c r="R499" s="15">
        <v>0.125</v>
      </c>
      <c r="S499" s="15">
        <v>9.6159999999999997</v>
      </c>
      <c r="U499" s="15">
        <v>-1.0999999999999999E-2</v>
      </c>
      <c r="V499" s="15">
        <v>1180</v>
      </c>
    </row>
    <row r="500" spans="2:22" x14ac:dyDescent="0.25">
      <c r="B500" s="15" t="s">
        <v>136</v>
      </c>
      <c r="C500" s="15" t="s">
        <v>345</v>
      </c>
      <c r="D500" s="15" t="s">
        <v>211</v>
      </c>
      <c r="E500" s="15">
        <v>2023</v>
      </c>
      <c r="F500" s="15" t="s">
        <v>162</v>
      </c>
      <c r="G500" s="15" t="s">
        <v>133</v>
      </c>
      <c r="H500" s="15" t="s">
        <v>136</v>
      </c>
      <c r="I500" s="15" t="s">
        <v>139</v>
      </c>
      <c r="J500" s="15" t="s">
        <v>141</v>
      </c>
      <c r="K500" s="15" t="s">
        <v>275</v>
      </c>
      <c r="L500" s="15" t="s">
        <v>278</v>
      </c>
      <c r="M500" s="15">
        <v>0.125</v>
      </c>
      <c r="N500" s="15">
        <v>0.25800000000000001</v>
      </c>
      <c r="O500" s="15">
        <v>6.0000000000000001E-3</v>
      </c>
      <c r="P500" s="15">
        <v>3.6999999999999998E-2</v>
      </c>
      <c r="Q500" s="15">
        <v>7.0000000000000001E-3</v>
      </c>
      <c r="R500" s="15">
        <v>0.121</v>
      </c>
      <c r="S500" s="15">
        <v>9.7119999999999997</v>
      </c>
      <c r="U500" s="15">
        <v>-1.0999999999999999E-2</v>
      </c>
      <c r="V500" s="15">
        <v>1590</v>
      </c>
    </row>
    <row r="501" spans="2:22" x14ac:dyDescent="0.25">
      <c r="B501" s="15" t="s">
        <v>136</v>
      </c>
      <c r="C501" s="15" t="s">
        <v>345</v>
      </c>
      <c r="D501" s="15" t="s">
        <v>211</v>
      </c>
      <c r="E501" s="15">
        <v>2023</v>
      </c>
      <c r="F501" s="15" t="s">
        <v>162</v>
      </c>
      <c r="G501" s="15" t="s">
        <v>133</v>
      </c>
      <c r="H501" s="15" t="s">
        <v>136</v>
      </c>
      <c r="I501" s="15" t="s">
        <v>139</v>
      </c>
      <c r="J501" s="15" t="s">
        <v>141</v>
      </c>
      <c r="K501" s="15" t="s">
        <v>275</v>
      </c>
      <c r="L501" s="15" t="s">
        <v>279</v>
      </c>
      <c r="M501" s="15">
        <v>0.13700000000000001</v>
      </c>
      <c r="N501" s="15">
        <v>0.26600000000000001</v>
      </c>
      <c r="O501" s="15">
        <v>1.2E-2</v>
      </c>
      <c r="P501" s="15">
        <v>3.5000000000000003E-2</v>
      </c>
      <c r="Q501" s="15">
        <v>8.0000000000000002E-3</v>
      </c>
      <c r="R501" s="15">
        <v>0.13700000000000001</v>
      </c>
      <c r="S501" s="15">
        <v>9.7119999999999997</v>
      </c>
      <c r="U501" s="15">
        <v>-1.0999999999999999E-2</v>
      </c>
      <c r="V501" s="15">
        <v>480</v>
      </c>
    </row>
    <row r="502" spans="2:22" x14ac:dyDescent="0.25">
      <c r="B502" s="15" t="s">
        <v>136</v>
      </c>
      <c r="C502" s="15" t="s">
        <v>345</v>
      </c>
      <c r="D502" s="15" t="s">
        <v>211</v>
      </c>
      <c r="E502" s="15">
        <v>2023</v>
      </c>
      <c r="F502" s="15" t="s">
        <v>162</v>
      </c>
      <c r="G502" s="15" t="s">
        <v>133</v>
      </c>
      <c r="H502" s="15" t="s">
        <v>136</v>
      </c>
      <c r="I502" s="15" t="s">
        <v>139</v>
      </c>
      <c r="J502" s="15" t="s">
        <v>141</v>
      </c>
      <c r="K502" s="15" t="s">
        <v>275</v>
      </c>
      <c r="L502" s="15" t="s">
        <v>280</v>
      </c>
      <c r="M502" s="15">
        <v>0.10100000000000001</v>
      </c>
      <c r="N502" s="15">
        <v>0.14299999999999999</v>
      </c>
      <c r="O502" s="15">
        <v>1.6E-2</v>
      </c>
      <c r="P502" s="15">
        <v>5.3999999999999999E-2</v>
      </c>
      <c r="Q502" s="15">
        <v>1.2999999999999999E-2</v>
      </c>
      <c r="R502" s="15">
        <v>0.122</v>
      </c>
      <c r="S502" s="15">
        <v>9.6669999999999998</v>
      </c>
      <c r="U502" s="15">
        <v>-1.0999999999999999E-2</v>
      </c>
      <c r="V502" s="15">
        <v>80</v>
      </c>
    </row>
    <row r="503" spans="2:22" x14ac:dyDescent="0.25">
      <c r="B503" s="15" t="s">
        <v>136</v>
      </c>
      <c r="C503" s="15" t="s">
        <v>345</v>
      </c>
      <c r="D503" s="15" t="s">
        <v>212</v>
      </c>
      <c r="E503" s="15">
        <v>2023</v>
      </c>
      <c r="F503" s="15" t="s">
        <v>162</v>
      </c>
      <c r="G503" s="15" t="s">
        <v>133</v>
      </c>
      <c r="H503" s="15" t="s">
        <v>136</v>
      </c>
      <c r="I503" s="15" t="s">
        <v>139</v>
      </c>
      <c r="J503" s="15" t="s">
        <v>141</v>
      </c>
      <c r="K503" s="15" t="s">
        <v>275</v>
      </c>
      <c r="L503" s="15" t="s">
        <v>276</v>
      </c>
      <c r="M503" s="15">
        <v>0.104</v>
      </c>
      <c r="N503" s="15">
        <v>0.254</v>
      </c>
      <c r="O503" s="15">
        <v>2.3E-2</v>
      </c>
      <c r="P503" s="15">
        <v>2.7E-2</v>
      </c>
      <c r="Q503" s="15">
        <v>1E-3</v>
      </c>
      <c r="R503" s="15">
        <v>9.1999999999999998E-2</v>
      </c>
      <c r="S503" s="15">
        <v>9.5210000000000008</v>
      </c>
      <c r="U503" s="15">
        <v>-1.0999999999999999E-2</v>
      </c>
      <c r="V503" s="15">
        <v>120</v>
      </c>
    </row>
    <row r="504" spans="2:22" x14ac:dyDescent="0.25">
      <c r="B504" s="15" t="s">
        <v>136</v>
      </c>
      <c r="C504" s="15" t="s">
        <v>345</v>
      </c>
      <c r="D504" s="15" t="s">
        <v>212</v>
      </c>
      <c r="E504" s="15">
        <v>2023</v>
      </c>
      <c r="F504" s="15" t="s">
        <v>162</v>
      </c>
      <c r="G504" s="15" t="s">
        <v>133</v>
      </c>
      <c r="H504" s="15" t="s">
        <v>136</v>
      </c>
      <c r="I504" s="15" t="s">
        <v>139</v>
      </c>
      <c r="J504" s="15" t="s">
        <v>141</v>
      </c>
      <c r="K504" s="15" t="s">
        <v>275</v>
      </c>
      <c r="L504" s="15" t="s">
        <v>277</v>
      </c>
      <c r="M504" s="15">
        <v>0.114</v>
      </c>
      <c r="N504" s="15">
        <v>0.215</v>
      </c>
      <c r="O504" s="15">
        <v>6.0000000000000001E-3</v>
      </c>
      <c r="P504" s="15">
        <v>3.4000000000000002E-2</v>
      </c>
      <c r="Q504" s="15">
        <v>5.0000000000000001E-3</v>
      </c>
      <c r="R504" s="15">
        <v>0.11799999999999999</v>
      </c>
      <c r="S504" s="15">
        <v>9.4220000000000006</v>
      </c>
      <c r="U504" s="15">
        <v>-1.0999999999999999E-2</v>
      </c>
      <c r="V504" s="15">
        <v>1180</v>
      </c>
    </row>
    <row r="505" spans="2:22" x14ac:dyDescent="0.25">
      <c r="B505" s="15" t="s">
        <v>136</v>
      </c>
      <c r="C505" s="15" t="s">
        <v>345</v>
      </c>
      <c r="D505" s="15" t="s">
        <v>212</v>
      </c>
      <c r="E505" s="15">
        <v>2023</v>
      </c>
      <c r="F505" s="15" t="s">
        <v>162</v>
      </c>
      <c r="G505" s="15" t="s">
        <v>133</v>
      </c>
      <c r="H505" s="15" t="s">
        <v>136</v>
      </c>
      <c r="I505" s="15" t="s">
        <v>139</v>
      </c>
      <c r="J505" s="15" t="s">
        <v>141</v>
      </c>
      <c r="K505" s="15" t="s">
        <v>275</v>
      </c>
      <c r="L505" s="15" t="s">
        <v>278</v>
      </c>
      <c r="M505" s="15">
        <v>0.124</v>
      </c>
      <c r="N505" s="15">
        <v>0.26200000000000001</v>
      </c>
      <c r="O505" s="15">
        <v>7.0000000000000001E-3</v>
      </c>
      <c r="P505" s="15">
        <v>3.3000000000000002E-2</v>
      </c>
      <c r="Q505" s="15">
        <v>5.0000000000000001E-3</v>
      </c>
      <c r="R505" s="15">
        <v>0.11799999999999999</v>
      </c>
      <c r="S505" s="15">
        <v>9.5190000000000001</v>
      </c>
      <c r="U505" s="15">
        <v>-1.0999999999999999E-2</v>
      </c>
      <c r="V505" s="15">
        <v>1590</v>
      </c>
    </row>
    <row r="506" spans="2:22" x14ac:dyDescent="0.25">
      <c r="B506" s="15" t="s">
        <v>136</v>
      </c>
      <c r="C506" s="15" t="s">
        <v>345</v>
      </c>
      <c r="D506" s="15" t="s">
        <v>212</v>
      </c>
      <c r="E506" s="15">
        <v>2023</v>
      </c>
      <c r="F506" s="15" t="s">
        <v>162</v>
      </c>
      <c r="G506" s="15" t="s">
        <v>133</v>
      </c>
      <c r="H506" s="15" t="s">
        <v>136</v>
      </c>
      <c r="I506" s="15" t="s">
        <v>139</v>
      </c>
      <c r="J506" s="15" t="s">
        <v>141</v>
      </c>
      <c r="K506" s="15" t="s">
        <v>275</v>
      </c>
      <c r="L506" s="15" t="s">
        <v>279</v>
      </c>
      <c r="M506" s="15">
        <v>0.13400000000000001</v>
      </c>
      <c r="N506" s="15">
        <v>0.26500000000000001</v>
      </c>
      <c r="O506" s="15">
        <v>1.2E-2</v>
      </c>
      <c r="P506" s="15">
        <v>3.5999999999999997E-2</v>
      </c>
      <c r="Q506" s="15">
        <v>5.0000000000000001E-3</v>
      </c>
      <c r="R506" s="15">
        <v>0.13800000000000001</v>
      </c>
      <c r="S506" s="15">
        <v>9.5139999999999993</v>
      </c>
      <c r="U506" s="15">
        <v>-1.0999999999999999E-2</v>
      </c>
      <c r="V506" s="15">
        <v>480</v>
      </c>
    </row>
    <row r="507" spans="2:22" x14ac:dyDescent="0.25">
      <c r="B507" s="15" t="s">
        <v>136</v>
      </c>
      <c r="C507" s="15" t="s">
        <v>345</v>
      </c>
      <c r="D507" s="15" t="s">
        <v>212</v>
      </c>
      <c r="E507" s="15">
        <v>2023</v>
      </c>
      <c r="F507" s="15" t="s">
        <v>162</v>
      </c>
      <c r="G507" s="15" t="s">
        <v>133</v>
      </c>
      <c r="H507" s="15" t="s">
        <v>136</v>
      </c>
      <c r="I507" s="15" t="s">
        <v>139</v>
      </c>
      <c r="J507" s="15" t="s">
        <v>141</v>
      </c>
      <c r="K507" s="15" t="s">
        <v>275</v>
      </c>
      <c r="L507" s="15" t="s">
        <v>280</v>
      </c>
      <c r="M507" s="15">
        <v>9.5000000000000001E-2</v>
      </c>
      <c r="N507" s="15">
        <v>0.13300000000000001</v>
      </c>
      <c r="O507" s="15">
        <v>1.4999999999999999E-2</v>
      </c>
      <c r="P507" s="15">
        <v>5.0999999999999997E-2</v>
      </c>
      <c r="Q507" s="15">
        <v>0.01</v>
      </c>
      <c r="R507" s="15">
        <v>0.108</v>
      </c>
      <c r="S507" s="15">
        <v>9.4760000000000009</v>
      </c>
      <c r="U507" s="15">
        <v>-1.0999999999999999E-2</v>
      </c>
      <c r="V507" s="15">
        <v>80</v>
      </c>
    </row>
    <row r="508" spans="2:22" x14ac:dyDescent="0.25">
      <c r="B508" s="15" t="s">
        <v>136</v>
      </c>
      <c r="C508" s="15" t="s">
        <v>345</v>
      </c>
      <c r="D508" s="15" t="s">
        <v>213</v>
      </c>
      <c r="E508" s="15">
        <v>2023</v>
      </c>
      <c r="F508" s="15" t="s">
        <v>162</v>
      </c>
      <c r="G508" s="15" t="s">
        <v>133</v>
      </c>
      <c r="H508" s="15" t="s">
        <v>136</v>
      </c>
      <c r="I508" s="15" t="s">
        <v>139</v>
      </c>
      <c r="J508" s="15" t="s">
        <v>141</v>
      </c>
      <c r="K508" s="15" t="s">
        <v>275</v>
      </c>
      <c r="L508" s="15" t="s">
        <v>276</v>
      </c>
      <c r="M508" s="15">
        <v>0.106</v>
      </c>
      <c r="N508" s="15">
        <v>0.26400000000000001</v>
      </c>
      <c r="O508" s="15">
        <v>2.4E-2</v>
      </c>
      <c r="P508" s="15">
        <v>2.5000000000000001E-2</v>
      </c>
      <c r="Q508" s="15">
        <v>3.0000000000000001E-3</v>
      </c>
      <c r="R508" s="15">
        <v>9.2999999999999999E-2</v>
      </c>
      <c r="S508" s="15">
        <v>9.5210000000000008</v>
      </c>
      <c r="U508" s="15">
        <v>-1.0999999999999999E-2</v>
      </c>
      <c r="V508" s="15">
        <v>120</v>
      </c>
    </row>
    <row r="509" spans="2:22" x14ac:dyDescent="0.25">
      <c r="B509" s="15" t="s">
        <v>136</v>
      </c>
      <c r="C509" s="15" t="s">
        <v>345</v>
      </c>
      <c r="D509" s="15" t="s">
        <v>213</v>
      </c>
      <c r="E509" s="15">
        <v>2023</v>
      </c>
      <c r="F509" s="15" t="s">
        <v>162</v>
      </c>
      <c r="G509" s="15" t="s">
        <v>133</v>
      </c>
      <c r="H509" s="15" t="s">
        <v>136</v>
      </c>
      <c r="I509" s="15" t="s">
        <v>139</v>
      </c>
      <c r="J509" s="15" t="s">
        <v>141</v>
      </c>
      <c r="K509" s="15" t="s">
        <v>275</v>
      </c>
      <c r="L509" s="15" t="s">
        <v>277</v>
      </c>
      <c r="M509" s="15">
        <v>0.112</v>
      </c>
      <c r="N509" s="15">
        <v>0.21299999999999999</v>
      </c>
      <c r="O509" s="15">
        <v>6.0000000000000001E-3</v>
      </c>
      <c r="P509" s="15">
        <v>3.3000000000000002E-2</v>
      </c>
      <c r="Q509" s="15">
        <v>4.0000000000000001E-3</v>
      </c>
      <c r="R509" s="15">
        <v>0.11799999999999999</v>
      </c>
      <c r="S509" s="15">
        <v>9.4220000000000006</v>
      </c>
      <c r="U509" s="15">
        <v>-1.0999999999999999E-2</v>
      </c>
      <c r="V509" s="15">
        <v>1180</v>
      </c>
    </row>
    <row r="510" spans="2:22" x14ac:dyDescent="0.25">
      <c r="B510" s="15" t="s">
        <v>136</v>
      </c>
      <c r="C510" s="15" t="s">
        <v>345</v>
      </c>
      <c r="D510" s="15" t="s">
        <v>213</v>
      </c>
      <c r="E510" s="15">
        <v>2023</v>
      </c>
      <c r="F510" s="15" t="s">
        <v>162</v>
      </c>
      <c r="G510" s="15" t="s">
        <v>133</v>
      </c>
      <c r="H510" s="15" t="s">
        <v>136</v>
      </c>
      <c r="I510" s="15" t="s">
        <v>139</v>
      </c>
      <c r="J510" s="15" t="s">
        <v>141</v>
      </c>
      <c r="K510" s="15" t="s">
        <v>275</v>
      </c>
      <c r="L510" s="15" t="s">
        <v>278</v>
      </c>
      <c r="M510" s="15">
        <v>0.126</v>
      </c>
      <c r="N510" s="15">
        <v>0.26500000000000001</v>
      </c>
      <c r="O510" s="15">
        <v>7.0000000000000001E-3</v>
      </c>
      <c r="P510" s="15">
        <v>3.5999999999999997E-2</v>
      </c>
      <c r="Q510" s="15">
        <v>5.0000000000000001E-3</v>
      </c>
      <c r="R510" s="15">
        <v>0.11700000000000001</v>
      </c>
      <c r="S510" s="15">
        <v>9.5190000000000001</v>
      </c>
      <c r="U510" s="15">
        <v>-1.0999999999999999E-2</v>
      </c>
      <c r="V510" s="15">
        <v>1590</v>
      </c>
    </row>
    <row r="511" spans="2:22" x14ac:dyDescent="0.25">
      <c r="B511" s="15" t="s">
        <v>136</v>
      </c>
      <c r="C511" s="15" t="s">
        <v>345</v>
      </c>
      <c r="D511" s="15" t="s">
        <v>213</v>
      </c>
      <c r="E511" s="15">
        <v>2023</v>
      </c>
      <c r="F511" s="15" t="s">
        <v>162</v>
      </c>
      <c r="G511" s="15" t="s">
        <v>133</v>
      </c>
      <c r="H511" s="15" t="s">
        <v>136</v>
      </c>
      <c r="I511" s="15" t="s">
        <v>139</v>
      </c>
      <c r="J511" s="15" t="s">
        <v>141</v>
      </c>
      <c r="K511" s="15" t="s">
        <v>275</v>
      </c>
      <c r="L511" s="15" t="s">
        <v>279</v>
      </c>
      <c r="M511" s="15">
        <v>0.13100000000000001</v>
      </c>
      <c r="N511" s="15">
        <v>0.25900000000000001</v>
      </c>
      <c r="O511" s="15">
        <v>1.2E-2</v>
      </c>
      <c r="P511" s="15">
        <v>3.3000000000000002E-2</v>
      </c>
      <c r="Q511" s="15">
        <v>6.0000000000000001E-3</v>
      </c>
      <c r="R511" s="15">
        <v>0.121</v>
      </c>
      <c r="S511" s="15">
        <v>9.5150000000000006</v>
      </c>
      <c r="U511" s="15">
        <v>-1.0999999999999999E-2</v>
      </c>
      <c r="V511" s="15">
        <v>480</v>
      </c>
    </row>
    <row r="512" spans="2:22" x14ac:dyDescent="0.25">
      <c r="B512" s="15" t="s">
        <v>136</v>
      </c>
      <c r="C512" s="15" t="s">
        <v>345</v>
      </c>
      <c r="D512" s="15" t="s">
        <v>213</v>
      </c>
      <c r="E512" s="15">
        <v>2023</v>
      </c>
      <c r="F512" s="15" t="s">
        <v>162</v>
      </c>
      <c r="G512" s="15" t="s">
        <v>133</v>
      </c>
      <c r="H512" s="15" t="s">
        <v>136</v>
      </c>
      <c r="I512" s="15" t="s">
        <v>139</v>
      </c>
      <c r="J512" s="15" t="s">
        <v>141</v>
      </c>
      <c r="K512" s="15" t="s">
        <v>275</v>
      </c>
      <c r="L512" s="15" t="s">
        <v>280</v>
      </c>
      <c r="M512" s="15">
        <v>9.1999999999999998E-2</v>
      </c>
      <c r="N512" s="15">
        <v>0.13300000000000001</v>
      </c>
      <c r="O512" s="15">
        <v>1.4999999999999999E-2</v>
      </c>
      <c r="P512" s="15">
        <v>4.4999999999999998E-2</v>
      </c>
      <c r="Q512" s="15">
        <v>1.2999999999999999E-2</v>
      </c>
      <c r="R512" s="15">
        <v>0.108</v>
      </c>
      <c r="S512" s="15">
        <v>9.4760000000000009</v>
      </c>
      <c r="U512" s="15">
        <v>-1.0999999999999999E-2</v>
      </c>
      <c r="V512" s="15">
        <v>80</v>
      </c>
    </row>
    <row r="513" spans="2:22" x14ac:dyDescent="0.25">
      <c r="B513" s="15" t="s">
        <v>136</v>
      </c>
      <c r="C513" s="15" t="s">
        <v>345</v>
      </c>
      <c r="D513" s="15" t="s">
        <v>214</v>
      </c>
      <c r="E513" s="15">
        <v>2023</v>
      </c>
      <c r="F513" s="15" t="s">
        <v>162</v>
      </c>
      <c r="G513" s="15" t="s">
        <v>133</v>
      </c>
      <c r="H513" s="15" t="s">
        <v>136</v>
      </c>
      <c r="I513" s="15" t="s">
        <v>139</v>
      </c>
      <c r="J513" s="15" t="s">
        <v>141</v>
      </c>
      <c r="K513" s="15" t="s">
        <v>275</v>
      </c>
      <c r="L513" s="15" t="s">
        <v>276</v>
      </c>
      <c r="M513" s="15">
        <v>0.107</v>
      </c>
      <c r="N513" s="15">
        <v>0.26700000000000002</v>
      </c>
      <c r="O513" s="15">
        <v>2.4E-2</v>
      </c>
      <c r="P513" s="15">
        <v>2.5999999999999999E-2</v>
      </c>
      <c r="Q513" s="15">
        <v>3.0000000000000001E-3</v>
      </c>
      <c r="R513" s="15">
        <v>8.7999999999999995E-2</v>
      </c>
      <c r="S513" s="15">
        <v>9.3409999999999993</v>
      </c>
      <c r="U513" s="15">
        <v>-1.0999999999999999E-2</v>
      </c>
      <c r="V513" s="15">
        <v>120</v>
      </c>
    </row>
    <row r="514" spans="2:22" x14ac:dyDescent="0.25">
      <c r="B514" s="15" t="s">
        <v>136</v>
      </c>
      <c r="C514" s="15" t="s">
        <v>345</v>
      </c>
      <c r="D514" s="15" t="s">
        <v>214</v>
      </c>
      <c r="E514" s="15">
        <v>2023</v>
      </c>
      <c r="F514" s="15" t="s">
        <v>162</v>
      </c>
      <c r="G514" s="15" t="s">
        <v>133</v>
      </c>
      <c r="H514" s="15" t="s">
        <v>136</v>
      </c>
      <c r="I514" s="15" t="s">
        <v>139</v>
      </c>
      <c r="J514" s="15" t="s">
        <v>141</v>
      </c>
      <c r="K514" s="15" t="s">
        <v>275</v>
      </c>
      <c r="L514" s="15" t="s">
        <v>277</v>
      </c>
      <c r="M514" s="15">
        <v>0.112</v>
      </c>
      <c r="N514" s="15">
        <v>0.21299999999999999</v>
      </c>
      <c r="O514" s="15">
        <v>6.0000000000000001E-3</v>
      </c>
      <c r="P514" s="15">
        <v>3.4000000000000002E-2</v>
      </c>
      <c r="Q514" s="15">
        <v>4.0000000000000001E-3</v>
      </c>
      <c r="R514" s="15">
        <v>0.114</v>
      </c>
      <c r="S514" s="15">
        <v>9.2409999999999997</v>
      </c>
      <c r="U514" s="15">
        <v>-1.0999999999999999E-2</v>
      </c>
      <c r="V514" s="15">
        <v>1180</v>
      </c>
    </row>
    <row r="515" spans="2:22" x14ac:dyDescent="0.25">
      <c r="B515" s="15" t="s">
        <v>136</v>
      </c>
      <c r="C515" s="15" t="s">
        <v>345</v>
      </c>
      <c r="D515" s="15" t="s">
        <v>214</v>
      </c>
      <c r="E515" s="15">
        <v>2023</v>
      </c>
      <c r="F515" s="15" t="s">
        <v>162</v>
      </c>
      <c r="G515" s="15" t="s">
        <v>133</v>
      </c>
      <c r="H515" s="15" t="s">
        <v>136</v>
      </c>
      <c r="I515" s="15" t="s">
        <v>139</v>
      </c>
      <c r="J515" s="15" t="s">
        <v>141</v>
      </c>
      <c r="K515" s="15" t="s">
        <v>275</v>
      </c>
      <c r="L515" s="15" t="s">
        <v>278</v>
      </c>
      <c r="M515" s="15">
        <v>0.128</v>
      </c>
      <c r="N515" s="15">
        <v>0.26200000000000001</v>
      </c>
      <c r="O515" s="15">
        <v>7.0000000000000001E-3</v>
      </c>
      <c r="P515" s="15">
        <v>3.5000000000000003E-2</v>
      </c>
      <c r="Q515" s="15">
        <v>5.0000000000000001E-3</v>
      </c>
      <c r="R515" s="15">
        <v>0.123</v>
      </c>
      <c r="S515" s="15">
        <v>9.3379999999999992</v>
      </c>
      <c r="U515" s="15">
        <v>-1.0999999999999999E-2</v>
      </c>
      <c r="V515" s="15">
        <v>1590</v>
      </c>
    </row>
    <row r="516" spans="2:22" x14ac:dyDescent="0.25">
      <c r="B516" s="15" t="s">
        <v>136</v>
      </c>
      <c r="C516" s="15" t="s">
        <v>345</v>
      </c>
      <c r="D516" s="15" t="s">
        <v>214</v>
      </c>
      <c r="E516" s="15">
        <v>2023</v>
      </c>
      <c r="F516" s="15" t="s">
        <v>162</v>
      </c>
      <c r="G516" s="15" t="s">
        <v>133</v>
      </c>
      <c r="H516" s="15" t="s">
        <v>136</v>
      </c>
      <c r="I516" s="15" t="s">
        <v>139</v>
      </c>
      <c r="J516" s="15" t="s">
        <v>141</v>
      </c>
      <c r="K516" s="15" t="s">
        <v>275</v>
      </c>
      <c r="L516" s="15" t="s">
        <v>279</v>
      </c>
      <c r="M516" s="15">
        <v>0.13</v>
      </c>
      <c r="N516" s="15">
        <v>0.25600000000000001</v>
      </c>
      <c r="O516" s="15">
        <v>1.2E-2</v>
      </c>
      <c r="P516" s="15">
        <v>3.7999999999999999E-2</v>
      </c>
      <c r="Q516" s="15">
        <v>5.0000000000000001E-3</v>
      </c>
      <c r="R516" s="15">
        <v>0.11700000000000001</v>
      </c>
      <c r="S516" s="15">
        <v>9.3330000000000002</v>
      </c>
      <c r="U516" s="15">
        <v>-1.0999999999999999E-2</v>
      </c>
      <c r="V516" s="15">
        <v>480</v>
      </c>
    </row>
    <row r="517" spans="2:22" x14ac:dyDescent="0.25">
      <c r="B517" s="15" t="s">
        <v>136</v>
      </c>
      <c r="C517" s="15" t="s">
        <v>345</v>
      </c>
      <c r="D517" s="15" t="s">
        <v>214</v>
      </c>
      <c r="E517" s="15">
        <v>2023</v>
      </c>
      <c r="F517" s="15" t="s">
        <v>162</v>
      </c>
      <c r="G517" s="15" t="s">
        <v>133</v>
      </c>
      <c r="H517" s="15" t="s">
        <v>136</v>
      </c>
      <c r="I517" s="15" t="s">
        <v>139</v>
      </c>
      <c r="J517" s="15" t="s">
        <v>141</v>
      </c>
      <c r="K517" s="15" t="s">
        <v>275</v>
      </c>
      <c r="L517" s="15" t="s">
        <v>280</v>
      </c>
      <c r="M517" s="15">
        <v>9.6000000000000002E-2</v>
      </c>
      <c r="N517" s="15">
        <v>0.14299999999999999</v>
      </c>
      <c r="O517" s="15">
        <v>1.6E-2</v>
      </c>
      <c r="P517" s="15">
        <v>4.2999999999999997E-2</v>
      </c>
      <c r="Q517" s="15">
        <v>6.0000000000000001E-3</v>
      </c>
      <c r="R517" s="15">
        <v>0.10100000000000001</v>
      </c>
      <c r="S517" s="15">
        <v>9.2910000000000004</v>
      </c>
      <c r="U517" s="15">
        <v>-1.0999999999999999E-2</v>
      </c>
      <c r="V517" s="15">
        <v>80</v>
      </c>
    </row>
    <row r="518" spans="2:22" x14ac:dyDescent="0.25">
      <c r="B518" s="15" t="s">
        <v>136</v>
      </c>
      <c r="C518" s="15" t="s">
        <v>345</v>
      </c>
      <c r="D518" s="15" t="s">
        <v>215</v>
      </c>
      <c r="E518" s="15">
        <v>2023</v>
      </c>
      <c r="F518" s="15" t="s">
        <v>162</v>
      </c>
      <c r="G518" s="15" t="s">
        <v>133</v>
      </c>
      <c r="H518" s="15" t="s">
        <v>136</v>
      </c>
      <c r="I518" s="15" t="s">
        <v>139</v>
      </c>
      <c r="J518" s="15" t="s">
        <v>141</v>
      </c>
      <c r="K518" s="15" t="s">
        <v>275</v>
      </c>
      <c r="L518" s="15" t="s">
        <v>276</v>
      </c>
      <c r="M518" s="15">
        <v>0.127</v>
      </c>
      <c r="N518" s="15">
        <v>0.30099999999999999</v>
      </c>
      <c r="O518" s="15">
        <v>2.7E-2</v>
      </c>
      <c r="P518" s="15">
        <v>2.1000000000000001E-2</v>
      </c>
      <c r="Q518" s="15">
        <v>6.0000000000000001E-3</v>
      </c>
      <c r="R518" s="15">
        <v>0.114</v>
      </c>
      <c r="S518" s="15">
        <v>9.3409999999999993</v>
      </c>
      <c r="U518" s="15">
        <v>-1.0999999999999999E-2</v>
      </c>
      <c r="V518" s="15">
        <v>120</v>
      </c>
    </row>
    <row r="519" spans="2:22" x14ac:dyDescent="0.25">
      <c r="B519" s="15" t="s">
        <v>136</v>
      </c>
      <c r="C519" s="15" t="s">
        <v>345</v>
      </c>
      <c r="D519" s="15" t="s">
        <v>215</v>
      </c>
      <c r="E519" s="15">
        <v>2023</v>
      </c>
      <c r="F519" s="15" t="s">
        <v>162</v>
      </c>
      <c r="G519" s="15" t="s">
        <v>133</v>
      </c>
      <c r="H519" s="15" t="s">
        <v>136</v>
      </c>
      <c r="I519" s="15" t="s">
        <v>139</v>
      </c>
      <c r="J519" s="15" t="s">
        <v>141</v>
      </c>
      <c r="K519" s="15" t="s">
        <v>275</v>
      </c>
      <c r="L519" s="15" t="s">
        <v>277</v>
      </c>
      <c r="M519" s="15">
        <v>0.11700000000000001</v>
      </c>
      <c r="N519" s="15">
        <v>0.22900000000000001</v>
      </c>
      <c r="O519" s="15">
        <v>7.0000000000000001E-3</v>
      </c>
      <c r="P519" s="15">
        <v>3.3000000000000002E-2</v>
      </c>
      <c r="Q519" s="15">
        <v>4.0000000000000001E-3</v>
      </c>
      <c r="R519" s="15">
        <v>0.11899999999999999</v>
      </c>
      <c r="S519" s="15">
        <v>9.2409999999999997</v>
      </c>
      <c r="U519" s="15">
        <v>-1.0999999999999999E-2</v>
      </c>
      <c r="V519" s="15">
        <v>1180</v>
      </c>
    </row>
    <row r="520" spans="2:22" x14ac:dyDescent="0.25">
      <c r="B520" s="15" t="s">
        <v>136</v>
      </c>
      <c r="C520" s="15" t="s">
        <v>345</v>
      </c>
      <c r="D520" s="15" t="s">
        <v>215</v>
      </c>
      <c r="E520" s="15">
        <v>2023</v>
      </c>
      <c r="F520" s="15" t="s">
        <v>162</v>
      </c>
      <c r="G520" s="15" t="s">
        <v>133</v>
      </c>
      <c r="H520" s="15" t="s">
        <v>136</v>
      </c>
      <c r="I520" s="15" t="s">
        <v>139</v>
      </c>
      <c r="J520" s="15" t="s">
        <v>141</v>
      </c>
      <c r="K520" s="15" t="s">
        <v>275</v>
      </c>
      <c r="L520" s="15" t="s">
        <v>278</v>
      </c>
      <c r="M520" s="15">
        <v>0.14099999999999999</v>
      </c>
      <c r="N520" s="15">
        <v>0.313</v>
      </c>
      <c r="O520" s="15">
        <v>8.0000000000000002E-3</v>
      </c>
      <c r="P520" s="15">
        <v>3.7999999999999999E-2</v>
      </c>
      <c r="Q520" s="15">
        <v>6.0000000000000001E-3</v>
      </c>
      <c r="R520" s="15">
        <v>0.13200000000000001</v>
      </c>
      <c r="S520" s="15">
        <v>9.3390000000000004</v>
      </c>
      <c r="U520" s="15">
        <v>-1.0999999999999999E-2</v>
      </c>
      <c r="V520" s="15">
        <v>1590</v>
      </c>
    </row>
    <row r="521" spans="2:22" x14ac:dyDescent="0.25">
      <c r="B521" s="15" t="s">
        <v>136</v>
      </c>
      <c r="C521" s="15" t="s">
        <v>345</v>
      </c>
      <c r="D521" s="15" t="s">
        <v>215</v>
      </c>
      <c r="E521" s="15">
        <v>2023</v>
      </c>
      <c r="F521" s="15" t="s">
        <v>162</v>
      </c>
      <c r="G521" s="15" t="s">
        <v>133</v>
      </c>
      <c r="H521" s="15" t="s">
        <v>136</v>
      </c>
      <c r="I521" s="15" t="s">
        <v>139</v>
      </c>
      <c r="J521" s="15" t="s">
        <v>141</v>
      </c>
      <c r="K521" s="15" t="s">
        <v>275</v>
      </c>
      <c r="L521" s="15" t="s">
        <v>279</v>
      </c>
      <c r="M521" s="15">
        <v>0.13700000000000001</v>
      </c>
      <c r="N521" s="15">
        <v>0.26200000000000001</v>
      </c>
      <c r="O521" s="15">
        <v>1.2E-2</v>
      </c>
      <c r="P521" s="15">
        <v>0.04</v>
      </c>
      <c r="Q521" s="15">
        <v>5.0000000000000001E-3</v>
      </c>
      <c r="R521" s="15">
        <v>0.124</v>
      </c>
      <c r="S521" s="15">
        <v>9.3330000000000002</v>
      </c>
      <c r="U521" s="15">
        <v>-1.0999999999999999E-2</v>
      </c>
      <c r="V521" s="15">
        <v>480</v>
      </c>
    </row>
    <row r="522" spans="2:22" x14ac:dyDescent="0.25">
      <c r="B522" s="15" t="s">
        <v>136</v>
      </c>
      <c r="C522" s="15" t="s">
        <v>345</v>
      </c>
      <c r="D522" s="15" t="s">
        <v>215</v>
      </c>
      <c r="E522" s="15">
        <v>2023</v>
      </c>
      <c r="F522" s="15" t="s">
        <v>162</v>
      </c>
      <c r="G522" s="15" t="s">
        <v>133</v>
      </c>
      <c r="H522" s="15" t="s">
        <v>136</v>
      </c>
      <c r="I522" s="15" t="s">
        <v>139</v>
      </c>
      <c r="J522" s="15" t="s">
        <v>141</v>
      </c>
      <c r="K522" s="15" t="s">
        <v>275</v>
      </c>
      <c r="L522" s="15" t="s">
        <v>280</v>
      </c>
      <c r="M522" s="15">
        <v>9.7000000000000003E-2</v>
      </c>
      <c r="N522" s="15">
        <v>0.14000000000000001</v>
      </c>
      <c r="O522" s="15">
        <v>1.6E-2</v>
      </c>
      <c r="P522" s="15">
        <v>4.2000000000000003E-2</v>
      </c>
      <c r="Q522" s="15">
        <v>7.0000000000000001E-3</v>
      </c>
      <c r="R522" s="15">
        <v>0.10299999999999999</v>
      </c>
      <c r="S522" s="15">
        <v>9.2910000000000004</v>
      </c>
      <c r="U522" s="15">
        <v>-1.0999999999999999E-2</v>
      </c>
      <c r="V522" s="15">
        <v>80</v>
      </c>
    </row>
    <row r="523" spans="2:22" x14ac:dyDescent="0.25">
      <c r="B523" s="15" t="s">
        <v>136</v>
      </c>
      <c r="C523" s="15" t="s">
        <v>345</v>
      </c>
      <c r="D523" s="15" t="s">
        <v>216</v>
      </c>
      <c r="E523" s="15">
        <v>2023</v>
      </c>
      <c r="F523" s="15" t="s">
        <v>162</v>
      </c>
      <c r="G523" s="15" t="s">
        <v>133</v>
      </c>
      <c r="H523" s="15" t="s">
        <v>136</v>
      </c>
      <c r="I523" s="15" t="s">
        <v>139</v>
      </c>
      <c r="J523" s="15" t="s">
        <v>141</v>
      </c>
      <c r="K523" s="15" t="s">
        <v>275</v>
      </c>
      <c r="L523" s="15" t="s">
        <v>276</v>
      </c>
      <c r="M523" s="15">
        <v>0.13900000000000001</v>
      </c>
      <c r="N523" s="15">
        <v>0.33400000000000002</v>
      </c>
      <c r="O523" s="15">
        <v>0.03</v>
      </c>
      <c r="P523" s="15">
        <v>2.9000000000000001E-2</v>
      </c>
      <c r="Q523" s="15">
        <v>3.0000000000000001E-3</v>
      </c>
      <c r="R523" s="15">
        <v>8.8999999999999996E-2</v>
      </c>
      <c r="S523" s="15">
        <v>9.2240000000000002</v>
      </c>
      <c r="U523" s="15">
        <v>-1.0999999999999999E-2</v>
      </c>
      <c r="V523" s="15">
        <v>120</v>
      </c>
    </row>
    <row r="524" spans="2:22" x14ac:dyDescent="0.25">
      <c r="B524" s="15" t="s">
        <v>136</v>
      </c>
      <c r="C524" s="15" t="s">
        <v>345</v>
      </c>
      <c r="D524" s="15" t="s">
        <v>216</v>
      </c>
      <c r="E524" s="15">
        <v>2023</v>
      </c>
      <c r="F524" s="15" t="s">
        <v>162</v>
      </c>
      <c r="G524" s="15" t="s">
        <v>133</v>
      </c>
      <c r="H524" s="15" t="s">
        <v>136</v>
      </c>
      <c r="I524" s="15" t="s">
        <v>139</v>
      </c>
      <c r="J524" s="15" t="s">
        <v>141</v>
      </c>
      <c r="K524" s="15" t="s">
        <v>275</v>
      </c>
      <c r="L524" s="15" t="s">
        <v>277</v>
      </c>
      <c r="M524" s="15">
        <v>0.123</v>
      </c>
      <c r="N524" s="15">
        <v>0.222</v>
      </c>
      <c r="O524" s="15">
        <v>6.0000000000000001E-3</v>
      </c>
      <c r="P524" s="15">
        <v>3.5000000000000003E-2</v>
      </c>
      <c r="Q524" s="15">
        <v>5.0000000000000001E-3</v>
      </c>
      <c r="R524" s="15">
        <v>0.13700000000000001</v>
      </c>
      <c r="S524" s="15">
        <v>9.1219999999999999</v>
      </c>
      <c r="U524" s="15">
        <v>-1.0999999999999999E-2</v>
      </c>
      <c r="V524" s="15">
        <v>1180</v>
      </c>
    </row>
    <row r="525" spans="2:22" x14ac:dyDescent="0.25">
      <c r="B525" s="15" t="s">
        <v>136</v>
      </c>
      <c r="C525" s="15" t="s">
        <v>345</v>
      </c>
      <c r="D525" s="15" t="s">
        <v>216</v>
      </c>
      <c r="E525" s="15">
        <v>2023</v>
      </c>
      <c r="F525" s="15" t="s">
        <v>162</v>
      </c>
      <c r="G525" s="15" t="s">
        <v>133</v>
      </c>
      <c r="H525" s="15" t="s">
        <v>136</v>
      </c>
      <c r="I525" s="15" t="s">
        <v>139</v>
      </c>
      <c r="J525" s="15" t="s">
        <v>141</v>
      </c>
      <c r="K525" s="15" t="s">
        <v>275</v>
      </c>
      <c r="L525" s="15" t="s">
        <v>278</v>
      </c>
      <c r="M525" s="15">
        <v>0.15</v>
      </c>
      <c r="N525" s="15">
        <v>0.31</v>
      </c>
      <c r="O525" s="15">
        <v>8.0000000000000002E-3</v>
      </c>
      <c r="P525" s="15">
        <v>4.1000000000000002E-2</v>
      </c>
      <c r="Q525" s="15">
        <v>6.0000000000000001E-3</v>
      </c>
      <c r="R525" s="15">
        <v>0.14499999999999999</v>
      </c>
      <c r="S525" s="15">
        <v>9.2200000000000006</v>
      </c>
      <c r="U525" s="15">
        <v>-1.0999999999999999E-2</v>
      </c>
      <c r="V525" s="15">
        <v>1590</v>
      </c>
    </row>
    <row r="526" spans="2:22" x14ac:dyDescent="0.25">
      <c r="B526" s="15" t="s">
        <v>136</v>
      </c>
      <c r="C526" s="15" t="s">
        <v>345</v>
      </c>
      <c r="D526" s="15" t="s">
        <v>216</v>
      </c>
      <c r="E526" s="15">
        <v>2023</v>
      </c>
      <c r="F526" s="15" t="s">
        <v>162</v>
      </c>
      <c r="G526" s="15" t="s">
        <v>133</v>
      </c>
      <c r="H526" s="15" t="s">
        <v>136</v>
      </c>
      <c r="I526" s="15" t="s">
        <v>139</v>
      </c>
      <c r="J526" s="15" t="s">
        <v>141</v>
      </c>
      <c r="K526" s="15" t="s">
        <v>275</v>
      </c>
      <c r="L526" s="15" t="s">
        <v>279</v>
      </c>
      <c r="M526" s="15">
        <v>0.14399999999999999</v>
      </c>
      <c r="N526" s="15">
        <v>0.27200000000000002</v>
      </c>
      <c r="O526" s="15">
        <v>1.2E-2</v>
      </c>
      <c r="P526" s="15">
        <v>0.04</v>
      </c>
      <c r="Q526" s="15">
        <v>6.0000000000000001E-3</v>
      </c>
      <c r="R526" s="15">
        <v>0.13800000000000001</v>
      </c>
      <c r="S526" s="15">
        <v>9.2129999999999992</v>
      </c>
      <c r="U526" s="15">
        <v>-1.0999999999999999E-2</v>
      </c>
      <c r="V526" s="15">
        <v>480</v>
      </c>
    </row>
    <row r="527" spans="2:22" x14ac:dyDescent="0.25">
      <c r="B527" s="15" t="s">
        <v>136</v>
      </c>
      <c r="C527" s="15" t="s">
        <v>345</v>
      </c>
      <c r="D527" s="15" t="s">
        <v>216</v>
      </c>
      <c r="E527" s="15">
        <v>2023</v>
      </c>
      <c r="F527" s="15" t="s">
        <v>162</v>
      </c>
      <c r="G527" s="15" t="s">
        <v>133</v>
      </c>
      <c r="H527" s="15" t="s">
        <v>136</v>
      </c>
      <c r="I527" s="15" t="s">
        <v>139</v>
      </c>
      <c r="J527" s="15" t="s">
        <v>141</v>
      </c>
      <c r="K527" s="15" t="s">
        <v>275</v>
      </c>
      <c r="L527" s="15" t="s">
        <v>280</v>
      </c>
      <c r="M527" s="15">
        <v>0.10299999999999999</v>
      </c>
      <c r="N527" s="15">
        <v>0.14799999999999999</v>
      </c>
      <c r="O527" s="15">
        <v>1.6E-2</v>
      </c>
      <c r="P527" s="15">
        <v>4.3999999999999997E-2</v>
      </c>
      <c r="Q527" s="15">
        <v>1.4999999999999999E-2</v>
      </c>
      <c r="R527" s="15">
        <v>0.123</v>
      </c>
      <c r="S527" s="15">
        <v>9.1720000000000006</v>
      </c>
      <c r="U527" s="15">
        <v>-1.0999999999999999E-2</v>
      </c>
      <c r="V527" s="15">
        <v>80</v>
      </c>
    </row>
    <row r="528" spans="2:22" x14ac:dyDescent="0.25">
      <c r="B528" s="15" t="s">
        <v>136</v>
      </c>
      <c r="C528" s="15" t="s">
        <v>345</v>
      </c>
      <c r="D528" s="15" t="s">
        <v>217</v>
      </c>
      <c r="E528" s="15">
        <v>2023</v>
      </c>
      <c r="F528" s="15" t="s">
        <v>162</v>
      </c>
      <c r="G528" s="15" t="s">
        <v>133</v>
      </c>
      <c r="H528" s="15" t="s">
        <v>136</v>
      </c>
      <c r="I528" s="15" t="s">
        <v>139</v>
      </c>
      <c r="J528" s="15" t="s">
        <v>141</v>
      </c>
      <c r="K528" s="15" t="s">
        <v>275</v>
      </c>
      <c r="L528" s="15" t="s">
        <v>276</v>
      </c>
      <c r="M528" s="15">
        <v>0.15</v>
      </c>
      <c r="N528" s="15">
        <v>0.32300000000000001</v>
      </c>
      <c r="O528" s="15">
        <v>0.03</v>
      </c>
      <c r="P528" s="15">
        <v>4.1000000000000002E-2</v>
      </c>
      <c r="Q528" s="15">
        <v>2E-3</v>
      </c>
      <c r="R528" s="15">
        <v>0.14199999999999999</v>
      </c>
      <c r="S528" s="15">
        <v>9.2240000000000002</v>
      </c>
      <c r="U528" s="15">
        <v>-1.0999999999999999E-2</v>
      </c>
      <c r="V528" s="15">
        <v>120</v>
      </c>
    </row>
    <row r="529" spans="2:22" x14ac:dyDescent="0.25">
      <c r="B529" s="15" t="s">
        <v>136</v>
      </c>
      <c r="C529" s="15" t="s">
        <v>345</v>
      </c>
      <c r="D529" s="15" t="s">
        <v>217</v>
      </c>
      <c r="E529" s="15">
        <v>2023</v>
      </c>
      <c r="F529" s="15" t="s">
        <v>162</v>
      </c>
      <c r="G529" s="15" t="s">
        <v>133</v>
      </c>
      <c r="H529" s="15" t="s">
        <v>136</v>
      </c>
      <c r="I529" s="15" t="s">
        <v>139</v>
      </c>
      <c r="J529" s="15" t="s">
        <v>141</v>
      </c>
      <c r="K529" s="15" t="s">
        <v>275</v>
      </c>
      <c r="L529" s="15" t="s">
        <v>277</v>
      </c>
      <c r="M529" s="15">
        <v>0.14299999999999999</v>
      </c>
      <c r="N529" s="15">
        <v>0.27700000000000002</v>
      </c>
      <c r="O529" s="15">
        <v>8.0000000000000002E-3</v>
      </c>
      <c r="P529" s="15">
        <v>4.2000000000000003E-2</v>
      </c>
      <c r="Q529" s="15">
        <v>6.0000000000000001E-3</v>
      </c>
      <c r="R529" s="15">
        <v>0.16400000000000001</v>
      </c>
      <c r="S529" s="15">
        <v>9.1219999999999999</v>
      </c>
      <c r="U529" s="15">
        <v>-1.0999999999999999E-2</v>
      </c>
      <c r="V529" s="15">
        <v>1180</v>
      </c>
    </row>
    <row r="530" spans="2:22" x14ac:dyDescent="0.25">
      <c r="B530" s="15" t="s">
        <v>136</v>
      </c>
      <c r="C530" s="15" t="s">
        <v>345</v>
      </c>
      <c r="D530" s="15" t="s">
        <v>217</v>
      </c>
      <c r="E530" s="15">
        <v>2023</v>
      </c>
      <c r="F530" s="15" t="s">
        <v>162</v>
      </c>
      <c r="G530" s="15" t="s">
        <v>133</v>
      </c>
      <c r="H530" s="15" t="s">
        <v>136</v>
      </c>
      <c r="I530" s="15" t="s">
        <v>139</v>
      </c>
      <c r="J530" s="15" t="s">
        <v>141</v>
      </c>
      <c r="K530" s="15" t="s">
        <v>275</v>
      </c>
      <c r="L530" s="15" t="s">
        <v>278</v>
      </c>
      <c r="M530" s="15">
        <v>0.17299999999999999</v>
      </c>
      <c r="N530" s="15">
        <v>0.34300000000000003</v>
      </c>
      <c r="O530" s="15">
        <v>8.9999999999999993E-3</v>
      </c>
      <c r="P530" s="15">
        <v>4.9000000000000002E-2</v>
      </c>
      <c r="Q530" s="15">
        <v>8.0000000000000002E-3</v>
      </c>
      <c r="R530" s="15">
        <v>0.16800000000000001</v>
      </c>
      <c r="S530" s="15">
        <v>9.2210000000000001</v>
      </c>
      <c r="U530" s="15">
        <v>-1.0999999999999999E-2</v>
      </c>
      <c r="V530" s="15">
        <v>1590</v>
      </c>
    </row>
    <row r="531" spans="2:22" x14ac:dyDescent="0.25">
      <c r="B531" s="15" t="s">
        <v>136</v>
      </c>
      <c r="C531" s="15" t="s">
        <v>345</v>
      </c>
      <c r="D531" s="15" t="s">
        <v>217</v>
      </c>
      <c r="E531" s="15">
        <v>2023</v>
      </c>
      <c r="F531" s="15" t="s">
        <v>162</v>
      </c>
      <c r="G531" s="15" t="s">
        <v>133</v>
      </c>
      <c r="H531" s="15" t="s">
        <v>136</v>
      </c>
      <c r="I531" s="15" t="s">
        <v>139</v>
      </c>
      <c r="J531" s="15" t="s">
        <v>141</v>
      </c>
      <c r="K531" s="15" t="s">
        <v>275</v>
      </c>
      <c r="L531" s="15" t="s">
        <v>279</v>
      </c>
      <c r="M531" s="15">
        <v>0.184</v>
      </c>
      <c r="N531" s="15">
        <v>0.376</v>
      </c>
      <c r="O531" s="15">
        <v>1.7000000000000001E-2</v>
      </c>
      <c r="P531" s="15">
        <v>4.2999999999999997E-2</v>
      </c>
      <c r="Q531" s="15">
        <v>6.0000000000000001E-3</v>
      </c>
      <c r="R531" s="15">
        <v>0.16600000000000001</v>
      </c>
      <c r="S531" s="15">
        <v>9.2129999999999992</v>
      </c>
      <c r="U531" s="15">
        <v>-1.0999999999999999E-2</v>
      </c>
      <c r="V531" s="15">
        <v>480</v>
      </c>
    </row>
    <row r="532" spans="2:22" x14ac:dyDescent="0.25">
      <c r="B532" s="15" t="s">
        <v>136</v>
      </c>
      <c r="C532" s="15" t="s">
        <v>345</v>
      </c>
      <c r="D532" s="15" t="s">
        <v>217</v>
      </c>
      <c r="E532" s="15">
        <v>2023</v>
      </c>
      <c r="F532" s="15" t="s">
        <v>162</v>
      </c>
      <c r="G532" s="15" t="s">
        <v>133</v>
      </c>
      <c r="H532" s="15" t="s">
        <v>136</v>
      </c>
      <c r="I532" s="15" t="s">
        <v>139</v>
      </c>
      <c r="J532" s="15" t="s">
        <v>141</v>
      </c>
      <c r="K532" s="15" t="s">
        <v>275</v>
      </c>
      <c r="L532" s="15" t="s">
        <v>280</v>
      </c>
      <c r="M532" s="15">
        <v>0.157</v>
      </c>
      <c r="N532" s="15">
        <v>0.30099999999999999</v>
      </c>
      <c r="O532" s="15">
        <v>3.4000000000000002E-2</v>
      </c>
      <c r="P532" s="15">
        <v>6.6000000000000003E-2</v>
      </c>
      <c r="Q532" s="15">
        <v>8.9999999999999993E-3</v>
      </c>
      <c r="R532" s="15">
        <v>0.113</v>
      </c>
      <c r="S532" s="15">
        <v>9.1720000000000006</v>
      </c>
      <c r="U532" s="15">
        <v>-1.0999999999999999E-2</v>
      </c>
      <c r="V532" s="15">
        <v>80</v>
      </c>
    </row>
    <row r="533" spans="2:22" x14ac:dyDescent="0.25">
      <c r="B533" s="15" t="s">
        <v>136</v>
      </c>
      <c r="C533" s="15" t="s">
        <v>345</v>
      </c>
      <c r="D533" s="15" t="s">
        <v>218</v>
      </c>
      <c r="E533" s="15">
        <v>2023</v>
      </c>
      <c r="F533" s="15" t="s">
        <v>162</v>
      </c>
      <c r="G533" s="15" t="s">
        <v>133</v>
      </c>
      <c r="H533" s="15" t="s">
        <v>136</v>
      </c>
      <c r="I533" s="15" t="s">
        <v>139</v>
      </c>
      <c r="J533" s="15" t="s">
        <v>141</v>
      </c>
      <c r="K533" s="15" t="s">
        <v>275</v>
      </c>
      <c r="L533" s="15" t="s">
        <v>276</v>
      </c>
      <c r="M533" s="15">
        <v>0.23100000000000001</v>
      </c>
      <c r="N533" s="15">
        <v>0.56399999999999995</v>
      </c>
      <c r="O533" s="15">
        <v>5.0999999999999997E-2</v>
      </c>
      <c r="P533" s="15">
        <v>4.2000000000000003E-2</v>
      </c>
      <c r="Q533" s="15">
        <v>2E-3</v>
      </c>
      <c r="R533" s="15">
        <v>0.2</v>
      </c>
      <c r="S533" s="15">
        <v>9.1509999999999998</v>
      </c>
      <c r="U533" s="15">
        <v>237.06800000000001</v>
      </c>
      <c r="V533" s="15">
        <v>120</v>
      </c>
    </row>
    <row r="534" spans="2:22" x14ac:dyDescent="0.25">
      <c r="B534" s="15" t="s">
        <v>136</v>
      </c>
      <c r="C534" s="15" t="s">
        <v>345</v>
      </c>
      <c r="D534" s="15" t="s">
        <v>218</v>
      </c>
      <c r="E534" s="15">
        <v>2023</v>
      </c>
      <c r="F534" s="15" t="s">
        <v>162</v>
      </c>
      <c r="G534" s="15" t="s">
        <v>133</v>
      </c>
      <c r="H534" s="15" t="s">
        <v>136</v>
      </c>
      <c r="I534" s="15" t="s">
        <v>139</v>
      </c>
      <c r="J534" s="15" t="s">
        <v>141</v>
      </c>
      <c r="K534" s="15" t="s">
        <v>275</v>
      </c>
      <c r="L534" s="15" t="s">
        <v>277</v>
      </c>
      <c r="M534" s="15">
        <v>0.185</v>
      </c>
      <c r="N534" s="15">
        <v>0.41</v>
      </c>
      <c r="O534" s="15">
        <v>1.2E-2</v>
      </c>
      <c r="P534" s="15">
        <v>5.3999999999999999E-2</v>
      </c>
      <c r="Q534" s="15">
        <v>0.01</v>
      </c>
      <c r="R534" s="15">
        <v>0.20699999999999999</v>
      </c>
      <c r="S534" s="15">
        <v>9.0470000000000006</v>
      </c>
      <c r="U534" s="15">
        <v>275.47800000000001</v>
      </c>
      <c r="V534" s="15">
        <v>1180</v>
      </c>
    </row>
    <row r="535" spans="2:22" x14ac:dyDescent="0.25">
      <c r="B535" s="15" t="s">
        <v>136</v>
      </c>
      <c r="C535" s="15" t="s">
        <v>345</v>
      </c>
      <c r="D535" s="15" t="s">
        <v>218</v>
      </c>
      <c r="E535" s="15">
        <v>2023</v>
      </c>
      <c r="F535" s="15" t="s">
        <v>162</v>
      </c>
      <c r="G535" s="15" t="s">
        <v>133</v>
      </c>
      <c r="H535" s="15" t="s">
        <v>136</v>
      </c>
      <c r="I535" s="15" t="s">
        <v>139</v>
      </c>
      <c r="J535" s="15" t="s">
        <v>141</v>
      </c>
      <c r="K535" s="15" t="s">
        <v>275</v>
      </c>
      <c r="L535" s="15" t="s">
        <v>278</v>
      </c>
      <c r="M535" s="15">
        <v>0.215</v>
      </c>
      <c r="N535" s="15">
        <v>0.41899999999999998</v>
      </c>
      <c r="O535" s="15">
        <v>1.0999999999999999E-2</v>
      </c>
      <c r="P535" s="15">
        <v>5.8000000000000003E-2</v>
      </c>
      <c r="Q535" s="15">
        <v>1.0999999999999999E-2</v>
      </c>
      <c r="R535" s="15">
        <v>0.22</v>
      </c>
      <c r="S535" s="15">
        <v>9.1470000000000002</v>
      </c>
      <c r="U535" s="15">
        <v>230.67699999999999</v>
      </c>
      <c r="V535" s="15">
        <v>1590</v>
      </c>
    </row>
    <row r="536" spans="2:22" x14ac:dyDescent="0.25">
      <c r="B536" s="15" t="s">
        <v>136</v>
      </c>
      <c r="C536" s="15" t="s">
        <v>345</v>
      </c>
      <c r="D536" s="15" t="s">
        <v>218</v>
      </c>
      <c r="E536" s="15">
        <v>2023</v>
      </c>
      <c r="F536" s="15" t="s">
        <v>162</v>
      </c>
      <c r="G536" s="15" t="s">
        <v>133</v>
      </c>
      <c r="H536" s="15" t="s">
        <v>136</v>
      </c>
      <c r="I536" s="15" t="s">
        <v>139</v>
      </c>
      <c r="J536" s="15" t="s">
        <v>141</v>
      </c>
      <c r="K536" s="15" t="s">
        <v>275</v>
      </c>
      <c r="L536" s="15" t="s">
        <v>279</v>
      </c>
      <c r="M536" s="15">
        <v>0.249</v>
      </c>
      <c r="N536" s="15">
        <v>0.46600000000000003</v>
      </c>
      <c r="O536" s="15">
        <v>2.1000000000000001E-2</v>
      </c>
      <c r="P536" s="15">
        <v>6.0999999999999999E-2</v>
      </c>
      <c r="Q536" s="15">
        <v>1.0999999999999999E-2</v>
      </c>
      <c r="R536" s="15">
        <v>0.26</v>
      </c>
      <c r="S536" s="15">
        <v>9.1370000000000005</v>
      </c>
      <c r="U536" s="15">
        <v>200.87100000000001</v>
      </c>
      <c r="V536" s="15">
        <v>480</v>
      </c>
    </row>
    <row r="537" spans="2:22" x14ac:dyDescent="0.25">
      <c r="B537" s="15" t="s">
        <v>136</v>
      </c>
      <c r="C537" s="15" t="s">
        <v>345</v>
      </c>
      <c r="D537" s="15" t="s">
        <v>218</v>
      </c>
      <c r="E537" s="15">
        <v>2023</v>
      </c>
      <c r="F537" s="15" t="s">
        <v>162</v>
      </c>
      <c r="G537" s="15" t="s">
        <v>133</v>
      </c>
      <c r="H537" s="15" t="s">
        <v>136</v>
      </c>
      <c r="I537" s="15" t="s">
        <v>139</v>
      </c>
      <c r="J537" s="15" t="s">
        <v>141</v>
      </c>
      <c r="K537" s="15" t="s">
        <v>275</v>
      </c>
      <c r="L537" s="15" t="s">
        <v>280</v>
      </c>
      <c r="M537" s="15">
        <v>0.17499999999999999</v>
      </c>
      <c r="N537" s="15">
        <v>0.23499999999999999</v>
      </c>
      <c r="O537" s="15">
        <v>2.5999999999999999E-2</v>
      </c>
      <c r="P537" s="15">
        <v>6.6000000000000003E-2</v>
      </c>
      <c r="Q537" s="15">
        <v>0.01</v>
      </c>
      <c r="R537" s="15">
        <v>0.27200000000000002</v>
      </c>
      <c r="S537" s="15">
        <v>9.0980000000000008</v>
      </c>
      <c r="U537" s="15">
        <v>220.32300000000001</v>
      </c>
      <c r="V537" s="15">
        <v>80</v>
      </c>
    </row>
    <row r="538" spans="2:22" x14ac:dyDescent="0.25">
      <c r="B538" s="15" t="s">
        <v>136</v>
      </c>
      <c r="C538" s="15" t="s">
        <v>345</v>
      </c>
      <c r="D538" s="15" t="s">
        <v>219</v>
      </c>
      <c r="E538" s="15">
        <v>2023</v>
      </c>
      <c r="F538" s="15" t="s">
        <v>162</v>
      </c>
      <c r="G538" s="15" t="s">
        <v>133</v>
      </c>
      <c r="H538" s="15" t="s">
        <v>136</v>
      </c>
      <c r="I538" s="15" t="s">
        <v>139</v>
      </c>
      <c r="J538" s="15" t="s">
        <v>141</v>
      </c>
      <c r="K538" s="15" t="s">
        <v>275</v>
      </c>
      <c r="L538" s="15" t="s">
        <v>276</v>
      </c>
      <c r="M538" s="15">
        <v>0.33400000000000002</v>
      </c>
      <c r="N538" s="15">
        <v>0.59299999999999997</v>
      </c>
      <c r="O538" s="15">
        <v>5.3999999999999999E-2</v>
      </c>
      <c r="P538" s="15">
        <v>6.4000000000000001E-2</v>
      </c>
      <c r="Q538" s="15">
        <v>7.0000000000000001E-3</v>
      </c>
      <c r="R538" s="15">
        <v>0.32400000000000001</v>
      </c>
      <c r="S538" s="15">
        <v>9.1509999999999998</v>
      </c>
      <c r="U538" s="15">
        <v>237.06200000000001</v>
      </c>
      <c r="V538" s="15">
        <v>120</v>
      </c>
    </row>
    <row r="539" spans="2:22" x14ac:dyDescent="0.25">
      <c r="B539" s="15" t="s">
        <v>136</v>
      </c>
      <c r="C539" s="15" t="s">
        <v>345</v>
      </c>
      <c r="D539" s="15" t="s">
        <v>219</v>
      </c>
      <c r="E539" s="15">
        <v>2023</v>
      </c>
      <c r="F539" s="15" t="s">
        <v>162</v>
      </c>
      <c r="G539" s="15" t="s">
        <v>133</v>
      </c>
      <c r="H539" s="15" t="s">
        <v>136</v>
      </c>
      <c r="I539" s="15" t="s">
        <v>139</v>
      </c>
      <c r="J539" s="15" t="s">
        <v>141</v>
      </c>
      <c r="K539" s="15" t="s">
        <v>275</v>
      </c>
      <c r="L539" s="15" t="s">
        <v>277</v>
      </c>
      <c r="M539" s="15">
        <v>0.26300000000000001</v>
      </c>
      <c r="N539" s="15">
        <v>0.496</v>
      </c>
      <c r="O539" s="15">
        <v>1.4E-2</v>
      </c>
      <c r="P539" s="15">
        <v>7.9000000000000001E-2</v>
      </c>
      <c r="Q539" s="15">
        <v>1.4999999999999999E-2</v>
      </c>
      <c r="R539" s="15">
        <v>0.29499999999999998</v>
      </c>
      <c r="S539" s="15">
        <v>9.048</v>
      </c>
      <c r="U539" s="15">
        <v>275.47800000000001</v>
      </c>
      <c r="V539" s="15">
        <v>1180</v>
      </c>
    </row>
    <row r="540" spans="2:22" x14ac:dyDescent="0.25">
      <c r="B540" s="15" t="s">
        <v>136</v>
      </c>
      <c r="C540" s="15" t="s">
        <v>345</v>
      </c>
      <c r="D540" s="15" t="s">
        <v>219</v>
      </c>
      <c r="E540" s="15">
        <v>2023</v>
      </c>
      <c r="F540" s="15" t="s">
        <v>162</v>
      </c>
      <c r="G540" s="15" t="s">
        <v>133</v>
      </c>
      <c r="H540" s="15" t="s">
        <v>136</v>
      </c>
      <c r="I540" s="15" t="s">
        <v>139</v>
      </c>
      <c r="J540" s="15" t="s">
        <v>141</v>
      </c>
      <c r="K540" s="15" t="s">
        <v>275</v>
      </c>
      <c r="L540" s="15" t="s">
        <v>278</v>
      </c>
      <c r="M540" s="15">
        <v>0.31</v>
      </c>
      <c r="N540" s="15">
        <v>0.57399999999999995</v>
      </c>
      <c r="O540" s="15">
        <v>1.4E-2</v>
      </c>
      <c r="P540" s="15">
        <v>0.09</v>
      </c>
      <c r="Q540" s="15">
        <v>2.1000000000000001E-2</v>
      </c>
      <c r="R540" s="15">
        <v>0.33700000000000002</v>
      </c>
      <c r="S540" s="15">
        <v>9.1479999999999997</v>
      </c>
      <c r="U540" s="15">
        <v>230.679</v>
      </c>
      <c r="V540" s="15">
        <v>1590</v>
      </c>
    </row>
    <row r="541" spans="2:22" x14ac:dyDescent="0.25">
      <c r="B541" s="15" t="s">
        <v>136</v>
      </c>
      <c r="C541" s="15" t="s">
        <v>345</v>
      </c>
      <c r="D541" s="15" t="s">
        <v>219</v>
      </c>
      <c r="E541" s="15">
        <v>2023</v>
      </c>
      <c r="F541" s="15" t="s">
        <v>162</v>
      </c>
      <c r="G541" s="15" t="s">
        <v>133</v>
      </c>
      <c r="H541" s="15" t="s">
        <v>136</v>
      </c>
      <c r="I541" s="15" t="s">
        <v>139</v>
      </c>
      <c r="J541" s="15" t="s">
        <v>141</v>
      </c>
      <c r="K541" s="15" t="s">
        <v>275</v>
      </c>
      <c r="L541" s="15" t="s">
        <v>279</v>
      </c>
      <c r="M541" s="15">
        <v>0.41599999999999998</v>
      </c>
      <c r="N541" s="15">
        <v>0.753</v>
      </c>
      <c r="O541" s="15">
        <v>3.4000000000000002E-2</v>
      </c>
      <c r="P541" s="15">
        <v>9.9000000000000005E-2</v>
      </c>
      <c r="Q541" s="15">
        <v>1.9E-2</v>
      </c>
      <c r="R541" s="15">
        <v>0.42899999999999999</v>
      </c>
      <c r="S541" s="15">
        <v>9.1379999999999999</v>
      </c>
      <c r="U541" s="15">
        <v>200.87200000000001</v>
      </c>
      <c r="V541" s="15">
        <v>480</v>
      </c>
    </row>
    <row r="542" spans="2:22" x14ac:dyDescent="0.25">
      <c r="B542" s="15" t="s">
        <v>136</v>
      </c>
      <c r="C542" s="15" t="s">
        <v>345</v>
      </c>
      <c r="D542" s="15" t="s">
        <v>219</v>
      </c>
      <c r="E542" s="15">
        <v>2023</v>
      </c>
      <c r="F542" s="15" t="s">
        <v>162</v>
      </c>
      <c r="G542" s="15" t="s">
        <v>133</v>
      </c>
      <c r="H542" s="15" t="s">
        <v>136</v>
      </c>
      <c r="I542" s="15" t="s">
        <v>139</v>
      </c>
      <c r="J542" s="15" t="s">
        <v>141</v>
      </c>
      <c r="K542" s="15" t="s">
        <v>275</v>
      </c>
      <c r="L542" s="15" t="s">
        <v>280</v>
      </c>
      <c r="M542" s="15">
        <v>0.23300000000000001</v>
      </c>
      <c r="N542" s="15">
        <v>0.34699999999999998</v>
      </c>
      <c r="O542" s="15">
        <v>3.9E-2</v>
      </c>
      <c r="P542" s="15">
        <v>8.1000000000000003E-2</v>
      </c>
      <c r="Q542" s="15">
        <v>1.9E-2</v>
      </c>
      <c r="R542" s="15">
        <v>0.246</v>
      </c>
      <c r="S542" s="15">
        <v>9.0980000000000008</v>
      </c>
      <c r="U542" s="15">
        <v>220.32300000000001</v>
      </c>
      <c r="V542" s="15">
        <v>80</v>
      </c>
    </row>
    <row r="543" spans="2:22" x14ac:dyDescent="0.25">
      <c r="B543" s="15" t="s">
        <v>136</v>
      </c>
      <c r="C543" s="15" t="s">
        <v>345</v>
      </c>
      <c r="D543" s="15" t="s">
        <v>220</v>
      </c>
      <c r="E543" s="15">
        <v>2023</v>
      </c>
      <c r="F543" s="15" t="s">
        <v>162</v>
      </c>
      <c r="G543" s="15" t="s">
        <v>133</v>
      </c>
      <c r="H543" s="15" t="s">
        <v>136</v>
      </c>
      <c r="I543" s="15" t="s">
        <v>139</v>
      </c>
      <c r="J543" s="15" t="s">
        <v>141</v>
      </c>
      <c r="K543" s="15" t="s">
        <v>275</v>
      </c>
      <c r="L543" s="15" t="s">
        <v>276</v>
      </c>
      <c r="M543" s="15">
        <v>0.45200000000000001</v>
      </c>
      <c r="N543" s="15">
        <v>0.69599999999999995</v>
      </c>
      <c r="O543" s="15">
        <v>6.4000000000000001E-2</v>
      </c>
      <c r="P543" s="15">
        <v>0.11600000000000001</v>
      </c>
      <c r="Q543" s="15">
        <v>0.03</v>
      </c>
      <c r="R543" s="15">
        <v>0.55900000000000005</v>
      </c>
      <c r="S543" s="15">
        <v>9.2279999999999998</v>
      </c>
      <c r="U543" s="15">
        <v>21010.75</v>
      </c>
      <c r="V543" s="15">
        <v>120</v>
      </c>
    </row>
    <row r="544" spans="2:22" x14ac:dyDescent="0.25">
      <c r="B544" s="15" t="s">
        <v>136</v>
      </c>
      <c r="C544" s="15" t="s">
        <v>345</v>
      </c>
      <c r="D544" s="15" t="s">
        <v>220</v>
      </c>
      <c r="E544" s="15">
        <v>2023</v>
      </c>
      <c r="F544" s="15" t="s">
        <v>162</v>
      </c>
      <c r="G544" s="15" t="s">
        <v>133</v>
      </c>
      <c r="H544" s="15" t="s">
        <v>136</v>
      </c>
      <c r="I544" s="15" t="s">
        <v>139</v>
      </c>
      <c r="J544" s="15" t="s">
        <v>141</v>
      </c>
      <c r="K544" s="15" t="s">
        <v>275</v>
      </c>
      <c r="L544" s="15" t="s">
        <v>277</v>
      </c>
      <c r="M544" s="15">
        <v>0.42199999999999999</v>
      </c>
      <c r="N544" s="15">
        <v>0.72399999999999998</v>
      </c>
      <c r="O544" s="15">
        <v>2.1000000000000001E-2</v>
      </c>
      <c r="P544" s="15">
        <v>0.158</v>
      </c>
      <c r="Q544" s="15">
        <v>3.4000000000000002E-2</v>
      </c>
      <c r="R544" s="15">
        <v>0.495</v>
      </c>
      <c r="S544" s="15">
        <v>9.125</v>
      </c>
      <c r="U544" s="15">
        <v>21490.218000000001</v>
      </c>
      <c r="V544" s="15">
        <v>1180</v>
      </c>
    </row>
    <row r="545" spans="2:22" x14ac:dyDescent="0.25">
      <c r="B545" s="15" t="s">
        <v>136</v>
      </c>
      <c r="C545" s="15" t="s">
        <v>345</v>
      </c>
      <c r="D545" s="15" t="s">
        <v>220</v>
      </c>
      <c r="E545" s="15">
        <v>2023</v>
      </c>
      <c r="F545" s="15" t="s">
        <v>162</v>
      </c>
      <c r="G545" s="15" t="s">
        <v>133</v>
      </c>
      <c r="H545" s="15" t="s">
        <v>136</v>
      </c>
      <c r="I545" s="15" t="s">
        <v>139</v>
      </c>
      <c r="J545" s="15" t="s">
        <v>141</v>
      </c>
      <c r="K545" s="15" t="s">
        <v>275</v>
      </c>
      <c r="L545" s="15" t="s">
        <v>278</v>
      </c>
      <c r="M545" s="15">
        <v>0.49099999999999999</v>
      </c>
      <c r="N545" s="15">
        <v>0.78</v>
      </c>
      <c r="O545" s="15">
        <v>0.02</v>
      </c>
      <c r="P545" s="15">
        <v>0.183</v>
      </c>
      <c r="Q545" s="15">
        <v>4.1000000000000002E-2</v>
      </c>
      <c r="R545" s="15">
        <v>0.59899999999999998</v>
      </c>
      <c r="S545" s="15">
        <v>9.2240000000000002</v>
      </c>
      <c r="U545" s="15">
        <v>21114.218000000001</v>
      </c>
      <c r="V545" s="15">
        <v>1590</v>
      </c>
    </row>
    <row r="546" spans="2:22" x14ac:dyDescent="0.25">
      <c r="B546" s="15" t="s">
        <v>136</v>
      </c>
      <c r="C546" s="15" t="s">
        <v>345</v>
      </c>
      <c r="D546" s="15" t="s">
        <v>220</v>
      </c>
      <c r="E546" s="15">
        <v>2023</v>
      </c>
      <c r="F546" s="15" t="s">
        <v>162</v>
      </c>
      <c r="G546" s="15" t="s">
        <v>133</v>
      </c>
      <c r="H546" s="15" t="s">
        <v>136</v>
      </c>
      <c r="I546" s="15" t="s">
        <v>139</v>
      </c>
      <c r="J546" s="15" t="s">
        <v>141</v>
      </c>
      <c r="K546" s="15" t="s">
        <v>275</v>
      </c>
      <c r="L546" s="15" t="s">
        <v>279</v>
      </c>
      <c r="M546" s="15">
        <v>0.60799999999999998</v>
      </c>
      <c r="N546" s="15">
        <v>0.86299999999999999</v>
      </c>
      <c r="O546" s="15">
        <v>3.9E-2</v>
      </c>
      <c r="P546" s="15">
        <v>0.222</v>
      </c>
      <c r="Q546" s="15">
        <v>4.3999999999999997E-2</v>
      </c>
      <c r="R546" s="15">
        <v>0.80900000000000005</v>
      </c>
      <c r="S546" s="15">
        <v>9.218</v>
      </c>
      <c r="U546" s="15">
        <v>21059.847000000002</v>
      </c>
      <c r="V546" s="15">
        <v>480</v>
      </c>
    </row>
    <row r="547" spans="2:22" x14ac:dyDescent="0.25">
      <c r="B547" s="15" t="s">
        <v>136</v>
      </c>
      <c r="C547" s="15" t="s">
        <v>345</v>
      </c>
      <c r="D547" s="15" t="s">
        <v>220</v>
      </c>
      <c r="E547" s="15">
        <v>2023</v>
      </c>
      <c r="F547" s="15" t="s">
        <v>162</v>
      </c>
      <c r="G547" s="15" t="s">
        <v>133</v>
      </c>
      <c r="H547" s="15" t="s">
        <v>136</v>
      </c>
      <c r="I547" s="15" t="s">
        <v>139</v>
      </c>
      <c r="J547" s="15" t="s">
        <v>141</v>
      </c>
      <c r="K547" s="15" t="s">
        <v>275</v>
      </c>
      <c r="L547" s="15" t="s">
        <v>280</v>
      </c>
      <c r="M547" s="15">
        <v>0.44900000000000001</v>
      </c>
      <c r="N547" s="15">
        <v>0.65300000000000002</v>
      </c>
      <c r="O547" s="15">
        <v>7.2999999999999995E-2</v>
      </c>
      <c r="P547" s="15">
        <v>0.16900000000000001</v>
      </c>
      <c r="Q547" s="15">
        <v>5.7000000000000002E-2</v>
      </c>
      <c r="R547" s="15">
        <v>0.53100000000000003</v>
      </c>
      <c r="S547" s="15">
        <v>9.1750000000000007</v>
      </c>
      <c r="U547" s="15">
        <v>20790.976999999999</v>
      </c>
      <c r="V547" s="15">
        <v>80</v>
      </c>
    </row>
    <row r="548" spans="2:22" x14ac:dyDescent="0.25">
      <c r="B548" s="15" t="s">
        <v>136</v>
      </c>
      <c r="C548" s="15" t="s">
        <v>345</v>
      </c>
      <c r="D548" s="15" t="s">
        <v>221</v>
      </c>
      <c r="E548" s="15">
        <v>2023</v>
      </c>
      <c r="F548" s="15" t="s">
        <v>162</v>
      </c>
      <c r="G548" s="15" t="s">
        <v>133</v>
      </c>
      <c r="H548" s="15" t="s">
        <v>136</v>
      </c>
      <c r="I548" s="15" t="s">
        <v>139</v>
      </c>
      <c r="J548" s="15" t="s">
        <v>141</v>
      </c>
      <c r="K548" s="15" t="s">
        <v>275</v>
      </c>
      <c r="L548" s="15" t="s">
        <v>276</v>
      </c>
      <c r="M548" s="15">
        <v>0.73399999999999999</v>
      </c>
      <c r="N548" s="15">
        <v>1.173</v>
      </c>
      <c r="O548" s="15">
        <v>0.107</v>
      </c>
      <c r="P548" s="15">
        <v>0.33400000000000002</v>
      </c>
      <c r="Q548" s="15">
        <v>7.5999999999999998E-2</v>
      </c>
      <c r="R548" s="15">
        <v>1.0169999999999999</v>
      </c>
      <c r="S548" s="15">
        <v>9.2330000000000005</v>
      </c>
      <c r="U548" s="15">
        <v>21028.518</v>
      </c>
      <c r="V548" s="15">
        <v>120</v>
      </c>
    </row>
    <row r="549" spans="2:22" x14ac:dyDescent="0.25">
      <c r="B549" s="15" t="s">
        <v>136</v>
      </c>
      <c r="C549" s="15" t="s">
        <v>345</v>
      </c>
      <c r="D549" s="15" t="s">
        <v>221</v>
      </c>
      <c r="E549" s="15">
        <v>2023</v>
      </c>
      <c r="F549" s="15" t="s">
        <v>162</v>
      </c>
      <c r="G549" s="15" t="s">
        <v>133</v>
      </c>
      <c r="H549" s="15" t="s">
        <v>136</v>
      </c>
      <c r="I549" s="15" t="s">
        <v>139</v>
      </c>
      <c r="J549" s="15" t="s">
        <v>141</v>
      </c>
      <c r="K549" s="15" t="s">
        <v>275</v>
      </c>
      <c r="L549" s="15" t="s">
        <v>277</v>
      </c>
      <c r="M549" s="15">
        <v>0.68200000000000005</v>
      </c>
      <c r="N549" s="15">
        <v>1.0649999999999999</v>
      </c>
      <c r="O549" s="15">
        <v>3.1E-2</v>
      </c>
      <c r="P549" s="15">
        <v>0.29399999999999998</v>
      </c>
      <c r="Q549" s="15">
        <v>7.2999999999999995E-2</v>
      </c>
      <c r="R549" s="15">
        <v>0.83799999999999997</v>
      </c>
      <c r="S549" s="15">
        <v>9.1259999999999994</v>
      </c>
      <c r="U549" s="15">
        <v>21490.33</v>
      </c>
      <c r="V549" s="15">
        <v>1180</v>
      </c>
    </row>
    <row r="550" spans="2:22" x14ac:dyDescent="0.25">
      <c r="B550" s="15" t="s">
        <v>136</v>
      </c>
      <c r="C550" s="15" t="s">
        <v>345</v>
      </c>
      <c r="D550" s="15" t="s">
        <v>221</v>
      </c>
      <c r="E550" s="15">
        <v>2023</v>
      </c>
      <c r="F550" s="15" t="s">
        <v>162</v>
      </c>
      <c r="G550" s="15" t="s">
        <v>133</v>
      </c>
      <c r="H550" s="15" t="s">
        <v>136</v>
      </c>
      <c r="I550" s="15" t="s">
        <v>139</v>
      </c>
      <c r="J550" s="15" t="s">
        <v>141</v>
      </c>
      <c r="K550" s="15" t="s">
        <v>275</v>
      </c>
      <c r="L550" s="15" t="s">
        <v>278</v>
      </c>
      <c r="M550" s="15">
        <v>0.78400000000000003</v>
      </c>
      <c r="N550" s="15">
        <v>1.1080000000000001</v>
      </c>
      <c r="O550" s="15">
        <v>2.8000000000000001E-2</v>
      </c>
      <c r="P550" s="15">
        <v>0.39900000000000002</v>
      </c>
      <c r="Q550" s="15">
        <v>9.9000000000000005E-2</v>
      </c>
      <c r="R550" s="15">
        <v>1.0369999999999999</v>
      </c>
      <c r="S550" s="15">
        <v>9.2240000000000002</v>
      </c>
      <c r="U550" s="15">
        <v>21114.32</v>
      </c>
      <c r="V550" s="15">
        <v>1590</v>
      </c>
    </row>
    <row r="551" spans="2:22" x14ac:dyDescent="0.25">
      <c r="B551" s="15" t="s">
        <v>136</v>
      </c>
      <c r="C551" s="15" t="s">
        <v>345</v>
      </c>
      <c r="D551" s="15" t="s">
        <v>221</v>
      </c>
      <c r="E551" s="15">
        <v>2023</v>
      </c>
      <c r="F551" s="15" t="s">
        <v>162</v>
      </c>
      <c r="G551" s="15" t="s">
        <v>133</v>
      </c>
      <c r="H551" s="15" t="s">
        <v>136</v>
      </c>
      <c r="I551" s="15" t="s">
        <v>139</v>
      </c>
      <c r="J551" s="15" t="s">
        <v>141</v>
      </c>
      <c r="K551" s="15" t="s">
        <v>275</v>
      </c>
      <c r="L551" s="15" t="s">
        <v>279</v>
      </c>
      <c r="M551" s="15">
        <v>0.84199999999999997</v>
      </c>
      <c r="N551" s="15">
        <v>1.0589999999999999</v>
      </c>
      <c r="O551" s="15">
        <v>4.8000000000000001E-2</v>
      </c>
      <c r="P551" s="15">
        <v>0.45600000000000002</v>
      </c>
      <c r="Q551" s="15">
        <v>0.104</v>
      </c>
      <c r="R551" s="15">
        <v>1.272</v>
      </c>
      <c r="S551" s="15">
        <v>9.218</v>
      </c>
      <c r="U551" s="15">
        <v>21059.601999999999</v>
      </c>
      <c r="V551" s="15">
        <v>480</v>
      </c>
    </row>
    <row r="552" spans="2:22" x14ac:dyDescent="0.25">
      <c r="B552" s="15" t="s">
        <v>136</v>
      </c>
      <c r="C552" s="15" t="s">
        <v>345</v>
      </c>
      <c r="D552" s="15" t="s">
        <v>221</v>
      </c>
      <c r="E552" s="15">
        <v>2023</v>
      </c>
      <c r="F552" s="15" t="s">
        <v>162</v>
      </c>
      <c r="G552" s="15" t="s">
        <v>133</v>
      </c>
      <c r="H552" s="15" t="s">
        <v>136</v>
      </c>
      <c r="I552" s="15" t="s">
        <v>139</v>
      </c>
      <c r="J552" s="15" t="s">
        <v>141</v>
      </c>
      <c r="K552" s="15" t="s">
        <v>275</v>
      </c>
      <c r="L552" s="15" t="s">
        <v>280</v>
      </c>
      <c r="M552" s="15">
        <v>0.74399999999999999</v>
      </c>
      <c r="N552" s="15">
        <v>0.92600000000000005</v>
      </c>
      <c r="O552" s="15">
        <v>0.104</v>
      </c>
      <c r="P552" s="15">
        <v>0.34599999999999997</v>
      </c>
      <c r="Q552" s="15">
        <v>8.1000000000000003E-2</v>
      </c>
      <c r="R552" s="15">
        <v>0.93</v>
      </c>
      <c r="S552" s="15">
        <v>9.1750000000000007</v>
      </c>
      <c r="U552" s="15">
        <v>20790.976999999999</v>
      </c>
      <c r="V552" s="15">
        <v>80</v>
      </c>
    </row>
    <row r="553" spans="2:22" x14ac:dyDescent="0.25">
      <c r="B553" s="15" t="s">
        <v>136</v>
      </c>
      <c r="C553" s="15" t="s">
        <v>345</v>
      </c>
      <c r="D553" s="15" t="s">
        <v>222</v>
      </c>
      <c r="E553" s="15">
        <v>2023</v>
      </c>
      <c r="F553" s="15" t="s">
        <v>162</v>
      </c>
      <c r="G553" s="15" t="s">
        <v>133</v>
      </c>
      <c r="H553" s="15" t="s">
        <v>136</v>
      </c>
      <c r="I553" s="15" t="s">
        <v>139</v>
      </c>
      <c r="J553" s="15" t="s">
        <v>141</v>
      </c>
      <c r="K553" s="15" t="s">
        <v>275</v>
      </c>
      <c r="L553" s="15" t="s">
        <v>276</v>
      </c>
      <c r="M553" s="15">
        <v>1.004</v>
      </c>
      <c r="N553" s="15">
        <v>1.39</v>
      </c>
      <c r="O553" s="15">
        <v>0.127</v>
      </c>
      <c r="P553" s="15">
        <v>0.53</v>
      </c>
      <c r="Q553" s="15">
        <v>0.154</v>
      </c>
      <c r="R553" s="15">
        <v>1.387</v>
      </c>
      <c r="S553" s="15">
        <v>9.484</v>
      </c>
      <c r="U553" s="15">
        <v>108626.827</v>
      </c>
      <c r="V553" s="15">
        <v>120</v>
      </c>
    </row>
    <row r="554" spans="2:22" x14ac:dyDescent="0.25">
      <c r="B554" s="15" t="s">
        <v>136</v>
      </c>
      <c r="C554" s="15" t="s">
        <v>345</v>
      </c>
      <c r="D554" s="15" t="s">
        <v>222</v>
      </c>
      <c r="E554" s="15">
        <v>2023</v>
      </c>
      <c r="F554" s="15" t="s">
        <v>162</v>
      </c>
      <c r="G554" s="15" t="s">
        <v>133</v>
      </c>
      <c r="H554" s="15" t="s">
        <v>136</v>
      </c>
      <c r="I554" s="15" t="s">
        <v>139</v>
      </c>
      <c r="J554" s="15" t="s">
        <v>141</v>
      </c>
      <c r="K554" s="15" t="s">
        <v>275</v>
      </c>
      <c r="L554" s="15" t="s">
        <v>277</v>
      </c>
      <c r="M554" s="15">
        <v>0.85199999999999998</v>
      </c>
      <c r="N554" s="15">
        <v>1.077</v>
      </c>
      <c r="O554" s="15">
        <v>3.1E-2</v>
      </c>
      <c r="P554" s="15">
        <v>0.46100000000000002</v>
      </c>
      <c r="Q554" s="15">
        <v>0.13200000000000001</v>
      </c>
      <c r="R554" s="15">
        <v>1.1359999999999999</v>
      </c>
      <c r="S554" s="15">
        <v>9.3770000000000007</v>
      </c>
      <c r="U554" s="15">
        <v>108252.16</v>
      </c>
      <c r="V554" s="15">
        <v>1180</v>
      </c>
    </row>
    <row r="555" spans="2:22" x14ac:dyDescent="0.25">
      <c r="B555" s="15" t="s">
        <v>136</v>
      </c>
      <c r="C555" s="15" t="s">
        <v>345</v>
      </c>
      <c r="D555" s="15" t="s">
        <v>222</v>
      </c>
      <c r="E555" s="15">
        <v>2023</v>
      </c>
      <c r="F555" s="15" t="s">
        <v>162</v>
      </c>
      <c r="G555" s="15" t="s">
        <v>133</v>
      </c>
      <c r="H555" s="15" t="s">
        <v>136</v>
      </c>
      <c r="I555" s="15" t="s">
        <v>139</v>
      </c>
      <c r="J555" s="15" t="s">
        <v>141</v>
      </c>
      <c r="K555" s="15" t="s">
        <v>275</v>
      </c>
      <c r="L555" s="15" t="s">
        <v>278</v>
      </c>
      <c r="M555" s="15">
        <v>1.0009999999999999</v>
      </c>
      <c r="N555" s="15">
        <v>1.198</v>
      </c>
      <c r="O555" s="15">
        <v>0.03</v>
      </c>
      <c r="P555" s="15">
        <v>0.61099999999999999</v>
      </c>
      <c r="Q555" s="15">
        <v>0.223</v>
      </c>
      <c r="R555" s="15">
        <v>1.3660000000000001</v>
      </c>
      <c r="S555" s="15">
        <v>9.4730000000000008</v>
      </c>
      <c r="U555" s="15">
        <v>108243.08900000001</v>
      </c>
      <c r="V555" s="15">
        <v>1590</v>
      </c>
    </row>
    <row r="556" spans="2:22" x14ac:dyDescent="0.25">
      <c r="B556" s="15" t="s">
        <v>136</v>
      </c>
      <c r="C556" s="15" t="s">
        <v>345</v>
      </c>
      <c r="D556" s="15" t="s">
        <v>222</v>
      </c>
      <c r="E556" s="15">
        <v>2023</v>
      </c>
      <c r="F556" s="15" t="s">
        <v>162</v>
      </c>
      <c r="G556" s="15" t="s">
        <v>133</v>
      </c>
      <c r="H556" s="15" t="s">
        <v>136</v>
      </c>
      <c r="I556" s="15" t="s">
        <v>139</v>
      </c>
      <c r="J556" s="15" t="s">
        <v>141</v>
      </c>
      <c r="K556" s="15" t="s">
        <v>275</v>
      </c>
      <c r="L556" s="15" t="s">
        <v>279</v>
      </c>
      <c r="M556" s="15">
        <v>1.1060000000000001</v>
      </c>
      <c r="N556" s="15">
        <v>1.1299999999999999</v>
      </c>
      <c r="O556" s="15">
        <v>5.1999999999999998E-2</v>
      </c>
      <c r="P556" s="15">
        <v>0.8</v>
      </c>
      <c r="Q556" s="15">
        <v>0.23499999999999999</v>
      </c>
      <c r="R556" s="15">
        <v>1.615</v>
      </c>
      <c r="S556" s="15">
        <v>9.4749999999999996</v>
      </c>
      <c r="U556" s="15">
        <v>108867.484</v>
      </c>
      <c r="V556" s="15">
        <v>480</v>
      </c>
    </row>
    <row r="557" spans="2:22" x14ac:dyDescent="0.25">
      <c r="B557" s="15" t="s">
        <v>136</v>
      </c>
      <c r="C557" s="15" t="s">
        <v>345</v>
      </c>
      <c r="D557" s="15" t="s">
        <v>222</v>
      </c>
      <c r="E557" s="15">
        <v>2023</v>
      </c>
      <c r="F557" s="15" t="s">
        <v>162</v>
      </c>
      <c r="G557" s="15" t="s">
        <v>133</v>
      </c>
      <c r="H557" s="15" t="s">
        <v>136</v>
      </c>
      <c r="I557" s="15" t="s">
        <v>139</v>
      </c>
      <c r="J557" s="15" t="s">
        <v>141</v>
      </c>
      <c r="K557" s="15" t="s">
        <v>275</v>
      </c>
      <c r="L557" s="15" t="s">
        <v>280</v>
      </c>
      <c r="M557" s="15">
        <v>0.90900000000000003</v>
      </c>
      <c r="N557" s="15">
        <v>0.91</v>
      </c>
      <c r="O557" s="15">
        <v>0.10199999999999999</v>
      </c>
      <c r="P557" s="15">
        <v>0.57899999999999996</v>
      </c>
      <c r="Q557" s="15">
        <v>0.189</v>
      </c>
      <c r="R557" s="15">
        <v>1.3140000000000001</v>
      </c>
      <c r="S557" s="15">
        <v>9.4280000000000008</v>
      </c>
      <c r="U557" s="15">
        <v>107070.73699999999</v>
      </c>
      <c r="V557" s="15">
        <v>80</v>
      </c>
    </row>
    <row r="558" spans="2:22" x14ac:dyDescent="0.25">
      <c r="B558" s="15" t="s">
        <v>136</v>
      </c>
      <c r="C558" s="15" t="s">
        <v>345</v>
      </c>
      <c r="D558" s="15" t="s">
        <v>223</v>
      </c>
      <c r="E558" s="15">
        <v>2023</v>
      </c>
      <c r="F558" s="15" t="s">
        <v>162</v>
      </c>
      <c r="G558" s="15" t="s">
        <v>133</v>
      </c>
      <c r="H558" s="15" t="s">
        <v>136</v>
      </c>
      <c r="I558" s="15" t="s">
        <v>139</v>
      </c>
      <c r="J558" s="15" t="s">
        <v>141</v>
      </c>
      <c r="K558" s="15" t="s">
        <v>275</v>
      </c>
      <c r="L558" s="15" t="s">
        <v>276</v>
      </c>
      <c r="M558" s="15">
        <v>1.1459999999999999</v>
      </c>
      <c r="N558" s="15">
        <v>1.671</v>
      </c>
      <c r="O558" s="15">
        <v>0.153</v>
      </c>
      <c r="P558" s="15">
        <v>0.55900000000000005</v>
      </c>
      <c r="Q558" s="15">
        <v>0.21</v>
      </c>
      <c r="R558" s="15">
        <v>1.5109999999999999</v>
      </c>
      <c r="S558" s="15">
        <v>9.4849999999999994</v>
      </c>
      <c r="U558" s="15">
        <v>108624.393</v>
      </c>
      <c r="V558" s="15">
        <v>120</v>
      </c>
    </row>
    <row r="559" spans="2:22" x14ac:dyDescent="0.25">
      <c r="B559" s="15" t="s">
        <v>136</v>
      </c>
      <c r="C559" s="15" t="s">
        <v>345</v>
      </c>
      <c r="D559" s="15" t="s">
        <v>223</v>
      </c>
      <c r="E559" s="15">
        <v>2023</v>
      </c>
      <c r="F559" s="15" t="s">
        <v>162</v>
      </c>
      <c r="G559" s="15" t="s">
        <v>133</v>
      </c>
      <c r="H559" s="15" t="s">
        <v>136</v>
      </c>
      <c r="I559" s="15" t="s">
        <v>139</v>
      </c>
      <c r="J559" s="15" t="s">
        <v>141</v>
      </c>
      <c r="K559" s="15" t="s">
        <v>275</v>
      </c>
      <c r="L559" s="15" t="s">
        <v>277</v>
      </c>
      <c r="M559" s="15">
        <v>0.93100000000000005</v>
      </c>
      <c r="N559" s="15">
        <v>1.0880000000000001</v>
      </c>
      <c r="O559" s="15">
        <v>3.2000000000000001E-2</v>
      </c>
      <c r="P559" s="15">
        <v>0.56999999999999995</v>
      </c>
      <c r="Q559" s="15">
        <v>0.2</v>
      </c>
      <c r="R559" s="15">
        <v>1.2390000000000001</v>
      </c>
      <c r="S559" s="15">
        <v>9.3780000000000001</v>
      </c>
      <c r="U559" s="15">
        <v>108252.022</v>
      </c>
      <c r="V559" s="15">
        <v>1180</v>
      </c>
    </row>
    <row r="560" spans="2:22" x14ac:dyDescent="0.25">
      <c r="B560" s="15" t="s">
        <v>136</v>
      </c>
      <c r="C560" s="15" t="s">
        <v>345</v>
      </c>
      <c r="D560" s="15" t="s">
        <v>223</v>
      </c>
      <c r="E560" s="15">
        <v>2023</v>
      </c>
      <c r="F560" s="15" t="s">
        <v>162</v>
      </c>
      <c r="G560" s="15" t="s">
        <v>133</v>
      </c>
      <c r="H560" s="15" t="s">
        <v>136</v>
      </c>
      <c r="I560" s="15" t="s">
        <v>139</v>
      </c>
      <c r="J560" s="15" t="s">
        <v>141</v>
      </c>
      <c r="K560" s="15" t="s">
        <v>275</v>
      </c>
      <c r="L560" s="15" t="s">
        <v>278</v>
      </c>
      <c r="M560" s="15">
        <v>1.137</v>
      </c>
      <c r="N560" s="15">
        <v>1.276</v>
      </c>
      <c r="O560" s="15">
        <v>3.2000000000000001E-2</v>
      </c>
      <c r="P560" s="15">
        <v>0.75900000000000001</v>
      </c>
      <c r="Q560" s="15">
        <v>0.32900000000000001</v>
      </c>
      <c r="R560" s="15">
        <v>1.4810000000000001</v>
      </c>
      <c r="S560" s="15">
        <v>9.4730000000000008</v>
      </c>
      <c r="U560" s="15">
        <v>108243.95299999999</v>
      </c>
      <c r="V560" s="15">
        <v>1590</v>
      </c>
    </row>
    <row r="561" spans="2:22" x14ac:dyDescent="0.25">
      <c r="B561" s="15" t="s">
        <v>136</v>
      </c>
      <c r="C561" s="15" t="s">
        <v>345</v>
      </c>
      <c r="D561" s="15" t="s">
        <v>223</v>
      </c>
      <c r="E561" s="15">
        <v>2023</v>
      </c>
      <c r="F561" s="15" t="s">
        <v>162</v>
      </c>
      <c r="G561" s="15" t="s">
        <v>133</v>
      </c>
      <c r="H561" s="15" t="s">
        <v>136</v>
      </c>
      <c r="I561" s="15" t="s">
        <v>139</v>
      </c>
      <c r="J561" s="15" t="s">
        <v>141</v>
      </c>
      <c r="K561" s="15" t="s">
        <v>275</v>
      </c>
      <c r="L561" s="15" t="s">
        <v>279</v>
      </c>
      <c r="M561" s="15">
        <v>1.2829999999999999</v>
      </c>
      <c r="N561" s="15">
        <v>1.34</v>
      </c>
      <c r="O561" s="15">
        <v>6.0999999999999999E-2</v>
      </c>
      <c r="P561" s="15">
        <v>0.84599999999999997</v>
      </c>
      <c r="Q561" s="15">
        <v>0.33800000000000002</v>
      </c>
      <c r="R561" s="15">
        <v>1.704</v>
      </c>
      <c r="S561" s="15">
        <v>9.4749999999999996</v>
      </c>
      <c r="U561" s="15">
        <v>108865.08100000001</v>
      </c>
      <c r="V561" s="15">
        <v>480</v>
      </c>
    </row>
    <row r="562" spans="2:22" x14ac:dyDescent="0.25">
      <c r="B562" s="15" t="s">
        <v>136</v>
      </c>
      <c r="C562" s="15" t="s">
        <v>345</v>
      </c>
      <c r="D562" s="15" t="s">
        <v>223</v>
      </c>
      <c r="E562" s="15">
        <v>2023</v>
      </c>
      <c r="F562" s="15" t="s">
        <v>162</v>
      </c>
      <c r="G562" s="15" t="s">
        <v>133</v>
      </c>
      <c r="H562" s="15" t="s">
        <v>136</v>
      </c>
      <c r="I562" s="15" t="s">
        <v>139</v>
      </c>
      <c r="J562" s="15" t="s">
        <v>141</v>
      </c>
      <c r="K562" s="15" t="s">
        <v>275</v>
      </c>
      <c r="L562" s="15" t="s">
        <v>280</v>
      </c>
      <c r="M562" s="15">
        <v>1.272</v>
      </c>
      <c r="N562" s="15">
        <v>1.2050000000000001</v>
      </c>
      <c r="O562" s="15">
        <v>0.13500000000000001</v>
      </c>
      <c r="P562" s="15">
        <v>0.92200000000000004</v>
      </c>
      <c r="Q562" s="15">
        <v>0.41399999999999998</v>
      </c>
      <c r="R562" s="15">
        <v>1.482</v>
      </c>
      <c r="S562" s="15">
        <v>9.4280000000000008</v>
      </c>
      <c r="U562" s="15">
        <v>107066.18399999999</v>
      </c>
      <c r="V562" s="15">
        <v>80</v>
      </c>
    </row>
    <row r="563" spans="2:22" x14ac:dyDescent="0.25">
      <c r="B563" s="15" t="s">
        <v>136</v>
      </c>
      <c r="C563" s="15" t="s">
        <v>345</v>
      </c>
      <c r="D563" s="15" t="s">
        <v>224</v>
      </c>
      <c r="E563" s="15">
        <v>2023</v>
      </c>
      <c r="F563" s="15" t="s">
        <v>162</v>
      </c>
      <c r="G563" s="15" t="s">
        <v>133</v>
      </c>
      <c r="H563" s="15" t="s">
        <v>136</v>
      </c>
      <c r="I563" s="15" t="s">
        <v>139</v>
      </c>
      <c r="J563" s="15" t="s">
        <v>141</v>
      </c>
      <c r="K563" s="15" t="s">
        <v>275</v>
      </c>
      <c r="L563" s="15" t="s">
        <v>276</v>
      </c>
      <c r="M563" s="15">
        <v>1.0109999999999999</v>
      </c>
      <c r="N563" s="15">
        <v>1.41</v>
      </c>
      <c r="O563" s="15">
        <v>0.129</v>
      </c>
      <c r="P563" s="15">
        <v>0.57399999999999995</v>
      </c>
      <c r="Q563" s="15">
        <v>0.222</v>
      </c>
      <c r="R563" s="15">
        <v>1.145</v>
      </c>
      <c r="S563" s="15">
        <v>9.9610000000000003</v>
      </c>
      <c r="U563" s="15">
        <v>274460.46899999998</v>
      </c>
      <c r="V563" s="15">
        <v>120</v>
      </c>
    </row>
    <row r="564" spans="2:22" x14ac:dyDescent="0.25">
      <c r="B564" s="15" t="s">
        <v>136</v>
      </c>
      <c r="C564" s="15" t="s">
        <v>345</v>
      </c>
      <c r="D564" s="15" t="s">
        <v>224</v>
      </c>
      <c r="E564" s="15">
        <v>2023</v>
      </c>
      <c r="F564" s="15" t="s">
        <v>162</v>
      </c>
      <c r="G564" s="15" t="s">
        <v>133</v>
      </c>
      <c r="H564" s="15" t="s">
        <v>136</v>
      </c>
      <c r="I564" s="15" t="s">
        <v>139</v>
      </c>
      <c r="J564" s="15" t="s">
        <v>141</v>
      </c>
      <c r="K564" s="15" t="s">
        <v>275</v>
      </c>
      <c r="L564" s="15" t="s">
        <v>277</v>
      </c>
      <c r="M564" s="15">
        <v>0.89800000000000002</v>
      </c>
      <c r="N564" s="15">
        <v>1.016</v>
      </c>
      <c r="O564" s="15">
        <v>0.03</v>
      </c>
      <c r="P564" s="15">
        <v>0.57099999999999995</v>
      </c>
      <c r="Q564" s="15">
        <v>0.249</v>
      </c>
      <c r="R564" s="15">
        <v>1.1970000000000001</v>
      </c>
      <c r="S564" s="15">
        <v>9.8559999999999999</v>
      </c>
      <c r="U564" s="15">
        <v>271862.36499999999</v>
      </c>
      <c r="V564" s="15">
        <v>1180</v>
      </c>
    </row>
    <row r="565" spans="2:22" x14ac:dyDescent="0.25">
      <c r="B565" s="15" t="s">
        <v>136</v>
      </c>
      <c r="C565" s="15" t="s">
        <v>345</v>
      </c>
      <c r="D565" s="15" t="s">
        <v>224</v>
      </c>
      <c r="E565" s="15">
        <v>2023</v>
      </c>
      <c r="F565" s="15" t="s">
        <v>162</v>
      </c>
      <c r="G565" s="15" t="s">
        <v>133</v>
      </c>
      <c r="H565" s="15" t="s">
        <v>136</v>
      </c>
      <c r="I565" s="15" t="s">
        <v>139</v>
      </c>
      <c r="J565" s="15" t="s">
        <v>141</v>
      </c>
      <c r="K565" s="15" t="s">
        <v>275</v>
      </c>
      <c r="L565" s="15" t="s">
        <v>278</v>
      </c>
      <c r="M565" s="15">
        <v>1.08</v>
      </c>
      <c r="N565" s="15">
        <v>1.133</v>
      </c>
      <c r="O565" s="15">
        <v>2.8000000000000001E-2</v>
      </c>
      <c r="P565" s="15">
        <v>0.73399999999999999</v>
      </c>
      <c r="Q565" s="15">
        <v>0.35599999999999998</v>
      </c>
      <c r="R565" s="15">
        <v>1.429</v>
      </c>
      <c r="S565" s="15">
        <v>9.9429999999999996</v>
      </c>
      <c r="U565" s="15">
        <v>273066.66200000001</v>
      </c>
      <c r="V565" s="15">
        <v>1590</v>
      </c>
    </row>
    <row r="566" spans="2:22" x14ac:dyDescent="0.25">
      <c r="B566" s="15" t="s">
        <v>136</v>
      </c>
      <c r="C566" s="15" t="s">
        <v>345</v>
      </c>
      <c r="D566" s="15" t="s">
        <v>224</v>
      </c>
      <c r="E566" s="15">
        <v>2023</v>
      </c>
      <c r="F566" s="15" t="s">
        <v>162</v>
      </c>
      <c r="G566" s="15" t="s">
        <v>133</v>
      </c>
      <c r="H566" s="15" t="s">
        <v>136</v>
      </c>
      <c r="I566" s="15" t="s">
        <v>139</v>
      </c>
      <c r="J566" s="15" t="s">
        <v>141</v>
      </c>
      <c r="K566" s="15" t="s">
        <v>275</v>
      </c>
      <c r="L566" s="15" t="s">
        <v>279</v>
      </c>
      <c r="M566" s="15">
        <v>1.222</v>
      </c>
      <c r="N566" s="15">
        <v>1.1839999999999999</v>
      </c>
      <c r="O566" s="15">
        <v>5.3999999999999999E-2</v>
      </c>
      <c r="P566" s="15">
        <v>0.82699999999999996</v>
      </c>
      <c r="Q566" s="15">
        <v>0.36799999999999999</v>
      </c>
      <c r="R566" s="15">
        <v>1.675</v>
      </c>
      <c r="S566" s="15">
        <v>9.9580000000000002</v>
      </c>
      <c r="U566" s="15">
        <v>274180.848</v>
      </c>
      <c r="V566" s="15">
        <v>480</v>
      </c>
    </row>
    <row r="567" spans="2:22" x14ac:dyDescent="0.25">
      <c r="B567" s="15" t="s">
        <v>136</v>
      </c>
      <c r="C567" s="15" t="s">
        <v>345</v>
      </c>
      <c r="D567" s="15" t="s">
        <v>224</v>
      </c>
      <c r="E567" s="15">
        <v>2023</v>
      </c>
      <c r="F567" s="15" t="s">
        <v>162</v>
      </c>
      <c r="G567" s="15" t="s">
        <v>133</v>
      </c>
      <c r="H567" s="15" t="s">
        <v>136</v>
      </c>
      <c r="I567" s="15" t="s">
        <v>139</v>
      </c>
      <c r="J567" s="15" t="s">
        <v>141</v>
      </c>
      <c r="K567" s="15" t="s">
        <v>275</v>
      </c>
      <c r="L567" s="15" t="s">
        <v>280</v>
      </c>
      <c r="M567" s="15">
        <v>1.359</v>
      </c>
      <c r="N567" s="15">
        <v>1.085</v>
      </c>
      <c r="O567" s="15">
        <v>0.121</v>
      </c>
      <c r="P567" s="15">
        <v>1.2030000000000001</v>
      </c>
      <c r="Q567" s="15">
        <v>0.59599999999999997</v>
      </c>
      <c r="R567" s="15">
        <v>1.7110000000000001</v>
      </c>
      <c r="S567" s="15">
        <v>9.9009999999999998</v>
      </c>
      <c r="U567" s="15">
        <v>269988.685</v>
      </c>
      <c r="V567" s="15">
        <v>80</v>
      </c>
    </row>
    <row r="568" spans="2:22" x14ac:dyDescent="0.25">
      <c r="B568" s="15" t="s">
        <v>136</v>
      </c>
      <c r="C568" s="15" t="s">
        <v>345</v>
      </c>
      <c r="D568" s="15" t="s">
        <v>225</v>
      </c>
      <c r="E568" s="15">
        <v>2023</v>
      </c>
      <c r="F568" s="15" t="s">
        <v>162</v>
      </c>
      <c r="G568" s="15" t="s">
        <v>133</v>
      </c>
      <c r="H568" s="15" t="s">
        <v>136</v>
      </c>
      <c r="I568" s="15" t="s">
        <v>139</v>
      </c>
      <c r="J568" s="15" t="s">
        <v>141</v>
      </c>
      <c r="K568" s="15" t="s">
        <v>275</v>
      </c>
      <c r="L568" s="15" t="s">
        <v>276</v>
      </c>
      <c r="M568" s="15">
        <v>0.82699999999999996</v>
      </c>
      <c r="N568" s="15">
        <v>1.21</v>
      </c>
      <c r="O568" s="15">
        <v>0.11</v>
      </c>
      <c r="P568" s="15">
        <v>0.504</v>
      </c>
      <c r="Q568" s="15">
        <v>0.20499999999999999</v>
      </c>
      <c r="R568" s="15">
        <v>1.0629999999999999</v>
      </c>
      <c r="S568" s="15">
        <v>9.9619999999999997</v>
      </c>
      <c r="U568" s="15">
        <v>274447.451</v>
      </c>
      <c r="V568" s="15">
        <v>120</v>
      </c>
    </row>
    <row r="569" spans="2:22" x14ac:dyDescent="0.25">
      <c r="B569" s="15" t="s">
        <v>136</v>
      </c>
      <c r="C569" s="15" t="s">
        <v>345</v>
      </c>
      <c r="D569" s="15" t="s">
        <v>225</v>
      </c>
      <c r="E569" s="15">
        <v>2023</v>
      </c>
      <c r="F569" s="15" t="s">
        <v>162</v>
      </c>
      <c r="G569" s="15" t="s">
        <v>133</v>
      </c>
      <c r="H569" s="15" t="s">
        <v>136</v>
      </c>
      <c r="I569" s="15" t="s">
        <v>139</v>
      </c>
      <c r="J569" s="15" t="s">
        <v>141</v>
      </c>
      <c r="K569" s="15" t="s">
        <v>275</v>
      </c>
      <c r="L569" s="15" t="s">
        <v>277</v>
      </c>
      <c r="M569" s="15">
        <v>0.83799999999999997</v>
      </c>
      <c r="N569" s="15">
        <v>0.94599999999999995</v>
      </c>
      <c r="O569" s="15">
        <v>2.8000000000000001E-2</v>
      </c>
      <c r="P569" s="15">
        <v>0.53900000000000003</v>
      </c>
      <c r="Q569" s="15">
        <v>0.245</v>
      </c>
      <c r="R569" s="15">
        <v>1.073</v>
      </c>
      <c r="S569" s="15">
        <v>9.8569999999999993</v>
      </c>
      <c r="U569" s="15">
        <v>271863.88099999999</v>
      </c>
      <c r="V569" s="15">
        <v>1180</v>
      </c>
    </row>
    <row r="570" spans="2:22" x14ac:dyDescent="0.25">
      <c r="B570" s="15" t="s">
        <v>136</v>
      </c>
      <c r="C570" s="15" t="s">
        <v>345</v>
      </c>
      <c r="D570" s="15" t="s">
        <v>225</v>
      </c>
      <c r="E570" s="15">
        <v>2023</v>
      </c>
      <c r="F570" s="15" t="s">
        <v>162</v>
      </c>
      <c r="G570" s="15" t="s">
        <v>133</v>
      </c>
      <c r="H570" s="15" t="s">
        <v>136</v>
      </c>
      <c r="I570" s="15" t="s">
        <v>139</v>
      </c>
      <c r="J570" s="15" t="s">
        <v>141</v>
      </c>
      <c r="K570" s="15" t="s">
        <v>275</v>
      </c>
      <c r="L570" s="15" t="s">
        <v>278</v>
      </c>
      <c r="M570" s="15">
        <v>0.97299999999999998</v>
      </c>
      <c r="N570" s="15">
        <v>1.081</v>
      </c>
      <c r="O570" s="15">
        <v>2.7E-2</v>
      </c>
      <c r="P570" s="15">
        <v>0.63300000000000001</v>
      </c>
      <c r="Q570" s="15">
        <v>0.32500000000000001</v>
      </c>
      <c r="R570" s="15">
        <v>1.276</v>
      </c>
      <c r="S570" s="15">
        <v>9.9429999999999996</v>
      </c>
      <c r="U570" s="15">
        <v>273066.09000000003</v>
      </c>
      <c r="V570" s="15">
        <v>1590</v>
      </c>
    </row>
    <row r="571" spans="2:22" x14ac:dyDescent="0.25">
      <c r="B571" s="15" t="s">
        <v>136</v>
      </c>
      <c r="C571" s="15" t="s">
        <v>345</v>
      </c>
      <c r="D571" s="15" t="s">
        <v>225</v>
      </c>
      <c r="E571" s="15">
        <v>2023</v>
      </c>
      <c r="F571" s="15" t="s">
        <v>162</v>
      </c>
      <c r="G571" s="15" t="s">
        <v>133</v>
      </c>
      <c r="H571" s="15" t="s">
        <v>136</v>
      </c>
      <c r="I571" s="15" t="s">
        <v>139</v>
      </c>
      <c r="J571" s="15" t="s">
        <v>141</v>
      </c>
      <c r="K571" s="15" t="s">
        <v>275</v>
      </c>
      <c r="L571" s="15" t="s">
        <v>279</v>
      </c>
      <c r="M571" s="15">
        <v>1.083</v>
      </c>
      <c r="N571" s="15">
        <v>1.1180000000000001</v>
      </c>
      <c r="O571" s="15">
        <v>5.0999999999999997E-2</v>
      </c>
      <c r="P571" s="15">
        <v>0.67400000000000004</v>
      </c>
      <c r="Q571" s="15">
        <v>0.35299999999999998</v>
      </c>
      <c r="R571" s="15">
        <v>1.4039999999999999</v>
      </c>
      <c r="S571" s="15">
        <v>9.9580000000000002</v>
      </c>
      <c r="U571" s="15">
        <v>274175.55599999998</v>
      </c>
      <c r="V571" s="15">
        <v>480</v>
      </c>
    </row>
    <row r="572" spans="2:22" x14ac:dyDescent="0.25">
      <c r="B572" s="15" t="s">
        <v>136</v>
      </c>
      <c r="C572" s="15" t="s">
        <v>345</v>
      </c>
      <c r="D572" s="15" t="s">
        <v>225</v>
      </c>
      <c r="E572" s="15">
        <v>2023</v>
      </c>
      <c r="F572" s="15" t="s">
        <v>162</v>
      </c>
      <c r="G572" s="15" t="s">
        <v>133</v>
      </c>
      <c r="H572" s="15" t="s">
        <v>136</v>
      </c>
      <c r="I572" s="15" t="s">
        <v>139</v>
      </c>
      <c r="J572" s="15" t="s">
        <v>141</v>
      </c>
      <c r="K572" s="15" t="s">
        <v>275</v>
      </c>
      <c r="L572" s="15" t="s">
        <v>280</v>
      </c>
      <c r="M572" s="15">
        <v>1.242</v>
      </c>
      <c r="N572" s="15">
        <v>1.19</v>
      </c>
      <c r="O572" s="15">
        <v>0.13300000000000001</v>
      </c>
      <c r="P572" s="15">
        <v>0.91400000000000003</v>
      </c>
      <c r="Q572" s="15">
        <v>0.502</v>
      </c>
      <c r="R572" s="15">
        <v>1.6160000000000001</v>
      </c>
      <c r="S572" s="15">
        <v>9.9009999999999998</v>
      </c>
      <c r="U572" s="15">
        <v>269986.76899999997</v>
      </c>
      <c r="V572" s="15">
        <v>80</v>
      </c>
    </row>
    <row r="573" spans="2:22" x14ac:dyDescent="0.25">
      <c r="B573" s="15" t="s">
        <v>136</v>
      </c>
      <c r="C573" s="15" t="s">
        <v>345</v>
      </c>
      <c r="D573" s="15" t="s">
        <v>226</v>
      </c>
      <c r="E573" s="15">
        <v>2023</v>
      </c>
      <c r="F573" s="15" t="s">
        <v>162</v>
      </c>
      <c r="G573" s="15" t="s">
        <v>133</v>
      </c>
      <c r="H573" s="15" t="s">
        <v>136</v>
      </c>
      <c r="I573" s="15" t="s">
        <v>139</v>
      </c>
      <c r="J573" s="15" t="s">
        <v>141</v>
      </c>
      <c r="K573" s="15" t="s">
        <v>275</v>
      </c>
      <c r="L573" s="15" t="s">
        <v>276</v>
      </c>
      <c r="M573" s="15">
        <v>0.65</v>
      </c>
      <c r="N573" s="15">
        <v>0.90700000000000003</v>
      </c>
      <c r="O573" s="15">
        <v>8.3000000000000004E-2</v>
      </c>
      <c r="P573" s="15">
        <v>0.42</v>
      </c>
      <c r="Q573" s="15">
        <v>0.157</v>
      </c>
      <c r="R573" s="15">
        <v>0.86099999999999999</v>
      </c>
      <c r="S573" s="15">
        <v>10.701000000000001</v>
      </c>
      <c r="U573" s="15">
        <v>538444.01500000001</v>
      </c>
      <c r="V573" s="15">
        <v>120</v>
      </c>
    </row>
    <row r="574" spans="2:22" x14ac:dyDescent="0.25">
      <c r="B574" s="15" t="s">
        <v>136</v>
      </c>
      <c r="C574" s="15" t="s">
        <v>345</v>
      </c>
      <c r="D574" s="15" t="s">
        <v>226</v>
      </c>
      <c r="E574" s="15">
        <v>2023</v>
      </c>
      <c r="F574" s="15" t="s">
        <v>162</v>
      </c>
      <c r="G574" s="15" t="s">
        <v>133</v>
      </c>
      <c r="H574" s="15" t="s">
        <v>136</v>
      </c>
      <c r="I574" s="15" t="s">
        <v>139</v>
      </c>
      <c r="J574" s="15" t="s">
        <v>141</v>
      </c>
      <c r="K574" s="15" t="s">
        <v>275</v>
      </c>
      <c r="L574" s="15" t="s">
        <v>277</v>
      </c>
      <c r="M574" s="15">
        <v>0.71099999999999997</v>
      </c>
      <c r="N574" s="15">
        <v>0.76</v>
      </c>
      <c r="O574" s="15">
        <v>2.1999999999999999E-2</v>
      </c>
      <c r="P574" s="15">
        <v>0.47099999999999997</v>
      </c>
      <c r="Q574" s="15">
        <v>0.23400000000000001</v>
      </c>
      <c r="R574" s="15">
        <v>0.94499999999999995</v>
      </c>
      <c r="S574" s="15">
        <v>10.598000000000001</v>
      </c>
      <c r="U574" s="15">
        <v>531473.63699999999</v>
      </c>
      <c r="V574" s="15">
        <v>1180</v>
      </c>
    </row>
    <row r="575" spans="2:22" x14ac:dyDescent="0.25">
      <c r="B575" s="15" t="s">
        <v>136</v>
      </c>
      <c r="C575" s="15" t="s">
        <v>345</v>
      </c>
      <c r="D575" s="15" t="s">
        <v>226</v>
      </c>
      <c r="E575" s="15">
        <v>2023</v>
      </c>
      <c r="F575" s="15" t="s">
        <v>162</v>
      </c>
      <c r="G575" s="15" t="s">
        <v>133</v>
      </c>
      <c r="H575" s="15" t="s">
        <v>136</v>
      </c>
      <c r="I575" s="15" t="s">
        <v>139</v>
      </c>
      <c r="J575" s="15" t="s">
        <v>141</v>
      </c>
      <c r="K575" s="15" t="s">
        <v>275</v>
      </c>
      <c r="L575" s="15" t="s">
        <v>278</v>
      </c>
      <c r="M575" s="15">
        <v>0.83199999999999996</v>
      </c>
      <c r="N575" s="15">
        <v>0.93300000000000005</v>
      </c>
      <c r="O575" s="15">
        <v>2.3E-2</v>
      </c>
      <c r="P575" s="15">
        <v>0.53700000000000003</v>
      </c>
      <c r="Q575" s="15">
        <v>0.27500000000000002</v>
      </c>
      <c r="R575" s="15">
        <v>1.0609999999999999</v>
      </c>
      <c r="S575" s="15">
        <v>10.676</v>
      </c>
      <c r="U575" s="15">
        <v>534575.56099999999</v>
      </c>
      <c r="V575" s="15">
        <v>1590</v>
      </c>
    </row>
    <row r="576" spans="2:22" x14ac:dyDescent="0.25">
      <c r="B576" s="15" t="s">
        <v>136</v>
      </c>
      <c r="C576" s="15" t="s">
        <v>345</v>
      </c>
      <c r="D576" s="15" t="s">
        <v>226</v>
      </c>
      <c r="E576" s="15">
        <v>2023</v>
      </c>
      <c r="F576" s="15" t="s">
        <v>162</v>
      </c>
      <c r="G576" s="15" t="s">
        <v>133</v>
      </c>
      <c r="H576" s="15" t="s">
        <v>136</v>
      </c>
      <c r="I576" s="15" t="s">
        <v>139</v>
      </c>
      <c r="J576" s="15" t="s">
        <v>141</v>
      </c>
      <c r="K576" s="15" t="s">
        <v>275</v>
      </c>
      <c r="L576" s="15" t="s">
        <v>279</v>
      </c>
      <c r="M576" s="15">
        <v>0.89200000000000002</v>
      </c>
      <c r="N576" s="15">
        <v>0.93799999999999994</v>
      </c>
      <c r="O576" s="15">
        <v>4.2999999999999997E-2</v>
      </c>
      <c r="P576" s="15">
        <v>0.59499999999999997</v>
      </c>
      <c r="Q576" s="15">
        <v>0.29799999999999999</v>
      </c>
      <c r="R576" s="15">
        <v>1.1140000000000001</v>
      </c>
      <c r="S576" s="15">
        <v>10.709</v>
      </c>
      <c r="U576" s="15">
        <v>537094.46100000001</v>
      </c>
      <c r="V576" s="15">
        <v>480</v>
      </c>
    </row>
    <row r="577" spans="2:22" x14ac:dyDescent="0.25">
      <c r="B577" s="15" t="s">
        <v>136</v>
      </c>
      <c r="C577" s="15" t="s">
        <v>345</v>
      </c>
      <c r="D577" s="15" t="s">
        <v>226</v>
      </c>
      <c r="E577" s="15">
        <v>2023</v>
      </c>
      <c r="F577" s="15" t="s">
        <v>162</v>
      </c>
      <c r="G577" s="15" t="s">
        <v>133</v>
      </c>
      <c r="H577" s="15" t="s">
        <v>136</v>
      </c>
      <c r="I577" s="15" t="s">
        <v>139</v>
      </c>
      <c r="J577" s="15" t="s">
        <v>141</v>
      </c>
      <c r="K577" s="15" t="s">
        <v>275</v>
      </c>
      <c r="L577" s="15" t="s">
        <v>280</v>
      </c>
      <c r="M577" s="15">
        <v>1.0569999999999999</v>
      </c>
      <c r="N577" s="15">
        <v>0.876</v>
      </c>
      <c r="O577" s="15">
        <v>9.8000000000000004E-2</v>
      </c>
      <c r="P577" s="15">
        <v>0.71699999999999997</v>
      </c>
      <c r="Q577" s="15">
        <v>0.35099999999999998</v>
      </c>
      <c r="R577" s="15">
        <v>1.34</v>
      </c>
      <c r="S577" s="15">
        <v>10.635</v>
      </c>
      <c r="U577" s="15">
        <v>529262.31200000003</v>
      </c>
      <c r="V577" s="15">
        <v>80</v>
      </c>
    </row>
    <row r="578" spans="2:22" x14ac:dyDescent="0.25">
      <c r="B578" s="15" t="s">
        <v>136</v>
      </c>
      <c r="C578" s="15" t="s">
        <v>345</v>
      </c>
      <c r="D578" s="15" t="s">
        <v>227</v>
      </c>
      <c r="E578" s="15">
        <v>2023</v>
      </c>
      <c r="F578" s="15" t="s">
        <v>162</v>
      </c>
      <c r="G578" s="15" t="s">
        <v>133</v>
      </c>
      <c r="H578" s="15" t="s">
        <v>136</v>
      </c>
      <c r="I578" s="15" t="s">
        <v>139</v>
      </c>
      <c r="J578" s="15" t="s">
        <v>141</v>
      </c>
      <c r="K578" s="15" t="s">
        <v>275</v>
      </c>
      <c r="L578" s="15" t="s">
        <v>276</v>
      </c>
      <c r="M578" s="15">
        <v>0.56000000000000005</v>
      </c>
      <c r="N578" s="15">
        <v>0.90500000000000003</v>
      </c>
      <c r="O578" s="15">
        <v>8.3000000000000004E-2</v>
      </c>
      <c r="P578" s="15">
        <v>0.34799999999999998</v>
      </c>
      <c r="Q578" s="15">
        <v>0.14699999999999999</v>
      </c>
      <c r="R578" s="15">
        <v>0.63200000000000001</v>
      </c>
      <c r="S578" s="15">
        <v>10.701000000000001</v>
      </c>
      <c r="U578" s="15">
        <v>538443.25</v>
      </c>
      <c r="V578" s="15">
        <v>120</v>
      </c>
    </row>
    <row r="579" spans="2:22" x14ac:dyDescent="0.25">
      <c r="B579" s="15" t="s">
        <v>136</v>
      </c>
      <c r="C579" s="15" t="s">
        <v>345</v>
      </c>
      <c r="D579" s="15" t="s">
        <v>227</v>
      </c>
      <c r="E579" s="15">
        <v>2023</v>
      </c>
      <c r="F579" s="15" t="s">
        <v>162</v>
      </c>
      <c r="G579" s="15" t="s">
        <v>133</v>
      </c>
      <c r="H579" s="15" t="s">
        <v>136</v>
      </c>
      <c r="I579" s="15" t="s">
        <v>139</v>
      </c>
      <c r="J579" s="15" t="s">
        <v>141</v>
      </c>
      <c r="K579" s="15" t="s">
        <v>275</v>
      </c>
      <c r="L579" s="15" t="s">
        <v>277</v>
      </c>
      <c r="M579" s="15">
        <v>0.61899999999999999</v>
      </c>
      <c r="N579" s="15">
        <v>0.66800000000000004</v>
      </c>
      <c r="O579" s="15">
        <v>1.9E-2</v>
      </c>
      <c r="P579" s="15">
        <v>0.40699999999999997</v>
      </c>
      <c r="Q579" s="15">
        <v>0.20300000000000001</v>
      </c>
      <c r="R579" s="15">
        <v>0.82699999999999996</v>
      </c>
      <c r="S579" s="15">
        <v>10.598000000000001</v>
      </c>
      <c r="U579" s="15">
        <v>531466.29700000002</v>
      </c>
      <c r="V579" s="15">
        <v>1180</v>
      </c>
    </row>
    <row r="580" spans="2:22" x14ac:dyDescent="0.25">
      <c r="B580" s="15" t="s">
        <v>136</v>
      </c>
      <c r="C580" s="15" t="s">
        <v>345</v>
      </c>
      <c r="D580" s="15" t="s">
        <v>227</v>
      </c>
      <c r="E580" s="15">
        <v>2023</v>
      </c>
      <c r="F580" s="15" t="s">
        <v>162</v>
      </c>
      <c r="G580" s="15" t="s">
        <v>133</v>
      </c>
      <c r="H580" s="15" t="s">
        <v>136</v>
      </c>
      <c r="I580" s="15" t="s">
        <v>139</v>
      </c>
      <c r="J580" s="15" t="s">
        <v>141</v>
      </c>
      <c r="K580" s="15" t="s">
        <v>275</v>
      </c>
      <c r="L580" s="15" t="s">
        <v>278</v>
      </c>
      <c r="M580" s="15">
        <v>0.71499999999999997</v>
      </c>
      <c r="N580" s="15">
        <v>0.754</v>
      </c>
      <c r="O580" s="15">
        <v>1.9E-2</v>
      </c>
      <c r="P580" s="15">
        <v>0.48499999999999999</v>
      </c>
      <c r="Q580" s="15">
        <v>0.24399999999999999</v>
      </c>
      <c r="R580" s="15">
        <v>0.91500000000000004</v>
      </c>
      <c r="S580" s="15">
        <v>10.676</v>
      </c>
      <c r="U580" s="15">
        <v>534578.83799999999</v>
      </c>
      <c r="V580" s="15">
        <v>1590</v>
      </c>
    </row>
    <row r="581" spans="2:22" x14ac:dyDescent="0.25">
      <c r="B581" s="15" t="s">
        <v>136</v>
      </c>
      <c r="C581" s="15" t="s">
        <v>345</v>
      </c>
      <c r="D581" s="15" t="s">
        <v>227</v>
      </c>
      <c r="E581" s="15">
        <v>2023</v>
      </c>
      <c r="F581" s="15" t="s">
        <v>162</v>
      </c>
      <c r="G581" s="15" t="s">
        <v>133</v>
      </c>
      <c r="H581" s="15" t="s">
        <v>136</v>
      </c>
      <c r="I581" s="15" t="s">
        <v>139</v>
      </c>
      <c r="J581" s="15" t="s">
        <v>141</v>
      </c>
      <c r="K581" s="15" t="s">
        <v>275</v>
      </c>
      <c r="L581" s="15" t="s">
        <v>279</v>
      </c>
      <c r="M581" s="15">
        <v>0.76600000000000001</v>
      </c>
      <c r="N581" s="15">
        <v>0.81699999999999995</v>
      </c>
      <c r="O581" s="15">
        <v>3.6999999999999998E-2</v>
      </c>
      <c r="P581" s="15">
        <v>0.48799999999999999</v>
      </c>
      <c r="Q581" s="15">
        <v>0.249</v>
      </c>
      <c r="R581" s="15">
        <v>0.97099999999999997</v>
      </c>
      <c r="S581" s="15">
        <v>10.709</v>
      </c>
      <c r="U581" s="15">
        <v>537088.49699999997</v>
      </c>
      <c r="V581" s="15">
        <v>480</v>
      </c>
    </row>
    <row r="582" spans="2:22" x14ac:dyDescent="0.25">
      <c r="B582" s="15" t="s">
        <v>136</v>
      </c>
      <c r="C582" s="15" t="s">
        <v>345</v>
      </c>
      <c r="D582" s="15" t="s">
        <v>227</v>
      </c>
      <c r="E582" s="15">
        <v>2023</v>
      </c>
      <c r="F582" s="15" t="s">
        <v>162</v>
      </c>
      <c r="G582" s="15" t="s">
        <v>133</v>
      </c>
      <c r="H582" s="15" t="s">
        <v>136</v>
      </c>
      <c r="I582" s="15" t="s">
        <v>139</v>
      </c>
      <c r="J582" s="15" t="s">
        <v>141</v>
      </c>
      <c r="K582" s="15" t="s">
        <v>275</v>
      </c>
      <c r="L582" s="15" t="s">
        <v>280</v>
      </c>
      <c r="M582" s="15">
        <v>0.81599999999999995</v>
      </c>
      <c r="N582" s="15">
        <v>0.68</v>
      </c>
      <c r="O582" s="15">
        <v>7.5999999999999998E-2</v>
      </c>
      <c r="P582" s="15">
        <v>0.61799999999999999</v>
      </c>
      <c r="Q582" s="15">
        <v>0.29599999999999999</v>
      </c>
      <c r="R582" s="15">
        <v>1.103</v>
      </c>
      <c r="S582" s="15">
        <v>10.635</v>
      </c>
      <c r="U582" s="15">
        <v>529259.66500000004</v>
      </c>
      <c r="V582" s="15">
        <v>80</v>
      </c>
    </row>
    <row r="583" spans="2:22" x14ac:dyDescent="0.25">
      <c r="B583" s="15" t="s">
        <v>136</v>
      </c>
      <c r="C583" s="15" t="s">
        <v>345</v>
      </c>
      <c r="D583" s="15" t="s">
        <v>228</v>
      </c>
      <c r="E583" s="15">
        <v>2023</v>
      </c>
      <c r="F583" s="15" t="s">
        <v>162</v>
      </c>
      <c r="G583" s="15" t="s">
        <v>133</v>
      </c>
      <c r="H583" s="15" t="s">
        <v>136</v>
      </c>
      <c r="I583" s="15" t="s">
        <v>139</v>
      </c>
      <c r="J583" s="15" t="s">
        <v>141</v>
      </c>
      <c r="K583" s="15" t="s">
        <v>275</v>
      </c>
      <c r="L583" s="15" t="s">
        <v>276</v>
      </c>
      <c r="M583" s="15">
        <v>0.45900000000000002</v>
      </c>
      <c r="N583" s="15">
        <v>0.83899999999999997</v>
      </c>
      <c r="O583" s="15">
        <v>7.6999999999999999E-2</v>
      </c>
      <c r="P583" s="15">
        <v>0.22900000000000001</v>
      </c>
      <c r="Q583" s="15">
        <v>0.12</v>
      </c>
      <c r="R583" s="15">
        <v>0.48099999999999998</v>
      </c>
      <c r="S583" s="15">
        <v>11.582000000000001</v>
      </c>
      <c r="U583" s="15">
        <v>844188.15700000001</v>
      </c>
      <c r="V583" s="15">
        <v>120</v>
      </c>
    </row>
    <row r="584" spans="2:22" x14ac:dyDescent="0.25">
      <c r="B584" s="15" t="s">
        <v>136</v>
      </c>
      <c r="C584" s="15" t="s">
        <v>345</v>
      </c>
      <c r="D584" s="15" t="s">
        <v>228</v>
      </c>
      <c r="E584" s="15">
        <v>2023</v>
      </c>
      <c r="F584" s="15" t="s">
        <v>162</v>
      </c>
      <c r="G584" s="15" t="s">
        <v>133</v>
      </c>
      <c r="H584" s="15" t="s">
        <v>136</v>
      </c>
      <c r="I584" s="15" t="s">
        <v>139</v>
      </c>
      <c r="J584" s="15" t="s">
        <v>141</v>
      </c>
      <c r="K584" s="15" t="s">
        <v>275</v>
      </c>
      <c r="L584" s="15" t="s">
        <v>277</v>
      </c>
      <c r="M584" s="15">
        <v>0.54600000000000004</v>
      </c>
      <c r="N584" s="15">
        <v>0.54600000000000004</v>
      </c>
      <c r="O584" s="15">
        <v>1.6E-2</v>
      </c>
      <c r="P584" s="15">
        <v>0.36399999999999999</v>
      </c>
      <c r="Q584" s="15">
        <v>0.193</v>
      </c>
      <c r="R584" s="15">
        <v>0.70899999999999996</v>
      </c>
      <c r="S584" s="15">
        <v>11.487</v>
      </c>
      <c r="U584" s="15">
        <v>832749.46799999999</v>
      </c>
      <c r="V584" s="15">
        <v>1180</v>
      </c>
    </row>
    <row r="585" spans="2:22" x14ac:dyDescent="0.25">
      <c r="B585" s="15" t="s">
        <v>136</v>
      </c>
      <c r="C585" s="15" t="s">
        <v>345</v>
      </c>
      <c r="D585" s="15" t="s">
        <v>228</v>
      </c>
      <c r="E585" s="15">
        <v>2023</v>
      </c>
      <c r="F585" s="15" t="s">
        <v>162</v>
      </c>
      <c r="G585" s="15" t="s">
        <v>133</v>
      </c>
      <c r="H585" s="15" t="s">
        <v>136</v>
      </c>
      <c r="I585" s="15" t="s">
        <v>139</v>
      </c>
      <c r="J585" s="15" t="s">
        <v>141</v>
      </c>
      <c r="K585" s="15" t="s">
        <v>275</v>
      </c>
      <c r="L585" s="15" t="s">
        <v>278</v>
      </c>
      <c r="M585" s="15">
        <v>0.60799999999999998</v>
      </c>
      <c r="N585" s="15">
        <v>0.622</v>
      </c>
      <c r="O585" s="15">
        <v>1.6E-2</v>
      </c>
      <c r="P585" s="15">
        <v>0.41899999999999998</v>
      </c>
      <c r="Q585" s="15">
        <v>0.222</v>
      </c>
      <c r="R585" s="15">
        <v>0.77200000000000002</v>
      </c>
      <c r="S585" s="15">
        <v>11.555999999999999</v>
      </c>
      <c r="U585" s="15">
        <v>837905.19</v>
      </c>
      <c r="V585" s="15">
        <v>1590</v>
      </c>
    </row>
    <row r="586" spans="2:22" x14ac:dyDescent="0.25">
      <c r="B586" s="15" t="s">
        <v>136</v>
      </c>
      <c r="C586" s="15" t="s">
        <v>345</v>
      </c>
      <c r="D586" s="15" t="s">
        <v>228</v>
      </c>
      <c r="E586" s="15">
        <v>2023</v>
      </c>
      <c r="F586" s="15" t="s">
        <v>162</v>
      </c>
      <c r="G586" s="15" t="s">
        <v>133</v>
      </c>
      <c r="H586" s="15" t="s">
        <v>136</v>
      </c>
      <c r="I586" s="15" t="s">
        <v>139</v>
      </c>
      <c r="J586" s="15" t="s">
        <v>141</v>
      </c>
      <c r="K586" s="15" t="s">
        <v>275</v>
      </c>
      <c r="L586" s="15" t="s">
        <v>279</v>
      </c>
      <c r="M586" s="15">
        <v>0.67400000000000004</v>
      </c>
      <c r="N586" s="15">
        <v>0.70799999999999996</v>
      </c>
      <c r="O586" s="15">
        <v>3.2000000000000001E-2</v>
      </c>
      <c r="P586" s="15">
        <v>0.44400000000000001</v>
      </c>
      <c r="Q586" s="15">
        <v>0.22700000000000001</v>
      </c>
      <c r="R586" s="15">
        <v>0.86299999999999999</v>
      </c>
      <c r="S586" s="15">
        <v>11.612</v>
      </c>
      <c r="U586" s="15">
        <v>842152.99699999997</v>
      </c>
      <c r="V586" s="15">
        <v>480</v>
      </c>
    </row>
    <row r="587" spans="2:22" x14ac:dyDescent="0.25">
      <c r="B587" s="15" t="s">
        <v>136</v>
      </c>
      <c r="C587" s="15" t="s">
        <v>345</v>
      </c>
      <c r="D587" s="15" t="s">
        <v>228</v>
      </c>
      <c r="E587" s="15">
        <v>2023</v>
      </c>
      <c r="F587" s="15" t="s">
        <v>162</v>
      </c>
      <c r="G587" s="15" t="s">
        <v>133</v>
      </c>
      <c r="H587" s="15" t="s">
        <v>136</v>
      </c>
      <c r="I587" s="15" t="s">
        <v>139</v>
      </c>
      <c r="J587" s="15" t="s">
        <v>141</v>
      </c>
      <c r="K587" s="15" t="s">
        <v>275</v>
      </c>
      <c r="L587" s="15" t="s">
        <v>280</v>
      </c>
      <c r="M587" s="15">
        <v>0.65</v>
      </c>
      <c r="N587" s="15">
        <v>0.58699999999999997</v>
      </c>
      <c r="O587" s="15">
        <v>6.6000000000000003E-2</v>
      </c>
      <c r="P587" s="15">
        <v>0.432</v>
      </c>
      <c r="Q587" s="15">
        <v>0.24199999999999999</v>
      </c>
      <c r="R587" s="15">
        <v>0.80200000000000005</v>
      </c>
      <c r="S587" s="15">
        <v>11.516</v>
      </c>
      <c r="U587" s="15">
        <v>831505.29</v>
      </c>
      <c r="V587" s="15">
        <v>80</v>
      </c>
    </row>
    <row r="588" spans="2:22" x14ac:dyDescent="0.25">
      <c r="B588" s="15" t="s">
        <v>136</v>
      </c>
      <c r="C588" s="15" t="s">
        <v>345</v>
      </c>
      <c r="D588" s="15" t="s">
        <v>229</v>
      </c>
      <c r="E588" s="15">
        <v>2023</v>
      </c>
      <c r="F588" s="15" t="s">
        <v>162</v>
      </c>
      <c r="G588" s="15" t="s">
        <v>133</v>
      </c>
      <c r="H588" s="15" t="s">
        <v>136</v>
      </c>
      <c r="I588" s="15" t="s">
        <v>139</v>
      </c>
      <c r="J588" s="15" t="s">
        <v>141</v>
      </c>
      <c r="K588" s="15" t="s">
        <v>275</v>
      </c>
      <c r="L588" s="15" t="s">
        <v>276</v>
      </c>
      <c r="M588" s="15">
        <v>0.379</v>
      </c>
      <c r="N588" s="15">
        <v>0.64200000000000002</v>
      </c>
      <c r="O588" s="15">
        <v>5.8999999999999997E-2</v>
      </c>
      <c r="P588" s="15">
        <v>0.22900000000000001</v>
      </c>
      <c r="Q588" s="15">
        <v>0.112</v>
      </c>
      <c r="R588" s="15">
        <v>0.35099999999999998</v>
      </c>
      <c r="S588" s="15">
        <v>11.582000000000001</v>
      </c>
      <c r="U588" s="15">
        <v>844179.7</v>
      </c>
      <c r="V588" s="15">
        <v>120</v>
      </c>
    </row>
    <row r="589" spans="2:22" x14ac:dyDescent="0.25">
      <c r="B589" s="15" t="s">
        <v>136</v>
      </c>
      <c r="C589" s="15" t="s">
        <v>345</v>
      </c>
      <c r="D589" s="15" t="s">
        <v>229</v>
      </c>
      <c r="E589" s="15">
        <v>2023</v>
      </c>
      <c r="F589" s="15" t="s">
        <v>162</v>
      </c>
      <c r="G589" s="15" t="s">
        <v>133</v>
      </c>
      <c r="H589" s="15" t="s">
        <v>136</v>
      </c>
      <c r="I589" s="15" t="s">
        <v>139</v>
      </c>
      <c r="J589" s="15" t="s">
        <v>141</v>
      </c>
      <c r="K589" s="15" t="s">
        <v>275</v>
      </c>
      <c r="L589" s="15" t="s">
        <v>277</v>
      </c>
      <c r="M589" s="15">
        <v>0.48099999999999998</v>
      </c>
      <c r="N589" s="15">
        <v>0.47299999999999998</v>
      </c>
      <c r="O589" s="15">
        <v>1.4E-2</v>
      </c>
      <c r="P589" s="15">
        <v>0.32600000000000001</v>
      </c>
      <c r="Q589" s="15">
        <v>0.17799999999999999</v>
      </c>
      <c r="R589" s="15">
        <v>0.627</v>
      </c>
      <c r="S589" s="15">
        <v>11.487</v>
      </c>
      <c r="U589" s="15">
        <v>832746.61399999994</v>
      </c>
      <c r="V589" s="15">
        <v>1180</v>
      </c>
    </row>
    <row r="590" spans="2:22" x14ac:dyDescent="0.25">
      <c r="B590" s="15" t="s">
        <v>136</v>
      </c>
      <c r="C590" s="15" t="s">
        <v>345</v>
      </c>
      <c r="D590" s="15" t="s">
        <v>229</v>
      </c>
      <c r="E590" s="15">
        <v>2023</v>
      </c>
      <c r="F590" s="15" t="s">
        <v>162</v>
      </c>
      <c r="G590" s="15" t="s">
        <v>133</v>
      </c>
      <c r="H590" s="15" t="s">
        <v>136</v>
      </c>
      <c r="I590" s="15" t="s">
        <v>139</v>
      </c>
      <c r="J590" s="15" t="s">
        <v>141</v>
      </c>
      <c r="K590" s="15" t="s">
        <v>275</v>
      </c>
      <c r="L590" s="15" t="s">
        <v>278</v>
      </c>
      <c r="M590" s="15">
        <v>0.53800000000000003</v>
      </c>
      <c r="N590" s="15">
        <v>0.54800000000000004</v>
      </c>
      <c r="O590" s="15">
        <v>1.4E-2</v>
      </c>
      <c r="P590" s="15">
        <v>0.38100000000000001</v>
      </c>
      <c r="Q590" s="15">
        <v>0.20399999999999999</v>
      </c>
      <c r="R590" s="15">
        <v>0.68200000000000005</v>
      </c>
      <c r="S590" s="15">
        <v>11.555999999999999</v>
      </c>
      <c r="U590" s="15">
        <v>837941.00100000005</v>
      </c>
      <c r="V590" s="15">
        <v>1590</v>
      </c>
    </row>
    <row r="591" spans="2:22" x14ac:dyDescent="0.25">
      <c r="B591" s="15" t="s">
        <v>136</v>
      </c>
      <c r="C591" s="15" t="s">
        <v>345</v>
      </c>
      <c r="D591" s="15" t="s">
        <v>229</v>
      </c>
      <c r="E591" s="15">
        <v>2023</v>
      </c>
      <c r="F591" s="15" t="s">
        <v>162</v>
      </c>
      <c r="G591" s="15" t="s">
        <v>133</v>
      </c>
      <c r="H591" s="15" t="s">
        <v>136</v>
      </c>
      <c r="I591" s="15" t="s">
        <v>139</v>
      </c>
      <c r="J591" s="15" t="s">
        <v>141</v>
      </c>
      <c r="K591" s="15" t="s">
        <v>275</v>
      </c>
      <c r="L591" s="15" t="s">
        <v>279</v>
      </c>
      <c r="M591" s="15">
        <v>0.60799999999999998</v>
      </c>
      <c r="N591" s="15">
        <v>0.628</v>
      </c>
      <c r="O591" s="15">
        <v>2.9000000000000001E-2</v>
      </c>
      <c r="P591" s="15">
        <v>0.42599999999999999</v>
      </c>
      <c r="Q591" s="15">
        <v>0.217</v>
      </c>
      <c r="R591" s="15">
        <v>0.81499999999999995</v>
      </c>
      <c r="S591" s="15">
        <v>11.612</v>
      </c>
      <c r="U591" s="15">
        <v>842159.08200000005</v>
      </c>
      <c r="V591" s="15">
        <v>480</v>
      </c>
    </row>
    <row r="592" spans="2:22" x14ac:dyDescent="0.25">
      <c r="B592" s="15" t="s">
        <v>136</v>
      </c>
      <c r="C592" s="15" t="s">
        <v>345</v>
      </c>
      <c r="D592" s="15" t="s">
        <v>229</v>
      </c>
      <c r="E592" s="15">
        <v>2023</v>
      </c>
      <c r="F592" s="15" t="s">
        <v>162</v>
      </c>
      <c r="G592" s="15" t="s">
        <v>133</v>
      </c>
      <c r="H592" s="15" t="s">
        <v>136</v>
      </c>
      <c r="I592" s="15" t="s">
        <v>139</v>
      </c>
      <c r="J592" s="15" t="s">
        <v>141</v>
      </c>
      <c r="K592" s="15" t="s">
        <v>275</v>
      </c>
      <c r="L592" s="15" t="s">
        <v>280</v>
      </c>
      <c r="M592" s="15">
        <v>0.58899999999999997</v>
      </c>
      <c r="N592" s="15">
        <v>0.53300000000000003</v>
      </c>
      <c r="O592" s="15">
        <v>0.06</v>
      </c>
      <c r="P592" s="15">
        <v>0.38900000000000001</v>
      </c>
      <c r="Q592" s="15">
        <v>0.19600000000000001</v>
      </c>
      <c r="R592" s="15">
        <v>0.76200000000000001</v>
      </c>
      <c r="S592" s="15">
        <v>11.516</v>
      </c>
      <c r="U592" s="15">
        <v>831505.29</v>
      </c>
      <c r="V592" s="15">
        <v>80</v>
      </c>
    </row>
    <row r="593" spans="2:22" x14ac:dyDescent="0.25">
      <c r="B593" s="15" t="s">
        <v>136</v>
      </c>
      <c r="C593" s="15" t="s">
        <v>345</v>
      </c>
      <c r="D593" s="15" t="s">
        <v>230</v>
      </c>
      <c r="E593" s="15">
        <v>2023</v>
      </c>
      <c r="F593" s="15" t="s">
        <v>162</v>
      </c>
      <c r="G593" s="15" t="s">
        <v>133</v>
      </c>
      <c r="H593" s="15" t="s">
        <v>136</v>
      </c>
      <c r="I593" s="15" t="s">
        <v>139</v>
      </c>
      <c r="J593" s="15" t="s">
        <v>141</v>
      </c>
      <c r="K593" s="15" t="s">
        <v>275</v>
      </c>
      <c r="L593" s="15" t="s">
        <v>276</v>
      </c>
      <c r="M593" s="15">
        <v>0.36299999999999999</v>
      </c>
      <c r="N593" s="15">
        <v>0.59899999999999998</v>
      </c>
      <c r="O593" s="15">
        <v>5.5E-2</v>
      </c>
      <c r="P593" s="15">
        <v>0.218</v>
      </c>
      <c r="Q593" s="15">
        <v>8.8999999999999996E-2</v>
      </c>
      <c r="R593" s="15">
        <v>0.34399999999999997</v>
      </c>
      <c r="S593" s="15">
        <v>12.391999999999999</v>
      </c>
      <c r="U593" s="15">
        <v>1104120.1629999999</v>
      </c>
      <c r="V593" s="15">
        <v>120</v>
      </c>
    </row>
    <row r="594" spans="2:22" x14ac:dyDescent="0.25">
      <c r="B594" s="15" t="s">
        <v>136</v>
      </c>
      <c r="C594" s="15" t="s">
        <v>345</v>
      </c>
      <c r="D594" s="15" t="s">
        <v>230</v>
      </c>
      <c r="E594" s="15">
        <v>2023</v>
      </c>
      <c r="F594" s="15" t="s">
        <v>162</v>
      </c>
      <c r="G594" s="15" t="s">
        <v>133</v>
      </c>
      <c r="H594" s="15" t="s">
        <v>136</v>
      </c>
      <c r="I594" s="15" t="s">
        <v>139</v>
      </c>
      <c r="J594" s="15" t="s">
        <v>141</v>
      </c>
      <c r="K594" s="15" t="s">
        <v>275</v>
      </c>
      <c r="L594" s="15" t="s">
        <v>277</v>
      </c>
      <c r="M594" s="15">
        <v>0.434</v>
      </c>
      <c r="N594" s="15">
        <v>0.41099999999999998</v>
      </c>
      <c r="O594" s="15">
        <v>1.2E-2</v>
      </c>
      <c r="P594" s="15">
        <v>0.315</v>
      </c>
      <c r="Q594" s="15">
        <v>0.16700000000000001</v>
      </c>
      <c r="R594" s="15">
        <v>0.55300000000000005</v>
      </c>
      <c r="S594" s="15">
        <v>12.307</v>
      </c>
      <c r="U594" s="15">
        <v>1089136.4739999999</v>
      </c>
      <c r="V594" s="15">
        <v>1180</v>
      </c>
    </row>
    <row r="595" spans="2:22" x14ac:dyDescent="0.25">
      <c r="B595" s="15" t="s">
        <v>136</v>
      </c>
      <c r="C595" s="15" t="s">
        <v>345</v>
      </c>
      <c r="D595" s="15" t="s">
        <v>230</v>
      </c>
      <c r="E595" s="15">
        <v>2023</v>
      </c>
      <c r="F595" s="15" t="s">
        <v>162</v>
      </c>
      <c r="G595" s="15" t="s">
        <v>133</v>
      </c>
      <c r="H595" s="15" t="s">
        <v>136</v>
      </c>
      <c r="I595" s="15" t="s">
        <v>139</v>
      </c>
      <c r="J595" s="15" t="s">
        <v>141</v>
      </c>
      <c r="K595" s="15" t="s">
        <v>275</v>
      </c>
      <c r="L595" s="15" t="s">
        <v>278</v>
      </c>
      <c r="M595" s="15">
        <v>0.49</v>
      </c>
      <c r="N595" s="15">
        <v>0.497</v>
      </c>
      <c r="O595" s="15">
        <v>1.2E-2</v>
      </c>
      <c r="P595" s="15">
        <v>0.35</v>
      </c>
      <c r="Q595" s="15">
        <v>0.187</v>
      </c>
      <c r="R595" s="15">
        <v>0.60799999999999998</v>
      </c>
      <c r="S595" s="15">
        <v>12.368</v>
      </c>
      <c r="U595" s="15">
        <v>1095408.4129999999</v>
      </c>
      <c r="V595" s="15">
        <v>1590</v>
      </c>
    </row>
    <row r="596" spans="2:22" x14ac:dyDescent="0.25">
      <c r="B596" s="15" t="s">
        <v>136</v>
      </c>
      <c r="C596" s="15" t="s">
        <v>345</v>
      </c>
      <c r="D596" s="15" t="s">
        <v>230</v>
      </c>
      <c r="E596" s="15">
        <v>2023</v>
      </c>
      <c r="F596" s="15" t="s">
        <v>162</v>
      </c>
      <c r="G596" s="15" t="s">
        <v>133</v>
      </c>
      <c r="H596" s="15" t="s">
        <v>136</v>
      </c>
      <c r="I596" s="15" t="s">
        <v>139</v>
      </c>
      <c r="J596" s="15" t="s">
        <v>141</v>
      </c>
      <c r="K596" s="15" t="s">
        <v>275</v>
      </c>
      <c r="L596" s="15" t="s">
        <v>279</v>
      </c>
      <c r="M596" s="15">
        <v>0.57099999999999995</v>
      </c>
      <c r="N596" s="15">
        <v>0.58599999999999997</v>
      </c>
      <c r="O596" s="15">
        <v>2.7E-2</v>
      </c>
      <c r="P596" s="15">
        <v>0.41</v>
      </c>
      <c r="Q596" s="15">
        <v>0.20799999999999999</v>
      </c>
      <c r="R596" s="15">
        <v>0.76600000000000001</v>
      </c>
      <c r="S596" s="15">
        <v>12.444000000000001</v>
      </c>
      <c r="U596" s="15">
        <v>1099711.4010000001</v>
      </c>
      <c r="V596" s="15">
        <v>480</v>
      </c>
    </row>
    <row r="597" spans="2:22" x14ac:dyDescent="0.25">
      <c r="B597" s="15" t="s">
        <v>136</v>
      </c>
      <c r="C597" s="15" t="s">
        <v>345</v>
      </c>
      <c r="D597" s="15" t="s">
        <v>230</v>
      </c>
      <c r="E597" s="15">
        <v>2023</v>
      </c>
      <c r="F597" s="15" t="s">
        <v>162</v>
      </c>
      <c r="G597" s="15" t="s">
        <v>133</v>
      </c>
      <c r="H597" s="15" t="s">
        <v>136</v>
      </c>
      <c r="I597" s="15" t="s">
        <v>139</v>
      </c>
      <c r="J597" s="15" t="s">
        <v>141</v>
      </c>
      <c r="K597" s="15" t="s">
        <v>275</v>
      </c>
      <c r="L597" s="15" t="s">
        <v>280</v>
      </c>
      <c r="M597" s="15">
        <v>0.56100000000000005</v>
      </c>
      <c r="N597" s="15">
        <v>0.52500000000000002</v>
      </c>
      <c r="O597" s="15">
        <v>5.8999999999999997E-2</v>
      </c>
      <c r="P597" s="15">
        <v>0.36499999999999999</v>
      </c>
      <c r="Q597" s="15">
        <v>0.19400000000000001</v>
      </c>
      <c r="R597" s="15">
        <v>0.77200000000000002</v>
      </c>
      <c r="S597" s="15">
        <v>12.327999999999999</v>
      </c>
      <c r="U597" s="15">
        <v>1088601.4790000001</v>
      </c>
      <c r="V597" s="15">
        <v>80</v>
      </c>
    </row>
    <row r="598" spans="2:22" x14ac:dyDescent="0.25">
      <c r="B598" s="15" t="s">
        <v>136</v>
      </c>
      <c r="C598" s="15" t="s">
        <v>345</v>
      </c>
      <c r="D598" s="15" t="s">
        <v>231</v>
      </c>
      <c r="E598" s="15">
        <v>2023</v>
      </c>
      <c r="F598" s="15" t="s">
        <v>162</v>
      </c>
      <c r="G598" s="15" t="s">
        <v>133</v>
      </c>
      <c r="H598" s="15" t="s">
        <v>136</v>
      </c>
      <c r="I598" s="15" t="s">
        <v>139</v>
      </c>
      <c r="J598" s="15" t="s">
        <v>141</v>
      </c>
      <c r="K598" s="15" t="s">
        <v>275</v>
      </c>
      <c r="L598" s="15" t="s">
        <v>276</v>
      </c>
      <c r="M598" s="15">
        <v>0.33100000000000002</v>
      </c>
      <c r="N598" s="15">
        <v>0.495</v>
      </c>
      <c r="O598" s="15">
        <v>4.4999999999999998E-2</v>
      </c>
      <c r="P598" s="15">
        <v>0.182</v>
      </c>
      <c r="Q598" s="15">
        <v>8.6999999999999994E-2</v>
      </c>
      <c r="R598" s="15">
        <v>0.35799999999999998</v>
      </c>
      <c r="S598" s="15">
        <v>12.391999999999999</v>
      </c>
      <c r="U598" s="15">
        <v>1104573.601</v>
      </c>
      <c r="V598" s="15">
        <v>120</v>
      </c>
    </row>
    <row r="599" spans="2:22" x14ac:dyDescent="0.25">
      <c r="B599" s="15" t="s">
        <v>136</v>
      </c>
      <c r="C599" s="15" t="s">
        <v>345</v>
      </c>
      <c r="D599" s="15" t="s">
        <v>231</v>
      </c>
      <c r="E599" s="15">
        <v>2023</v>
      </c>
      <c r="F599" s="15" t="s">
        <v>162</v>
      </c>
      <c r="G599" s="15" t="s">
        <v>133</v>
      </c>
      <c r="H599" s="15" t="s">
        <v>136</v>
      </c>
      <c r="I599" s="15" t="s">
        <v>139</v>
      </c>
      <c r="J599" s="15" t="s">
        <v>141</v>
      </c>
      <c r="K599" s="15" t="s">
        <v>275</v>
      </c>
      <c r="L599" s="15" t="s">
        <v>277</v>
      </c>
      <c r="M599" s="15">
        <v>0.41</v>
      </c>
      <c r="N599" s="15">
        <v>0.38700000000000001</v>
      </c>
      <c r="O599" s="15">
        <v>1.0999999999999999E-2</v>
      </c>
      <c r="P599" s="15">
        <v>0.29899999999999999</v>
      </c>
      <c r="Q599" s="15">
        <v>0.16200000000000001</v>
      </c>
      <c r="R599" s="15">
        <v>0.52600000000000002</v>
      </c>
      <c r="S599" s="15">
        <v>12.308</v>
      </c>
      <c r="U599" s="15">
        <v>1089200.4469999999</v>
      </c>
      <c r="V599" s="15">
        <v>1180</v>
      </c>
    </row>
    <row r="600" spans="2:22" x14ac:dyDescent="0.25">
      <c r="B600" s="15" t="s">
        <v>136</v>
      </c>
      <c r="C600" s="15" t="s">
        <v>345</v>
      </c>
      <c r="D600" s="15" t="s">
        <v>231</v>
      </c>
      <c r="E600" s="15">
        <v>2023</v>
      </c>
      <c r="F600" s="15" t="s">
        <v>162</v>
      </c>
      <c r="G600" s="15" t="s">
        <v>133</v>
      </c>
      <c r="H600" s="15" t="s">
        <v>136</v>
      </c>
      <c r="I600" s="15" t="s">
        <v>139</v>
      </c>
      <c r="J600" s="15" t="s">
        <v>141</v>
      </c>
      <c r="K600" s="15" t="s">
        <v>275</v>
      </c>
      <c r="L600" s="15" t="s">
        <v>278</v>
      </c>
      <c r="M600" s="15">
        <v>0.46800000000000003</v>
      </c>
      <c r="N600" s="15">
        <v>0.46800000000000003</v>
      </c>
      <c r="O600" s="15">
        <v>1.2E-2</v>
      </c>
      <c r="P600" s="15">
        <v>0.34300000000000003</v>
      </c>
      <c r="Q600" s="15">
        <v>0.183</v>
      </c>
      <c r="R600" s="15">
        <v>0.58099999999999996</v>
      </c>
      <c r="S600" s="15">
        <v>12.368</v>
      </c>
      <c r="U600" s="15">
        <v>1095396.6680000001</v>
      </c>
      <c r="V600" s="15">
        <v>1590</v>
      </c>
    </row>
    <row r="601" spans="2:22" x14ac:dyDescent="0.25">
      <c r="B601" s="15" t="s">
        <v>136</v>
      </c>
      <c r="C601" s="15" t="s">
        <v>345</v>
      </c>
      <c r="D601" s="15" t="s">
        <v>231</v>
      </c>
      <c r="E601" s="15">
        <v>2023</v>
      </c>
      <c r="F601" s="15" t="s">
        <v>162</v>
      </c>
      <c r="G601" s="15" t="s">
        <v>133</v>
      </c>
      <c r="H601" s="15" t="s">
        <v>136</v>
      </c>
      <c r="I601" s="15" t="s">
        <v>139</v>
      </c>
      <c r="J601" s="15" t="s">
        <v>141</v>
      </c>
      <c r="K601" s="15" t="s">
        <v>275</v>
      </c>
      <c r="L601" s="15" t="s">
        <v>279</v>
      </c>
      <c r="M601" s="15">
        <v>0.54500000000000004</v>
      </c>
      <c r="N601" s="15">
        <v>0.54800000000000004</v>
      </c>
      <c r="O601" s="15">
        <v>2.5000000000000001E-2</v>
      </c>
      <c r="P601" s="15">
        <v>0.38</v>
      </c>
      <c r="Q601" s="15">
        <v>0.20100000000000001</v>
      </c>
      <c r="R601" s="15">
        <v>0.72399999999999998</v>
      </c>
      <c r="S601" s="15">
        <v>12.444000000000001</v>
      </c>
      <c r="U601" s="15">
        <v>1099692.6769999999</v>
      </c>
      <c r="V601" s="15">
        <v>480</v>
      </c>
    </row>
    <row r="602" spans="2:22" x14ac:dyDescent="0.25">
      <c r="B602" s="15" t="s">
        <v>136</v>
      </c>
      <c r="C602" s="15" t="s">
        <v>345</v>
      </c>
      <c r="D602" s="15" t="s">
        <v>231</v>
      </c>
      <c r="E602" s="15">
        <v>2023</v>
      </c>
      <c r="F602" s="15" t="s">
        <v>162</v>
      </c>
      <c r="G602" s="15" t="s">
        <v>133</v>
      </c>
      <c r="H602" s="15" t="s">
        <v>136</v>
      </c>
      <c r="I602" s="15" t="s">
        <v>139</v>
      </c>
      <c r="J602" s="15" t="s">
        <v>141</v>
      </c>
      <c r="K602" s="15" t="s">
        <v>275</v>
      </c>
      <c r="L602" s="15" t="s">
        <v>280</v>
      </c>
      <c r="M602" s="15">
        <v>0.53900000000000003</v>
      </c>
      <c r="N602" s="15">
        <v>0.51700000000000002</v>
      </c>
      <c r="O602" s="15">
        <v>5.8000000000000003E-2</v>
      </c>
      <c r="P602" s="15">
        <v>0.371</v>
      </c>
      <c r="Q602" s="15">
        <v>0.222</v>
      </c>
      <c r="R602" s="15">
        <v>0.65400000000000003</v>
      </c>
      <c r="S602" s="15">
        <v>12.327999999999999</v>
      </c>
      <c r="U602" s="15">
        <v>1088594.1629999999</v>
      </c>
      <c r="V602" s="15">
        <v>80</v>
      </c>
    </row>
    <row r="603" spans="2:22" x14ac:dyDescent="0.25">
      <c r="B603" s="15" t="s">
        <v>136</v>
      </c>
      <c r="C603" s="15" t="s">
        <v>345</v>
      </c>
      <c r="D603" s="15" t="s">
        <v>232</v>
      </c>
      <c r="E603" s="15">
        <v>2023</v>
      </c>
      <c r="F603" s="15" t="s">
        <v>162</v>
      </c>
      <c r="G603" s="15" t="s">
        <v>133</v>
      </c>
      <c r="H603" s="15" t="s">
        <v>136</v>
      </c>
      <c r="I603" s="15" t="s">
        <v>139</v>
      </c>
      <c r="J603" s="15" t="s">
        <v>141</v>
      </c>
      <c r="K603" s="15" t="s">
        <v>275</v>
      </c>
      <c r="L603" s="15" t="s">
        <v>276</v>
      </c>
      <c r="M603" s="15">
        <v>0.35699999999999998</v>
      </c>
      <c r="N603" s="15">
        <v>0.49399999999999999</v>
      </c>
      <c r="O603" s="15">
        <v>4.4999999999999998E-2</v>
      </c>
      <c r="P603" s="15">
        <v>0.19800000000000001</v>
      </c>
      <c r="Q603" s="15">
        <v>0.104</v>
      </c>
      <c r="R603" s="15">
        <v>0.39</v>
      </c>
      <c r="S603" s="15">
        <v>12.993</v>
      </c>
      <c r="U603" s="15">
        <v>1274160.4580000001</v>
      </c>
      <c r="V603" s="15">
        <v>120</v>
      </c>
    </row>
    <row r="604" spans="2:22" x14ac:dyDescent="0.25">
      <c r="B604" s="15" t="s">
        <v>136</v>
      </c>
      <c r="C604" s="15" t="s">
        <v>345</v>
      </c>
      <c r="D604" s="15" t="s">
        <v>232</v>
      </c>
      <c r="E604" s="15">
        <v>2023</v>
      </c>
      <c r="F604" s="15" t="s">
        <v>162</v>
      </c>
      <c r="G604" s="15" t="s">
        <v>133</v>
      </c>
      <c r="H604" s="15" t="s">
        <v>136</v>
      </c>
      <c r="I604" s="15" t="s">
        <v>139</v>
      </c>
      <c r="J604" s="15" t="s">
        <v>141</v>
      </c>
      <c r="K604" s="15" t="s">
        <v>275</v>
      </c>
      <c r="L604" s="15" t="s">
        <v>277</v>
      </c>
      <c r="M604" s="15">
        <v>0.41499999999999998</v>
      </c>
      <c r="N604" s="15">
        <v>0.41299999999999998</v>
      </c>
      <c r="O604" s="15">
        <v>1.2E-2</v>
      </c>
      <c r="P604" s="15">
        <v>0.30399999999999999</v>
      </c>
      <c r="Q604" s="15">
        <v>0.161</v>
      </c>
      <c r="R604" s="15">
        <v>0.51900000000000002</v>
      </c>
      <c r="S604" s="15">
        <v>12.917999999999999</v>
      </c>
      <c r="U604" s="15">
        <v>1257286.3430000001</v>
      </c>
      <c r="V604" s="15">
        <v>1180</v>
      </c>
    </row>
    <row r="605" spans="2:22" x14ac:dyDescent="0.25">
      <c r="B605" s="15" t="s">
        <v>136</v>
      </c>
      <c r="C605" s="15" t="s">
        <v>345</v>
      </c>
      <c r="D605" s="15" t="s">
        <v>232</v>
      </c>
      <c r="E605" s="15">
        <v>2023</v>
      </c>
      <c r="F605" s="15" t="s">
        <v>162</v>
      </c>
      <c r="G605" s="15" t="s">
        <v>133</v>
      </c>
      <c r="H605" s="15" t="s">
        <v>136</v>
      </c>
      <c r="I605" s="15" t="s">
        <v>139</v>
      </c>
      <c r="J605" s="15" t="s">
        <v>141</v>
      </c>
      <c r="K605" s="15" t="s">
        <v>275</v>
      </c>
      <c r="L605" s="15" t="s">
        <v>278</v>
      </c>
      <c r="M605" s="15">
        <v>0.46899999999999997</v>
      </c>
      <c r="N605" s="15">
        <v>0.51100000000000001</v>
      </c>
      <c r="O605" s="15">
        <v>1.2999999999999999E-2</v>
      </c>
      <c r="P605" s="15">
        <v>0.34100000000000003</v>
      </c>
      <c r="Q605" s="15">
        <v>0.184</v>
      </c>
      <c r="R605" s="15">
        <v>0.57999999999999996</v>
      </c>
      <c r="S605" s="15">
        <v>12.972</v>
      </c>
      <c r="U605" s="15">
        <v>1263759.111</v>
      </c>
      <c r="V605" s="15">
        <v>1590</v>
      </c>
    </row>
    <row r="606" spans="2:22" x14ac:dyDescent="0.25">
      <c r="B606" s="15" t="s">
        <v>136</v>
      </c>
      <c r="C606" s="15" t="s">
        <v>345</v>
      </c>
      <c r="D606" s="15" t="s">
        <v>232</v>
      </c>
      <c r="E606" s="15">
        <v>2023</v>
      </c>
      <c r="F606" s="15" t="s">
        <v>162</v>
      </c>
      <c r="G606" s="15" t="s">
        <v>133</v>
      </c>
      <c r="H606" s="15" t="s">
        <v>136</v>
      </c>
      <c r="I606" s="15" t="s">
        <v>139</v>
      </c>
      <c r="J606" s="15" t="s">
        <v>141</v>
      </c>
      <c r="K606" s="15" t="s">
        <v>275</v>
      </c>
      <c r="L606" s="15" t="s">
        <v>279</v>
      </c>
      <c r="M606" s="15">
        <v>0.54800000000000004</v>
      </c>
      <c r="N606" s="15">
        <v>0.53600000000000003</v>
      </c>
      <c r="O606" s="15">
        <v>2.4E-2</v>
      </c>
      <c r="P606" s="15">
        <v>0.378</v>
      </c>
      <c r="Q606" s="15">
        <v>0.2</v>
      </c>
      <c r="R606" s="15">
        <v>0.74299999999999999</v>
      </c>
      <c r="S606" s="15">
        <v>13.06</v>
      </c>
      <c r="U606" s="15">
        <v>1267629.115</v>
      </c>
      <c r="V606" s="15">
        <v>480</v>
      </c>
    </row>
    <row r="607" spans="2:22" x14ac:dyDescent="0.25">
      <c r="B607" s="15" t="s">
        <v>136</v>
      </c>
      <c r="C607" s="15" t="s">
        <v>345</v>
      </c>
      <c r="D607" s="15" t="s">
        <v>232</v>
      </c>
      <c r="E607" s="15">
        <v>2023</v>
      </c>
      <c r="F607" s="15" t="s">
        <v>162</v>
      </c>
      <c r="G607" s="15" t="s">
        <v>133</v>
      </c>
      <c r="H607" s="15" t="s">
        <v>136</v>
      </c>
      <c r="I607" s="15" t="s">
        <v>139</v>
      </c>
      <c r="J607" s="15" t="s">
        <v>141</v>
      </c>
      <c r="K607" s="15" t="s">
        <v>275</v>
      </c>
      <c r="L607" s="15" t="s">
        <v>280</v>
      </c>
      <c r="M607" s="15">
        <v>0.54400000000000004</v>
      </c>
      <c r="N607" s="15">
        <v>0.52900000000000003</v>
      </c>
      <c r="O607" s="15">
        <v>5.8999999999999997E-2</v>
      </c>
      <c r="P607" s="15">
        <v>0.36599999999999999</v>
      </c>
      <c r="Q607" s="15">
        <v>0.189</v>
      </c>
      <c r="R607" s="15">
        <v>0.69599999999999995</v>
      </c>
      <c r="S607" s="15">
        <v>12.93</v>
      </c>
      <c r="U607" s="15">
        <v>1255977.1499999999</v>
      </c>
      <c r="V607" s="15">
        <v>80</v>
      </c>
    </row>
    <row r="608" spans="2:22" x14ac:dyDescent="0.25">
      <c r="B608" s="15" t="s">
        <v>136</v>
      </c>
      <c r="C608" s="15" t="s">
        <v>345</v>
      </c>
      <c r="D608" s="15" t="s">
        <v>233</v>
      </c>
      <c r="E608" s="15">
        <v>2023</v>
      </c>
      <c r="F608" s="15" t="s">
        <v>162</v>
      </c>
      <c r="G608" s="15" t="s">
        <v>133</v>
      </c>
      <c r="H608" s="15" t="s">
        <v>136</v>
      </c>
      <c r="I608" s="15" t="s">
        <v>139</v>
      </c>
      <c r="J608" s="15" t="s">
        <v>141</v>
      </c>
      <c r="K608" s="15" t="s">
        <v>275</v>
      </c>
      <c r="L608" s="15" t="s">
        <v>276</v>
      </c>
      <c r="M608" s="15">
        <v>0.379</v>
      </c>
      <c r="N608" s="15">
        <v>0.51100000000000001</v>
      </c>
      <c r="O608" s="15">
        <v>4.7E-2</v>
      </c>
      <c r="P608" s="15">
        <v>0.221</v>
      </c>
      <c r="Q608" s="15">
        <v>0.111</v>
      </c>
      <c r="R608" s="15">
        <v>0.38200000000000001</v>
      </c>
      <c r="S608" s="15">
        <v>12.993</v>
      </c>
      <c r="U608" s="15">
        <v>1274216.047</v>
      </c>
      <c r="V608" s="15">
        <v>120</v>
      </c>
    </row>
    <row r="609" spans="2:22" x14ac:dyDescent="0.25">
      <c r="B609" s="15" t="s">
        <v>136</v>
      </c>
      <c r="C609" s="15" t="s">
        <v>345</v>
      </c>
      <c r="D609" s="15" t="s">
        <v>233</v>
      </c>
      <c r="E609" s="15">
        <v>2023</v>
      </c>
      <c r="F609" s="15" t="s">
        <v>162</v>
      </c>
      <c r="G609" s="15" t="s">
        <v>133</v>
      </c>
      <c r="H609" s="15" t="s">
        <v>136</v>
      </c>
      <c r="I609" s="15" t="s">
        <v>139</v>
      </c>
      <c r="J609" s="15" t="s">
        <v>141</v>
      </c>
      <c r="K609" s="15" t="s">
        <v>275</v>
      </c>
      <c r="L609" s="15" t="s">
        <v>277</v>
      </c>
      <c r="M609" s="15">
        <v>0.42599999999999999</v>
      </c>
      <c r="N609" s="15">
        <v>0.40799999999999997</v>
      </c>
      <c r="O609" s="15">
        <v>1.2E-2</v>
      </c>
      <c r="P609" s="15">
        <v>0.318</v>
      </c>
      <c r="Q609" s="15">
        <v>0.16600000000000001</v>
      </c>
      <c r="R609" s="15">
        <v>0.54200000000000004</v>
      </c>
      <c r="S609" s="15">
        <v>12.917999999999999</v>
      </c>
      <c r="U609" s="15">
        <v>1257280.8629999999</v>
      </c>
      <c r="V609" s="15">
        <v>1180</v>
      </c>
    </row>
    <row r="610" spans="2:22" x14ac:dyDescent="0.25">
      <c r="B610" s="15" t="s">
        <v>136</v>
      </c>
      <c r="C610" s="15" t="s">
        <v>345</v>
      </c>
      <c r="D610" s="15" t="s">
        <v>233</v>
      </c>
      <c r="E610" s="15">
        <v>2023</v>
      </c>
      <c r="F610" s="15" t="s">
        <v>162</v>
      </c>
      <c r="G610" s="15" t="s">
        <v>133</v>
      </c>
      <c r="H610" s="15" t="s">
        <v>136</v>
      </c>
      <c r="I610" s="15" t="s">
        <v>139</v>
      </c>
      <c r="J610" s="15" t="s">
        <v>141</v>
      </c>
      <c r="K610" s="15" t="s">
        <v>275</v>
      </c>
      <c r="L610" s="15" t="s">
        <v>278</v>
      </c>
      <c r="M610" s="15">
        <v>0.497</v>
      </c>
      <c r="N610" s="15">
        <v>0.51900000000000002</v>
      </c>
      <c r="O610" s="15">
        <v>1.2999999999999999E-2</v>
      </c>
      <c r="P610" s="15">
        <v>0.35799999999999998</v>
      </c>
      <c r="Q610" s="15">
        <v>0.19500000000000001</v>
      </c>
      <c r="R610" s="15">
        <v>0.61</v>
      </c>
      <c r="S610" s="15">
        <v>12.972</v>
      </c>
      <c r="U610" s="15">
        <v>1263749.327</v>
      </c>
      <c r="V610" s="15">
        <v>1590</v>
      </c>
    </row>
    <row r="611" spans="2:22" x14ac:dyDescent="0.25">
      <c r="B611" s="15" t="s">
        <v>136</v>
      </c>
      <c r="C611" s="15" t="s">
        <v>345</v>
      </c>
      <c r="D611" s="15" t="s">
        <v>233</v>
      </c>
      <c r="E611" s="15">
        <v>2023</v>
      </c>
      <c r="F611" s="15" t="s">
        <v>162</v>
      </c>
      <c r="G611" s="15" t="s">
        <v>133</v>
      </c>
      <c r="H611" s="15" t="s">
        <v>136</v>
      </c>
      <c r="I611" s="15" t="s">
        <v>139</v>
      </c>
      <c r="J611" s="15" t="s">
        <v>141</v>
      </c>
      <c r="K611" s="15" t="s">
        <v>275</v>
      </c>
      <c r="L611" s="15" t="s">
        <v>279</v>
      </c>
      <c r="M611" s="15">
        <v>0.57999999999999996</v>
      </c>
      <c r="N611" s="15">
        <v>0.58799999999999997</v>
      </c>
      <c r="O611" s="15">
        <v>2.7E-2</v>
      </c>
      <c r="P611" s="15">
        <v>0.4</v>
      </c>
      <c r="Q611" s="15">
        <v>0.215</v>
      </c>
      <c r="R611" s="15">
        <v>0.76800000000000002</v>
      </c>
      <c r="S611" s="15">
        <v>13.061</v>
      </c>
      <c r="U611" s="15">
        <v>1267642.9539999999</v>
      </c>
      <c r="V611" s="15">
        <v>480</v>
      </c>
    </row>
    <row r="612" spans="2:22" x14ac:dyDescent="0.25">
      <c r="B612" s="15" t="s">
        <v>136</v>
      </c>
      <c r="C612" s="15" t="s">
        <v>345</v>
      </c>
      <c r="D612" s="15" t="s">
        <v>233</v>
      </c>
      <c r="E612" s="15">
        <v>2023</v>
      </c>
      <c r="F612" s="15" t="s">
        <v>162</v>
      </c>
      <c r="G612" s="15" t="s">
        <v>133</v>
      </c>
      <c r="H612" s="15" t="s">
        <v>136</v>
      </c>
      <c r="I612" s="15" t="s">
        <v>139</v>
      </c>
      <c r="J612" s="15" t="s">
        <v>141</v>
      </c>
      <c r="K612" s="15" t="s">
        <v>275</v>
      </c>
      <c r="L612" s="15" t="s">
        <v>280</v>
      </c>
      <c r="M612" s="15">
        <v>0.61599999999999999</v>
      </c>
      <c r="N612" s="15">
        <v>0.63900000000000001</v>
      </c>
      <c r="O612" s="15">
        <v>7.0999999999999994E-2</v>
      </c>
      <c r="P612" s="15">
        <v>0.40300000000000002</v>
      </c>
      <c r="Q612" s="15">
        <v>0.2</v>
      </c>
      <c r="R612" s="15">
        <v>0.754</v>
      </c>
      <c r="S612" s="15">
        <v>12.93</v>
      </c>
      <c r="U612" s="15">
        <v>1255952.1939999999</v>
      </c>
      <c r="V612" s="15">
        <v>80</v>
      </c>
    </row>
    <row r="613" spans="2:22" x14ac:dyDescent="0.25">
      <c r="B613" s="15" t="s">
        <v>136</v>
      </c>
      <c r="C613" s="15" t="s">
        <v>345</v>
      </c>
      <c r="D613" s="15" t="s">
        <v>234</v>
      </c>
      <c r="E613" s="15">
        <v>2023</v>
      </c>
      <c r="F613" s="15" t="s">
        <v>162</v>
      </c>
      <c r="G613" s="15" t="s">
        <v>133</v>
      </c>
      <c r="H613" s="15" t="s">
        <v>136</v>
      </c>
      <c r="I613" s="15" t="s">
        <v>139</v>
      </c>
      <c r="J613" s="15" t="s">
        <v>141</v>
      </c>
      <c r="K613" s="15" t="s">
        <v>275</v>
      </c>
      <c r="L613" s="15" t="s">
        <v>276</v>
      </c>
      <c r="M613" s="15">
        <v>0.33</v>
      </c>
      <c r="N613" s="15">
        <v>0.39500000000000002</v>
      </c>
      <c r="O613" s="15">
        <v>3.5999999999999997E-2</v>
      </c>
      <c r="P613" s="15">
        <v>0.183</v>
      </c>
      <c r="Q613" s="15">
        <v>0.11</v>
      </c>
      <c r="R613" s="15">
        <v>0.371</v>
      </c>
      <c r="S613" s="15">
        <v>13.412000000000001</v>
      </c>
      <c r="U613" s="15">
        <v>1343193.719</v>
      </c>
      <c r="V613" s="15">
        <v>120</v>
      </c>
    </row>
    <row r="614" spans="2:22" x14ac:dyDescent="0.25">
      <c r="B614" s="15" t="s">
        <v>136</v>
      </c>
      <c r="C614" s="15" t="s">
        <v>345</v>
      </c>
      <c r="D614" s="15" t="s">
        <v>234</v>
      </c>
      <c r="E614" s="15">
        <v>2023</v>
      </c>
      <c r="F614" s="15" t="s">
        <v>162</v>
      </c>
      <c r="G614" s="15" t="s">
        <v>133</v>
      </c>
      <c r="H614" s="15" t="s">
        <v>136</v>
      </c>
      <c r="I614" s="15" t="s">
        <v>139</v>
      </c>
      <c r="J614" s="15" t="s">
        <v>141</v>
      </c>
      <c r="K614" s="15" t="s">
        <v>275</v>
      </c>
      <c r="L614" s="15" t="s">
        <v>277</v>
      </c>
      <c r="M614" s="15">
        <v>0.40100000000000002</v>
      </c>
      <c r="N614" s="15">
        <v>0.374</v>
      </c>
      <c r="O614" s="15">
        <v>1.0999999999999999E-2</v>
      </c>
      <c r="P614" s="15">
        <v>0.309</v>
      </c>
      <c r="Q614" s="15">
        <v>0.16</v>
      </c>
      <c r="R614" s="15">
        <v>0.50900000000000001</v>
      </c>
      <c r="S614" s="15">
        <v>13.343</v>
      </c>
      <c r="U614" s="15">
        <v>1325005.9779999999</v>
      </c>
      <c r="V614" s="15">
        <v>1180</v>
      </c>
    </row>
    <row r="615" spans="2:22" x14ac:dyDescent="0.25">
      <c r="B615" s="15" t="s">
        <v>136</v>
      </c>
      <c r="C615" s="15" t="s">
        <v>345</v>
      </c>
      <c r="D615" s="15" t="s">
        <v>234</v>
      </c>
      <c r="E615" s="15">
        <v>2023</v>
      </c>
      <c r="F615" s="15" t="s">
        <v>162</v>
      </c>
      <c r="G615" s="15" t="s">
        <v>133</v>
      </c>
      <c r="H615" s="15" t="s">
        <v>136</v>
      </c>
      <c r="I615" s="15" t="s">
        <v>139</v>
      </c>
      <c r="J615" s="15" t="s">
        <v>141</v>
      </c>
      <c r="K615" s="15" t="s">
        <v>275</v>
      </c>
      <c r="L615" s="15" t="s">
        <v>278</v>
      </c>
      <c r="M615" s="15">
        <v>0.46600000000000003</v>
      </c>
      <c r="N615" s="15">
        <v>0.45500000000000002</v>
      </c>
      <c r="O615" s="15">
        <v>1.0999999999999999E-2</v>
      </c>
      <c r="P615" s="15">
        <v>0.34599999999999997</v>
      </c>
      <c r="Q615" s="15">
        <v>0.192</v>
      </c>
      <c r="R615" s="15">
        <v>0.57499999999999996</v>
      </c>
      <c r="S615" s="15">
        <v>13.393000000000001</v>
      </c>
      <c r="U615" s="15">
        <v>1331505.9550000001</v>
      </c>
      <c r="V615" s="15">
        <v>1590</v>
      </c>
    </row>
    <row r="616" spans="2:22" x14ac:dyDescent="0.25">
      <c r="B616" s="15" t="s">
        <v>136</v>
      </c>
      <c r="C616" s="15" t="s">
        <v>345</v>
      </c>
      <c r="D616" s="15" t="s">
        <v>234</v>
      </c>
      <c r="E616" s="15">
        <v>2023</v>
      </c>
      <c r="F616" s="15" t="s">
        <v>162</v>
      </c>
      <c r="G616" s="15" t="s">
        <v>133</v>
      </c>
      <c r="H616" s="15" t="s">
        <v>136</v>
      </c>
      <c r="I616" s="15" t="s">
        <v>139</v>
      </c>
      <c r="J616" s="15" t="s">
        <v>141</v>
      </c>
      <c r="K616" s="15" t="s">
        <v>275</v>
      </c>
      <c r="L616" s="15" t="s">
        <v>279</v>
      </c>
      <c r="M616" s="15">
        <v>0.56100000000000005</v>
      </c>
      <c r="N616" s="15">
        <v>0.58699999999999997</v>
      </c>
      <c r="O616" s="15">
        <v>2.7E-2</v>
      </c>
      <c r="P616" s="15">
        <v>0.39200000000000002</v>
      </c>
      <c r="Q616" s="15">
        <v>0.20699999999999999</v>
      </c>
      <c r="R616" s="15">
        <v>0.66</v>
      </c>
      <c r="S616" s="15">
        <v>13.489000000000001</v>
      </c>
      <c r="U616" s="15">
        <v>1335222.2949999999</v>
      </c>
      <c r="V616" s="15">
        <v>480</v>
      </c>
    </row>
    <row r="617" spans="2:22" x14ac:dyDescent="0.25">
      <c r="B617" s="15" t="s">
        <v>136</v>
      </c>
      <c r="C617" s="15" t="s">
        <v>345</v>
      </c>
      <c r="D617" s="15" t="s">
        <v>234</v>
      </c>
      <c r="E617" s="15">
        <v>2023</v>
      </c>
      <c r="F617" s="15" t="s">
        <v>162</v>
      </c>
      <c r="G617" s="15" t="s">
        <v>133</v>
      </c>
      <c r="H617" s="15" t="s">
        <v>136</v>
      </c>
      <c r="I617" s="15" t="s">
        <v>139</v>
      </c>
      <c r="J617" s="15" t="s">
        <v>141</v>
      </c>
      <c r="K617" s="15" t="s">
        <v>275</v>
      </c>
      <c r="L617" s="15" t="s">
        <v>280</v>
      </c>
      <c r="M617" s="15">
        <v>0.54400000000000004</v>
      </c>
      <c r="N617" s="15">
        <v>0.47799999999999998</v>
      </c>
      <c r="O617" s="15">
        <v>5.2999999999999999E-2</v>
      </c>
      <c r="P617" s="15">
        <v>0.42399999999999999</v>
      </c>
      <c r="Q617" s="15">
        <v>0.19600000000000001</v>
      </c>
      <c r="R617" s="15">
        <v>0.75800000000000001</v>
      </c>
      <c r="S617" s="15">
        <v>13.348000000000001</v>
      </c>
      <c r="U617" s="15">
        <v>1324996.388</v>
      </c>
      <c r="V617" s="15">
        <v>80</v>
      </c>
    </row>
    <row r="618" spans="2:22" x14ac:dyDescent="0.25">
      <c r="B618" s="15" t="s">
        <v>136</v>
      </c>
      <c r="C618" s="15" t="s">
        <v>345</v>
      </c>
      <c r="D618" s="15" t="s">
        <v>235</v>
      </c>
      <c r="E618" s="15">
        <v>2023</v>
      </c>
      <c r="F618" s="15" t="s">
        <v>162</v>
      </c>
      <c r="G618" s="15" t="s">
        <v>133</v>
      </c>
      <c r="H618" s="15" t="s">
        <v>136</v>
      </c>
      <c r="I618" s="15" t="s">
        <v>139</v>
      </c>
      <c r="J618" s="15" t="s">
        <v>141</v>
      </c>
      <c r="K618" s="15" t="s">
        <v>275</v>
      </c>
      <c r="L618" s="15" t="s">
        <v>276</v>
      </c>
      <c r="M618" s="15">
        <v>0.32800000000000001</v>
      </c>
      <c r="N618" s="15">
        <v>0.44500000000000001</v>
      </c>
      <c r="O618" s="15">
        <v>4.1000000000000002E-2</v>
      </c>
      <c r="P618" s="15">
        <v>0.217</v>
      </c>
      <c r="Q618" s="15">
        <v>0.109</v>
      </c>
      <c r="R618" s="15">
        <v>0.34300000000000003</v>
      </c>
      <c r="S618" s="15">
        <v>13.412000000000001</v>
      </c>
      <c r="U618" s="15">
        <v>1343194.0049999999</v>
      </c>
      <c r="V618" s="15">
        <v>120</v>
      </c>
    </row>
    <row r="619" spans="2:22" x14ac:dyDescent="0.25">
      <c r="B619" s="15" t="s">
        <v>136</v>
      </c>
      <c r="C619" s="15" t="s">
        <v>345</v>
      </c>
      <c r="D619" s="15" t="s">
        <v>235</v>
      </c>
      <c r="E619" s="15">
        <v>2023</v>
      </c>
      <c r="F619" s="15" t="s">
        <v>162</v>
      </c>
      <c r="G619" s="15" t="s">
        <v>133</v>
      </c>
      <c r="H619" s="15" t="s">
        <v>136</v>
      </c>
      <c r="I619" s="15" t="s">
        <v>139</v>
      </c>
      <c r="J619" s="15" t="s">
        <v>141</v>
      </c>
      <c r="K619" s="15" t="s">
        <v>275</v>
      </c>
      <c r="L619" s="15" t="s">
        <v>277</v>
      </c>
      <c r="M619" s="15">
        <v>0.39600000000000002</v>
      </c>
      <c r="N619" s="15">
        <v>0.36199999999999999</v>
      </c>
      <c r="O619" s="15">
        <v>1.0999999999999999E-2</v>
      </c>
      <c r="P619" s="15">
        <v>0.29299999999999998</v>
      </c>
      <c r="Q619" s="15">
        <v>0.161</v>
      </c>
      <c r="R619" s="15">
        <v>0.498</v>
      </c>
      <c r="S619" s="15">
        <v>13.343</v>
      </c>
      <c r="U619" s="15">
        <v>1324996.084</v>
      </c>
      <c r="V619" s="15">
        <v>1180</v>
      </c>
    </row>
    <row r="620" spans="2:22" x14ac:dyDescent="0.25">
      <c r="B620" s="15" t="s">
        <v>136</v>
      </c>
      <c r="C620" s="15" t="s">
        <v>345</v>
      </c>
      <c r="D620" s="15" t="s">
        <v>235</v>
      </c>
      <c r="E620" s="15">
        <v>2023</v>
      </c>
      <c r="F620" s="15" t="s">
        <v>162</v>
      </c>
      <c r="G620" s="15" t="s">
        <v>133</v>
      </c>
      <c r="H620" s="15" t="s">
        <v>136</v>
      </c>
      <c r="I620" s="15" t="s">
        <v>139</v>
      </c>
      <c r="J620" s="15" t="s">
        <v>141</v>
      </c>
      <c r="K620" s="15" t="s">
        <v>275</v>
      </c>
      <c r="L620" s="15" t="s">
        <v>278</v>
      </c>
      <c r="M620" s="15">
        <v>0.45600000000000002</v>
      </c>
      <c r="N620" s="15">
        <v>0.44</v>
      </c>
      <c r="O620" s="15">
        <v>1.0999999999999999E-2</v>
      </c>
      <c r="P620" s="15">
        <v>0.33400000000000002</v>
      </c>
      <c r="Q620" s="15">
        <v>0.192</v>
      </c>
      <c r="R620" s="15">
        <v>0.56799999999999995</v>
      </c>
      <c r="S620" s="15">
        <v>13.393000000000001</v>
      </c>
      <c r="U620" s="15">
        <v>1331590.0330000001</v>
      </c>
      <c r="V620" s="15">
        <v>1590</v>
      </c>
    </row>
    <row r="621" spans="2:22" x14ac:dyDescent="0.25">
      <c r="B621" s="15" t="s">
        <v>136</v>
      </c>
      <c r="C621" s="15" t="s">
        <v>345</v>
      </c>
      <c r="D621" s="15" t="s">
        <v>235</v>
      </c>
      <c r="E621" s="15">
        <v>2023</v>
      </c>
      <c r="F621" s="15" t="s">
        <v>162</v>
      </c>
      <c r="G621" s="15" t="s">
        <v>133</v>
      </c>
      <c r="H621" s="15" t="s">
        <v>136</v>
      </c>
      <c r="I621" s="15" t="s">
        <v>139</v>
      </c>
      <c r="J621" s="15" t="s">
        <v>141</v>
      </c>
      <c r="K621" s="15" t="s">
        <v>275</v>
      </c>
      <c r="L621" s="15" t="s">
        <v>279</v>
      </c>
      <c r="M621" s="15">
        <v>0.53</v>
      </c>
      <c r="N621" s="15">
        <v>0.50600000000000001</v>
      </c>
      <c r="O621" s="15">
        <v>2.3E-2</v>
      </c>
      <c r="P621" s="15">
        <v>0.39300000000000002</v>
      </c>
      <c r="Q621" s="15">
        <v>0.22</v>
      </c>
      <c r="R621" s="15">
        <v>0.66800000000000004</v>
      </c>
      <c r="S621" s="15">
        <v>13.489000000000001</v>
      </c>
      <c r="U621" s="15">
        <v>1335217.807</v>
      </c>
      <c r="V621" s="15">
        <v>480</v>
      </c>
    </row>
    <row r="622" spans="2:22" x14ac:dyDescent="0.25">
      <c r="B622" s="15" t="s">
        <v>136</v>
      </c>
      <c r="C622" s="15" t="s">
        <v>345</v>
      </c>
      <c r="D622" s="15" t="s">
        <v>235</v>
      </c>
      <c r="E622" s="15">
        <v>2023</v>
      </c>
      <c r="F622" s="15" t="s">
        <v>162</v>
      </c>
      <c r="G622" s="15" t="s">
        <v>133</v>
      </c>
      <c r="H622" s="15" t="s">
        <v>136</v>
      </c>
      <c r="I622" s="15" t="s">
        <v>139</v>
      </c>
      <c r="J622" s="15" t="s">
        <v>141</v>
      </c>
      <c r="K622" s="15" t="s">
        <v>275</v>
      </c>
      <c r="L622" s="15" t="s">
        <v>280</v>
      </c>
      <c r="M622" s="15">
        <v>0.52500000000000002</v>
      </c>
      <c r="N622" s="15">
        <v>0.46899999999999997</v>
      </c>
      <c r="O622" s="15">
        <v>5.1999999999999998E-2</v>
      </c>
      <c r="P622" s="15">
        <v>0.38400000000000001</v>
      </c>
      <c r="Q622" s="15">
        <v>0.19500000000000001</v>
      </c>
      <c r="R622" s="15">
        <v>0.61199999999999999</v>
      </c>
      <c r="S622" s="15">
        <v>13.348000000000001</v>
      </c>
      <c r="U622" s="15">
        <v>1324996.388</v>
      </c>
      <c r="V622" s="15">
        <v>80</v>
      </c>
    </row>
    <row r="623" spans="2:22" x14ac:dyDescent="0.25">
      <c r="B623" s="15" t="s">
        <v>136</v>
      </c>
      <c r="C623" s="15" t="s">
        <v>345</v>
      </c>
      <c r="D623" s="15" t="s">
        <v>236</v>
      </c>
      <c r="E623" s="15">
        <v>2023</v>
      </c>
      <c r="F623" s="15" t="s">
        <v>162</v>
      </c>
      <c r="G623" s="15" t="s">
        <v>133</v>
      </c>
      <c r="H623" s="15" t="s">
        <v>136</v>
      </c>
      <c r="I623" s="15" t="s">
        <v>139</v>
      </c>
      <c r="J623" s="15" t="s">
        <v>141</v>
      </c>
      <c r="K623" s="15" t="s">
        <v>275</v>
      </c>
      <c r="L623" s="15" t="s">
        <v>276</v>
      </c>
      <c r="M623" s="15">
        <v>0.28799999999999998</v>
      </c>
      <c r="N623" s="15">
        <v>0.37</v>
      </c>
      <c r="O623" s="15">
        <v>3.4000000000000002E-2</v>
      </c>
      <c r="P623" s="15">
        <v>0.17799999999999999</v>
      </c>
      <c r="Q623" s="15">
        <v>0.10199999999999999</v>
      </c>
      <c r="R623" s="15">
        <v>0.317</v>
      </c>
      <c r="S623" s="15">
        <v>13.662000000000001</v>
      </c>
      <c r="U623" s="15">
        <v>1300089.4180000001</v>
      </c>
      <c r="V623" s="15">
        <v>120</v>
      </c>
    </row>
    <row r="624" spans="2:22" x14ac:dyDescent="0.25">
      <c r="B624" s="15" t="s">
        <v>136</v>
      </c>
      <c r="C624" s="15" t="s">
        <v>345</v>
      </c>
      <c r="D624" s="15" t="s">
        <v>236</v>
      </c>
      <c r="E624" s="15">
        <v>2023</v>
      </c>
      <c r="F624" s="15" t="s">
        <v>162</v>
      </c>
      <c r="G624" s="15" t="s">
        <v>133</v>
      </c>
      <c r="H624" s="15" t="s">
        <v>136</v>
      </c>
      <c r="I624" s="15" t="s">
        <v>139</v>
      </c>
      <c r="J624" s="15" t="s">
        <v>141</v>
      </c>
      <c r="K624" s="15" t="s">
        <v>275</v>
      </c>
      <c r="L624" s="15" t="s">
        <v>277</v>
      </c>
      <c r="M624" s="15">
        <v>0.38900000000000001</v>
      </c>
      <c r="N624" s="15">
        <v>0.35099999999999998</v>
      </c>
      <c r="O624" s="15">
        <v>0.01</v>
      </c>
      <c r="P624" s="15">
        <v>0.29499999999999998</v>
      </c>
      <c r="Q624" s="15">
        <v>0.16200000000000001</v>
      </c>
      <c r="R624" s="15">
        <v>0.48899999999999999</v>
      </c>
      <c r="S624" s="15">
        <v>13.597</v>
      </c>
      <c r="U624" s="15">
        <v>1283025.173</v>
      </c>
      <c r="V624" s="15">
        <v>1180</v>
      </c>
    </row>
    <row r="625" spans="2:22" x14ac:dyDescent="0.25">
      <c r="B625" s="15" t="s">
        <v>136</v>
      </c>
      <c r="C625" s="15" t="s">
        <v>345</v>
      </c>
      <c r="D625" s="15" t="s">
        <v>236</v>
      </c>
      <c r="E625" s="15">
        <v>2023</v>
      </c>
      <c r="F625" s="15" t="s">
        <v>162</v>
      </c>
      <c r="G625" s="15" t="s">
        <v>133</v>
      </c>
      <c r="H625" s="15" t="s">
        <v>136</v>
      </c>
      <c r="I625" s="15" t="s">
        <v>139</v>
      </c>
      <c r="J625" s="15" t="s">
        <v>141</v>
      </c>
      <c r="K625" s="15" t="s">
        <v>275</v>
      </c>
      <c r="L625" s="15" t="s">
        <v>278</v>
      </c>
      <c r="M625" s="15">
        <v>0.44400000000000001</v>
      </c>
      <c r="N625" s="15">
        <v>0.40300000000000002</v>
      </c>
      <c r="O625" s="15">
        <v>0.01</v>
      </c>
      <c r="P625" s="15">
        <v>0.33300000000000002</v>
      </c>
      <c r="Q625" s="15">
        <v>0.187</v>
      </c>
      <c r="R625" s="15">
        <v>0.57399999999999995</v>
      </c>
      <c r="S625" s="15">
        <v>13.648</v>
      </c>
      <c r="U625" s="15">
        <v>1290263.091</v>
      </c>
      <c r="V625" s="15">
        <v>1590</v>
      </c>
    </row>
    <row r="626" spans="2:22" x14ac:dyDescent="0.25">
      <c r="B626" s="15" t="s">
        <v>136</v>
      </c>
      <c r="C626" s="15" t="s">
        <v>345</v>
      </c>
      <c r="D626" s="15" t="s">
        <v>236</v>
      </c>
      <c r="E626" s="15">
        <v>2023</v>
      </c>
      <c r="F626" s="15" t="s">
        <v>162</v>
      </c>
      <c r="G626" s="15" t="s">
        <v>133</v>
      </c>
      <c r="H626" s="15" t="s">
        <v>136</v>
      </c>
      <c r="I626" s="15" t="s">
        <v>139</v>
      </c>
      <c r="J626" s="15" t="s">
        <v>141</v>
      </c>
      <c r="K626" s="15" t="s">
        <v>275</v>
      </c>
      <c r="L626" s="15" t="s">
        <v>279</v>
      </c>
      <c r="M626" s="15">
        <v>0.51300000000000001</v>
      </c>
      <c r="N626" s="15">
        <v>0.48399999999999999</v>
      </c>
      <c r="O626" s="15">
        <v>2.1999999999999999E-2</v>
      </c>
      <c r="P626" s="15">
        <v>0.36899999999999999</v>
      </c>
      <c r="Q626" s="15">
        <v>0.218</v>
      </c>
      <c r="R626" s="15">
        <v>0.65600000000000003</v>
      </c>
      <c r="S626" s="15">
        <v>13.75</v>
      </c>
      <c r="U626" s="15">
        <v>1293933.5060000001</v>
      </c>
      <c r="V626" s="15">
        <v>480</v>
      </c>
    </row>
    <row r="627" spans="2:22" x14ac:dyDescent="0.25">
      <c r="B627" s="15" t="s">
        <v>136</v>
      </c>
      <c r="C627" s="15" t="s">
        <v>345</v>
      </c>
      <c r="D627" s="15" t="s">
        <v>236</v>
      </c>
      <c r="E627" s="15">
        <v>2023</v>
      </c>
      <c r="F627" s="15" t="s">
        <v>162</v>
      </c>
      <c r="G627" s="15" t="s">
        <v>133</v>
      </c>
      <c r="H627" s="15" t="s">
        <v>136</v>
      </c>
      <c r="I627" s="15" t="s">
        <v>139</v>
      </c>
      <c r="J627" s="15" t="s">
        <v>141</v>
      </c>
      <c r="K627" s="15" t="s">
        <v>275</v>
      </c>
      <c r="L627" s="15" t="s">
        <v>280</v>
      </c>
      <c r="M627" s="15">
        <v>0.51900000000000002</v>
      </c>
      <c r="N627" s="15">
        <v>0.432</v>
      </c>
      <c r="O627" s="15">
        <v>4.8000000000000001E-2</v>
      </c>
      <c r="P627" s="15">
        <v>0.40899999999999997</v>
      </c>
      <c r="Q627" s="15">
        <v>0.26300000000000001</v>
      </c>
      <c r="R627" s="15">
        <v>0.71799999999999997</v>
      </c>
      <c r="S627" s="15">
        <v>13.603</v>
      </c>
      <c r="U627" s="15">
        <v>1285588.915</v>
      </c>
      <c r="V627" s="15">
        <v>80</v>
      </c>
    </row>
    <row r="628" spans="2:22" x14ac:dyDescent="0.25">
      <c r="B628" s="15" t="s">
        <v>136</v>
      </c>
      <c r="C628" s="15" t="s">
        <v>345</v>
      </c>
      <c r="D628" s="15" t="s">
        <v>237</v>
      </c>
      <c r="E628" s="15">
        <v>2023</v>
      </c>
      <c r="F628" s="15" t="s">
        <v>162</v>
      </c>
      <c r="G628" s="15" t="s">
        <v>133</v>
      </c>
      <c r="H628" s="15" t="s">
        <v>136</v>
      </c>
      <c r="I628" s="15" t="s">
        <v>139</v>
      </c>
      <c r="J628" s="15" t="s">
        <v>141</v>
      </c>
      <c r="K628" s="15" t="s">
        <v>275</v>
      </c>
      <c r="L628" s="15" t="s">
        <v>276</v>
      </c>
      <c r="M628" s="15">
        <v>0.27400000000000002</v>
      </c>
      <c r="N628" s="15">
        <v>0.36399999999999999</v>
      </c>
      <c r="O628" s="15">
        <v>3.3000000000000002E-2</v>
      </c>
      <c r="P628" s="15">
        <v>0.156</v>
      </c>
      <c r="Q628" s="15">
        <v>7.9000000000000001E-2</v>
      </c>
      <c r="R628" s="15">
        <v>0.313</v>
      </c>
      <c r="S628" s="15">
        <v>13.662000000000001</v>
      </c>
      <c r="U628" s="15">
        <v>1299962.3689999999</v>
      </c>
      <c r="V628" s="15">
        <v>120</v>
      </c>
    </row>
    <row r="629" spans="2:22" x14ac:dyDescent="0.25">
      <c r="B629" s="15" t="s">
        <v>136</v>
      </c>
      <c r="C629" s="15" t="s">
        <v>345</v>
      </c>
      <c r="D629" s="15" t="s">
        <v>237</v>
      </c>
      <c r="E629" s="15">
        <v>2023</v>
      </c>
      <c r="F629" s="15" t="s">
        <v>162</v>
      </c>
      <c r="G629" s="15" t="s">
        <v>133</v>
      </c>
      <c r="H629" s="15" t="s">
        <v>136</v>
      </c>
      <c r="I629" s="15" t="s">
        <v>139</v>
      </c>
      <c r="J629" s="15" t="s">
        <v>141</v>
      </c>
      <c r="K629" s="15" t="s">
        <v>275</v>
      </c>
      <c r="L629" s="15" t="s">
        <v>277</v>
      </c>
      <c r="M629" s="15">
        <v>0.4</v>
      </c>
      <c r="N629" s="15">
        <v>0.36399999999999999</v>
      </c>
      <c r="O629" s="15">
        <v>1.0999999999999999E-2</v>
      </c>
      <c r="P629" s="15">
        <v>0.30399999999999999</v>
      </c>
      <c r="Q629" s="15">
        <v>0.16300000000000001</v>
      </c>
      <c r="R629" s="15">
        <v>0.498</v>
      </c>
      <c r="S629" s="15">
        <v>13.597</v>
      </c>
      <c r="U629" s="15">
        <v>1283019.6000000001</v>
      </c>
      <c r="V629" s="15">
        <v>1180</v>
      </c>
    </row>
    <row r="630" spans="2:22" x14ac:dyDescent="0.25">
      <c r="B630" s="15" t="s">
        <v>136</v>
      </c>
      <c r="C630" s="15" t="s">
        <v>345</v>
      </c>
      <c r="D630" s="15" t="s">
        <v>237</v>
      </c>
      <c r="E630" s="15">
        <v>2023</v>
      </c>
      <c r="F630" s="15" t="s">
        <v>162</v>
      </c>
      <c r="G630" s="15" t="s">
        <v>133</v>
      </c>
      <c r="H630" s="15" t="s">
        <v>136</v>
      </c>
      <c r="I630" s="15" t="s">
        <v>139</v>
      </c>
      <c r="J630" s="15" t="s">
        <v>141</v>
      </c>
      <c r="K630" s="15" t="s">
        <v>275</v>
      </c>
      <c r="L630" s="15" t="s">
        <v>278</v>
      </c>
      <c r="M630" s="15">
        <v>0.45100000000000001</v>
      </c>
      <c r="N630" s="15">
        <v>0.41399999999999998</v>
      </c>
      <c r="O630" s="15">
        <v>0.01</v>
      </c>
      <c r="P630" s="15">
        <v>0.34100000000000003</v>
      </c>
      <c r="Q630" s="15">
        <v>0.19</v>
      </c>
      <c r="R630" s="15">
        <v>0.57699999999999996</v>
      </c>
      <c r="S630" s="15">
        <v>13.648</v>
      </c>
      <c r="U630" s="15">
        <v>1290267.952</v>
      </c>
      <c r="V630" s="15">
        <v>1590</v>
      </c>
    </row>
    <row r="631" spans="2:22" x14ac:dyDescent="0.25">
      <c r="B631" s="15" t="s">
        <v>136</v>
      </c>
      <c r="C631" s="15" t="s">
        <v>345</v>
      </c>
      <c r="D631" s="15" t="s">
        <v>237</v>
      </c>
      <c r="E631" s="15">
        <v>2023</v>
      </c>
      <c r="F631" s="15" t="s">
        <v>162</v>
      </c>
      <c r="G631" s="15" t="s">
        <v>133</v>
      </c>
      <c r="H631" s="15" t="s">
        <v>136</v>
      </c>
      <c r="I631" s="15" t="s">
        <v>139</v>
      </c>
      <c r="J631" s="15" t="s">
        <v>141</v>
      </c>
      <c r="K631" s="15" t="s">
        <v>275</v>
      </c>
      <c r="L631" s="15" t="s">
        <v>279</v>
      </c>
      <c r="M631" s="15">
        <v>0.52200000000000002</v>
      </c>
      <c r="N631" s="15">
        <v>0.495</v>
      </c>
      <c r="O631" s="15">
        <v>2.3E-2</v>
      </c>
      <c r="P631" s="15">
        <v>0.38900000000000001</v>
      </c>
      <c r="Q631" s="15">
        <v>0.21299999999999999</v>
      </c>
      <c r="R631" s="15">
        <v>0.66200000000000003</v>
      </c>
      <c r="S631" s="15">
        <v>13.75</v>
      </c>
      <c r="U631" s="15">
        <v>1293934.7120000001</v>
      </c>
      <c r="V631" s="15">
        <v>480</v>
      </c>
    </row>
    <row r="632" spans="2:22" x14ac:dyDescent="0.25">
      <c r="B632" s="15" t="s">
        <v>136</v>
      </c>
      <c r="C632" s="15" t="s">
        <v>345</v>
      </c>
      <c r="D632" s="15" t="s">
        <v>237</v>
      </c>
      <c r="E632" s="15">
        <v>2023</v>
      </c>
      <c r="F632" s="15" t="s">
        <v>162</v>
      </c>
      <c r="G632" s="15" t="s">
        <v>133</v>
      </c>
      <c r="H632" s="15" t="s">
        <v>136</v>
      </c>
      <c r="I632" s="15" t="s">
        <v>139</v>
      </c>
      <c r="J632" s="15" t="s">
        <v>141</v>
      </c>
      <c r="K632" s="15" t="s">
        <v>275</v>
      </c>
      <c r="L632" s="15" t="s">
        <v>280</v>
      </c>
      <c r="M632" s="15">
        <v>0.53800000000000003</v>
      </c>
      <c r="N632" s="15">
        <v>0.497</v>
      </c>
      <c r="O632" s="15">
        <v>5.6000000000000001E-2</v>
      </c>
      <c r="P632" s="15">
        <v>0.41499999999999998</v>
      </c>
      <c r="Q632" s="15">
        <v>0.184</v>
      </c>
      <c r="R632" s="15">
        <v>0.68</v>
      </c>
      <c r="S632" s="15">
        <v>13.603</v>
      </c>
      <c r="U632" s="15">
        <v>1285583.608</v>
      </c>
      <c r="V632" s="15">
        <v>80</v>
      </c>
    </row>
    <row r="633" spans="2:22" x14ac:dyDescent="0.25">
      <c r="B633" s="15" t="s">
        <v>136</v>
      </c>
      <c r="C633" s="15" t="s">
        <v>345</v>
      </c>
      <c r="D633" s="15" t="s">
        <v>238</v>
      </c>
      <c r="E633" s="15">
        <v>2023</v>
      </c>
      <c r="F633" s="15" t="s">
        <v>162</v>
      </c>
      <c r="G633" s="15" t="s">
        <v>133</v>
      </c>
      <c r="H633" s="15" t="s">
        <v>136</v>
      </c>
      <c r="I633" s="15" t="s">
        <v>139</v>
      </c>
      <c r="J633" s="15" t="s">
        <v>141</v>
      </c>
      <c r="K633" s="15" t="s">
        <v>275</v>
      </c>
      <c r="L633" s="15" t="s">
        <v>276</v>
      </c>
      <c r="M633" s="15">
        <v>0.311</v>
      </c>
      <c r="N633" s="15">
        <v>0.379</v>
      </c>
      <c r="O633" s="15">
        <v>3.5000000000000003E-2</v>
      </c>
      <c r="P633" s="15">
        <v>0.16900000000000001</v>
      </c>
      <c r="Q633" s="15">
        <v>0.10299999999999999</v>
      </c>
      <c r="R633" s="15">
        <v>0.39300000000000002</v>
      </c>
      <c r="S633" s="15">
        <v>13.71</v>
      </c>
      <c r="U633" s="15">
        <v>1165474.487</v>
      </c>
      <c r="V633" s="15">
        <v>120</v>
      </c>
    </row>
    <row r="634" spans="2:22" x14ac:dyDescent="0.25">
      <c r="B634" s="15" t="s">
        <v>136</v>
      </c>
      <c r="C634" s="15" t="s">
        <v>345</v>
      </c>
      <c r="D634" s="15" t="s">
        <v>238</v>
      </c>
      <c r="E634" s="15">
        <v>2023</v>
      </c>
      <c r="F634" s="15" t="s">
        <v>162</v>
      </c>
      <c r="G634" s="15" t="s">
        <v>133</v>
      </c>
      <c r="H634" s="15" t="s">
        <v>136</v>
      </c>
      <c r="I634" s="15" t="s">
        <v>139</v>
      </c>
      <c r="J634" s="15" t="s">
        <v>141</v>
      </c>
      <c r="K634" s="15" t="s">
        <v>275</v>
      </c>
      <c r="L634" s="15" t="s">
        <v>277</v>
      </c>
      <c r="M634" s="15">
        <v>0.42399999999999999</v>
      </c>
      <c r="N634" s="15">
        <v>0.38800000000000001</v>
      </c>
      <c r="O634" s="15">
        <v>1.0999999999999999E-2</v>
      </c>
      <c r="P634" s="15">
        <v>0.308</v>
      </c>
      <c r="Q634" s="15">
        <v>0.17499999999999999</v>
      </c>
      <c r="R634" s="15">
        <v>0.53600000000000003</v>
      </c>
      <c r="S634" s="15">
        <v>13.648999999999999</v>
      </c>
      <c r="U634" s="15">
        <v>1151060.7109999999</v>
      </c>
      <c r="V634" s="15">
        <v>1180</v>
      </c>
    </row>
    <row r="635" spans="2:22" x14ac:dyDescent="0.25">
      <c r="B635" s="15" t="s">
        <v>136</v>
      </c>
      <c r="C635" s="15" t="s">
        <v>345</v>
      </c>
      <c r="D635" s="15" t="s">
        <v>238</v>
      </c>
      <c r="E635" s="15">
        <v>2023</v>
      </c>
      <c r="F635" s="15" t="s">
        <v>162</v>
      </c>
      <c r="G635" s="15" t="s">
        <v>133</v>
      </c>
      <c r="H635" s="15" t="s">
        <v>136</v>
      </c>
      <c r="I635" s="15" t="s">
        <v>139</v>
      </c>
      <c r="J635" s="15" t="s">
        <v>141</v>
      </c>
      <c r="K635" s="15" t="s">
        <v>275</v>
      </c>
      <c r="L635" s="15" t="s">
        <v>278</v>
      </c>
      <c r="M635" s="15">
        <v>0.47699999999999998</v>
      </c>
      <c r="N635" s="15">
        <v>0.44600000000000001</v>
      </c>
      <c r="O635" s="15">
        <v>1.0999999999999999E-2</v>
      </c>
      <c r="P635" s="15">
        <v>0.35199999999999998</v>
      </c>
      <c r="Q635" s="15">
        <v>0.19700000000000001</v>
      </c>
      <c r="R635" s="15">
        <v>0.60899999999999999</v>
      </c>
      <c r="S635" s="15">
        <v>13.704000000000001</v>
      </c>
      <c r="U635" s="15">
        <v>1157523.4450000001</v>
      </c>
      <c r="V635" s="15">
        <v>1590</v>
      </c>
    </row>
    <row r="636" spans="2:22" x14ac:dyDescent="0.25">
      <c r="B636" s="15" t="s">
        <v>136</v>
      </c>
      <c r="C636" s="15" t="s">
        <v>345</v>
      </c>
      <c r="D636" s="15" t="s">
        <v>238</v>
      </c>
      <c r="E636" s="15">
        <v>2023</v>
      </c>
      <c r="F636" s="15" t="s">
        <v>162</v>
      </c>
      <c r="G636" s="15" t="s">
        <v>133</v>
      </c>
      <c r="H636" s="15" t="s">
        <v>136</v>
      </c>
      <c r="I636" s="15" t="s">
        <v>139</v>
      </c>
      <c r="J636" s="15" t="s">
        <v>141</v>
      </c>
      <c r="K636" s="15" t="s">
        <v>275</v>
      </c>
      <c r="L636" s="15" t="s">
        <v>279</v>
      </c>
      <c r="M636" s="15">
        <v>0.55500000000000005</v>
      </c>
      <c r="N636" s="15">
        <v>0.52500000000000002</v>
      </c>
      <c r="O636" s="15">
        <v>2.4E-2</v>
      </c>
      <c r="P636" s="15">
        <v>0.41599999999999998</v>
      </c>
      <c r="Q636" s="15">
        <v>0.223</v>
      </c>
      <c r="R636" s="15">
        <v>0.69799999999999995</v>
      </c>
      <c r="S636" s="15">
        <v>13.805</v>
      </c>
      <c r="U636" s="15">
        <v>1159957.577</v>
      </c>
      <c r="V636" s="15">
        <v>480</v>
      </c>
    </row>
    <row r="637" spans="2:22" x14ac:dyDescent="0.25">
      <c r="B637" s="15" t="s">
        <v>136</v>
      </c>
      <c r="C637" s="15" t="s">
        <v>345</v>
      </c>
      <c r="D637" s="15" t="s">
        <v>238</v>
      </c>
      <c r="E637" s="15">
        <v>2023</v>
      </c>
      <c r="F637" s="15" t="s">
        <v>162</v>
      </c>
      <c r="G637" s="15" t="s">
        <v>133</v>
      </c>
      <c r="H637" s="15" t="s">
        <v>136</v>
      </c>
      <c r="I637" s="15" t="s">
        <v>139</v>
      </c>
      <c r="J637" s="15" t="s">
        <v>141</v>
      </c>
      <c r="K637" s="15" t="s">
        <v>275</v>
      </c>
      <c r="L637" s="15" t="s">
        <v>280</v>
      </c>
      <c r="M637" s="15">
        <v>0.54700000000000004</v>
      </c>
      <c r="N637" s="15">
        <v>0.44400000000000001</v>
      </c>
      <c r="O637" s="15">
        <v>0.05</v>
      </c>
      <c r="P637" s="15">
        <v>0.41799999999999998</v>
      </c>
      <c r="Q637" s="15">
        <v>0.218</v>
      </c>
      <c r="R637" s="15">
        <v>0.78100000000000003</v>
      </c>
      <c r="S637" s="15">
        <v>13.657</v>
      </c>
      <c r="U637" s="15">
        <v>1155194.719</v>
      </c>
      <c r="V637" s="15">
        <v>80</v>
      </c>
    </row>
    <row r="638" spans="2:22" x14ac:dyDescent="0.25">
      <c r="B638" s="15" t="s">
        <v>136</v>
      </c>
      <c r="C638" s="15" t="s">
        <v>345</v>
      </c>
      <c r="D638" s="15" t="s">
        <v>239</v>
      </c>
      <c r="E638" s="15">
        <v>2023</v>
      </c>
      <c r="F638" s="15" t="s">
        <v>162</v>
      </c>
      <c r="G638" s="15" t="s">
        <v>133</v>
      </c>
      <c r="H638" s="15" t="s">
        <v>136</v>
      </c>
      <c r="I638" s="15" t="s">
        <v>139</v>
      </c>
      <c r="J638" s="15" t="s">
        <v>141</v>
      </c>
      <c r="K638" s="15" t="s">
        <v>275</v>
      </c>
      <c r="L638" s="15" t="s">
        <v>276</v>
      </c>
      <c r="M638" s="15">
        <v>0.35099999999999998</v>
      </c>
      <c r="N638" s="15">
        <v>0.40699999999999997</v>
      </c>
      <c r="O638" s="15">
        <v>3.6999999999999998E-2</v>
      </c>
      <c r="P638" s="15">
        <v>0.217</v>
      </c>
      <c r="Q638" s="15">
        <v>0.11</v>
      </c>
      <c r="R638" s="15">
        <v>0.377</v>
      </c>
      <c r="S638" s="15">
        <v>13.71</v>
      </c>
      <c r="U638" s="15">
        <v>1165470.9779999999</v>
      </c>
      <c r="V638" s="15">
        <v>120</v>
      </c>
    </row>
    <row r="639" spans="2:22" x14ac:dyDescent="0.25">
      <c r="B639" s="15" t="s">
        <v>136</v>
      </c>
      <c r="C639" s="15" t="s">
        <v>345</v>
      </c>
      <c r="D639" s="15" t="s">
        <v>239</v>
      </c>
      <c r="E639" s="15">
        <v>2023</v>
      </c>
      <c r="F639" s="15" t="s">
        <v>162</v>
      </c>
      <c r="G639" s="15" t="s">
        <v>133</v>
      </c>
      <c r="H639" s="15" t="s">
        <v>136</v>
      </c>
      <c r="I639" s="15" t="s">
        <v>139</v>
      </c>
      <c r="J639" s="15" t="s">
        <v>141</v>
      </c>
      <c r="K639" s="15" t="s">
        <v>275</v>
      </c>
      <c r="L639" s="15" t="s">
        <v>277</v>
      </c>
      <c r="M639" s="15">
        <v>0.48</v>
      </c>
      <c r="N639" s="15">
        <v>0.45500000000000002</v>
      </c>
      <c r="O639" s="15">
        <v>1.2999999999999999E-2</v>
      </c>
      <c r="P639" s="15">
        <v>0.34699999999999998</v>
      </c>
      <c r="Q639" s="15">
        <v>0.191</v>
      </c>
      <c r="R639" s="15">
        <v>0.61399999999999999</v>
      </c>
      <c r="S639" s="15">
        <v>13.65</v>
      </c>
      <c r="U639" s="15">
        <v>1151062.798</v>
      </c>
      <c r="V639" s="15">
        <v>1180</v>
      </c>
    </row>
    <row r="640" spans="2:22" x14ac:dyDescent="0.25">
      <c r="B640" s="15" t="s">
        <v>136</v>
      </c>
      <c r="C640" s="15" t="s">
        <v>345</v>
      </c>
      <c r="D640" s="15" t="s">
        <v>239</v>
      </c>
      <c r="E640" s="15">
        <v>2023</v>
      </c>
      <c r="F640" s="15" t="s">
        <v>162</v>
      </c>
      <c r="G640" s="15" t="s">
        <v>133</v>
      </c>
      <c r="H640" s="15" t="s">
        <v>136</v>
      </c>
      <c r="I640" s="15" t="s">
        <v>139</v>
      </c>
      <c r="J640" s="15" t="s">
        <v>141</v>
      </c>
      <c r="K640" s="15" t="s">
        <v>275</v>
      </c>
      <c r="L640" s="15" t="s">
        <v>278</v>
      </c>
      <c r="M640" s="15">
        <v>0.54800000000000004</v>
      </c>
      <c r="N640" s="15">
        <v>0.54400000000000004</v>
      </c>
      <c r="O640" s="15">
        <v>1.4E-2</v>
      </c>
      <c r="P640" s="15">
        <v>0.40500000000000003</v>
      </c>
      <c r="Q640" s="15">
        <v>0.23100000000000001</v>
      </c>
      <c r="R640" s="15">
        <v>0.69599999999999995</v>
      </c>
      <c r="S640" s="15">
        <v>13.704000000000001</v>
      </c>
      <c r="U640" s="15">
        <v>1157515.01</v>
      </c>
      <c r="V640" s="15">
        <v>1590</v>
      </c>
    </row>
    <row r="641" spans="2:22" x14ac:dyDescent="0.25">
      <c r="B641" s="15" t="s">
        <v>136</v>
      </c>
      <c r="C641" s="15" t="s">
        <v>345</v>
      </c>
      <c r="D641" s="15" t="s">
        <v>239</v>
      </c>
      <c r="E641" s="15">
        <v>2023</v>
      </c>
      <c r="F641" s="15" t="s">
        <v>162</v>
      </c>
      <c r="G641" s="15" t="s">
        <v>133</v>
      </c>
      <c r="H641" s="15" t="s">
        <v>136</v>
      </c>
      <c r="I641" s="15" t="s">
        <v>139</v>
      </c>
      <c r="J641" s="15" t="s">
        <v>141</v>
      </c>
      <c r="K641" s="15" t="s">
        <v>275</v>
      </c>
      <c r="L641" s="15" t="s">
        <v>279</v>
      </c>
      <c r="M641" s="15">
        <v>0.63400000000000001</v>
      </c>
      <c r="N641" s="15">
        <v>0.60399999999999998</v>
      </c>
      <c r="O641" s="15">
        <v>2.8000000000000001E-2</v>
      </c>
      <c r="P641" s="15">
        <v>0.47</v>
      </c>
      <c r="Q641" s="15">
        <v>0.27100000000000002</v>
      </c>
      <c r="R641" s="15">
        <v>0.8</v>
      </c>
      <c r="S641" s="15">
        <v>13.805</v>
      </c>
      <c r="U641" s="15">
        <v>1159984.6610000001</v>
      </c>
      <c r="V641" s="15">
        <v>480</v>
      </c>
    </row>
    <row r="642" spans="2:22" x14ac:dyDescent="0.25">
      <c r="B642" s="15" t="s">
        <v>136</v>
      </c>
      <c r="C642" s="15" t="s">
        <v>345</v>
      </c>
      <c r="D642" s="15" t="s">
        <v>239</v>
      </c>
      <c r="E642" s="15">
        <v>2023</v>
      </c>
      <c r="F642" s="15" t="s">
        <v>162</v>
      </c>
      <c r="G642" s="15" t="s">
        <v>133</v>
      </c>
      <c r="H642" s="15" t="s">
        <v>136</v>
      </c>
      <c r="I642" s="15" t="s">
        <v>139</v>
      </c>
      <c r="J642" s="15" t="s">
        <v>141</v>
      </c>
      <c r="K642" s="15" t="s">
        <v>275</v>
      </c>
      <c r="L642" s="15" t="s">
        <v>280</v>
      </c>
      <c r="M642" s="15">
        <v>0.63</v>
      </c>
      <c r="N642" s="15">
        <v>0.58499999999999996</v>
      </c>
      <c r="O642" s="15">
        <v>6.5000000000000002E-2</v>
      </c>
      <c r="P642" s="15">
        <v>0.45200000000000001</v>
      </c>
      <c r="Q642" s="15">
        <v>0.27100000000000002</v>
      </c>
      <c r="R642" s="15">
        <v>0.90700000000000003</v>
      </c>
      <c r="S642" s="15">
        <v>13.657</v>
      </c>
      <c r="U642" s="15">
        <v>1155179.514</v>
      </c>
      <c r="V642" s="15">
        <v>80</v>
      </c>
    </row>
    <row r="643" spans="2:22" x14ac:dyDescent="0.25">
      <c r="B643" s="15" t="s">
        <v>136</v>
      </c>
      <c r="C643" s="15" t="s">
        <v>345</v>
      </c>
      <c r="D643" s="15" t="s">
        <v>240</v>
      </c>
      <c r="E643" s="15">
        <v>2023</v>
      </c>
      <c r="F643" s="15" t="s">
        <v>162</v>
      </c>
      <c r="G643" s="15" t="s">
        <v>133</v>
      </c>
      <c r="H643" s="15" t="s">
        <v>136</v>
      </c>
      <c r="I643" s="15" t="s">
        <v>139</v>
      </c>
      <c r="J643" s="15" t="s">
        <v>141</v>
      </c>
      <c r="K643" s="15" t="s">
        <v>275</v>
      </c>
      <c r="L643" s="15" t="s">
        <v>276</v>
      </c>
      <c r="M643" s="15">
        <v>0.47099999999999997</v>
      </c>
      <c r="N643" s="15">
        <v>0.51600000000000001</v>
      </c>
      <c r="O643" s="15">
        <v>4.7E-2</v>
      </c>
      <c r="P643" s="15">
        <v>0.30199999999999999</v>
      </c>
      <c r="Q643" s="15">
        <v>0.14099999999999999</v>
      </c>
      <c r="R643" s="15">
        <v>0.60899999999999999</v>
      </c>
      <c r="S643" s="15">
        <v>13.547000000000001</v>
      </c>
      <c r="U643" s="15">
        <v>957579.08799999999</v>
      </c>
      <c r="V643" s="15">
        <v>120</v>
      </c>
    </row>
    <row r="644" spans="2:22" x14ac:dyDescent="0.25">
      <c r="B644" s="15" t="s">
        <v>136</v>
      </c>
      <c r="C644" s="15" t="s">
        <v>345</v>
      </c>
      <c r="D644" s="15" t="s">
        <v>240</v>
      </c>
      <c r="E644" s="15">
        <v>2023</v>
      </c>
      <c r="F644" s="15" t="s">
        <v>162</v>
      </c>
      <c r="G644" s="15" t="s">
        <v>133</v>
      </c>
      <c r="H644" s="15" t="s">
        <v>136</v>
      </c>
      <c r="I644" s="15" t="s">
        <v>139</v>
      </c>
      <c r="J644" s="15" t="s">
        <v>141</v>
      </c>
      <c r="K644" s="15" t="s">
        <v>275</v>
      </c>
      <c r="L644" s="15" t="s">
        <v>277</v>
      </c>
      <c r="M644" s="15">
        <v>0.56200000000000006</v>
      </c>
      <c r="N644" s="15">
        <v>0.495</v>
      </c>
      <c r="O644" s="15">
        <v>1.4E-2</v>
      </c>
      <c r="P644" s="15">
        <v>0.41599999999999998</v>
      </c>
      <c r="Q644" s="15">
        <v>0.245</v>
      </c>
      <c r="R644" s="15">
        <v>0.73299999999999998</v>
      </c>
      <c r="S644" s="15">
        <v>13.484</v>
      </c>
      <c r="U644" s="15">
        <v>945967.06799999997</v>
      </c>
      <c r="V644" s="15">
        <v>1180</v>
      </c>
    </row>
    <row r="645" spans="2:22" x14ac:dyDescent="0.25">
      <c r="B645" s="15" t="s">
        <v>136</v>
      </c>
      <c r="C645" s="15" t="s">
        <v>345</v>
      </c>
      <c r="D645" s="15" t="s">
        <v>240</v>
      </c>
      <c r="E645" s="15">
        <v>2023</v>
      </c>
      <c r="F645" s="15" t="s">
        <v>162</v>
      </c>
      <c r="G645" s="15" t="s">
        <v>133</v>
      </c>
      <c r="H645" s="15" t="s">
        <v>136</v>
      </c>
      <c r="I645" s="15" t="s">
        <v>139</v>
      </c>
      <c r="J645" s="15" t="s">
        <v>141</v>
      </c>
      <c r="K645" s="15" t="s">
        <v>275</v>
      </c>
      <c r="L645" s="15" t="s">
        <v>278</v>
      </c>
      <c r="M645" s="15">
        <v>0.64400000000000002</v>
      </c>
      <c r="N645" s="15">
        <v>0.61099999999999999</v>
      </c>
      <c r="O645" s="15">
        <v>1.4999999999999999E-2</v>
      </c>
      <c r="P645" s="15">
        <v>0.47599999999999998</v>
      </c>
      <c r="Q645" s="15">
        <v>0.27700000000000002</v>
      </c>
      <c r="R645" s="15">
        <v>0.81299999999999994</v>
      </c>
      <c r="S645" s="15">
        <v>13.541</v>
      </c>
      <c r="U645" s="15">
        <v>950946.68599999999</v>
      </c>
      <c r="V645" s="15">
        <v>1590</v>
      </c>
    </row>
    <row r="646" spans="2:22" x14ac:dyDescent="0.25">
      <c r="B646" s="15" t="s">
        <v>136</v>
      </c>
      <c r="C646" s="15" t="s">
        <v>345</v>
      </c>
      <c r="D646" s="15" t="s">
        <v>240</v>
      </c>
      <c r="E646" s="15">
        <v>2023</v>
      </c>
      <c r="F646" s="15" t="s">
        <v>162</v>
      </c>
      <c r="G646" s="15" t="s">
        <v>133</v>
      </c>
      <c r="H646" s="15" t="s">
        <v>136</v>
      </c>
      <c r="I646" s="15" t="s">
        <v>139</v>
      </c>
      <c r="J646" s="15" t="s">
        <v>141</v>
      </c>
      <c r="K646" s="15" t="s">
        <v>275</v>
      </c>
      <c r="L646" s="15" t="s">
        <v>279</v>
      </c>
      <c r="M646" s="15">
        <v>0.74</v>
      </c>
      <c r="N646" s="15">
        <v>0.66400000000000003</v>
      </c>
      <c r="O646" s="15">
        <v>0.03</v>
      </c>
      <c r="P646" s="15">
        <v>0.55700000000000005</v>
      </c>
      <c r="Q646" s="15">
        <v>0.31900000000000001</v>
      </c>
      <c r="R646" s="15">
        <v>0.97699999999999998</v>
      </c>
      <c r="S646" s="15">
        <v>13.637</v>
      </c>
      <c r="U646" s="15">
        <v>952894.21400000004</v>
      </c>
      <c r="V646" s="15">
        <v>480</v>
      </c>
    </row>
    <row r="647" spans="2:22" x14ac:dyDescent="0.25">
      <c r="B647" s="15" t="s">
        <v>136</v>
      </c>
      <c r="C647" s="15" t="s">
        <v>345</v>
      </c>
      <c r="D647" s="15" t="s">
        <v>240</v>
      </c>
      <c r="E647" s="15">
        <v>2023</v>
      </c>
      <c r="F647" s="15" t="s">
        <v>162</v>
      </c>
      <c r="G647" s="15" t="s">
        <v>133</v>
      </c>
      <c r="H647" s="15" t="s">
        <v>136</v>
      </c>
      <c r="I647" s="15" t="s">
        <v>139</v>
      </c>
      <c r="J647" s="15" t="s">
        <v>141</v>
      </c>
      <c r="K647" s="15" t="s">
        <v>275</v>
      </c>
      <c r="L647" s="15" t="s">
        <v>280</v>
      </c>
      <c r="M647" s="15">
        <v>0.71</v>
      </c>
      <c r="N647" s="15">
        <v>0.61299999999999999</v>
      </c>
      <c r="O647" s="15">
        <v>6.9000000000000006E-2</v>
      </c>
      <c r="P647" s="15">
        <v>0.48599999999999999</v>
      </c>
      <c r="Q647" s="15">
        <v>0.30099999999999999</v>
      </c>
      <c r="R647" s="15">
        <v>0.90800000000000003</v>
      </c>
      <c r="S647" s="15">
        <v>13.496</v>
      </c>
      <c r="U647" s="15">
        <v>950712.35699999996</v>
      </c>
      <c r="V647" s="15">
        <v>80</v>
      </c>
    </row>
    <row r="648" spans="2:22" x14ac:dyDescent="0.25">
      <c r="B648" s="15" t="s">
        <v>136</v>
      </c>
      <c r="C648" s="15" t="s">
        <v>345</v>
      </c>
      <c r="D648" s="15" t="s">
        <v>241</v>
      </c>
      <c r="E648" s="15">
        <v>2023</v>
      </c>
      <c r="F648" s="15" t="s">
        <v>162</v>
      </c>
      <c r="G648" s="15" t="s">
        <v>133</v>
      </c>
      <c r="H648" s="15" t="s">
        <v>136</v>
      </c>
      <c r="I648" s="15" t="s">
        <v>139</v>
      </c>
      <c r="J648" s="15" t="s">
        <v>141</v>
      </c>
      <c r="K648" s="15" t="s">
        <v>275</v>
      </c>
      <c r="L648" s="15" t="s">
        <v>276</v>
      </c>
      <c r="M648" s="15">
        <v>0.61499999999999999</v>
      </c>
      <c r="N648" s="15">
        <v>0.63800000000000001</v>
      </c>
      <c r="O648" s="15">
        <v>5.8000000000000003E-2</v>
      </c>
      <c r="P648" s="15">
        <v>0.40799999999999997</v>
      </c>
      <c r="Q648" s="15">
        <v>0.157</v>
      </c>
      <c r="R648" s="15">
        <v>0.77</v>
      </c>
      <c r="S648" s="15">
        <v>13.547000000000001</v>
      </c>
      <c r="U648" s="15">
        <v>957570.85800000001</v>
      </c>
      <c r="V648" s="15">
        <v>120</v>
      </c>
    </row>
    <row r="649" spans="2:22" x14ac:dyDescent="0.25">
      <c r="B649" s="15" t="s">
        <v>136</v>
      </c>
      <c r="C649" s="15" t="s">
        <v>345</v>
      </c>
      <c r="D649" s="15" t="s">
        <v>241</v>
      </c>
      <c r="E649" s="15">
        <v>2023</v>
      </c>
      <c r="F649" s="15" t="s">
        <v>162</v>
      </c>
      <c r="G649" s="15" t="s">
        <v>133</v>
      </c>
      <c r="H649" s="15" t="s">
        <v>136</v>
      </c>
      <c r="I649" s="15" t="s">
        <v>139</v>
      </c>
      <c r="J649" s="15" t="s">
        <v>141</v>
      </c>
      <c r="K649" s="15" t="s">
        <v>275</v>
      </c>
      <c r="L649" s="15" t="s">
        <v>277</v>
      </c>
      <c r="M649" s="15">
        <v>0.76</v>
      </c>
      <c r="N649" s="15">
        <v>0.78300000000000003</v>
      </c>
      <c r="O649" s="15">
        <v>2.3E-2</v>
      </c>
      <c r="P649" s="15">
        <v>0.52500000000000002</v>
      </c>
      <c r="Q649" s="15">
        <v>0.29899999999999999</v>
      </c>
      <c r="R649" s="15">
        <v>0.92200000000000004</v>
      </c>
      <c r="S649" s="15">
        <v>13.484</v>
      </c>
      <c r="U649" s="15">
        <v>945965.98800000001</v>
      </c>
      <c r="V649" s="15">
        <v>1180</v>
      </c>
    </row>
    <row r="650" spans="2:22" x14ac:dyDescent="0.25">
      <c r="B650" s="15" t="s">
        <v>136</v>
      </c>
      <c r="C650" s="15" t="s">
        <v>345</v>
      </c>
      <c r="D650" s="15" t="s">
        <v>241</v>
      </c>
      <c r="E650" s="15">
        <v>2023</v>
      </c>
      <c r="F650" s="15" t="s">
        <v>162</v>
      </c>
      <c r="G650" s="15" t="s">
        <v>133</v>
      </c>
      <c r="H650" s="15" t="s">
        <v>136</v>
      </c>
      <c r="I650" s="15" t="s">
        <v>139</v>
      </c>
      <c r="J650" s="15" t="s">
        <v>141</v>
      </c>
      <c r="K650" s="15" t="s">
        <v>275</v>
      </c>
      <c r="L650" s="15" t="s">
        <v>278</v>
      </c>
      <c r="M650" s="15">
        <v>0.82599999999999996</v>
      </c>
      <c r="N650" s="15">
        <v>0.79100000000000004</v>
      </c>
      <c r="O650" s="15">
        <v>0.02</v>
      </c>
      <c r="P650" s="15">
        <v>0.58599999999999997</v>
      </c>
      <c r="Q650" s="15">
        <v>0.33800000000000002</v>
      </c>
      <c r="R650" s="15">
        <v>1.0309999999999999</v>
      </c>
      <c r="S650" s="15">
        <v>13.541</v>
      </c>
      <c r="U650" s="15">
        <v>950938.94</v>
      </c>
      <c r="V650" s="15">
        <v>1590</v>
      </c>
    </row>
    <row r="651" spans="2:22" x14ac:dyDescent="0.25">
      <c r="B651" s="15" t="s">
        <v>136</v>
      </c>
      <c r="C651" s="15" t="s">
        <v>345</v>
      </c>
      <c r="D651" s="15" t="s">
        <v>241</v>
      </c>
      <c r="E651" s="15">
        <v>2023</v>
      </c>
      <c r="F651" s="15" t="s">
        <v>162</v>
      </c>
      <c r="G651" s="15" t="s">
        <v>133</v>
      </c>
      <c r="H651" s="15" t="s">
        <v>136</v>
      </c>
      <c r="I651" s="15" t="s">
        <v>139</v>
      </c>
      <c r="J651" s="15" t="s">
        <v>141</v>
      </c>
      <c r="K651" s="15" t="s">
        <v>275</v>
      </c>
      <c r="L651" s="15" t="s">
        <v>279</v>
      </c>
      <c r="M651" s="15">
        <v>0.94699999999999995</v>
      </c>
      <c r="N651" s="15">
        <v>0.85199999999999998</v>
      </c>
      <c r="O651" s="15">
        <v>3.9E-2</v>
      </c>
      <c r="P651" s="15">
        <v>0.70799999999999996</v>
      </c>
      <c r="Q651" s="15">
        <v>0.41099999999999998</v>
      </c>
      <c r="R651" s="15">
        <v>1.214</v>
      </c>
      <c r="S651" s="15">
        <v>13.637</v>
      </c>
      <c r="U651" s="15">
        <v>952894.67500000005</v>
      </c>
      <c r="V651" s="15">
        <v>480</v>
      </c>
    </row>
    <row r="652" spans="2:22" x14ac:dyDescent="0.25">
      <c r="B652" s="15" t="s">
        <v>136</v>
      </c>
      <c r="C652" s="15" t="s">
        <v>345</v>
      </c>
      <c r="D652" s="15" t="s">
        <v>241</v>
      </c>
      <c r="E652" s="15">
        <v>2023</v>
      </c>
      <c r="F652" s="15" t="s">
        <v>162</v>
      </c>
      <c r="G652" s="15" t="s">
        <v>133</v>
      </c>
      <c r="H652" s="15" t="s">
        <v>136</v>
      </c>
      <c r="I652" s="15" t="s">
        <v>139</v>
      </c>
      <c r="J652" s="15" t="s">
        <v>141</v>
      </c>
      <c r="K652" s="15" t="s">
        <v>275</v>
      </c>
      <c r="L652" s="15" t="s">
        <v>280</v>
      </c>
      <c r="M652" s="15">
        <v>0.872</v>
      </c>
      <c r="N652" s="15">
        <v>0.64400000000000002</v>
      </c>
      <c r="O652" s="15">
        <v>7.1999999999999995E-2</v>
      </c>
      <c r="P652" s="15">
        <v>0.57899999999999996</v>
      </c>
      <c r="Q652" s="15">
        <v>0.45</v>
      </c>
      <c r="R652" s="15">
        <v>1.1619999999999999</v>
      </c>
      <c r="S652" s="15">
        <v>13.496</v>
      </c>
      <c r="U652" s="15">
        <v>950712.35699999996</v>
      </c>
      <c r="V652" s="15">
        <v>80</v>
      </c>
    </row>
    <row r="653" spans="2:22" x14ac:dyDescent="0.25">
      <c r="B653" s="15" t="s">
        <v>136</v>
      </c>
      <c r="C653" s="15" t="s">
        <v>345</v>
      </c>
      <c r="D653" s="15" t="s">
        <v>242</v>
      </c>
      <c r="E653" s="15">
        <v>2023</v>
      </c>
      <c r="F653" s="15" t="s">
        <v>162</v>
      </c>
      <c r="G653" s="15" t="s">
        <v>133</v>
      </c>
      <c r="H653" s="15" t="s">
        <v>136</v>
      </c>
      <c r="I653" s="15" t="s">
        <v>139</v>
      </c>
      <c r="J653" s="15" t="s">
        <v>141</v>
      </c>
      <c r="K653" s="15" t="s">
        <v>275</v>
      </c>
      <c r="L653" s="15" t="s">
        <v>276</v>
      </c>
      <c r="M653" s="15">
        <v>0.72299999999999998</v>
      </c>
      <c r="N653" s="15">
        <v>0.79700000000000004</v>
      </c>
      <c r="O653" s="15">
        <v>7.2999999999999995E-2</v>
      </c>
      <c r="P653" s="15">
        <v>0.432</v>
      </c>
      <c r="Q653" s="15">
        <v>0.193</v>
      </c>
      <c r="R653" s="15">
        <v>1.0009999999999999</v>
      </c>
      <c r="S653" s="15">
        <v>13.202</v>
      </c>
      <c r="U653" s="15">
        <v>720777.94</v>
      </c>
      <c r="V653" s="15">
        <v>120</v>
      </c>
    </row>
    <row r="654" spans="2:22" x14ac:dyDescent="0.25">
      <c r="B654" s="15" t="s">
        <v>136</v>
      </c>
      <c r="C654" s="15" t="s">
        <v>345</v>
      </c>
      <c r="D654" s="15" t="s">
        <v>242</v>
      </c>
      <c r="E654" s="15">
        <v>2023</v>
      </c>
      <c r="F654" s="15" t="s">
        <v>162</v>
      </c>
      <c r="G654" s="15" t="s">
        <v>133</v>
      </c>
      <c r="H654" s="15" t="s">
        <v>136</v>
      </c>
      <c r="I654" s="15" t="s">
        <v>139</v>
      </c>
      <c r="J654" s="15" t="s">
        <v>141</v>
      </c>
      <c r="K654" s="15" t="s">
        <v>275</v>
      </c>
      <c r="L654" s="15" t="s">
        <v>277</v>
      </c>
      <c r="M654" s="15">
        <v>0.86</v>
      </c>
      <c r="N654" s="15">
        <v>0.83699999999999997</v>
      </c>
      <c r="O654" s="15">
        <v>2.4E-2</v>
      </c>
      <c r="P654" s="15">
        <v>0.627</v>
      </c>
      <c r="Q654" s="15">
        <v>0.35199999999999998</v>
      </c>
      <c r="R654" s="15">
        <v>1.0740000000000001</v>
      </c>
      <c r="S654" s="15">
        <v>13.138</v>
      </c>
      <c r="U654" s="15">
        <v>714117.84199999995</v>
      </c>
      <c r="V654" s="15">
        <v>1180</v>
      </c>
    </row>
    <row r="655" spans="2:22" x14ac:dyDescent="0.25">
      <c r="B655" s="15" t="s">
        <v>136</v>
      </c>
      <c r="C655" s="15" t="s">
        <v>345</v>
      </c>
      <c r="D655" s="15" t="s">
        <v>242</v>
      </c>
      <c r="E655" s="15">
        <v>2023</v>
      </c>
      <c r="F655" s="15" t="s">
        <v>162</v>
      </c>
      <c r="G655" s="15" t="s">
        <v>133</v>
      </c>
      <c r="H655" s="15" t="s">
        <v>136</v>
      </c>
      <c r="I655" s="15" t="s">
        <v>139</v>
      </c>
      <c r="J655" s="15" t="s">
        <v>141</v>
      </c>
      <c r="K655" s="15" t="s">
        <v>275</v>
      </c>
      <c r="L655" s="15" t="s">
        <v>278</v>
      </c>
      <c r="M655" s="15">
        <v>0.93400000000000005</v>
      </c>
      <c r="N655" s="15">
        <v>0.82099999999999995</v>
      </c>
      <c r="O655" s="15">
        <v>2.1000000000000001E-2</v>
      </c>
      <c r="P655" s="15">
        <v>0.70599999999999996</v>
      </c>
      <c r="Q655" s="15">
        <v>0.41499999999999998</v>
      </c>
      <c r="R655" s="15">
        <v>1.167</v>
      </c>
      <c r="S655" s="15">
        <v>13.199</v>
      </c>
      <c r="U655" s="15">
        <v>716796.77599999995</v>
      </c>
      <c r="V655" s="15">
        <v>1590</v>
      </c>
    </row>
    <row r="656" spans="2:22" x14ac:dyDescent="0.25">
      <c r="B656" s="15" t="s">
        <v>136</v>
      </c>
      <c r="C656" s="15" t="s">
        <v>345</v>
      </c>
      <c r="D656" s="15" t="s">
        <v>242</v>
      </c>
      <c r="E656" s="15">
        <v>2023</v>
      </c>
      <c r="F656" s="15" t="s">
        <v>162</v>
      </c>
      <c r="G656" s="15" t="s">
        <v>133</v>
      </c>
      <c r="H656" s="15" t="s">
        <v>136</v>
      </c>
      <c r="I656" s="15" t="s">
        <v>139</v>
      </c>
      <c r="J656" s="15" t="s">
        <v>141</v>
      </c>
      <c r="K656" s="15" t="s">
        <v>275</v>
      </c>
      <c r="L656" s="15" t="s">
        <v>279</v>
      </c>
      <c r="M656" s="15">
        <v>1.137</v>
      </c>
      <c r="N656" s="15">
        <v>1.014</v>
      </c>
      <c r="O656" s="15">
        <v>4.5999999999999999E-2</v>
      </c>
      <c r="P656" s="15">
        <v>0.83099999999999996</v>
      </c>
      <c r="Q656" s="15">
        <v>0.53</v>
      </c>
      <c r="R656" s="15">
        <v>1.4119999999999999</v>
      </c>
      <c r="S656" s="15">
        <v>13.282999999999999</v>
      </c>
      <c r="U656" s="15">
        <v>717465.69299999997</v>
      </c>
      <c r="V656" s="15">
        <v>480</v>
      </c>
    </row>
    <row r="657" spans="2:22" x14ac:dyDescent="0.25">
      <c r="B657" s="15" t="s">
        <v>136</v>
      </c>
      <c r="C657" s="15" t="s">
        <v>345</v>
      </c>
      <c r="D657" s="15" t="s">
        <v>242</v>
      </c>
      <c r="E657" s="15">
        <v>2023</v>
      </c>
      <c r="F657" s="15" t="s">
        <v>162</v>
      </c>
      <c r="G657" s="15" t="s">
        <v>133</v>
      </c>
      <c r="H657" s="15" t="s">
        <v>136</v>
      </c>
      <c r="I657" s="15" t="s">
        <v>139</v>
      </c>
      <c r="J657" s="15" t="s">
        <v>141</v>
      </c>
      <c r="K657" s="15" t="s">
        <v>275</v>
      </c>
      <c r="L657" s="15" t="s">
        <v>280</v>
      </c>
      <c r="M657" s="15">
        <v>1.0369999999999999</v>
      </c>
      <c r="N657" s="15">
        <v>0.71</v>
      </c>
      <c r="O657" s="15">
        <v>7.9000000000000001E-2</v>
      </c>
      <c r="P657" s="15">
        <v>0.89700000000000002</v>
      </c>
      <c r="Q657" s="15">
        <v>0.53900000000000003</v>
      </c>
      <c r="R657" s="15">
        <v>1.452</v>
      </c>
      <c r="S657" s="15">
        <v>13.154</v>
      </c>
      <c r="U657" s="15">
        <v>717798.07799999998</v>
      </c>
      <c r="V657" s="15">
        <v>80</v>
      </c>
    </row>
    <row r="658" spans="2:22" x14ac:dyDescent="0.25">
      <c r="B658" s="15" t="s">
        <v>136</v>
      </c>
      <c r="C658" s="15" t="s">
        <v>345</v>
      </c>
      <c r="D658" s="15" t="s">
        <v>243</v>
      </c>
      <c r="E658" s="15">
        <v>2023</v>
      </c>
      <c r="F658" s="15" t="s">
        <v>162</v>
      </c>
      <c r="G658" s="15" t="s">
        <v>133</v>
      </c>
      <c r="H658" s="15" t="s">
        <v>136</v>
      </c>
      <c r="I658" s="15" t="s">
        <v>139</v>
      </c>
      <c r="J658" s="15" t="s">
        <v>141</v>
      </c>
      <c r="K658" s="15" t="s">
        <v>275</v>
      </c>
      <c r="L658" s="15" t="s">
        <v>276</v>
      </c>
      <c r="M658" s="15">
        <v>0.82599999999999996</v>
      </c>
      <c r="N658" s="15">
        <v>1.0669999999999999</v>
      </c>
      <c r="O658" s="15">
        <v>9.7000000000000003E-2</v>
      </c>
      <c r="P658" s="15">
        <v>0.48099999999999998</v>
      </c>
      <c r="Q658" s="15">
        <v>0.28499999999999998</v>
      </c>
      <c r="R658" s="15">
        <v>0.96399999999999997</v>
      </c>
      <c r="S658" s="15">
        <v>13.202</v>
      </c>
      <c r="U658" s="15">
        <v>720777.94</v>
      </c>
      <c r="V658" s="15">
        <v>120</v>
      </c>
    </row>
    <row r="659" spans="2:22" x14ac:dyDescent="0.25">
      <c r="B659" s="15" t="s">
        <v>136</v>
      </c>
      <c r="C659" s="15" t="s">
        <v>345</v>
      </c>
      <c r="D659" s="15" t="s">
        <v>243</v>
      </c>
      <c r="E659" s="15">
        <v>2023</v>
      </c>
      <c r="F659" s="15" t="s">
        <v>162</v>
      </c>
      <c r="G659" s="15" t="s">
        <v>133</v>
      </c>
      <c r="H659" s="15" t="s">
        <v>136</v>
      </c>
      <c r="I659" s="15" t="s">
        <v>139</v>
      </c>
      <c r="J659" s="15" t="s">
        <v>141</v>
      </c>
      <c r="K659" s="15" t="s">
        <v>275</v>
      </c>
      <c r="L659" s="15" t="s">
        <v>277</v>
      </c>
      <c r="M659" s="15">
        <v>0.93400000000000005</v>
      </c>
      <c r="N659" s="15">
        <v>0.875</v>
      </c>
      <c r="O659" s="15">
        <v>2.5000000000000001E-2</v>
      </c>
      <c r="P659" s="15">
        <v>0.68700000000000006</v>
      </c>
      <c r="Q659" s="15">
        <v>0.40300000000000002</v>
      </c>
      <c r="R659" s="15">
        <v>1.1220000000000001</v>
      </c>
      <c r="S659" s="15">
        <v>13.138</v>
      </c>
      <c r="U659" s="15">
        <v>714118.31299999997</v>
      </c>
      <c r="V659" s="15">
        <v>1180</v>
      </c>
    </row>
    <row r="660" spans="2:22" x14ac:dyDescent="0.25">
      <c r="B660" s="15" t="s">
        <v>136</v>
      </c>
      <c r="C660" s="15" t="s">
        <v>345</v>
      </c>
      <c r="D660" s="15" t="s">
        <v>243</v>
      </c>
      <c r="E660" s="15">
        <v>2023</v>
      </c>
      <c r="F660" s="15" t="s">
        <v>162</v>
      </c>
      <c r="G660" s="15" t="s">
        <v>133</v>
      </c>
      <c r="H660" s="15" t="s">
        <v>136</v>
      </c>
      <c r="I660" s="15" t="s">
        <v>139</v>
      </c>
      <c r="J660" s="15" t="s">
        <v>141</v>
      </c>
      <c r="K660" s="15" t="s">
        <v>275</v>
      </c>
      <c r="L660" s="15" t="s">
        <v>278</v>
      </c>
      <c r="M660" s="15">
        <v>1.0620000000000001</v>
      </c>
      <c r="N660" s="15">
        <v>0.91800000000000004</v>
      </c>
      <c r="O660" s="15">
        <v>2.3E-2</v>
      </c>
      <c r="P660" s="15">
        <v>0.80600000000000005</v>
      </c>
      <c r="Q660" s="15">
        <v>0.47399999999999998</v>
      </c>
      <c r="R660" s="15">
        <v>1.3280000000000001</v>
      </c>
      <c r="S660" s="15">
        <v>13.199</v>
      </c>
      <c r="U660" s="15">
        <v>716796.49899999995</v>
      </c>
      <c r="V660" s="15">
        <v>1590</v>
      </c>
    </row>
    <row r="661" spans="2:22" x14ac:dyDescent="0.25">
      <c r="B661" s="15" t="s">
        <v>136</v>
      </c>
      <c r="C661" s="15" t="s">
        <v>345</v>
      </c>
      <c r="D661" s="15" t="s">
        <v>243</v>
      </c>
      <c r="E661" s="15">
        <v>2023</v>
      </c>
      <c r="F661" s="15" t="s">
        <v>162</v>
      </c>
      <c r="G661" s="15" t="s">
        <v>133</v>
      </c>
      <c r="H661" s="15" t="s">
        <v>136</v>
      </c>
      <c r="I661" s="15" t="s">
        <v>139</v>
      </c>
      <c r="J661" s="15" t="s">
        <v>141</v>
      </c>
      <c r="K661" s="15" t="s">
        <v>275</v>
      </c>
      <c r="L661" s="15" t="s">
        <v>279</v>
      </c>
      <c r="M661" s="15">
        <v>1.228</v>
      </c>
      <c r="N661" s="15">
        <v>0.96399999999999997</v>
      </c>
      <c r="O661" s="15">
        <v>4.3999999999999997E-2</v>
      </c>
      <c r="P661" s="15">
        <v>0.93899999999999995</v>
      </c>
      <c r="Q661" s="15">
        <v>0.6</v>
      </c>
      <c r="R661" s="15">
        <v>1.536</v>
      </c>
      <c r="S661" s="15">
        <v>13.282999999999999</v>
      </c>
      <c r="U661" s="15">
        <v>717467.38600000006</v>
      </c>
      <c r="V661" s="15">
        <v>480</v>
      </c>
    </row>
    <row r="662" spans="2:22" x14ac:dyDescent="0.25">
      <c r="B662" s="15" t="s">
        <v>136</v>
      </c>
      <c r="C662" s="15" t="s">
        <v>345</v>
      </c>
      <c r="D662" s="15" t="s">
        <v>243</v>
      </c>
      <c r="E662" s="15">
        <v>2023</v>
      </c>
      <c r="F662" s="15" t="s">
        <v>162</v>
      </c>
      <c r="G662" s="15" t="s">
        <v>133</v>
      </c>
      <c r="H662" s="15" t="s">
        <v>136</v>
      </c>
      <c r="I662" s="15" t="s">
        <v>139</v>
      </c>
      <c r="J662" s="15" t="s">
        <v>141</v>
      </c>
      <c r="K662" s="15" t="s">
        <v>275</v>
      </c>
      <c r="L662" s="15" t="s">
        <v>280</v>
      </c>
      <c r="M662" s="15">
        <v>1.2010000000000001</v>
      </c>
      <c r="N662" s="15">
        <v>0.753</v>
      </c>
      <c r="O662" s="15">
        <v>8.4000000000000005E-2</v>
      </c>
      <c r="P662" s="15">
        <v>1.071</v>
      </c>
      <c r="Q662" s="15">
        <v>0.70199999999999996</v>
      </c>
      <c r="R662" s="15">
        <v>1.6619999999999999</v>
      </c>
      <c r="S662" s="15">
        <v>13.154</v>
      </c>
      <c r="U662" s="15">
        <v>717798.07799999998</v>
      </c>
      <c r="V662" s="15">
        <v>80</v>
      </c>
    </row>
    <row r="663" spans="2:22" x14ac:dyDescent="0.25">
      <c r="B663" s="15" t="s">
        <v>136</v>
      </c>
      <c r="C663" s="15" t="s">
        <v>345</v>
      </c>
      <c r="D663" s="15" t="s">
        <v>244</v>
      </c>
      <c r="E663" s="15">
        <v>2023</v>
      </c>
      <c r="F663" s="15" t="s">
        <v>162</v>
      </c>
      <c r="G663" s="15" t="s">
        <v>133</v>
      </c>
      <c r="H663" s="15" t="s">
        <v>136</v>
      </c>
      <c r="I663" s="15" t="s">
        <v>139</v>
      </c>
      <c r="J663" s="15" t="s">
        <v>141</v>
      </c>
      <c r="K663" s="15" t="s">
        <v>275</v>
      </c>
      <c r="L663" s="15" t="s">
        <v>276</v>
      </c>
      <c r="M663" s="15">
        <v>0.72299999999999998</v>
      </c>
      <c r="N663" s="15">
        <v>0.79</v>
      </c>
      <c r="O663" s="15">
        <v>7.1999999999999995E-2</v>
      </c>
      <c r="P663" s="15">
        <v>0.46300000000000002</v>
      </c>
      <c r="Q663" s="15">
        <v>0.24099999999999999</v>
      </c>
      <c r="R663" s="15">
        <v>1.0189999999999999</v>
      </c>
      <c r="S663" s="15">
        <v>12.759</v>
      </c>
      <c r="U663" s="15">
        <v>493285.00199999998</v>
      </c>
      <c r="V663" s="15">
        <v>120</v>
      </c>
    </row>
    <row r="664" spans="2:22" x14ac:dyDescent="0.25">
      <c r="B664" s="15" t="s">
        <v>136</v>
      </c>
      <c r="C664" s="15" t="s">
        <v>345</v>
      </c>
      <c r="D664" s="15" t="s">
        <v>244</v>
      </c>
      <c r="E664" s="15">
        <v>2023</v>
      </c>
      <c r="F664" s="15" t="s">
        <v>162</v>
      </c>
      <c r="G664" s="15" t="s">
        <v>133</v>
      </c>
      <c r="H664" s="15" t="s">
        <v>136</v>
      </c>
      <c r="I664" s="15" t="s">
        <v>139</v>
      </c>
      <c r="J664" s="15" t="s">
        <v>141</v>
      </c>
      <c r="K664" s="15" t="s">
        <v>275</v>
      </c>
      <c r="L664" s="15" t="s">
        <v>277</v>
      </c>
      <c r="M664" s="15">
        <v>0.91200000000000003</v>
      </c>
      <c r="N664" s="15">
        <v>0.79800000000000004</v>
      </c>
      <c r="O664" s="15">
        <v>2.3E-2</v>
      </c>
      <c r="P664" s="15">
        <v>0.69599999999999995</v>
      </c>
      <c r="Q664" s="15">
        <v>0.42899999999999999</v>
      </c>
      <c r="R664" s="15">
        <v>1.17</v>
      </c>
      <c r="S664" s="15">
        <v>12.693</v>
      </c>
      <c r="U664" s="15">
        <v>489986.39399999997</v>
      </c>
      <c r="V664" s="15">
        <v>1180</v>
      </c>
    </row>
    <row r="665" spans="2:22" x14ac:dyDescent="0.25">
      <c r="B665" s="15" t="s">
        <v>136</v>
      </c>
      <c r="C665" s="15" t="s">
        <v>345</v>
      </c>
      <c r="D665" s="15" t="s">
        <v>244</v>
      </c>
      <c r="E665" s="15">
        <v>2023</v>
      </c>
      <c r="F665" s="15" t="s">
        <v>162</v>
      </c>
      <c r="G665" s="15" t="s">
        <v>133</v>
      </c>
      <c r="H665" s="15" t="s">
        <v>136</v>
      </c>
      <c r="I665" s="15" t="s">
        <v>139</v>
      </c>
      <c r="J665" s="15" t="s">
        <v>141</v>
      </c>
      <c r="K665" s="15" t="s">
        <v>275</v>
      </c>
      <c r="L665" s="15" t="s">
        <v>278</v>
      </c>
      <c r="M665" s="15">
        <v>1.0609999999999999</v>
      </c>
      <c r="N665" s="15">
        <v>0.82499999999999996</v>
      </c>
      <c r="O665" s="15">
        <v>2.1000000000000001E-2</v>
      </c>
      <c r="P665" s="15">
        <v>0.85599999999999998</v>
      </c>
      <c r="Q665" s="15">
        <v>0.5</v>
      </c>
      <c r="R665" s="15">
        <v>1.3540000000000001</v>
      </c>
      <c r="S665" s="15">
        <v>12.757999999999999</v>
      </c>
      <c r="U665" s="15">
        <v>490561.05300000001</v>
      </c>
      <c r="V665" s="15">
        <v>1590</v>
      </c>
    </row>
    <row r="666" spans="2:22" x14ac:dyDescent="0.25">
      <c r="B666" s="15" t="s">
        <v>136</v>
      </c>
      <c r="C666" s="15" t="s">
        <v>345</v>
      </c>
      <c r="D666" s="15" t="s">
        <v>244</v>
      </c>
      <c r="E666" s="15">
        <v>2023</v>
      </c>
      <c r="F666" s="15" t="s">
        <v>162</v>
      </c>
      <c r="G666" s="15" t="s">
        <v>133</v>
      </c>
      <c r="H666" s="15" t="s">
        <v>136</v>
      </c>
      <c r="I666" s="15" t="s">
        <v>139</v>
      </c>
      <c r="J666" s="15" t="s">
        <v>141</v>
      </c>
      <c r="K666" s="15" t="s">
        <v>275</v>
      </c>
      <c r="L666" s="15" t="s">
        <v>279</v>
      </c>
      <c r="M666" s="15">
        <v>1.248</v>
      </c>
      <c r="N666" s="15">
        <v>0.96299999999999997</v>
      </c>
      <c r="O666" s="15">
        <v>4.3999999999999997E-2</v>
      </c>
      <c r="P666" s="15">
        <v>1.006</v>
      </c>
      <c r="Q666" s="15">
        <v>0.58899999999999997</v>
      </c>
      <c r="R666" s="15">
        <v>1.577</v>
      </c>
      <c r="S666" s="15">
        <v>12.827999999999999</v>
      </c>
      <c r="U666" s="15">
        <v>490715.717</v>
      </c>
      <c r="V666" s="15">
        <v>480</v>
      </c>
    </row>
    <row r="667" spans="2:22" x14ac:dyDescent="0.25">
      <c r="B667" s="15" t="s">
        <v>136</v>
      </c>
      <c r="C667" s="15" t="s">
        <v>345</v>
      </c>
      <c r="D667" s="15" t="s">
        <v>244</v>
      </c>
      <c r="E667" s="15">
        <v>2023</v>
      </c>
      <c r="F667" s="15" t="s">
        <v>162</v>
      </c>
      <c r="G667" s="15" t="s">
        <v>133</v>
      </c>
      <c r="H667" s="15" t="s">
        <v>136</v>
      </c>
      <c r="I667" s="15" t="s">
        <v>139</v>
      </c>
      <c r="J667" s="15" t="s">
        <v>141</v>
      </c>
      <c r="K667" s="15" t="s">
        <v>275</v>
      </c>
      <c r="L667" s="15" t="s">
        <v>280</v>
      </c>
      <c r="M667" s="15">
        <v>1.18</v>
      </c>
      <c r="N667" s="15">
        <v>0.69199999999999995</v>
      </c>
      <c r="O667" s="15">
        <v>7.6999999999999999E-2</v>
      </c>
      <c r="P667" s="15">
        <v>1.109</v>
      </c>
      <c r="Q667" s="15">
        <v>0.68300000000000005</v>
      </c>
      <c r="R667" s="15">
        <v>1.476</v>
      </c>
      <c r="S667" s="15">
        <v>12.714</v>
      </c>
      <c r="U667" s="15">
        <v>492629.424</v>
      </c>
      <c r="V667" s="15">
        <v>80</v>
      </c>
    </row>
    <row r="668" spans="2:22" x14ac:dyDescent="0.25">
      <c r="B668" s="15" t="s">
        <v>136</v>
      </c>
      <c r="C668" s="15" t="s">
        <v>345</v>
      </c>
      <c r="D668" s="15" t="s">
        <v>245</v>
      </c>
      <c r="E668" s="15">
        <v>2023</v>
      </c>
      <c r="F668" s="15" t="s">
        <v>162</v>
      </c>
      <c r="G668" s="15" t="s">
        <v>133</v>
      </c>
      <c r="H668" s="15" t="s">
        <v>136</v>
      </c>
      <c r="I668" s="15" t="s">
        <v>139</v>
      </c>
      <c r="J668" s="15" t="s">
        <v>141</v>
      </c>
      <c r="K668" s="15" t="s">
        <v>275</v>
      </c>
      <c r="L668" s="15" t="s">
        <v>276</v>
      </c>
      <c r="M668" s="15">
        <v>0.70599999999999996</v>
      </c>
      <c r="N668" s="15">
        <v>0.629</v>
      </c>
      <c r="O668" s="15">
        <v>5.7000000000000002E-2</v>
      </c>
      <c r="P668" s="15">
        <v>0.497</v>
      </c>
      <c r="Q668" s="15">
        <v>0.26900000000000002</v>
      </c>
      <c r="R668" s="15">
        <v>0.98399999999999999</v>
      </c>
      <c r="S668" s="15">
        <v>12.759</v>
      </c>
      <c r="U668" s="15">
        <v>493319.04100000003</v>
      </c>
      <c r="V668" s="15">
        <v>120</v>
      </c>
    </row>
    <row r="669" spans="2:22" x14ac:dyDescent="0.25">
      <c r="B669" s="15" t="s">
        <v>136</v>
      </c>
      <c r="C669" s="15" t="s">
        <v>345</v>
      </c>
      <c r="D669" s="15" t="s">
        <v>245</v>
      </c>
      <c r="E669" s="15">
        <v>2023</v>
      </c>
      <c r="F669" s="15" t="s">
        <v>162</v>
      </c>
      <c r="G669" s="15" t="s">
        <v>133</v>
      </c>
      <c r="H669" s="15" t="s">
        <v>136</v>
      </c>
      <c r="I669" s="15" t="s">
        <v>139</v>
      </c>
      <c r="J669" s="15" t="s">
        <v>141</v>
      </c>
      <c r="K669" s="15" t="s">
        <v>275</v>
      </c>
      <c r="L669" s="15" t="s">
        <v>277</v>
      </c>
      <c r="M669" s="15">
        <v>0.92500000000000004</v>
      </c>
      <c r="N669" s="15">
        <v>0.78</v>
      </c>
      <c r="O669" s="15">
        <v>2.3E-2</v>
      </c>
      <c r="P669" s="15">
        <v>0.72499999999999998</v>
      </c>
      <c r="Q669" s="15">
        <v>0.432</v>
      </c>
      <c r="R669" s="15">
        <v>1.1890000000000001</v>
      </c>
      <c r="S669" s="15">
        <v>12.693</v>
      </c>
      <c r="U669" s="15">
        <v>489985.78700000001</v>
      </c>
      <c r="V669" s="15">
        <v>1180</v>
      </c>
    </row>
    <row r="670" spans="2:22" x14ac:dyDescent="0.25">
      <c r="B670" s="15" t="s">
        <v>136</v>
      </c>
      <c r="C670" s="15" t="s">
        <v>345</v>
      </c>
      <c r="D670" s="15" t="s">
        <v>245</v>
      </c>
      <c r="E670" s="15">
        <v>2023</v>
      </c>
      <c r="F670" s="15" t="s">
        <v>162</v>
      </c>
      <c r="G670" s="15" t="s">
        <v>133</v>
      </c>
      <c r="H670" s="15" t="s">
        <v>136</v>
      </c>
      <c r="I670" s="15" t="s">
        <v>139</v>
      </c>
      <c r="J670" s="15" t="s">
        <v>141</v>
      </c>
      <c r="K670" s="15" t="s">
        <v>275</v>
      </c>
      <c r="L670" s="15" t="s">
        <v>278</v>
      </c>
      <c r="M670" s="15">
        <v>1.0840000000000001</v>
      </c>
      <c r="N670" s="15">
        <v>0.88300000000000001</v>
      </c>
      <c r="O670" s="15">
        <v>2.1999999999999999E-2</v>
      </c>
      <c r="P670" s="15">
        <v>0.88</v>
      </c>
      <c r="Q670" s="15">
        <v>0.52500000000000002</v>
      </c>
      <c r="R670" s="15">
        <v>1.3879999999999999</v>
      </c>
      <c r="S670" s="15">
        <v>12.757999999999999</v>
      </c>
      <c r="U670" s="15">
        <v>490561.84100000001</v>
      </c>
      <c r="V670" s="15">
        <v>1590</v>
      </c>
    </row>
    <row r="671" spans="2:22" x14ac:dyDescent="0.25">
      <c r="B671" s="15" t="s">
        <v>136</v>
      </c>
      <c r="C671" s="15" t="s">
        <v>345</v>
      </c>
      <c r="D671" s="15" t="s">
        <v>245</v>
      </c>
      <c r="E671" s="15">
        <v>2023</v>
      </c>
      <c r="F671" s="15" t="s">
        <v>162</v>
      </c>
      <c r="G671" s="15" t="s">
        <v>133</v>
      </c>
      <c r="H671" s="15" t="s">
        <v>136</v>
      </c>
      <c r="I671" s="15" t="s">
        <v>139</v>
      </c>
      <c r="J671" s="15" t="s">
        <v>141</v>
      </c>
      <c r="K671" s="15" t="s">
        <v>275</v>
      </c>
      <c r="L671" s="15" t="s">
        <v>279</v>
      </c>
      <c r="M671" s="15">
        <v>1.2509999999999999</v>
      </c>
      <c r="N671" s="15">
        <v>0.94599999999999995</v>
      </c>
      <c r="O671" s="15">
        <v>4.2999999999999997E-2</v>
      </c>
      <c r="P671" s="15">
        <v>1.022</v>
      </c>
      <c r="Q671" s="15">
        <v>0.57999999999999996</v>
      </c>
      <c r="R671" s="15">
        <v>1.552</v>
      </c>
      <c r="S671" s="15">
        <v>12.827999999999999</v>
      </c>
      <c r="U671" s="15">
        <v>490711.76799999998</v>
      </c>
      <c r="V671" s="15">
        <v>480</v>
      </c>
    </row>
    <row r="672" spans="2:22" x14ac:dyDescent="0.25">
      <c r="B672" s="15" t="s">
        <v>136</v>
      </c>
      <c r="C672" s="15" t="s">
        <v>345</v>
      </c>
      <c r="D672" s="15" t="s">
        <v>245</v>
      </c>
      <c r="E672" s="15">
        <v>2023</v>
      </c>
      <c r="F672" s="15" t="s">
        <v>162</v>
      </c>
      <c r="G672" s="15" t="s">
        <v>133</v>
      </c>
      <c r="H672" s="15" t="s">
        <v>136</v>
      </c>
      <c r="I672" s="15" t="s">
        <v>139</v>
      </c>
      <c r="J672" s="15" t="s">
        <v>141</v>
      </c>
      <c r="K672" s="15" t="s">
        <v>275</v>
      </c>
      <c r="L672" s="15" t="s">
        <v>280</v>
      </c>
      <c r="M672" s="15">
        <v>1.18</v>
      </c>
      <c r="N672" s="15">
        <v>0.77600000000000002</v>
      </c>
      <c r="O672" s="15">
        <v>8.6999999999999994E-2</v>
      </c>
      <c r="P672" s="15">
        <v>1.0469999999999999</v>
      </c>
      <c r="Q672" s="15">
        <v>0.57399999999999995</v>
      </c>
      <c r="R672" s="15">
        <v>1.4890000000000001</v>
      </c>
      <c r="S672" s="15">
        <v>12.714</v>
      </c>
      <c r="U672" s="15">
        <v>492624.592</v>
      </c>
      <c r="V672" s="15">
        <v>80</v>
      </c>
    </row>
    <row r="673" spans="2:22" x14ac:dyDescent="0.25">
      <c r="B673" s="15" t="s">
        <v>136</v>
      </c>
      <c r="C673" s="15" t="s">
        <v>345</v>
      </c>
      <c r="D673" s="15" t="s">
        <v>246</v>
      </c>
      <c r="E673" s="15">
        <v>2023</v>
      </c>
      <c r="F673" s="15" t="s">
        <v>162</v>
      </c>
      <c r="G673" s="15" t="s">
        <v>133</v>
      </c>
      <c r="H673" s="15" t="s">
        <v>136</v>
      </c>
      <c r="I673" s="15" t="s">
        <v>139</v>
      </c>
      <c r="J673" s="15" t="s">
        <v>141</v>
      </c>
      <c r="K673" s="15" t="s">
        <v>275</v>
      </c>
      <c r="L673" s="15" t="s">
        <v>276</v>
      </c>
      <c r="M673" s="15">
        <v>0.69</v>
      </c>
      <c r="N673" s="15">
        <v>0.68400000000000005</v>
      </c>
      <c r="O673" s="15">
        <v>6.2E-2</v>
      </c>
      <c r="P673" s="15">
        <v>0.50800000000000001</v>
      </c>
      <c r="Q673" s="15">
        <v>0.28199999999999997</v>
      </c>
      <c r="R673" s="15">
        <v>0.877</v>
      </c>
      <c r="S673" s="15">
        <v>12.247</v>
      </c>
      <c r="U673" s="15">
        <v>293336.53399999999</v>
      </c>
      <c r="V673" s="15">
        <v>120</v>
      </c>
    </row>
    <row r="674" spans="2:22" x14ac:dyDescent="0.25">
      <c r="B674" s="15" t="s">
        <v>136</v>
      </c>
      <c r="C674" s="15" t="s">
        <v>345</v>
      </c>
      <c r="D674" s="15" t="s">
        <v>246</v>
      </c>
      <c r="E674" s="15">
        <v>2023</v>
      </c>
      <c r="F674" s="15" t="s">
        <v>162</v>
      </c>
      <c r="G674" s="15" t="s">
        <v>133</v>
      </c>
      <c r="H674" s="15" t="s">
        <v>136</v>
      </c>
      <c r="I674" s="15" t="s">
        <v>139</v>
      </c>
      <c r="J674" s="15" t="s">
        <v>141</v>
      </c>
      <c r="K674" s="15" t="s">
        <v>275</v>
      </c>
      <c r="L674" s="15" t="s">
        <v>277</v>
      </c>
      <c r="M674" s="15">
        <v>0.873</v>
      </c>
      <c r="N674" s="15">
        <v>0.73099999999999998</v>
      </c>
      <c r="O674" s="15">
        <v>2.1000000000000001E-2</v>
      </c>
      <c r="P674" s="15">
        <v>0.69199999999999995</v>
      </c>
      <c r="Q674" s="15">
        <v>0.42899999999999999</v>
      </c>
      <c r="R674" s="15">
        <v>1.0920000000000001</v>
      </c>
      <c r="S674" s="15">
        <v>12.175000000000001</v>
      </c>
      <c r="U674" s="15">
        <v>292713.81699999998</v>
      </c>
      <c r="V674" s="15">
        <v>1180</v>
      </c>
    </row>
    <row r="675" spans="2:22" x14ac:dyDescent="0.25">
      <c r="B675" s="15" t="s">
        <v>136</v>
      </c>
      <c r="C675" s="15" t="s">
        <v>345</v>
      </c>
      <c r="D675" s="15" t="s">
        <v>246</v>
      </c>
      <c r="E675" s="15">
        <v>2023</v>
      </c>
      <c r="F675" s="15" t="s">
        <v>162</v>
      </c>
      <c r="G675" s="15" t="s">
        <v>133</v>
      </c>
      <c r="H675" s="15" t="s">
        <v>136</v>
      </c>
      <c r="I675" s="15" t="s">
        <v>139</v>
      </c>
      <c r="J675" s="15" t="s">
        <v>141</v>
      </c>
      <c r="K675" s="15" t="s">
        <v>275</v>
      </c>
      <c r="L675" s="15" t="s">
        <v>278</v>
      </c>
      <c r="M675" s="15">
        <v>1.0389999999999999</v>
      </c>
      <c r="N675" s="15">
        <v>0.82199999999999995</v>
      </c>
      <c r="O675" s="15">
        <v>2.1000000000000001E-2</v>
      </c>
      <c r="P675" s="15">
        <v>0.84899999999999998</v>
      </c>
      <c r="Q675" s="15">
        <v>0.50700000000000001</v>
      </c>
      <c r="R675" s="15">
        <v>1.3340000000000001</v>
      </c>
      <c r="S675" s="15">
        <v>12.246</v>
      </c>
      <c r="U675" s="15">
        <v>292071.55599999998</v>
      </c>
      <c r="V675" s="15">
        <v>1590</v>
      </c>
    </row>
    <row r="676" spans="2:22" x14ac:dyDescent="0.25">
      <c r="B676" s="15" t="s">
        <v>136</v>
      </c>
      <c r="C676" s="15" t="s">
        <v>345</v>
      </c>
      <c r="D676" s="15" t="s">
        <v>246</v>
      </c>
      <c r="E676" s="15">
        <v>2023</v>
      </c>
      <c r="F676" s="15" t="s">
        <v>162</v>
      </c>
      <c r="G676" s="15" t="s">
        <v>133</v>
      </c>
      <c r="H676" s="15" t="s">
        <v>136</v>
      </c>
      <c r="I676" s="15" t="s">
        <v>139</v>
      </c>
      <c r="J676" s="15" t="s">
        <v>141</v>
      </c>
      <c r="K676" s="15" t="s">
        <v>275</v>
      </c>
      <c r="L676" s="15" t="s">
        <v>279</v>
      </c>
      <c r="M676" s="15">
        <v>1.1759999999999999</v>
      </c>
      <c r="N676" s="15">
        <v>0.86799999999999999</v>
      </c>
      <c r="O676" s="15">
        <v>0.04</v>
      </c>
      <c r="P676" s="15">
        <v>1.0029999999999999</v>
      </c>
      <c r="Q676" s="15">
        <v>0.55400000000000005</v>
      </c>
      <c r="R676" s="15">
        <v>1.5029999999999999</v>
      </c>
      <c r="S676" s="15">
        <v>12.3</v>
      </c>
      <c r="U676" s="15">
        <v>291588.859</v>
      </c>
      <c r="V676" s="15">
        <v>480</v>
      </c>
    </row>
    <row r="677" spans="2:22" x14ac:dyDescent="0.25">
      <c r="B677" s="15" t="s">
        <v>136</v>
      </c>
      <c r="C677" s="15" t="s">
        <v>345</v>
      </c>
      <c r="D677" s="15" t="s">
        <v>246</v>
      </c>
      <c r="E677" s="15">
        <v>2023</v>
      </c>
      <c r="F677" s="15" t="s">
        <v>162</v>
      </c>
      <c r="G677" s="15" t="s">
        <v>133</v>
      </c>
      <c r="H677" s="15" t="s">
        <v>136</v>
      </c>
      <c r="I677" s="15" t="s">
        <v>139</v>
      </c>
      <c r="J677" s="15" t="s">
        <v>141</v>
      </c>
      <c r="K677" s="15" t="s">
        <v>275</v>
      </c>
      <c r="L677" s="15" t="s">
        <v>280</v>
      </c>
      <c r="M677" s="15">
        <v>1.1639999999999999</v>
      </c>
      <c r="N677" s="15">
        <v>0.753</v>
      </c>
      <c r="O677" s="15">
        <v>8.4000000000000005E-2</v>
      </c>
      <c r="P677" s="15">
        <v>1.0620000000000001</v>
      </c>
      <c r="Q677" s="15">
        <v>0.68</v>
      </c>
      <c r="R677" s="15">
        <v>1.33</v>
      </c>
      <c r="S677" s="15">
        <v>12.199</v>
      </c>
      <c r="U677" s="15">
        <v>294392.60600000003</v>
      </c>
      <c r="V677" s="15">
        <v>80</v>
      </c>
    </row>
    <row r="678" spans="2:22" x14ac:dyDescent="0.25">
      <c r="B678" s="15" t="s">
        <v>136</v>
      </c>
      <c r="C678" s="15" t="s">
        <v>345</v>
      </c>
      <c r="D678" s="15" t="s">
        <v>247</v>
      </c>
      <c r="E678" s="15">
        <v>2023</v>
      </c>
      <c r="F678" s="15" t="s">
        <v>162</v>
      </c>
      <c r="G678" s="15" t="s">
        <v>133</v>
      </c>
      <c r="H678" s="15" t="s">
        <v>136</v>
      </c>
      <c r="I678" s="15" t="s">
        <v>139</v>
      </c>
      <c r="J678" s="15" t="s">
        <v>141</v>
      </c>
      <c r="K678" s="15" t="s">
        <v>275</v>
      </c>
      <c r="L678" s="15" t="s">
        <v>276</v>
      </c>
      <c r="M678" s="15">
        <v>0.64300000000000002</v>
      </c>
      <c r="N678" s="15">
        <v>0.59899999999999998</v>
      </c>
      <c r="O678" s="15">
        <v>5.5E-2</v>
      </c>
      <c r="P678" s="15">
        <v>0.48</v>
      </c>
      <c r="Q678" s="15">
        <v>0.27600000000000002</v>
      </c>
      <c r="R678" s="15">
        <v>0.79600000000000004</v>
      </c>
      <c r="S678" s="15">
        <v>12.246</v>
      </c>
      <c r="U678" s="15">
        <v>293274.54499999998</v>
      </c>
      <c r="V678" s="15">
        <v>120</v>
      </c>
    </row>
    <row r="679" spans="2:22" x14ac:dyDescent="0.25">
      <c r="B679" s="15" t="s">
        <v>136</v>
      </c>
      <c r="C679" s="15" t="s">
        <v>345</v>
      </c>
      <c r="D679" s="15" t="s">
        <v>247</v>
      </c>
      <c r="E679" s="15">
        <v>2023</v>
      </c>
      <c r="F679" s="15" t="s">
        <v>162</v>
      </c>
      <c r="G679" s="15" t="s">
        <v>133</v>
      </c>
      <c r="H679" s="15" t="s">
        <v>136</v>
      </c>
      <c r="I679" s="15" t="s">
        <v>139</v>
      </c>
      <c r="J679" s="15" t="s">
        <v>141</v>
      </c>
      <c r="K679" s="15" t="s">
        <v>275</v>
      </c>
      <c r="L679" s="15" t="s">
        <v>277</v>
      </c>
      <c r="M679" s="15">
        <v>0.81100000000000005</v>
      </c>
      <c r="N679" s="15">
        <v>0.68799999999999994</v>
      </c>
      <c r="O679" s="15">
        <v>0.02</v>
      </c>
      <c r="P679" s="15">
        <v>0.629</v>
      </c>
      <c r="Q679" s="15">
        <v>0.377</v>
      </c>
      <c r="R679" s="15">
        <v>1.03</v>
      </c>
      <c r="S679" s="15">
        <v>12.175000000000001</v>
      </c>
      <c r="U679" s="15">
        <v>292713.73700000002</v>
      </c>
      <c r="V679" s="15">
        <v>1180</v>
      </c>
    </row>
    <row r="680" spans="2:22" x14ac:dyDescent="0.25">
      <c r="B680" s="15" t="s">
        <v>136</v>
      </c>
      <c r="C680" s="15" t="s">
        <v>345</v>
      </c>
      <c r="D680" s="15" t="s">
        <v>247</v>
      </c>
      <c r="E680" s="15">
        <v>2023</v>
      </c>
      <c r="F680" s="15" t="s">
        <v>162</v>
      </c>
      <c r="G680" s="15" t="s">
        <v>133</v>
      </c>
      <c r="H680" s="15" t="s">
        <v>136</v>
      </c>
      <c r="I680" s="15" t="s">
        <v>139</v>
      </c>
      <c r="J680" s="15" t="s">
        <v>141</v>
      </c>
      <c r="K680" s="15" t="s">
        <v>275</v>
      </c>
      <c r="L680" s="15" t="s">
        <v>278</v>
      </c>
      <c r="M680" s="15">
        <v>0.98199999999999998</v>
      </c>
      <c r="N680" s="15">
        <v>0.77400000000000002</v>
      </c>
      <c r="O680" s="15">
        <v>1.9E-2</v>
      </c>
      <c r="P680" s="15">
        <v>0.79800000000000004</v>
      </c>
      <c r="Q680" s="15">
        <v>0.48399999999999999</v>
      </c>
      <c r="R680" s="15">
        <v>1.264</v>
      </c>
      <c r="S680" s="15">
        <v>12.246</v>
      </c>
      <c r="U680" s="15">
        <v>292070.72600000002</v>
      </c>
      <c r="V680" s="15">
        <v>1590</v>
      </c>
    </row>
    <row r="681" spans="2:22" x14ac:dyDescent="0.25">
      <c r="B681" s="15" t="s">
        <v>136</v>
      </c>
      <c r="C681" s="15" t="s">
        <v>345</v>
      </c>
      <c r="D681" s="15" t="s">
        <v>247</v>
      </c>
      <c r="E681" s="15">
        <v>2023</v>
      </c>
      <c r="F681" s="15" t="s">
        <v>162</v>
      </c>
      <c r="G681" s="15" t="s">
        <v>133</v>
      </c>
      <c r="H681" s="15" t="s">
        <v>136</v>
      </c>
      <c r="I681" s="15" t="s">
        <v>139</v>
      </c>
      <c r="J681" s="15" t="s">
        <v>141</v>
      </c>
      <c r="K681" s="15" t="s">
        <v>275</v>
      </c>
      <c r="L681" s="15" t="s">
        <v>279</v>
      </c>
      <c r="M681" s="15">
        <v>1.1499999999999999</v>
      </c>
      <c r="N681" s="15">
        <v>0.88100000000000001</v>
      </c>
      <c r="O681" s="15">
        <v>0.04</v>
      </c>
      <c r="P681" s="15">
        <v>0.92600000000000005</v>
      </c>
      <c r="Q681" s="15">
        <v>0.56799999999999995</v>
      </c>
      <c r="R681" s="15">
        <v>1.452</v>
      </c>
      <c r="S681" s="15">
        <v>12.3</v>
      </c>
      <c r="U681" s="15">
        <v>291591.74599999998</v>
      </c>
      <c r="V681" s="15">
        <v>480</v>
      </c>
    </row>
    <row r="682" spans="2:22" x14ac:dyDescent="0.25">
      <c r="B682" s="15" t="s">
        <v>136</v>
      </c>
      <c r="C682" s="15" t="s">
        <v>345</v>
      </c>
      <c r="D682" s="15" t="s">
        <v>247</v>
      </c>
      <c r="E682" s="15">
        <v>2023</v>
      </c>
      <c r="F682" s="15" t="s">
        <v>162</v>
      </c>
      <c r="G682" s="15" t="s">
        <v>133</v>
      </c>
      <c r="H682" s="15" t="s">
        <v>136</v>
      </c>
      <c r="I682" s="15" t="s">
        <v>139</v>
      </c>
      <c r="J682" s="15" t="s">
        <v>141</v>
      </c>
      <c r="K682" s="15" t="s">
        <v>275</v>
      </c>
      <c r="L682" s="15" t="s">
        <v>280</v>
      </c>
      <c r="M682" s="15">
        <v>1.0840000000000001</v>
      </c>
      <c r="N682" s="15">
        <v>0.70099999999999996</v>
      </c>
      <c r="O682" s="15">
        <v>7.8E-2</v>
      </c>
      <c r="P682" s="15">
        <v>0.96199999999999997</v>
      </c>
      <c r="Q682" s="15">
        <v>0.73399999999999999</v>
      </c>
      <c r="R682" s="15">
        <v>1.399</v>
      </c>
      <c r="S682" s="15">
        <v>12.199</v>
      </c>
      <c r="U682" s="15">
        <v>294392.24300000002</v>
      </c>
      <c r="V682" s="15">
        <v>80</v>
      </c>
    </row>
    <row r="683" spans="2:22" x14ac:dyDescent="0.25">
      <c r="B683" s="15" t="s">
        <v>136</v>
      </c>
      <c r="C683" s="15" t="s">
        <v>345</v>
      </c>
      <c r="D683" s="15" t="s">
        <v>248</v>
      </c>
      <c r="E683" s="15">
        <v>2023</v>
      </c>
      <c r="F683" s="15" t="s">
        <v>162</v>
      </c>
      <c r="G683" s="15" t="s">
        <v>133</v>
      </c>
      <c r="H683" s="15" t="s">
        <v>136</v>
      </c>
      <c r="I683" s="15" t="s">
        <v>139</v>
      </c>
      <c r="J683" s="15" t="s">
        <v>141</v>
      </c>
      <c r="K683" s="15" t="s">
        <v>275</v>
      </c>
      <c r="L683" s="15" t="s">
        <v>276</v>
      </c>
      <c r="M683" s="15">
        <v>0.58299999999999996</v>
      </c>
      <c r="N683" s="15">
        <v>0.54500000000000004</v>
      </c>
      <c r="O683" s="15">
        <v>0.05</v>
      </c>
      <c r="P683" s="15">
        <v>0.42599999999999999</v>
      </c>
      <c r="Q683" s="15">
        <v>0.25800000000000001</v>
      </c>
      <c r="R683" s="15">
        <v>0.75600000000000001</v>
      </c>
      <c r="S683" s="15">
        <v>11.669</v>
      </c>
      <c r="U683" s="15">
        <v>132878.008</v>
      </c>
      <c r="V683" s="15">
        <v>120</v>
      </c>
    </row>
    <row r="684" spans="2:22" x14ac:dyDescent="0.25">
      <c r="B684" s="15" t="s">
        <v>136</v>
      </c>
      <c r="C684" s="15" t="s">
        <v>345</v>
      </c>
      <c r="D684" s="15" t="s">
        <v>248</v>
      </c>
      <c r="E684" s="15">
        <v>2023</v>
      </c>
      <c r="F684" s="15" t="s">
        <v>162</v>
      </c>
      <c r="G684" s="15" t="s">
        <v>133</v>
      </c>
      <c r="H684" s="15" t="s">
        <v>136</v>
      </c>
      <c r="I684" s="15" t="s">
        <v>139</v>
      </c>
      <c r="J684" s="15" t="s">
        <v>141</v>
      </c>
      <c r="K684" s="15" t="s">
        <v>275</v>
      </c>
      <c r="L684" s="15" t="s">
        <v>277</v>
      </c>
      <c r="M684" s="15">
        <v>0.75</v>
      </c>
      <c r="N684" s="15">
        <v>0.61</v>
      </c>
      <c r="O684" s="15">
        <v>1.7999999999999999E-2</v>
      </c>
      <c r="P684" s="15">
        <v>0.57999999999999996</v>
      </c>
      <c r="Q684" s="15">
        <v>0.35399999999999998</v>
      </c>
      <c r="R684" s="15">
        <v>0.97199999999999998</v>
      </c>
      <c r="S684" s="15">
        <v>11.592000000000001</v>
      </c>
      <c r="U684" s="15">
        <v>134119.35800000001</v>
      </c>
      <c r="V684" s="15">
        <v>1180</v>
      </c>
    </row>
    <row r="685" spans="2:22" x14ac:dyDescent="0.25">
      <c r="B685" s="15" t="s">
        <v>136</v>
      </c>
      <c r="C685" s="15" t="s">
        <v>345</v>
      </c>
      <c r="D685" s="15" t="s">
        <v>248</v>
      </c>
      <c r="E685" s="15">
        <v>2023</v>
      </c>
      <c r="F685" s="15" t="s">
        <v>162</v>
      </c>
      <c r="G685" s="15" t="s">
        <v>133</v>
      </c>
      <c r="H685" s="15" t="s">
        <v>136</v>
      </c>
      <c r="I685" s="15" t="s">
        <v>139</v>
      </c>
      <c r="J685" s="15" t="s">
        <v>141</v>
      </c>
      <c r="K685" s="15" t="s">
        <v>275</v>
      </c>
      <c r="L685" s="15" t="s">
        <v>278</v>
      </c>
      <c r="M685" s="15">
        <v>0.90100000000000002</v>
      </c>
      <c r="N685" s="15">
        <v>0.72699999999999998</v>
      </c>
      <c r="O685" s="15">
        <v>1.7999999999999999E-2</v>
      </c>
      <c r="P685" s="15">
        <v>0.72399999999999998</v>
      </c>
      <c r="Q685" s="15">
        <v>0.437</v>
      </c>
      <c r="R685" s="15">
        <v>1.145</v>
      </c>
      <c r="S685" s="15">
        <v>11.667999999999999</v>
      </c>
      <c r="U685" s="15">
        <v>132813.93299999999</v>
      </c>
      <c r="V685" s="15">
        <v>1590</v>
      </c>
    </row>
    <row r="686" spans="2:22" x14ac:dyDescent="0.25">
      <c r="B686" s="15" t="s">
        <v>136</v>
      </c>
      <c r="C686" s="15" t="s">
        <v>345</v>
      </c>
      <c r="D686" s="15" t="s">
        <v>248</v>
      </c>
      <c r="E686" s="15">
        <v>2023</v>
      </c>
      <c r="F686" s="15" t="s">
        <v>162</v>
      </c>
      <c r="G686" s="15" t="s">
        <v>133</v>
      </c>
      <c r="H686" s="15" t="s">
        <v>136</v>
      </c>
      <c r="I686" s="15" t="s">
        <v>139</v>
      </c>
      <c r="J686" s="15" t="s">
        <v>141</v>
      </c>
      <c r="K686" s="15" t="s">
        <v>275</v>
      </c>
      <c r="L686" s="15" t="s">
        <v>279</v>
      </c>
      <c r="M686" s="15">
        <v>1.0760000000000001</v>
      </c>
      <c r="N686" s="15">
        <v>0.81100000000000005</v>
      </c>
      <c r="O686" s="15">
        <v>3.6999999999999998E-2</v>
      </c>
      <c r="P686" s="15">
        <v>0.89400000000000002</v>
      </c>
      <c r="Q686" s="15">
        <v>0.52500000000000002</v>
      </c>
      <c r="R686" s="15">
        <v>1.391</v>
      </c>
      <c r="S686" s="15">
        <v>11.707000000000001</v>
      </c>
      <c r="U686" s="15">
        <v>132043.41500000001</v>
      </c>
      <c r="V686" s="15">
        <v>480</v>
      </c>
    </row>
    <row r="687" spans="2:22" x14ac:dyDescent="0.25">
      <c r="B687" s="15" t="s">
        <v>136</v>
      </c>
      <c r="C687" s="15" t="s">
        <v>345</v>
      </c>
      <c r="D687" s="15" t="s">
        <v>248</v>
      </c>
      <c r="E687" s="15">
        <v>2023</v>
      </c>
      <c r="F687" s="15" t="s">
        <v>162</v>
      </c>
      <c r="G687" s="15" t="s">
        <v>133</v>
      </c>
      <c r="H687" s="15" t="s">
        <v>136</v>
      </c>
      <c r="I687" s="15" t="s">
        <v>139</v>
      </c>
      <c r="J687" s="15" t="s">
        <v>141</v>
      </c>
      <c r="K687" s="15" t="s">
        <v>275</v>
      </c>
      <c r="L687" s="15" t="s">
        <v>280</v>
      </c>
      <c r="M687" s="15">
        <v>1.0049999999999999</v>
      </c>
      <c r="N687" s="15">
        <v>0.69</v>
      </c>
      <c r="O687" s="15">
        <v>7.6999999999999999E-2</v>
      </c>
      <c r="P687" s="15">
        <v>0.90700000000000003</v>
      </c>
      <c r="Q687" s="15">
        <v>0.42</v>
      </c>
      <c r="R687" s="15">
        <v>1.333</v>
      </c>
      <c r="S687" s="15">
        <v>11.616</v>
      </c>
      <c r="U687" s="15">
        <v>134870.77499999999</v>
      </c>
      <c r="V687" s="15">
        <v>80</v>
      </c>
    </row>
    <row r="688" spans="2:22" x14ac:dyDescent="0.25">
      <c r="B688" s="15" t="s">
        <v>136</v>
      </c>
      <c r="C688" s="15" t="s">
        <v>345</v>
      </c>
      <c r="D688" s="15" t="s">
        <v>249</v>
      </c>
      <c r="E688" s="15">
        <v>2023</v>
      </c>
      <c r="F688" s="15" t="s">
        <v>162</v>
      </c>
      <c r="G688" s="15" t="s">
        <v>133</v>
      </c>
      <c r="H688" s="15" t="s">
        <v>136</v>
      </c>
      <c r="I688" s="15" t="s">
        <v>139</v>
      </c>
      <c r="J688" s="15" t="s">
        <v>141</v>
      </c>
      <c r="K688" s="15" t="s">
        <v>275</v>
      </c>
      <c r="L688" s="15" t="s">
        <v>276</v>
      </c>
      <c r="M688" s="15">
        <v>0.53100000000000003</v>
      </c>
      <c r="N688" s="15">
        <v>0.50600000000000001</v>
      </c>
      <c r="O688" s="15">
        <v>4.5999999999999999E-2</v>
      </c>
      <c r="P688" s="15">
        <v>0.42399999999999999</v>
      </c>
      <c r="Q688" s="15">
        <v>0.251</v>
      </c>
      <c r="R688" s="15">
        <v>0.63900000000000001</v>
      </c>
      <c r="S688" s="15">
        <v>11.669</v>
      </c>
      <c r="U688" s="15">
        <v>132880.78</v>
      </c>
      <c r="V688" s="15">
        <v>120</v>
      </c>
    </row>
    <row r="689" spans="2:22" x14ac:dyDescent="0.25">
      <c r="B689" s="15" t="s">
        <v>136</v>
      </c>
      <c r="C689" s="15" t="s">
        <v>345</v>
      </c>
      <c r="D689" s="15" t="s">
        <v>249</v>
      </c>
      <c r="E689" s="15">
        <v>2023</v>
      </c>
      <c r="F689" s="15" t="s">
        <v>162</v>
      </c>
      <c r="G689" s="15" t="s">
        <v>133</v>
      </c>
      <c r="H689" s="15" t="s">
        <v>136</v>
      </c>
      <c r="I689" s="15" t="s">
        <v>139</v>
      </c>
      <c r="J689" s="15" t="s">
        <v>141</v>
      </c>
      <c r="K689" s="15" t="s">
        <v>275</v>
      </c>
      <c r="L689" s="15" t="s">
        <v>277</v>
      </c>
      <c r="M689" s="15">
        <v>0.69499999999999995</v>
      </c>
      <c r="N689" s="15">
        <v>0.58799999999999997</v>
      </c>
      <c r="O689" s="15">
        <v>1.7000000000000001E-2</v>
      </c>
      <c r="P689" s="15">
        <v>0.54900000000000004</v>
      </c>
      <c r="Q689" s="15">
        <v>0.29899999999999999</v>
      </c>
      <c r="R689" s="15">
        <v>0.91200000000000003</v>
      </c>
      <c r="S689" s="15">
        <v>11.592000000000001</v>
      </c>
      <c r="U689" s="15">
        <v>134119.927</v>
      </c>
      <c r="V689" s="15">
        <v>1180</v>
      </c>
    </row>
    <row r="690" spans="2:22" x14ac:dyDescent="0.25">
      <c r="B690" s="15" t="s">
        <v>136</v>
      </c>
      <c r="C690" s="15" t="s">
        <v>345</v>
      </c>
      <c r="D690" s="15" t="s">
        <v>249</v>
      </c>
      <c r="E690" s="15">
        <v>2023</v>
      </c>
      <c r="F690" s="15" t="s">
        <v>162</v>
      </c>
      <c r="G690" s="15" t="s">
        <v>133</v>
      </c>
      <c r="H690" s="15" t="s">
        <v>136</v>
      </c>
      <c r="I690" s="15" t="s">
        <v>139</v>
      </c>
      <c r="J690" s="15" t="s">
        <v>141</v>
      </c>
      <c r="K690" s="15" t="s">
        <v>275</v>
      </c>
      <c r="L690" s="15" t="s">
        <v>278</v>
      </c>
      <c r="M690" s="15">
        <v>0.82399999999999995</v>
      </c>
      <c r="N690" s="15">
        <v>0.70199999999999996</v>
      </c>
      <c r="O690" s="15">
        <v>1.7999999999999999E-2</v>
      </c>
      <c r="P690" s="15">
        <v>0.64900000000000002</v>
      </c>
      <c r="Q690" s="15">
        <v>0.38300000000000001</v>
      </c>
      <c r="R690" s="15">
        <v>1.0649999999999999</v>
      </c>
      <c r="S690" s="15">
        <v>11.667999999999999</v>
      </c>
      <c r="U690" s="15">
        <v>132815.05799999999</v>
      </c>
      <c r="V690" s="15">
        <v>1590</v>
      </c>
    </row>
    <row r="691" spans="2:22" x14ac:dyDescent="0.25">
      <c r="B691" s="15" t="s">
        <v>136</v>
      </c>
      <c r="C691" s="15" t="s">
        <v>345</v>
      </c>
      <c r="D691" s="15" t="s">
        <v>249</v>
      </c>
      <c r="E691" s="15">
        <v>2023</v>
      </c>
      <c r="F691" s="15" t="s">
        <v>162</v>
      </c>
      <c r="G691" s="15" t="s">
        <v>133</v>
      </c>
      <c r="H691" s="15" t="s">
        <v>136</v>
      </c>
      <c r="I691" s="15" t="s">
        <v>139</v>
      </c>
      <c r="J691" s="15" t="s">
        <v>141</v>
      </c>
      <c r="K691" s="15" t="s">
        <v>275</v>
      </c>
      <c r="L691" s="15" t="s">
        <v>279</v>
      </c>
      <c r="M691" s="15">
        <v>1.0009999999999999</v>
      </c>
      <c r="N691" s="15">
        <v>0.80900000000000005</v>
      </c>
      <c r="O691" s="15">
        <v>3.6999999999999998E-2</v>
      </c>
      <c r="P691" s="15">
        <v>0.76600000000000001</v>
      </c>
      <c r="Q691" s="15">
        <v>0.435</v>
      </c>
      <c r="R691" s="15">
        <v>1.276</v>
      </c>
      <c r="S691" s="15">
        <v>11.707000000000001</v>
      </c>
      <c r="U691" s="15">
        <v>132046.989</v>
      </c>
      <c r="V691" s="15">
        <v>480</v>
      </c>
    </row>
    <row r="692" spans="2:22" x14ac:dyDescent="0.25">
      <c r="B692" s="15" t="s">
        <v>136</v>
      </c>
      <c r="C692" s="15" t="s">
        <v>345</v>
      </c>
      <c r="D692" s="15" t="s">
        <v>249</v>
      </c>
      <c r="E692" s="15">
        <v>2023</v>
      </c>
      <c r="F692" s="15" t="s">
        <v>162</v>
      </c>
      <c r="G692" s="15" t="s">
        <v>133</v>
      </c>
      <c r="H692" s="15" t="s">
        <v>136</v>
      </c>
      <c r="I692" s="15" t="s">
        <v>139</v>
      </c>
      <c r="J692" s="15" t="s">
        <v>141</v>
      </c>
      <c r="K692" s="15" t="s">
        <v>275</v>
      </c>
      <c r="L692" s="15" t="s">
        <v>280</v>
      </c>
      <c r="M692" s="15">
        <v>0.95499999999999996</v>
      </c>
      <c r="N692" s="15">
        <v>0.67300000000000004</v>
      </c>
      <c r="O692" s="15">
        <v>7.4999999999999997E-2</v>
      </c>
      <c r="P692" s="15">
        <v>0.92300000000000004</v>
      </c>
      <c r="Q692" s="15">
        <v>0.41399999999999998</v>
      </c>
      <c r="R692" s="15">
        <v>1.28</v>
      </c>
      <c r="S692" s="15">
        <v>11.616</v>
      </c>
      <c r="U692" s="15">
        <v>134870.77499999999</v>
      </c>
      <c r="V692" s="15">
        <v>80</v>
      </c>
    </row>
    <row r="693" spans="2:22" x14ac:dyDescent="0.25">
      <c r="B693" s="15" t="s">
        <v>136</v>
      </c>
      <c r="C693" s="15" t="s">
        <v>345</v>
      </c>
      <c r="D693" s="15" t="s">
        <v>250</v>
      </c>
      <c r="E693" s="15">
        <v>2023</v>
      </c>
      <c r="F693" s="15" t="s">
        <v>162</v>
      </c>
      <c r="G693" s="15" t="s">
        <v>133</v>
      </c>
      <c r="H693" s="15" t="s">
        <v>136</v>
      </c>
      <c r="I693" s="15" t="s">
        <v>139</v>
      </c>
      <c r="J693" s="15" t="s">
        <v>141</v>
      </c>
      <c r="K693" s="15" t="s">
        <v>275</v>
      </c>
      <c r="L693" s="15" t="s">
        <v>276</v>
      </c>
      <c r="M693" s="15">
        <v>0.48799999999999999</v>
      </c>
      <c r="N693" s="15">
        <v>0.503</v>
      </c>
      <c r="O693" s="15">
        <v>4.5999999999999999E-2</v>
      </c>
      <c r="P693" s="15">
        <v>0.33200000000000002</v>
      </c>
      <c r="Q693" s="15">
        <v>0.18099999999999999</v>
      </c>
      <c r="R693" s="15">
        <v>0.61799999999999999</v>
      </c>
      <c r="S693" s="15">
        <v>11.1</v>
      </c>
      <c r="U693" s="15">
        <v>33555.817999999999</v>
      </c>
      <c r="V693" s="15">
        <v>120</v>
      </c>
    </row>
    <row r="694" spans="2:22" x14ac:dyDescent="0.25">
      <c r="B694" s="15" t="s">
        <v>136</v>
      </c>
      <c r="C694" s="15" t="s">
        <v>345</v>
      </c>
      <c r="D694" s="15" t="s">
        <v>250</v>
      </c>
      <c r="E694" s="15">
        <v>2023</v>
      </c>
      <c r="F694" s="15" t="s">
        <v>162</v>
      </c>
      <c r="G694" s="15" t="s">
        <v>133</v>
      </c>
      <c r="H694" s="15" t="s">
        <v>136</v>
      </c>
      <c r="I694" s="15" t="s">
        <v>139</v>
      </c>
      <c r="J694" s="15" t="s">
        <v>141</v>
      </c>
      <c r="K694" s="15" t="s">
        <v>275</v>
      </c>
      <c r="L694" s="15" t="s">
        <v>277</v>
      </c>
      <c r="M694" s="15">
        <v>0.624</v>
      </c>
      <c r="N694" s="15">
        <v>0.56299999999999994</v>
      </c>
      <c r="O694" s="15">
        <v>1.6E-2</v>
      </c>
      <c r="P694" s="15">
        <v>0.47599999999999998</v>
      </c>
      <c r="Q694" s="15">
        <v>0.255</v>
      </c>
      <c r="R694" s="15">
        <v>0.81699999999999995</v>
      </c>
      <c r="S694" s="15">
        <v>11.016</v>
      </c>
      <c r="U694" s="15">
        <v>34935.404999999999</v>
      </c>
      <c r="V694" s="15">
        <v>1180</v>
      </c>
    </row>
    <row r="695" spans="2:22" x14ac:dyDescent="0.25">
      <c r="B695" s="15" t="s">
        <v>136</v>
      </c>
      <c r="C695" s="15" t="s">
        <v>345</v>
      </c>
      <c r="D695" s="15" t="s">
        <v>250</v>
      </c>
      <c r="E695" s="15">
        <v>2023</v>
      </c>
      <c r="F695" s="15" t="s">
        <v>162</v>
      </c>
      <c r="G695" s="15" t="s">
        <v>133</v>
      </c>
      <c r="H695" s="15" t="s">
        <v>136</v>
      </c>
      <c r="I695" s="15" t="s">
        <v>139</v>
      </c>
      <c r="J695" s="15" t="s">
        <v>141</v>
      </c>
      <c r="K695" s="15" t="s">
        <v>275</v>
      </c>
      <c r="L695" s="15" t="s">
        <v>278</v>
      </c>
      <c r="M695" s="15">
        <v>0.72799999999999998</v>
      </c>
      <c r="N695" s="15">
        <v>0.65100000000000002</v>
      </c>
      <c r="O695" s="15">
        <v>1.6E-2</v>
      </c>
      <c r="P695" s="15">
        <v>0.56100000000000005</v>
      </c>
      <c r="Q695" s="15">
        <v>0.316</v>
      </c>
      <c r="R695" s="15">
        <v>0.95399999999999996</v>
      </c>
      <c r="S695" s="15">
        <v>11.097</v>
      </c>
      <c r="U695" s="15">
        <v>33751.288</v>
      </c>
      <c r="V695" s="15">
        <v>1590</v>
      </c>
    </row>
    <row r="696" spans="2:22" x14ac:dyDescent="0.25">
      <c r="B696" s="15" t="s">
        <v>136</v>
      </c>
      <c r="C696" s="15" t="s">
        <v>345</v>
      </c>
      <c r="D696" s="15" t="s">
        <v>250</v>
      </c>
      <c r="E696" s="15">
        <v>2023</v>
      </c>
      <c r="F696" s="15" t="s">
        <v>162</v>
      </c>
      <c r="G696" s="15" t="s">
        <v>133</v>
      </c>
      <c r="H696" s="15" t="s">
        <v>136</v>
      </c>
      <c r="I696" s="15" t="s">
        <v>139</v>
      </c>
      <c r="J696" s="15" t="s">
        <v>141</v>
      </c>
      <c r="K696" s="15" t="s">
        <v>275</v>
      </c>
      <c r="L696" s="15" t="s">
        <v>279</v>
      </c>
      <c r="M696" s="15">
        <v>0.92200000000000004</v>
      </c>
      <c r="N696" s="15">
        <v>0.80700000000000005</v>
      </c>
      <c r="O696" s="15">
        <v>3.6999999999999998E-2</v>
      </c>
      <c r="P696" s="15">
        <v>0.67200000000000004</v>
      </c>
      <c r="Q696" s="15">
        <v>0.35699999999999998</v>
      </c>
      <c r="R696" s="15">
        <v>1.2270000000000001</v>
      </c>
      <c r="S696" s="15">
        <v>11.122999999999999</v>
      </c>
      <c r="U696" s="15">
        <v>33077.296000000002</v>
      </c>
      <c r="V696" s="15">
        <v>480</v>
      </c>
    </row>
    <row r="697" spans="2:22" x14ac:dyDescent="0.25">
      <c r="B697" s="15" t="s">
        <v>136</v>
      </c>
      <c r="C697" s="15" t="s">
        <v>345</v>
      </c>
      <c r="D697" s="15" t="s">
        <v>250</v>
      </c>
      <c r="E697" s="15">
        <v>2023</v>
      </c>
      <c r="F697" s="15" t="s">
        <v>162</v>
      </c>
      <c r="G697" s="15" t="s">
        <v>133</v>
      </c>
      <c r="H697" s="15" t="s">
        <v>136</v>
      </c>
      <c r="I697" s="15" t="s">
        <v>139</v>
      </c>
      <c r="J697" s="15" t="s">
        <v>141</v>
      </c>
      <c r="K697" s="15" t="s">
        <v>275</v>
      </c>
      <c r="L697" s="15" t="s">
        <v>280</v>
      </c>
      <c r="M697" s="15">
        <v>0.89700000000000002</v>
      </c>
      <c r="N697" s="15">
        <v>0.67600000000000005</v>
      </c>
      <c r="O697" s="15">
        <v>7.5999999999999998E-2</v>
      </c>
      <c r="P697" s="15">
        <v>0.80600000000000005</v>
      </c>
      <c r="Q697" s="15">
        <v>0.41499999999999998</v>
      </c>
      <c r="R697" s="15">
        <v>1.179</v>
      </c>
      <c r="S697" s="15">
        <v>11.044</v>
      </c>
      <c r="U697" s="15">
        <v>34554</v>
      </c>
      <c r="V697" s="15">
        <v>80</v>
      </c>
    </row>
    <row r="698" spans="2:22" x14ac:dyDescent="0.25">
      <c r="B698" s="15" t="s">
        <v>136</v>
      </c>
      <c r="C698" s="15" t="s">
        <v>345</v>
      </c>
      <c r="D698" s="15" t="s">
        <v>251</v>
      </c>
      <c r="E698" s="15">
        <v>2023</v>
      </c>
      <c r="F698" s="15" t="s">
        <v>162</v>
      </c>
      <c r="G698" s="15" t="s">
        <v>133</v>
      </c>
      <c r="H698" s="15" t="s">
        <v>136</v>
      </c>
      <c r="I698" s="15" t="s">
        <v>139</v>
      </c>
      <c r="J698" s="15" t="s">
        <v>141</v>
      </c>
      <c r="K698" s="15" t="s">
        <v>275</v>
      </c>
      <c r="L698" s="15" t="s">
        <v>276</v>
      </c>
      <c r="M698" s="15">
        <v>0.41799999999999998</v>
      </c>
      <c r="N698" s="15">
        <v>0.51100000000000001</v>
      </c>
      <c r="O698" s="15">
        <v>4.7E-2</v>
      </c>
      <c r="P698" s="15">
        <v>0.23200000000000001</v>
      </c>
      <c r="Q698" s="15">
        <v>0.14799999999999999</v>
      </c>
      <c r="R698" s="15">
        <v>0.53800000000000003</v>
      </c>
      <c r="S698" s="15">
        <v>11.1</v>
      </c>
      <c r="U698" s="15">
        <v>33560.502999999997</v>
      </c>
      <c r="V698" s="15">
        <v>120</v>
      </c>
    </row>
    <row r="699" spans="2:22" x14ac:dyDescent="0.25">
      <c r="B699" s="15" t="s">
        <v>136</v>
      </c>
      <c r="C699" s="15" t="s">
        <v>345</v>
      </c>
      <c r="D699" s="15" t="s">
        <v>251</v>
      </c>
      <c r="E699" s="15">
        <v>2023</v>
      </c>
      <c r="F699" s="15" t="s">
        <v>162</v>
      </c>
      <c r="G699" s="15" t="s">
        <v>133</v>
      </c>
      <c r="H699" s="15" t="s">
        <v>136</v>
      </c>
      <c r="I699" s="15" t="s">
        <v>139</v>
      </c>
      <c r="J699" s="15" t="s">
        <v>141</v>
      </c>
      <c r="K699" s="15" t="s">
        <v>275</v>
      </c>
      <c r="L699" s="15" t="s">
        <v>277</v>
      </c>
      <c r="M699" s="15">
        <v>0.55200000000000005</v>
      </c>
      <c r="N699" s="15">
        <v>0.54900000000000004</v>
      </c>
      <c r="O699" s="15">
        <v>1.6E-2</v>
      </c>
      <c r="P699" s="15">
        <v>0.40200000000000002</v>
      </c>
      <c r="Q699" s="15">
        <v>0.191</v>
      </c>
      <c r="R699" s="15">
        <v>0.73599999999999999</v>
      </c>
      <c r="S699" s="15">
        <v>11.016</v>
      </c>
      <c r="U699" s="15">
        <v>34935.544999999998</v>
      </c>
      <c r="V699" s="15">
        <v>1180</v>
      </c>
    </row>
    <row r="700" spans="2:22" x14ac:dyDescent="0.25">
      <c r="B700" s="15" t="s">
        <v>136</v>
      </c>
      <c r="C700" s="15" t="s">
        <v>345</v>
      </c>
      <c r="D700" s="15" t="s">
        <v>251</v>
      </c>
      <c r="E700" s="15">
        <v>2023</v>
      </c>
      <c r="F700" s="15" t="s">
        <v>162</v>
      </c>
      <c r="G700" s="15" t="s">
        <v>133</v>
      </c>
      <c r="H700" s="15" t="s">
        <v>136</v>
      </c>
      <c r="I700" s="15" t="s">
        <v>139</v>
      </c>
      <c r="J700" s="15" t="s">
        <v>141</v>
      </c>
      <c r="K700" s="15" t="s">
        <v>275</v>
      </c>
      <c r="L700" s="15" t="s">
        <v>278</v>
      </c>
      <c r="M700" s="15">
        <v>0.627</v>
      </c>
      <c r="N700" s="15">
        <v>0.64</v>
      </c>
      <c r="O700" s="15">
        <v>1.6E-2</v>
      </c>
      <c r="P700" s="15">
        <v>0.45100000000000001</v>
      </c>
      <c r="Q700" s="15">
        <v>0.215</v>
      </c>
      <c r="R700" s="15">
        <v>0.83899999999999997</v>
      </c>
      <c r="S700" s="15">
        <v>11.097</v>
      </c>
      <c r="U700" s="15">
        <v>33750.964</v>
      </c>
      <c r="V700" s="15">
        <v>1590</v>
      </c>
    </row>
    <row r="701" spans="2:22" x14ac:dyDescent="0.25">
      <c r="B701" s="15" t="s">
        <v>136</v>
      </c>
      <c r="C701" s="15" t="s">
        <v>345</v>
      </c>
      <c r="D701" s="15" t="s">
        <v>251</v>
      </c>
      <c r="E701" s="15">
        <v>2023</v>
      </c>
      <c r="F701" s="15" t="s">
        <v>162</v>
      </c>
      <c r="G701" s="15" t="s">
        <v>133</v>
      </c>
      <c r="H701" s="15" t="s">
        <v>136</v>
      </c>
      <c r="I701" s="15" t="s">
        <v>139</v>
      </c>
      <c r="J701" s="15" t="s">
        <v>141</v>
      </c>
      <c r="K701" s="15" t="s">
        <v>275</v>
      </c>
      <c r="L701" s="15" t="s">
        <v>279</v>
      </c>
      <c r="M701" s="15">
        <v>0.80100000000000005</v>
      </c>
      <c r="N701" s="15">
        <v>0.755</v>
      </c>
      <c r="O701" s="15">
        <v>3.4000000000000002E-2</v>
      </c>
      <c r="P701" s="15">
        <v>0.56599999999999995</v>
      </c>
      <c r="Q701" s="15">
        <v>0.27500000000000002</v>
      </c>
      <c r="R701" s="15">
        <v>1.137</v>
      </c>
      <c r="S701" s="15">
        <v>11.122</v>
      </c>
      <c r="U701" s="15">
        <v>33070.18</v>
      </c>
      <c r="V701" s="15">
        <v>480</v>
      </c>
    </row>
    <row r="702" spans="2:22" x14ac:dyDescent="0.25">
      <c r="B702" s="15" t="s">
        <v>136</v>
      </c>
      <c r="C702" s="15" t="s">
        <v>345</v>
      </c>
      <c r="D702" s="15" t="s">
        <v>251</v>
      </c>
      <c r="E702" s="15">
        <v>2023</v>
      </c>
      <c r="F702" s="15" t="s">
        <v>162</v>
      </c>
      <c r="G702" s="15" t="s">
        <v>133</v>
      </c>
      <c r="H702" s="15" t="s">
        <v>136</v>
      </c>
      <c r="I702" s="15" t="s">
        <v>139</v>
      </c>
      <c r="J702" s="15" t="s">
        <v>141</v>
      </c>
      <c r="K702" s="15" t="s">
        <v>275</v>
      </c>
      <c r="L702" s="15" t="s">
        <v>280</v>
      </c>
      <c r="M702" s="15">
        <v>0.77300000000000002</v>
      </c>
      <c r="N702" s="15">
        <v>0.65100000000000002</v>
      </c>
      <c r="O702" s="15">
        <v>7.2999999999999995E-2</v>
      </c>
      <c r="P702" s="15">
        <v>0.67100000000000004</v>
      </c>
      <c r="Q702" s="15">
        <v>0.28599999999999998</v>
      </c>
      <c r="R702" s="15">
        <v>1.014</v>
      </c>
      <c r="S702" s="15">
        <v>11.044</v>
      </c>
      <c r="U702" s="15">
        <v>34554</v>
      </c>
      <c r="V702" s="15">
        <v>80</v>
      </c>
    </row>
    <row r="703" spans="2:22" x14ac:dyDescent="0.25">
      <c r="B703" s="15" t="s">
        <v>136</v>
      </c>
      <c r="C703" s="15" t="s">
        <v>345</v>
      </c>
      <c r="D703" s="15" t="s">
        <v>252</v>
      </c>
      <c r="E703" s="15">
        <v>2023</v>
      </c>
      <c r="F703" s="15" t="s">
        <v>162</v>
      </c>
      <c r="G703" s="15" t="s">
        <v>133</v>
      </c>
      <c r="H703" s="15" t="s">
        <v>136</v>
      </c>
      <c r="I703" s="15" t="s">
        <v>139</v>
      </c>
      <c r="J703" s="15" t="s">
        <v>141</v>
      </c>
      <c r="K703" s="15" t="s">
        <v>275</v>
      </c>
      <c r="L703" s="15" t="s">
        <v>276</v>
      </c>
      <c r="M703" s="15">
        <v>0.35499999999999998</v>
      </c>
      <c r="N703" s="15">
        <v>0.441</v>
      </c>
      <c r="O703" s="15">
        <v>0.04</v>
      </c>
      <c r="P703" s="15">
        <v>0.20100000000000001</v>
      </c>
      <c r="Q703" s="15">
        <v>8.2000000000000003E-2</v>
      </c>
      <c r="R703" s="15">
        <v>0.38300000000000001</v>
      </c>
      <c r="S703" s="15">
        <v>10.609</v>
      </c>
      <c r="U703" s="15">
        <v>1503.875</v>
      </c>
      <c r="V703" s="15">
        <v>120</v>
      </c>
    </row>
    <row r="704" spans="2:22" x14ac:dyDescent="0.25">
      <c r="B704" s="15" t="s">
        <v>136</v>
      </c>
      <c r="C704" s="15" t="s">
        <v>345</v>
      </c>
      <c r="D704" s="15" t="s">
        <v>252</v>
      </c>
      <c r="E704" s="15">
        <v>2023</v>
      </c>
      <c r="F704" s="15" t="s">
        <v>162</v>
      </c>
      <c r="G704" s="15" t="s">
        <v>133</v>
      </c>
      <c r="H704" s="15" t="s">
        <v>136</v>
      </c>
      <c r="I704" s="15" t="s">
        <v>139</v>
      </c>
      <c r="J704" s="15" t="s">
        <v>141</v>
      </c>
      <c r="K704" s="15" t="s">
        <v>275</v>
      </c>
      <c r="L704" s="15" t="s">
        <v>277</v>
      </c>
      <c r="M704" s="15">
        <v>0.46</v>
      </c>
      <c r="N704" s="15">
        <v>0.49099999999999999</v>
      </c>
      <c r="O704" s="15">
        <v>1.4E-2</v>
      </c>
      <c r="P704" s="15">
        <v>0.318</v>
      </c>
      <c r="Q704" s="15">
        <v>0.129</v>
      </c>
      <c r="R704" s="15">
        <v>0.63</v>
      </c>
      <c r="S704" s="15">
        <v>10.521000000000001</v>
      </c>
      <c r="U704" s="15">
        <v>1887.0820000000001</v>
      </c>
      <c r="V704" s="15">
        <v>1180</v>
      </c>
    </row>
    <row r="705" spans="2:22" x14ac:dyDescent="0.25">
      <c r="B705" s="15" t="s">
        <v>136</v>
      </c>
      <c r="C705" s="15" t="s">
        <v>345</v>
      </c>
      <c r="D705" s="15" t="s">
        <v>252</v>
      </c>
      <c r="E705" s="15">
        <v>2023</v>
      </c>
      <c r="F705" s="15" t="s">
        <v>162</v>
      </c>
      <c r="G705" s="15" t="s">
        <v>133</v>
      </c>
      <c r="H705" s="15" t="s">
        <v>136</v>
      </c>
      <c r="I705" s="15" t="s">
        <v>139</v>
      </c>
      <c r="J705" s="15" t="s">
        <v>141</v>
      </c>
      <c r="K705" s="15" t="s">
        <v>275</v>
      </c>
      <c r="L705" s="15" t="s">
        <v>278</v>
      </c>
      <c r="M705" s="15">
        <v>0.51700000000000002</v>
      </c>
      <c r="N705" s="15">
        <v>0.58599999999999997</v>
      </c>
      <c r="O705" s="15">
        <v>1.4999999999999999E-2</v>
      </c>
      <c r="P705" s="15">
        <v>0.33500000000000002</v>
      </c>
      <c r="Q705" s="15">
        <v>0.14099999999999999</v>
      </c>
      <c r="R705" s="15">
        <v>0.69899999999999995</v>
      </c>
      <c r="S705" s="15">
        <v>10.606999999999999</v>
      </c>
      <c r="U705" s="15">
        <v>1546.2639999999999</v>
      </c>
      <c r="V705" s="15">
        <v>1590</v>
      </c>
    </row>
    <row r="706" spans="2:22" x14ac:dyDescent="0.25">
      <c r="B706" s="15" t="s">
        <v>136</v>
      </c>
      <c r="C706" s="15" t="s">
        <v>345</v>
      </c>
      <c r="D706" s="15" t="s">
        <v>252</v>
      </c>
      <c r="E706" s="15">
        <v>2023</v>
      </c>
      <c r="F706" s="15" t="s">
        <v>162</v>
      </c>
      <c r="G706" s="15" t="s">
        <v>133</v>
      </c>
      <c r="H706" s="15" t="s">
        <v>136</v>
      </c>
      <c r="I706" s="15" t="s">
        <v>139</v>
      </c>
      <c r="J706" s="15" t="s">
        <v>141</v>
      </c>
      <c r="K706" s="15" t="s">
        <v>275</v>
      </c>
      <c r="L706" s="15" t="s">
        <v>279</v>
      </c>
      <c r="M706" s="15">
        <v>0.66200000000000003</v>
      </c>
      <c r="N706" s="15">
        <v>0.68899999999999995</v>
      </c>
      <c r="O706" s="15">
        <v>3.1E-2</v>
      </c>
      <c r="P706" s="15">
        <v>0.433</v>
      </c>
      <c r="Q706" s="15">
        <v>0.18099999999999999</v>
      </c>
      <c r="R706" s="15">
        <v>0.92900000000000005</v>
      </c>
      <c r="S706" s="15">
        <v>10.619</v>
      </c>
      <c r="U706" s="15">
        <v>1409.627</v>
      </c>
      <c r="V706" s="15">
        <v>480</v>
      </c>
    </row>
    <row r="707" spans="2:22" x14ac:dyDescent="0.25">
      <c r="B707" s="15" t="s">
        <v>136</v>
      </c>
      <c r="C707" s="15" t="s">
        <v>345</v>
      </c>
      <c r="D707" s="15" t="s">
        <v>252</v>
      </c>
      <c r="E707" s="15">
        <v>2023</v>
      </c>
      <c r="F707" s="15" t="s">
        <v>162</v>
      </c>
      <c r="G707" s="15" t="s">
        <v>133</v>
      </c>
      <c r="H707" s="15" t="s">
        <v>136</v>
      </c>
      <c r="I707" s="15" t="s">
        <v>139</v>
      </c>
      <c r="J707" s="15" t="s">
        <v>141</v>
      </c>
      <c r="K707" s="15" t="s">
        <v>275</v>
      </c>
      <c r="L707" s="15" t="s">
        <v>280</v>
      </c>
      <c r="M707" s="15">
        <v>0.68400000000000005</v>
      </c>
      <c r="N707" s="15">
        <v>0.79600000000000004</v>
      </c>
      <c r="O707" s="15">
        <v>8.8999999999999996E-2</v>
      </c>
      <c r="P707" s="15">
        <v>0.46600000000000003</v>
      </c>
      <c r="Q707" s="15">
        <v>0.20300000000000001</v>
      </c>
      <c r="R707" s="15">
        <v>0.877</v>
      </c>
      <c r="S707" s="15">
        <v>10.55</v>
      </c>
      <c r="U707" s="15">
        <v>1593.847</v>
      </c>
      <c r="V707" s="15">
        <v>80</v>
      </c>
    </row>
    <row r="708" spans="2:22" x14ac:dyDescent="0.25">
      <c r="B708" s="15" t="s">
        <v>136</v>
      </c>
      <c r="C708" s="15" t="s">
        <v>345</v>
      </c>
      <c r="D708" s="15" t="s">
        <v>253</v>
      </c>
      <c r="E708" s="15">
        <v>2023</v>
      </c>
      <c r="F708" s="15" t="s">
        <v>162</v>
      </c>
      <c r="G708" s="15" t="s">
        <v>133</v>
      </c>
      <c r="H708" s="15" t="s">
        <v>136</v>
      </c>
      <c r="I708" s="15" t="s">
        <v>139</v>
      </c>
      <c r="J708" s="15" t="s">
        <v>141</v>
      </c>
      <c r="K708" s="15" t="s">
        <v>275</v>
      </c>
      <c r="L708" s="15" t="s">
        <v>276</v>
      </c>
      <c r="M708" s="15">
        <v>0.27300000000000002</v>
      </c>
      <c r="N708" s="15">
        <v>0.377</v>
      </c>
      <c r="O708" s="15">
        <v>3.4000000000000002E-2</v>
      </c>
      <c r="P708" s="15">
        <v>0.14299999999999999</v>
      </c>
      <c r="Q708" s="15">
        <v>4.8000000000000001E-2</v>
      </c>
      <c r="R708" s="15">
        <v>0.34</v>
      </c>
      <c r="S708" s="15">
        <v>10.61</v>
      </c>
      <c r="U708" s="15">
        <v>1504.0160000000001</v>
      </c>
      <c r="V708" s="15">
        <v>120</v>
      </c>
    </row>
    <row r="709" spans="2:22" x14ac:dyDescent="0.25">
      <c r="B709" s="15" t="s">
        <v>136</v>
      </c>
      <c r="C709" s="15" t="s">
        <v>345</v>
      </c>
      <c r="D709" s="15" t="s">
        <v>253</v>
      </c>
      <c r="E709" s="15">
        <v>2023</v>
      </c>
      <c r="F709" s="15" t="s">
        <v>162</v>
      </c>
      <c r="G709" s="15" t="s">
        <v>133</v>
      </c>
      <c r="H709" s="15" t="s">
        <v>136</v>
      </c>
      <c r="I709" s="15" t="s">
        <v>139</v>
      </c>
      <c r="J709" s="15" t="s">
        <v>141</v>
      </c>
      <c r="K709" s="15" t="s">
        <v>275</v>
      </c>
      <c r="L709" s="15" t="s">
        <v>277</v>
      </c>
      <c r="M709" s="15">
        <v>0.35099999999999998</v>
      </c>
      <c r="N709" s="15">
        <v>0.41599999999999998</v>
      </c>
      <c r="O709" s="15">
        <v>1.2E-2</v>
      </c>
      <c r="P709" s="15">
        <v>0.22800000000000001</v>
      </c>
      <c r="Q709" s="15">
        <v>7.8E-2</v>
      </c>
      <c r="R709" s="15">
        <v>0.46600000000000003</v>
      </c>
      <c r="S709" s="15">
        <v>10.521000000000001</v>
      </c>
      <c r="U709" s="15">
        <v>1887.0820000000001</v>
      </c>
      <c r="V709" s="15">
        <v>1180</v>
      </c>
    </row>
    <row r="710" spans="2:22" x14ac:dyDescent="0.25">
      <c r="B710" s="15" t="s">
        <v>136</v>
      </c>
      <c r="C710" s="15" t="s">
        <v>345</v>
      </c>
      <c r="D710" s="15" t="s">
        <v>253</v>
      </c>
      <c r="E710" s="15">
        <v>2023</v>
      </c>
      <c r="F710" s="15" t="s">
        <v>162</v>
      </c>
      <c r="G710" s="15" t="s">
        <v>133</v>
      </c>
      <c r="H710" s="15" t="s">
        <v>136</v>
      </c>
      <c r="I710" s="15" t="s">
        <v>139</v>
      </c>
      <c r="J710" s="15" t="s">
        <v>141</v>
      </c>
      <c r="K710" s="15" t="s">
        <v>275</v>
      </c>
      <c r="L710" s="15" t="s">
        <v>278</v>
      </c>
      <c r="M710" s="15">
        <v>0.39100000000000001</v>
      </c>
      <c r="N710" s="15">
        <v>0.496</v>
      </c>
      <c r="O710" s="15">
        <v>1.2E-2</v>
      </c>
      <c r="P710" s="15">
        <v>0.221</v>
      </c>
      <c r="Q710" s="15">
        <v>8.1000000000000003E-2</v>
      </c>
      <c r="R710" s="15">
        <v>0.51200000000000001</v>
      </c>
      <c r="S710" s="15">
        <v>10.605</v>
      </c>
      <c r="U710" s="15">
        <v>1547.0989999999999</v>
      </c>
      <c r="V710" s="15">
        <v>1590</v>
      </c>
    </row>
    <row r="711" spans="2:22" x14ac:dyDescent="0.25">
      <c r="B711" s="15" t="s">
        <v>136</v>
      </c>
      <c r="C711" s="15" t="s">
        <v>345</v>
      </c>
      <c r="D711" s="15" t="s">
        <v>253</v>
      </c>
      <c r="E711" s="15">
        <v>2023</v>
      </c>
      <c r="F711" s="15" t="s">
        <v>162</v>
      </c>
      <c r="G711" s="15" t="s">
        <v>133</v>
      </c>
      <c r="H711" s="15" t="s">
        <v>136</v>
      </c>
      <c r="I711" s="15" t="s">
        <v>139</v>
      </c>
      <c r="J711" s="15" t="s">
        <v>141</v>
      </c>
      <c r="K711" s="15" t="s">
        <v>275</v>
      </c>
      <c r="L711" s="15" t="s">
        <v>279</v>
      </c>
      <c r="M711" s="15">
        <v>0.50800000000000001</v>
      </c>
      <c r="N711" s="15">
        <v>0.63300000000000001</v>
      </c>
      <c r="O711" s="15">
        <v>2.9000000000000001E-2</v>
      </c>
      <c r="P711" s="15">
        <v>0.26500000000000001</v>
      </c>
      <c r="Q711" s="15">
        <v>9.7000000000000003E-2</v>
      </c>
      <c r="R711" s="15">
        <v>0.65600000000000003</v>
      </c>
      <c r="S711" s="15">
        <v>10.62</v>
      </c>
      <c r="U711" s="15">
        <v>1410.8130000000001</v>
      </c>
      <c r="V711" s="15">
        <v>480</v>
      </c>
    </row>
    <row r="712" spans="2:22" x14ac:dyDescent="0.25">
      <c r="B712" s="15" t="s">
        <v>136</v>
      </c>
      <c r="C712" s="15" t="s">
        <v>345</v>
      </c>
      <c r="D712" s="15" t="s">
        <v>253</v>
      </c>
      <c r="E712" s="15">
        <v>2023</v>
      </c>
      <c r="F712" s="15" t="s">
        <v>162</v>
      </c>
      <c r="G712" s="15" t="s">
        <v>133</v>
      </c>
      <c r="H712" s="15" t="s">
        <v>136</v>
      </c>
      <c r="I712" s="15" t="s">
        <v>139</v>
      </c>
      <c r="J712" s="15" t="s">
        <v>141</v>
      </c>
      <c r="K712" s="15" t="s">
        <v>275</v>
      </c>
      <c r="L712" s="15" t="s">
        <v>280</v>
      </c>
      <c r="M712" s="15">
        <v>0.49399999999999999</v>
      </c>
      <c r="N712" s="15">
        <v>0.71599999999999997</v>
      </c>
      <c r="O712" s="15">
        <v>0.08</v>
      </c>
      <c r="P712" s="15">
        <v>0.25700000000000001</v>
      </c>
      <c r="Q712" s="15">
        <v>0.126</v>
      </c>
      <c r="R712" s="15">
        <v>0.65200000000000002</v>
      </c>
      <c r="S712" s="15">
        <v>10.55</v>
      </c>
      <c r="U712" s="15">
        <v>1593.847</v>
      </c>
      <c r="V712" s="15">
        <v>80</v>
      </c>
    </row>
    <row r="713" spans="2:22" x14ac:dyDescent="0.25">
      <c r="B713" s="15" t="s">
        <v>136</v>
      </c>
      <c r="C713" s="15" t="s">
        <v>345</v>
      </c>
      <c r="D713" s="15" t="s">
        <v>254</v>
      </c>
      <c r="E713" s="15">
        <v>2023</v>
      </c>
      <c r="F713" s="15" t="s">
        <v>162</v>
      </c>
      <c r="G713" s="15" t="s">
        <v>133</v>
      </c>
      <c r="H713" s="15" t="s">
        <v>136</v>
      </c>
      <c r="I713" s="15" t="s">
        <v>139</v>
      </c>
      <c r="J713" s="15" t="s">
        <v>141</v>
      </c>
      <c r="K713" s="15" t="s">
        <v>275</v>
      </c>
      <c r="L713" s="15" t="s">
        <v>276</v>
      </c>
      <c r="M713" s="15">
        <v>0.21</v>
      </c>
      <c r="N713" s="15">
        <v>0.34300000000000003</v>
      </c>
      <c r="O713" s="15">
        <v>3.1E-2</v>
      </c>
      <c r="P713" s="15">
        <v>8.8999999999999996E-2</v>
      </c>
      <c r="Q713" s="15">
        <v>3.2000000000000001E-2</v>
      </c>
      <c r="R713" s="15">
        <v>0.21199999999999999</v>
      </c>
      <c r="S713" s="15">
        <v>10.225</v>
      </c>
      <c r="U713" s="15">
        <v>-1.0999999999999999E-2</v>
      </c>
      <c r="V713" s="15">
        <v>120</v>
      </c>
    </row>
    <row r="714" spans="2:22" x14ac:dyDescent="0.25">
      <c r="B714" s="15" t="s">
        <v>136</v>
      </c>
      <c r="C714" s="15" t="s">
        <v>345</v>
      </c>
      <c r="D714" s="15" t="s">
        <v>254</v>
      </c>
      <c r="E714" s="15">
        <v>2023</v>
      </c>
      <c r="F714" s="15" t="s">
        <v>162</v>
      </c>
      <c r="G714" s="15" t="s">
        <v>133</v>
      </c>
      <c r="H714" s="15" t="s">
        <v>136</v>
      </c>
      <c r="I714" s="15" t="s">
        <v>139</v>
      </c>
      <c r="J714" s="15" t="s">
        <v>141</v>
      </c>
      <c r="K714" s="15" t="s">
        <v>275</v>
      </c>
      <c r="L714" s="15" t="s">
        <v>277</v>
      </c>
      <c r="M714" s="15">
        <v>0.26500000000000001</v>
      </c>
      <c r="N714" s="15">
        <v>0.35599999999999998</v>
      </c>
      <c r="O714" s="15">
        <v>0.01</v>
      </c>
      <c r="P714" s="15">
        <v>0.14299999999999999</v>
      </c>
      <c r="Q714" s="15">
        <v>5.0999999999999997E-2</v>
      </c>
      <c r="R714" s="15">
        <v>0.33600000000000002</v>
      </c>
      <c r="S714" s="15">
        <v>10.132999999999999</v>
      </c>
      <c r="U714" s="15">
        <v>0.14699999999999999</v>
      </c>
      <c r="V714" s="15">
        <v>1180</v>
      </c>
    </row>
    <row r="715" spans="2:22" x14ac:dyDescent="0.25">
      <c r="B715" s="15" t="s">
        <v>136</v>
      </c>
      <c r="C715" s="15" t="s">
        <v>345</v>
      </c>
      <c r="D715" s="15" t="s">
        <v>254</v>
      </c>
      <c r="E715" s="15">
        <v>2023</v>
      </c>
      <c r="F715" s="15" t="s">
        <v>162</v>
      </c>
      <c r="G715" s="15" t="s">
        <v>133</v>
      </c>
      <c r="H715" s="15" t="s">
        <v>136</v>
      </c>
      <c r="I715" s="15" t="s">
        <v>139</v>
      </c>
      <c r="J715" s="15" t="s">
        <v>141</v>
      </c>
      <c r="K715" s="15" t="s">
        <v>275</v>
      </c>
      <c r="L715" s="15" t="s">
        <v>278</v>
      </c>
      <c r="M715" s="15">
        <v>0.28999999999999998</v>
      </c>
      <c r="N715" s="15">
        <v>0.40400000000000003</v>
      </c>
      <c r="O715" s="15">
        <v>0.01</v>
      </c>
      <c r="P715" s="15">
        <v>0.14299999999999999</v>
      </c>
      <c r="Q715" s="15">
        <v>0.05</v>
      </c>
      <c r="R715" s="15">
        <v>0.36899999999999999</v>
      </c>
      <c r="S715" s="15">
        <v>10.222</v>
      </c>
      <c r="U715" s="15">
        <v>4.3999999999999997E-2</v>
      </c>
      <c r="V715" s="15">
        <v>1590</v>
      </c>
    </row>
    <row r="716" spans="2:22" x14ac:dyDescent="0.25">
      <c r="B716" s="15" t="s">
        <v>136</v>
      </c>
      <c r="C716" s="15" t="s">
        <v>345</v>
      </c>
      <c r="D716" s="15" t="s">
        <v>254</v>
      </c>
      <c r="E716" s="15">
        <v>2023</v>
      </c>
      <c r="F716" s="15" t="s">
        <v>162</v>
      </c>
      <c r="G716" s="15" t="s">
        <v>133</v>
      </c>
      <c r="H716" s="15" t="s">
        <v>136</v>
      </c>
      <c r="I716" s="15" t="s">
        <v>139</v>
      </c>
      <c r="J716" s="15" t="s">
        <v>141</v>
      </c>
      <c r="K716" s="15" t="s">
        <v>275</v>
      </c>
      <c r="L716" s="15" t="s">
        <v>279</v>
      </c>
      <c r="M716" s="15">
        <v>0.36099999999999999</v>
      </c>
      <c r="N716" s="15">
        <v>0.48399999999999999</v>
      </c>
      <c r="O716" s="15">
        <v>2.1999999999999999E-2</v>
      </c>
      <c r="P716" s="15">
        <v>0.19</v>
      </c>
      <c r="Q716" s="15">
        <v>0.06</v>
      </c>
      <c r="R716" s="15">
        <v>0.439</v>
      </c>
      <c r="S716" s="15">
        <v>10.228</v>
      </c>
      <c r="U716" s="15">
        <v>0.14099999999999999</v>
      </c>
      <c r="V716" s="15">
        <v>480</v>
      </c>
    </row>
    <row r="717" spans="2:22" x14ac:dyDescent="0.25">
      <c r="B717" s="15" t="s">
        <v>136</v>
      </c>
      <c r="C717" s="15" t="s">
        <v>345</v>
      </c>
      <c r="D717" s="15" t="s">
        <v>254</v>
      </c>
      <c r="E717" s="15">
        <v>2023</v>
      </c>
      <c r="F717" s="15" t="s">
        <v>162</v>
      </c>
      <c r="G717" s="15" t="s">
        <v>133</v>
      </c>
      <c r="H717" s="15" t="s">
        <v>136</v>
      </c>
      <c r="I717" s="15" t="s">
        <v>139</v>
      </c>
      <c r="J717" s="15" t="s">
        <v>141</v>
      </c>
      <c r="K717" s="15" t="s">
        <v>275</v>
      </c>
      <c r="L717" s="15" t="s">
        <v>280</v>
      </c>
      <c r="M717" s="15">
        <v>0.33800000000000002</v>
      </c>
      <c r="N717" s="15">
        <v>0.45800000000000002</v>
      </c>
      <c r="O717" s="15">
        <v>5.0999999999999997E-2</v>
      </c>
      <c r="P717" s="15">
        <v>0.16500000000000001</v>
      </c>
      <c r="Q717" s="15">
        <v>0.08</v>
      </c>
      <c r="R717" s="15">
        <v>0.41099999999999998</v>
      </c>
      <c r="S717" s="15">
        <v>10.167</v>
      </c>
      <c r="U717" s="15">
        <v>-1.0999999999999999E-2</v>
      </c>
      <c r="V717" s="15">
        <v>80</v>
      </c>
    </row>
    <row r="718" spans="2:22" x14ac:dyDescent="0.25">
      <c r="B718" s="15" t="s">
        <v>136</v>
      </c>
      <c r="C718" s="15" t="s">
        <v>345</v>
      </c>
      <c r="D718" s="15" t="s">
        <v>255</v>
      </c>
      <c r="E718" s="15">
        <v>2023</v>
      </c>
      <c r="F718" s="15" t="s">
        <v>162</v>
      </c>
      <c r="G718" s="15" t="s">
        <v>133</v>
      </c>
      <c r="H718" s="15" t="s">
        <v>136</v>
      </c>
      <c r="I718" s="15" t="s">
        <v>139</v>
      </c>
      <c r="J718" s="15" t="s">
        <v>141</v>
      </c>
      <c r="K718" s="15" t="s">
        <v>275</v>
      </c>
      <c r="L718" s="15" t="s">
        <v>276</v>
      </c>
      <c r="M718" s="15">
        <v>0.159</v>
      </c>
      <c r="N718" s="15">
        <v>0.29499999999999998</v>
      </c>
      <c r="O718" s="15">
        <v>2.7E-2</v>
      </c>
      <c r="P718" s="15">
        <v>6.4000000000000001E-2</v>
      </c>
      <c r="Q718" s="15">
        <v>1.6E-2</v>
      </c>
      <c r="R718" s="15">
        <v>0.14899999999999999</v>
      </c>
      <c r="S718" s="15">
        <v>10.225</v>
      </c>
      <c r="U718" s="15">
        <v>-1.0999999999999999E-2</v>
      </c>
      <c r="V718" s="15">
        <v>120</v>
      </c>
    </row>
    <row r="719" spans="2:22" x14ac:dyDescent="0.25">
      <c r="B719" s="15" t="s">
        <v>136</v>
      </c>
      <c r="C719" s="15" t="s">
        <v>345</v>
      </c>
      <c r="D719" s="15" t="s">
        <v>255</v>
      </c>
      <c r="E719" s="15">
        <v>2023</v>
      </c>
      <c r="F719" s="15" t="s">
        <v>162</v>
      </c>
      <c r="G719" s="15" t="s">
        <v>133</v>
      </c>
      <c r="H719" s="15" t="s">
        <v>136</v>
      </c>
      <c r="I719" s="15" t="s">
        <v>139</v>
      </c>
      <c r="J719" s="15" t="s">
        <v>141</v>
      </c>
      <c r="K719" s="15" t="s">
        <v>275</v>
      </c>
      <c r="L719" s="15" t="s">
        <v>277</v>
      </c>
      <c r="M719" s="15">
        <v>0.21099999999999999</v>
      </c>
      <c r="N719" s="15">
        <v>0.32100000000000001</v>
      </c>
      <c r="O719" s="15">
        <v>8.9999999999999993E-3</v>
      </c>
      <c r="P719" s="15">
        <v>9.2999999999999999E-2</v>
      </c>
      <c r="Q719" s="15">
        <v>0.03</v>
      </c>
      <c r="R719" s="15">
        <v>0.26200000000000001</v>
      </c>
      <c r="S719" s="15">
        <v>10.132999999999999</v>
      </c>
      <c r="U719" s="15">
        <v>0.14699999999999999</v>
      </c>
      <c r="V719" s="15">
        <v>1180</v>
      </c>
    </row>
    <row r="720" spans="2:22" x14ac:dyDescent="0.25">
      <c r="B720" s="15" t="s">
        <v>136</v>
      </c>
      <c r="C720" s="15" t="s">
        <v>345</v>
      </c>
      <c r="D720" s="15" t="s">
        <v>255</v>
      </c>
      <c r="E720" s="15">
        <v>2023</v>
      </c>
      <c r="F720" s="15" t="s">
        <v>162</v>
      </c>
      <c r="G720" s="15" t="s">
        <v>133</v>
      </c>
      <c r="H720" s="15" t="s">
        <v>136</v>
      </c>
      <c r="I720" s="15" t="s">
        <v>139</v>
      </c>
      <c r="J720" s="15" t="s">
        <v>141</v>
      </c>
      <c r="K720" s="15" t="s">
        <v>275</v>
      </c>
      <c r="L720" s="15" t="s">
        <v>278</v>
      </c>
      <c r="M720" s="15">
        <v>0.22600000000000001</v>
      </c>
      <c r="N720" s="15">
        <v>0.36</v>
      </c>
      <c r="O720" s="15">
        <v>8.9999999999999993E-3</v>
      </c>
      <c r="P720" s="15">
        <v>9.7000000000000003E-2</v>
      </c>
      <c r="Q720" s="15">
        <v>3.2000000000000001E-2</v>
      </c>
      <c r="R720" s="15">
        <v>0.26800000000000002</v>
      </c>
      <c r="S720" s="15">
        <v>10.223000000000001</v>
      </c>
      <c r="U720" s="15">
        <v>4.3999999999999997E-2</v>
      </c>
      <c r="V720" s="15">
        <v>1580</v>
      </c>
    </row>
    <row r="721" spans="2:22" x14ac:dyDescent="0.25">
      <c r="B721" s="15" t="s">
        <v>136</v>
      </c>
      <c r="C721" s="15" t="s">
        <v>345</v>
      </c>
      <c r="D721" s="15" t="s">
        <v>255</v>
      </c>
      <c r="E721" s="15">
        <v>2023</v>
      </c>
      <c r="F721" s="15" t="s">
        <v>162</v>
      </c>
      <c r="G721" s="15" t="s">
        <v>133</v>
      </c>
      <c r="H721" s="15" t="s">
        <v>136</v>
      </c>
      <c r="I721" s="15" t="s">
        <v>139</v>
      </c>
      <c r="J721" s="15" t="s">
        <v>141</v>
      </c>
      <c r="K721" s="15" t="s">
        <v>275</v>
      </c>
      <c r="L721" s="15" t="s">
        <v>279</v>
      </c>
      <c r="M721" s="15">
        <v>0.26400000000000001</v>
      </c>
      <c r="N721" s="15">
        <v>0.40699999999999997</v>
      </c>
      <c r="O721" s="15">
        <v>1.9E-2</v>
      </c>
      <c r="P721" s="15">
        <v>0.11700000000000001</v>
      </c>
      <c r="Q721" s="15">
        <v>0.04</v>
      </c>
      <c r="R721" s="15">
        <v>0.317</v>
      </c>
      <c r="S721" s="15">
        <v>10.226000000000001</v>
      </c>
      <c r="U721" s="15">
        <v>0.14099999999999999</v>
      </c>
      <c r="V721" s="15">
        <v>480</v>
      </c>
    </row>
    <row r="722" spans="2:22" x14ac:dyDescent="0.25">
      <c r="B722" s="15" t="s">
        <v>136</v>
      </c>
      <c r="C722" s="15" t="s">
        <v>345</v>
      </c>
      <c r="D722" s="15" t="s">
        <v>255</v>
      </c>
      <c r="E722" s="15">
        <v>2023</v>
      </c>
      <c r="F722" s="15" t="s">
        <v>162</v>
      </c>
      <c r="G722" s="15" t="s">
        <v>133</v>
      </c>
      <c r="H722" s="15" t="s">
        <v>136</v>
      </c>
      <c r="I722" s="15" t="s">
        <v>139</v>
      </c>
      <c r="J722" s="15" t="s">
        <v>141</v>
      </c>
      <c r="K722" s="15" t="s">
        <v>275</v>
      </c>
      <c r="L722" s="15" t="s">
        <v>280</v>
      </c>
      <c r="M722" s="15">
        <v>0.22500000000000001</v>
      </c>
      <c r="N722" s="15">
        <v>0.3</v>
      </c>
      <c r="O722" s="15">
        <v>3.4000000000000002E-2</v>
      </c>
      <c r="P722" s="15">
        <v>9.9000000000000005E-2</v>
      </c>
      <c r="Q722" s="15">
        <v>4.8000000000000001E-2</v>
      </c>
      <c r="R722" s="15">
        <v>0.27700000000000002</v>
      </c>
      <c r="S722" s="15">
        <v>10.167</v>
      </c>
      <c r="U722" s="15">
        <v>-1.0999999999999999E-2</v>
      </c>
      <c r="V722" s="15">
        <v>80</v>
      </c>
    </row>
  </sheetData>
  <mergeCells count="1">
    <mergeCell ref="B1:V1"/>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EEBD79-1565-402F-9E8C-0A8A1C4AFD5D}">
  <dimension ref="A1:E37"/>
  <sheetViews>
    <sheetView zoomScale="85" zoomScaleNormal="85" workbookViewId="0">
      <selection activeCell="A2" sqref="A2"/>
    </sheetView>
  </sheetViews>
  <sheetFormatPr defaultColWidth="8.85546875" defaultRowHeight="15" x14ac:dyDescent="0.25"/>
  <cols>
    <col min="1" max="1" width="22.7109375" style="18" customWidth="1"/>
    <col min="2" max="2" width="26.42578125" style="9" customWidth="1"/>
    <col min="3" max="3" width="7" style="9" customWidth="1"/>
    <col min="4" max="4" width="83.7109375" style="10" customWidth="1"/>
    <col min="5" max="5" width="27.85546875" style="7" bestFit="1" customWidth="1"/>
  </cols>
  <sheetData>
    <row r="1" spans="1:5" ht="30" x14ac:dyDescent="0.25">
      <c r="A1" s="37" t="str">
        <f>HYPERLINK("#Contents!A1","Return to table of contents")</f>
        <v>Return to table of contents</v>
      </c>
      <c r="B1" s="46" t="s">
        <v>114</v>
      </c>
      <c r="C1" s="46"/>
      <c r="D1" s="46"/>
      <c r="E1" s="46"/>
    </row>
    <row r="2" spans="1:5" ht="15.75" x14ac:dyDescent="0.25">
      <c r="B2" s="36" t="s">
        <v>115</v>
      </c>
      <c r="C2" s="1"/>
      <c r="D2" s="2"/>
      <c r="E2" s="3"/>
    </row>
    <row r="3" spans="1:5" x14ac:dyDescent="0.25">
      <c r="B3" s="4" t="s">
        <v>116</v>
      </c>
      <c r="C3" s="4" t="s">
        <v>117</v>
      </c>
      <c r="D3" s="4" t="s">
        <v>118</v>
      </c>
      <c r="E3" s="5" t="s">
        <v>119</v>
      </c>
    </row>
    <row r="4" spans="1:5" x14ac:dyDescent="0.25">
      <c r="B4" s="1" t="s">
        <v>120</v>
      </c>
      <c r="C4" s="1" t="s">
        <v>121</v>
      </c>
      <c r="D4" s="2" t="s">
        <v>394</v>
      </c>
      <c r="E4" s="3" t="s">
        <v>122</v>
      </c>
    </row>
    <row r="5" spans="1:5" x14ac:dyDescent="0.25">
      <c r="B5" s="1" t="s">
        <v>123</v>
      </c>
      <c r="C5" s="1" t="s">
        <v>121</v>
      </c>
      <c r="D5" s="2" t="s">
        <v>124</v>
      </c>
      <c r="E5" s="3" t="s">
        <v>125</v>
      </c>
    </row>
    <row r="6" spans="1:5" x14ac:dyDescent="0.25">
      <c r="B6" s="1" t="s">
        <v>126</v>
      </c>
      <c r="C6" s="1" t="s">
        <v>121</v>
      </c>
      <c r="D6" s="2" t="s">
        <v>395</v>
      </c>
      <c r="E6" s="6">
        <v>2.0833333333333332E-2</v>
      </c>
    </row>
    <row r="7" spans="1:5" x14ac:dyDescent="0.25">
      <c r="B7" s="1" t="s">
        <v>127</v>
      </c>
      <c r="C7" s="1" t="s">
        <v>121</v>
      </c>
      <c r="D7" s="2" t="s">
        <v>396</v>
      </c>
      <c r="E7" s="3">
        <v>2021</v>
      </c>
    </row>
    <row r="8" spans="1:5" x14ac:dyDescent="0.25">
      <c r="B8" s="1" t="s">
        <v>128</v>
      </c>
      <c r="C8" s="1" t="s">
        <v>121</v>
      </c>
      <c r="D8" s="2" t="s">
        <v>129</v>
      </c>
      <c r="E8" s="3" t="s">
        <v>130</v>
      </c>
    </row>
    <row r="9" spans="1:5" x14ac:dyDescent="0.25">
      <c r="B9" s="1" t="s">
        <v>131</v>
      </c>
      <c r="C9" s="1" t="s">
        <v>121</v>
      </c>
      <c r="D9" s="2" t="s">
        <v>132</v>
      </c>
      <c r="E9" s="7" t="s">
        <v>133</v>
      </c>
    </row>
    <row r="10" spans="1:5" ht="45" x14ac:dyDescent="0.25">
      <c r="B10" s="1" t="s">
        <v>134</v>
      </c>
      <c r="C10" s="1" t="s">
        <v>121</v>
      </c>
      <c r="D10" s="2" t="s">
        <v>135</v>
      </c>
      <c r="E10" s="7" t="s">
        <v>136</v>
      </c>
    </row>
    <row r="11" spans="1:5" x14ac:dyDescent="0.25">
      <c r="B11" s="1" t="s">
        <v>137</v>
      </c>
      <c r="C11" s="1" t="s">
        <v>121</v>
      </c>
      <c r="D11" s="2" t="s">
        <v>138</v>
      </c>
      <c r="E11" s="3" t="s">
        <v>139</v>
      </c>
    </row>
    <row r="12" spans="1:5" ht="45" x14ac:dyDescent="0.25">
      <c r="B12" s="1" t="s">
        <v>140</v>
      </c>
      <c r="C12" s="1" t="s">
        <v>121</v>
      </c>
      <c r="D12" s="2" t="s">
        <v>135</v>
      </c>
      <c r="E12" s="3" t="s">
        <v>141</v>
      </c>
    </row>
    <row r="13" spans="1:5" x14ac:dyDescent="0.25">
      <c r="B13" s="1" t="s">
        <v>142</v>
      </c>
      <c r="C13" s="1" t="s">
        <v>121</v>
      </c>
      <c r="D13" s="2" t="s">
        <v>143</v>
      </c>
      <c r="E13" s="3" t="s">
        <v>144</v>
      </c>
    </row>
    <row r="14" spans="1:5" ht="45" x14ac:dyDescent="0.25">
      <c r="B14" s="1" t="s">
        <v>145</v>
      </c>
      <c r="C14" s="1" t="s">
        <v>121</v>
      </c>
      <c r="D14" s="2" t="s">
        <v>135</v>
      </c>
      <c r="E14" s="3" t="s">
        <v>146</v>
      </c>
    </row>
    <row r="15" spans="1:5" x14ac:dyDescent="0.25">
      <c r="B15" s="1" t="s">
        <v>147</v>
      </c>
      <c r="C15" s="1" t="s">
        <v>148</v>
      </c>
      <c r="D15" s="2" t="s">
        <v>397</v>
      </c>
      <c r="E15" s="3">
        <v>12.138</v>
      </c>
    </row>
    <row r="16" spans="1:5" x14ac:dyDescent="0.25">
      <c r="B16" s="1" t="s">
        <v>149</v>
      </c>
      <c r="C16" s="1" t="s">
        <v>148</v>
      </c>
      <c r="D16" s="2" t="s">
        <v>398</v>
      </c>
      <c r="E16" s="3">
        <v>8.7620000000000005</v>
      </c>
    </row>
    <row r="17" spans="2:5" ht="30" x14ac:dyDescent="0.25">
      <c r="B17" s="1" t="s">
        <v>150</v>
      </c>
      <c r="C17" s="1" t="s">
        <v>148</v>
      </c>
      <c r="D17" s="2" t="s">
        <v>399</v>
      </c>
      <c r="E17" s="3">
        <v>0.17399999999999999</v>
      </c>
    </row>
    <row r="18" spans="2:5" ht="30" x14ac:dyDescent="0.25">
      <c r="B18" s="1" t="s">
        <v>151</v>
      </c>
      <c r="C18" s="1" t="s">
        <v>148</v>
      </c>
      <c r="D18" s="2" t="s">
        <v>400</v>
      </c>
      <c r="E18" s="3">
        <v>9.9429999999999996</v>
      </c>
    </row>
    <row r="19" spans="2:5" ht="30" x14ac:dyDescent="0.25">
      <c r="B19" s="1" t="s">
        <v>152</v>
      </c>
      <c r="C19" s="1" t="s">
        <v>148</v>
      </c>
      <c r="D19" s="2" t="s">
        <v>401</v>
      </c>
      <c r="E19" s="3">
        <v>5.077</v>
      </c>
    </row>
    <row r="20" spans="2:5" ht="30" x14ac:dyDescent="0.25">
      <c r="B20" s="1" t="s">
        <v>153</v>
      </c>
      <c r="C20" s="1" t="s">
        <v>148</v>
      </c>
      <c r="D20" s="2" t="s">
        <v>402</v>
      </c>
      <c r="E20" s="3">
        <v>14.942</v>
      </c>
    </row>
    <row r="21" spans="2:5" x14ac:dyDescent="0.25">
      <c r="B21" s="1" t="s">
        <v>154</v>
      </c>
      <c r="C21" s="1" t="s">
        <v>148</v>
      </c>
      <c r="D21" s="2" t="s">
        <v>403</v>
      </c>
      <c r="E21" s="3">
        <v>10.378</v>
      </c>
    </row>
    <row r="22" spans="2:5" ht="45" x14ac:dyDescent="0.25">
      <c r="B22" s="1" t="s">
        <v>155</v>
      </c>
      <c r="C22" s="1" t="s">
        <v>148</v>
      </c>
      <c r="D22" s="2" t="s">
        <v>404</v>
      </c>
      <c r="E22" s="3">
        <v>5.7430000000000003</v>
      </c>
    </row>
    <row r="23" spans="2:5" x14ac:dyDescent="0.25">
      <c r="B23" s="1" t="s">
        <v>156</v>
      </c>
      <c r="C23" s="1" t="s">
        <v>148</v>
      </c>
      <c r="D23" s="2" t="s">
        <v>405</v>
      </c>
      <c r="E23" s="3">
        <v>208.005</v>
      </c>
    </row>
    <row r="24" spans="2:5" ht="30" x14ac:dyDescent="0.25">
      <c r="B24" s="1" t="s">
        <v>158</v>
      </c>
      <c r="C24" s="1" t="s">
        <v>148</v>
      </c>
      <c r="D24" s="2" t="s">
        <v>406</v>
      </c>
      <c r="E24" s="8">
        <v>10760</v>
      </c>
    </row>
    <row r="25" spans="2:5" x14ac:dyDescent="0.25">
      <c r="B25" s="1"/>
      <c r="C25" s="1"/>
      <c r="D25" s="2"/>
      <c r="E25" s="3"/>
    </row>
    <row r="26" spans="2:5" x14ac:dyDescent="0.25">
      <c r="B26" s="1"/>
      <c r="C26" s="1"/>
      <c r="D26" s="2"/>
      <c r="E26" s="3"/>
    </row>
    <row r="27" spans="2:5" x14ac:dyDescent="0.25">
      <c r="B27" s="1"/>
      <c r="C27" s="1"/>
      <c r="D27" s="2"/>
      <c r="E27" s="3"/>
    </row>
    <row r="28" spans="2:5" x14ac:dyDescent="0.25">
      <c r="B28" s="1"/>
      <c r="C28" s="1"/>
      <c r="D28" s="2"/>
      <c r="E28" s="3"/>
    </row>
    <row r="31" spans="2:5" x14ac:dyDescent="0.25">
      <c r="B31" s="1"/>
      <c r="C31" s="1"/>
      <c r="D31" s="2"/>
      <c r="E31" s="3"/>
    </row>
    <row r="32" spans="2:5" x14ac:dyDescent="0.25">
      <c r="B32" s="1"/>
      <c r="C32" s="1"/>
      <c r="D32" s="2"/>
      <c r="E32" s="3"/>
    </row>
    <row r="33" spans="2:5" x14ac:dyDescent="0.25">
      <c r="B33" s="1"/>
      <c r="C33" s="1"/>
      <c r="D33" s="2"/>
      <c r="E33" s="3"/>
    </row>
    <row r="34" spans="2:5" x14ac:dyDescent="0.25">
      <c r="B34" s="1"/>
      <c r="C34" s="1"/>
      <c r="D34" s="2"/>
      <c r="E34" s="3"/>
    </row>
    <row r="35" spans="2:5" x14ac:dyDescent="0.25">
      <c r="B35" s="1"/>
      <c r="C35" s="1"/>
      <c r="D35" s="2"/>
      <c r="E35" s="3"/>
    </row>
    <row r="36" spans="2:5" x14ac:dyDescent="0.25">
      <c r="B36" s="1"/>
      <c r="C36" s="1"/>
      <c r="D36" s="2"/>
      <c r="E36" s="3"/>
    </row>
    <row r="37" spans="2:5" x14ac:dyDescent="0.25">
      <c r="B37" s="1"/>
      <c r="C37" s="1"/>
      <c r="D37" s="2"/>
      <c r="E37" s="3"/>
    </row>
  </sheetData>
  <mergeCells count="1">
    <mergeCell ref="B1:E1"/>
  </mergeCells>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V722"/>
  <sheetViews>
    <sheetView zoomScale="85" zoomScaleNormal="85" workbookViewId="0">
      <selection activeCell="B1" sqref="B1:V1"/>
    </sheetView>
  </sheetViews>
  <sheetFormatPr defaultColWidth="16" defaultRowHeight="15" x14ac:dyDescent="0.25"/>
  <cols>
    <col min="1" max="1" width="22.7109375" style="18" customWidth="1"/>
    <col min="2" max="2" width="19.42578125" style="15" customWidth="1"/>
    <col min="3" max="3" width="17.5703125" style="15" customWidth="1"/>
    <col min="4" max="4" width="16" style="15"/>
    <col min="5" max="5" width="17.5703125" style="15" customWidth="1"/>
    <col min="6" max="6" width="17.28515625" style="15" customWidth="1"/>
    <col min="7" max="7" width="28.140625" style="15" customWidth="1"/>
    <col min="8" max="8" width="27.140625" style="15" customWidth="1"/>
    <col min="9" max="9" width="24.5703125" style="15" customWidth="1"/>
    <col min="10" max="10" width="16" style="15"/>
    <col min="11" max="11" width="24.5703125" style="15" customWidth="1"/>
    <col min="12" max="13" width="16" style="15"/>
    <col min="14" max="14" width="17.7109375" style="15" customWidth="1"/>
    <col min="15" max="15" width="18.85546875" style="15" customWidth="1"/>
    <col min="16" max="16" width="18" style="15" customWidth="1"/>
    <col min="17" max="17" width="16" style="15"/>
    <col min="18" max="18" width="19" style="15" customWidth="1"/>
    <col min="19" max="19" width="16" style="15"/>
    <col min="20" max="20" width="18.7109375" style="15" customWidth="1"/>
    <col min="21" max="21" width="16" style="15"/>
    <col min="22" max="22" width="18.42578125" style="15" customWidth="1"/>
    <col min="23" max="16384" width="16" style="15"/>
  </cols>
  <sheetData>
    <row r="1" spans="1:22" ht="38.25" customHeight="1" x14ac:dyDescent="0.25">
      <c r="A1" s="37" t="str">
        <f>HYPERLINK("#Contents!A1","Return to table of contents")</f>
        <v>Return to table of contents</v>
      </c>
      <c r="B1" s="47" t="s">
        <v>346</v>
      </c>
      <c r="C1" s="47"/>
      <c r="D1" s="47"/>
      <c r="E1" s="47"/>
      <c r="F1" s="47"/>
      <c r="G1" s="47"/>
      <c r="H1" s="47"/>
      <c r="I1" s="47"/>
      <c r="J1" s="47"/>
      <c r="K1" s="47"/>
      <c r="L1" s="47"/>
      <c r="M1" s="47"/>
      <c r="N1" s="47"/>
      <c r="O1" s="47"/>
      <c r="P1" s="47"/>
      <c r="Q1" s="47"/>
      <c r="R1" s="47"/>
      <c r="S1" s="47"/>
      <c r="T1" s="47"/>
      <c r="U1" s="47"/>
      <c r="V1" s="48"/>
    </row>
    <row r="2" spans="1:22" ht="30" x14ac:dyDescent="0.25">
      <c r="A2" s="19"/>
      <c r="B2" s="5" t="s">
        <v>120</v>
      </c>
      <c r="C2" s="5" t="s">
        <v>123</v>
      </c>
      <c r="D2" s="5" t="s">
        <v>126</v>
      </c>
      <c r="E2" s="5" t="s">
        <v>127</v>
      </c>
      <c r="F2" s="5" t="s">
        <v>128</v>
      </c>
      <c r="G2" s="5" t="s">
        <v>131</v>
      </c>
      <c r="H2" s="5" t="s">
        <v>134</v>
      </c>
      <c r="I2" s="5" t="s">
        <v>137</v>
      </c>
      <c r="J2" s="5" t="s">
        <v>140</v>
      </c>
      <c r="K2" s="5" t="s">
        <v>142</v>
      </c>
      <c r="L2" s="5" t="s">
        <v>145</v>
      </c>
      <c r="M2" s="5" t="s">
        <v>147</v>
      </c>
      <c r="N2" s="5" t="s">
        <v>149</v>
      </c>
      <c r="O2" s="5" t="s">
        <v>150</v>
      </c>
      <c r="P2" s="5" t="s">
        <v>151</v>
      </c>
      <c r="Q2" s="5" t="s">
        <v>152</v>
      </c>
      <c r="R2" s="5" t="s">
        <v>153</v>
      </c>
      <c r="S2" s="5" t="s">
        <v>154</v>
      </c>
      <c r="T2" s="5" t="s">
        <v>155</v>
      </c>
      <c r="U2" s="5" t="s">
        <v>156</v>
      </c>
      <c r="V2" s="5" t="s">
        <v>158</v>
      </c>
    </row>
    <row r="3" spans="1:22" x14ac:dyDescent="0.25">
      <c r="A3" s="19"/>
      <c r="B3" s="15" t="s">
        <v>122</v>
      </c>
      <c r="C3" s="15" t="s">
        <v>207</v>
      </c>
      <c r="D3" s="15" t="s">
        <v>208</v>
      </c>
      <c r="E3" s="15">
        <v>2023</v>
      </c>
      <c r="F3" s="15" t="s">
        <v>162</v>
      </c>
      <c r="G3" s="15" t="s">
        <v>133</v>
      </c>
      <c r="H3" s="15" t="s">
        <v>136</v>
      </c>
      <c r="I3" s="15" t="s">
        <v>139</v>
      </c>
      <c r="J3" s="15" t="s">
        <v>141</v>
      </c>
      <c r="K3" s="15" t="s">
        <v>275</v>
      </c>
      <c r="L3" s="15" t="s">
        <v>276</v>
      </c>
      <c r="M3" s="15">
        <v>0.28199999999999997</v>
      </c>
      <c r="N3" s="15">
        <v>0.28199999999999997</v>
      </c>
      <c r="O3" s="15">
        <v>2.1999999999999999E-2</v>
      </c>
      <c r="P3" s="15">
        <v>0.183</v>
      </c>
      <c r="Q3" s="15">
        <v>0.11</v>
      </c>
      <c r="R3" s="15">
        <v>0.33900000000000002</v>
      </c>
      <c r="S3" s="15">
        <v>9.9930000000000003</v>
      </c>
      <c r="U3" s="15">
        <v>-1.0999999999999999E-2</v>
      </c>
      <c r="V3" s="15">
        <v>160</v>
      </c>
    </row>
    <row r="4" spans="1:22" x14ac:dyDescent="0.25">
      <c r="B4" s="15" t="s">
        <v>122</v>
      </c>
      <c r="C4" s="15" t="s">
        <v>207</v>
      </c>
      <c r="D4" s="15" t="s">
        <v>208</v>
      </c>
      <c r="E4" s="15">
        <v>2023</v>
      </c>
      <c r="F4" s="15" t="s">
        <v>162</v>
      </c>
      <c r="G4" s="15" t="s">
        <v>133</v>
      </c>
      <c r="H4" s="15" t="s">
        <v>136</v>
      </c>
      <c r="I4" s="15" t="s">
        <v>139</v>
      </c>
      <c r="J4" s="15" t="s">
        <v>141</v>
      </c>
      <c r="K4" s="15" t="s">
        <v>275</v>
      </c>
      <c r="L4" s="15" t="s">
        <v>277</v>
      </c>
      <c r="M4" s="15">
        <v>0.23699999999999999</v>
      </c>
      <c r="N4" s="15">
        <v>0.28799999999999998</v>
      </c>
      <c r="O4" s="15">
        <v>8.0000000000000002E-3</v>
      </c>
      <c r="P4" s="15">
        <v>0.17</v>
      </c>
      <c r="Q4" s="15">
        <v>0.106</v>
      </c>
      <c r="R4" s="15">
        <v>0.27600000000000002</v>
      </c>
      <c r="S4" s="15">
        <v>9.8209999999999997</v>
      </c>
      <c r="U4" s="15">
        <v>-1.0999999999999999E-2</v>
      </c>
      <c r="V4" s="15">
        <v>1360</v>
      </c>
    </row>
    <row r="5" spans="1:22" x14ac:dyDescent="0.25">
      <c r="B5" s="15" t="s">
        <v>122</v>
      </c>
      <c r="C5" s="15" t="s">
        <v>207</v>
      </c>
      <c r="D5" s="15" t="s">
        <v>208</v>
      </c>
      <c r="E5" s="15">
        <v>2023</v>
      </c>
      <c r="F5" s="15" t="s">
        <v>162</v>
      </c>
      <c r="G5" s="15" t="s">
        <v>133</v>
      </c>
      <c r="H5" s="15" t="s">
        <v>136</v>
      </c>
      <c r="I5" s="15" t="s">
        <v>139</v>
      </c>
      <c r="J5" s="15" t="s">
        <v>141</v>
      </c>
      <c r="K5" s="15" t="s">
        <v>275</v>
      </c>
      <c r="L5" s="15" t="s">
        <v>278</v>
      </c>
      <c r="M5" s="15">
        <v>0.27500000000000002</v>
      </c>
      <c r="N5" s="15">
        <v>0.377</v>
      </c>
      <c r="O5" s="15">
        <v>8.9999999999999993E-3</v>
      </c>
      <c r="P5" s="15">
        <v>0.192</v>
      </c>
      <c r="Q5" s="15">
        <v>0.122</v>
      </c>
      <c r="R5" s="15">
        <v>0.31900000000000001</v>
      </c>
      <c r="S5" s="15">
        <v>9.9120000000000008</v>
      </c>
      <c r="U5" s="15">
        <v>-1.0999999999999999E-2</v>
      </c>
      <c r="V5" s="15">
        <v>1750</v>
      </c>
    </row>
    <row r="6" spans="1:22" x14ac:dyDescent="0.25">
      <c r="B6" s="15" t="s">
        <v>122</v>
      </c>
      <c r="C6" s="15" t="s">
        <v>207</v>
      </c>
      <c r="D6" s="15" t="s">
        <v>208</v>
      </c>
      <c r="E6" s="15">
        <v>2023</v>
      </c>
      <c r="F6" s="15" t="s">
        <v>162</v>
      </c>
      <c r="G6" s="15" t="s">
        <v>133</v>
      </c>
      <c r="H6" s="15" t="s">
        <v>136</v>
      </c>
      <c r="I6" s="15" t="s">
        <v>139</v>
      </c>
      <c r="J6" s="15" t="s">
        <v>141</v>
      </c>
      <c r="K6" s="15" t="s">
        <v>275</v>
      </c>
      <c r="L6" s="15" t="s">
        <v>279</v>
      </c>
      <c r="M6" s="15">
        <v>0.28999999999999998</v>
      </c>
      <c r="N6" s="15">
        <v>0.29299999999999998</v>
      </c>
      <c r="O6" s="15">
        <v>1.2E-2</v>
      </c>
      <c r="P6" s="15">
        <v>0.20899999999999999</v>
      </c>
      <c r="Q6" s="15">
        <v>0.13500000000000001</v>
      </c>
      <c r="R6" s="15">
        <v>0.34399999999999997</v>
      </c>
      <c r="S6" s="15">
        <v>9.9149999999999991</v>
      </c>
      <c r="U6" s="15">
        <v>-1.0999999999999999E-2</v>
      </c>
      <c r="V6" s="15">
        <v>560</v>
      </c>
    </row>
    <row r="7" spans="1:22" x14ac:dyDescent="0.25">
      <c r="B7" s="15" t="s">
        <v>122</v>
      </c>
      <c r="C7" s="15" t="s">
        <v>207</v>
      </c>
      <c r="D7" s="15" t="s">
        <v>208</v>
      </c>
      <c r="E7" s="15">
        <v>2023</v>
      </c>
      <c r="F7" s="15" t="s">
        <v>162</v>
      </c>
      <c r="G7" s="15" t="s">
        <v>133</v>
      </c>
      <c r="H7" s="15" t="s">
        <v>136</v>
      </c>
      <c r="I7" s="15" t="s">
        <v>139</v>
      </c>
      <c r="J7" s="15" t="s">
        <v>141</v>
      </c>
      <c r="K7" s="15" t="s">
        <v>275</v>
      </c>
      <c r="L7" s="15" t="s">
        <v>280</v>
      </c>
      <c r="M7" s="15">
        <v>0.312</v>
      </c>
      <c r="N7" s="15">
        <v>0.34200000000000003</v>
      </c>
      <c r="O7" s="15">
        <v>3.4000000000000002E-2</v>
      </c>
      <c r="P7" s="15">
        <v>0.215</v>
      </c>
      <c r="Q7" s="15">
        <v>0.126</v>
      </c>
      <c r="R7" s="15">
        <v>0.30599999999999999</v>
      </c>
      <c r="S7" s="15">
        <v>9.9329999999999998</v>
      </c>
      <c r="U7" s="15">
        <v>-1.0999999999999999E-2</v>
      </c>
      <c r="V7" s="15">
        <v>100</v>
      </c>
    </row>
    <row r="8" spans="1:22" x14ac:dyDescent="0.25">
      <c r="B8" s="15" t="s">
        <v>122</v>
      </c>
      <c r="C8" s="15" t="s">
        <v>207</v>
      </c>
      <c r="D8" s="15" t="s">
        <v>209</v>
      </c>
      <c r="E8" s="15">
        <v>2023</v>
      </c>
      <c r="F8" s="15" t="s">
        <v>162</v>
      </c>
      <c r="G8" s="15" t="s">
        <v>133</v>
      </c>
      <c r="H8" s="15" t="s">
        <v>136</v>
      </c>
      <c r="I8" s="15" t="s">
        <v>139</v>
      </c>
      <c r="J8" s="15" t="s">
        <v>141</v>
      </c>
      <c r="K8" s="15" t="s">
        <v>275</v>
      </c>
      <c r="L8" s="15" t="s">
        <v>276</v>
      </c>
      <c r="M8" s="15">
        <v>0.26400000000000001</v>
      </c>
      <c r="N8" s="15">
        <v>0.28899999999999998</v>
      </c>
      <c r="O8" s="15">
        <v>2.3E-2</v>
      </c>
      <c r="P8" s="15">
        <v>0.159</v>
      </c>
      <c r="Q8" s="15">
        <v>9.1999999999999998E-2</v>
      </c>
      <c r="R8" s="15">
        <v>0.30299999999999999</v>
      </c>
      <c r="S8" s="15">
        <v>10</v>
      </c>
      <c r="U8" s="15">
        <v>-1.0999999999999999E-2</v>
      </c>
      <c r="V8" s="15">
        <v>160</v>
      </c>
    </row>
    <row r="9" spans="1:22" x14ac:dyDescent="0.25">
      <c r="B9" s="15" t="s">
        <v>122</v>
      </c>
      <c r="C9" s="15" t="s">
        <v>207</v>
      </c>
      <c r="D9" s="15" t="s">
        <v>209</v>
      </c>
      <c r="E9" s="15">
        <v>2023</v>
      </c>
      <c r="F9" s="15" t="s">
        <v>162</v>
      </c>
      <c r="G9" s="15" t="s">
        <v>133</v>
      </c>
      <c r="H9" s="15" t="s">
        <v>136</v>
      </c>
      <c r="I9" s="15" t="s">
        <v>139</v>
      </c>
      <c r="J9" s="15" t="s">
        <v>141</v>
      </c>
      <c r="K9" s="15" t="s">
        <v>275</v>
      </c>
      <c r="L9" s="15" t="s">
        <v>277</v>
      </c>
      <c r="M9" s="15">
        <v>0.217</v>
      </c>
      <c r="N9" s="15">
        <v>0.26900000000000002</v>
      </c>
      <c r="O9" s="15">
        <v>7.0000000000000001E-3</v>
      </c>
      <c r="P9" s="15">
        <v>0.152</v>
      </c>
      <c r="Q9" s="15">
        <v>9.5000000000000001E-2</v>
      </c>
      <c r="R9" s="15">
        <v>0.248</v>
      </c>
      <c r="S9" s="15">
        <v>9.8279999999999994</v>
      </c>
      <c r="U9" s="15">
        <v>-1.0999999999999999E-2</v>
      </c>
      <c r="V9" s="15">
        <v>1360</v>
      </c>
    </row>
    <row r="10" spans="1:22" x14ac:dyDescent="0.25">
      <c r="B10" s="15" t="s">
        <v>122</v>
      </c>
      <c r="C10" s="15" t="s">
        <v>207</v>
      </c>
      <c r="D10" s="15" t="s">
        <v>209</v>
      </c>
      <c r="E10" s="15">
        <v>2023</v>
      </c>
      <c r="F10" s="15" t="s">
        <v>162</v>
      </c>
      <c r="G10" s="15" t="s">
        <v>133</v>
      </c>
      <c r="H10" s="15" t="s">
        <v>136</v>
      </c>
      <c r="I10" s="15" t="s">
        <v>139</v>
      </c>
      <c r="J10" s="15" t="s">
        <v>141</v>
      </c>
      <c r="K10" s="15" t="s">
        <v>275</v>
      </c>
      <c r="L10" s="15" t="s">
        <v>278</v>
      </c>
      <c r="M10" s="15">
        <v>0.254</v>
      </c>
      <c r="N10" s="15">
        <v>0.378</v>
      </c>
      <c r="O10" s="15">
        <v>8.9999999999999993E-3</v>
      </c>
      <c r="P10" s="15">
        <v>0.17199999999999999</v>
      </c>
      <c r="Q10" s="15">
        <v>0.108</v>
      </c>
      <c r="R10" s="15">
        <v>0.28199999999999997</v>
      </c>
      <c r="S10" s="15">
        <v>9.9179999999999993</v>
      </c>
      <c r="U10" s="15">
        <v>-1.0999999999999999E-2</v>
      </c>
      <c r="V10" s="15">
        <v>1750</v>
      </c>
    </row>
    <row r="11" spans="1:22" x14ac:dyDescent="0.25">
      <c r="B11" s="15" t="s">
        <v>122</v>
      </c>
      <c r="C11" s="15" t="s">
        <v>207</v>
      </c>
      <c r="D11" s="15" t="s">
        <v>209</v>
      </c>
      <c r="E11" s="15">
        <v>2023</v>
      </c>
      <c r="F11" s="15" t="s">
        <v>162</v>
      </c>
      <c r="G11" s="15" t="s">
        <v>133</v>
      </c>
      <c r="H11" s="15" t="s">
        <v>136</v>
      </c>
      <c r="I11" s="15" t="s">
        <v>139</v>
      </c>
      <c r="J11" s="15" t="s">
        <v>141</v>
      </c>
      <c r="K11" s="15" t="s">
        <v>275</v>
      </c>
      <c r="L11" s="15" t="s">
        <v>279</v>
      </c>
      <c r="M11" s="15">
        <v>0.26800000000000002</v>
      </c>
      <c r="N11" s="15">
        <v>0.29899999999999999</v>
      </c>
      <c r="O11" s="15">
        <v>1.2999999999999999E-2</v>
      </c>
      <c r="P11" s="15">
        <v>0.188</v>
      </c>
      <c r="Q11" s="15">
        <v>0.123</v>
      </c>
      <c r="R11" s="15">
        <v>0.313</v>
      </c>
      <c r="S11" s="15">
        <v>9.9220000000000006</v>
      </c>
      <c r="U11" s="15">
        <v>-1.0999999999999999E-2</v>
      </c>
      <c r="V11" s="15">
        <v>560</v>
      </c>
    </row>
    <row r="12" spans="1:22" x14ac:dyDescent="0.25">
      <c r="B12" s="15" t="s">
        <v>122</v>
      </c>
      <c r="C12" s="15" t="s">
        <v>207</v>
      </c>
      <c r="D12" s="15" t="s">
        <v>209</v>
      </c>
      <c r="E12" s="15">
        <v>2023</v>
      </c>
      <c r="F12" s="15" t="s">
        <v>162</v>
      </c>
      <c r="G12" s="15" t="s">
        <v>133</v>
      </c>
      <c r="H12" s="15" t="s">
        <v>136</v>
      </c>
      <c r="I12" s="15" t="s">
        <v>139</v>
      </c>
      <c r="J12" s="15" t="s">
        <v>141</v>
      </c>
      <c r="K12" s="15" t="s">
        <v>275</v>
      </c>
      <c r="L12" s="15" t="s">
        <v>280</v>
      </c>
      <c r="M12" s="15">
        <v>0.28799999999999998</v>
      </c>
      <c r="N12" s="15">
        <v>0.33800000000000002</v>
      </c>
      <c r="O12" s="15">
        <v>3.4000000000000002E-2</v>
      </c>
      <c r="P12" s="15">
        <v>0.20100000000000001</v>
      </c>
      <c r="Q12" s="15">
        <v>0.11799999999999999</v>
      </c>
      <c r="R12" s="15">
        <v>0.28199999999999997</v>
      </c>
      <c r="S12" s="15">
        <v>9.9390000000000001</v>
      </c>
      <c r="U12" s="15">
        <v>-1.0999999999999999E-2</v>
      </c>
      <c r="V12" s="15">
        <v>100</v>
      </c>
    </row>
    <row r="13" spans="1:22" x14ac:dyDescent="0.25">
      <c r="B13" s="15" t="s">
        <v>122</v>
      </c>
      <c r="C13" s="15" t="s">
        <v>207</v>
      </c>
      <c r="D13" s="15" t="s">
        <v>210</v>
      </c>
      <c r="E13" s="15">
        <v>2023</v>
      </c>
      <c r="F13" s="15" t="s">
        <v>162</v>
      </c>
      <c r="G13" s="15" t="s">
        <v>133</v>
      </c>
      <c r="H13" s="15" t="s">
        <v>136</v>
      </c>
      <c r="I13" s="15" t="s">
        <v>139</v>
      </c>
      <c r="J13" s="15" t="s">
        <v>141</v>
      </c>
      <c r="K13" s="15" t="s">
        <v>275</v>
      </c>
      <c r="L13" s="15" t="s">
        <v>276</v>
      </c>
      <c r="M13" s="15">
        <v>0.26200000000000001</v>
      </c>
      <c r="N13" s="15">
        <v>0.35199999999999998</v>
      </c>
      <c r="O13" s="15">
        <v>2.8000000000000001E-2</v>
      </c>
      <c r="P13" s="15">
        <v>0.14899999999999999</v>
      </c>
      <c r="Q13" s="15">
        <v>8.2000000000000003E-2</v>
      </c>
      <c r="R13" s="15">
        <v>0.27500000000000002</v>
      </c>
      <c r="S13" s="15">
        <v>9.7609999999999992</v>
      </c>
      <c r="U13" s="15">
        <v>-1.0999999999999999E-2</v>
      </c>
      <c r="V13" s="15">
        <v>160</v>
      </c>
    </row>
    <row r="14" spans="1:22" x14ac:dyDescent="0.25">
      <c r="B14" s="15" t="s">
        <v>122</v>
      </c>
      <c r="C14" s="15" t="s">
        <v>207</v>
      </c>
      <c r="D14" s="15" t="s">
        <v>210</v>
      </c>
      <c r="E14" s="15">
        <v>2023</v>
      </c>
      <c r="F14" s="15" t="s">
        <v>162</v>
      </c>
      <c r="G14" s="15" t="s">
        <v>133</v>
      </c>
      <c r="H14" s="15" t="s">
        <v>136</v>
      </c>
      <c r="I14" s="15" t="s">
        <v>139</v>
      </c>
      <c r="J14" s="15" t="s">
        <v>141</v>
      </c>
      <c r="K14" s="15" t="s">
        <v>275</v>
      </c>
      <c r="L14" s="15" t="s">
        <v>277</v>
      </c>
      <c r="M14" s="15">
        <v>0.21199999999999999</v>
      </c>
      <c r="N14" s="15">
        <v>0.32600000000000001</v>
      </c>
      <c r="O14" s="15">
        <v>8.9999999999999993E-3</v>
      </c>
      <c r="P14" s="15">
        <v>0.13900000000000001</v>
      </c>
      <c r="Q14" s="15">
        <v>8.6999999999999994E-2</v>
      </c>
      <c r="R14" s="15">
        <v>0.22700000000000001</v>
      </c>
      <c r="S14" s="15">
        <v>9.5879999999999992</v>
      </c>
      <c r="U14" s="15">
        <v>-1.0999999999999999E-2</v>
      </c>
      <c r="V14" s="15">
        <v>1360</v>
      </c>
    </row>
    <row r="15" spans="1:22" x14ac:dyDescent="0.25">
      <c r="B15" s="15" t="s">
        <v>122</v>
      </c>
      <c r="C15" s="15" t="s">
        <v>207</v>
      </c>
      <c r="D15" s="15" t="s">
        <v>210</v>
      </c>
      <c r="E15" s="15">
        <v>2023</v>
      </c>
      <c r="F15" s="15" t="s">
        <v>162</v>
      </c>
      <c r="G15" s="15" t="s">
        <v>133</v>
      </c>
      <c r="H15" s="15" t="s">
        <v>136</v>
      </c>
      <c r="I15" s="15" t="s">
        <v>139</v>
      </c>
      <c r="J15" s="15" t="s">
        <v>141</v>
      </c>
      <c r="K15" s="15" t="s">
        <v>275</v>
      </c>
      <c r="L15" s="15" t="s">
        <v>278</v>
      </c>
      <c r="M15" s="15">
        <v>0.25600000000000001</v>
      </c>
      <c r="N15" s="15">
        <v>0.44</v>
      </c>
      <c r="O15" s="15">
        <v>1.0999999999999999E-2</v>
      </c>
      <c r="P15" s="15">
        <v>0.154</v>
      </c>
      <c r="Q15" s="15">
        <v>0.1</v>
      </c>
      <c r="R15" s="15">
        <v>0.25800000000000001</v>
      </c>
      <c r="S15" s="15">
        <v>9.6820000000000004</v>
      </c>
      <c r="U15" s="15">
        <v>-1.0999999999999999E-2</v>
      </c>
      <c r="V15" s="15">
        <v>1750</v>
      </c>
    </row>
    <row r="16" spans="1:22" x14ac:dyDescent="0.25">
      <c r="B16" s="15" t="s">
        <v>122</v>
      </c>
      <c r="C16" s="15" t="s">
        <v>207</v>
      </c>
      <c r="D16" s="15" t="s">
        <v>210</v>
      </c>
      <c r="E16" s="15">
        <v>2023</v>
      </c>
      <c r="F16" s="15" t="s">
        <v>162</v>
      </c>
      <c r="G16" s="15" t="s">
        <v>133</v>
      </c>
      <c r="H16" s="15" t="s">
        <v>136</v>
      </c>
      <c r="I16" s="15" t="s">
        <v>139</v>
      </c>
      <c r="J16" s="15" t="s">
        <v>141</v>
      </c>
      <c r="K16" s="15" t="s">
        <v>275</v>
      </c>
      <c r="L16" s="15" t="s">
        <v>279</v>
      </c>
      <c r="M16" s="15">
        <v>0.27500000000000002</v>
      </c>
      <c r="N16" s="15">
        <v>0.42699999999999999</v>
      </c>
      <c r="O16" s="15">
        <v>1.7999999999999999E-2</v>
      </c>
      <c r="P16" s="15">
        <v>0.17199999999999999</v>
      </c>
      <c r="Q16" s="15">
        <v>0.109</v>
      </c>
      <c r="R16" s="15">
        <v>0.28399999999999997</v>
      </c>
      <c r="S16" s="15">
        <v>9.6839999999999993</v>
      </c>
      <c r="U16" s="15">
        <v>-1.0999999999999999E-2</v>
      </c>
      <c r="V16" s="15">
        <v>560</v>
      </c>
    </row>
    <row r="17" spans="2:22" x14ac:dyDescent="0.25">
      <c r="B17" s="15" t="s">
        <v>122</v>
      </c>
      <c r="C17" s="15" t="s">
        <v>207</v>
      </c>
      <c r="D17" s="15" t="s">
        <v>210</v>
      </c>
      <c r="E17" s="15">
        <v>2023</v>
      </c>
      <c r="F17" s="15" t="s">
        <v>162</v>
      </c>
      <c r="G17" s="15" t="s">
        <v>133</v>
      </c>
      <c r="H17" s="15" t="s">
        <v>136</v>
      </c>
      <c r="I17" s="15" t="s">
        <v>139</v>
      </c>
      <c r="J17" s="15" t="s">
        <v>141</v>
      </c>
      <c r="K17" s="15" t="s">
        <v>275</v>
      </c>
      <c r="L17" s="15" t="s">
        <v>280</v>
      </c>
      <c r="M17" s="15">
        <v>0.34200000000000003</v>
      </c>
      <c r="N17" s="15">
        <v>0.53300000000000003</v>
      </c>
      <c r="O17" s="15">
        <v>5.2999999999999999E-2</v>
      </c>
      <c r="P17" s="15">
        <v>0.17499999999999999</v>
      </c>
      <c r="Q17" s="15">
        <v>0.104</v>
      </c>
      <c r="R17" s="15">
        <v>0.29499999999999998</v>
      </c>
      <c r="S17" s="15">
        <v>9.7050000000000001</v>
      </c>
      <c r="U17" s="15">
        <v>-1.0999999999999999E-2</v>
      </c>
      <c r="V17" s="15">
        <v>100</v>
      </c>
    </row>
    <row r="18" spans="2:22" x14ac:dyDescent="0.25">
      <c r="B18" s="15" t="s">
        <v>122</v>
      </c>
      <c r="C18" s="15" t="s">
        <v>207</v>
      </c>
      <c r="D18" s="15" t="s">
        <v>211</v>
      </c>
      <c r="E18" s="15">
        <v>2023</v>
      </c>
      <c r="F18" s="15" t="s">
        <v>162</v>
      </c>
      <c r="G18" s="15" t="s">
        <v>133</v>
      </c>
      <c r="H18" s="15" t="s">
        <v>136</v>
      </c>
      <c r="I18" s="15" t="s">
        <v>139</v>
      </c>
      <c r="J18" s="15" t="s">
        <v>141</v>
      </c>
      <c r="K18" s="15" t="s">
        <v>275</v>
      </c>
      <c r="L18" s="15" t="s">
        <v>276</v>
      </c>
      <c r="M18" s="15">
        <v>0.251</v>
      </c>
      <c r="N18" s="15">
        <v>0.35</v>
      </c>
      <c r="O18" s="15">
        <v>2.8000000000000001E-2</v>
      </c>
      <c r="P18" s="15">
        <v>0.14099999999999999</v>
      </c>
      <c r="Q18" s="15">
        <v>8.2000000000000003E-2</v>
      </c>
      <c r="R18" s="15">
        <v>0.25700000000000001</v>
      </c>
      <c r="S18" s="15">
        <v>9.76</v>
      </c>
      <c r="U18" s="15">
        <v>-1.0999999999999999E-2</v>
      </c>
      <c r="V18" s="15">
        <v>160</v>
      </c>
    </row>
    <row r="19" spans="2:22" x14ac:dyDescent="0.25">
      <c r="B19" s="15" t="s">
        <v>122</v>
      </c>
      <c r="C19" s="15" t="s">
        <v>207</v>
      </c>
      <c r="D19" s="15" t="s">
        <v>211</v>
      </c>
      <c r="E19" s="15">
        <v>2023</v>
      </c>
      <c r="F19" s="15" t="s">
        <v>162</v>
      </c>
      <c r="G19" s="15" t="s">
        <v>133</v>
      </c>
      <c r="H19" s="15" t="s">
        <v>136</v>
      </c>
      <c r="I19" s="15" t="s">
        <v>139</v>
      </c>
      <c r="J19" s="15" t="s">
        <v>141</v>
      </c>
      <c r="K19" s="15" t="s">
        <v>275</v>
      </c>
      <c r="L19" s="15" t="s">
        <v>277</v>
      </c>
      <c r="M19" s="15">
        <v>0.2</v>
      </c>
      <c r="N19" s="15">
        <v>0.32200000000000001</v>
      </c>
      <c r="O19" s="15">
        <v>8.9999999999999993E-3</v>
      </c>
      <c r="P19" s="15">
        <v>0.129</v>
      </c>
      <c r="Q19" s="15">
        <v>8.3000000000000004E-2</v>
      </c>
      <c r="R19" s="15">
        <v>0.21299999999999999</v>
      </c>
      <c r="S19" s="15">
        <v>9.5879999999999992</v>
      </c>
      <c r="U19" s="15">
        <v>-1.0999999999999999E-2</v>
      </c>
      <c r="V19" s="15">
        <v>1360</v>
      </c>
    </row>
    <row r="20" spans="2:22" x14ac:dyDescent="0.25">
      <c r="B20" s="15" t="s">
        <v>122</v>
      </c>
      <c r="C20" s="15" t="s">
        <v>207</v>
      </c>
      <c r="D20" s="15" t="s">
        <v>211</v>
      </c>
      <c r="E20" s="15">
        <v>2023</v>
      </c>
      <c r="F20" s="15" t="s">
        <v>162</v>
      </c>
      <c r="G20" s="15" t="s">
        <v>133</v>
      </c>
      <c r="H20" s="15" t="s">
        <v>136</v>
      </c>
      <c r="I20" s="15" t="s">
        <v>139</v>
      </c>
      <c r="J20" s="15" t="s">
        <v>141</v>
      </c>
      <c r="K20" s="15" t="s">
        <v>275</v>
      </c>
      <c r="L20" s="15" t="s">
        <v>278</v>
      </c>
      <c r="M20" s="15">
        <v>0.24199999999999999</v>
      </c>
      <c r="N20" s="15">
        <v>0.436</v>
      </c>
      <c r="O20" s="15">
        <v>0.01</v>
      </c>
      <c r="P20" s="15">
        <v>0.14299999999999999</v>
      </c>
      <c r="Q20" s="15">
        <v>9.2999999999999999E-2</v>
      </c>
      <c r="R20" s="15">
        <v>0.24</v>
      </c>
      <c r="S20" s="15">
        <v>9.6820000000000004</v>
      </c>
      <c r="U20" s="15">
        <v>-1.0999999999999999E-2</v>
      </c>
      <c r="V20" s="15">
        <v>1750</v>
      </c>
    </row>
    <row r="21" spans="2:22" x14ac:dyDescent="0.25">
      <c r="B21" s="15" t="s">
        <v>122</v>
      </c>
      <c r="C21" s="15" t="s">
        <v>207</v>
      </c>
      <c r="D21" s="15" t="s">
        <v>211</v>
      </c>
      <c r="E21" s="15">
        <v>2023</v>
      </c>
      <c r="F21" s="15" t="s">
        <v>162</v>
      </c>
      <c r="G21" s="15" t="s">
        <v>133</v>
      </c>
      <c r="H21" s="15" t="s">
        <v>136</v>
      </c>
      <c r="I21" s="15" t="s">
        <v>139</v>
      </c>
      <c r="J21" s="15" t="s">
        <v>141</v>
      </c>
      <c r="K21" s="15" t="s">
        <v>275</v>
      </c>
      <c r="L21" s="15" t="s">
        <v>279</v>
      </c>
      <c r="M21" s="15">
        <v>0.26100000000000001</v>
      </c>
      <c r="N21" s="15">
        <v>0.41499999999999998</v>
      </c>
      <c r="O21" s="15">
        <v>1.7999999999999999E-2</v>
      </c>
      <c r="P21" s="15">
        <v>0.161</v>
      </c>
      <c r="Q21" s="15">
        <v>0.10100000000000001</v>
      </c>
      <c r="R21" s="15">
        <v>0.26300000000000001</v>
      </c>
      <c r="S21" s="15">
        <v>9.6839999999999993</v>
      </c>
      <c r="U21" s="15">
        <v>-1.0999999999999999E-2</v>
      </c>
      <c r="V21" s="15">
        <v>560</v>
      </c>
    </row>
    <row r="22" spans="2:22" x14ac:dyDescent="0.25">
      <c r="B22" s="15" t="s">
        <v>122</v>
      </c>
      <c r="C22" s="15" t="s">
        <v>207</v>
      </c>
      <c r="D22" s="15" t="s">
        <v>211</v>
      </c>
      <c r="E22" s="15">
        <v>2023</v>
      </c>
      <c r="F22" s="15" t="s">
        <v>162</v>
      </c>
      <c r="G22" s="15" t="s">
        <v>133</v>
      </c>
      <c r="H22" s="15" t="s">
        <v>136</v>
      </c>
      <c r="I22" s="15" t="s">
        <v>139</v>
      </c>
      <c r="J22" s="15" t="s">
        <v>141</v>
      </c>
      <c r="K22" s="15" t="s">
        <v>275</v>
      </c>
      <c r="L22" s="15" t="s">
        <v>280</v>
      </c>
      <c r="M22" s="15">
        <v>0.33500000000000002</v>
      </c>
      <c r="N22" s="15">
        <v>0.56000000000000005</v>
      </c>
      <c r="O22" s="15">
        <v>5.6000000000000001E-2</v>
      </c>
      <c r="P22" s="15">
        <v>0.16200000000000001</v>
      </c>
      <c r="Q22" s="15">
        <v>0.10100000000000001</v>
      </c>
      <c r="R22" s="15">
        <v>0.28199999999999997</v>
      </c>
      <c r="S22" s="15">
        <v>9.7050000000000001</v>
      </c>
      <c r="U22" s="15">
        <v>-1.0999999999999999E-2</v>
      </c>
      <c r="V22" s="15">
        <v>100</v>
      </c>
    </row>
    <row r="23" spans="2:22" x14ac:dyDescent="0.25">
      <c r="B23" s="15" t="s">
        <v>122</v>
      </c>
      <c r="C23" s="15" t="s">
        <v>207</v>
      </c>
      <c r="D23" s="15" t="s">
        <v>212</v>
      </c>
      <c r="E23" s="15">
        <v>2023</v>
      </c>
      <c r="F23" s="15" t="s">
        <v>162</v>
      </c>
      <c r="G23" s="15" t="s">
        <v>133</v>
      </c>
      <c r="H23" s="15" t="s">
        <v>136</v>
      </c>
      <c r="I23" s="15" t="s">
        <v>139</v>
      </c>
      <c r="J23" s="15" t="s">
        <v>141</v>
      </c>
      <c r="K23" s="15" t="s">
        <v>275</v>
      </c>
      <c r="L23" s="15" t="s">
        <v>276</v>
      </c>
      <c r="M23" s="15">
        <v>0.24399999999999999</v>
      </c>
      <c r="N23" s="15">
        <v>0.34799999999999998</v>
      </c>
      <c r="O23" s="15">
        <v>2.7E-2</v>
      </c>
      <c r="P23" s="15">
        <v>0.14299999999999999</v>
      </c>
      <c r="Q23" s="15">
        <v>0.08</v>
      </c>
      <c r="R23" s="15">
        <v>0.251</v>
      </c>
      <c r="S23" s="15">
        <v>9.5630000000000006</v>
      </c>
      <c r="U23" s="15">
        <v>-1.0999999999999999E-2</v>
      </c>
      <c r="V23" s="15">
        <v>160</v>
      </c>
    </row>
    <row r="24" spans="2:22" x14ac:dyDescent="0.25">
      <c r="B24" s="15" t="s">
        <v>122</v>
      </c>
      <c r="C24" s="15" t="s">
        <v>207</v>
      </c>
      <c r="D24" s="15" t="s">
        <v>212</v>
      </c>
      <c r="E24" s="15">
        <v>2023</v>
      </c>
      <c r="F24" s="15" t="s">
        <v>162</v>
      </c>
      <c r="G24" s="15" t="s">
        <v>133</v>
      </c>
      <c r="H24" s="15" t="s">
        <v>136</v>
      </c>
      <c r="I24" s="15" t="s">
        <v>139</v>
      </c>
      <c r="J24" s="15" t="s">
        <v>141</v>
      </c>
      <c r="K24" s="15" t="s">
        <v>275</v>
      </c>
      <c r="L24" s="15" t="s">
        <v>277</v>
      </c>
      <c r="M24" s="15">
        <v>0.189</v>
      </c>
      <c r="N24" s="15">
        <v>0.30199999999999999</v>
      </c>
      <c r="O24" s="15">
        <v>8.0000000000000002E-3</v>
      </c>
      <c r="P24" s="15">
        <v>0.122</v>
      </c>
      <c r="Q24" s="15">
        <v>7.8E-2</v>
      </c>
      <c r="R24" s="15">
        <v>0.19700000000000001</v>
      </c>
      <c r="S24" s="15">
        <v>9.3940000000000001</v>
      </c>
      <c r="U24" s="15">
        <v>-1.0999999999999999E-2</v>
      </c>
      <c r="V24" s="15">
        <v>1360</v>
      </c>
    </row>
    <row r="25" spans="2:22" x14ac:dyDescent="0.25">
      <c r="B25" s="15" t="s">
        <v>122</v>
      </c>
      <c r="C25" s="15" t="s">
        <v>207</v>
      </c>
      <c r="D25" s="15" t="s">
        <v>212</v>
      </c>
      <c r="E25" s="15">
        <v>2023</v>
      </c>
      <c r="F25" s="15" t="s">
        <v>162</v>
      </c>
      <c r="G25" s="15" t="s">
        <v>133</v>
      </c>
      <c r="H25" s="15" t="s">
        <v>136</v>
      </c>
      <c r="I25" s="15" t="s">
        <v>139</v>
      </c>
      <c r="J25" s="15" t="s">
        <v>141</v>
      </c>
      <c r="K25" s="15" t="s">
        <v>275</v>
      </c>
      <c r="L25" s="15" t="s">
        <v>278</v>
      </c>
      <c r="M25" s="15">
        <v>0.22800000000000001</v>
      </c>
      <c r="N25" s="15">
        <v>0.40200000000000002</v>
      </c>
      <c r="O25" s="15">
        <v>0.01</v>
      </c>
      <c r="P25" s="15">
        <v>0.13700000000000001</v>
      </c>
      <c r="Q25" s="15">
        <v>8.8999999999999996E-2</v>
      </c>
      <c r="R25" s="15">
        <v>0.22500000000000001</v>
      </c>
      <c r="S25" s="15">
        <v>9.4890000000000008</v>
      </c>
      <c r="U25" s="15">
        <v>-1.0999999999999999E-2</v>
      </c>
      <c r="V25" s="15">
        <v>1750</v>
      </c>
    </row>
    <row r="26" spans="2:22" x14ac:dyDescent="0.25">
      <c r="B26" s="15" t="s">
        <v>122</v>
      </c>
      <c r="C26" s="15" t="s">
        <v>207</v>
      </c>
      <c r="D26" s="15" t="s">
        <v>212</v>
      </c>
      <c r="E26" s="15">
        <v>2023</v>
      </c>
      <c r="F26" s="15" t="s">
        <v>162</v>
      </c>
      <c r="G26" s="15" t="s">
        <v>133</v>
      </c>
      <c r="H26" s="15" t="s">
        <v>136</v>
      </c>
      <c r="I26" s="15" t="s">
        <v>139</v>
      </c>
      <c r="J26" s="15" t="s">
        <v>141</v>
      </c>
      <c r="K26" s="15" t="s">
        <v>275</v>
      </c>
      <c r="L26" s="15" t="s">
        <v>279</v>
      </c>
      <c r="M26" s="15">
        <v>0.24299999999999999</v>
      </c>
      <c r="N26" s="15">
        <v>0.38</v>
      </c>
      <c r="O26" s="15">
        <v>1.6E-2</v>
      </c>
      <c r="P26" s="15">
        <v>0.151</v>
      </c>
      <c r="Q26" s="15">
        <v>9.6000000000000002E-2</v>
      </c>
      <c r="R26" s="15">
        <v>0.245</v>
      </c>
      <c r="S26" s="15">
        <v>9.4879999999999995</v>
      </c>
      <c r="U26" s="15">
        <v>-1.0999999999999999E-2</v>
      </c>
      <c r="V26" s="15">
        <v>560</v>
      </c>
    </row>
    <row r="27" spans="2:22" x14ac:dyDescent="0.25">
      <c r="B27" s="15" t="s">
        <v>122</v>
      </c>
      <c r="C27" s="15" t="s">
        <v>207</v>
      </c>
      <c r="D27" s="15" t="s">
        <v>212</v>
      </c>
      <c r="E27" s="15">
        <v>2023</v>
      </c>
      <c r="F27" s="15" t="s">
        <v>162</v>
      </c>
      <c r="G27" s="15" t="s">
        <v>133</v>
      </c>
      <c r="H27" s="15" t="s">
        <v>136</v>
      </c>
      <c r="I27" s="15" t="s">
        <v>139</v>
      </c>
      <c r="J27" s="15" t="s">
        <v>141</v>
      </c>
      <c r="K27" s="15" t="s">
        <v>275</v>
      </c>
      <c r="L27" s="15" t="s">
        <v>280</v>
      </c>
      <c r="M27" s="15">
        <v>0.32700000000000001</v>
      </c>
      <c r="N27" s="15">
        <v>0.56000000000000005</v>
      </c>
      <c r="O27" s="15">
        <v>5.6000000000000001E-2</v>
      </c>
      <c r="P27" s="15">
        <v>0.155</v>
      </c>
      <c r="Q27" s="15">
        <v>8.6999999999999994E-2</v>
      </c>
      <c r="R27" s="15">
        <v>0.27400000000000002</v>
      </c>
      <c r="S27" s="15">
        <v>9.5150000000000006</v>
      </c>
      <c r="U27" s="15">
        <v>-1.0999999999999999E-2</v>
      </c>
      <c r="V27" s="15">
        <v>100</v>
      </c>
    </row>
    <row r="28" spans="2:22" x14ac:dyDescent="0.25">
      <c r="B28" s="15" t="s">
        <v>122</v>
      </c>
      <c r="C28" s="15" t="s">
        <v>207</v>
      </c>
      <c r="D28" s="15" t="s">
        <v>213</v>
      </c>
      <c r="E28" s="15">
        <v>2023</v>
      </c>
      <c r="F28" s="15" t="s">
        <v>162</v>
      </c>
      <c r="G28" s="15" t="s">
        <v>133</v>
      </c>
      <c r="H28" s="15" t="s">
        <v>136</v>
      </c>
      <c r="I28" s="15" t="s">
        <v>139</v>
      </c>
      <c r="J28" s="15" t="s">
        <v>141</v>
      </c>
      <c r="K28" s="15" t="s">
        <v>275</v>
      </c>
      <c r="L28" s="15" t="s">
        <v>276</v>
      </c>
      <c r="M28" s="15">
        <v>0.253</v>
      </c>
      <c r="N28" s="15">
        <v>0.443</v>
      </c>
      <c r="O28" s="15">
        <v>3.5000000000000003E-2</v>
      </c>
      <c r="P28" s="15">
        <v>0.13700000000000001</v>
      </c>
      <c r="Q28" s="15">
        <v>0.08</v>
      </c>
      <c r="R28" s="15">
        <v>0.24299999999999999</v>
      </c>
      <c r="S28" s="15">
        <v>9.5630000000000006</v>
      </c>
      <c r="U28" s="15">
        <v>-1.0999999999999999E-2</v>
      </c>
      <c r="V28" s="15">
        <v>160</v>
      </c>
    </row>
    <row r="29" spans="2:22" x14ac:dyDescent="0.25">
      <c r="B29" s="15" t="s">
        <v>122</v>
      </c>
      <c r="C29" s="15" t="s">
        <v>207</v>
      </c>
      <c r="D29" s="15" t="s">
        <v>213</v>
      </c>
      <c r="E29" s="15">
        <v>2023</v>
      </c>
      <c r="F29" s="15" t="s">
        <v>162</v>
      </c>
      <c r="G29" s="15" t="s">
        <v>133</v>
      </c>
      <c r="H29" s="15" t="s">
        <v>136</v>
      </c>
      <c r="I29" s="15" t="s">
        <v>139</v>
      </c>
      <c r="J29" s="15" t="s">
        <v>141</v>
      </c>
      <c r="K29" s="15" t="s">
        <v>275</v>
      </c>
      <c r="L29" s="15" t="s">
        <v>277</v>
      </c>
      <c r="M29" s="15">
        <v>0.183</v>
      </c>
      <c r="N29" s="15">
        <v>0.29199999999999998</v>
      </c>
      <c r="O29" s="15">
        <v>8.0000000000000002E-3</v>
      </c>
      <c r="P29" s="15">
        <v>0.11799999999999999</v>
      </c>
      <c r="Q29" s="15">
        <v>7.6999999999999999E-2</v>
      </c>
      <c r="R29" s="15">
        <v>0.189</v>
      </c>
      <c r="S29" s="15">
        <v>9.3940000000000001</v>
      </c>
      <c r="U29" s="15">
        <v>-1.0999999999999999E-2</v>
      </c>
      <c r="V29" s="15">
        <v>1360</v>
      </c>
    </row>
    <row r="30" spans="2:22" x14ac:dyDescent="0.25">
      <c r="B30" s="15" t="s">
        <v>122</v>
      </c>
      <c r="C30" s="15" t="s">
        <v>207</v>
      </c>
      <c r="D30" s="15" t="s">
        <v>213</v>
      </c>
      <c r="E30" s="15">
        <v>2023</v>
      </c>
      <c r="F30" s="15" t="s">
        <v>162</v>
      </c>
      <c r="G30" s="15" t="s">
        <v>133</v>
      </c>
      <c r="H30" s="15" t="s">
        <v>136</v>
      </c>
      <c r="I30" s="15" t="s">
        <v>139</v>
      </c>
      <c r="J30" s="15" t="s">
        <v>141</v>
      </c>
      <c r="K30" s="15" t="s">
        <v>275</v>
      </c>
      <c r="L30" s="15" t="s">
        <v>278</v>
      </c>
      <c r="M30" s="15">
        <v>0.218</v>
      </c>
      <c r="N30" s="15">
        <v>0.373</v>
      </c>
      <c r="O30" s="15">
        <v>8.9999999999999993E-3</v>
      </c>
      <c r="P30" s="15">
        <v>0.13100000000000001</v>
      </c>
      <c r="Q30" s="15">
        <v>8.6999999999999994E-2</v>
      </c>
      <c r="R30" s="15">
        <v>0.218</v>
      </c>
      <c r="S30" s="15">
        <v>9.49</v>
      </c>
      <c r="U30" s="15">
        <v>-1.0999999999999999E-2</v>
      </c>
      <c r="V30" s="15">
        <v>1750</v>
      </c>
    </row>
    <row r="31" spans="2:22" x14ac:dyDescent="0.25">
      <c r="B31" s="15" t="s">
        <v>122</v>
      </c>
      <c r="C31" s="15" t="s">
        <v>207</v>
      </c>
      <c r="D31" s="15" t="s">
        <v>213</v>
      </c>
      <c r="E31" s="15">
        <v>2023</v>
      </c>
      <c r="F31" s="15" t="s">
        <v>162</v>
      </c>
      <c r="G31" s="15" t="s">
        <v>133</v>
      </c>
      <c r="H31" s="15" t="s">
        <v>136</v>
      </c>
      <c r="I31" s="15" t="s">
        <v>139</v>
      </c>
      <c r="J31" s="15" t="s">
        <v>141</v>
      </c>
      <c r="K31" s="15" t="s">
        <v>275</v>
      </c>
      <c r="L31" s="15" t="s">
        <v>279</v>
      </c>
      <c r="M31" s="15">
        <v>0.23799999999999999</v>
      </c>
      <c r="N31" s="15">
        <v>0.374</v>
      </c>
      <c r="O31" s="15">
        <v>1.6E-2</v>
      </c>
      <c r="P31" s="15">
        <v>0.14499999999999999</v>
      </c>
      <c r="Q31" s="15">
        <v>9.1999999999999998E-2</v>
      </c>
      <c r="R31" s="15">
        <v>0.23499999999999999</v>
      </c>
      <c r="S31" s="15">
        <v>9.4890000000000008</v>
      </c>
      <c r="U31" s="15">
        <v>-1.0999999999999999E-2</v>
      </c>
      <c r="V31" s="15">
        <v>560</v>
      </c>
    </row>
    <row r="32" spans="2:22" x14ac:dyDescent="0.25">
      <c r="B32" s="15" t="s">
        <v>122</v>
      </c>
      <c r="C32" s="15" t="s">
        <v>207</v>
      </c>
      <c r="D32" s="15" t="s">
        <v>213</v>
      </c>
      <c r="E32" s="15">
        <v>2023</v>
      </c>
      <c r="F32" s="15" t="s">
        <v>162</v>
      </c>
      <c r="G32" s="15" t="s">
        <v>133</v>
      </c>
      <c r="H32" s="15" t="s">
        <v>136</v>
      </c>
      <c r="I32" s="15" t="s">
        <v>139</v>
      </c>
      <c r="J32" s="15" t="s">
        <v>141</v>
      </c>
      <c r="K32" s="15" t="s">
        <v>275</v>
      </c>
      <c r="L32" s="15" t="s">
        <v>280</v>
      </c>
      <c r="M32" s="15">
        <v>0.32100000000000001</v>
      </c>
      <c r="N32" s="15">
        <v>0.54900000000000004</v>
      </c>
      <c r="O32" s="15">
        <v>5.5E-2</v>
      </c>
      <c r="P32" s="15">
        <v>0.154</v>
      </c>
      <c r="Q32" s="15">
        <v>8.4000000000000005E-2</v>
      </c>
      <c r="R32" s="15">
        <v>0.23699999999999999</v>
      </c>
      <c r="S32" s="15">
        <v>9.5150000000000006</v>
      </c>
      <c r="U32" s="15">
        <v>-1.0999999999999999E-2</v>
      </c>
      <c r="V32" s="15">
        <v>100</v>
      </c>
    </row>
    <row r="33" spans="2:22" x14ac:dyDescent="0.25">
      <c r="B33" s="15" t="s">
        <v>122</v>
      </c>
      <c r="C33" s="15" t="s">
        <v>207</v>
      </c>
      <c r="D33" s="15" t="s">
        <v>214</v>
      </c>
      <c r="E33" s="15">
        <v>2023</v>
      </c>
      <c r="F33" s="15" t="s">
        <v>162</v>
      </c>
      <c r="G33" s="15" t="s">
        <v>133</v>
      </c>
      <c r="H33" s="15" t="s">
        <v>136</v>
      </c>
      <c r="I33" s="15" t="s">
        <v>139</v>
      </c>
      <c r="J33" s="15" t="s">
        <v>141</v>
      </c>
      <c r="K33" s="15" t="s">
        <v>275</v>
      </c>
      <c r="L33" s="15" t="s">
        <v>276</v>
      </c>
      <c r="M33" s="15">
        <v>0.248</v>
      </c>
      <c r="N33" s="15">
        <v>0.47199999999999998</v>
      </c>
      <c r="O33" s="15">
        <v>3.6999999999999998E-2</v>
      </c>
      <c r="P33" s="15">
        <v>0.13300000000000001</v>
      </c>
      <c r="Q33" s="15">
        <v>7.3999999999999996E-2</v>
      </c>
      <c r="R33" s="15">
        <v>0.22900000000000001</v>
      </c>
      <c r="S33" s="15">
        <v>9.3800000000000008</v>
      </c>
      <c r="U33" s="15">
        <v>-1.0999999999999999E-2</v>
      </c>
      <c r="V33" s="15">
        <v>160</v>
      </c>
    </row>
    <row r="34" spans="2:22" x14ac:dyDescent="0.25">
      <c r="B34" s="15" t="s">
        <v>122</v>
      </c>
      <c r="C34" s="15" t="s">
        <v>207</v>
      </c>
      <c r="D34" s="15" t="s">
        <v>214</v>
      </c>
      <c r="E34" s="15">
        <v>2023</v>
      </c>
      <c r="F34" s="15" t="s">
        <v>162</v>
      </c>
      <c r="G34" s="15" t="s">
        <v>133</v>
      </c>
      <c r="H34" s="15" t="s">
        <v>136</v>
      </c>
      <c r="I34" s="15" t="s">
        <v>139</v>
      </c>
      <c r="J34" s="15" t="s">
        <v>141</v>
      </c>
      <c r="K34" s="15" t="s">
        <v>275</v>
      </c>
      <c r="L34" s="15" t="s">
        <v>277</v>
      </c>
      <c r="M34" s="15">
        <v>0.17799999999999999</v>
      </c>
      <c r="N34" s="15">
        <v>0.307</v>
      </c>
      <c r="O34" s="15">
        <v>8.0000000000000002E-3</v>
      </c>
      <c r="P34" s="15">
        <v>0.113</v>
      </c>
      <c r="Q34" s="15">
        <v>7.4999999999999997E-2</v>
      </c>
      <c r="R34" s="15">
        <v>0.17899999999999999</v>
      </c>
      <c r="S34" s="15">
        <v>9.2129999999999992</v>
      </c>
      <c r="U34" s="15">
        <v>-1.0999999999999999E-2</v>
      </c>
      <c r="V34" s="15">
        <v>1360</v>
      </c>
    </row>
    <row r="35" spans="2:22" x14ac:dyDescent="0.25">
      <c r="B35" s="15" t="s">
        <v>122</v>
      </c>
      <c r="C35" s="15" t="s">
        <v>207</v>
      </c>
      <c r="D35" s="15" t="s">
        <v>214</v>
      </c>
      <c r="E35" s="15">
        <v>2023</v>
      </c>
      <c r="F35" s="15" t="s">
        <v>162</v>
      </c>
      <c r="G35" s="15" t="s">
        <v>133</v>
      </c>
      <c r="H35" s="15" t="s">
        <v>136</v>
      </c>
      <c r="I35" s="15" t="s">
        <v>139</v>
      </c>
      <c r="J35" s="15" t="s">
        <v>141</v>
      </c>
      <c r="K35" s="15" t="s">
        <v>275</v>
      </c>
      <c r="L35" s="15" t="s">
        <v>278</v>
      </c>
      <c r="M35" s="15">
        <v>0.20799999999999999</v>
      </c>
      <c r="N35" s="15">
        <v>0.34899999999999998</v>
      </c>
      <c r="O35" s="15">
        <v>8.0000000000000002E-3</v>
      </c>
      <c r="P35" s="15">
        <v>0.126</v>
      </c>
      <c r="Q35" s="15">
        <v>8.4000000000000005E-2</v>
      </c>
      <c r="R35" s="15">
        <v>0.21199999999999999</v>
      </c>
      <c r="S35" s="15">
        <v>9.3089999999999993</v>
      </c>
      <c r="U35" s="15">
        <v>-1.0999999999999999E-2</v>
      </c>
      <c r="V35" s="15">
        <v>1750</v>
      </c>
    </row>
    <row r="36" spans="2:22" x14ac:dyDescent="0.25">
      <c r="B36" s="15" t="s">
        <v>122</v>
      </c>
      <c r="C36" s="15" t="s">
        <v>207</v>
      </c>
      <c r="D36" s="15" t="s">
        <v>214</v>
      </c>
      <c r="E36" s="15">
        <v>2023</v>
      </c>
      <c r="F36" s="15" t="s">
        <v>162</v>
      </c>
      <c r="G36" s="15" t="s">
        <v>133</v>
      </c>
      <c r="H36" s="15" t="s">
        <v>136</v>
      </c>
      <c r="I36" s="15" t="s">
        <v>139</v>
      </c>
      <c r="J36" s="15" t="s">
        <v>141</v>
      </c>
      <c r="K36" s="15" t="s">
        <v>275</v>
      </c>
      <c r="L36" s="15" t="s">
        <v>279</v>
      </c>
      <c r="M36" s="15">
        <v>0.22900000000000001</v>
      </c>
      <c r="N36" s="15">
        <v>0.36299999999999999</v>
      </c>
      <c r="O36" s="15">
        <v>1.4999999999999999E-2</v>
      </c>
      <c r="P36" s="15">
        <v>0.14000000000000001</v>
      </c>
      <c r="Q36" s="15">
        <v>8.8999999999999996E-2</v>
      </c>
      <c r="R36" s="15">
        <v>0.22700000000000001</v>
      </c>
      <c r="S36" s="15">
        <v>9.3079999999999998</v>
      </c>
      <c r="U36" s="15">
        <v>-1.0999999999999999E-2</v>
      </c>
      <c r="V36" s="15">
        <v>560</v>
      </c>
    </row>
    <row r="37" spans="2:22" x14ac:dyDescent="0.25">
      <c r="B37" s="15" t="s">
        <v>122</v>
      </c>
      <c r="C37" s="15" t="s">
        <v>207</v>
      </c>
      <c r="D37" s="15" t="s">
        <v>214</v>
      </c>
      <c r="E37" s="15">
        <v>2023</v>
      </c>
      <c r="F37" s="15" t="s">
        <v>162</v>
      </c>
      <c r="G37" s="15" t="s">
        <v>133</v>
      </c>
      <c r="H37" s="15" t="s">
        <v>136</v>
      </c>
      <c r="I37" s="15" t="s">
        <v>139</v>
      </c>
      <c r="J37" s="15" t="s">
        <v>141</v>
      </c>
      <c r="K37" s="15" t="s">
        <v>275</v>
      </c>
      <c r="L37" s="15" t="s">
        <v>280</v>
      </c>
      <c r="M37" s="15">
        <v>0.30599999999999999</v>
      </c>
      <c r="N37" s="15">
        <v>0.51700000000000002</v>
      </c>
      <c r="O37" s="15">
        <v>5.1999999999999998E-2</v>
      </c>
      <c r="P37" s="15">
        <v>0.14499999999999999</v>
      </c>
      <c r="Q37" s="15">
        <v>0.09</v>
      </c>
      <c r="R37" s="15">
        <v>0.21299999999999999</v>
      </c>
      <c r="S37" s="15">
        <v>9.3350000000000009</v>
      </c>
      <c r="U37" s="15">
        <v>-1.0999999999999999E-2</v>
      </c>
      <c r="V37" s="15">
        <v>100</v>
      </c>
    </row>
    <row r="38" spans="2:22" x14ac:dyDescent="0.25">
      <c r="B38" s="15" t="s">
        <v>122</v>
      </c>
      <c r="C38" s="15" t="s">
        <v>207</v>
      </c>
      <c r="D38" s="15" t="s">
        <v>215</v>
      </c>
      <c r="E38" s="15">
        <v>2023</v>
      </c>
      <c r="F38" s="15" t="s">
        <v>162</v>
      </c>
      <c r="G38" s="15" t="s">
        <v>133</v>
      </c>
      <c r="H38" s="15" t="s">
        <v>136</v>
      </c>
      <c r="I38" s="15" t="s">
        <v>139</v>
      </c>
      <c r="J38" s="15" t="s">
        <v>141</v>
      </c>
      <c r="K38" s="15" t="s">
        <v>275</v>
      </c>
      <c r="L38" s="15" t="s">
        <v>276</v>
      </c>
      <c r="M38" s="15">
        <v>0.24199999999999999</v>
      </c>
      <c r="N38" s="15">
        <v>0.45800000000000002</v>
      </c>
      <c r="O38" s="15">
        <v>3.5999999999999997E-2</v>
      </c>
      <c r="P38" s="15">
        <v>0.127</v>
      </c>
      <c r="Q38" s="15">
        <v>7.3999999999999996E-2</v>
      </c>
      <c r="R38" s="15">
        <v>0.22700000000000001</v>
      </c>
      <c r="S38" s="15">
        <v>9.3800000000000008</v>
      </c>
      <c r="U38" s="15">
        <v>-1.0999999999999999E-2</v>
      </c>
      <c r="V38" s="15">
        <v>160</v>
      </c>
    </row>
    <row r="39" spans="2:22" x14ac:dyDescent="0.25">
      <c r="B39" s="15" t="s">
        <v>122</v>
      </c>
      <c r="C39" s="15" t="s">
        <v>207</v>
      </c>
      <c r="D39" s="15" t="s">
        <v>215</v>
      </c>
      <c r="E39" s="15">
        <v>2023</v>
      </c>
      <c r="F39" s="15" t="s">
        <v>162</v>
      </c>
      <c r="G39" s="15" t="s">
        <v>133</v>
      </c>
      <c r="H39" s="15" t="s">
        <v>136</v>
      </c>
      <c r="I39" s="15" t="s">
        <v>139</v>
      </c>
      <c r="J39" s="15" t="s">
        <v>141</v>
      </c>
      <c r="K39" s="15" t="s">
        <v>275</v>
      </c>
      <c r="L39" s="15" t="s">
        <v>277</v>
      </c>
      <c r="M39" s="15">
        <v>0.17299999999999999</v>
      </c>
      <c r="N39" s="15">
        <v>0.29699999999999999</v>
      </c>
      <c r="O39" s="15">
        <v>8.0000000000000002E-3</v>
      </c>
      <c r="P39" s="15">
        <v>0.111</v>
      </c>
      <c r="Q39" s="15">
        <v>7.2999999999999995E-2</v>
      </c>
      <c r="R39" s="15">
        <v>0.17499999999999999</v>
      </c>
      <c r="S39" s="15">
        <v>9.2140000000000004</v>
      </c>
      <c r="U39" s="15">
        <v>-1.0999999999999999E-2</v>
      </c>
      <c r="V39" s="15">
        <v>1360</v>
      </c>
    </row>
    <row r="40" spans="2:22" x14ac:dyDescent="0.25">
      <c r="B40" s="15" t="s">
        <v>122</v>
      </c>
      <c r="C40" s="15" t="s">
        <v>207</v>
      </c>
      <c r="D40" s="15" t="s">
        <v>215</v>
      </c>
      <c r="E40" s="15">
        <v>2023</v>
      </c>
      <c r="F40" s="15" t="s">
        <v>162</v>
      </c>
      <c r="G40" s="15" t="s">
        <v>133</v>
      </c>
      <c r="H40" s="15" t="s">
        <v>136</v>
      </c>
      <c r="I40" s="15" t="s">
        <v>139</v>
      </c>
      <c r="J40" s="15" t="s">
        <v>141</v>
      </c>
      <c r="K40" s="15" t="s">
        <v>275</v>
      </c>
      <c r="L40" s="15" t="s">
        <v>278</v>
      </c>
      <c r="M40" s="15">
        <v>0.19900000000000001</v>
      </c>
      <c r="N40" s="15">
        <v>0.30599999999999999</v>
      </c>
      <c r="O40" s="15">
        <v>7.0000000000000001E-3</v>
      </c>
      <c r="P40" s="15">
        <v>0.123</v>
      </c>
      <c r="Q40" s="15">
        <v>8.2000000000000003E-2</v>
      </c>
      <c r="R40" s="15">
        <v>0.20300000000000001</v>
      </c>
      <c r="S40" s="15">
        <v>9.31</v>
      </c>
      <c r="U40" s="15">
        <v>-1.0999999999999999E-2</v>
      </c>
      <c r="V40" s="15">
        <v>1750</v>
      </c>
    </row>
    <row r="41" spans="2:22" x14ac:dyDescent="0.25">
      <c r="B41" s="15" t="s">
        <v>122</v>
      </c>
      <c r="C41" s="15" t="s">
        <v>207</v>
      </c>
      <c r="D41" s="15" t="s">
        <v>215</v>
      </c>
      <c r="E41" s="15">
        <v>2023</v>
      </c>
      <c r="F41" s="15" t="s">
        <v>162</v>
      </c>
      <c r="G41" s="15" t="s">
        <v>133</v>
      </c>
      <c r="H41" s="15" t="s">
        <v>136</v>
      </c>
      <c r="I41" s="15" t="s">
        <v>139</v>
      </c>
      <c r="J41" s="15" t="s">
        <v>141</v>
      </c>
      <c r="K41" s="15" t="s">
        <v>275</v>
      </c>
      <c r="L41" s="15" t="s">
        <v>279</v>
      </c>
      <c r="M41" s="15">
        <v>0.22</v>
      </c>
      <c r="N41" s="15">
        <v>0.33400000000000002</v>
      </c>
      <c r="O41" s="15">
        <v>1.4E-2</v>
      </c>
      <c r="P41" s="15">
        <v>0.13700000000000001</v>
      </c>
      <c r="Q41" s="15">
        <v>8.6999999999999994E-2</v>
      </c>
      <c r="R41" s="15">
        <v>0.22</v>
      </c>
      <c r="S41" s="15">
        <v>9.3089999999999993</v>
      </c>
      <c r="U41" s="15">
        <v>-1.0999999999999999E-2</v>
      </c>
      <c r="V41" s="15">
        <v>560</v>
      </c>
    </row>
    <row r="42" spans="2:22" x14ac:dyDescent="0.25">
      <c r="B42" s="15" t="s">
        <v>122</v>
      </c>
      <c r="C42" s="15" t="s">
        <v>207</v>
      </c>
      <c r="D42" s="15" t="s">
        <v>215</v>
      </c>
      <c r="E42" s="15">
        <v>2023</v>
      </c>
      <c r="F42" s="15" t="s">
        <v>162</v>
      </c>
      <c r="G42" s="15" t="s">
        <v>133</v>
      </c>
      <c r="H42" s="15" t="s">
        <v>136</v>
      </c>
      <c r="I42" s="15" t="s">
        <v>139</v>
      </c>
      <c r="J42" s="15" t="s">
        <v>141</v>
      </c>
      <c r="K42" s="15" t="s">
        <v>275</v>
      </c>
      <c r="L42" s="15" t="s">
        <v>280</v>
      </c>
      <c r="M42" s="15">
        <v>0.29599999999999999</v>
      </c>
      <c r="N42" s="15">
        <v>0.48199999999999998</v>
      </c>
      <c r="O42" s="15">
        <v>4.8000000000000001E-2</v>
      </c>
      <c r="P42" s="15">
        <v>0.14399999999999999</v>
      </c>
      <c r="Q42" s="15">
        <v>8.8999999999999996E-2</v>
      </c>
      <c r="R42" s="15">
        <v>0.20799999999999999</v>
      </c>
      <c r="S42" s="15">
        <v>9.3350000000000009</v>
      </c>
      <c r="U42" s="15">
        <v>-1.0999999999999999E-2</v>
      </c>
      <c r="V42" s="15">
        <v>100</v>
      </c>
    </row>
    <row r="43" spans="2:22" x14ac:dyDescent="0.25">
      <c r="B43" s="15" t="s">
        <v>122</v>
      </c>
      <c r="C43" s="15" t="s">
        <v>207</v>
      </c>
      <c r="D43" s="15" t="s">
        <v>216</v>
      </c>
      <c r="E43" s="15">
        <v>2023</v>
      </c>
      <c r="F43" s="15" t="s">
        <v>162</v>
      </c>
      <c r="G43" s="15" t="s">
        <v>133</v>
      </c>
      <c r="H43" s="15" t="s">
        <v>136</v>
      </c>
      <c r="I43" s="15" t="s">
        <v>139</v>
      </c>
      <c r="J43" s="15" t="s">
        <v>141</v>
      </c>
      <c r="K43" s="15" t="s">
        <v>275</v>
      </c>
      <c r="L43" s="15" t="s">
        <v>276</v>
      </c>
      <c r="M43" s="15">
        <v>0.23799999999999999</v>
      </c>
      <c r="N43" s="15">
        <v>0.437</v>
      </c>
      <c r="O43" s="15">
        <v>3.5000000000000003E-2</v>
      </c>
      <c r="P43" s="15">
        <v>0.123</v>
      </c>
      <c r="Q43" s="15">
        <v>7.3999999999999996E-2</v>
      </c>
      <c r="R43" s="15">
        <v>0.22900000000000001</v>
      </c>
      <c r="S43" s="15">
        <v>9.2590000000000003</v>
      </c>
      <c r="U43" s="15">
        <v>-1.0999999999999999E-2</v>
      </c>
      <c r="V43" s="15">
        <v>160</v>
      </c>
    </row>
    <row r="44" spans="2:22" x14ac:dyDescent="0.25">
      <c r="B44" s="15" t="s">
        <v>122</v>
      </c>
      <c r="C44" s="15" t="s">
        <v>207</v>
      </c>
      <c r="D44" s="15" t="s">
        <v>216</v>
      </c>
      <c r="E44" s="15">
        <v>2023</v>
      </c>
      <c r="F44" s="15" t="s">
        <v>162</v>
      </c>
      <c r="G44" s="15" t="s">
        <v>133</v>
      </c>
      <c r="H44" s="15" t="s">
        <v>136</v>
      </c>
      <c r="I44" s="15" t="s">
        <v>139</v>
      </c>
      <c r="J44" s="15" t="s">
        <v>141</v>
      </c>
      <c r="K44" s="15" t="s">
        <v>275</v>
      </c>
      <c r="L44" s="15" t="s">
        <v>277</v>
      </c>
      <c r="M44" s="15">
        <v>0.16600000000000001</v>
      </c>
      <c r="N44" s="15">
        <v>0.26300000000000001</v>
      </c>
      <c r="O44" s="15">
        <v>7.0000000000000001E-3</v>
      </c>
      <c r="P44" s="15">
        <v>0.109</v>
      </c>
      <c r="Q44" s="15">
        <v>7.1999999999999995E-2</v>
      </c>
      <c r="R44" s="15">
        <v>0.17199999999999999</v>
      </c>
      <c r="S44" s="15">
        <v>9.0950000000000006</v>
      </c>
      <c r="U44" s="15">
        <v>-1.0999999999999999E-2</v>
      </c>
      <c r="V44" s="15">
        <v>1360</v>
      </c>
    </row>
    <row r="45" spans="2:22" x14ac:dyDescent="0.25">
      <c r="B45" s="15" t="s">
        <v>122</v>
      </c>
      <c r="C45" s="15" t="s">
        <v>207</v>
      </c>
      <c r="D45" s="15" t="s">
        <v>216</v>
      </c>
      <c r="E45" s="15">
        <v>2023</v>
      </c>
      <c r="F45" s="15" t="s">
        <v>162</v>
      </c>
      <c r="G45" s="15" t="s">
        <v>133</v>
      </c>
      <c r="H45" s="15" t="s">
        <v>136</v>
      </c>
      <c r="I45" s="15" t="s">
        <v>139</v>
      </c>
      <c r="J45" s="15" t="s">
        <v>141</v>
      </c>
      <c r="K45" s="15" t="s">
        <v>275</v>
      </c>
      <c r="L45" s="15" t="s">
        <v>278</v>
      </c>
      <c r="M45" s="15">
        <v>0.192</v>
      </c>
      <c r="N45" s="15">
        <v>0.27700000000000002</v>
      </c>
      <c r="O45" s="15">
        <v>7.0000000000000001E-3</v>
      </c>
      <c r="P45" s="15">
        <v>0.122</v>
      </c>
      <c r="Q45" s="15">
        <v>8.1000000000000003E-2</v>
      </c>
      <c r="R45" s="15">
        <v>0.2</v>
      </c>
      <c r="S45" s="15">
        <v>9.19</v>
      </c>
      <c r="U45" s="15">
        <v>-1.0999999999999999E-2</v>
      </c>
      <c r="V45" s="15">
        <v>1750</v>
      </c>
    </row>
    <row r="46" spans="2:22" x14ac:dyDescent="0.25">
      <c r="B46" s="15" t="s">
        <v>122</v>
      </c>
      <c r="C46" s="15" t="s">
        <v>207</v>
      </c>
      <c r="D46" s="15" t="s">
        <v>216</v>
      </c>
      <c r="E46" s="15">
        <v>2023</v>
      </c>
      <c r="F46" s="15" t="s">
        <v>162</v>
      </c>
      <c r="G46" s="15" t="s">
        <v>133</v>
      </c>
      <c r="H46" s="15" t="s">
        <v>136</v>
      </c>
      <c r="I46" s="15" t="s">
        <v>139</v>
      </c>
      <c r="J46" s="15" t="s">
        <v>141</v>
      </c>
      <c r="K46" s="15" t="s">
        <v>275</v>
      </c>
      <c r="L46" s="15" t="s">
        <v>279</v>
      </c>
      <c r="M46" s="15">
        <v>0.21</v>
      </c>
      <c r="N46" s="15">
        <v>0.28699999999999998</v>
      </c>
      <c r="O46" s="15">
        <v>1.2E-2</v>
      </c>
      <c r="P46" s="15">
        <v>0.13300000000000001</v>
      </c>
      <c r="Q46" s="15">
        <v>8.5000000000000006E-2</v>
      </c>
      <c r="R46" s="15">
        <v>0.215</v>
      </c>
      <c r="S46" s="15">
        <v>9.19</v>
      </c>
      <c r="U46" s="15">
        <v>-1.0999999999999999E-2</v>
      </c>
      <c r="V46" s="15">
        <v>560</v>
      </c>
    </row>
    <row r="47" spans="2:22" x14ac:dyDescent="0.25">
      <c r="B47" s="15" t="s">
        <v>122</v>
      </c>
      <c r="C47" s="15" t="s">
        <v>207</v>
      </c>
      <c r="D47" s="15" t="s">
        <v>216</v>
      </c>
      <c r="E47" s="15">
        <v>2023</v>
      </c>
      <c r="F47" s="15" t="s">
        <v>162</v>
      </c>
      <c r="G47" s="15" t="s">
        <v>133</v>
      </c>
      <c r="H47" s="15" t="s">
        <v>136</v>
      </c>
      <c r="I47" s="15" t="s">
        <v>139</v>
      </c>
      <c r="J47" s="15" t="s">
        <v>141</v>
      </c>
      <c r="K47" s="15" t="s">
        <v>275</v>
      </c>
      <c r="L47" s="15" t="s">
        <v>280</v>
      </c>
      <c r="M47" s="15">
        <v>0.27900000000000003</v>
      </c>
      <c r="N47" s="15">
        <v>0.434</v>
      </c>
      <c r="O47" s="15">
        <v>4.2999999999999997E-2</v>
      </c>
      <c r="P47" s="15">
        <v>0.14299999999999999</v>
      </c>
      <c r="Q47" s="15">
        <v>9.0999999999999998E-2</v>
      </c>
      <c r="R47" s="15">
        <v>0.223</v>
      </c>
      <c r="S47" s="15">
        <v>9.2140000000000004</v>
      </c>
      <c r="U47" s="15">
        <v>-1.0999999999999999E-2</v>
      </c>
      <c r="V47" s="15">
        <v>100</v>
      </c>
    </row>
    <row r="48" spans="2:22" x14ac:dyDescent="0.25">
      <c r="B48" s="15" t="s">
        <v>122</v>
      </c>
      <c r="C48" s="15" t="s">
        <v>207</v>
      </c>
      <c r="D48" s="15" t="s">
        <v>217</v>
      </c>
      <c r="E48" s="15">
        <v>2023</v>
      </c>
      <c r="F48" s="15" t="s">
        <v>162</v>
      </c>
      <c r="G48" s="15" t="s">
        <v>133</v>
      </c>
      <c r="H48" s="15" t="s">
        <v>136</v>
      </c>
      <c r="I48" s="15" t="s">
        <v>139</v>
      </c>
      <c r="J48" s="15" t="s">
        <v>141</v>
      </c>
      <c r="K48" s="15" t="s">
        <v>275</v>
      </c>
      <c r="L48" s="15" t="s">
        <v>276</v>
      </c>
      <c r="M48" s="15">
        <v>0.22600000000000001</v>
      </c>
      <c r="N48" s="15">
        <v>0.36199999999999999</v>
      </c>
      <c r="O48" s="15">
        <v>2.9000000000000001E-2</v>
      </c>
      <c r="P48" s="15">
        <v>0.123</v>
      </c>
      <c r="Q48" s="15">
        <v>7.1999999999999995E-2</v>
      </c>
      <c r="R48" s="15">
        <v>0.23200000000000001</v>
      </c>
      <c r="S48" s="15">
        <v>9.2590000000000003</v>
      </c>
      <c r="U48" s="15">
        <v>-1.0999999999999999E-2</v>
      </c>
      <c r="V48" s="15">
        <v>160</v>
      </c>
    </row>
    <row r="49" spans="2:22" x14ac:dyDescent="0.25">
      <c r="B49" s="15" t="s">
        <v>122</v>
      </c>
      <c r="C49" s="15" t="s">
        <v>207</v>
      </c>
      <c r="D49" s="15" t="s">
        <v>217</v>
      </c>
      <c r="E49" s="15">
        <v>2023</v>
      </c>
      <c r="F49" s="15" t="s">
        <v>162</v>
      </c>
      <c r="G49" s="15" t="s">
        <v>133</v>
      </c>
      <c r="H49" s="15" t="s">
        <v>136</v>
      </c>
      <c r="I49" s="15" t="s">
        <v>139</v>
      </c>
      <c r="J49" s="15" t="s">
        <v>141</v>
      </c>
      <c r="K49" s="15" t="s">
        <v>275</v>
      </c>
      <c r="L49" s="15" t="s">
        <v>277</v>
      </c>
      <c r="M49" s="15">
        <v>0.158</v>
      </c>
      <c r="N49" s="15">
        <v>0.20300000000000001</v>
      </c>
      <c r="O49" s="15">
        <v>6.0000000000000001E-3</v>
      </c>
      <c r="P49" s="15">
        <v>0.108</v>
      </c>
      <c r="Q49" s="15">
        <v>7.0999999999999994E-2</v>
      </c>
      <c r="R49" s="15">
        <v>0.17100000000000001</v>
      </c>
      <c r="S49" s="15">
        <v>9.0950000000000006</v>
      </c>
      <c r="U49" s="15">
        <v>-1.0999999999999999E-2</v>
      </c>
      <c r="V49" s="15">
        <v>1360</v>
      </c>
    </row>
    <row r="50" spans="2:22" x14ac:dyDescent="0.25">
      <c r="B50" s="15" t="s">
        <v>122</v>
      </c>
      <c r="C50" s="15" t="s">
        <v>207</v>
      </c>
      <c r="D50" s="15" t="s">
        <v>217</v>
      </c>
      <c r="E50" s="15">
        <v>2023</v>
      </c>
      <c r="F50" s="15" t="s">
        <v>162</v>
      </c>
      <c r="G50" s="15" t="s">
        <v>133</v>
      </c>
      <c r="H50" s="15" t="s">
        <v>136</v>
      </c>
      <c r="I50" s="15" t="s">
        <v>139</v>
      </c>
      <c r="J50" s="15" t="s">
        <v>141</v>
      </c>
      <c r="K50" s="15" t="s">
        <v>275</v>
      </c>
      <c r="L50" s="15" t="s">
        <v>278</v>
      </c>
      <c r="M50" s="15">
        <v>0.184</v>
      </c>
      <c r="N50" s="15">
        <v>0.23899999999999999</v>
      </c>
      <c r="O50" s="15">
        <v>6.0000000000000001E-3</v>
      </c>
      <c r="P50" s="15">
        <v>0.123</v>
      </c>
      <c r="Q50" s="15">
        <v>8.1000000000000003E-2</v>
      </c>
      <c r="R50" s="15">
        <v>0.20100000000000001</v>
      </c>
      <c r="S50" s="15">
        <v>9.19</v>
      </c>
      <c r="U50" s="15">
        <v>-1.0999999999999999E-2</v>
      </c>
      <c r="V50" s="15">
        <v>1750</v>
      </c>
    </row>
    <row r="51" spans="2:22" x14ac:dyDescent="0.25">
      <c r="B51" s="15" t="s">
        <v>122</v>
      </c>
      <c r="C51" s="15" t="s">
        <v>207</v>
      </c>
      <c r="D51" s="15" t="s">
        <v>217</v>
      </c>
      <c r="E51" s="15">
        <v>2023</v>
      </c>
      <c r="F51" s="15" t="s">
        <v>162</v>
      </c>
      <c r="G51" s="15" t="s">
        <v>133</v>
      </c>
      <c r="H51" s="15" t="s">
        <v>136</v>
      </c>
      <c r="I51" s="15" t="s">
        <v>139</v>
      </c>
      <c r="J51" s="15" t="s">
        <v>141</v>
      </c>
      <c r="K51" s="15" t="s">
        <v>275</v>
      </c>
      <c r="L51" s="15" t="s">
        <v>279</v>
      </c>
      <c r="M51" s="15">
        <v>0.19900000000000001</v>
      </c>
      <c r="N51" s="15">
        <v>0.23200000000000001</v>
      </c>
      <c r="O51" s="15">
        <v>0.01</v>
      </c>
      <c r="P51" s="15">
        <v>0.13400000000000001</v>
      </c>
      <c r="Q51" s="15">
        <v>8.6999999999999994E-2</v>
      </c>
      <c r="R51" s="15">
        <v>0.215</v>
      </c>
      <c r="S51" s="15">
        <v>9.1890000000000001</v>
      </c>
      <c r="U51" s="15">
        <v>-1.0999999999999999E-2</v>
      </c>
      <c r="V51" s="15">
        <v>560</v>
      </c>
    </row>
    <row r="52" spans="2:22" x14ac:dyDescent="0.25">
      <c r="B52" s="15" t="s">
        <v>122</v>
      </c>
      <c r="C52" s="15" t="s">
        <v>207</v>
      </c>
      <c r="D52" s="15" t="s">
        <v>217</v>
      </c>
      <c r="E52" s="15">
        <v>2023</v>
      </c>
      <c r="F52" s="15" t="s">
        <v>162</v>
      </c>
      <c r="G52" s="15" t="s">
        <v>133</v>
      </c>
      <c r="H52" s="15" t="s">
        <v>136</v>
      </c>
      <c r="I52" s="15" t="s">
        <v>139</v>
      </c>
      <c r="J52" s="15" t="s">
        <v>141</v>
      </c>
      <c r="K52" s="15" t="s">
        <v>275</v>
      </c>
      <c r="L52" s="15" t="s">
        <v>280</v>
      </c>
      <c r="M52" s="15">
        <v>0.27300000000000002</v>
      </c>
      <c r="N52" s="15">
        <v>0.41199999999999998</v>
      </c>
      <c r="O52" s="15">
        <v>4.1000000000000002E-2</v>
      </c>
      <c r="P52" s="15">
        <v>0.14299999999999999</v>
      </c>
      <c r="Q52" s="15">
        <v>8.7999999999999995E-2</v>
      </c>
      <c r="R52" s="15">
        <v>0.23599999999999999</v>
      </c>
      <c r="S52" s="15">
        <v>9.2140000000000004</v>
      </c>
      <c r="U52" s="15">
        <v>-1.0999999999999999E-2</v>
      </c>
      <c r="V52" s="15">
        <v>100</v>
      </c>
    </row>
    <row r="53" spans="2:22" x14ac:dyDescent="0.25">
      <c r="B53" s="15" t="s">
        <v>122</v>
      </c>
      <c r="C53" s="15" t="s">
        <v>207</v>
      </c>
      <c r="D53" s="15" t="s">
        <v>218</v>
      </c>
      <c r="E53" s="15">
        <v>2023</v>
      </c>
      <c r="F53" s="15" t="s">
        <v>162</v>
      </c>
      <c r="G53" s="15" t="s">
        <v>133</v>
      </c>
      <c r="H53" s="15" t="s">
        <v>136</v>
      </c>
      <c r="I53" s="15" t="s">
        <v>139</v>
      </c>
      <c r="J53" s="15" t="s">
        <v>141</v>
      </c>
      <c r="K53" s="15" t="s">
        <v>275</v>
      </c>
      <c r="L53" s="15" t="s">
        <v>276</v>
      </c>
      <c r="M53" s="15">
        <v>0.214</v>
      </c>
      <c r="N53" s="15">
        <v>0.29599999999999999</v>
      </c>
      <c r="O53" s="15">
        <v>2.3E-2</v>
      </c>
      <c r="P53" s="15">
        <v>0.126</v>
      </c>
      <c r="Q53" s="15">
        <v>7.5999999999999998E-2</v>
      </c>
      <c r="R53" s="15">
        <v>0.22600000000000001</v>
      </c>
      <c r="S53" s="15">
        <v>9.1839999999999993</v>
      </c>
      <c r="U53" s="15">
        <v>246.08099999999999</v>
      </c>
      <c r="V53" s="15">
        <v>160</v>
      </c>
    </row>
    <row r="54" spans="2:22" x14ac:dyDescent="0.25">
      <c r="B54" s="15" t="s">
        <v>122</v>
      </c>
      <c r="C54" s="15" t="s">
        <v>207</v>
      </c>
      <c r="D54" s="15" t="s">
        <v>218</v>
      </c>
      <c r="E54" s="15">
        <v>2023</v>
      </c>
      <c r="F54" s="15" t="s">
        <v>162</v>
      </c>
      <c r="G54" s="15" t="s">
        <v>133</v>
      </c>
      <c r="H54" s="15" t="s">
        <v>136</v>
      </c>
      <c r="I54" s="15" t="s">
        <v>139</v>
      </c>
      <c r="J54" s="15" t="s">
        <v>141</v>
      </c>
      <c r="K54" s="15" t="s">
        <v>275</v>
      </c>
      <c r="L54" s="15" t="s">
        <v>277</v>
      </c>
      <c r="M54" s="15">
        <v>0.15</v>
      </c>
      <c r="N54" s="15">
        <v>0.16200000000000001</v>
      </c>
      <c r="O54" s="15">
        <v>4.0000000000000001E-3</v>
      </c>
      <c r="P54" s="15">
        <v>0.108</v>
      </c>
      <c r="Q54" s="15">
        <v>7.1999999999999995E-2</v>
      </c>
      <c r="R54" s="15">
        <v>0.17</v>
      </c>
      <c r="S54" s="15">
        <v>9.0190000000000001</v>
      </c>
      <c r="U54" s="15">
        <v>291.59699999999998</v>
      </c>
      <c r="V54" s="15">
        <v>1360</v>
      </c>
    </row>
    <row r="55" spans="2:22" x14ac:dyDescent="0.25">
      <c r="B55" s="15" t="s">
        <v>122</v>
      </c>
      <c r="C55" s="15" t="s">
        <v>207</v>
      </c>
      <c r="D55" s="15" t="s">
        <v>218</v>
      </c>
      <c r="E55" s="15">
        <v>2023</v>
      </c>
      <c r="F55" s="15" t="s">
        <v>162</v>
      </c>
      <c r="G55" s="15" t="s">
        <v>133</v>
      </c>
      <c r="H55" s="15" t="s">
        <v>136</v>
      </c>
      <c r="I55" s="15" t="s">
        <v>139</v>
      </c>
      <c r="J55" s="15" t="s">
        <v>141</v>
      </c>
      <c r="K55" s="15" t="s">
        <v>275</v>
      </c>
      <c r="L55" s="15" t="s">
        <v>278</v>
      </c>
      <c r="M55" s="15">
        <v>0.17899999999999999</v>
      </c>
      <c r="N55" s="15">
        <v>0.21</v>
      </c>
      <c r="O55" s="15">
        <v>5.0000000000000001E-3</v>
      </c>
      <c r="P55" s="15">
        <v>0.124</v>
      </c>
      <c r="Q55" s="15">
        <v>8.2000000000000003E-2</v>
      </c>
      <c r="R55" s="15">
        <v>0.20200000000000001</v>
      </c>
      <c r="S55" s="15">
        <v>9.1159999999999997</v>
      </c>
      <c r="U55" s="15">
        <v>245.672</v>
      </c>
      <c r="V55" s="15">
        <v>1750</v>
      </c>
    </row>
    <row r="56" spans="2:22" x14ac:dyDescent="0.25">
      <c r="B56" s="15" t="s">
        <v>122</v>
      </c>
      <c r="C56" s="15" t="s">
        <v>207</v>
      </c>
      <c r="D56" s="15" t="s">
        <v>218</v>
      </c>
      <c r="E56" s="15">
        <v>2023</v>
      </c>
      <c r="F56" s="15" t="s">
        <v>162</v>
      </c>
      <c r="G56" s="15" t="s">
        <v>133</v>
      </c>
      <c r="H56" s="15" t="s">
        <v>136</v>
      </c>
      <c r="I56" s="15" t="s">
        <v>139</v>
      </c>
      <c r="J56" s="15" t="s">
        <v>141</v>
      </c>
      <c r="K56" s="15" t="s">
        <v>275</v>
      </c>
      <c r="L56" s="15" t="s">
        <v>279</v>
      </c>
      <c r="M56" s="15">
        <v>0.188</v>
      </c>
      <c r="N56" s="15">
        <v>0.184</v>
      </c>
      <c r="O56" s="15">
        <v>8.0000000000000002E-3</v>
      </c>
      <c r="P56" s="15">
        <v>0.13600000000000001</v>
      </c>
      <c r="Q56" s="15">
        <v>8.5000000000000006E-2</v>
      </c>
      <c r="R56" s="15">
        <v>0.214</v>
      </c>
      <c r="S56" s="15">
        <v>9.1159999999999997</v>
      </c>
      <c r="U56" s="15">
        <v>223.80500000000001</v>
      </c>
      <c r="V56" s="15">
        <v>560</v>
      </c>
    </row>
    <row r="57" spans="2:22" x14ac:dyDescent="0.25">
      <c r="B57" s="15" t="s">
        <v>122</v>
      </c>
      <c r="C57" s="15" t="s">
        <v>207</v>
      </c>
      <c r="D57" s="15" t="s">
        <v>218</v>
      </c>
      <c r="E57" s="15">
        <v>2023</v>
      </c>
      <c r="F57" s="15" t="s">
        <v>162</v>
      </c>
      <c r="G57" s="15" t="s">
        <v>133</v>
      </c>
      <c r="H57" s="15" t="s">
        <v>136</v>
      </c>
      <c r="I57" s="15" t="s">
        <v>139</v>
      </c>
      <c r="J57" s="15" t="s">
        <v>141</v>
      </c>
      <c r="K57" s="15" t="s">
        <v>275</v>
      </c>
      <c r="L57" s="15" t="s">
        <v>280</v>
      </c>
      <c r="M57" s="15">
        <v>0.24099999999999999</v>
      </c>
      <c r="N57" s="15">
        <v>0.29699999999999999</v>
      </c>
      <c r="O57" s="15">
        <v>0.03</v>
      </c>
      <c r="P57" s="15">
        <v>0.14099999999999999</v>
      </c>
      <c r="Q57" s="15">
        <v>8.7999999999999995E-2</v>
      </c>
      <c r="R57" s="15">
        <v>0.22900000000000001</v>
      </c>
      <c r="S57" s="15">
        <v>9.1389999999999993</v>
      </c>
      <c r="U57" s="15">
        <v>221.84200000000001</v>
      </c>
      <c r="V57" s="15">
        <v>100</v>
      </c>
    </row>
    <row r="58" spans="2:22" x14ac:dyDescent="0.25">
      <c r="B58" s="15" t="s">
        <v>122</v>
      </c>
      <c r="C58" s="15" t="s">
        <v>207</v>
      </c>
      <c r="D58" s="15" t="s">
        <v>219</v>
      </c>
      <c r="E58" s="15">
        <v>2023</v>
      </c>
      <c r="F58" s="15" t="s">
        <v>162</v>
      </c>
      <c r="G58" s="15" t="s">
        <v>133</v>
      </c>
      <c r="H58" s="15" t="s">
        <v>136</v>
      </c>
      <c r="I58" s="15" t="s">
        <v>139</v>
      </c>
      <c r="J58" s="15" t="s">
        <v>141</v>
      </c>
      <c r="K58" s="15" t="s">
        <v>275</v>
      </c>
      <c r="L58" s="15" t="s">
        <v>276</v>
      </c>
      <c r="M58" s="15">
        <v>0.19800000000000001</v>
      </c>
      <c r="N58" s="15">
        <v>0.21199999999999999</v>
      </c>
      <c r="O58" s="15">
        <v>1.7000000000000001E-2</v>
      </c>
      <c r="P58" s="15">
        <v>0.127</v>
      </c>
      <c r="Q58" s="15">
        <v>7.4999999999999997E-2</v>
      </c>
      <c r="R58" s="15">
        <v>0.23300000000000001</v>
      </c>
      <c r="S58" s="15">
        <v>9.1839999999999993</v>
      </c>
      <c r="U58" s="15">
        <v>246.08099999999999</v>
      </c>
      <c r="V58" s="15">
        <v>160</v>
      </c>
    </row>
    <row r="59" spans="2:22" x14ac:dyDescent="0.25">
      <c r="B59" s="15" t="s">
        <v>122</v>
      </c>
      <c r="C59" s="15" t="s">
        <v>207</v>
      </c>
      <c r="D59" s="15" t="s">
        <v>219</v>
      </c>
      <c r="E59" s="15">
        <v>2023</v>
      </c>
      <c r="F59" s="15" t="s">
        <v>162</v>
      </c>
      <c r="G59" s="15" t="s">
        <v>133</v>
      </c>
      <c r="H59" s="15" t="s">
        <v>136</v>
      </c>
      <c r="I59" s="15" t="s">
        <v>139</v>
      </c>
      <c r="J59" s="15" t="s">
        <v>141</v>
      </c>
      <c r="K59" s="15" t="s">
        <v>275</v>
      </c>
      <c r="L59" s="15" t="s">
        <v>277</v>
      </c>
      <c r="M59" s="15">
        <v>0.151</v>
      </c>
      <c r="N59" s="15">
        <v>0.14699999999999999</v>
      </c>
      <c r="O59" s="15">
        <v>4.0000000000000001E-3</v>
      </c>
      <c r="P59" s="15">
        <v>0.112</v>
      </c>
      <c r="Q59" s="15">
        <v>7.2999999999999995E-2</v>
      </c>
      <c r="R59" s="15">
        <v>0.17599999999999999</v>
      </c>
      <c r="S59" s="15">
        <v>9.0190000000000001</v>
      </c>
      <c r="U59" s="15">
        <v>291.59399999999999</v>
      </c>
      <c r="V59" s="15">
        <v>1360</v>
      </c>
    </row>
    <row r="60" spans="2:22" x14ac:dyDescent="0.25">
      <c r="B60" s="15" t="s">
        <v>122</v>
      </c>
      <c r="C60" s="15" t="s">
        <v>207</v>
      </c>
      <c r="D60" s="15" t="s">
        <v>219</v>
      </c>
      <c r="E60" s="15">
        <v>2023</v>
      </c>
      <c r="F60" s="15" t="s">
        <v>162</v>
      </c>
      <c r="G60" s="15" t="s">
        <v>133</v>
      </c>
      <c r="H60" s="15" t="s">
        <v>136</v>
      </c>
      <c r="I60" s="15" t="s">
        <v>139</v>
      </c>
      <c r="J60" s="15" t="s">
        <v>141</v>
      </c>
      <c r="K60" s="15" t="s">
        <v>275</v>
      </c>
      <c r="L60" s="15" t="s">
        <v>278</v>
      </c>
      <c r="M60" s="15">
        <v>0.18099999999999999</v>
      </c>
      <c r="N60" s="15">
        <v>0.191</v>
      </c>
      <c r="O60" s="15">
        <v>5.0000000000000001E-3</v>
      </c>
      <c r="P60" s="15">
        <v>0.129</v>
      </c>
      <c r="Q60" s="15">
        <v>8.4000000000000005E-2</v>
      </c>
      <c r="R60" s="15">
        <v>0.21</v>
      </c>
      <c r="S60" s="15">
        <v>9.1159999999999997</v>
      </c>
      <c r="U60" s="15">
        <v>245.679</v>
      </c>
      <c r="V60" s="15">
        <v>1750</v>
      </c>
    </row>
    <row r="61" spans="2:22" x14ac:dyDescent="0.25">
      <c r="B61" s="15" t="s">
        <v>122</v>
      </c>
      <c r="C61" s="15" t="s">
        <v>207</v>
      </c>
      <c r="D61" s="15" t="s">
        <v>219</v>
      </c>
      <c r="E61" s="15">
        <v>2023</v>
      </c>
      <c r="F61" s="15" t="s">
        <v>162</v>
      </c>
      <c r="G61" s="15" t="s">
        <v>133</v>
      </c>
      <c r="H61" s="15" t="s">
        <v>136</v>
      </c>
      <c r="I61" s="15" t="s">
        <v>139</v>
      </c>
      <c r="J61" s="15" t="s">
        <v>141</v>
      </c>
      <c r="K61" s="15" t="s">
        <v>275</v>
      </c>
      <c r="L61" s="15" t="s">
        <v>279</v>
      </c>
      <c r="M61" s="15">
        <v>0.192</v>
      </c>
      <c r="N61" s="15">
        <v>0.16900000000000001</v>
      </c>
      <c r="O61" s="15">
        <v>7.0000000000000001E-3</v>
      </c>
      <c r="P61" s="15">
        <v>0.14099999999999999</v>
      </c>
      <c r="Q61" s="15">
        <v>9.0999999999999998E-2</v>
      </c>
      <c r="R61" s="15">
        <v>0.222</v>
      </c>
      <c r="S61" s="15">
        <v>9.1159999999999997</v>
      </c>
      <c r="U61" s="15">
        <v>223.82599999999999</v>
      </c>
      <c r="V61" s="15">
        <v>560</v>
      </c>
    </row>
    <row r="62" spans="2:22" x14ac:dyDescent="0.25">
      <c r="B62" s="15" t="s">
        <v>122</v>
      </c>
      <c r="C62" s="15" t="s">
        <v>207</v>
      </c>
      <c r="D62" s="15" t="s">
        <v>219</v>
      </c>
      <c r="E62" s="15">
        <v>2023</v>
      </c>
      <c r="F62" s="15" t="s">
        <v>162</v>
      </c>
      <c r="G62" s="15" t="s">
        <v>133</v>
      </c>
      <c r="H62" s="15" t="s">
        <v>136</v>
      </c>
      <c r="I62" s="15" t="s">
        <v>139</v>
      </c>
      <c r="J62" s="15" t="s">
        <v>141</v>
      </c>
      <c r="K62" s="15" t="s">
        <v>275</v>
      </c>
      <c r="L62" s="15" t="s">
        <v>280</v>
      </c>
      <c r="M62" s="15">
        <v>0.24399999999999999</v>
      </c>
      <c r="N62" s="15">
        <v>0.29799999999999999</v>
      </c>
      <c r="O62" s="15">
        <v>0.03</v>
      </c>
      <c r="P62" s="15">
        <v>0.14399999999999999</v>
      </c>
      <c r="Q62" s="15">
        <v>8.6999999999999994E-2</v>
      </c>
      <c r="R62" s="15">
        <v>0.252</v>
      </c>
      <c r="S62" s="15">
        <v>9.1379999999999999</v>
      </c>
      <c r="U62" s="15">
        <v>221.9</v>
      </c>
      <c r="V62" s="15">
        <v>100</v>
      </c>
    </row>
    <row r="63" spans="2:22" x14ac:dyDescent="0.25">
      <c r="B63" s="15" t="s">
        <v>122</v>
      </c>
      <c r="C63" s="15" t="s">
        <v>207</v>
      </c>
      <c r="D63" s="15" t="s">
        <v>220</v>
      </c>
      <c r="E63" s="15">
        <v>2023</v>
      </c>
      <c r="F63" s="15" t="s">
        <v>162</v>
      </c>
      <c r="G63" s="15" t="s">
        <v>133</v>
      </c>
      <c r="H63" s="15" t="s">
        <v>136</v>
      </c>
      <c r="I63" s="15" t="s">
        <v>139</v>
      </c>
      <c r="J63" s="15" t="s">
        <v>141</v>
      </c>
      <c r="K63" s="15" t="s">
        <v>275</v>
      </c>
      <c r="L63" s="15" t="s">
        <v>276</v>
      </c>
      <c r="M63" s="15">
        <v>0.19800000000000001</v>
      </c>
      <c r="N63" s="15">
        <v>0.19</v>
      </c>
      <c r="O63" s="15">
        <v>1.4999999999999999E-2</v>
      </c>
      <c r="P63" s="15">
        <v>0.13500000000000001</v>
      </c>
      <c r="Q63" s="15">
        <v>8.6999999999999994E-2</v>
      </c>
      <c r="R63" s="15">
        <v>0.245</v>
      </c>
      <c r="S63" s="15">
        <v>9.2639999999999993</v>
      </c>
      <c r="U63" s="15">
        <v>21589.54</v>
      </c>
      <c r="V63" s="15">
        <v>160</v>
      </c>
    </row>
    <row r="64" spans="2:22" x14ac:dyDescent="0.25">
      <c r="B64" s="15" t="s">
        <v>122</v>
      </c>
      <c r="C64" s="15" t="s">
        <v>207</v>
      </c>
      <c r="D64" s="15" t="s">
        <v>220</v>
      </c>
      <c r="E64" s="15">
        <v>2023</v>
      </c>
      <c r="F64" s="15" t="s">
        <v>162</v>
      </c>
      <c r="G64" s="15" t="s">
        <v>133</v>
      </c>
      <c r="H64" s="15" t="s">
        <v>136</v>
      </c>
      <c r="I64" s="15" t="s">
        <v>139</v>
      </c>
      <c r="J64" s="15" t="s">
        <v>141</v>
      </c>
      <c r="K64" s="15" t="s">
        <v>275</v>
      </c>
      <c r="L64" s="15" t="s">
        <v>277</v>
      </c>
      <c r="M64" s="15">
        <v>0.157</v>
      </c>
      <c r="N64" s="15">
        <v>0.14000000000000001</v>
      </c>
      <c r="O64" s="15">
        <v>4.0000000000000001E-3</v>
      </c>
      <c r="P64" s="15">
        <v>0.11700000000000001</v>
      </c>
      <c r="Q64" s="15">
        <v>7.6999999999999999E-2</v>
      </c>
      <c r="R64" s="15">
        <v>0.184</v>
      </c>
      <c r="S64" s="15">
        <v>9.0980000000000008</v>
      </c>
      <c r="U64" s="15">
        <v>21626.922999999999</v>
      </c>
      <c r="V64" s="15">
        <v>1360</v>
      </c>
    </row>
    <row r="65" spans="2:22" x14ac:dyDescent="0.25">
      <c r="B65" s="15" t="s">
        <v>122</v>
      </c>
      <c r="C65" s="15" t="s">
        <v>207</v>
      </c>
      <c r="D65" s="15" t="s">
        <v>220</v>
      </c>
      <c r="E65" s="15">
        <v>2023</v>
      </c>
      <c r="F65" s="15" t="s">
        <v>162</v>
      </c>
      <c r="G65" s="15" t="s">
        <v>133</v>
      </c>
      <c r="H65" s="15" t="s">
        <v>136</v>
      </c>
      <c r="I65" s="15" t="s">
        <v>139</v>
      </c>
      <c r="J65" s="15" t="s">
        <v>141</v>
      </c>
      <c r="K65" s="15" t="s">
        <v>275</v>
      </c>
      <c r="L65" s="15" t="s">
        <v>278</v>
      </c>
      <c r="M65" s="15">
        <v>0.185</v>
      </c>
      <c r="N65" s="15">
        <v>0.17100000000000001</v>
      </c>
      <c r="O65" s="15">
        <v>4.0000000000000001E-3</v>
      </c>
      <c r="P65" s="15">
        <v>0.13800000000000001</v>
      </c>
      <c r="Q65" s="15">
        <v>8.8999999999999996E-2</v>
      </c>
      <c r="R65" s="15">
        <v>0.219</v>
      </c>
      <c r="S65" s="15">
        <v>9.1920000000000002</v>
      </c>
      <c r="U65" s="15">
        <v>21239.021000000001</v>
      </c>
      <c r="V65" s="15">
        <v>1750</v>
      </c>
    </row>
    <row r="66" spans="2:22" x14ac:dyDescent="0.25">
      <c r="B66" s="15" t="s">
        <v>122</v>
      </c>
      <c r="C66" s="15" t="s">
        <v>207</v>
      </c>
      <c r="D66" s="15" t="s">
        <v>220</v>
      </c>
      <c r="E66" s="15">
        <v>2023</v>
      </c>
      <c r="F66" s="15" t="s">
        <v>162</v>
      </c>
      <c r="G66" s="15" t="s">
        <v>133</v>
      </c>
      <c r="H66" s="15" t="s">
        <v>136</v>
      </c>
      <c r="I66" s="15" t="s">
        <v>139</v>
      </c>
      <c r="J66" s="15" t="s">
        <v>141</v>
      </c>
      <c r="K66" s="15" t="s">
        <v>275</v>
      </c>
      <c r="L66" s="15" t="s">
        <v>279</v>
      </c>
      <c r="M66" s="15">
        <v>0.20300000000000001</v>
      </c>
      <c r="N66" s="15">
        <v>0.17899999999999999</v>
      </c>
      <c r="O66" s="15">
        <v>8.0000000000000002E-3</v>
      </c>
      <c r="P66" s="15">
        <v>0.14699999999999999</v>
      </c>
      <c r="Q66" s="15">
        <v>9.6000000000000002E-2</v>
      </c>
      <c r="R66" s="15">
        <v>0.24</v>
      </c>
      <c r="S66" s="15">
        <v>9.1950000000000003</v>
      </c>
      <c r="U66" s="15">
        <v>21173.574000000001</v>
      </c>
      <c r="V66" s="15">
        <v>560</v>
      </c>
    </row>
    <row r="67" spans="2:22" x14ac:dyDescent="0.25">
      <c r="B67" s="15" t="s">
        <v>122</v>
      </c>
      <c r="C67" s="15" t="s">
        <v>207</v>
      </c>
      <c r="D67" s="15" t="s">
        <v>220</v>
      </c>
      <c r="E67" s="15">
        <v>2023</v>
      </c>
      <c r="F67" s="15" t="s">
        <v>162</v>
      </c>
      <c r="G67" s="15" t="s">
        <v>133</v>
      </c>
      <c r="H67" s="15" t="s">
        <v>136</v>
      </c>
      <c r="I67" s="15" t="s">
        <v>139</v>
      </c>
      <c r="J67" s="15" t="s">
        <v>141</v>
      </c>
      <c r="K67" s="15" t="s">
        <v>275</v>
      </c>
      <c r="L67" s="15" t="s">
        <v>280</v>
      </c>
      <c r="M67" s="15">
        <v>0.26100000000000001</v>
      </c>
      <c r="N67" s="15">
        <v>0.35299999999999998</v>
      </c>
      <c r="O67" s="15">
        <v>3.5000000000000003E-2</v>
      </c>
      <c r="P67" s="15">
        <v>0.14599999999999999</v>
      </c>
      <c r="Q67" s="15">
        <v>9.8000000000000004E-2</v>
      </c>
      <c r="R67" s="15">
        <v>0.23899999999999999</v>
      </c>
      <c r="S67" s="15">
        <v>9.2089999999999996</v>
      </c>
      <c r="U67" s="15">
        <v>20616.339</v>
      </c>
      <c r="V67" s="15">
        <v>100</v>
      </c>
    </row>
    <row r="68" spans="2:22" x14ac:dyDescent="0.25">
      <c r="B68" s="15" t="s">
        <v>122</v>
      </c>
      <c r="C68" s="15" t="s">
        <v>207</v>
      </c>
      <c r="D68" s="15" t="s">
        <v>221</v>
      </c>
      <c r="E68" s="15">
        <v>2023</v>
      </c>
      <c r="F68" s="15" t="s">
        <v>162</v>
      </c>
      <c r="G68" s="15" t="s">
        <v>133</v>
      </c>
      <c r="H68" s="15" t="s">
        <v>136</v>
      </c>
      <c r="I68" s="15" t="s">
        <v>139</v>
      </c>
      <c r="J68" s="15" t="s">
        <v>141</v>
      </c>
      <c r="K68" s="15" t="s">
        <v>275</v>
      </c>
      <c r="L68" s="15" t="s">
        <v>276</v>
      </c>
      <c r="M68" s="15">
        <v>0.22</v>
      </c>
      <c r="N68" s="15">
        <v>0.19400000000000001</v>
      </c>
      <c r="O68" s="15">
        <v>1.4999999999999999E-2</v>
      </c>
      <c r="P68" s="15">
        <v>0.157</v>
      </c>
      <c r="Q68" s="15">
        <v>0.09</v>
      </c>
      <c r="R68" s="15">
        <v>0.25900000000000001</v>
      </c>
      <c r="S68" s="15">
        <v>9.2639999999999993</v>
      </c>
      <c r="U68" s="15">
        <v>21588.55</v>
      </c>
      <c r="V68" s="15">
        <v>160</v>
      </c>
    </row>
    <row r="69" spans="2:22" x14ac:dyDescent="0.25">
      <c r="B69" s="15" t="s">
        <v>122</v>
      </c>
      <c r="C69" s="15" t="s">
        <v>207</v>
      </c>
      <c r="D69" s="15" t="s">
        <v>221</v>
      </c>
      <c r="E69" s="15">
        <v>2023</v>
      </c>
      <c r="F69" s="15" t="s">
        <v>162</v>
      </c>
      <c r="G69" s="15" t="s">
        <v>133</v>
      </c>
      <c r="H69" s="15" t="s">
        <v>136</v>
      </c>
      <c r="I69" s="15" t="s">
        <v>139</v>
      </c>
      <c r="J69" s="15" t="s">
        <v>141</v>
      </c>
      <c r="K69" s="15" t="s">
        <v>275</v>
      </c>
      <c r="L69" s="15" t="s">
        <v>277</v>
      </c>
      <c r="M69" s="15">
        <v>0.18</v>
      </c>
      <c r="N69" s="15">
        <v>0.16600000000000001</v>
      </c>
      <c r="O69" s="15">
        <v>4.0000000000000001E-3</v>
      </c>
      <c r="P69" s="15">
        <v>0.13100000000000001</v>
      </c>
      <c r="Q69" s="15">
        <v>8.5999999999999993E-2</v>
      </c>
      <c r="R69" s="15">
        <v>0.21099999999999999</v>
      </c>
      <c r="S69" s="15">
        <v>9.0980000000000008</v>
      </c>
      <c r="U69" s="15">
        <v>21627.079000000002</v>
      </c>
      <c r="V69" s="15">
        <v>1360</v>
      </c>
    </row>
    <row r="70" spans="2:22" x14ac:dyDescent="0.25">
      <c r="B70" s="15" t="s">
        <v>122</v>
      </c>
      <c r="C70" s="15" t="s">
        <v>207</v>
      </c>
      <c r="D70" s="15" t="s">
        <v>221</v>
      </c>
      <c r="E70" s="15">
        <v>2023</v>
      </c>
      <c r="F70" s="15" t="s">
        <v>162</v>
      </c>
      <c r="G70" s="15" t="s">
        <v>133</v>
      </c>
      <c r="H70" s="15" t="s">
        <v>136</v>
      </c>
      <c r="I70" s="15" t="s">
        <v>139</v>
      </c>
      <c r="J70" s="15" t="s">
        <v>141</v>
      </c>
      <c r="K70" s="15" t="s">
        <v>275</v>
      </c>
      <c r="L70" s="15" t="s">
        <v>278</v>
      </c>
      <c r="M70" s="15">
        <v>0.214</v>
      </c>
      <c r="N70" s="15">
        <v>0.19800000000000001</v>
      </c>
      <c r="O70" s="15">
        <v>5.0000000000000001E-3</v>
      </c>
      <c r="P70" s="15">
        <v>0.159</v>
      </c>
      <c r="Q70" s="15">
        <v>0.10100000000000001</v>
      </c>
      <c r="R70" s="15">
        <v>0.26400000000000001</v>
      </c>
      <c r="S70" s="15">
        <v>9.1920000000000002</v>
      </c>
      <c r="U70" s="15">
        <v>21239.137999999999</v>
      </c>
      <c r="V70" s="15">
        <v>1750</v>
      </c>
    </row>
    <row r="71" spans="2:22" x14ac:dyDescent="0.25">
      <c r="B71" s="15" t="s">
        <v>122</v>
      </c>
      <c r="C71" s="15" t="s">
        <v>207</v>
      </c>
      <c r="D71" s="15" t="s">
        <v>221</v>
      </c>
      <c r="E71" s="15">
        <v>2023</v>
      </c>
      <c r="F71" s="15" t="s">
        <v>162</v>
      </c>
      <c r="G71" s="15" t="s">
        <v>133</v>
      </c>
      <c r="H71" s="15" t="s">
        <v>136</v>
      </c>
      <c r="I71" s="15" t="s">
        <v>139</v>
      </c>
      <c r="J71" s="15" t="s">
        <v>141</v>
      </c>
      <c r="K71" s="15" t="s">
        <v>275</v>
      </c>
      <c r="L71" s="15" t="s">
        <v>279</v>
      </c>
      <c r="M71" s="15">
        <v>0.23400000000000001</v>
      </c>
      <c r="N71" s="15">
        <v>0.20399999999999999</v>
      </c>
      <c r="O71" s="15">
        <v>8.9999999999999993E-3</v>
      </c>
      <c r="P71" s="15">
        <v>0.17100000000000001</v>
      </c>
      <c r="Q71" s="15">
        <v>0.112</v>
      </c>
      <c r="R71" s="15">
        <v>0.28999999999999998</v>
      </c>
      <c r="S71" s="15">
        <v>9.1950000000000003</v>
      </c>
      <c r="U71" s="15">
        <v>21172.722000000002</v>
      </c>
      <c r="V71" s="15">
        <v>560</v>
      </c>
    </row>
    <row r="72" spans="2:22" x14ac:dyDescent="0.25">
      <c r="B72" s="15" t="s">
        <v>122</v>
      </c>
      <c r="C72" s="15" t="s">
        <v>207</v>
      </c>
      <c r="D72" s="15" t="s">
        <v>221</v>
      </c>
      <c r="E72" s="15">
        <v>2023</v>
      </c>
      <c r="F72" s="15" t="s">
        <v>162</v>
      </c>
      <c r="G72" s="15" t="s">
        <v>133</v>
      </c>
      <c r="H72" s="15" t="s">
        <v>136</v>
      </c>
      <c r="I72" s="15" t="s">
        <v>139</v>
      </c>
      <c r="J72" s="15" t="s">
        <v>141</v>
      </c>
      <c r="K72" s="15" t="s">
        <v>275</v>
      </c>
      <c r="L72" s="15" t="s">
        <v>280</v>
      </c>
      <c r="M72" s="15">
        <v>0.27800000000000002</v>
      </c>
      <c r="N72" s="15">
        <v>0.33200000000000002</v>
      </c>
      <c r="O72" s="15">
        <v>3.3000000000000002E-2</v>
      </c>
      <c r="P72" s="15">
        <v>0.16800000000000001</v>
      </c>
      <c r="Q72" s="15">
        <v>0.1</v>
      </c>
      <c r="R72" s="15">
        <v>0.317</v>
      </c>
      <c r="S72" s="15">
        <v>9.2089999999999996</v>
      </c>
      <c r="U72" s="15">
        <v>20618.035</v>
      </c>
      <c r="V72" s="15">
        <v>100</v>
      </c>
    </row>
    <row r="73" spans="2:22" x14ac:dyDescent="0.25">
      <c r="B73" s="15" t="s">
        <v>122</v>
      </c>
      <c r="C73" s="15" t="s">
        <v>207</v>
      </c>
      <c r="D73" s="15" t="s">
        <v>222</v>
      </c>
      <c r="E73" s="15">
        <v>2023</v>
      </c>
      <c r="F73" s="15" t="s">
        <v>162</v>
      </c>
      <c r="G73" s="15" t="s">
        <v>133</v>
      </c>
      <c r="H73" s="15" t="s">
        <v>136</v>
      </c>
      <c r="I73" s="15" t="s">
        <v>139</v>
      </c>
      <c r="J73" s="15" t="s">
        <v>141</v>
      </c>
      <c r="K73" s="15" t="s">
        <v>275</v>
      </c>
      <c r="L73" s="15" t="s">
        <v>276</v>
      </c>
      <c r="M73" s="15">
        <v>0.23599999999999999</v>
      </c>
      <c r="N73" s="15">
        <v>0.20399999999999999</v>
      </c>
      <c r="O73" s="15">
        <v>1.6E-2</v>
      </c>
      <c r="P73" s="15">
        <v>0.16900000000000001</v>
      </c>
      <c r="Q73" s="15">
        <v>0.104</v>
      </c>
      <c r="R73" s="15">
        <v>0.309</v>
      </c>
      <c r="S73" s="15">
        <v>9.5139999999999993</v>
      </c>
      <c r="U73" s="15">
        <v>110940.96400000001</v>
      </c>
      <c r="V73" s="15">
        <v>160</v>
      </c>
    </row>
    <row r="74" spans="2:22" x14ac:dyDescent="0.25">
      <c r="B74" s="15" t="s">
        <v>122</v>
      </c>
      <c r="C74" s="15" t="s">
        <v>207</v>
      </c>
      <c r="D74" s="15" t="s">
        <v>222</v>
      </c>
      <c r="E74" s="15">
        <v>2023</v>
      </c>
      <c r="F74" s="15" t="s">
        <v>162</v>
      </c>
      <c r="G74" s="15" t="s">
        <v>133</v>
      </c>
      <c r="H74" s="15" t="s">
        <v>136</v>
      </c>
      <c r="I74" s="15" t="s">
        <v>139</v>
      </c>
      <c r="J74" s="15" t="s">
        <v>141</v>
      </c>
      <c r="K74" s="15" t="s">
        <v>275</v>
      </c>
      <c r="L74" s="15" t="s">
        <v>277</v>
      </c>
      <c r="M74" s="15">
        <v>0.21</v>
      </c>
      <c r="N74" s="15">
        <v>0.183</v>
      </c>
      <c r="O74" s="15">
        <v>5.0000000000000001E-3</v>
      </c>
      <c r="P74" s="15">
        <v>0.155</v>
      </c>
      <c r="Q74" s="15">
        <v>9.7000000000000003E-2</v>
      </c>
      <c r="R74" s="15">
        <v>0.25900000000000001</v>
      </c>
      <c r="S74" s="15">
        <v>9.3480000000000008</v>
      </c>
      <c r="U74" s="15">
        <v>108283.333</v>
      </c>
      <c r="V74" s="15">
        <v>1360</v>
      </c>
    </row>
    <row r="75" spans="2:22" x14ac:dyDescent="0.25">
      <c r="B75" s="15" t="s">
        <v>122</v>
      </c>
      <c r="C75" s="15" t="s">
        <v>207</v>
      </c>
      <c r="D75" s="15" t="s">
        <v>222</v>
      </c>
      <c r="E75" s="15">
        <v>2023</v>
      </c>
      <c r="F75" s="15" t="s">
        <v>162</v>
      </c>
      <c r="G75" s="15" t="s">
        <v>133</v>
      </c>
      <c r="H75" s="15" t="s">
        <v>136</v>
      </c>
      <c r="I75" s="15" t="s">
        <v>139</v>
      </c>
      <c r="J75" s="15" t="s">
        <v>141</v>
      </c>
      <c r="K75" s="15" t="s">
        <v>275</v>
      </c>
      <c r="L75" s="15" t="s">
        <v>278</v>
      </c>
      <c r="M75" s="15">
        <v>0.248</v>
      </c>
      <c r="N75" s="15">
        <v>0.20899999999999999</v>
      </c>
      <c r="O75" s="15">
        <v>5.0000000000000001E-3</v>
      </c>
      <c r="P75" s="15">
        <v>0.19</v>
      </c>
      <c r="Q75" s="15">
        <v>0.11600000000000001</v>
      </c>
      <c r="R75" s="15">
        <v>0.312</v>
      </c>
      <c r="S75" s="15">
        <v>9.4369999999999994</v>
      </c>
      <c r="U75" s="15">
        <v>108255.092</v>
      </c>
      <c r="V75" s="15">
        <v>1750</v>
      </c>
    </row>
    <row r="76" spans="2:22" x14ac:dyDescent="0.25">
      <c r="B76" s="15" t="s">
        <v>122</v>
      </c>
      <c r="C76" s="15" t="s">
        <v>207</v>
      </c>
      <c r="D76" s="15" t="s">
        <v>222</v>
      </c>
      <c r="E76" s="15">
        <v>2023</v>
      </c>
      <c r="F76" s="15" t="s">
        <v>162</v>
      </c>
      <c r="G76" s="15" t="s">
        <v>133</v>
      </c>
      <c r="H76" s="15" t="s">
        <v>136</v>
      </c>
      <c r="I76" s="15" t="s">
        <v>139</v>
      </c>
      <c r="J76" s="15" t="s">
        <v>141</v>
      </c>
      <c r="K76" s="15" t="s">
        <v>275</v>
      </c>
      <c r="L76" s="15" t="s">
        <v>279</v>
      </c>
      <c r="M76" s="15">
        <v>0.26600000000000001</v>
      </c>
      <c r="N76" s="15">
        <v>0.21</v>
      </c>
      <c r="O76" s="15">
        <v>8.9999999999999993E-3</v>
      </c>
      <c r="P76" s="15">
        <v>0.20300000000000001</v>
      </c>
      <c r="Q76" s="15">
        <v>0.129</v>
      </c>
      <c r="R76" s="15">
        <v>0.32900000000000001</v>
      </c>
      <c r="S76" s="15">
        <v>9.4480000000000004</v>
      </c>
      <c r="U76" s="15">
        <v>108666.071</v>
      </c>
      <c r="V76" s="15">
        <v>560</v>
      </c>
    </row>
    <row r="77" spans="2:22" x14ac:dyDescent="0.25">
      <c r="B77" s="15" t="s">
        <v>122</v>
      </c>
      <c r="C77" s="15" t="s">
        <v>207</v>
      </c>
      <c r="D77" s="15" t="s">
        <v>222</v>
      </c>
      <c r="E77" s="15">
        <v>2023</v>
      </c>
      <c r="F77" s="15" t="s">
        <v>162</v>
      </c>
      <c r="G77" s="15" t="s">
        <v>133</v>
      </c>
      <c r="H77" s="15" t="s">
        <v>136</v>
      </c>
      <c r="I77" s="15" t="s">
        <v>139</v>
      </c>
      <c r="J77" s="15" t="s">
        <v>141</v>
      </c>
      <c r="K77" s="15" t="s">
        <v>275</v>
      </c>
      <c r="L77" s="15" t="s">
        <v>280</v>
      </c>
      <c r="M77" s="15">
        <v>0.30499999999999999</v>
      </c>
      <c r="N77" s="15">
        <v>0.35499999999999998</v>
      </c>
      <c r="O77" s="15">
        <v>3.5999999999999997E-2</v>
      </c>
      <c r="P77" s="15">
        <v>0.192</v>
      </c>
      <c r="Q77" s="15">
        <v>0.11799999999999999</v>
      </c>
      <c r="R77" s="15">
        <v>0.33</v>
      </c>
      <c r="S77" s="15">
        <v>9.4580000000000002</v>
      </c>
      <c r="U77" s="15">
        <v>107090.284</v>
      </c>
      <c r="V77" s="15">
        <v>100</v>
      </c>
    </row>
    <row r="78" spans="2:22" x14ac:dyDescent="0.25">
      <c r="B78" s="15" t="s">
        <v>122</v>
      </c>
      <c r="C78" s="15" t="s">
        <v>207</v>
      </c>
      <c r="D78" s="15" t="s">
        <v>223</v>
      </c>
      <c r="E78" s="15">
        <v>2023</v>
      </c>
      <c r="F78" s="15" t="s">
        <v>162</v>
      </c>
      <c r="G78" s="15" t="s">
        <v>133</v>
      </c>
      <c r="H78" s="15" t="s">
        <v>136</v>
      </c>
      <c r="I78" s="15" t="s">
        <v>139</v>
      </c>
      <c r="J78" s="15" t="s">
        <v>141</v>
      </c>
      <c r="K78" s="15" t="s">
        <v>275</v>
      </c>
      <c r="L78" s="15" t="s">
        <v>276</v>
      </c>
      <c r="M78" s="15">
        <v>0.27900000000000003</v>
      </c>
      <c r="N78" s="15">
        <v>0.24199999999999999</v>
      </c>
      <c r="O78" s="15">
        <v>1.9E-2</v>
      </c>
      <c r="P78" s="15">
        <v>0.21099999999999999</v>
      </c>
      <c r="Q78" s="15">
        <v>0.127</v>
      </c>
      <c r="R78" s="15">
        <v>0.34100000000000003</v>
      </c>
      <c r="S78" s="15">
        <v>9.5139999999999993</v>
      </c>
      <c r="U78" s="15">
        <v>110941.194</v>
      </c>
      <c r="V78" s="15">
        <v>160</v>
      </c>
    </row>
    <row r="79" spans="2:22" x14ac:dyDescent="0.25">
      <c r="B79" s="15" t="s">
        <v>122</v>
      </c>
      <c r="C79" s="15" t="s">
        <v>207</v>
      </c>
      <c r="D79" s="15" t="s">
        <v>223</v>
      </c>
      <c r="E79" s="15">
        <v>2023</v>
      </c>
      <c r="F79" s="15" t="s">
        <v>162</v>
      </c>
      <c r="G79" s="15" t="s">
        <v>133</v>
      </c>
      <c r="H79" s="15" t="s">
        <v>136</v>
      </c>
      <c r="I79" s="15" t="s">
        <v>139</v>
      </c>
      <c r="J79" s="15" t="s">
        <v>141</v>
      </c>
      <c r="K79" s="15" t="s">
        <v>275</v>
      </c>
      <c r="L79" s="15" t="s">
        <v>277</v>
      </c>
      <c r="M79" s="15">
        <v>0.245</v>
      </c>
      <c r="N79" s="15">
        <v>0.20499999999999999</v>
      </c>
      <c r="O79" s="15">
        <v>6.0000000000000001E-3</v>
      </c>
      <c r="P79" s="15">
        <v>0.188</v>
      </c>
      <c r="Q79" s="15">
        <v>0.114</v>
      </c>
      <c r="R79" s="15">
        <v>0.30299999999999999</v>
      </c>
      <c r="S79" s="15">
        <v>9.3480000000000008</v>
      </c>
      <c r="U79" s="15">
        <v>108283.118</v>
      </c>
      <c r="V79" s="15">
        <v>1360</v>
      </c>
    </row>
    <row r="80" spans="2:22" x14ac:dyDescent="0.25">
      <c r="B80" s="15" t="s">
        <v>122</v>
      </c>
      <c r="C80" s="15" t="s">
        <v>207</v>
      </c>
      <c r="D80" s="15" t="s">
        <v>223</v>
      </c>
      <c r="E80" s="15">
        <v>2023</v>
      </c>
      <c r="F80" s="15" t="s">
        <v>162</v>
      </c>
      <c r="G80" s="15" t="s">
        <v>133</v>
      </c>
      <c r="H80" s="15" t="s">
        <v>136</v>
      </c>
      <c r="I80" s="15" t="s">
        <v>139</v>
      </c>
      <c r="J80" s="15" t="s">
        <v>141</v>
      </c>
      <c r="K80" s="15" t="s">
        <v>275</v>
      </c>
      <c r="L80" s="15" t="s">
        <v>278</v>
      </c>
      <c r="M80" s="15">
        <v>0.30199999999999999</v>
      </c>
      <c r="N80" s="15">
        <v>0.25700000000000001</v>
      </c>
      <c r="O80" s="15">
        <v>6.0000000000000001E-3</v>
      </c>
      <c r="P80" s="15">
        <v>0.23799999999999999</v>
      </c>
      <c r="Q80" s="15">
        <v>0.14299999999999999</v>
      </c>
      <c r="R80" s="15">
        <v>0.378</v>
      </c>
      <c r="S80" s="15">
        <v>9.4369999999999994</v>
      </c>
      <c r="U80" s="15">
        <v>108256.215</v>
      </c>
      <c r="V80" s="15">
        <v>1750</v>
      </c>
    </row>
    <row r="81" spans="2:22" x14ac:dyDescent="0.25">
      <c r="B81" s="15" t="s">
        <v>122</v>
      </c>
      <c r="C81" s="15" t="s">
        <v>207</v>
      </c>
      <c r="D81" s="15" t="s">
        <v>223</v>
      </c>
      <c r="E81" s="15">
        <v>2023</v>
      </c>
      <c r="F81" s="15" t="s">
        <v>162</v>
      </c>
      <c r="G81" s="15" t="s">
        <v>133</v>
      </c>
      <c r="H81" s="15" t="s">
        <v>136</v>
      </c>
      <c r="I81" s="15" t="s">
        <v>139</v>
      </c>
      <c r="J81" s="15" t="s">
        <v>141</v>
      </c>
      <c r="K81" s="15" t="s">
        <v>275</v>
      </c>
      <c r="L81" s="15" t="s">
        <v>279</v>
      </c>
      <c r="M81" s="15">
        <v>0.32500000000000001</v>
      </c>
      <c r="N81" s="15">
        <v>0.27300000000000002</v>
      </c>
      <c r="O81" s="15">
        <v>1.2E-2</v>
      </c>
      <c r="P81" s="15">
        <v>0.253</v>
      </c>
      <c r="Q81" s="15">
        <v>0.14899999999999999</v>
      </c>
      <c r="R81" s="15">
        <v>0.40200000000000002</v>
      </c>
      <c r="S81" s="15">
        <v>9.4480000000000004</v>
      </c>
      <c r="U81" s="15">
        <v>108667.451</v>
      </c>
      <c r="V81" s="15">
        <v>560</v>
      </c>
    </row>
    <row r="82" spans="2:22" x14ac:dyDescent="0.25">
      <c r="B82" s="15" t="s">
        <v>122</v>
      </c>
      <c r="C82" s="15" t="s">
        <v>207</v>
      </c>
      <c r="D82" s="15" t="s">
        <v>223</v>
      </c>
      <c r="E82" s="15">
        <v>2023</v>
      </c>
      <c r="F82" s="15" t="s">
        <v>162</v>
      </c>
      <c r="G82" s="15" t="s">
        <v>133</v>
      </c>
      <c r="H82" s="15" t="s">
        <v>136</v>
      </c>
      <c r="I82" s="15" t="s">
        <v>139</v>
      </c>
      <c r="J82" s="15" t="s">
        <v>141</v>
      </c>
      <c r="K82" s="15" t="s">
        <v>275</v>
      </c>
      <c r="L82" s="15" t="s">
        <v>280</v>
      </c>
      <c r="M82" s="15">
        <v>0.36299999999999999</v>
      </c>
      <c r="N82" s="15">
        <v>0.39900000000000002</v>
      </c>
      <c r="O82" s="15">
        <v>0.04</v>
      </c>
      <c r="P82" s="15">
        <v>0.22800000000000001</v>
      </c>
      <c r="Q82" s="15">
        <v>0.13800000000000001</v>
      </c>
      <c r="R82" s="15">
        <v>0.40200000000000002</v>
      </c>
      <c r="S82" s="15">
        <v>9.4570000000000007</v>
      </c>
      <c r="U82" s="15">
        <v>107093.961</v>
      </c>
      <c r="V82" s="15">
        <v>100</v>
      </c>
    </row>
    <row r="83" spans="2:22" x14ac:dyDescent="0.25">
      <c r="B83" s="15" t="s">
        <v>122</v>
      </c>
      <c r="C83" s="15" t="s">
        <v>207</v>
      </c>
      <c r="D83" s="15" t="s">
        <v>224</v>
      </c>
      <c r="E83" s="15">
        <v>2023</v>
      </c>
      <c r="F83" s="15" t="s">
        <v>162</v>
      </c>
      <c r="G83" s="15" t="s">
        <v>133</v>
      </c>
      <c r="H83" s="15" t="s">
        <v>136</v>
      </c>
      <c r="I83" s="15" t="s">
        <v>139</v>
      </c>
      <c r="J83" s="15" t="s">
        <v>141</v>
      </c>
      <c r="K83" s="15" t="s">
        <v>275</v>
      </c>
      <c r="L83" s="15" t="s">
        <v>276</v>
      </c>
      <c r="M83" s="15">
        <v>0.30099999999999999</v>
      </c>
      <c r="N83" s="15">
        <v>0.23599999999999999</v>
      </c>
      <c r="O83" s="15">
        <v>1.9E-2</v>
      </c>
      <c r="P83" s="15">
        <v>0.23599999999999999</v>
      </c>
      <c r="Q83" s="15">
        <v>0.155</v>
      </c>
      <c r="R83" s="15">
        <v>0.38100000000000001</v>
      </c>
      <c r="S83" s="15">
        <v>9.9890000000000008</v>
      </c>
      <c r="U83" s="15">
        <v>279117.91700000002</v>
      </c>
      <c r="V83" s="15">
        <v>160</v>
      </c>
    </row>
    <row r="84" spans="2:22" x14ac:dyDescent="0.25">
      <c r="B84" s="15" t="s">
        <v>122</v>
      </c>
      <c r="C84" s="15" t="s">
        <v>207</v>
      </c>
      <c r="D84" s="15" t="s">
        <v>224</v>
      </c>
      <c r="E84" s="15">
        <v>2023</v>
      </c>
      <c r="F84" s="15" t="s">
        <v>162</v>
      </c>
      <c r="G84" s="15" t="s">
        <v>133</v>
      </c>
      <c r="H84" s="15" t="s">
        <v>136</v>
      </c>
      <c r="I84" s="15" t="s">
        <v>139</v>
      </c>
      <c r="J84" s="15" t="s">
        <v>141</v>
      </c>
      <c r="K84" s="15" t="s">
        <v>275</v>
      </c>
      <c r="L84" s="15" t="s">
        <v>277</v>
      </c>
      <c r="M84" s="15">
        <v>0.27700000000000002</v>
      </c>
      <c r="N84" s="15">
        <v>0.23899999999999999</v>
      </c>
      <c r="O84" s="15">
        <v>6.0000000000000001E-3</v>
      </c>
      <c r="P84" s="15">
        <v>0.216</v>
      </c>
      <c r="Q84" s="15">
        <v>0.129</v>
      </c>
      <c r="R84" s="15">
        <v>0.34100000000000003</v>
      </c>
      <c r="S84" s="15">
        <v>9.827</v>
      </c>
      <c r="U84" s="15">
        <v>271459.23499999999</v>
      </c>
      <c r="V84" s="15">
        <v>1360</v>
      </c>
    </row>
    <row r="85" spans="2:22" x14ac:dyDescent="0.25">
      <c r="B85" s="15" t="s">
        <v>122</v>
      </c>
      <c r="C85" s="15" t="s">
        <v>207</v>
      </c>
      <c r="D85" s="15" t="s">
        <v>224</v>
      </c>
      <c r="E85" s="15">
        <v>2023</v>
      </c>
      <c r="F85" s="15" t="s">
        <v>162</v>
      </c>
      <c r="G85" s="15" t="s">
        <v>133</v>
      </c>
      <c r="H85" s="15" t="s">
        <v>136</v>
      </c>
      <c r="I85" s="15" t="s">
        <v>139</v>
      </c>
      <c r="J85" s="15" t="s">
        <v>141</v>
      </c>
      <c r="K85" s="15" t="s">
        <v>275</v>
      </c>
      <c r="L85" s="15" t="s">
        <v>278</v>
      </c>
      <c r="M85" s="15">
        <v>0.32700000000000001</v>
      </c>
      <c r="N85" s="15">
        <v>0.24099999999999999</v>
      </c>
      <c r="O85" s="15">
        <v>6.0000000000000001E-3</v>
      </c>
      <c r="P85" s="15">
        <v>0.27100000000000002</v>
      </c>
      <c r="Q85" s="15">
        <v>0.16600000000000001</v>
      </c>
      <c r="R85" s="15">
        <v>0.41299999999999998</v>
      </c>
      <c r="S85" s="15">
        <v>9.9060000000000006</v>
      </c>
      <c r="U85" s="15">
        <v>272587.848</v>
      </c>
      <c r="V85" s="15">
        <v>1750</v>
      </c>
    </row>
    <row r="86" spans="2:22" x14ac:dyDescent="0.25">
      <c r="B86" s="15" t="s">
        <v>122</v>
      </c>
      <c r="C86" s="15" t="s">
        <v>207</v>
      </c>
      <c r="D86" s="15" t="s">
        <v>224</v>
      </c>
      <c r="E86" s="15">
        <v>2023</v>
      </c>
      <c r="F86" s="15" t="s">
        <v>162</v>
      </c>
      <c r="G86" s="15" t="s">
        <v>133</v>
      </c>
      <c r="H86" s="15" t="s">
        <v>136</v>
      </c>
      <c r="I86" s="15" t="s">
        <v>139</v>
      </c>
      <c r="J86" s="15" t="s">
        <v>141</v>
      </c>
      <c r="K86" s="15" t="s">
        <v>275</v>
      </c>
      <c r="L86" s="15" t="s">
        <v>279</v>
      </c>
      <c r="M86" s="15">
        <v>0.36099999999999999</v>
      </c>
      <c r="N86" s="15">
        <v>0.33600000000000002</v>
      </c>
      <c r="O86" s="15">
        <v>1.4E-2</v>
      </c>
      <c r="P86" s="15">
        <v>0.28799999999999998</v>
      </c>
      <c r="Q86" s="15">
        <v>0.17199999999999999</v>
      </c>
      <c r="R86" s="15">
        <v>0.44500000000000001</v>
      </c>
      <c r="S86" s="15">
        <v>9.9280000000000008</v>
      </c>
      <c r="U86" s="15">
        <v>273252.32900000003</v>
      </c>
      <c r="V86" s="15">
        <v>560</v>
      </c>
    </row>
    <row r="87" spans="2:22" x14ac:dyDescent="0.25">
      <c r="B87" s="15" t="s">
        <v>122</v>
      </c>
      <c r="C87" s="15" t="s">
        <v>207</v>
      </c>
      <c r="D87" s="15" t="s">
        <v>224</v>
      </c>
      <c r="E87" s="15">
        <v>2023</v>
      </c>
      <c r="F87" s="15" t="s">
        <v>162</v>
      </c>
      <c r="G87" s="15" t="s">
        <v>133</v>
      </c>
      <c r="H87" s="15" t="s">
        <v>136</v>
      </c>
      <c r="I87" s="15" t="s">
        <v>139</v>
      </c>
      <c r="J87" s="15" t="s">
        <v>141</v>
      </c>
      <c r="K87" s="15" t="s">
        <v>275</v>
      </c>
      <c r="L87" s="15" t="s">
        <v>280</v>
      </c>
      <c r="M87" s="15">
        <v>0.38700000000000001</v>
      </c>
      <c r="N87" s="15">
        <v>0.35899999999999999</v>
      </c>
      <c r="O87" s="15">
        <v>3.5999999999999997E-2</v>
      </c>
      <c r="P87" s="15">
        <v>0.26400000000000001</v>
      </c>
      <c r="Q87" s="15">
        <v>0.17799999999999999</v>
      </c>
      <c r="R87" s="15">
        <v>0.47699999999999998</v>
      </c>
      <c r="S87" s="15">
        <v>9.93</v>
      </c>
      <c r="U87" s="15">
        <v>271185.78000000003</v>
      </c>
      <c r="V87" s="15">
        <v>100</v>
      </c>
    </row>
    <row r="88" spans="2:22" x14ac:dyDescent="0.25">
      <c r="B88" s="15" t="s">
        <v>122</v>
      </c>
      <c r="C88" s="15" t="s">
        <v>207</v>
      </c>
      <c r="D88" s="15" t="s">
        <v>225</v>
      </c>
      <c r="E88" s="15">
        <v>2023</v>
      </c>
      <c r="F88" s="15" t="s">
        <v>162</v>
      </c>
      <c r="G88" s="15" t="s">
        <v>133</v>
      </c>
      <c r="H88" s="15" t="s">
        <v>136</v>
      </c>
      <c r="I88" s="15" t="s">
        <v>139</v>
      </c>
      <c r="J88" s="15" t="s">
        <v>141</v>
      </c>
      <c r="K88" s="15" t="s">
        <v>275</v>
      </c>
      <c r="L88" s="15" t="s">
        <v>276</v>
      </c>
      <c r="M88" s="15">
        <v>0.312</v>
      </c>
      <c r="N88" s="15">
        <v>0.224</v>
      </c>
      <c r="O88" s="15">
        <v>1.7999999999999999E-2</v>
      </c>
      <c r="P88" s="15">
        <v>0.26600000000000001</v>
      </c>
      <c r="Q88" s="15">
        <v>0.16700000000000001</v>
      </c>
      <c r="R88" s="15">
        <v>0.38800000000000001</v>
      </c>
      <c r="S88" s="15">
        <v>9.99</v>
      </c>
      <c r="U88" s="15">
        <v>279117.88</v>
      </c>
      <c r="V88" s="15">
        <v>160</v>
      </c>
    </row>
    <row r="89" spans="2:22" x14ac:dyDescent="0.25">
      <c r="B89" s="15" t="s">
        <v>122</v>
      </c>
      <c r="C89" s="15" t="s">
        <v>207</v>
      </c>
      <c r="D89" s="15" t="s">
        <v>225</v>
      </c>
      <c r="E89" s="15">
        <v>2023</v>
      </c>
      <c r="F89" s="15" t="s">
        <v>162</v>
      </c>
      <c r="G89" s="15" t="s">
        <v>133</v>
      </c>
      <c r="H89" s="15" t="s">
        <v>136</v>
      </c>
      <c r="I89" s="15" t="s">
        <v>139</v>
      </c>
      <c r="J89" s="15" t="s">
        <v>141</v>
      </c>
      <c r="K89" s="15" t="s">
        <v>275</v>
      </c>
      <c r="L89" s="15" t="s">
        <v>277</v>
      </c>
      <c r="M89" s="15">
        <v>0.28999999999999998</v>
      </c>
      <c r="N89" s="15">
        <v>0.22900000000000001</v>
      </c>
      <c r="O89" s="15">
        <v>6.0000000000000001E-3</v>
      </c>
      <c r="P89" s="15">
        <v>0.23499999999999999</v>
      </c>
      <c r="Q89" s="15">
        <v>0.14499999999999999</v>
      </c>
      <c r="R89" s="15">
        <v>0.35699999999999998</v>
      </c>
      <c r="S89" s="15">
        <v>9.8279999999999994</v>
      </c>
      <c r="U89" s="15">
        <v>271461.98499999999</v>
      </c>
      <c r="V89" s="15">
        <v>1360</v>
      </c>
    </row>
    <row r="90" spans="2:22" x14ac:dyDescent="0.25">
      <c r="B90" s="15" t="s">
        <v>122</v>
      </c>
      <c r="C90" s="15" t="s">
        <v>207</v>
      </c>
      <c r="D90" s="15" t="s">
        <v>225</v>
      </c>
      <c r="E90" s="15">
        <v>2023</v>
      </c>
      <c r="F90" s="15" t="s">
        <v>162</v>
      </c>
      <c r="G90" s="15" t="s">
        <v>133</v>
      </c>
      <c r="H90" s="15" t="s">
        <v>136</v>
      </c>
      <c r="I90" s="15" t="s">
        <v>139</v>
      </c>
      <c r="J90" s="15" t="s">
        <v>141</v>
      </c>
      <c r="K90" s="15" t="s">
        <v>275</v>
      </c>
      <c r="L90" s="15" t="s">
        <v>278</v>
      </c>
      <c r="M90" s="15">
        <v>0.34599999999999997</v>
      </c>
      <c r="N90" s="15">
        <v>0.24099999999999999</v>
      </c>
      <c r="O90" s="15">
        <v>6.0000000000000001E-3</v>
      </c>
      <c r="P90" s="15">
        <v>0.29199999999999998</v>
      </c>
      <c r="Q90" s="15">
        <v>0.182</v>
      </c>
      <c r="R90" s="15">
        <v>0.436</v>
      </c>
      <c r="S90" s="15">
        <v>9.9060000000000006</v>
      </c>
      <c r="U90" s="15">
        <v>272585.80599999998</v>
      </c>
      <c r="V90" s="15">
        <v>1750</v>
      </c>
    </row>
    <row r="91" spans="2:22" x14ac:dyDescent="0.25">
      <c r="B91" s="15" t="s">
        <v>122</v>
      </c>
      <c r="C91" s="15" t="s">
        <v>207</v>
      </c>
      <c r="D91" s="15" t="s">
        <v>225</v>
      </c>
      <c r="E91" s="15">
        <v>2023</v>
      </c>
      <c r="F91" s="15" t="s">
        <v>162</v>
      </c>
      <c r="G91" s="15" t="s">
        <v>133</v>
      </c>
      <c r="H91" s="15" t="s">
        <v>136</v>
      </c>
      <c r="I91" s="15" t="s">
        <v>139</v>
      </c>
      <c r="J91" s="15" t="s">
        <v>141</v>
      </c>
      <c r="K91" s="15" t="s">
        <v>275</v>
      </c>
      <c r="L91" s="15" t="s">
        <v>279</v>
      </c>
      <c r="M91" s="15">
        <v>0.372</v>
      </c>
      <c r="N91" s="15">
        <v>0.30599999999999999</v>
      </c>
      <c r="O91" s="15">
        <v>1.2999999999999999E-2</v>
      </c>
      <c r="P91" s="15">
        <v>0.309</v>
      </c>
      <c r="Q91" s="15">
        <v>0.193</v>
      </c>
      <c r="R91" s="15">
        <v>0.45600000000000002</v>
      </c>
      <c r="S91" s="15">
        <v>9.9280000000000008</v>
      </c>
      <c r="U91" s="15">
        <v>273251.28999999998</v>
      </c>
      <c r="V91" s="15">
        <v>560</v>
      </c>
    </row>
    <row r="92" spans="2:22" x14ac:dyDescent="0.25">
      <c r="B92" s="15" t="s">
        <v>122</v>
      </c>
      <c r="C92" s="15" t="s">
        <v>207</v>
      </c>
      <c r="D92" s="15" t="s">
        <v>225</v>
      </c>
      <c r="E92" s="15">
        <v>2023</v>
      </c>
      <c r="F92" s="15" t="s">
        <v>162</v>
      </c>
      <c r="G92" s="15" t="s">
        <v>133</v>
      </c>
      <c r="H92" s="15" t="s">
        <v>136</v>
      </c>
      <c r="I92" s="15" t="s">
        <v>139</v>
      </c>
      <c r="J92" s="15" t="s">
        <v>141</v>
      </c>
      <c r="K92" s="15" t="s">
        <v>275</v>
      </c>
      <c r="L92" s="15" t="s">
        <v>280</v>
      </c>
      <c r="M92" s="15">
        <v>0.39500000000000002</v>
      </c>
      <c r="N92" s="15">
        <v>0.35499999999999998</v>
      </c>
      <c r="O92" s="15">
        <v>3.5999999999999997E-2</v>
      </c>
      <c r="P92" s="15">
        <v>0.30199999999999999</v>
      </c>
      <c r="Q92" s="15">
        <v>0.21299999999999999</v>
      </c>
      <c r="R92" s="15">
        <v>0.44900000000000001</v>
      </c>
      <c r="S92" s="15">
        <v>9.93</v>
      </c>
      <c r="U92" s="15">
        <v>271185.77600000001</v>
      </c>
      <c r="V92" s="15">
        <v>100</v>
      </c>
    </row>
    <row r="93" spans="2:22" x14ac:dyDescent="0.25">
      <c r="B93" s="15" t="s">
        <v>122</v>
      </c>
      <c r="C93" s="15" t="s">
        <v>207</v>
      </c>
      <c r="D93" s="15" t="s">
        <v>226</v>
      </c>
      <c r="E93" s="15">
        <v>2023</v>
      </c>
      <c r="F93" s="15" t="s">
        <v>162</v>
      </c>
      <c r="G93" s="15" t="s">
        <v>133</v>
      </c>
      <c r="H93" s="15" t="s">
        <v>136</v>
      </c>
      <c r="I93" s="15" t="s">
        <v>139</v>
      </c>
      <c r="J93" s="15" t="s">
        <v>141</v>
      </c>
      <c r="K93" s="15" t="s">
        <v>275</v>
      </c>
      <c r="L93" s="15" t="s">
        <v>276</v>
      </c>
      <c r="M93" s="15">
        <v>0.317</v>
      </c>
      <c r="N93" s="15">
        <v>0.23300000000000001</v>
      </c>
      <c r="O93" s="15">
        <v>1.7999999999999999E-2</v>
      </c>
      <c r="P93" s="15">
        <v>0.27</v>
      </c>
      <c r="Q93" s="15">
        <v>0.16</v>
      </c>
      <c r="R93" s="15">
        <v>0.36599999999999999</v>
      </c>
      <c r="S93" s="15">
        <v>10.728999999999999</v>
      </c>
      <c r="U93" s="15">
        <v>545239.73400000005</v>
      </c>
      <c r="V93" s="15">
        <v>160</v>
      </c>
    </row>
    <row r="94" spans="2:22" x14ac:dyDescent="0.25">
      <c r="B94" s="15" t="s">
        <v>122</v>
      </c>
      <c r="C94" s="15" t="s">
        <v>207</v>
      </c>
      <c r="D94" s="15" t="s">
        <v>226</v>
      </c>
      <c r="E94" s="15">
        <v>2023</v>
      </c>
      <c r="F94" s="15" t="s">
        <v>162</v>
      </c>
      <c r="G94" s="15" t="s">
        <v>133</v>
      </c>
      <c r="H94" s="15" t="s">
        <v>136</v>
      </c>
      <c r="I94" s="15" t="s">
        <v>139</v>
      </c>
      <c r="J94" s="15" t="s">
        <v>141</v>
      </c>
      <c r="K94" s="15" t="s">
        <v>275</v>
      </c>
      <c r="L94" s="15" t="s">
        <v>277</v>
      </c>
      <c r="M94" s="15">
        <v>0.29199999999999998</v>
      </c>
      <c r="N94" s="15">
        <v>0.2</v>
      </c>
      <c r="O94" s="15">
        <v>5.0000000000000001E-3</v>
      </c>
      <c r="P94" s="15">
        <v>0.24199999999999999</v>
      </c>
      <c r="Q94" s="15">
        <v>0.161</v>
      </c>
      <c r="R94" s="15">
        <v>0.36799999999999999</v>
      </c>
      <c r="S94" s="15">
        <v>10.567</v>
      </c>
      <c r="U94" s="15">
        <v>530279.80000000005</v>
      </c>
      <c r="V94" s="15">
        <v>1360</v>
      </c>
    </row>
    <row r="95" spans="2:22" x14ac:dyDescent="0.25">
      <c r="B95" s="15" t="s">
        <v>122</v>
      </c>
      <c r="C95" s="15" t="s">
        <v>207</v>
      </c>
      <c r="D95" s="15" t="s">
        <v>226</v>
      </c>
      <c r="E95" s="15">
        <v>2023</v>
      </c>
      <c r="F95" s="15" t="s">
        <v>162</v>
      </c>
      <c r="G95" s="15" t="s">
        <v>133</v>
      </c>
      <c r="H95" s="15" t="s">
        <v>136</v>
      </c>
      <c r="I95" s="15" t="s">
        <v>139</v>
      </c>
      <c r="J95" s="15" t="s">
        <v>141</v>
      </c>
      <c r="K95" s="15" t="s">
        <v>275</v>
      </c>
      <c r="L95" s="15" t="s">
        <v>278</v>
      </c>
      <c r="M95" s="15">
        <v>0.35199999999999998</v>
      </c>
      <c r="N95" s="15">
        <v>0.23400000000000001</v>
      </c>
      <c r="O95" s="15">
        <v>6.0000000000000001E-3</v>
      </c>
      <c r="P95" s="15">
        <v>0.29899999999999999</v>
      </c>
      <c r="Q95" s="15">
        <v>0.19400000000000001</v>
      </c>
      <c r="R95" s="15">
        <v>0.443</v>
      </c>
      <c r="S95" s="15">
        <v>10.634</v>
      </c>
      <c r="U95" s="15">
        <v>533409.21200000006</v>
      </c>
      <c r="V95" s="15">
        <v>1750</v>
      </c>
    </row>
    <row r="96" spans="2:22" x14ac:dyDescent="0.25">
      <c r="B96" s="15" t="s">
        <v>122</v>
      </c>
      <c r="C96" s="15" t="s">
        <v>207</v>
      </c>
      <c r="D96" s="15" t="s">
        <v>226</v>
      </c>
      <c r="E96" s="15">
        <v>2023</v>
      </c>
      <c r="F96" s="15" t="s">
        <v>162</v>
      </c>
      <c r="G96" s="15" t="s">
        <v>133</v>
      </c>
      <c r="H96" s="15" t="s">
        <v>136</v>
      </c>
      <c r="I96" s="15" t="s">
        <v>139</v>
      </c>
      <c r="J96" s="15" t="s">
        <v>141</v>
      </c>
      <c r="K96" s="15" t="s">
        <v>275</v>
      </c>
      <c r="L96" s="15" t="s">
        <v>279</v>
      </c>
      <c r="M96" s="15">
        <v>0.372</v>
      </c>
      <c r="N96" s="15">
        <v>0.26700000000000002</v>
      </c>
      <c r="O96" s="15">
        <v>1.0999999999999999E-2</v>
      </c>
      <c r="P96" s="15">
        <v>0.314</v>
      </c>
      <c r="Q96" s="15">
        <v>0.20399999999999999</v>
      </c>
      <c r="R96" s="15">
        <v>0.47299999999999998</v>
      </c>
      <c r="S96" s="15">
        <v>10.672000000000001</v>
      </c>
      <c r="U96" s="15">
        <v>534929.52399999998</v>
      </c>
      <c r="V96" s="15">
        <v>560</v>
      </c>
    </row>
    <row r="97" spans="2:22" x14ac:dyDescent="0.25">
      <c r="B97" s="15" t="s">
        <v>122</v>
      </c>
      <c r="C97" s="15" t="s">
        <v>207</v>
      </c>
      <c r="D97" s="15" t="s">
        <v>226</v>
      </c>
      <c r="E97" s="15">
        <v>2023</v>
      </c>
      <c r="F97" s="15" t="s">
        <v>162</v>
      </c>
      <c r="G97" s="15" t="s">
        <v>133</v>
      </c>
      <c r="H97" s="15" t="s">
        <v>136</v>
      </c>
      <c r="I97" s="15" t="s">
        <v>139</v>
      </c>
      <c r="J97" s="15" t="s">
        <v>141</v>
      </c>
      <c r="K97" s="15" t="s">
        <v>275</v>
      </c>
      <c r="L97" s="15" t="s">
        <v>280</v>
      </c>
      <c r="M97" s="15">
        <v>0.41399999999999998</v>
      </c>
      <c r="N97" s="15">
        <v>0.36</v>
      </c>
      <c r="O97" s="15">
        <v>3.5999999999999997E-2</v>
      </c>
      <c r="P97" s="15">
        <v>0.33900000000000002</v>
      </c>
      <c r="Q97" s="15">
        <v>0.217</v>
      </c>
      <c r="R97" s="15">
        <v>0.49199999999999999</v>
      </c>
      <c r="S97" s="15">
        <v>10.664999999999999</v>
      </c>
      <c r="U97" s="15">
        <v>532067.28599999996</v>
      </c>
      <c r="V97" s="15">
        <v>100</v>
      </c>
    </row>
    <row r="98" spans="2:22" x14ac:dyDescent="0.25">
      <c r="B98" s="15" t="s">
        <v>122</v>
      </c>
      <c r="C98" s="15" t="s">
        <v>207</v>
      </c>
      <c r="D98" s="15" t="s">
        <v>227</v>
      </c>
      <c r="E98" s="15">
        <v>2023</v>
      </c>
      <c r="F98" s="15" t="s">
        <v>162</v>
      </c>
      <c r="G98" s="15" t="s">
        <v>133</v>
      </c>
      <c r="H98" s="15" t="s">
        <v>136</v>
      </c>
      <c r="I98" s="15" t="s">
        <v>139</v>
      </c>
      <c r="J98" s="15" t="s">
        <v>141</v>
      </c>
      <c r="K98" s="15" t="s">
        <v>275</v>
      </c>
      <c r="L98" s="15" t="s">
        <v>276</v>
      </c>
      <c r="M98" s="15">
        <v>0.32400000000000001</v>
      </c>
      <c r="N98" s="15">
        <v>0.23499999999999999</v>
      </c>
      <c r="O98" s="15">
        <v>1.9E-2</v>
      </c>
      <c r="P98" s="15">
        <v>0.27800000000000002</v>
      </c>
      <c r="Q98" s="15">
        <v>0.16500000000000001</v>
      </c>
      <c r="R98" s="15">
        <v>0.38</v>
      </c>
      <c r="S98" s="15">
        <v>10.73</v>
      </c>
      <c r="U98" s="15">
        <v>545243.13800000004</v>
      </c>
      <c r="V98" s="15">
        <v>160</v>
      </c>
    </row>
    <row r="99" spans="2:22" x14ac:dyDescent="0.25">
      <c r="B99" s="15" t="s">
        <v>122</v>
      </c>
      <c r="C99" s="15" t="s">
        <v>207</v>
      </c>
      <c r="D99" s="15" t="s">
        <v>227</v>
      </c>
      <c r="E99" s="15">
        <v>2023</v>
      </c>
      <c r="F99" s="15" t="s">
        <v>162</v>
      </c>
      <c r="G99" s="15" t="s">
        <v>133</v>
      </c>
      <c r="H99" s="15" t="s">
        <v>136</v>
      </c>
      <c r="I99" s="15" t="s">
        <v>139</v>
      </c>
      <c r="J99" s="15" t="s">
        <v>141</v>
      </c>
      <c r="K99" s="15" t="s">
        <v>275</v>
      </c>
      <c r="L99" s="15" t="s">
        <v>277</v>
      </c>
      <c r="M99" s="15">
        <v>0.30199999999999999</v>
      </c>
      <c r="N99" s="15">
        <v>0.20599999999999999</v>
      </c>
      <c r="O99" s="15">
        <v>6.0000000000000001E-3</v>
      </c>
      <c r="P99" s="15">
        <v>0.252</v>
      </c>
      <c r="Q99" s="15">
        <v>0.16500000000000001</v>
      </c>
      <c r="R99" s="15">
        <v>0.38600000000000001</v>
      </c>
      <c r="S99" s="15">
        <v>10.568</v>
      </c>
      <c r="U99" s="15">
        <v>530288.88</v>
      </c>
      <c r="V99" s="15">
        <v>1360</v>
      </c>
    </row>
    <row r="100" spans="2:22" x14ac:dyDescent="0.25">
      <c r="B100" s="15" t="s">
        <v>122</v>
      </c>
      <c r="C100" s="15" t="s">
        <v>207</v>
      </c>
      <c r="D100" s="15" t="s">
        <v>227</v>
      </c>
      <c r="E100" s="15">
        <v>2023</v>
      </c>
      <c r="F100" s="15" t="s">
        <v>162</v>
      </c>
      <c r="G100" s="15" t="s">
        <v>133</v>
      </c>
      <c r="H100" s="15" t="s">
        <v>136</v>
      </c>
      <c r="I100" s="15" t="s">
        <v>139</v>
      </c>
      <c r="J100" s="15" t="s">
        <v>141</v>
      </c>
      <c r="K100" s="15" t="s">
        <v>275</v>
      </c>
      <c r="L100" s="15" t="s">
        <v>278</v>
      </c>
      <c r="M100" s="15">
        <v>0.35699999999999998</v>
      </c>
      <c r="N100" s="15">
        <v>0.22600000000000001</v>
      </c>
      <c r="O100" s="15">
        <v>5.0000000000000001E-3</v>
      </c>
      <c r="P100" s="15">
        <v>0.311</v>
      </c>
      <c r="Q100" s="15">
        <v>0.20399999999999999</v>
      </c>
      <c r="R100" s="15">
        <v>0.44500000000000001</v>
      </c>
      <c r="S100" s="15">
        <v>10.635</v>
      </c>
      <c r="U100" s="15">
        <v>533408.27300000004</v>
      </c>
      <c r="V100" s="15">
        <v>1750</v>
      </c>
    </row>
    <row r="101" spans="2:22" x14ac:dyDescent="0.25">
      <c r="B101" s="15" t="s">
        <v>122</v>
      </c>
      <c r="C101" s="15" t="s">
        <v>207</v>
      </c>
      <c r="D101" s="15" t="s">
        <v>227</v>
      </c>
      <c r="E101" s="15">
        <v>2023</v>
      </c>
      <c r="F101" s="15" t="s">
        <v>162</v>
      </c>
      <c r="G101" s="15" t="s">
        <v>133</v>
      </c>
      <c r="H101" s="15" t="s">
        <v>136</v>
      </c>
      <c r="I101" s="15" t="s">
        <v>139</v>
      </c>
      <c r="J101" s="15" t="s">
        <v>141</v>
      </c>
      <c r="K101" s="15" t="s">
        <v>275</v>
      </c>
      <c r="L101" s="15" t="s">
        <v>279</v>
      </c>
      <c r="M101" s="15">
        <v>0.38200000000000001</v>
      </c>
      <c r="N101" s="15">
        <v>0.26600000000000001</v>
      </c>
      <c r="O101" s="15">
        <v>1.0999999999999999E-2</v>
      </c>
      <c r="P101" s="15">
        <v>0.32500000000000001</v>
      </c>
      <c r="Q101" s="15">
        <v>0.217</v>
      </c>
      <c r="R101" s="15">
        <v>0.47699999999999998</v>
      </c>
      <c r="S101" s="15">
        <v>10.672000000000001</v>
      </c>
      <c r="U101" s="15">
        <v>534933.24800000002</v>
      </c>
      <c r="V101" s="15">
        <v>560</v>
      </c>
    </row>
    <row r="102" spans="2:22" x14ac:dyDescent="0.25">
      <c r="B102" s="15" t="s">
        <v>122</v>
      </c>
      <c r="C102" s="15" t="s">
        <v>207</v>
      </c>
      <c r="D102" s="15" t="s">
        <v>227</v>
      </c>
      <c r="E102" s="15">
        <v>2023</v>
      </c>
      <c r="F102" s="15" t="s">
        <v>162</v>
      </c>
      <c r="G102" s="15" t="s">
        <v>133</v>
      </c>
      <c r="H102" s="15" t="s">
        <v>136</v>
      </c>
      <c r="I102" s="15" t="s">
        <v>139</v>
      </c>
      <c r="J102" s="15" t="s">
        <v>141</v>
      </c>
      <c r="K102" s="15" t="s">
        <v>275</v>
      </c>
      <c r="L102" s="15" t="s">
        <v>280</v>
      </c>
      <c r="M102" s="15">
        <v>0.41199999999999998</v>
      </c>
      <c r="N102" s="15">
        <v>0.35599999999999998</v>
      </c>
      <c r="O102" s="15">
        <v>3.5999999999999997E-2</v>
      </c>
      <c r="P102" s="15">
        <v>0.32100000000000001</v>
      </c>
      <c r="Q102" s="15">
        <v>0.21299999999999999</v>
      </c>
      <c r="R102" s="15">
        <v>0.48699999999999999</v>
      </c>
      <c r="S102" s="15">
        <v>10.664999999999999</v>
      </c>
      <c r="U102" s="15">
        <v>532070.35</v>
      </c>
      <c r="V102" s="15">
        <v>100</v>
      </c>
    </row>
    <row r="103" spans="2:22" x14ac:dyDescent="0.25">
      <c r="B103" s="15" t="s">
        <v>122</v>
      </c>
      <c r="C103" s="15" t="s">
        <v>207</v>
      </c>
      <c r="D103" s="15" t="s">
        <v>228</v>
      </c>
      <c r="E103" s="15">
        <v>2023</v>
      </c>
      <c r="F103" s="15" t="s">
        <v>162</v>
      </c>
      <c r="G103" s="15" t="s">
        <v>133</v>
      </c>
      <c r="H103" s="15" t="s">
        <v>136</v>
      </c>
      <c r="I103" s="15" t="s">
        <v>139</v>
      </c>
      <c r="J103" s="15" t="s">
        <v>141</v>
      </c>
      <c r="K103" s="15" t="s">
        <v>275</v>
      </c>
      <c r="L103" s="15" t="s">
        <v>276</v>
      </c>
      <c r="M103" s="15">
        <v>0.317</v>
      </c>
      <c r="N103" s="15">
        <v>0.22700000000000001</v>
      </c>
      <c r="O103" s="15">
        <v>1.7999999999999999E-2</v>
      </c>
      <c r="P103" s="15">
        <v>0.27700000000000002</v>
      </c>
      <c r="Q103" s="15">
        <v>0.156</v>
      </c>
      <c r="R103" s="15">
        <v>0.372</v>
      </c>
      <c r="S103" s="15">
        <v>11.615</v>
      </c>
      <c r="U103" s="15">
        <v>852092.11100000003</v>
      </c>
      <c r="V103" s="15">
        <v>160</v>
      </c>
    </row>
    <row r="104" spans="2:22" x14ac:dyDescent="0.25">
      <c r="B104" s="15" t="s">
        <v>122</v>
      </c>
      <c r="C104" s="15" t="s">
        <v>207</v>
      </c>
      <c r="D104" s="15" t="s">
        <v>228</v>
      </c>
      <c r="E104" s="15">
        <v>2023</v>
      </c>
      <c r="F104" s="15" t="s">
        <v>162</v>
      </c>
      <c r="G104" s="15" t="s">
        <v>133</v>
      </c>
      <c r="H104" s="15" t="s">
        <v>136</v>
      </c>
      <c r="I104" s="15" t="s">
        <v>139</v>
      </c>
      <c r="J104" s="15" t="s">
        <v>141</v>
      </c>
      <c r="K104" s="15" t="s">
        <v>275</v>
      </c>
      <c r="L104" s="15" t="s">
        <v>277</v>
      </c>
      <c r="M104" s="15">
        <v>0.30499999999999999</v>
      </c>
      <c r="N104" s="15">
        <v>0.20300000000000001</v>
      </c>
      <c r="O104" s="15">
        <v>6.0000000000000001E-3</v>
      </c>
      <c r="P104" s="15">
        <v>0.25700000000000001</v>
      </c>
      <c r="Q104" s="15">
        <v>0.16800000000000001</v>
      </c>
      <c r="R104" s="15">
        <v>0.38900000000000001</v>
      </c>
      <c r="S104" s="15">
        <v>11.455</v>
      </c>
      <c r="U104" s="15">
        <v>830808.93299999996</v>
      </c>
      <c r="V104" s="15">
        <v>1360</v>
      </c>
    </row>
    <row r="105" spans="2:22" x14ac:dyDescent="0.25">
      <c r="B105" s="15" t="s">
        <v>122</v>
      </c>
      <c r="C105" s="15" t="s">
        <v>207</v>
      </c>
      <c r="D105" s="15" t="s">
        <v>228</v>
      </c>
      <c r="E105" s="15">
        <v>2023</v>
      </c>
      <c r="F105" s="15" t="s">
        <v>162</v>
      </c>
      <c r="G105" s="15" t="s">
        <v>133</v>
      </c>
      <c r="H105" s="15" t="s">
        <v>136</v>
      </c>
      <c r="I105" s="15" t="s">
        <v>139</v>
      </c>
      <c r="J105" s="15" t="s">
        <v>141</v>
      </c>
      <c r="K105" s="15" t="s">
        <v>275</v>
      </c>
      <c r="L105" s="15" t="s">
        <v>278</v>
      </c>
      <c r="M105" s="15">
        <v>0.35599999999999998</v>
      </c>
      <c r="N105" s="15">
        <v>0.223</v>
      </c>
      <c r="O105" s="15">
        <v>5.0000000000000001E-3</v>
      </c>
      <c r="P105" s="15">
        <v>0.31</v>
      </c>
      <c r="Q105" s="15">
        <v>0.20599999999999999</v>
      </c>
      <c r="R105" s="15">
        <v>0.44500000000000001</v>
      </c>
      <c r="S105" s="15">
        <v>11.507999999999999</v>
      </c>
      <c r="U105" s="15">
        <v>835866.005</v>
      </c>
      <c r="V105" s="15">
        <v>1750</v>
      </c>
    </row>
    <row r="106" spans="2:22" x14ac:dyDescent="0.25">
      <c r="B106" s="15" t="s">
        <v>122</v>
      </c>
      <c r="C106" s="15" t="s">
        <v>207</v>
      </c>
      <c r="D106" s="15" t="s">
        <v>228</v>
      </c>
      <c r="E106" s="15">
        <v>2023</v>
      </c>
      <c r="F106" s="15" t="s">
        <v>162</v>
      </c>
      <c r="G106" s="15" t="s">
        <v>133</v>
      </c>
      <c r="H106" s="15" t="s">
        <v>136</v>
      </c>
      <c r="I106" s="15" t="s">
        <v>139</v>
      </c>
      <c r="J106" s="15" t="s">
        <v>141</v>
      </c>
      <c r="K106" s="15" t="s">
        <v>275</v>
      </c>
      <c r="L106" s="15" t="s">
        <v>279</v>
      </c>
      <c r="M106" s="15">
        <v>0.38100000000000001</v>
      </c>
      <c r="N106" s="15">
        <v>0.26200000000000001</v>
      </c>
      <c r="O106" s="15">
        <v>1.0999999999999999E-2</v>
      </c>
      <c r="P106" s="15">
        <v>0.31900000000000001</v>
      </c>
      <c r="Q106" s="15">
        <v>0.221</v>
      </c>
      <c r="R106" s="15">
        <v>0.49099999999999999</v>
      </c>
      <c r="S106" s="15">
        <v>11.564</v>
      </c>
      <c r="U106" s="15">
        <v>838719.81900000002</v>
      </c>
      <c r="V106" s="15">
        <v>560</v>
      </c>
    </row>
    <row r="107" spans="2:22" x14ac:dyDescent="0.25">
      <c r="B107" s="15" t="s">
        <v>122</v>
      </c>
      <c r="C107" s="15" t="s">
        <v>207</v>
      </c>
      <c r="D107" s="15" t="s">
        <v>228</v>
      </c>
      <c r="E107" s="15">
        <v>2023</v>
      </c>
      <c r="F107" s="15" t="s">
        <v>162</v>
      </c>
      <c r="G107" s="15" t="s">
        <v>133</v>
      </c>
      <c r="H107" s="15" t="s">
        <v>136</v>
      </c>
      <c r="I107" s="15" t="s">
        <v>139</v>
      </c>
      <c r="J107" s="15" t="s">
        <v>141</v>
      </c>
      <c r="K107" s="15" t="s">
        <v>275</v>
      </c>
      <c r="L107" s="15" t="s">
        <v>280</v>
      </c>
      <c r="M107" s="15">
        <v>0.41</v>
      </c>
      <c r="N107" s="15">
        <v>0.34799999999999998</v>
      </c>
      <c r="O107" s="15">
        <v>3.5000000000000003E-2</v>
      </c>
      <c r="P107" s="15">
        <v>0.314</v>
      </c>
      <c r="Q107" s="15">
        <v>0.20200000000000001</v>
      </c>
      <c r="R107" s="15">
        <v>0.54</v>
      </c>
      <c r="S107" s="15">
        <v>11.539</v>
      </c>
      <c r="U107" s="15">
        <v>835230.29</v>
      </c>
      <c r="V107" s="15">
        <v>100</v>
      </c>
    </row>
    <row r="108" spans="2:22" x14ac:dyDescent="0.25">
      <c r="B108" s="15" t="s">
        <v>122</v>
      </c>
      <c r="C108" s="15" t="s">
        <v>207</v>
      </c>
      <c r="D108" s="15" t="s">
        <v>229</v>
      </c>
      <c r="E108" s="15">
        <v>2023</v>
      </c>
      <c r="F108" s="15" t="s">
        <v>162</v>
      </c>
      <c r="G108" s="15" t="s">
        <v>133</v>
      </c>
      <c r="H108" s="15" t="s">
        <v>136</v>
      </c>
      <c r="I108" s="15" t="s">
        <v>139</v>
      </c>
      <c r="J108" s="15" t="s">
        <v>141</v>
      </c>
      <c r="K108" s="15" t="s">
        <v>275</v>
      </c>
      <c r="L108" s="15" t="s">
        <v>276</v>
      </c>
      <c r="M108" s="15">
        <v>0.309</v>
      </c>
      <c r="N108" s="15">
        <v>0.218</v>
      </c>
      <c r="O108" s="15">
        <v>1.7000000000000001E-2</v>
      </c>
      <c r="P108" s="15">
        <v>0.26500000000000001</v>
      </c>
      <c r="Q108" s="15">
        <v>0.16300000000000001</v>
      </c>
      <c r="R108" s="15">
        <v>0.378</v>
      </c>
      <c r="S108" s="15">
        <v>11.615</v>
      </c>
      <c r="U108" s="15">
        <v>852080.28700000001</v>
      </c>
      <c r="V108" s="15">
        <v>160</v>
      </c>
    </row>
    <row r="109" spans="2:22" x14ac:dyDescent="0.25">
      <c r="B109" s="15" t="s">
        <v>122</v>
      </c>
      <c r="C109" s="15" t="s">
        <v>207</v>
      </c>
      <c r="D109" s="15" t="s">
        <v>229</v>
      </c>
      <c r="E109" s="15">
        <v>2023</v>
      </c>
      <c r="F109" s="15" t="s">
        <v>162</v>
      </c>
      <c r="G109" s="15" t="s">
        <v>133</v>
      </c>
      <c r="H109" s="15" t="s">
        <v>136</v>
      </c>
      <c r="I109" s="15" t="s">
        <v>139</v>
      </c>
      <c r="J109" s="15" t="s">
        <v>141</v>
      </c>
      <c r="K109" s="15" t="s">
        <v>275</v>
      </c>
      <c r="L109" s="15" t="s">
        <v>277</v>
      </c>
      <c r="M109" s="15">
        <v>0.30499999999999999</v>
      </c>
      <c r="N109" s="15">
        <v>0.20100000000000001</v>
      </c>
      <c r="O109" s="15">
        <v>5.0000000000000001E-3</v>
      </c>
      <c r="P109" s="15">
        <v>0.255</v>
      </c>
      <c r="Q109" s="15">
        <v>0.17100000000000001</v>
      </c>
      <c r="R109" s="15">
        <v>0.38700000000000001</v>
      </c>
      <c r="S109" s="15">
        <v>11.455</v>
      </c>
      <c r="U109" s="15">
        <v>830829.37300000002</v>
      </c>
      <c r="V109" s="15">
        <v>1360</v>
      </c>
    </row>
    <row r="110" spans="2:22" x14ac:dyDescent="0.25">
      <c r="B110" s="15" t="s">
        <v>122</v>
      </c>
      <c r="C110" s="15" t="s">
        <v>207</v>
      </c>
      <c r="D110" s="15" t="s">
        <v>229</v>
      </c>
      <c r="E110" s="15">
        <v>2023</v>
      </c>
      <c r="F110" s="15" t="s">
        <v>162</v>
      </c>
      <c r="G110" s="15" t="s">
        <v>133</v>
      </c>
      <c r="H110" s="15" t="s">
        <v>136</v>
      </c>
      <c r="I110" s="15" t="s">
        <v>139</v>
      </c>
      <c r="J110" s="15" t="s">
        <v>141</v>
      </c>
      <c r="K110" s="15" t="s">
        <v>275</v>
      </c>
      <c r="L110" s="15" t="s">
        <v>278</v>
      </c>
      <c r="M110" s="15">
        <v>0.35499999999999998</v>
      </c>
      <c r="N110" s="15">
        <v>0.224</v>
      </c>
      <c r="O110" s="15">
        <v>5.0000000000000001E-3</v>
      </c>
      <c r="P110" s="15">
        <v>0.311</v>
      </c>
      <c r="Q110" s="15">
        <v>0.20599999999999999</v>
      </c>
      <c r="R110" s="15">
        <v>0.44500000000000001</v>
      </c>
      <c r="S110" s="15">
        <v>11.507999999999999</v>
      </c>
      <c r="U110" s="15">
        <v>835861.96100000001</v>
      </c>
      <c r="V110" s="15">
        <v>1750</v>
      </c>
    </row>
    <row r="111" spans="2:22" x14ac:dyDescent="0.25">
      <c r="B111" s="15" t="s">
        <v>122</v>
      </c>
      <c r="C111" s="15" t="s">
        <v>207</v>
      </c>
      <c r="D111" s="15" t="s">
        <v>229</v>
      </c>
      <c r="E111" s="15">
        <v>2023</v>
      </c>
      <c r="F111" s="15" t="s">
        <v>162</v>
      </c>
      <c r="G111" s="15" t="s">
        <v>133</v>
      </c>
      <c r="H111" s="15" t="s">
        <v>136</v>
      </c>
      <c r="I111" s="15" t="s">
        <v>139</v>
      </c>
      <c r="J111" s="15" t="s">
        <v>141</v>
      </c>
      <c r="K111" s="15" t="s">
        <v>275</v>
      </c>
      <c r="L111" s="15" t="s">
        <v>279</v>
      </c>
      <c r="M111" s="15">
        <v>0.376</v>
      </c>
      <c r="N111" s="15">
        <v>0.25</v>
      </c>
      <c r="O111" s="15">
        <v>1.0999999999999999E-2</v>
      </c>
      <c r="P111" s="15">
        <v>0.32800000000000001</v>
      </c>
      <c r="Q111" s="15">
        <v>0.215</v>
      </c>
      <c r="R111" s="15">
        <v>0.47599999999999998</v>
      </c>
      <c r="S111" s="15">
        <v>11.565</v>
      </c>
      <c r="U111" s="15">
        <v>838708.43400000001</v>
      </c>
      <c r="V111" s="15">
        <v>560</v>
      </c>
    </row>
    <row r="112" spans="2:22" x14ac:dyDescent="0.25">
      <c r="B112" s="15" t="s">
        <v>122</v>
      </c>
      <c r="C112" s="15" t="s">
        <v>207</v>
      </c>
      <c r="D112" s="15" t="s">
        <v>229</v>
      </c>
      <c r="E112" s="15">
        <v>2023</v>
      </c>
      <c r="F112" s="15" t="s">
        <v>162</v>
      </c>
      <c r="G112" s="15" t="s">
        <v>133</v>
      </c>
      <c r="H112" s="15" t="s">
        <v>136</v>
      </c>
      <c r="I112" s="15" t="s">
        <v>139</v>
      </c>
      <c r="J112" s="15" t="s">
        <v>141</v>
      </c>
      <c r="K112" s="15" t="s">
        <v>275</v>
      </c>
      <c r="L112" s="15" t="s">
        <v>280</v>
      </c>
      <c r="M112" s="15">
        <v>0.39500000000000002</v>
      </c>
      <c r="N112" s="15">
        <v>0.33300000000000002</v>
      </c>
      <c r="O112" s="15">
        <v>3.3000000000000002E-2</v>
      </c>
      <c r="P112" s="15">
        <v>0.316</v>
      </c>
      <c r="Q112" s="15">
        <v>0.21</v>
      </c>
      <c r="R112" s="15">
        <v>0.51</v>
      </c>
      <c r="S112" s="15">
        <v>11.539</v>
      </c>
      <c r="U112" s="15">
        <v>835205.14099999995</v>
      </c>
      <c r="V112" s="15">
        <v>100</v>
      </c>
    </row>
    <row r="113" spans="2:22" x14ac:dyDescent="0.25">
      <c r="B113" s="15" t="s">
        <v>122</v>
      </c>
      <c r="C113" s="15" t="s">
        <v>207</v>
      </c>
      <c r="D113" s="15" t="s">
        <v>230</v>
      </c>
      <c r="E113" s="15">
        <v>2023</v>
      </c>
      <c r="F113" s="15" t="s">
        <v>162</v>
      </c>
      <c r="G113" s="15" t="s">
        <v>133</v>
      </c>
      <c r="H113" s="15" t="s">
        <v>136</v>
      </c>
      <c r="I113" s="15" t="s">
        <v>139</v>
      </c>
      <c r="J113" s="15" t="s">
        <v>141</v>
      </c>
      <c r="K113" s="15" t="s">
        <v>275</v>
      </c>
      <c r="L113" s="15" t="s">
        <v>276</v>
      </c>
      <c r="M113" s="15">
        <v>0.308</v>
      </c>
      <c r="N113" s="15">
        <v>0.22800000000000001</v>
      </c>
      <c r="O113" s="15">
        <v>1.7999999999999999E-2</v>
      </c>
      <c r="P113" s="15">
        <v>0.25600000000000001</v>
      </c>
      <c r="Q113" s="15">
        <v>0.16800000000000001</v>
      </c>
      <c r="R113" s="15">
        <v>0.40200000000000002</v>
      </c>
      <c r="S113" s="15">
        <v>12.432</v>
      </c>
      <c r="U113" s="15">
        <v>1110561.04</v>
      </c>
      <c r="V113" s="15">
        <v>160</v>
      </c>
    </row>
    <row r="114" spans="2:22" x14ac:dyDescent="0.25">
      <c r="B114" s="15" t="s">
        <v>122</v>
      </c>
      <c r="C114" s="15" t="s">
        <v>207</v>
      </c>
      <c r="D114" s="15" t="s">
        <v>230</v>
      </c>
      <c r="E114" s="15">
        <v>2023</v>
      </c>
      <c r="F114" s="15" t="s">
        <v>162</v>
      </c>
      <c r="G114" s="15" t="s">
        <v>133</v>
      </c>
      <c r="H114" s="15" t="s">
        <v>136</v>
      </c>
      <c r="I114" s="15" t="s">
        <v>139</v>
      </c>
      <c r="J114" s="15" t="s">
        <v>141</v>
      </c>
      <c r="K114" s="15" t="s">
        <v>275</v>
      </c>
      <c r="L114" s="15" t="s">
        <v>277</v>
      </c>
      <c r="M114" s="15">
        <v>0.30299999999999999</v>
      </c>
      <c r="N114" s="15">
        <v>0.19900000000000001</v>
      </c>
      <c r="O114" s="15">
        <v>5.0000000000000001E-3</v>
      </c>
      <c r="P114" s="15">
        <v>0.254</v>
      </c>
      <c r="Q114" s="15">
        <v>0.16900000000000001</v>
      </c>
      <c r="R114" s="15">
        <v>0.38500000000000001</v>
      </c>
      <c r="S114" s="15">
        <v>12.275</v>
      </c>
      <c r="U114" s="15">
        <v>1086481.443</v>
      </c>
      <c r="V114" s="15">
        <v>1360</v>
      </c>
    </row>
    <row r="115" spans="2:22" x14ac:dyDescent="0.25">
      <c r="B115" s="15" t="s">
        <v>122</v>
      </c>
      <c r="C115" s="15" t="s">
        <v>207</v>
      </c>
      <c r="D115" s="15" t="s">
        <v>230</v>
      </c>
      <c r="E115" s="15">
        <v>2023</v>
      </c>
      <c r="F115" s="15" t="s">
        <v>162</v>
      </c>
      <c r="G115" s="15" t="s">
        <v>133</v>
      </c>
      <c r="H115" s="15" t="s">
        <v>136</v>
      </c>
      <c r="I115" s="15" t="s">
        <v>139</v>
      </c>
      <c r="J115" s="15" t="s">
        <v>141</v>
      </c>
      <c r="K115" s="15" t="s">
        <v>275</v>
      </c>
      <c r="L115" s="15" t="s">
        <v>278</v>
      </c>
      <c r="M115" s="15">
        <v>0.34899999999999998</v>
      </c>
      <c r="N115" s="15">
        <v>0.217</v>
      </c>
      <c r="O115" s="15">
        <v>5.0000000000000001E-3</v>
      </c>
      <c r="P115" s="15">
        <v>0.30399999999999999</v>
      </c>
      <c r="Q115" s="15">
        <v>0.2</v>
      </c>
      <c r="R115" s="15">
        <v>0.439</v>
      </c>
      <c r="S115" s="15">
        <v>12.315</v>
      </c>
      <c r="U115" s="15">
        <v>1092931.0530000001</v>
      </c>
      <c r="V115" s="15">
        <v>1750</v>
      </c>
    </row>
    <row r="116" spans="2:22" x14ac:dyDescent="0.25">
      <c r="B116" s="15" t="s">
        <v>122</v>
      </c>
      <c r="C116" s="15" t="s">
        <v>207</v>
      </c>
      <c r="D116" s="15" t="s">
        <v>230</v>
      </c>
      <c r="E116" s="15">
        <v>2023</v>
      </c>
      <c r="F116" s="15" t="s">
        <v>162</v>
      </c>
      <c r="G116" s="15" t="s">
        <v>133</v>
      </c>
      <c r="H116" s="15" t="s">
        <v>136</v>
      </c>
      <c r="I116" s="15" t="s">
        <v>139</v>
      </c>
      <c r="J116" s="15" t="s">
        <v>141</v>
      </c>
      <c r="K116" s="15" t="s">
        <v>275</v>
      </c>
      <c r="L116" s="15" t="s">
        <v>279</v>
      </c>
      <c r="M116" s="15">
        <v>0.372</v>
      </c>
      <c r="N116" s="15">
        <v>0.248</v>
      </c>
      <c r="O116" s="15">
        <v>0.01</v>
      </c>
      <c r="P116" s="15">
        <v>0.317</v>
      </c>
      <c r="Q116" s="15">
        <v>0.216</v>
      </c>
      <c r="R116" s="15">
        <v>0.47399999999999998</v>
      </c>
      <c r="S116" s="15">
        <v>12.387</v>
      </c>
      <c r="U116" s="15">
        <v>1095958.6780000001</v>
      </c>
      <c r="V116" s="15">
        <v>560</v>
      </c>
    </row>
    <row r="117" spans="2:22" x14ac:dyDescent="0.25">
      <c r="B117" s="15" t="s">
        <v>122</v>
      </c>
      <c r="C117" s="15" t="s">
        <v>207</v>
      </c>
      <c r="D117" s="15" t="s">
        <v>230</v>
      </c>
      <c r="E117" s="15">
        <v>2023</v>
      </c>
      <c r="F117" s="15" t="s">
        <v>162</v>
      </c>
      <c r="G117" s="15" t="s">
        <v>133</v>
      </c>
      <c r="H117" s="15" t="s">
        <v>136</v>
      </c>
      <c r="I117" s="15" t="s">
        <v>139</v>
      </c>
      <c r="J117" s="15" t="s">
        <v>141</v>
      </c>
      <c r="K117" s="15" t="s">
        <v>275</v>
      </c>
      <c r="L117" s="15" t="s">
        <v>280</v>
      </c>
      <c r="M117" s="15">
        <v>0.39100000000000001</v>
      </c>
      <c r="N117" s="15">
        <v>0.32700000000000001</v>
      </c>
      <c r="O117" s="15">
        <v>3.3000000000000002E-2</v>
      </c>
      <c r="P117" s="15">
        <v>0.3</v>
      </c>
      <c r="Q117" s="15">
        <v>0.20399999999999999</v>
      </c>
      <c r="R117" s="15">
        <v>0.497</v>
      </c>
      <c r="S117" s="15">
        <v>12.343</v>
      </c>
      <c r="U117" s="15">
        <v>1093241.1499999999</v>
      </c>
      <c r="V117" s="15">
        <v>100</v>
      </c>
    </row>
    <row r="118" spans="2:22" x14ac:dyDescent="0.25">
      <c r="B118" s="15" t="s">
        <v>122</v>
      </c>
      <c r="C118" s="15" t="s">
        <v>207</v>
      </c>
      <c r="D118" s="15" t="s">
        <v>231</v>
      </c>
      <c r="E118" s="15">
        <v>2023</v>
      </c>
      <c r="F118" s="15" t="s">
        <v>162</v>
      </c>
      <c r="G118" s="15" t="s">
        <v>133</v>
      </c>
      <c r="H118" s="15" t="s">
        <v>136</v>
      </c>
      <c r="I118" s="15" t="s">
        <v>139</v>
      </c>
      <c r="J118" s="15" t="s">
        <v>141</v>
      </c>
      <c r="K118" s="15" t="s">
        <v>275</v>
      </c>
      <c r="L118" s="15" t="s">
        <v>276</v>
      </c>
      <c r="M118" s="15">
        <v>0.30199999999999999</v>
      </c>
      <c r="N118" s="15">
        <v>0.22600000000000001</v>
      </c>
      <c r="O118" s="15">
        <v>1.7999999999999999E-2</v>
      </c>
      <c r="P118" s="15">
        <v>0.25900000000000001</v>
      </c>
      <c r="Q118" s="15">
        <v>0.159</v>
      </c>
      <c r="R118" s="15">
        <v>0.36599999999999999</v>
      </c>
      <c r="S118" s="15">
        <v>12.432</v>
      </c>
      <c r="U118" s="15">
        <v>1110581.811</v>
      </c>
      <c r="V118" s="15">
        <v>160</v>
      </c>
    </row>
    <row r="119" spans="2:22" x14ac:dyDescent="0.25">
      <c r="B119" s="15" t="s">
        <v>122</v>
      </c>
      <c r="C119" s="15" t="s">
        <v>207</v>
      </c>
      <c r="D119" s="15" t="s">
        <v>231</v>
      </c>
      <c r="E119" s="15">
        <v>2023</v>
      </c>
      <c r="F119" s="15" t="s">
        <v>162</v>
      </c>
      <c r="G119" s="15" t="s">
        <v>133</v>
      </c>
      <c r="H119" s="15" t="s">
        <v>136</v>
      </c>
      <c r="I119" s="15" t="s">
        <v>139</v>
      </c>
      <c r="J119" s="15" t="s">
        <v>141</v>
      </c>
      <c r="K119" s="15" t="s">
        <v>275</v>
      </c>
      <c r="L119" s="15" t="s">
        <v>277</v>
      </c>
      <c r="M119" s="15">
        <v>0.30099999999999999</v>
      </c>
      <c r="N119" s="15">
        <v>0.19900000000000001</v>
      </c>
      <c r="O119" s="15">
        <v>5.0000000000000001E-3</v>
      </c>
      <c r="P119" s="15">
        <v>0.25800000000000001</v>
      </c>
      <c r="Q119" s="15">
        <v>0.16800000000000001</v>
      </c>
      <c r="R119" s="15">
        <v>0.379</v>
      </c>
      <c r="S119" s="15">
        <v>12.273999999999999</v>
      </c>
      <c r="U119" s="15">
        <v>1086505.152</v>
      </c>
      <c r="V119" s="15">
        <v>1360</v>
      </c>
    </row>
    <row r="120" spans="2:22" x14ac:dyDescent="0.25">
      <c r="B120" s="15" t="s">
        <v>122</v>
      </c>
      <c r="C120" s="15" t="s">
        <v>207</v>
      </c>
      <c r="D120" s="15" t="s">
        <v>231</v>
      </c>
      <c r="E120" s="15">
        <v>2023</v>
      </c>
      <c r="F120" s="15" t="s">
        <v>162</v>
      </c>
      <c r="G120" s="15" t="s">
        <v>133</v>
      </c>
      <c r="H120" s="15" t="s">
        <v>136</v>
      </c>
      <c r="I120" s="15" t="s">
        <v>139</v>
      </c>
      <c r="J120" s="15" t="s">
        <v>141</v>
      </c>
      <c r="K120" s="15" t="s">
        <v>275</v>
      </c>
      <c r="L120" s="15" t="s">
        <v>278</v>
      </c>
      <c r="M120" s="15">
        <v>0.34699999999999998</v>
      </c>
      <c r="N120" s="15">
        <v>0.215</v>
      </c>
      <c r="O120" s="15">
        <v>5.0000000000000001E-3</v>
      </c>
      <c r="P120" s="15">
        <v>0.29799999999999999</v>
      </c>
      <c r="Q120" s="15">
        <v>0.19700000000000001</v>
      </c>
      <c r="R120" s="15">
        <v>0.438</v>
      </c>
      <c r="S120" s="15">
        <v>12.315</v>
      </c>
      <c r="U120" s="15">
        <v>1092932.9509999999</v>
      </c>
      <c r="V120" s="15">
        <v>1750</v>
      </c>
    </row>
    <row r="121" spans="2:22" x14ac:dyDescent="0.25">
      <c r="B121" s="15" t="s">
        <v>122</v>
      </c>
      <c r="C121" s="15" t="s">
        <v>207</v>
      </c>
      <c r="D121" s="15" t="s">
        <v>231</v>
      </c>
      <c r="E121" s="15">
        <v>2023</v>
      </c>
      <c r="F121" s="15" t="s">
        <v>162</v>
      </c>
      <c r="G121" s="15" t="s">
        <v>133</v>
      </c>
      <c r="H121" s="15" t="s">
        <v>136</v>
      </c>
      <c r="I121" s="15" t="s">
        <v>139</v>
      </c>
      <c r="J121" s="15" t="s">
        <v>141</v>
      </c>
      <c r="K121" s="15" t="s">
        <v>275</v>
      </c>
      <c r="L121" s="15" t="s">
        <v>279</v>
      </c>
      <c r="M121" s="15">
        <v>0.37</v>
      </c>
      <c r="N121" s="15">
        <v>0.246</v>
      </c>
      <c r="O121" s="15">
        <v>0.01</v>
      </c>
      <c r="P121" s="15">
        <v>0.32</v>
      </c>
      <c r="Q121" s="15">
        <v>0.21199999999999999</v>
      </c>
      <c r="R121" s="15">
        <v>0.47</v>
      </c>
      <c r="S121" s="15">
        <v>12.387</v>
      </c>
      <c r="U121" s="15">
        <v>1095967.4029999999</v>
      </c>
      <c r="V121" s="15">
        <v>560</v>
      </c>
    </row>
    <row r="122" spans="2:22" x14ac:dyDescent="0.25">
      <c r="B122" s="15" t="s">
        <v>122</v>
      </c>
      <c r="C122" s="15" t="s">
        <v>207</v>
      </c>
      <c r="D122" s="15" t="s">
        <v>231</v>
      </c>
      <c r="E122" s="15">
        <v>2023</v>
      </c>
      <c r="F122" s="15" t="s">
        <v>162</v>
      </c>
      <c r="G122" s="15" t="s">
        <v>133</v>
      </c>
      <c r="H122" s="15" t="s">
        <v>136</v>
      </c>
      <c r="I122" s="15" t="s">
        <v>139</v>
      </c>
      <c r="J122" s="15" t="s">
        <v>141</v>
      </c>
      <c r="K122" s="15" t="s">
        <v>275</v>
      </c>
      <c r="L122" s="15" t="s">
        <v>280</v>
      </c>
      <c r="M122" s="15">
        <v>0.38200000000000001</v>
      </c>
      <c r="N122" s="15">
        <v>0.316</v>
      </c>
      <c r="O122" s="15">
        <v>3.2000000000000001E-2</v>
      </c>
      <c r="P122" s="15">
        <v>0.28499999999999998</v>
      </c>
      <c r="Q122" s="15">
        <v>0.21299999999999999</v>
      </c>
      <c r="R122" s="15">
        <v>0.495</v>
      </c>
      <c r="S122" s="15">
        <v>12.343</v>
      </c>
      <c r="U122" s="15">
        <v>1093276.666</v>
      </c>
      <c r="V122" s="15">
        <v>100</v>
      </c>
    </row>
    <row r="123" spans="2:22" x14ac:dyDescent="0.25">
      <c r="B123" s="15" t="s">
        <v>122</v>
      </c>
      <c r="C123" s="15" t="s">
        <v>207</v>
      </c>
      <c r="D123" s="15" t="s">
        <v>232</v>
      </c>
      <c r="E123" s="15">
        <v>2023</v>
      </c>
      <c r="F123" s="15" t="s">
        <v>162</v>
      </c>
      <c r="G123" s="15" t="s">
        <v>133</v>
      </c>
      <c r="H123" s="15" t="s">
        <v>136</v>
      </c>
      <c r="I123" s="15" t="s">
        <v>139</v>
      </c>
      <c r="J123" s="15" t="s">
        <v>141</v>
      </c>
      <c r="K123" s="15" t="s">
        <v>275</v>
      </c>
      <c r="L123" s="15" t="s">
        <v>276</v>
      </c>
      <c r="M123" s="15">
        <v>0.312</v>
      </c>
      <c r="N123" s="15">
        <v>0.28000000000000003</v>
      </c>
      <c r="O123" s="15">
        <v>2.1999999999999999E-2</v>
      </c>
      <c r="P123" s="15">
        <v>0.26300000000000001</v>
      </c>
      <c r="Q123" s="15">
        <v>0.16300000000000001</v>
      </c>
      <c r="R123" s="15">
        <v>0.39300000000000002</v>
      </c>
      <c r="S123" s="15">
        <v>13.036</v>
      </c>
      <c r="U123" s="15">
        <v>1279182.8</v>
      </c>
      <c r="V123" s="15">
        <v>160</v>
      </c>
    </row>
    <row r="124" spans="2:22" x14ac:dyDescent="0.25">
      <c r="B124" s="15" t="s">
        <v>122</v>
      </c>
      <c r="C124" s="15" t="s">
        <v>207</v>
      </c>
      <c r="D124" s="15" t="s">
        <v>232</v>
      </c>
      <c r="E124" s="15">
        <v>2023</v>
      </c>
      <c r="F124" s="15" t="s">
        <v>162</v>
      </c>
      <c r="G124" s="15" t="s">
        <v>133</v>
      </c>
      <c r="H124" s="15" t="s">
        <v>136</v>
      </c>
      <c r="I124" s="15" t="s">
        <v>139</v>
      </c>
      <c r="J124" s="15" t="s">
        <v>141</v>
      </c>
      <c r="K124" s="15" t="s">
        <v>275</v>
      </c>
      <c r="L124" s="15" t="s">
        <v>277</v>
      </c>
      <c r="M124" s="15">
        <v>0.30599999999999999</v>
      </c>
      <c r="N124" s="15">
        <v>0.20599999999999999</v>
      </c>
      <c r="O124" s="15">
        <v>6.0000000000000001E-3</v>
      </c>
      <c r="P124" s="15">
        <v>0.25900000000000001</v>
      </c>
      <c r="Q124" s="15">
        <v>0.17299999999999999</v>
      </c>
      <c r="R124" s="15">
        <v>0.38900000000000001</v>
      </c>
      <c r="S124" s="15">
        <v>12.882999999999999</v>
      </c>
      <c r="U124" s="15">
        <v>1253717.5870000001</v>
      </c>
      <c r="V124" s="15">
        <v>1360</v>
      </c>
    </row>
    <row r="125" spans="2:22" x14ac:dyDescent="0.25">
      <c r="B125" s="15" t="s">
        <v>122</v>
      </c>
      <c r="C125" s="15" t="s">
        <v>207</v>
      </c>
      <c r="D125" s="15" t="s">
        <v>232</v>
      </c>
      <c r="E125" s="15">
        <v>2023</v>
      </c>
      <c r="F125" s="15" t="s">
        <v>162</v>
      </c>
      <c r="G125" s="15" t="s">
        <v>133</v>
      </c>
      <c r="H125" s="15" t="s">
        <v>136</v>
      </c>
      <c r="I125" s="15" t="s">
        <v>139</v>
      </c>
      <c r="J125" s="15" t="s">
        <v>141</v>
      </c>
      <c r="K125" s="15" t="s">
        <v>275</v>
      </c>
      <c r="L125" s="15" t="s">
        <v>278</v>
      </c>
      <c r="M125" s="15">
        <v>0.35099999999999998</v>
      </c>
      <c r="N125" s="15">
        <v>0.222</v>
      </c>
      <c r="O125" s="15">
        <v>5.0000000000000001E-3</v>
      </c>
      <c r="P125" s="15">
        <v>0.30299999999999999</v>
      </c>
      <c r="Q125" s="15">
        <v>0.19800000000000001</v>
      </c>
      <c r="R125" s="15">
        <v>0.443</v>
      </c>
      <c r="S125" s="15">
        <v>12.914999999999999</v>
      </c>
      <c r="U125" s="15">
        <v>1261173.7690000001</v>
      </c>
      <c r="V125" s="15">
        <v>1750</v>
      </c>
    </row>
    <row r="126" spans="2:22" x14ac:dyDescent="0.25">
      <c r="B126" s="15" t="s">
        <v>122</v>
      </c>
      <c r="C126" s="15" t="s">
        <v>207</v>
      </c>
      <c r="D126" s="15" t="s">
        <v>232</v>
      </c>
      <c r="E126" s="15">
        <v>2023</v>
      </c>
      <c r="F126" s="15" t="s">
        <v>162</v>
      </c>
      <c r="G126" s="15" t="s">
        <v>133</v>
      </c>
      <c r="H126" s="15" t="s">
        <v>136</v>
      </c>
      <c r="I126" s="15" t="s">
        <v>139</v>
      </c>
      <c r="J126" s="15" t="s">
        <v>141</v>
      </c>
      <c r="K126" s="15" t="s">
        <v>275</v>
      </c>
      <c r="L126" s="15" t="s">
        <v>279</v>
      </c>
      <c r="M126" s="15">
        <v>0.376</v>
      </c>
      <c r="N126" s="15">
        <v>0.251</v>
      </c>
      <c r="O126" s="15">
        <v>1.0999999999999999E-2</v>
      </c>
      <c r="P126" s="15">
        <v>0.32400000000000001</v>
      </c>
      <c r="Q126" s="15">
        <v>0.20799999999999999</v>
      </c>
      <c r="R126" s="15">
        <v>0.48</v>
      </c>
      <c r="S126" s="15">
        <v>12.994999999999999</v>
      </c>
      <c r="U126" s="15">
        <v>1263413.8629999999</v>
      </c>
      <c r="V126" s="15">
        <v>560</v>
      </c>
    </row>
    <row r="127" spans="2:22" x14ac:dyDescent="0.25">
      <c r="B127" s="15" t="s">
        <v>122</v>
      </c>
      <c r="C127" s="15" t="s">
        <v>207</v>
      </c>
      <c r="D127" s="15" t="s">
        <v>232</v>
      </c>
      <c r="E127" s="15">
        <v>2023</v>
      </c>
      <c r="F127" s="15" t="s">
        <v>162</v>
      </c>
      <c r="G127" s="15" t="s">
        <v>133</v>
      </c>
      <c r="H127" s="15" t="s">
        <v>136</v>
      </c>
      <c r="I127" s="15" t="s">
        <v>139</v>
      </c>
      <c r="J127" s="15" t="s">
        <v>141</v>
      </c>
      <c r="K127" s="15" t="s">
        <v>275</v>
      </c>
      <c r="L127" s="15" t="s">
        <v>280</v>
      </c>
      <c r="M127" s="15">
        <v>0.38400000000000001</v>
      </c>
      <c r="N127" s="15">
        <v>0.31900000000000001</v>
      </c>
      <c r="O127" s="15">
        <v>3.2000000000000001E-2</v>
      </c>
      <c r="P127" s="15">
        <v>0.30599999999999999</v>
      </c>
      <c r="Q127" s="15">
        <v>0.20200000000000001</v>
      </c>
      <c r="R127" s="15">
        <v>0.498</v>
      </c>
      <c r="S127" s="15">
        <v>12.94</v>
      </c>
      <c r="U127" s="15">
        <v>1261266.926</v>
      </c>
      <c r="V127" s="15">
        <v>100</v>
      </c>
    </row>
    <row r="128" spans="2:22" x14ac:dyDescent="0.25">
      <c r="B128" s="15" t="s">
        <v>122</v>
      </c>
      <c r="C128" s="15" t="s">
        <v>207</v>
      </c>
      <c r="D128" s="15" t="s">
        <v>233</v>
      </c>
      <c r="E128" s="15">
        <v>2023</v>
      </c>
      <c r="F128" s="15" t="s">
        <v>162</v>
      </c>
      <c r="G128" s="15" t="s">
        <v>133</v>
      </c>
      <c r="H128" s="15" t="s">
        <v>136</v>
      </c>
      <c r="I128" s="15" t="s">
        <v>139</v>
      </c>
      <c r="J128" s="15" t="s">
        <v>141</v>
      </c>
      <c r="K128" s="15" t="s">
        <v>275</v>
      </c>
      <c r="L128" s="15" t="s">
        <v>276</v>
      </c>
      <c r="M128" s="15">
        <v>0.32700000000000001</v>
      </c>
      <c r="N128" s="15">
        <v>0.27</v>
      </c>
      <c r="O128" s="15">
        <v>2.1000000000000001E-2</v>
      </c>
      <c r="P128" s="15">
        <v>0.26400000000000001</v>
      </c>
      <c r="Q128" s="15">
        <v>0.17</v>
      </c>
      <c r="R128" s="15">
        <v>0.40400000000000003</v>
      </c>
      <c r="S128" s="15">
        <v>13.036</v>
      </c>
      <c r="U128" s="15">
        <v>1279182.1189999999</v>
      </c>
      <c r="V128" s="15">
        <v>160</v>
      </c>
    </row>
    <row r="129" spans="2:22" x14ac:dyDescent="0.25">
      <c r="B129" s="15" t="s">
        <v>122</v>
      </c>
      <c r="C129" s="15" t="s">
        <v>207</v>
      </c>
      <c r="D129" s="15" t="s">
        <v>233</v>
      </c>
      <c r="E129" s="15">
        <v>2023</v>
      </c>
      <c r="F129" s="15" t="s">
        <v>162</v>
      </c>
      <c r="G129" s="15" t="s">
        <v>133</v>
      </c>
      <c r="H129" s="15" t="s">
        <v>136</v>
      </c>
      <c r="I129" s="15" t="s">
        <v>139</v>
      </c>
      <c r="J129" s="15" t="s">
        <v>141</v>
      </c>
      <c r="K129" s="15" t="s">
        <v>275</v>
      </c>
      <c r="L129" s="15" t="s">
        <v>277</v>
      </c>
      <c r="M129" s="15">
        <v>0.316</v>
      </c>
      <c r="N129" s="15">
        <v>0.21099999999999999</v>
      </c>
      <c r="O129" s="15">
        <v>6.0000000000000001E-3</v>
      </c>
      <c r="P129" s="15">
        <v>0.27300000000000002</v>
      </c>
      <c r="Q129" s="15">
        <v>0.17499999999999999</v>
      </c>
      <c r="R129" s="15">
        <v>0.39700000000000002</v>
      </c>
      <c r="S129" s="15">
        <v>12.882999999999999</v>
      </c>
      <c r="U129" s="15">
        <v>1253729.8119999999</v>
      </c>
      <c r="V129" s="15">
        <v>1360</v>
      </c>
    </row>
    <row r="130" spans="2:22" x14ac:dyDescent="0.25">
      <c r="B130" s="15" t="s">
        <v>122</v>
      </c>
      <c r="C130" s="15" t="s">
        <v>207</v>
      </c>
      <c r="D130" s="15" t="s">
        <v>233</v>
      </c>
      <c r="E130" s="15">
        <v>2023</v>
      </c>
      <c r="F130" s="15" t="s">
        <v>162</v>
      </c>
      <c r="G130" s="15" t="s">
        <v>133</v>
      </c>
      <c r="H130" s="15" t="s">
        <v>136</v>
      </c>
      <c r="I130" s="15" t="s">
        <v>139</v>
      </c>
      <c r="J130" s="15" t="s">
        <v>141</v>
      </c>
      <c r="K130" s="15" t="s">
        <v>275</v>
      </c>
      <c r="L130" s="15" t="s">
        <v>278</v>
      </c>
      <c r="M130" s="15">
        <v>0.36099999999999999</v>
      </c>
      <c r="N130" s="15">
        <v>0.224</v>
      </c>
      <c r="O130" s="15">
        <v>5.0000000000000001E-3</v>
      </c>
      <c r="P130" s="15">
        <v>0.311</v>
      </c>
      <c r="Q130" s="15">
        <v>0.20599999999999999</v>
      </c>
      <c r="R130" s="15">
        <v>0.45900000000000002</v>
      </c>
      <c r="S130" s="15">
        <v>12.914999999999999</v>
      </c>
      <c r="U130" s="15">
        <v>1261179.3940000001</v>
      </c>
      <c r="V130" s="15">
        <v>1750</v>
      </c>
    </row>
    <row r="131" spans="2:22" x14ac:dyDescent="0.25">
      <c r="B131" s="15" t="s">
        <v>122</v>
      </c>
      <c r="C131" s="15" t="s">
        <v>207</v>
      </c>
      <c r="D131" s="15" t="s">
        <v>233</v>
      </c>
      <c r="E131" s="15">
        <v>2023</v>
      </c>
      <c r="F131" s="15" t="s">
        <v>162</v>
      </c>
      <c r="G131" s="15" t="s">
        <v>133</v>
      </c>
      <c r="H131" s="15" t="s">
        <v>136</v>
      </c>
      <c r="I131" s="15" t="s">
        <v>139</v>
      </c>
      <c r="J131" s="15" t="s">
        <v>141</v>
      </c>
      <c r="K131" s="15" t="s">
        <v>275</v>
      </c>
      <c r="L131" s="15" t="s">
        <v>279</v>
      </c>
      <c r="M131" s="15">
        <v>0.39200000000000002</v>
      </c>
      <c r="N131" s="15">
        <v>0.25800000000000001</v>
      </c>
      <c r="O131" s="15">
        <v>1.0999999999999999E-2</v>
      </c>
      <c r="P131" s="15">
        <v>0.33800000000000002</v>
      </c>
      <c r="Q131" s="15">
        <v>0.222</v>
      </c>
      <c r="R131" s="15">
        <v>0.505</v>
      </c>
      <c r="S131" s="15">
        <v>12.994999999999999</v>
      </c>
      <c r="U131" s="15">
        <v>1263418.2579999999</v>
      </c>
      <c r="V131" s="15">
        <v>560</v>
      </c>
    </row>
    <row r="132" spans="2:22" x14ac:dyDescent="0.25">
      <c r="B132" s="15" t="s">
        <v>122</v>
      </c>
      <c r="C132" s="15" t="s">
        <v>207</v>
      </c>
      <c r="D132" s="15" t="s">
        <v>233</v>
      </c>
      <c r="E132" s="15">
        <v>2023</v>
      </c>
      <c r="F132" s="15" t="s">
        <v>162</v>
      </c>
      <c r="G132" s="15" t="s">
        <v>133</v>
      </c>
      <c r="H132" s="15" t="s">
        <v>136</v>
      </c>
      <c r="I132" s="15" t="s">
        <v>139</v>
      </c>
      <c r="J132" s="15" t="s">
        <v>141</v>
      </c>
      <c r="K132" s="15" t="s">
        <v>275</v>
      </c>
      <c r="L132" s="15" t="s">
        <v>280</v>
      </c>
      <c r="M132" s="15">
        <v>0.39900000000000002</v>
      </c>
      <c r="N132" s="15">
        <v>0.31900000000000001</v>
      </c>
      <c r="O132" s="15">
        <v>3.2000000000000001E-2</v>
      </c>
      <c r="P132" s="15">
        <v>0.35099999999999998</v>
      </c>
      <c r="Q132" s="15">
        <v>0.214</v>
      </c>
      <c r="R132" s="15">
        <v>0.46300000000000002</v>
      </c>
      <c r="S132" s="15">
        <v>12.94</v>
      </c>
      <c r="U132" s="15">
        <v>1261319.774</v>
      </c>
      <c r="V132" s="15">
        <v>100</v>
      </c>
    </row>
    <row r="133" spans="2:22" x14ac:dyDescent="0.25">
      <c r="B133" s="15" t="s">
        <v>122</v>
      </c>
      <c r="C133" s="15" t="s">
        <v>207</v>
      </c>
      <c r="D133" s="15" t="s">
        <v>234</v>
      </c>
      <c r="E133" s="15">
        <v>2023</v>
      </c>
      <c r="F133" s="15" t="s">
        <v>162</v>
      </c>
      <c r="G133" s="15" t="s">
        <v>133</v>
      </c>
      <c r="H133" s="15" t="s">
        <v>136</v>
      </c>
      <c r="I133" s="15" t="s">
        <v>139</v>
      </c>
      <c r="J133" s="15" t="s">
        <v>141</v>
      </c>
      <c r="K133" s="15" t="s">
        <v>275</v>
      </c>
      <c r="L133" s="15" t="s">
        <v>276</v>
      </c>
      <c r="M133" s="15">
        <v>0.32900000000000001</v>
      </c>
      <c r="N133" s="15">
        <v>0.22600000000000001</v>
      </c>
      <c r="O133" s="15">
        <v>1.7999999999999999E-2</v>
      </c>
      <c r="P133" s="15">
        <v>0.28299999999999997</v>
      </c>
      <c r="Q133" s="15">
        <v>0.17599999999999999</v>
      </c>
      <c r="R133" s="15">
        <v>0.42</v>
      </c>
      <c r="S133" s="15">
        <v>13.458</v>
      </c>
      <c r="U133" s="15">
        <v>1346671.8030000001</v>
      </c>
      <c r="V133" s="15">
        <v>160</v>
      </c>
    </row>
    <row r="134" spans="2:22" x14ac:dyDescent="0.25">
      <c r="B134" s="15" t="s">
        <v>122</v>
      </c>
      <c r="C134" s="15" t="s">
        <v>207</v>
      </c>
      <c r="D134" s="15" t="s">
        <v>234</v>
      </c>
      <c r="E134" s="15">
        <v>2023</v>
      </c>
      <c r="F134" s="15" t="s">
        <v>162</v>
      </c>
      <c r="G134" s="15" t="s">
        <v>133</v>
      </c>
      <c r="H134" s="15" t="s">
        <v>136</v>
      </c>
      <c r="I134" s="15" t="s">
        <v>139</v>
      </c>
      <c r="J134" s="15" t="s">
        <v>141</v>
      </c>
      <c r="K134" s="15" t="s">
        <v>275</v>
      </c>
      <c r="L134" s="15" t="s">
        <v>277</v>
      </c>
      <c r="M134" s="15">
        <v>0.318</v>
      </c>
      <c r="N134" s="15">
        <v>0.21199999999999999</v>
      </c>
      <c r="O134" s="15">
        <v>6.0000000000000001E-3</v>
      </c>
      <c r="P134" s="15">
        <v>0.27100000000000002</v>
      </c>
      <c r="Q134" s="15">
        <v>0.17599999999999999</v>
      </c>
      <c r="R134" s="15">
        <v>0.39800000000000002</v>
      </c>
      <c r="S134" s="15">
        <v>13.308</v>
      </c>
      <c r="U134" s="15">
        <v>1321257.8940000001</v>
      </c>
      <c r="V134" s="15">
        <v>1360</v>
      </c>
    </row>
    <row r="135" spans="2:22" x14ac:dyDescent="0.25">
      <c r="B135" s="15" t="s">
        <v>122</v>
      </c>
      <c r="C135" s="15" t="s">
        <v>207</v>
      </c>
      <c r="D135" s="15" t="s">
        <v>234</v>
      </c>
      <c r="E135" s="15">
        <v>2023</v>
      </c>
      <c r="F135" s="15" t="s">
        <v>162</v>
      </c>
      <c r="G135" s="15" t="s">
        <v>133</v>
      </c>
      <c r="H135" s="15" t="s">
        <v>136</v>
      </c>
      <c r="I135" s="15" t="s">
        <v>139</v>
      </c>
      <c r="J135" s="15" t="s">
        <v>141</v>
      </c>
      <c r="K135" s="15" t="s">
        <v>275</v>
      </c>
      <c r="L135" s="15" t="s">
        <v>278</v>
      </c>
      <c r="M135" s="15">
        <v>0.36499999999999999</v>
      </c>
      <c r="N135" s="15">
        <v>0.224</v>
      </c>
      <c r="O135" s="15">
        <v>5.0000000000000001E-3</v>
      </c>
      <c r="P135" s="15">
        <v>0.31900000000000001</v>
      </c>
      <c r="Q135" s="15">
        <v>0.20899999999999999</v>
      </c>
      <c r="R135" s="15">
        <v>0.46700000000000003</v>
      </c>
      <c r="S135" s="15">
        <v>13.335000000000001</v>
      </c>
      <c r="U135" s="15">
        <v>1329089.743</v>
      </c>
      <c r="V135" s="15">
        <v>1750</v>
      </c>
    </row>
    <row r="136" spans="2:22" x14ac:dyDescent="0.25">
      <c r="B136" s="15" t="s">
        <v>122</v>
      </c>
      <c r="C136" s="15" t="s">
        <v>207</v>
      </c>
      <c r="D136" s="15" t="s">
        <v>234</v>
      </c>
      <c r="E136" s="15">
        <v>2023</v>
      </c>
      <c r="F136" s="15" t="s">
        <v>162</v>
      </c>
      <c r="G136" s="15" t="s">
        <v>133</v>
      </c>
      <c r="H136" s="15" t="s">
        <v>136</v>
      </c>
      <c r="I136" s="15" t="s">
        <v>139</v>
      </c>
      <c r="J136" s="15" t="s">
        <v>141</v>
      </c>
      <c r="K136" s="15" t="s">
        <v>275</v>
      </c>
      <c r="L136" s="15" t="s">
        <v>279</v>
      </c>
      <c r="M136" s="15">
        <v>0.39600000000000002</v>
      </c>
      <c r="N136" s="15">
        <v>0.26</v>
      </c>
      <c r="O136" s="15">
        <v>1.0999999999999999E-2</v>
      </c>
      <c r="P136" s="15">
        <v>0.33200000000000002</v>
      </c>
      <c r="Q136" s="15">
        <v>0.22500000000000001</v>
      </c>
      <c r="R136" s="15">
        <v>0.50800000000000001</v>
      </c>
      <c r="S136" s="15">
        <v>13.417999999999999</v>
      </c>
      <c r="U136" s="15">
        <v>1331054.3740000001</v>
      </c>
      <c r="V136" s="15">
        <v>560</v>
      </c>
    </row>
    <row r="137" spans="2:22" x14ac:dyDescent="0.25">
      <c r="B137" s="15" t="s">
        <v>122</v>
      </c>
      <c r="C137" s="15" t="s">
        <v>207</v>
      </c>
      <c r="D137" s="15" t="s">
        <v>234</v>
      </c>
      <c r="E137" s="15">
        <v>2023</v>
      </c>
      <c r="F137" s="15" t="s">
        <v>162</v>
      </c>
      <c r="G137" s="15" t="s">
        <v>133</v>
      </c>
      <c r="H137" s="15" t="s">
        <v>136</v>
      </c>
      <c r="I137" s="15" t="s">
        <v>139</v>
      </c>
      <c r="J137" s="15" t="s">
        <v>141</v>
      </c>
      <c r="K137" s="15" t="s">
        <v>275</v>
      </c>
      <c r="L137" s="15" t="s">
        <v>280</v>
      </c>
      <c r="M137" s="15">
        <v>0.41</v>
      </c>
      <c r="N137" s="15">
        <v>0.32100000000000001</v>
      </c>
      <c r="O137" s="15">
        <v>3.2000000000000001E-2</v>
      </c>
      <c r="P137" s="15">
        <v>0.309</v>
      </c>
      <c r="Q137" s="15">
        <v>0.22800000000000001</v>
      </c>
      <c r="R137" s="15">
        <v>0.48299999999999998</v>
      </c>
      <c r="S137" s="15">
        <v>13.353</v>
      </c>
      <c r="U137" s="15">
        <v>1331144.169</v>
      </c>
      <c r="V137" s="15">
        <v>100</v>
      </c>
    </row>
    <row r="138" spans="2:22" x14ac:dyDescent="0.25">
      <c r="B138" s="15" t="s">
        <v>122</v>
      </c>
      <c r="C138" s="15" t="s">
        <v>207</v>
      </c>
      <c r="D138" s="15" t="s">
        <v>235</v>
      </c>
      <c r="E138" s="15">
        <v>2023</v>
      </c>
      <c r="F138" s="15" t="s">
        <v>162</v>
      </c>
      <c r="G138" s="15" t="s">
        <v>133</v>
      </c>
      <c r="H138" s="15" t="s">
        <v>136</v>
      </c>
      <c r="I138" s="15" t="s">
        <v>139</v>
      </c>
      <c r="J138" s="15" t="s">
        <v>141</v>
      </c>
      <c r="K138" s="15" t="s">
        <v>275</v>
      </c>
      <c r="L138" s="15" t="s">
        <v>276</v>
      </c>
      <c r="M138" s="15">
        <v>0.32700000000000001</v>
      </c>
      <c r="N138" s="15">
        <v>0.224</v>
      </c>
      <c r="O138" s="15">
        <v>1.7999999999999999E-2</v>
      </c>
      <c r="P138" s="15">
        <v>0.27</v>
      </c>
      <c r="Q138" s="15">
        <v>0.17699999999999999</v>
      </c>
      <c r="R138" s="15">
        <v>0.40699999999999997</v>
      </c>
      <c r="S138" s="15">
        <v>13.458</v>
      </c>
      <c r="U138" s="15">
        <v>1346742.0249999999</v>
      </c>
      <c r="V138" s="15">
        <v>160</v>
      </c>
    </row>
    <row r="139" spans="2:22" x14ac:dyDescent="0.25">
      <c r="B139" s="15" t="s">
        <v>122</v>
      </c>
      <c r="C139" s="15" t="s">
        <v>207</v>
      </c>
      <c r="D139" s="15" t="s">
        <v>235</v>
      </c>
      <c r="E139" s="15">
        <v>2023</v>
      </c>
      <c r="F139" s="15" t="s">
        <v>162</v>
      </c>
      <c r="G139" s="15" t="s">
        <v>133</v>
      </c>
      <c r="H139" s="15" t="s">
        <v>136</v>
      </c>
      <c r="I139" s="15" t="s">
        <v>139</v>
      </c>
      <c r="J139" s="15" t="s">
        <v>141</v>
      </c>
      <c r="K139" s="15" t="s">
        <v>275</v>
      </c>
      <c r="L139" s="15" t="s">
        <v>277</v>
      </c>
      <c r="M139" s="15">
        <v>0.314</v>
      </c>
      <c r="N139" s="15">
        <v>0.21</v>
      </c>
      <c r="O139" s="15">
        <v>6.0000000000000001E-3</v>
      </c>
      <c r="P139" s="15">
        <v>0.26700000000000002</v>
      </c>
      <c r="Q139" s="15">
        <v>0.17599999999999999</v>
      </c>
      <c r="R139" s="15">
        <v>0.39400000000000002</v>
      </c>
      <c r="S139" s="15">
        <v>13.308</v>
      </c>
      <c r="U139" s="15">
        <v>1321324.3470000001</v>
      </c>
      <c r="V139" s="15">
        <v>1360</v>
      </c>
    </row>
    <row r="140" spans="2:22" x14ac:dyDescent="0.25">
      <c r="B140" s="15" t="s">
        <v>122</v>
      </c>
      <c r="C140" s="15" t="s">
        <v>207</v>
      </c>
      <c r="D140" s="15" t="s">
        <v>235</v>
      </c>
      <c r="E140" s="15">
        <v>2023</v>
      </c>
      <c r="F140" s="15" t="s">
        <v>162</v>
      </c>
      <c r="G140" s="15" t="s">
        <v>133</v>
      </c>
      <c r="H140" s="15" t="s">
        <v>136</v>
      </c>
      <c r="I140" s="15" t="s">
        <v>139</v>
      </c>
      <c r="J140" s="15" t="s">
        <v>141</v>
      </c>
      <c r="K140" s="15" t="s">
        <v>275</v>
      </c>
      <c r="L140" s="15" t="s">
        <v>278</v>
      </c>
      <c r="M140" s="15">
        <v>0.36199999999999999</v>
      </c>
      <c r="N140" s="15">
        <v>0.22700000000000001</v>
      </c>
      <c r="O140" s="15">
        <v>5.0000000000000001E-3</v>
      </c>
      <c r="P140" s="15">
        <v>0.313</v>
      </c>
      <c r="Q140" s="15">
        <v>0.20499999999999999</v>
      </c>
      <c r="R140" s="15">
        <v>0.46300000000000002</v>
      </c>
      <c r="S140" s="15">
        <v>13.334</v>
      </c>
      <c r="U140" s="15">
        <v>1329141.5989999999</v>
      </c>
      <c r="V140" s="15">
        <v>1750</v>
      </c>
    </row>
    <row r="141" spans="2:22" x14ac:dyDescent="0.25">
      <c r="B141" s="15" t="s">
        <v>122</v>
      </c>
      <c r="C141" s="15" t="s">
        <v>207</v>
      </c>
      <c r="D141" s="15" t="s">
        <v>235</v>
      </c>
      <c r="E141" s="15">
        <v>2023</v>
      </c>
      <c r="F141" s="15" t="s">
        <v>162</v>
      </c>
      <c r="G141" s="15" t="s">
        <v>133</v>
      </c>
      <c r="H141" s="15" t="s">
        <v>136</v>
      </c>
      <c r="I141" s="15" t="s">
        <v>139</v>
      </c>
      <c r="J141" s="15" t="s">
        <v>141</v>
      </c>
      <c r="K141" s="15" t="s">
        <v>275</v>
      </c>
      <c r="L141" s="15" t="s">
        <v>279</v>
      </c>
      <c r="M141" s="15">
        <v>0.39</v>
      </c>
      <c r="N141" s="15">
        <v>0.26</v>
      </c>
      <c r="O141" s="15">
        <v>1.0999999999999999E-2</v>
      </c>
      <c r="P141" s="15">
        <v>0.33400000000000002</v>
      </c>
      <c r="Q141" s="15">
        <v>0.223</v>
      </c>
      <c r="R141" s="15">
        <v>0.49299999999999999</v>
      </c>
      <c r="S141" s="15">
        <v>13.417999999999999</v>
      </c>
      <c r="U141" s="15">
        <v>1331160.405</v>
      </c>
      <c r="V141" s="15">
        <v>560</v>
      </c>
    </row>
    <row r="142" spans="2:22" x14ac:dyDescent="0.25">
      <c r="B142" s="15" t="s">
        <v>122</v>
      </c>
      <c r="C142" s="15" t="s">
        <v>207</v>
      </c>
      <c r="D142" s="15" t="s">
        <v>235</v>
      </c>
      <c r="E142" s="15">
        <v>2023</v>
      </c>
      <c r="F142" s="15" t="s">
        <v>162</v>
      </c>
      <c r="G142" s="15" t="s">
        <v>133</v>
      </c>
      <c r="H142" s="15" t="s">
        <v>136</v>
      </c>
      <c r="I142" s="15" t="s">
        <v>139</v>
      </c>
      <c r="J142" s="15" t="s">
        <v>141</v>
      </c>
      <c r="K142" s="15" t="s">
        <v>275</v>
      </c>
      <c r="L142" s="15" t="s">
        <v>280</v>
      </c>
      <c r="M142" s="15">
        <v>0.40799999999999997</v>
      </c>
      <c r="N142" s="15">
        <v>0.32100000000000001</v>
      </c>
      <c r="O142" s="15">
        <v>3.2000000000000001E-2</v>
      </c>
      <c r="P142" s="15">
        <v>0.34300000000000003</v>
      </c>
      <c r="Q142" s="15">
        <v>0.22700000000000001</v>
      </c>
      <c r="R142" s="15">
        <v>0.48199999999999998</v>
      </c>
      <c r="S142" s="15">
        <v>13.353</v>
      </c>
      <c r="U142" s="15">
        <v>1331111.0390000001</v>
      </c>
      <c r="V142" s="15">
        <v>100</v>
      </c>
    </row>
    <row r="143" spans="2:22" x14ac:dyDescent="0.25">
      <c r="B143" s="15" t="s">
        <v>122</v>
      </c>
      <c r="C143" s="15" t="s">
        <v>207</v>
      </c>
      <c r="D143" s="15" t="s">
        <v>236</v>
      </c>
      <c r="E143" s="15">
        <v>2023</v>
      </c>
      <c r="F143" s="15" t="s">
        <v>162</v>
      </c>
      <c r="G143" s="15" t="s">
        <v>133</v>
      </c>
      <c r="H143" s="15" t="s">
        <v>136</v>
      </c>
      <c r="I143" s="15" t="s">
        <v>139</v>
      </c>
      <c r="J143" s="15" t="s">
        <v>141</v>
      </c>
      <c r="K143" s="15" t="s">
        <v>275</v>
      </c>
      <c r="L143" s="15" t="s">
        <v>276</v>
      </c>
      <c r="M143" s="15">
        <v>0.318</v>
      </c>
      <c r="N143" s="15">
        <v>0.221</v>
      </c>
      <c r="O143" s="15">
        <v>1.7000000000000001E-2</v>
      </c>
      <c r="P143" s="15">
        <v>0.25700000000000001</v>
      </c>
      <c r="Q143" s="15">
        <v>0.17399999999999999</v>
      </c>
      <c r="R143" s="15">
        <v>0.40799999999999997</v>
      </c>
      <c r="S143" s="15">
        <v>13.712</v>
      </c>
      <c r="U143" s="15">
        <v>1303164.2679999999</v>
      </c>
      <c r="V143" s="15">
        <v>160</v>
      </c>
    </row>
    <row r="144" spans="2:22" x14ac:dyDescent="0.25">
      <c r="B144" s="15" t="s">
        <v>122</v>
      </c>
      <c r="C144" s="15" t="s">
        <v>207</v>
      </c>
      <c r="D144" s="15" t="s">
        <v>236</v>
      </c>
      <c r="E144" s="15">
        <v>2023</v>
      </c>
      <c r="F144" s="15" t="s">
        <v>162</v>
      </c>
      <c r="G144" s="15" t="s">
        <v>133</v>
      </c>
      <c r="H144" s="15" t="s">
        <v>136</v>
      </c>
      <c r="I144" s="15" t="s">
        <v>139</v>
      </c>
      <c r="J144" s="15" t="s">
        <v>141</v>
      </c>
      <c r="K144" s="15" t="s">
        <v>275</v>
      </c>
      <c r="L144" s="15" t="s">
        <v>277</v>
      </c>
      <c r="M144" s="15">
        <v>0.30299999999999999</v>
      </c>
      <c r="N144" s="15">
        <v>0.20100000000000001</v>
      </c>
      <c r="O144" s="15">
        <v>5.0000000000000001E-3</v>
      </c>
      <c r="P144" s="15">
        <v>0.25900000000000001</v>
      </c>
      <c r="Q144" s="15">
        <v>0.16900000000000001</v>
      </c>
      <c r="R144" s="15">
        <v>0.38</v>
      </c>
      <c r="S144" s="15">
        <v>13.561</v>
      </c>
      <c r="U144" s="15">
        <v>1279215.044</v>
      </c>
      <c r="V144" s="15">
        <v>1360</v>
      </c>
    </row>
    <row r="145" spans="2:22" x14ac:dyDescent="0.25">
      <c r="B145" s="15" t="s">
        <v>122</v>
      </c>
      <c r="C145" s="15" t="s">
        <v>207</v>
      </c>
      <c r="D145" s="15" t="s">
        <v>236</v>
      </c>
      <c r="E145" s="15">
        <v>2023</v>
      </c>
      <c r="F145" s="15" t="s">
        <v>162</v>
      </c>
      <c r="G145" s="15" t="s">
        <v>133</v>
      </c>
      <c r="H145" s="15" t="s">
        <v>136</v>
      </c>
      <c r="I145" s="15" t="s">
        <v>139</v>
      </c>
      <c r="J145" s="15" t="s">
        <v>141</v>
      </c>
      <c r="K145" s="15" t="s">
        <v>275</v>
      </c>
      <c r="L145" s="15" t="s">
        <v>278</v>
      </c>
      <c r="M145" s="15">
        <v>0.35</v>
      </c>
      <c r="N145" s="15">
        <v>0.22</v>
      </c>
      <c r="O145" s="15">
        <v>5.0000000000000001E-3</v>
      </c>
      <c r="P145" s="15">
        <v>0.3</v>
      </c>
      <c r="Q145" s="15">
        <v>0.19400000000000001</v>
      </c>
      <c r="R145" s="15">
        <v>0.44600000000000001</v>
      </c>
      <c r="S145" s="15">
        <v>13.587999999999999</v>
      </c>
      <c r="U145" s="15">
        <v>1287432.477</v>
      </c>
      <c r="V145" s="15">
        <v>1750</v>
      </c>
    </row>
    <row r="146" spans="2:22" x14ac:dyDescent="0.25">
      <c r="B146" s="15" t="s">
        <v>122</v>
      </c>
      <c r="C146" s="15" t="s">
        <v>207</v>
      </c>
      <c r="D146" s="15" t="s">
        <v>236</v>
      </c>
      <c r="E146" s="15">
        <v>2023</v>
      </c>
      <c r="F146" s="15" t="s">
        <v>162</v>
      </c>
      <c r="G146" s="15" t="s">
        <v>133</v>
      </c>
      <c r="H146" s="15" t="s">
        <v>136</v>
      </c>
      <c r="I146" s="15" t="s">
        <v>139</v>
      </c>
      <c r="J146" s="15" t="s">
        <v>141</v>
      </c>
      <c r="K146" s="15" t="s">
        <v>275</v>
      </c>
      <c r="L146" s="15" t="s">
        <v>279</v>
      </c>
      <c r="M146" s="15">
        <v>0.379</v>
      </c>
      <c r="N146" s="15">
        <v>0.255</v>
      </c>
      <c r="O146" s="15">
        <v>1.0999999999999999E-2</v>
      </c>
      <c r="P146" s="15">
        <v>0.32700000000000001</v>
      </c>
      <c r="Q146" s="15">
        <v>0.215</v>
      </c>
      <c r="R146" s="15">
        <v>0.47399999999999998</v>
      </c>
      <c r="S146" s="15">
        <v>13.673</v>
      </c>
      <c r="U146" s="15">
        <v>1289699.0630000001</v>
      </c>
      <c r="V146" s="15">
        <v>560</v>
      </c>
    </row>
    <row r="147" spans="2:22" x14ac:dyDescent="0.25">
      <c r="B147" s="15" t="s">
        <v>122</v>
      </c>
      <c r="C147" s="15" t="s">
        <v>207</v>
      </c>
      <c r="D147" s="15" t="s">
        <v>236</v>
      </c>
      <c r="E147" s="15">
        <v>2023</v>
      </c>
      <c r="F147" s="15" t="s">
        <v>162</v>
      </c>
      <c r="G147" s="15" t="s">
        <v>133</v>
      </c>
      <c r="H147" s="15" t="s">
        <v>136</v>
      </c>
      <c r="I147" s="15" t="s">
        <v>139</v>
      </c>
      <c r="J147" s="15" t="s">
        <v>141</v>
      </c>
      <c r="K147" s="15" t="s">
        <v>275</v>
      </c>
      <c r="L147" s="15" t="s">
        <v>280</v>
      </c>
      <c r="M147" s="15">
        <v>0.39400000000000002</v>
      </c>
      <c r="N147" s="15">
        <v>0.314</v>
      </c>
      <c r="O147" s="15">
        <v>3.1E-2</v>
      </c>
      <c r="P147" s="15">
        <v>0.27700000000000002</v>
      </c>
      <c r="Q147" s="15">
        <v>0.2</v>
      </c>
      <c r="R147" s="15">
        <v>0.48699999999999999</v>
      </c>
      <c r="S147" s="15">
        <v>13.602</v>
      </c>
      <c r="U147" s="15">
        <v>1290633.4410000001</v>
      </c>
      <c r="V147" s="15">
        <v>100</v>
      </c>
    </row>
    <row r="148" spans="2:22" x14ac:dyDescent="0.25">
      <c r="B148" s="15" t="s">
        <v>122</v>
      </c>
      <c r="C148" s="15" t="s">
        <v>207</v>
      </c>
      <c r="D148" s="15" t="s">
        <v>237</v>
      </c>
      <c r="E148" s="15">
        <v>2023</v>
      </c>
      <c r="F148" s="15" t="s">
        <v>162</v>
      </c>
      <c r="G148" s="15" t="s">
        <v>133</v>
      </c>
      <c r="H148" s="15" t="s">
        <v>136</v>
      </c>
      <c r="I148" s="15" t="s">
        <v>139</v>
      </c>
      <c r="J148" s="15" t="s">
        <v>141</v>
      </c>
      <c r="K148" s="15" t="s">
        <v>275</v>
      </c>
      <c r="L148" s="15" t="s">
        <v>276</v>
      </c>
      <c r="M148" s="15">
        <v>0.309</v>
      </c>
      <c r="N148" s="15">
        <v>0.216</v>
      </c>
      <c r="O148" s="15">
        <v>1.7000000000000001E-2</v>
      </c>
      <c r="P148" s="15">
        <v>0.26400000000000001</v>
      </c>
      <c r="Q148" s="15">
        <v>0.16300000000000001</v>
      </c>
      <c r="R148" s="15">
        <v>0.38500000000000001</v>
      </c>
      <c r="S148" s="15">
        <v>13.712</v>
      </c>
      <c r="U148" s="15">
        <v>1303161.7879999999</v>
      </c>
      <c r="V148" s="15">
        <v>160</v>
      </c>
    </row>
    <row r="149" spans="2:22" x14ac:dyDescent="0.25">
      <c r="B149" s="15" t="s">
        <v>122</v>
      </c>
      <c r="C149" s="15" t="s">
        <v>207</v>
      </c>
      <c r="D149" s="15" t="s">
        <v>237</v>
      </c>
      <c r="E149" s="15">
        <v>2023</v>
      </c>
      <c r="F149" s="15" t="s">
        <v>162</v>
      </c>
      <c r="G149" s="15" t="s">
        <v>133</v>
      </c>
      <c r="H149" s="15" t="s">
        <v>136</v>
      </c>
      <c r="I149" s="15" t="s">
        <v>139</v>
      </c>
      <c r="J149" s="15" t="s">
        <v>141</v>
      </c>
      <c r="K149" s="15" t="s">
        <v>275</v>
      </c>
      <c r="L149" s="15" t="s">
        <v>277</v>
      </c>
      <c r="M149" s="15">
        <v>0.29599999999999999</v>
      </c>
      <c r="N149" s="15">
        <v>0.19600000000000001</v>
      </c>
      <c r="O149" s="15">
        <v>5.0000000000000001E-3</v>
      </c>
      <c r="P149" s="15">
        <v>0.25</v>
      </c>
      <c r="Q149" s="15">
        <v>0.16300000000000001</v>
      </c>
      <c r="R149" s="15">
        <v>0.36799999999999999</v>
      </c>
      <c r="S149" s="15">
        <v>13.561</v>
      </c>
      <c r="U149" s="15">
        <v>1279218.9750000001</v>
      </c>
      <c r="V149" s="15">
        <v>1360</v>
      </c>
    </row>
    <row r="150" spans="2:22" x14ac:dyDescent="0.25">
      <c r="B150" s="15" t="s">
        <v>122</v>
      </c>
      <c r="C150" s="15" t="s">
        <v>207</v>
      </c>
      <c r="D150" s="15" t="s">
        <v>237</v>
      </c>
      <c r="E150" s="15">
        <v>2023</v>
      </c>
      <c r="F150" s="15" t="s">
        <v>162</v>
      </c>
      <c r="G150" s="15" t="s">
        <v>133</v>
      </c>
      <c r="H150" s="15" t="s">
        <v>136</v>
      </c>
      <c r="I150" s="15" t="s">
        <v>139</v>
      </c>
      <c r="J150" s="15" t="s">
        <v>141</v>
      </c>
      <c r="K150" s="15" t="s">
        <v>275</v>
      </c>
      <c r="L150" s="15" t="s">
        <v>278</v>
      </c>
      <c r="M150" s="15">
        <v>0.34100000000000003</v>
      </c>
      <c r="N150" s="15">
        <v>0.214</v>
      </c>
      <c r="O150" s="15">
        <v>5.0000000000000001E-3</v>
      </c>
      <c r="P150" s="15">
        <v>0.29199999999999998</v>
      </c>
      <c r="Q150" s="15">
        <v>0.191</v>
      </c>
      <c r="R150" s="15">
        <v>0.437</v>
      </c>
      <c r="S150" s="15">
        <v>13.587999999999999</v>
      </c>
      <c r="U150" s="15">
        <v>1287431.3160000001</v>
      </c>
      <c r="V150" s="15">
        <v>1750</v>
      </c>
    </row>
    <row r="151" spans="2:22" x14ac:dyDescent="0.25">
      <c r="B151" s="15" t="s">
        <v>122</v>
      </c>
      <c r="C151" s="15" t="s">
        <v>207</v>
      </c>
      <c r="D151" s="15" t="s">
        <v>237</v>
      </c>
      <c r="E151" s="15">
        <v>2023</v>
      </c>
      <c r="F151" s="15" t="s">
        <v>162</v>
      </c>
      <c r="G151" s="15" t="s">
        <v>133</v>
      </c>
      <c r="H151" s="15" t="s">
        <v>136</v>
      </c>
      <c r="I151" s="15" t="s">
        <v>139</v>
      </c>
      <c r="J151" s="15" t="s">
        <v>141</v>
      </c>
      <c r="K151" s="15" t="s">
        <v>275</v>
      </c>
      <c r="L151" s="15" t="s">
        <v>279</v>
      </c>
      <c r="M151" s="15">
        <v>0.37</v>
      </c>
      <c r="N151" s="15">
        <v>0.25</v>
      </c>
      <c r="O151" s="15">
        <v>1.0999999999999999E-2</v>
      </c>
      <c r="P151" s="15">
        <v>0.32100000000000001</v>
      </c>
      <c r="Q151" s="15">
        <v>0.21299999999999999</v>
      </c>
      <c r="R151" s="15">
        <v>0.47199999999999998</v>
      </c>
      <c r="S151" s="15">
        <v>13.673</v>
      </c>
      <c r="U151" s="15">
        <v>1289695.5120000001</v>
      </c>
      <c r="V151" s="15">
        <v>560</v>
      </c>
    </row>
    <row r="152" spans="2:22" x14ac:dyDescent="0.25">
      <c r="B152" s="15" t="s">
        <v>122</v>
      </c>
      <c r="C152" s="15" t="s">
        <v>207</v>
      </c>
      <c r="D152" s="15" t="s">
        <v>237</v>
      </c>
      <c r="E152" s="15">
        <v>2023</v>
      </c>
      <c r="F152" s="15" t="s">
        <v>162</v>
      </c>
      <c r="G152" s="15" t="s">
        <v>133</v>
      </c>
      <c r="H152" s="15" t="s">
        <v>136</v>
      </c>
      <c r="I152" s="15" t="s">
        <v>139</v>
      </c>
      <c r="J152" s="15" t="s">
        <v>141</v>
      </c>
      <c r="K152" s="15" t="s">
        <v>275</v>
      </c>
      <c r="L152" s="15" t="s">
        <v>280</v>
      </c>
      <c r="M152" s="15">
        <v>0.38500000000000001</v>
      </c>
      <c r="N152" s="15">
        <v>0.314</v>
      </c>
      <c r="O152" s="15">
        <v>3.1E-2</v>
      </c>
      <c r="P152" s="15">
        <v>0.27400000000000002</v>
      </c>
      <c r="Q152" s="15">
        <v>0.19600000000000001</v>
      </c>
      <c r="R152" s="15">
        <v>0.47299999999999998</v>
      </c>
      <c r="S152" s="15">
        <v>13.602</v>
      </c>
      <c r="U152" s="15">
        <v>1290648.827</v>
      </c>
      <c r="V152" s="15">
        <v>100</v>
      </c>
    </row>
    <row r="153" spans="2:22" x14ac:dyDescent="0.25">
      <c r="B153" s="15" t="s">
        <v>122</v>
      </c>
      <c r="C153" s="15" t="s">
        <v>207</v>
      </c>
      <c r="D153" s="15" t="s">
        <v>238</v>
      </c>
      <c r="E153" s="15">
        <v>2023</v>
      </c>
      <c r="F153" s="15" t="s">
        <v>162</v>
      </c>
      <c r="G153" s="15" t="s">
        <v>133</v>
      </c>
      <c r="H153" s="15" t="s">
        <v>136</v>
      </c>
      <c r="I153" s="15" t="s">
        <v>139</v>
      </c>
      <c r="J153" s="15" t="s">
        <v>141</v>
      </c>
      <c r="K153" s="15" t="s">
        <v>275</v>
      </c>
      <c r="L153" s="15" t="s">
        <v>276</v>
      </c>
      <c r="M153" s="15">
        <v>0.307</v>
      </c>
      <c r="N153" s="15">
        <v>0.217</v>
      </c>
      <c r="O153" s="15">
        <v>1.7000000000000001E-2</v>
      </c>
      <c r="P153" s="15">
        <v>0.253</v>
      </c>
      <c r="Q153" s="15">
        <v>0.16200000000000001</v>
      </c>
      <c r="R153" s="15">
        <v>0.38</v>
      </c>
      <c r="S153" s="15">
        <v>13.765000000000001</v>
      </c>
      <c r="U153" s="15">
        <v>1166660.959</v>
      </c>
      <c r="V153" s="15">
        <v>160</v>
      </c>
    </row>
    <row r="154" spans="2:22" x14ac:dyDescent="0.25">
      <c r="B154" s="15" t="s">
        <v>122</v>
      </c>
      <c r="C154" s="15" t="s">
        <v>207</v>
      </c>
      <c r="D154" s="15" t="s">
        <v>238</v>
      </c>
      <c r="E154" s="15">
        <v>2023</v>
      </c>
      <c r="F154" s="15" t="s">
        <v>162</v>
      </c>
      <c r="G154" s="15" t="s">
        <v>133</v>
      </c>
      <c r="H154" s="15" t="s">
        <v>136</v>
      </c>
      <c r="I154" s="15" t="s">
        <v>139</v>
      </c>
      <c r="J154" s="15" t="s">
        <v>141</v>
      </c>
      <c r="K154" s="15" t="s">
        <v>275</v>
      </c>
      <c r="L154" s="15" t="s">
        <v>277</v>
      </c>
      <c r="M154" s="15">
        <v>0.29199999999999998</v>
      </c>
      <c r="N154" s="15">
        <v>0.191</v>
      </c>
      <c r="O154" s="15">
        <v>5.0000000000000001E-3</v>
      </c>
      <c r="P154" s="15">
        <v>0.246</v>
      </c>
      <c r="Q154" s="15">
        <v>0.16300000000000001</v>
      </c>
      <c r="R154" s="15">
        <v>0.36699999999999999</v>
      </c>
      <c r="S154" s="15">
        <v>13.611000000000001</v>
      </c>
      <c r="U154" s="15">
        <v>1147598.9779999999</v>
      </c>
      <c r="V154" s="15">
        <v>1360</v>
      </c>
    </row>
    <row r="155" spans="2:22" x14ac:dyDescent="0.25">
      <c r="B155" s="15" t="s">
        <v>122</v>
      </c>
      <c r="C155" s="15" t="s">
        <v>207</v>
      </c>
      <c r="D155" s="15" t="s">
        <v>238</v>
      </c>
      <c r="E155" s="15">
        <v>2023</v>
      </c>
      <c r="F155" s="15" t="s">
        <v>162</v>
      </c>
      <c r="G155" s="15" t="s">
        <v>133</v>
      </c>
      <c r="H155" s="15" t="s">
        <v>136</v>
      </c>
      <c r="I155" s="15" t="s">
        <v>139</v>
      </c>
      <c r="J155" s="15" t="s">
        <v>141</v>
      </c>
      <c r="K155" s="15" t="s">
        <v>275</v>
      </c>
      <c r="L155" s="15" t="s">
        <v>278</v>
      </c>
      <c r="M155" s="15">
        <v>0.33700000000000002</v>
      </c>
      <c r="N155" s="15">
        <v>0.21</v>
      </c>
      <c r="O155" s="15">
        <v>5.0000000000000001E-3</v>
      </c>
      <c r="P155" s="15">
        <v>0.29099999999999998</v>
      </c>
      <c r="Q155" s="15">
        <v>0.192</v>
      </c>
      <c r="R155" s="15">
        <v>0.43099999999999999</v>
      </c>
      <c r="S155" s="15">
        <v>13.641999999999999</v>
      </c>
      <c r="U155" s="15">
        <v>1155328.3799999999</v>
      </c>
      <c r="V155" s="15">
        <v>1750</v>
      </c>
    </row>
    <row r="156" spans="2:22" x14ac:dyDescent="0.25">
      <c r="B156" s="15" t="s">
        <v>122</v>
      </c>
      <c r="C156" s="15" t="s">
        <v>207</v>
      </c>
      <c r="D156" s="15" t="s">
        <v>238</v>
      </c>
      <c r="E156" s="15">
        <v>2023</v>
      </c>
      <c r="F156" s="15" t="s">
        <v>162</v>
      </c>
      <c r="G156" s="15" t="s">
        <v>133</v>
      </c>
      <c r="H156" s="15" t="s">
        <v>136</v>
      </c>
      <c r="I156" s="15" t="s">
        <v>139</v>
      </c>
      <c r="J156" s="15" t="s">
        <v>141</v>
      </c>
      <c r="K156" s="15" t="s">
        <v>275</v>
      </c>
      <c r="L156" s="15" t="s">
        <v>279</v>
      </c>
      <c r="M156" s="15">
        <v>0.36399999999999999</v>
      </c>
      <c r="N156" s="15">
        <v>0.245</v>
      </c>
      <c r="O156" s="15">
        <v>0.01</v>
      </c>
      <c r="P156" s="15">
        <v>0.314</v>
      </c>
      <c r="Q156" s="15">
        <v>0.20799999999999999</v>
      </c>
      <c r="R156" s="15">
        <v>0.46500000000000002</v>
      </c>
      <c r="S156" s="15">
        <v>13.726000000000001</v>
      </c>
      <c r="U156" s="15">
        <v>1156785.797</v>
      </c>
      <c r="V156" s="15">
        <v>560</v>
      </c>
    </row>
    <row r="157" spans="2:22" x14ac:dyDescent="0.25">
      <c r="B157" s="15" t="s">
        <v>122</v>
      </c>
      <c r="C157" s="15" t="s">
        <v>207</v>
      </c>
      <c r="D157" s="15" t="s">
        <v>238</v>
      </c>
      <c r="E157" s="15">
        <v>2023</v>
      </c>
      <c r="F157" s="15" t="s">
        <v>162</v>
      </c>
      <c r="G157" s="15" t="s">
        <v>133</v>
      </c>
      <c r="H157" s="15" t="s">
        <v>136</v>
      </c>
      <c r="I157" s="15" t="s">
        <v>139</v>
      </c>
      <c r="J157" s="15" t="s">
        <v>141</v>
      </c>
      <c r="K157" s="15" t="s">
        <v>275</v>
      </c>
      <c r="L157" s="15" t="s">
        <v>280</v>
      </c>
      <c r="M157" s="15">
        <v>0.38600000000000001</v>
      </c>
      <c r="N157" s="15">
        <v>0.32200000000000001</v>
      </c>
      <c r="O157" s="15">
        <v>3.2000000000000001E-2</v>
      </c>
      <c r="P157" s="15">
        <v>0.28299999999999997</v>
      </c>
      <c r="Q157" s="15">
        <v>0.189</v>
      </c>
      <c r="R157" s="15">
        <v>0.437</v>
      </c>
      <c r="S157" s="15">
        <v>13.654</v>
      </c>
      <c r="U157" s="15">
        <v>1160314.9350000001</v>
      </c>
      <c r="V157" s="15">
        <v>100</v>
      </c>
    </row>
    <row r="158" spans="2:22" x14ac:dyDescent="0.25">
      <c r="B158" s="15" t="s">
        <v>122</v>
      </c>
      <c r="C158" s="15" t="s">
        <v>207</v>
      </c>
      <c r="D158" s="15" t="s">
        <v>239</v>
      </c>
      <c r="E158" s="15">
        <v>2023</v>
      </c>
      <c r="F158" s="15" t="s">
        <v>162</v>
      </c>
      <c r="G158" s="15" t="s">
        <v>133</v>
      </c>
      <c r="H158" s="15" t="s">
        <v>136</v>
      </c>
      <c r="I158" s="15" t="s">
        <v>139</v>
      </c>
      <c r="J158" s="15" t="s">
        <v>141</v>
      </c>
      <c r="K158" s="15" t="s">
        <v>275</v>
      </c>
      <c r="L158" s="15" t="s">
        <v>276</v>
      </c>
      <c r="M158" s="15">
        <v>0.30599999999999999</v>
      </c>
      <c r="N158" s="15">
        <v>0.21199999999999999</v>
      </c>
      <c r="O158" s="15">
        <v>1.7000000000000001E-2</v>
      </c>
      <c r="P158" s="15">
        <v>0.251</v>
      </c>
      <c r="Q158" s="15">
        <v>0.16600000000000001</v>
      </c>
      <c r="R158" s="15">
        <v>0.39600000000000002</v>
      </c>
      <c r="S158" s="15">
        <v>13.766</v>
      </c>
      <c r="U158" s="15">
        <v>1166600.96</v>
      </c>
      <c r="V158" s="15">
        <v>160</v>
      </c>
    </row>
    <row r="159" spans="2:22" x14ac:dyDescent="0.25">
      <c r="B159" s="15" t="s">
        <v>122</v>
      </c>
      <c r="C159" s="15" t="s">
        <v>207</v>
      </c>
      <c r="D159" s="15" t="s">
        <v>239</v>
      </c>
      <c r="E159" s="15">
        <v>2023</v>
      </c>
      <c r="F159" s="15" t="s">
        <v>162</v>
      </c>
      <c r="G159" s="15" t="s">
        <v>133</v>
      </c>
      <c r="H159" s="15" t="s">
        <v>136</v>
      </c>
      <c r="I159" s="15" t="s">
        <v>139</v>
      </c>
      <c r="J159" s="15" t="s">
        <v>141</v>
      </c>
      <c r="K159" s="15" t="s">
        <v>275</v>
      </c>
      <c r="L159" s="15" t="s">
        <v>277</v>
      </c>
      <c r="M159" s="15">
        <v>0.29599999999999999</v>
      </c>
      <c r="N159" s="15">
        <v>0.193</v>
      </c>
      <c r="O159" s="15">
        <v>5.0000000000000001E-3</v>
      </c>
      <c r="P159" s="15">
        <v>0.247</v>
      </c>
      <c r="Q159" s="15">
        <v>0.16600000000000001</v>
      </c>
      <c r="R159" s="15">
        <v>0.372</v>
      </c>
      <c r="S159" s="15">
        <v>13.612</v>
      </c>
      <c r="U159" s="15">
        <v>1147538.7</v>
      </c>
      <c r="V159" s="15">
        <v>1360</v>
      </c>
    </row>
    <row r="160" spans="2:22" x14ac:dyDescent="0.25">
      <c r="B160" s="15" t="s">
        <v>122</v>
      </c>
      <c r="C160" s="15" t="s">
        <v>207</v>
      </c>
      <c r="D160" s="15" t="s">
        <v>239</v>
      </c>
      <c r="E160" s="15">
        <v>2023</v>
      </c>
      <c r="F160" s="15" t="s">
        <v>162</v>
      </c>
      <c r="G160" s="15" t="s">
        <v>133</v>
      </c>
      <c r="H160" s="15" t="s">
        <v>136</v>
      </c>
      <c r="I160" s="15" t="s">
        <v>139</v>
      </c>
      <c r="J160" s="15" t="s">
        <v>141</v>
      </c>
      <c r="K160" s="15" t="s">
        <v>275</v>
      </c>
      <c r="L160" s="15" t="s">
        <v>278</v>
      </c>
      <c r="M160" s="15">
        <v>0.34</v>
      </c>
      <c r="N160" s="15">
        <v>0.21</v>
      </c>
      <c r="O160" s="15">
        <v>5.0000000000000001E-3</v>
      </c>
      <c r="P160" s="15">
        <v>0.29499999999999998</v>
      </c>
      <c r="Q160" s="15">
        <v>0.193</v>
      </c>
      <c r="R160" s="15">
        <v>0.442</v>
      </c>
      <c r="S160" s="15">
        <v>13.643000000000001</v>
      </c>
      <c r="U160" s="15">
        <v>1155260.145</v>
      </c>
      <c r="V160" s="15">
        <v>1750</v>
      </c>
    </row>
    <row r="161" spans="2:22" x14ac:dyDescent="0.25">
      <c r="B161" s="15" t="s">
        <v>122</v>
      </c>
      <c r="C161" s="15" t="s">
        <v>207</v>
      </c>
      <c r="D161" s="15" t="s">
        <v>239</v>
      </c>
      <c r="E161" s="15">
        <v>2023</v>
      </c>
      <c r="F161" s="15" t="s">
        <v>162</v>
      </c>
      <c r="G161" s="15" t="s">
        <v>133</v>
      </c>
      <c r="H161" s="15" t="s">
        <v>136</v>
      </c>
      <c r="I161" s="15" t="s">
        <v>139</v>
      </c>
      <c r="J161" s="15" t="s">
        <v>141</v>
      </c>
      <c r="K161" s="15" t="s">
        <v>275</v>
      </c>
      <c r="L161" s="15" t="s">
        <v>279</v>
      </c>
      <c r="M161" s="15">
        <v>0.36599999999999999</v>
      </c>
      <c r="N161" s="15">
        <v>0.246</v>
      </c>
      <c r="O161" s="15">
        <v>0.01</v>
      </c>
      <c r="P161" s="15">
        <v>0.316</v>
      </c>
      <c r="Q161" s="15">
        <v>0.21199999999999999</v>
      </c>
      <c r="R161" s="15">
        <v>0.46200000000000002</v>
      </c>
      <c r="S161" s="15">
        <v>13.726000000000001</v>
      </c>
      <c r="U161" s="15">
        <v>1156706.456</v>
      </c>
      <c r="V161" s="15">
        <v>560</v>
      </c>
    </row>
    <row r="162" spans="2:22" x14ac:dyDescent="0.25">
      <c r="B162" s="15" t="s">
        <v>122</v>
      </c>
      <c r="C162" s="15" t="s">
        <v>207</v>
      </c>
      <c r="D162" s="15" t="s">
        <v>239</v>
      </c>
      <c r="E162" s="15">
        <v>2023</v>
      </c>
      <c r="F162" s="15" t="s">
        <v>162</v>
      </c>
      <c r="G162" s="15" t="s">
        <v>133</v>
      </c>
      <c r="H162" s="15" t="s">
        <v>136</v>
      </c>
      <c r="I162" s="15" t="s">
        <v>139</v>
      </c>
      <c r="J162" s="15" t="s">
        <v>141</v>
      </c>
      <c r="K162" s="15" t="s">
        <v>275</v>
      </c>
      <c r="L162" s="15" t="s">
        <v>280</v>
      </c>
      <c r="M162" s="15">
        <v>0.39700000000000002</v>
      </c>
      <c r="N162" s="15">
        <v>0.35799999999999998</v>
      </c>
      <c r="O162" s="15">
        <v>3.5999999999999997E-2</v>
      </c>
      <c r="P162" s="15">
        <v>0.28899999999999998</v>
      </c>
      <c r="Q162" s="15">
        <v>0.21</v>
      </c>
      <c r="R162" s="15">
        <v>0.49199999999999999</v>
      </c>
      <c r="S162" s="15">
        <v>13.654</v>
      </c>
      <c r="U162" s="15">
        <v>1160279.067</v>
      </c>
      <c r="V162" s="15">
        <v>100</v>
      </c>
    </row>
    <row r="163" spans="2:22" x14ac:dyDescent="0.25">
      <c r="B163" s="15" t="s">
        <v>122</v>
      </c>
      <c r="C163" s="15" t="s">
        <v>207</v>
      </c>
      <c r="D163" s="15" t="s">
        <v>240</v>
      </c>
      <c r="E163" s="15">
        <v>2023</v>
      </c>
      <c r="F163" s="15" t="s">
        <v>162</v>
      </c>
      <c r="G163" s="15" t="s">
        <v>133</v>
      </c>
      <c r="H163" s="15" t="s">
        <v>136</v>
      </c>
      <c r="I163" s="15" t="s">
        <v>139</v>
      </c>
      <c r="J163" s="15" t="s">
        <v>141</v>
      </c>
      <c r="K163" s="15" t="s">
        <v>275</v>
      </c>
      <c r="L163" s="15" t="s">
        <v>276</v>
      </c>
      <c r="M163" s="15">
        <v>0.32100000000000001</v>
      </c>
      <c r="N163" s="15">
        <v>0.223</v>
      </c>
      <c r="O163" s="15">
        <v>1.7999999999999999E-2</v>
      </c>
      <c r="P163" s="15">
        <v>0.26700000000000002</v>
      </c>
      <c r="Q163" s="15">
        <v>0.17199999999999999</v>
      </c>
      <c r="R163" s="15">
        <v>0.442</v>
      </c>
      <c r="S163" s="15">
        <v>13.603999999999999</v>
      </c>
      <c r="U163" s="15">
        <v>956899.93700000003</v>
      </c>
      <c r="V163" s="15">
        <v>160</v>
      </c>
    </row>
    <row r="164" spans="2:22" x14ac:dyDescent="0.25">
      <c r="B164" s="15" t="s">
        <v>122</v>
      </c>
      <c r="C164" s="15" t="s">
        <v>207</v>
      </c>
      <c r="D164" s="15" t="s">
        <v>240</v>
      </c>
      <c r="E164" s="15">
        <v>2023</v>
      </c>
      <c r="F164" s="15" t="s">
        <v>162</v>
      </c>
      <c r="G164" s="15" t="s">
        <v>133</v>
      </c>
      <c r="H164" s="15" t="s">
        <v>136</v>
      </c>
      <c r="I164" s="15" t="s">
        <v>139</v>
      </c>
      <c r="J164" s="15" t="s">
        <v>141</v>
      </c>
      <c r="K164" s="15" t="s">
        <v>275</v>
      </c>
      <c r="L164" s="15" t="s">
        <v>277</v>
      </c>
      <c r="M164" s="15">
        <v>0.31</v>
      </c>
      <c r="N164" s="15">
        <v>0.20200000000000001</v>
      </c>
      <c r="O164" s="15">
        <v>5.0000000000000001E-3</v>
      </c>
      <c r="P164" s="15">
        <v>0.25900000000000001</v>
      </c>
      <c r="Q164" s="15">
        <v>0.16900000000000001</v>
      </c>
      <c r="R164" s="15">
        <v>0.39</v>
      </c>
      <c r="S164" s="15">
        <v>13.446</v>
      </c>
      <c r="U164" s="15">
        <v>943354.50699999998</v>
      </c>
      <c r="V164" s="15">
        <v>1360</v>
      </c>
    </row>
    <row r="165" spans="2:22" x14ac:dyDescent="0.25">
      <c r="B165" s="15" t="s">
        <v>122</v>
      </c>
      <c r="C165" s="15" t="s">
        <v>207</v>
      </c>
      <c r="D165" s="15" t="s">
        <v>240</v>
      </c>
      <c r="E165" s="15">
        <v>2023</v>
      </c>
      <c r="F165" s="15" t="s">
        <v>162</v>
      </c>
      <c r="G165" s="15" t="s">
        <v>133</v>
      </c>
      <c r="H165" s="15" t="s">
        <v>136</v>
      </c>
      <c r="I165" s="15" t="s">
        <v>139</v>
      </c>
      <c r="J165" s="15" t="s">
        <v>141</v>
      </c>
      <c r="K165" s="15" t="s">
        <v>275</v>
      </c>
      <c r="L165" s="15" t="s">
        <v>278</v>
      </c>
      <c r="M165" s="15">
        <v>0.35699999999999998</v>
      </c>
      <c r="N165" s="15">
        <v>0.223</v>
      </c>
      <c r="O165" s="15">
        <v>5.0000000000000001E-3</v>
      </c>
      <c r="P165" s="15">
        <v>0.308</v>
      </c>
      <c r="Q165" s="15">
        <v>0.19800000000000001</v>
      </c>
      <c r="R165" s="15">
        <v>0.46</v>
      </c>
      <c r="S165" s="15">
        <v>13.481999999999999</v>
      </c>
      <c r="U165" s="15">
        <v>949398.03399999999</v>
      </c>
      <c r="V165" s="15">
        <v>1750</v>
      </c>
    </row>
    <row r="166" spans="2:22" x14ac:dyDescent="0.25">
      <c r="B166" s="15" t="s">
        <v>122</v>
      </c>
      <c r="C166" s="15" t="s">
        <v>207</v>
      </c>
      <c r="D166" s="15" t="s">
        <v>240</v>
      </c>
      <c r="E166" s="15">
        <v>2023</v>
      </c>
      <c r="F166" s="15" t="s">
        <v>162</v>
      </c>
      <c r="G166" s="15" t="s">
        <v>133</v>
      </c>
      <c r="H166" s="15" t="s">
        <v>136</v>
      </c>
      <c r="I166" s="15" t="s">
        <v>139</v>
      </c>
      <c r="J166" s="15" t="s">
        <v>141</v>
      </c>
      <c r="K166" s="15" t="s">
        <v>275</v>
      </c>
      <c r="L166" s="15" t="s">
        <v>279</v>
      </c>
      <c r="M166" s="15">
        <v>0.38100000000000001</v>
      </c>
      <c r="N166" s="15">
        <v>0.254</v>
      </c>
      <c r="O166" s="15">
        <v>1.0999999999999999E-2</v>
      </c>
      <c r="P166" s="15">
        <v>0.32</v>
      </c>
      <c r="Q166" s="15">
        <v>0.218</v>
      </c>
      <c r="R166" s="15">
        <v>0.48</v>
      </c>
      <c r="S166" s="15">
        <v>13.56</v>
      </c>
      <c r="U166" s="15">
        <v>951045.03200000001</v>
      </c>
      <c r="V166" s="15">
        <v>560</v>
      </c>
    </row>
    <row r="167" spans="2:22" x14ac:dyDescent="0.25">
      <c r="B167" s="15" t="s">
        <v>122</v>
      </c>
      <c r="C167" s="15" t="s">
        <v>207</v>
      </c>
      <c r="D167" s="15" t="s">
        <v>240</v>
      </c>
      <c r="E167" s="15">
        <v>2023</v>
      </c>
      <c r="F167" s="15" t="s">
        <v>162</v>
      </c>
      <c r="G167" s="15" t="s">
        <v>133</v>
      </c>
      <c r="H167" s="15" t="s">
        <v>136</v>
      </c>
      <c r="I167" s="15" t="s">
        <v>139</v>
      </c>
      <c r="J167" s="15" t="s">
        <v>141</v>
      </c>
      <c r="K167" s="15" t="s">
        <v>275</v>
      </c>
      <c r="L167" s="15" t="s">
        <v>280</v>
      </c>
      <c r="M167" s="15">
        <v>0.41299999999999998</v>
      </c>
      <c r="N167" s="15">
        <v>0.35799999999999998</v>
      </c>
      <c r="O167" s="15">
        <v>3.5999999999999997E-2</v>
      </c>
      <c r="P167" s="15">
        <v>0.32700000000000001</v>
      </c>
      <c r="Q167" s="15">
        <v>0.218</v>
      </c>
      <c r="R167" s="15">
        <v>0.56200000000000006</v>
      </c>
      <c r="S167" s="15">
        <v>13.494</v>
      </c>
      <c r="U167" s="15">
        <v>954905.13199999998</v>
      </c>
      <c r="V167" s="15">
        <v>100</v>
      </c>
    </row>
    <row r="168" spans="2:22" x14ac:dyDescent="0.25">
      <c r="B168" s="15" t="s">
        <v>122</v>
      </c>
      <c r="C168" s="15" t="s">
        <v>207</v>
      </c>
      <c r="D168" s="15" t="s">
        <v>241</v>
      </c>
      <c r="E168" s="15">
        <v>2023</v>
      </c>
      <c r="F168" s="15" t="s">
        <v>162</v>
      </c>
      <c r="G168" s="15" t="s">
        <v>133</v>
      </c>
      <c r="H168" s="15" t="s">
        <v>136</v>
      </c>
      <c r="I168" s="15" t="s">
        <v>139</v>
      </c>
      <c r="J168" s="15" t="s">
        <v>141</v>
      </c>
      <c r="K168" s="15" t="s">
        <v>275</v>
      </c>
      <c r="L168" s="15" t="s">
        <v>276</v>
      </c>
      <c r="M168" s="15">
        <v>0.35</v>
      </c>
      <c r="N168" s="15">
        <v>0.24099999999999999</v>
      </c>
      <c r="O168" s="15">
        <v>1.9E-2</v>
      </c>
      <c r="P168" s="15">
        <v>0.29899999999999999</v>
      </c>
      <c r="Q168" s="15">
        <v>0.17899999999999999</v>
      </c>
      <c r="R168" s="15">
        <v>0.44700000000000001</v>
      </c>
      <c r="S168" s="15">
        <v>13.603</v>
      </c>
      <c r="U168" s="15">
        <v>956900.77899999998</v>
      </c>
      <c r="V168" s="15">
        <v>160</v>
      </c>
    </row>
    <row r="169" spans="2:22" x14ac:dyDescent="0.25">
      <c r="B169" s="15" t="s">
        <v>122</v>
      </c>
      <c r="C169" s="15" t="s">
        <v>207</v>
      </c>
      <c r="D169" s="15" t="s">
        <v>241</v>
      </c>
      <c r="E169" s="15">
        <v>2023</v>
      </c>
      <c r="F169" s="15" t="s">
        <v>162</v>
      </c>
      <c r="G169" s="15" t="s">
        <v>133</v>
      </c>
      <c r="H169" s="15" t="s">
        <v>136</v>
      </c>
      <c r="I169" s="15" t="s">
        <v>139</v>
      </c>
      <c r="J169" s="15" t="s">
        <v>141</v>
      </c>
      <c r="K169" s="15" t="s">
        <v>275</v>
      </c>
      <c r="L169" s="15" t="s">
        <v>277</v>
      </c>
      <c r="M169" s="15">
        <v>0.33600000000000002</v>
      </c>
      <c r="N169" s="15">
        <v>0.22800000000000001</v>
      </c>
      <c r="O169" s="15">
        <v>6.0000000000000001E-3</v>
      </c>
      <c r="P169" s="15">
        <v>0.27800000000000002</v>
      </c>
      <c r="Q169" s="15">
        <v>0.18</v>
      </c>
      <c r="R169" s="15">
        <v>0.42099999999999999</v>
      </c>
      <c r="S169" s="15">
        <v>13.446</v>
      </c>
      <c r="U169" s="15">
        <v>943362.42500000005</v>
      </c>
      <c r="V169" s="15">
        <v>1360</v>
      </c>
    </row>
    <row r="170" spans="2:22" x14ac:dyDescent="0.25">
      <c r="B170" s="15" t="s">
        <v>122</v>
      </c>
      <c r="C170" s="15" t="s">
        <v>207</v>
      </c>
      <c r="D170" s="15" t="s">
        <v>241</v>
      </c>
      <c r="E170" s="15">
        <v>2023</v>
      </c>
      <c r="F170" s="15" t="s">
        <v>162</v>
      </c>
      <c r="G170" s="15" t="s">
        <v>133</v>
      </c>
      <c r="H170" s="15" t="s">
        <v>136</v>
      </c>
      <c r="I170" s="15" t="s">
        <v>139</v>
      </c>
      <c r="J170" s="15" t="s">
        <v>141</v>
      </c>
      <c r="K170" s="15" t="s">
        <v>275</v>
      </c>
      <c r="L170" s="15" t="s">
        <v>278</v>
      </c>
      <c r="M170" s="15">
        <v>0.39100000000000001</v>
      </c>
      <c r="N170" s="15">
        <v>0.25</v>
      </c>
      <c r="O170" s="15">
        <v>6.0000000000000001E-3</v>
      </c>
      <c r="P170" s="15">
        <v>0.33400000000000002</v>
      </c>
      <c r="Q170" s="15">
        <v>0.216</v>
      </c>
      <c r="R170" s="15">
        <v>0.503</v>
      </c>
      <c r="S170" s="15">
        <v>13.481999999999999</v>
      </c>
      <c r="U170" s="15">
        <v>949418.56700000004</v>
      </c>
      <c r="V170" s="15">
        <v>1750</v>
      </c>
    </row>
    <row r="171" spans="2:22" x14ac:dyDescent="0.25">
      <c r="B171" s="15" t="s">
        <v>122</v>
      </c>
      <c r="C171" s="15" t="s">
        <v>207</v>
      </c>
      <c r="D171" s="15" t="s">
        <v>241</v>
      </c>
      <c r="E171" s="15">
        <v>2023</v>
      </c>
      <c r="F171" s="15" t="s">
        <v>162</v>
      </c>
      <c r="G171" s="15" t="s">
        <v>133</v>
      </c>
      <c r="H171" s="15" t="s">
        <v>136</v>
      </c>
      <c r="I171" s="15" t="s">
        <v>139</v>
      </c>
      <c r="J171" s="15" t="s">
        <v>141</v>
      </c>
      <c r="K171" s="15" t="s">
        <v>275</v>
      </c>
      <c r="L171" s="15" t="s">
        <v>279</v>
      </c>
      <c r="M171" s="15">
        <v>0.41399999999999998</v>
      </c>
      <c r="N171" s="15">
        <v>0.28199999999999997</v>
      </c>
      <c r="O171" s="15">
        <v>1.2E-2</v>
      </c>
      <c r="P171" s="15">
        <v>0.34899999999999998</v>
      </c>
      <c r="Q171" s="15">
        <v>0.224</v>
      </c>
      <c r="R171" s="15">
        <v>0.52600000000000002</v>
      </c>
      <c r="S171" s="15">
        <v>13.56</v>
      </c>
      <c r="U171" s="15">
        <v>951060.89599999995</v>
      </c>
      <c r="V171" s="15">
        <v>560</v>
      </c>
    </row>
    <row r="172" spans="2:22" x14ac:dyDescent="0.25">
      <c r="B172" s="15" t="s">
        <v>122</v>
      </c>
      <c r="C172" s="15" t="s">
        <v>207</v>
      </c>
      <c r="D172" s="15" t="s">
        <v>241</v>
      </c>
      <c r="E172" s="15">
        <v>2023</v>
      </c>
      <c r="F172" s="15" t="s">
        <v>162</v>
      </c>
      <c r="G172" s="15" t="s">
        <v>133</v>
      </c>
      <c r="H172" s="15" t="s">
        <v>136</v>
      </c>
      <c r="I172" s="15" t="s">
        <v>139</v>
      </c>
      <c r="J172" s="15" t="s">
        <v>141</v>
      </c>
      <c r="K172" s="15" t="s">
        <v>275</v>
      </c>
      <c r="L172" s="15" t="s">
        <v>280</v>
      </c>
      <c r="M172" s="15">
        <v>0.45600000000000002</v>
      </c>
      <c r="N172" s="15">
        <v>0.39100000000000001</v>
      </c>
      <c r="O172" s="15">
        <v>3.9E-2</v>
      </c>
      <c r="P172" s="15">
        <v>0.36499999999999999</v>
      </c>
      <c r="Q172" s="15">
        <v>0.219</v>
      </c>
      <c r="R172" s="15">
        <v>0.61699999999999999</v>
      </c>
      <c r="S172" s="15">
        <v>13.494999999999999</v>
      </c>
      <c r="U172" s="15">
        <v>954907.22600000002</v>
      </c>
      <c r="V172" s="15">
        <v>100</v>
      </c>
    </row>
    <row r="173" spans="2:22" x14ac:dyDescent="0.25">
      <c r="B173" s="15" t="s">
        <v>122</v>
      </c>
      <c r="C173" s="15" t="s">
        <v>207</v>
      </c>
      <c r="D173" s="15" t="s">
        <v>242</v>
      </c>
      <c r="E173" s="15">
        <v>2023</v>
      </c>
      <c r="F173" s="15" t="s">
        <v>162</v>
      </c>
      <c r="G173" s="15" t="s">
        <v>133</v>
      </c>
      <c r="H173" s="15" t="s">
        <v>136</v>
      </c>
      <c r="I173" s="15" t="s">
        <v>139</v>
      </c>
      <c r="J173" s="15" t="s">
        <v>141</v>
      </c>
      <c r="K173" s="15" t="s">
        <v>275</v>
      </c>
      <c r="L173" s="15" t="s">
        <v>276</v>
      </c>
      <c r="M173" s="15">
        <v>0.38900000000000001</v>
      </c>
      <c r="N173" s="15">
        <v>0.26600000000000001</v>
      </c>
      <c r="O173" s="15">
        <v>2.1000000000000001E-2</v>
      </c>
      <c r="P173" s="15">
        <v>0.33800000000000002</v>
      </c>
      <c r="Q173" s="15">
        <v>0.19400000000000001</v>
      </c>
      <c r="R173" s="15">
        <v>0.46500000000000002</v>
      </c>
      <c r="S173" s="15">
        <v>13.257</v>
      </c>
      <c r="U173" s="15">
        <v>718966.62600000005</v>
      </c>
      <c r="V173" s="15">
        <v>160</v>
      </c>
    </row>
    <row r="174" spans="2:22" x14ac:dyDescent="0.25">
      <c r="B174" s="15" t="s">
        <v>122</v>
      </c>
      <c r="C174" s="15" t="s">
        <v>207</v>
      </c>
      <c r="D174" s="15" t="s">
        <v>242</v>
      </c>
      <c r="E174" s="15">
        <v>2023</v>
      </c>
      <c r="F174" s="15" t="s">
        <v>162</v>
      </c>
      <c r="G174" s="15" t="s">
        <v>133</v>
      </c>
      <c r="H174" s="15" t="s">
        <v>136</v>
      </c>
      <c r="I174" s="15" t="s">
        <v>139</v>
      </c>
      <c r="J174" s="15" t="s">
        <v>141</v>
      </c>
      <c r="K174" s="15" t="s">
        <v>275</v>
      </c>
      <c r="L174" s="15" t="s">
        <v>277</v>
      </c>
      <c r="M174" s="15">
        <v>0.374</v>
      </c>
      <c r="N174" s="15">
        <v>0.254</v>
      </c>
      <c r="O174" s="15">
        <v>7.0000000000000001E-3</v>
      </c>
      <c r="P174" s="15">
        <v>0.30599999999999999</v>
      </c>
      <c r="Q174" s="15">
        <v>0.19600000000000001</v>
      </c>
      <c r="R174" s="15">
        <v>0.48299999999999998</v>
      </c>
      <c r="S174" s="15">
        <v>13.101000000000001</v>
      </c>
      <c r="U174" s="15">
        <v>712603.50800000003</v>
      </c>
      <c r="V174" s="15">
        <v>1360</v>
      </c>
    </row>
    <row r="175" spans="2:22" x14ac:dyDescent="0.25">
      <c r="B175" s="15" t="s">
        <v>122</v>
      </c>
      <c r="C175" s="15" t="s">
        <v>207</v>
      </c>
      <c r="D175" s="15" t="s">
        <v>242</v>
      </c>
      <c r="E175" s="15">
        <v>2023</v>
      </c>
      <c r="F175" s="15" t="s">
        <v>162</v>
      </c>
      <c r="G175" s="15" t="s">
        <v>133</v>
      </c>
      <c r="H175" s="15" t="s">
        <v>136</v>
      </c>
      <c r="I175" s="15" t="s">
        <v>139</v>
      </c>
      <c r="J175" s="15" t="s">
        <v>141</v>
      </c>
      <c r="K175" s="15" t="s">
        <v>275</v>
      </c>
      <c r="L175" s="15" t="s">
        <v>278</v>
      </c>
      <c r="M175" s="15">
        <v>0.436</v>
      </c>
      <c r="N175" s="15">
        <v>0.28499999999999998</v>
      </c>
      <c r="O175" s="15">
        <v>7.0000000000000001E-3</v>
      </c>
      <c r="P175" s="15">
        <v>0.36799999999999999</v>
      </c>
      <c r="Q175" s="15">
        <v>0.23499999999999999</v>
      </c>
      <c r="R175" s="15">
        <v>0.55900000000000005</v>
      </c>
      <c r="S175" s="15">
        <v>13.143000000000001</v>
      </c>
      <c r="U175" s="15">
        <v>716003.67099999997</v>
      </c>
      <c r="V175" s="15">
        <v>1750</v>
      </c>
    </row>
    <row r="176" spans="2:22" x14ac:dyDescent="0.25">
      <c r="B176" s="15" t="s">
        <v>122</v>
      </c>
      <c r="C176" s="15" t="s">
        <v>207</v>
      </c>
      <c r="D176" s="15" t="s">
        <v>242</v>
      </c>
      <c r="E176" s="15">
        <v>2023</v>
      </c>
      <c r="F176" s="15" t="s">
        <v>162</v>
      </c>
      <c r="G176" s="15" t="s">
        <v>133</v>
      </c>
      <c r="H176" s="15" t="s">
        <v>136</v>
      </c>
      <c r="I176" s="15" t="s">
        <v>139</v>
      </c>
      <c r="J176" s="15" t="s">
        <v>141</v>
      </c>
      <c r="K176" s="15" t="s">
        <v>275</v>
      </c>
      <c r="L176" s="15" t="s">
        <v>279</v>
      </c>
      <c r="M176" s="15">
        <v>0.45800000000000002</v>
      </c>
      <c r="N176" s="15">
        <v>0.30099999999999999</v>
      </c>
      <c r="O176" s="15">
        <v>1.2999999999999999E-2</v>
      </c>
      <c r="P176" s="15">
        <v>0.39200000000000002</v>
      </c>
      <c r="Q176" s="15">
        <v>0.25</v>
      </c>
      <c r="R176" s="15">
        <v>0.57399999999999995</v>
      </c>
      <c r="S176" s="15">
        <v>13.211</v>
      </c>
      <c r="U176" s="15">
        <v>716771.01399999997</v>
      </c>
      <c r="V176" s="15">
        <v>560</v>
      </c>
    </row>
    <row r="177" spans="2:22" x14ac:dyDescent="0.25">
      <c r="B177" s="15" t="s">
        <v>122</v>
      </c>
      <c r="C177" s="15" t="s">
        <v>207</v>
      </c>
      <c r="D177" s="15" t="s">
        <v>242</v>
      </c>
      <c r="E177" s="15">
        <v>2023</v>
      </c>
      <c r="F177" s="15" t="s">
        <v>162</v>
      </c>
      <c r="G177" s="15" t="s">
        <v>133</v>
      </c>
      <c r="H177" s="15" t="s">
        <v>136</v>
      </c>
      <c r="I177" s="15" t="s">
        <v>139</v>
      </c>
      <c r="J177" s="15" t="s">
        <v>141</v>
      </c>
      <c r="K177" s="15" t="s">
        <v>275</v>
      </c>
      <c r="L177" s="15" t="s">
        <v>280</v>
      </c>
      <c r="M177" s="15">
        <v>0.50900000000000001</v>
      </c>
      <c r="N177" s="15">
        <v>0.439</v>
      </c>
      <c r="O177" s="15">
        <v>4.3999999999999997E-2</v>
      </c>
      <c r="P177" s="15">
        <v>0.40300000000000002</v>
      </c>
      <c r="Q177" s="15">
        <v>0.23499999999999999</v>
      </c>
      <c r="R177" s="15">
        <v>0.66300000000000003</v>
      </c>
      <c r="S177" s="15">
        <v>13.154999999999999</v>
      </c>
      <c r="U177" s="15">
        <v>720376.57799999998</v>
      </c>
      <c r="V177" s="15">
        <v>100</v>
      </c>
    </row>
    <row r="178" spans="2:22" x14ac:dyDescent="0.25">
      <c r="B178" s="15" t="s">
        <v>122</v>
      </c>
      <c r="C178" s="15" t="s">
        <v>207</v>
      </c>
      <c r="D178" s="15" t="s">
        <v>243</v>
      </c>
      <c r="E178" s="15">
        <v>2023</v>
      </c>
      <c r="F178" s="15" t="s">
        <v>162</v>
      </c>
      <c r="G178" s="15" t="s">
        <v>133</v>
      </c>
      <c r="H178" s="15" t="s">
        <v>136</v>
      </c>
      <c r="I178" s="15" t="s">
        <v>139</v>
      </c>
      <c r="J178" s="15" t="s">
        <v>141</v>
      </c>
      <c r="K178" s="15" t="s">
        <v>275</v>
      </c>
      <c r="L178" s="15" t="s">
        <v>276</v>
      </c>
      <c r="M178" s="15">
        <v>0.43</v>
      </c>
      <c r="N178" s="15">
        <v>0.30299999999999999</v>
      </c>
      <c r="O178" s="15">
        <v>2.4E-2</v>
      </c>
      <c r="P178" s="15">
        <v>0.35099999999999998</v>
      </c>
      <c r="Q178" s="15">
        <v>0.222</v>
      </c>
      <c r="R178" s="15">
        <v>0.53700000000000003</v>
      </c>
      <c r="S178" s="15">
        <v>13.257</v>
      </c>
      <c r="U178" s="15">
        <v>718961.576</v>
      </c>
      <c r="V178" s="15">
        <v>160</v>
      </c>
    </row>
    <row r="179" spans="2:22" x14ac:dyDescent="0.25">
      <c r="B179" s="15" t="s">
        <v>122</v>
      </c>
      <c r="C179" s="15" t="s">
        <v>207</v>
      </c>
      <c r="D179" s="15" t="s">
        <v>243</v>
      </c>
      <c r="E179" s="15">
        <v>2023</v>
      </c>
      <c r="F179" s="15" t="s">
        <v>162</v>
      </c>
      <c r="G179" s="15" t="s">
        <v>133</v>
      </c>
      <c r="H179" s="15" t="s">
        <v>136</v>
      </c>
      <c r="I179" s="15" t="s">
        <v>139</v>
      </c>
      <c r="J179" s="15" t="s">
        <v>141</v>
      </c>
      <c r="K179" s="15" t="s">
        <v>275</v>
      </c>
      <c r="L179" s="15" t="s">
        <v>277</v>
      </c>
      <c r="M179" s="15">
        <v>0.41899999999999998</v>
      </c>
      <c r="N179" s="15">
        <v>0.28199999999999997</v>
      </c>
      <c r="O179" s="15">
        <v>8.0000000000000002E-3</v>
      </c>
      <c r="P179" s="15">
        <v>0.34499999999999997</v>
      </c>
      <c r="Q179" s="15">
        <v>0.218</v>
      </c>
      <c r="R179" s="15">
        <v>0.55200000000000005</v>
      </c>
      <c r="S179" s="15">
        <v>13.101000000000001</v>
      </c>
      <c r="U179" s="15">
        <v>712606.32799999998</v>
      </c>
      <c r="V179" s="15">
        <v>1360</v>
      </c>
    </row>
    <row r="180" spans="2:22" x14ac:dyDescent="0.25">
      <c r="B180" s="15" t="s">
        <v>122</v>
      </c>
      <c r="C180" s="15" t="s">
        <v>207</v>
      </c>
      <c r="D180" s="15" t="s">
        <v>243</v>
      </c>
      <c r="E180" s="15">
        <v>2023</v>
      </c>
      <c r="F180" s="15" t="s">
        <v>162</v>
      </c>
      <c r="G180" s="15" t="s">
        <v>133</v>
      </c>
      <c r="H180" s="15" t="s">
        <v>136</v>
      </c>
      <c r="I180" s="15" t="s">
        <v>139</v>
      </c>
      <c r="J180" s="15" t="s">
        <v>141</v>
      </c>
      <c r="K180" s="15" t="s">
        <v>275</v>
      </c>
      <c r="L180" s="15" t="s">
        <v>278</v>
      </c>
      <c r="M180" s="15">
        <v>0.49099999999999999</v>
      </c>
      <c r="N180" s="15">
        <v>0.313</v>
      </c>
      <c r="O180" s="15">
        <v>7.0000000000000001E-3</v>
      </c>
      <c r="P180" s="15">
        <v>0.42299999999999999</v>
      </c>
      <c r="Q180" s="15">
        <v>0.26500000000000001</v>
      </c>
      <c r="R180" s="15">
        <v>0.63700000000000001</v>
      </c>
      <c r="S180" s="15">
        <v>13.143000000000001</v>
      </c>
      <c r="U180" s="15">
        <v>715998.81400000001</v>
      </c>
      <c r="V180" s="15">
        <v>1750</v>
      </c>
    </row>
    <row r="181" spans="2:22" x14ac:dyDescent="0.25">
      <c r="B181" s="15" t="s">
        <v>122</v>
      </c>
      <c r="C181" s="15" t="s">
        <v>207</v>
      </c>
      <c r="D181" s="15" t="s">
        <v>243</v>
      </c>
      <c r="E181" s="15">
        <v>2023</v>
      </c>
      <c r="F181" s="15" t="s">
        <v>162</v>
      </c>
      <c r="G181" s="15" t="s">
        <v>133</v>
      </c>
      <c r="H181" s="15" t="s">
        <v>136</v>
      </c>
      <c r="I181" s="15" t="s">
        <v>139</v>
      </c>
      <c r="J181" s="15" t="s">
        <v>141</v>
      </c>
      <c r="K181" s="15" t="s">
        <v>275</v>
      </c>
      <c r="L181" s="15" t="s">
        <v>279</v>
      </c>
      <c r="M181" s="15">
        <v>0.52</v>
      </c>
      <c r="N181" s="15">
        <v>0.33500000000000002</v>
      </c>
      <c r="O181" s="15">
        <v>1.4E-2</v>
      </c>
      <c r="P181" s="15">
        <v>0.437</v>
      </c>
      <c r="Q181" s="15">
        <v>0.28399999999999997</v>
      </c>
      <c r="R181" s="15">
        <v>0.66400000000000003</v>
      </c>
      <c r="S181" s="15">
        <v>13.211</v>
      </c>
      <c r="U181" s="15">
        <v>716773.15</v>
      </c>
      <c r="V181" s="15">
        <v>560</v>
      </c>
    </row>
    <row r="182" spans="2:22" x14ac:dyDescent="0.25">
      <c r="B182" s="15" t="s">
        <v>122</v>
      </c>
      <c r="C182" s="15" t="s">
        <v>207</v>
      </c>
      <c r="D182" s="15" t="s">
        <v>243</v>
      </c>
      <c r="E182" s="15">
        <v>2023</v>
      </c>
      <c r="F182" s="15" t="s">
        <v>162</v>
      </c>
      <c r="G182" s="15" t="s">
        <v>133</v>
      </c>
      <c r="H182" s="15" t="s">
        <v>136</v>
      </c>
      <c r="I182" s="15" t="s">
        <v>139</v>
      </c>
      <c r="J182" s="15" t="s">
        <v>141</v>
      </c>
      <c r="K182" s="15" t="s">
        <v>275</v>
      </c>
      <c r="L182" s="15" t="s">
        <v>280</v>
      </c>
      <c r="M182" s="15">
        <v>0.56100000000000005</v>
      </c>
      <c r="N182" s="15">
        <v>0.45900000000000002</v>
      </c>
      <c r="O182" s="15">
        <v>4.5999999999999999E-2</v>
      </c>
      <c r="P182" s="15">
        <v>0.437</v>
      </c>
      <c r="Q182" s="15">
        <v>0.25600000000000001</v>
      </c>
      <c r="R182" s="15">
        <v>0.70299999999999996</v>
      </c>
      <c r="S182" s="15">
        <v>13.154999999999999</v>
      </c>
      <c r="U182" s="15">
        <v>720384.2</v>
      </c>
      <c r="V182" s="15">
        <v>100</v>
      </c>
    </row>
    <row r="183" spans="2:22" x14ac:dyDescent="0.25">
      <c r="B183" s="15" t="s">
        <v>122</v>
      </c>
      <c r="C183" s="15" t="s">
        <v>207</v>
      </c>
      <c r="D183" s="15" t="s">
        <v>244</v>
      </c>
      <c r="E183" s="15">
        <v>2023</v>
      </c>
      <c r="F183" s="15" t="s">
        <v>162</v>
      </c>
      <c r="G183" s="15" t="s">
        <v>133</v>
      </c>
      <c r="H183" s="15" t="s">
        <v>136</v>
      </c>
      <c r="I183" s="15" t="s">
        <v>139</v>
      </c>
      <c r="J183" s="15" t="s">
        <v>141</v>
      </c>
      <c r="K183" s="15" t="s">
        <v>275</v>
      </c>
      <c r="L183" s="15" t="s">
        <v>276</v>
      </c>
      <c r="M183" s="15">
        <v>0.45600000000000002</v>
      </c>
      <c r="N183" s="15">
        <v>0.32400000000000001</v>
      </c>
      <c r="O183" s="15">
        <v>2.5999999999999999E-2</v>
      </c>
      <c r="P183" s="15">
        <v>0.39800000000000002</v>
      </c>
      <c r="Q183" s="15">
        <v>0.25600000000000001</v>
      </c>
      <c r="R183" s="15">
        <v>0.54200000000000004</v>
      </c>
      <c r="S183" s="15">
        <v>12.81</v>
      </c>
      <c r="U183" s="15">
        <v>491138.70500000002</v>
      </c>
      <c r="V183" s="15">
        <v>160</v>
      </c>
    </row>
    <row r="184" spans="2:22" x14ac:dyDescent="0.25">
      <c r="B184" s="15" t="s">
        <v>122</v>
      </c>
      <c r="C184" s="15" t="s">
        <v>207</v>
      </c>
      <c r="D184" s="15" t="s">
        <v>244</v>
      </c>
      <c r="E184" s="15">
        <v>2023</v>
      </c>
      <c r="F184" s="15" t="s">
        <v>162</v>
      </c>
      <c r="G184" s="15" t="s">
        <v>133</v>
      </c>
      <c r="H184" s="15" t="s">
        <v>136</v>
      </c>
      <c r="I184" s="15" t="s">
        <v>139</v>
      </c>
      <c r="J184" s="15" t="s">
        <v>141</v>
      </c>
      <c r="K184" s="15" t="s">
        <v>275</v>
      </c>
      <c r="L184" s="15" t="s">
        <v>277</v>
      </c>
      <c r="M184" s="15">
        <v>0.443</v>
      </c>
      <c r="N184" s="15">
        <v>0.29799999999999999</v>
      </c>
      <c r="O184" s="15">
        <v>8.0000000000000002E-3</v>
      </c>
      <c r="P184" s="15">
        <v>0.376</v>
      </c>
      <c r="Q184" s="15">
        <v>0.23100000000000001</v>
      </c>
      <c r="R184" s="15">
        <v>0.56699999999999995</v>
      </c>
      <c r="S184" s="15">
        <v>12.656000000000001</v>
      </c>
      <c r="U184" s="15">
        <v>489385.91700000002</v>
      </c>
      <c r="V184" s="15">
        <v>1360</v>
      </c>
    </row>
    <row r="185" spans="2:22" x14ac:dyDescent="0.25">
      <c r="B185" s="15" t="s">
        <v>122</v>
      </c>
      <c r="C185" s="15" t="s">
        <v>207</v>
      </c>
      <c r="D185" s="15" t="s">
        <v>244</v>
      </c>
      <c r="E185" s="15">
        <v>2023</v>
      </c>
      <c r="F185" s="15" t="s">
        <v>162</v>
      </c>
      <c r="G185" s="15" t="s">
        <v>133</v>
      </c>
      <c r="H185" s="15" t="s">
        <v>136</v>
      </c>
      <c r="I185" s="15" t="s">
        <v>139</v>
      </c>
      <c r="J185" s="15" t="s">
        <v>141</v>
      </c>
      <c r="K185" s="15" t="s">
        <v>275</v>
      </c>
      <c r="L185" s="15" t="s">
        <v>278</v>
      </c>
      <c r="M185" s="15">
        <v>0.52100000000000002</v>
      </c>
      <c r="N185" s="15">
        <v>0.32400000000000001</v>
      </c>
      <c r="O185" s="15">
        <v>8.0000000000000002E-3</v>
      </c>
      <c r="P185" s="15">
        <v>0.44500000000000001</v>
      </c>
      <c r="Q185" s="15">
        <v>0.28999999999999998</v>
      </c>
      <c r="R185" s="15">
        <v>0.67500000000000004</v>
      </c>
      <c r="S185" s="15">
        <v>12.705</v>
      </c>
      <c r="U185" s="15">
        <v>490581.07</v>
      </c>
      <c r="V185" s="15">
        <v>1750</v>
      </c>
    </row>
    <row r="186" spans="2:22" x14ac:dyDescent="0.25">
      <c r="B186" s="15" t="s">
        <v>122</v>
      </c>
      <c r="C186" s="15" t="s">
        <v>207</v>
      </c>
      <c r="D186" s="15" t="s">
        <v>244</v>
      </c>
      <c r="E186" s="15">
        <v>2023</v>
      </c>
      <c r="F186" s="15" t="s">
        <v>162</v>
      </c>
      <c r="G186" s="15" t="s">
        <v>133</v>
      </c>
      <c r="H186" s="15" t="s">
        <v>136</v>
      </c>
      <c r="I186" s="15" t="s">
        <v>139</v>
      </c>
      <c r="J186" s="15" t="s">
        <v>141</v>
      </c>
      <c r="K186" s="15" t="s">
        <v>275</v>
      </c>
      <c r="L186" s="15" t="s">
        <v>279</v>
      </c>
      <c r="M186" s="15">
        <v>0.56499999999999995</v>
      </c>
      <c r="N186" s="15">
        <v>0.36799999999999999</v>
      </c>
      <c r="O186" s="15">
        <v>1.6E-2</v>
      </c>
      <c r="P186" s="15">
        <v>0.48799999999999999</v>
      </c>
      <c r="Q186" s="15">
        <v>0.307</v>
      </c>
      <c r="R186" s="15">
        <v>0.71899999999999997</v>
      </c>
      <c r="S186" s="15">
        <v>12.762</v>
      </c>
      <c r="U186" s="15">
        <v>490980.64299999998</v>
      </c>
      <c r="V186" s="15">
        <v>560</v>
      </c>
    </row>
    <row r="187" spans="2:22" x14ac:dyDescent="0.25">
      <c r="B187" s="15" t="s">
        <v>122</v>
      </c>
      <c r="C187" s="15" t="s">
        <v>207</v>
      </c>
      <c r="D187" s="15" t="s">
        <v>244</v>
      </c>
      <c r="E187" s="15">
        <v>2023</v>
      </c>
      <c r="F187" s="15" t="s">
        <v>162</v>
      </c>
      <c r="G187" s="15" t="s">
        <v>133</v>
      </c>
      <c r="H187" s="15" t="s">
        <v>136</v>
      </c>
      <c r="I187" s="15" t="s">
        <v>139</v>
      </c>
      <c r="J187" s="15" t="s">
        <v>141</v>
      </c>
      <c r="K187" s="15" t="s">
        <v>275</v>
      </c>
      <c r="L187" s="15" t="s">
        <v>280</v>
      </c>
      <c r="M187" s="15">
        <v>0.61599999999999999</v>
      </c>
      <c r="N187" s="15">
        <v>0.48</v>
      </c>
      <c r="O187" s="15">
        <v>4.8000000000000001E-2</v>
      </c>
      <c r="P187" s="15">
        <v>0.51300000000000001</v>
      </c>
      <c r="Q187" s="15">
        <v>0.30299999999999999</v>
      </c>
      <c r="R187" s="15">
        <v>0.76200000000000001</v>
      </c>
      <c r="S187" s="15">
        <v>12.72</v>
      </c>
      <c r="U187" s="15">
        <v>494761.435</v>
      </c>
      <c r="V187" s="15">
        <v>100</v>
      </c>
    </row>
    <row r="188" spans="2:22" x14ac:dyDescent="0.25">
      <c r="B188" s="15" t="s">
        <v>122</v>
      </c>
      <c r="C188" s="15" t="s">
        <v>207</v>
      </c>
      <c r="D188" s="15" t="s">
        <v>245</v>
      </c>
      <c r="E188" s="15">
        <v>2023</v>
      </c>
      <c r="F188" s="15" t="s">
        <v>162</v>
      </c>
      <c r="G188" s="15" t="s">
        <v>133</v>
      </c>
      <c r="H188" s="15" t="s">
        <v>136</v>
      </c>
      <c r="I188" s="15" t="s">
        <v>139</v>
      </c>
      <c r="J188" s="15" t="s">
        <v>141</v>
      </c>
      <c r="K188" s="15" t="s">
        <v>275</v>
      </c>
      <c r="L188" s="15" t="s">
        <v>276</v>
      </c>
      <c r="M188" s="15">
        <v>0.48399999999999999</v>
      </c>
      <c r="N188" s="15">
        <v>0.32800000000000001</v>
      </c>
      <c r="O188" s="15">
        <v>2.5999999999999999E-2</v>
      </c>
      <c r="P188" s="15">
        <v>0.41499999999999998</v>
      </c>
      <c r="Q188" s="15">
        <v>0.26300000000000001</v>
      </c>
      <c r="R188" s="15">
        <v>0.57899999999999996</v>
      </c>
      <c r="S188" s="15">
        <v>12.81</v>
      </c>
      <c r="U188" s="15">
        <v>491138.70500000002</v>
      </c>
      <c r="V188" s="15">
        <v>160</v>
      </c>
    </row>
    <row r="189" spans="2:22" x14ac:dyDescent="0.25">
      <c r="B189" s="15" t="s">
        <v>122</v>
      </c>
      <c r="C189" s="15" t="s">
        <v>207</v>
      </c>
      <c r="D189" s="15" t="s">
        <v>245</v>
      </c>
      <c r="E189" s="15">
        <v>2023</v>
      </c>
      <c r="F189" s="15" t="s">
        <v>162</v>
      </c>
      <c r="G189" s="15" t="s">
        <v>133</v>
      </c>
      <c r="H189" s="15" t="s">
        <v>136</v>
      </c>
      <c r="I189" s="15" t="s">
        <v>139</v>
      </c>
      <c r="J189" s="15" t="s">
        <v>141</v>
      </c>
      <c r="K189" s="15" t="s">
        <v>275</v>
      </c>
      <c r="L189" s="15" t="s">
        <v>277</v>
      </c>
      <c r="M189" s="15">
        <v>0.45</v>
      </c>
      <c r="N189" s="15">
        <v>0.29699999999999999</v>
      </c>
      <c r="O189" s="15">
        <v>8.0000000000000002E-3</v>
      </c>
      <c r="P189" s="15">
        <v>0.38400000000000001</v>
      </c>
      <c r="Q189" s="15">
        <v>0.23899999999999999</v>
      </c>
      <c r="R189" s="15">
        <v>0.57499999999999996</v>
      </c>
      <c r="S189" s="15">
        <v>12.656000000000001</v>
      </c>
      <c r="U189" s="15">
        <v>489384.09899999999</v>
      </c>
      <c r="V189" s="15">
        <v>1360</v>
      </c>
    </row>
    <row r="190" spans="2:22" x14ac:dyDescent="0.25">
      <c r="B190" s="15" t="s">
        <v>122</v>
      </c>
      <c r="C190" s="15" t="s">
        <v>207</v>
      </c>
      <c r="D190" s="15" t="s">
        <v>245</v>
      </c>
      <c r="E190" s="15">
        <v>2023</v>
      </c>
      <c r="F190" s="15" t="s">
        <v>162</v>
      </c>
      <c r="G190" s="15" t="s">
        <v>133</v>
      </c>
      <c r="H190" s="15" t="s">
        <v>136</v>
      </c>
      <c r="I190" s="15" t="s">
        <v>139</v>
      </c>
      <c r="J190" s="15" t="s">
        <v>141</v>
      </c>
      <c r="K190" s="15" t="s">
        <v>275</v>
      </c>
      <c r="L190" s="15" t="s">
        <v>278</v>
      </c>
      <c r="M190" s="15">
        <v>0.53100000000000003</v>
      </c>
      <c r="N190" s="15">
        <v>0.33200000000000002</v>
      </c>
      <c r="O190" s="15">
        <v>8.0000000000000002E-3</v>
      </c>
      <c r="P190" s="15">
        <v>0.45200000000000001</v>
      </c>
      <c r="Q190" s="15">
        <v>0.30099999999999999</v>
      </c>
      <c r="R190" s="15">
        <v>0.68799999999999994</v>
      </c>
      <c r="S190" s="15">
        <v>12.705</v>
      </c>
      <c r="U190" s="15">
        <v>490579.13299999997</v>
      </c>
      <c r="V190" s="15">
        <v>1750</v>
      </c>
    </row>
    <row r="191" spans="2:22" x14ac:dyDescent="0.25">
      <c r="B191" s="15" t="s">
        <v>122</v>
      </c>
      <c r="C191" s="15" t="s">
        <v>207</v>
      </c>
      <c r="D191" s="15" t="s">
        <v>245</v>
      </c>
      <c r="E191" s="15">
        <v>2023</v>
      </c>
      <c r="F191" s="15" t="s">
        <v>162</v>
      </c>
      <c r="G191" s="15" t="s">
        <v>133</v>
      </c>
      <c r="H191" s="15" t="s">
        <v>136</v>
      </c>
      <c r="I191" s="15" t="s">
        <v>139</v>
      </c>
      <c r="J191" s="15" t="s">
        <v>141</v>
      </c>
      <c r="K191" s="15" t="s">
        <v>275</v>
      </c>
      <c r="L191" s="15" t="s">
        <v>279</v>
      </c>
      <c r="M191" s="15">
        <v>0.57999999999999996</v>
      </c>
      <c r="N191" s="15">
        <v>0.35799999999999998</v>
      </c>
      <c r="O191" s="15">
        <v>1.4999999999999999E-2</v>
      </c>
      <c r="P191" s="15">
        <v>0.51</v>
      </c>
      <c r="Q191" s="15">
        <v>0.314</v>
      </c>
      <c r="R191" s="15">
        <v>0.753</v>
      </c>
      <c r="S191" s="15">
        <v>12.762</v>
      </c>
      <c r="U191" s="15">
        <v>490980.72399999999</v>
      </c>
      <c r="V191" s="15">
        <v>560</v>
      </c>
    </row>
    <row r="192" spans="2:22" x14ac:dyDescent="0.25">
      <c r="B192" s="15" t="s">
        <v>122</v>
      </c>
      <c r="C192" s="15" t="s">
        <v>207</v>
      </c>
      <c r="D192" s="15" t="s">
        <v>245</v>
      </c>
      <c r="E192" s="15">
        <v>2023</v>
      </c>
      <c r="F192" s="15" t="s">
        <v>162</v>
      </c>
      <c r="G192" s="15" t="s">
        <v>133</v>
      </c>
      <c r="H192" s="15" t="s">
        <v>136</v>
      </c>
      <c r="I192" s="15" t="s">
        <v>139</v>
      </c>
      <c r="J192" s="15" t="s">
        <v>141</v>
      </c>
      <c r="K192" s="15" t="s">
        <v>275</v>
      </c>
      <c r="L192" s="15" t="s">
        <v>280</v>
      </c>
      <c r="M192" s="15">
        <v>0.63300000000000001</v>
      </c>
      <c r="N192" s="15">
        <v>0.46800000000000003</v>
      </c>
      <c r="O192" s="15">
        <v>4.7E-2</v>
      </c>
      <c r="P192" s="15">
        <v>0.54900000000000004</v>
      </c>
      <c r="Q192" s="15">
        <v>0.34200000000000003</v>
      </c>
      <c r="R192" s="15">
        <v>0.77500000000000002</v>
      </c>
      <c r="S192" s="15">
        <v>12.72</v>
      </c>
      <c r="U192" s="15">
        <v>494765.89299999998</v>
      </c>
      <c r="V192" s="15">
        <v>100</v>
      </c>
    </row>
    <row r="193" spans="2:22" x14ac:dyDescent="0.25">
      <c r="B193" s="15" t="s">
        <v>122</v>
      </c>
      <c r="C193" s="15" t="s">
        <v>207</v>
      </c>
      <c r="D193" s="15" t="s">
        <v>246</v>
      </c>
      <c r="E193" s="15">
        <v>2023</v>
      </c>
      <c r="F193" s="15" t="s">
        <v>162</v>
      </c>
      <c r="G193" s="15" t="s">
        <v>133</v>
      </c>
      <c r="H193" s="15" t="s">
        <v>136</v>
      </c>
      <c r="I193" s="15" t="s">
        <v>139</v>
      </c>
      <c r="J193" s="15" t="s">
        <v>141</v>
      </c>
      <c r="K193" s="15" t="s">
        <v>275</v>
      </c>
      <c r="L193" s="15" t="s">
        <v>276</v>
      </c>
      <c r="M193" s="15">
        <v>0.48699999999999999</v>
      </c>
      <c r="N193" s="15">
        <v>0.33100000000000002</v>
      </c>
      <c r="O193" s="15">
        <v>2.5999999999999999E-2</v>
      </c>
      <c r="P193" s="15">
        <v>0.40100000000000002</v>
      </c>
      <c r="Q193" s="15">
        <v>0.28999999999999998</v>
      </c>
      <c r="R193" s="15">
        <v>0.57499999999999996</v>
      </c>
      <c r="S193" s="15">
        <v>12.295</v>
      </c>
      <c r="U193" s="15">
        <v>290638.79499999998</v>
      </c>
      <c r="V193" s="15">
        <v>160</v>
      </c>
    </row>
    <row r="194" spans="2:22" x14ac:dyDescent="0.25">
      <c r="B194" s="15" t="s">
        <v>122</v>
      </c>
      <c r="C194" s="15" t="s">
        <v>207</v>
      </c>
      <c r="D194" s="15" t="s">
        <v>246</v>
      </c>
      <c r="E194" s="15">
        <v>2023</v>
      </c>
      <c r="F194" s="15" t="s">
        <v>162</v>
      </c>
      <c r="G194" s="15" t="s">
        <v>133</v>
      </c>
      <c r="H194" s="15" t="s">
        <v>136</v>
      </c>
      <c r="I194" s="15" t="s">
        <v>139</v>
      </c>
      <c r="J194" s="15" t="s">
        <v>141</v>
      </c>
      <c r="K194" s="15" t="s">
        <v>275</v>
      </c>
      <c r="L194" s="15" t="s">
        <v>277</v>
      </c>
      <c r="M194" s="15">
        <v>0.44600000000000001</v>
      </c>
      <c r="N194" s="15">
        <v>0.30299999999999999</v>
      </c>
      <c r="O194" s="15">
        <v>8.0000000000000002E-3</v>
      </c>
      <c r="P194" s="15">
        <v>0.376</v>
      </c>
      <c r="Q194" s="15">
        <v>0.24099999999999999</v>
      </c>
      <c r="R194" s="15">
        <v>0.55200000000000005</v>
      </c>
      <c r="S194" s="15">
        <v>12.138</v>
      </c>
      <c r="U194" s="15">
        <v>292599.136</v>
      </c>
      <c r="V194" s="15">
        <v>1360</v>
      </c>
    </row>
    <row r="195" spans="2:22" x14ac:dyDescent="0.25">
      <c r="B195" s="15" t="s">
        <v>122</v>
      </c>
      <c r="C195" s="15" t="s">
        <v>207</v>
      </c>
      <c r="D195" s="15" t="s">
        <v>246</v>
      </c>
      <c r="E195" s="15">
        <v>2023</v>
      </c>
      <c r="F195" s="15" t="s">
        <v>162</v>
      </c>
      <c r="G195" s="15" t="s">
        <v>133</v>
      </c>
      <c r="H195" s="15" t="s">
        <v>136</v>
      </c>
      <c r="I195" s="15" t="s">
        <v>139</v>
      </c>
      <c r="J195" s="15" t="s">
        <v>141</v>
      </c>
      <c r="K195" s="15" t="s">
        <v>275</v>
      </c>
      <c r="L195" s="15" t="s">
        <v>278</v>
      </c>
      <c r="M195" s="15">
        <v>0.52400000000000002</v>
      </c>
      <c r="N195" s="15">
        <v>0.33</v>
      </c>
      <c r="O195" s="15">
        <v>8.0000000000000002E-3</v>
      </c>
      <c r="P195" s="15">
        <v>0.45</v>
      </c>
      <c r="Q195" s="15">
        <v>0.29699999999999999</v>
      </c>
      <c r="R195" s="15">
        <v>0.67</v>
      </c>
      <c r="S195" s="15">
        <v>12.196999999999999</v>
      </c>
      <c r="U195" s="15">
        <v>292340.64799999999</v>
      </c>
      <c r="V195" s="15">
        <v>1750</v>
      </c>
    </row>
    <row r="196" spans="2:22" x14ac:dyDescent="0.25">
      <c r="B196" s="15" t="s">
        <v>122</v>
      </c>
      <c r="C196" s="15" t="s">
        <v>207</v>
      </c>
      <c r="D196" s="15" t="s">
        <v>246</v>
      </c>
      <c r="E196" s="15">
        <v>2023</v>
      </c>
      <c r="F196" s="15" t="s">
        <v>162</v>
      </c>
      <c r="G196" s="15" t="s">
        <v>133</v>
      </c>
      <c r="H196" s="15" t="s">
        <v>136</v>
      </c>
      <c r="I196" s="15" t="s">
        <v>139</v>
      </c>
      <c r="J196" s="15" t="s">
        <v>141</v>
      </c>
      <c r="K196" s="15" t="s">
        <v>275</v>
      </c>
      <c r="L196" s="15" t="s">
        <v>279</v>
      </c>
      <c r="M196" s="15">
        <v>0.56699999999999995</v>
      </c>
      <c r="N196" s="15">
        <v>0.35299999999999998</v>
      </c>
      <c r="O196" s="15">
        <v>1.4999999999999999E-2</v>
      </c>
      <c r="P196" s="15">
        <v>0.50900000000000001</v>
      </c>
      <c r="Q196" s="15">
        <v>0.32200000000000001</v>
      </c>
      <c r="R196" s="15">
        <v>0.70799999999999996</v>
      </c>
      <c r="S196" s="15">
        <v>12.241</v>
      </c>
      <c r="U196" s="15">
        <v>292054.29300000001</v>
      </c>
      <c r="V196" s="15">
        <v>560</v>
      </c>
    </row>
    <row r="197" spans="2:22" x14ac:dyDescent="0.25">
      <c r="B197" s="15" t="s">
        <v>122</v>
      </c>
      <c r="C197" s="15" t="s">
        <v>207</v>
      </c>
      <c r="D197" s="15" t="s">
        <v>246</v>
      </c>
      <c r="E197" s="15">
        <v>2023</v>
      </c>
      <c r="F197" s="15" t="s">
        <v>162</v>
      </c>
      <c r="G197" s="15" t="s">
        <v>133</v>
      </c>
      <c r="H197" s="15" t="s">
        <v>136</v>
      </c>
      <c r="I197" s="15" t="s">
        <v>139</v>
      </c>
      <c r="J197" s="15" t="s">
        <v>141</v>
      </c>
      <c r="K197" s="15" t="s">
        <v>275</v>
      </c>
      <c r="L197" s="15" t="s">
        <v>280</v>
      </c>
      <c r="M197" s="15">
        <v>0.61399999999999999</v>
      </c>
      <c r="N197" s="15">
        <v>0.46500000000000002</v>
      </c>
      <c r="O197" s="15">
        <v>4.7E-2</v>
      </c>
      <c r="P197" s="15">
        <v>0.53500000000000003</v>
      </c>
      <c r="Q197" s="15">
        <v>0.30299999999999999</v>
      </c>
      <c r="R197" s="15">
        <v>0.72899999999999998</v>
      </c>
      <c r="S197" s="15">
        <v>12.211</v>
      </c>
      <c r="U197" s="15">
        <v>295324.25199999998</v>
      </c>
      <c r="V197" s="15">
        <v>100</v>
      </c>
    </row>
    <row r="198" spans="2:22" x14ac:dyDescent="0.25">
      <c r="B198" s="15" t="s">
        <v>122</v>
      </c>
      <c r="C198" s="15" t="s">
        <v>207</v>
      </c>
      <c r="D198" s="15" t="s">
        <v>247</v>
      </c>
      <c r="E198" s="15">
        <v>2023</v>
      </c>
      <c r="F198" s="15" t="s">
        <v>162</v>
      </c>
      <c r="G198" s="15" t="s">
        <v>133</v>
      </c>
      <c r="H198" s="15" t="s">
        <v>136</v>
      </c>
      <c r="I198" s="15" t="s">
        <v>139</v>
      </c>
      <c r="J198" s="15" t="s">
        <v>141</v>
      </c>
      <c r="K198" s="15" t="s">
        <v>275</v>
      </c>
      <c r="L198" s="15" t="s">
        <v>276</v>
      </c>
      <c r="M198" s="15">
        <v>0.47099999999999997</v>
      </c>
      <c r="N198" s="15">
        <v>0.32500000000000001</v>
      </c>
      <c r="O198" s="15">
        <v>2.5999999999999999E-2</v>
      </c>
      <c r="P198" s="15">
        <v>0.4</v>
      </c>
      <c r="Q198" s="15">
        <v>0.26700000000000002</v>
      </c>
      <c r="R198" s="15">
        <v>0.56699999999999995</v>
      </c>
      <c r="S198" s="15">
        <v>12.295</v>
      </c>
      <c r="U198" s="15">
        <v>290643.31599999999</v>
      </c>
      <c r="V198" s="15">
        <v>160</v>
      </c>
    </row>
    <row r="199" spans="2:22" x14ac:dyDescent="0.25">
      <c r="B199" s="15" t="s">
        <v>122</v>
      </c>
      <c r="C199" s="15" t="s">
        <v>207</v>
      </c>
      <c r="D199" s="15" t="s">
        <v>247</v>
      </c>
      <c r="E199" s="15">
        <v>2023</v>
      </c>
      <c r="F199" s="15" t="s">
        <v>162</v>
      </c>
      <c r="G199" s="15" t="s">
        <v>133</v>
      </c>
      <c r="H199" s="15" t="s">
        <v>136</v>
      </c>
      <c r="I199" s="15" t="s">
        <v>139</v>
      </c>
      <c r="J199" s="15" t="s">
        <v>141</v>
      </c>
      <c r="K199" s="15" t="s">
        <v>275</v>
      </c>
      <c r="L199" s="15" t="s">
        <v>277</v>
      </c>
      <c r="M199" s="15">
        <v>0.436</v>
      </c>
      <c r="N199" s="15">
        <v>0.3</v>
      </c>
      <c r="O199" s="15">
        <v>8.0000000000000002E-3</v>
      </c>
      <c r="P199" s="15">
        <v>0.36299999999999999</v>
      </c>
      <c r="Q199" s="15">
        <v>0.23799999999999999</v>
      </c>
      <c r="R199" s="15">
        <v>0.53700000000000003</v>
      </c>
      <c r="S199" s="15">
        <v>12.138</v>
      </c>
      <c r="U199" s="15">
        <v>292597.21500000003</v>
      </c>
      <c r="V199" s="15">
        <v>1360</v>
      </c>
    </row>
    <row r="200" spans="2:22" x14ac:dyDescent="0.25">
      <c r="B200" s="15" t="s">
        <v>122</v>
      </c>
      <c r="C200" s="15" t="s">
        <v>207</v>
      </c>
      <c r="D200" s="15" t="s">
        <v>247</v>
      </c>
      <c r="E200" s="15">
        <v>2023</v>
      </c>
      <c r="F200" s="15" t="s">
        <v>162</v>
      </c>
      <c r="G200" s="15" t="s">
        <v>133</v>
      </c>
      <c r="H200" s="15" t="s">
        <v>136</v>
      </c>
      <c r="I200" s="15" t="s">
        <v>139</v>
      </c>
      <c r="J200" s="15" t="s">
        <v>141</v>
      </c>
      <c r="K200" s="15" t="s">
        <v>275</v>
      </c>
      <c r="L200" s="15" t="s">
        <v>278</v>
      </c>
      <c r="M200" s="15">
        <v>0.50600000000000001</v>
      </c>
      <c r="N200" s="15">
        <v>0.32100000000000001</v>
      </c>
      <c r="O200" s="15">
        <v>8.0000000000000002E-3</v>
      </c>
      <c r="P200" s="15">
        <v>0.436</v>
      </c>
      <c r="Q200" s="15">
        <v>0.28399999999999997</v>
      </c>
      <c r="R200" s="15">
        <v>0.64200000000000002</v>
      </c>
      <c r="S200" s="15">
        <v>12.196999999999999</v>
      </c>
      <c r="U200" s="15">
        <v>292340.79300000001</v>
      </c>
      <c r="V200" s="15">
        <v>1750</v>
      </c>
    </row>
    <row r="201" spans="2:22" x14ac:dyDescent="0.25">
      <c r="B201" s="15" t="s">
        <v>122</v>
      </c>
      <c r="C201" s="15" t="s">
        <v>207</v>
      </c>
      <c r="D201" s="15" t="s">
        <v>247</v>
      </c>
      <c r="E201" s="15">
        <v>2023</v>
      </c>
      <c r="F201" s="15" t="s">
        <v>162</v>
      </c>
      <c r="G201" s="15" t="s">
        <v>133</v>
      </c>
      <c r="H201" s="15" t="s">
        <v>136</v>
      </c>
      <c r="I201" s="15" t="s">
        <v>139</v>
      </c>
      <c r="J201" s="15" t="s">
        <v>141</v>
      </c>
      <c r="K201" s="15" t="s">
        <v>275</v>
      </c>
      <c r="L201" s="15" t="s">
        <v>279</v>
      </c>
      <c r="M201" s="15">
        <v>0.55000000000000004</v>
      </c>
      <c r="N201" s="15">
        <v>0.35</v>
      </c>
      <c r="O201" s="15">
        <v>1.4999999999999999E-2</v>
      </c>
      <c r="P201" s="15">
        <v>0.48599999999999999</v>
      </c>
      <c r="Q201" s="15">
        <v>0.31</v>
      </c>
      <c r="R201" s="15">
        <v>0.67100000000000004</v>
      </c>
      <c r="S201" s="15">
        <v>12.241</v>
      </c>
      <c r="U201" s="15">
        <v>292054.799</v>
      </c>
      <c r="V201" s="15">
        <v>560</v>
      </c>
    </row>
    <row r="202" spans="2:22" x14ac:dyDescent="0.25">
      <c r="B202" s="15" t="s">
        <v>122</v>
      </c>
      <c r="C202" s="15" t="s">
        <v>207</v>
      </c>
      <c r="D202" s="15" t="s">
        <v>247</v>
      </c>
      <c r="E202" s="15">
        <v>2023</v>
      </c>
      <c r="F202" s="15" t="s">
        <v>162</v>
      </c>
      <c r="G202" s="15" t="s">
        <v>133</v>
      </c>
      <c r="H202" s="15" t="s">
        <v>136</v>
      </c>
      <c r="I202" s="15" t="s">
        <v>139</v>
      </c>
      <c r="J202" s="15" t="s">
        <v>141</v>
      </c>
      <c r="K202" s="15" t="s">
        <v>275</v>
      </c>
      <c r="L202" s="15" t="s">
        <v>280</v>
      </c>
      <c r="M202" s="15">
        <v>0.57099999999999995</v>
      </c>
      <c r="N202" s="15">
        <v>0.44</v>
      </c>
      <c r="O202" s="15">
        <v>4.3999999999999997E-2</v>
      </c>
      <c r="P202" s="15">
        <v>0.43</v>
      </c>
      <c r="Q202" s="15">
        <v>0.28399999999999997</v>
      </c>
      <c r="R202" s="15">
        <v>0.72499999999999998</v>
      </c>
      <c r="S202" s="15">
        <v>12.211</v>
      </c>
      <c r="U202" s="15">
        <v>295311.75199999998</v>
      </c>
      <c r="V202" s="15">
        <v>100</v>
      </c>
    </row>
    <row r="203" spans="2:22" x14ac:dyDescent="0.25">
      <c r="B203" s="15" t="s">
        <v>122</v>
      </c>
      <c r="C203" s="15" t="s">
        <v>207</v>
      </c>
      <c r="D203" s="15" t="s">
        <v>248</v>
      </c>
      <c r="E203" s="15">
        <v>2023</v>
      </c>
      <c r="F203" s="15" t="s">
        <v>162</v>
      </c>
      <c r="G203" s="15" t="s">
        <v>133</v>
      </c>
      <c r="H203" s="15" t="s">
        <v>136</v>
      </c>
      <c r="I203" s="15" t="s">
        <v>139</v>
      </c>
      <c r="J203" s="15" t="s">
        <v>141</v>
      </c>
      <c r="K203" s="15" t="s">
        <v>275</v>
      </c>
      <c r="L203" s="15" t="s">
        <v>276</v>
      </c>
      <c r="M203" s="15">
        <v>0.45400000000000001</v>
      </c>
      <c r="N203" s="15">
        <v>0.30299999999999999</v>
      </c>
      <c r="O203" s="15">
        <v>2.4E-2</v>
      </c>
      <c r="P203" s="15">
        <v>0.38</v>
      </c>
      <c r="Q203" s="15">
        <v>0.253</v>
      </c>
      <c r="R203" s="15">
        <v>0.56899999999999995</v>
      </c>
      <c r="S203" s="15">
        <v>11.718999999999999</v>
      </c>
      <c r="U203" s="15">
        <v>130691.906</v>
      </c>
      <c r="V203" s="15">
        <v>160</v>
      </c>
    </row>
    <row r="204" spans="2:22" x14ac:dyDescent="0.25">
      <c r="B204" s="15" t="s">
        <v>122</v>
      </c>
      <c r="C204" s="15" t="s">
        <v>207</v>
      </c>
      <c r="D204" s="15" t="s">
        <v>248</v>
      </c>
      <c r="E204" s="15">
        <v>2023</v>
      </c>
      <c r="F204" s="15" t="s">
        <v>162</v>
      </c>
      <c r="G204" s="15" t="s">
        <v>133</v>
      </c>
      <c r="H204" s="15" t="s">
        <v>136</v>
      </c>
      <c r="I204" s="15" t="s">
        <v>139</v>
      </c>
      <c r="J204" s="15" t="s">
        <v>141</v>
      </c>
      <c r="K204" s="15" t="s">
        <v>275</v>
      </c>
      <c r="L204" s="15" t="s">
        <v>277</v>
      </c>
      <c r="M204" s="15">
        <v>0.41899999999999998</v>
      </c>
      <c r="N204" s="15">
        <v>0.29099999999999998</v>
      </c>
      <c r="O204" s="15">
        <v>8.0000000000000002E-3</v>
      </c>
      <c r="P204" s="15">
        <v>0.34200000000000003</v>
      </c>
      <c r="Q204" s="15">
        <v>0.221</v>
      </c>
      <c r="R204" s="15">
        <v>0.51400000000000001</v>
      </c>
      <c r="S204" s="15">
        <v>11.557</v>
      </c>
      <c r="U204" s="15">
        <v>134408.81599999999</v>
      </c>
      <c r="V204" s="15">
        <v>1360</v>
      </c>
    </row>
    <row r="205" spans="2:22" x14ac:dyDescent="0.25">
      <c r="B205" s="15" t="s">
        <v>122</v>
      </c>
      <c r="C205" s="15" t="s">
        <v>207</v>
      </c>
      <c r="D205" s="15" t="s">
        <v>248</v>
      </c>
      <c r="E205" s="15">
        <v>2023</v>
      </c>
      <c r="F205" s="15" t="s">
        <v>162</v>
      </c>
      <c r="G205" s="15" t="s">
        <v>133</v>
      </c>
      <c r="H205" s="15" t="s">
        <v>136</v>
      </c>
      <c r="I205" s="15" t="s">
        <v>139</v>
      </c>
      <c r="J205" s="15" t="s">
        <v>141</v>
      </c>
      <c r="K205" s="15" t="s">
        <v>275</v>
      </c>
      <c r="L205" s="15" t="s">
        <v>278</v>
      </c>
      <c r="M205" s="15">
        <v>0.48299999999999998</v>
      </c>
      <c r="N205" s="15">
        <v>0.314</v>
      </c>
      <c r="O205" s="15">
        <v>8.0000000000000002E-3</v>
      </c>
      <c r="P205" s="15">
        <v>0.42</v>
      </c>
      <c r="Q205" s="15">
        <v>0.26800000000000002</v>
      </c>
      <c r="R205" s="15">
        <v>0.61299999999999999</v>
      </c>
      <c r="S205" s="15">
        <v>11.624000000000001</v>
      </c>
      <c r="U205" s="15">
        <v>133325.554</v>
      </c>
      <c r="V205" s="15">
        <v>1750</v>
      </c>
    </row>
    <row r="206" spans="2:22" x14ac:dyDescent="0.25">
      <c r="B206" s="15" t="s">
        <v>122</v>
      </c>
      <c r="C206" s="15" t="s">
        <v>207</v>
      </c>
      <c r="D206" s="15" t="s">
        <v>248</v>
      </c>
      <c r="E206" s="15">
        <v>2023</v>
      </c>
      <c r="F206" s="15" t="s">
        <v>162</v>
      </c>
      <c r="G206" s="15" t="s">
        <v>133</v>
      </c>
      <c r="H206" s="15" t="s">
        <v>136</v>
      </c>
      <c r="I206" s="15" t="s">
        <v>139</v>
      </c>
      <c r="J206" s="15" t="s">
        <v>141</v>
      </c>
      <c r="K206" s="15" t="s">
        <v>275</v>
      </c>
      <c r="L206" s="15" t="s">
        <v>279</v>
      </c>
      <c r="M206" s="15">
        <v>0.53</v>
      </c>
      <c r="N206" s="15">
        <v>0.34699999999999998</v>
      </c>
      <c r="O206" s="15">
        <v>1.4999999999999999E-2</v>
      </c>
      <c r="P206" s="15">
        <v>0.45600000000000002</v>
      </c>
      <c r="Q206" s="15">
        <v>0.28599999999999998</v>
      </c>
      <c r="R206" s="15">
        <v>0.65900000000000003</v>
      </c>
      <c r="S206" s="15">
        <v>11.654999999999999</v>
      </c>
      <c r="U206" s="15">
        <v>132748.658</v>
      </c>
      <c r="V206" s="15">
        <v>560</v>
      </c>
    </row>
    <row r="207" spans="2:22" x14ac:dyDescent="0.25">
      <c r="B207" s="15" t="s">
        <v>122</v>
      </c>
      <c r="C207" s="15" t="s">
        <v>207</v>
      </c>
      <c r="D207" s="15" t="s">
        <v>248</v>
      </c>
      <c r="E207" s="15">
        <v>2023</v>
      </c>
      <c r="F207" s="15" t="s">
        <v>162</v>
      </c>
      <c r="G207" s="15" t="s">
        <v>133</v>
      </c>
      <c r="H207" s="15" t="s">
        <v>136</v>
      </c>
      <c r="I207" s="15" t="s">
        <v>139</v>
      </c>
      <c r="J207" s="15" t="s">
        <v>141</v>
      </c>
      <c r="K207" s="15" t="s">
        <v>275</v>
      </c>
      <c r="L207" s="15" t="s">
        <v>280</v>
      </c>
      <c r="M207" s="15">
        <v>0.53800000000000003</v>
      </c>
      <c r="N207" s="15">
        <v>0.44700000000000001</v>
      </c>
      <c r="O207" s="15">
        <v>4.4999999999999998E-2</v>
      </c>
      <c r="P207" s="15">
        <v>0.42</v>
      </c>
      <c r="Q207" s="15">
        <v>0.25800000000000001</v>
      </c>
      <c r="R207" s="15">
        <v>0.623</v>
      </c>
      <c r="S207" s="15">
        <v>11.637</v>
      </c>
      <c r="U207" s="15">
        <v>135061.68</v>
      </c>
      <c r="V207" s="15">
        <v>100</v>
      </c>
    </row>
    <row r="208" spans="2:22" x14ac:dyDescent="0.25">
      <c r="B208" s="15" t="s">
        <v>122</v>
      </c>
      <c r="C208" s="15" t="s">
        <v>207</v>
      </c>
      <c r="D208" s="15" t="s">
        <v>249</v>
      </c>
      <c r="E208" s="15">
        <v>2023</v>
      </c>
      <c r="F208" s="15" t="s">
        <v>162</v>
      </c>
      <c r="G208" s="15" t="s">
        <v>133</v>
      </c>
      <c r="H208" s="15" t="s">
        <v>136</v>
      </c>
      <c r="I208" s="15" t="s">
        <v>139</v>
      </c>
      <c r="J208" s="15" t="s">
        <v>141</v>
      </c>
      <c r="K208" s="15" t="s">
        <v>275</v>
      </c>
      <c r="L208" s="15" t="s">
        <v>276</v>
      </c>
      <c r="M208" s="15">
        <v>0.42899999999999999</v>
      </c>
      <c r="N208" s="15">
        <v>0.28899999999999998</v>
      </c>
      <c r="O208" s="15">
        <v>2.3E-2</v>
      </c>
      <c r="P208" s="15">
        <v>0.34799999999999998</v>
      </c>
      <c r="Q208" s="15">
        <v>0.22700000000000001</v>
      </c>
      <c r="R208" s="15">
        <v>0.56999999999999995</v>
      </c>
      <c r="S208" s="15">
        <v>11.718999999999999</v>
      </c>
      <c r="U208" s="15">
        <v>130689.838</v>
      </c>
      <c r="V208" s="15">
        <v>160</v>
      </c>
    </row>
    <row r="209" spans="2:22" x14ac:dyDescent="0.25">
      <c r="B209" s="15" t="s">
        <v>122</v>
      </c>
      <c r="C209" s="15" t="s">
        <v>207</v>
      </c>
      <c r="D209" s="15" t="s">
        <v>249</v>
      </c>
      <c r="E209" s="15">
        <v>2023</v>
      </c>
      <c r="F209" s="15" t="s">
        <v>162</v>
      </c>
      <c r="G209" s="15" t="s">
        <v>133</v>
      </c>
      <c r="H209" s="15" t="s">
        <v>136</v>
      </c>
      <c r="I209" s="15" t="s">
        <v>139</v>
      </c>
      <c r="J209" s="15" t="s">
        <v>141</v>
      </c>
      <c r="K209" s="15" t="s">
        <v>275</v>
      </c>
      <c r="L209" s="15" t="s">
        <v>277</v>
      </c>
      <c r="M209" s="15">
        <v>0.39800000000000002</v>
      </c>
      <c r="N209" s="15">
        <v>0.27700000000000002</v>
      </c>
      <c r="O209" s="15">
        <v>8.0000000000000002E-3</v>
      </c>
      <c r="P209" s="15">
        <v>0.33300000000000002</v>
      </c>
      <c r="Q209" s="15">
        <v>0.20799999999999999</v>
      </c>
      <c r="R209" s="15">
        <v>0.49099999999999999</v>
      </c>
      <c r="S209" s="15">
        <v>11.557</v>
      </c>
      <c r="U209" s="15">
        <v>134408.72399999999</v>
      </c>
      <c r="V209" s="15">
        <v>1360</v>
      </c>
    </row>
    <row r="210" spans="2:22" x14ac:dyDescent="0.25">
      <c r="B210" s="15" t="s">
        <v>122</v>
      </c>
      <c r="C210" s="15" t="s">
        <v>207</v>
      </c>
      <c r="D210" s="15" t="s">
        <v>249</v>
      </c>
      <c r="E210" s="15">
        <v>2023</v>
      </c>
      <c r="F210" s="15" t="s">
        <v>162</v>
      </c>
      <c r="G210" s="15" t="s">
        <v>133</v>
      </c>
      <c r="H210" s="15" t="s">
        <v>136</v>
      </c>
      <c r="I210" s="15" t="s">
        <v>139</v>
      </c>
      <c r="J210" s="15" t="s">
        <v>141</v>
      </c>
      <c r="K210" s="15" t="s">
        <v>275</v>
      </c>
      <c r="L210" s="15" t="s">
        <v>278</v>
      </c>
      <c r="M210" s="15">
        <v>0.46300000000000002</v>
      </c>
      <c r="N210" s="15">
        <v>0.311</v>
      </c>
      <c r="O210" s="15">
        <v>7.0000000000000001E-3</v>
      </c>
      <c r="P210" s="15">
        <v>0.39</v>
      </c>
      <c r="Q210" s="15">
        <v>0.254</v>
      </c>
      <c r="R210" s="15">
        <v>0.57699999999999996</v>
      </c>
      <c r="S210" s="15">
        <v>11.622999999999999</v>
      </c>
      <c r="U210" s="15">
        <v>133325.302</v>
      </c>
      <c r="V210" s="15">
        <v>1750</v>
      </c>
    </row>
    <row r="211" spans="2:22" x14ac:dyDescent="0.25">
      <c r="B211" s="15" t="s">
        <v>122</v>
      </c>
      <c r="C211" s="15" t="s">
        <v>207</v>
      </c>
      <c r="D211" s="15" t="s">
        <v>249</v>
      </c>
      <c r="E211" s="15">
        <v>2023</v>
      </c>
      <c r="F211" s="15" t="s">
        <v>162</v>
      </c>
      <c r="G211" s="15" t="s">
        <v>133</v>
      </c>
      <c r="H211" s="15" t="s">
        <v>136</v>
      </c>
      <c r="I211" s="15" t="s">
        <v>139</v>
      </c>
      <c r="J211" s="15" t="s">
        <v>141</v>
      </c>
      <c r="K211" s="15" t="s">
        <v>275</v>
      </c>
      <c r="L211" s="15" t="s">
        <v>279</v>
      </c>
      <c r="M211" s="15">
        <v>0.505</v>
      </c>
      <c r="N211" s="15">
        <v>0.33300000000000002</v>
      </c>
      <c r="O211" s="15">
        <v>1.4E-2</v>
      </c>
      <c r="P211" s="15">
        <v>0.42799999999999999</v>
      </c>
      <c r="Q211" s="15">
        <v>0.29099999999999998</v>
      </c>
      <c r="R211" s="15">
        <v>0.625</v>
      </c>
      <c r="S211" s="15">
        <v>11.654999999999999</v>
      </c>
      <c r="U211" s="15">
        <v>132749.28</v>
      </c>
      <c r="V211" s="15">
        <v>560</v>
      </c>
    </row>
    <row r="212" spans="2:22" x14ac:dyDescent="0.25">
      <c r="B212" s="15" t="s">
        <v>122</v>
      </c>
      <c r="C212" s="15" t="s">
        <v>207</v>
      </c>
      <c r="D212" s="15" t="s">
        <v>249</v>
      </c>
      <c r="E212" s="15">
        <v>2023</v>
      </c>
      <c r="F212" s="15" t="s">
        <v>162</v>
      </c>
      <c r="G212" s="15" t="s">
        <v>133</v>
      </c>
      <c r="H212" s="15" t="s">
        <v>136</v>
      </c>
      <c r="I212" s="15" t="s">
        <v>139</v>
      </c>
      <c r="J212" s="15" t="s">
        <v>141</v>
      </c>
      <c r="K212" s="15" t="s">
        <v>275</v>
      </c>
      <c r="L212" s="15" t="s">
        <v>280</v>
      </c>
      <c r="M212" s="15">
        <v>0.51500000000000001</v>
      </c>
      <c r="N212" s="15">
        <v>0.439</v>
      </c>
      <c r="O212" s="15">
        <v>4.3999999999999997E-2</v>
      </c>
      <c r="P212" s="15">
        <v>0.42599999999999999</v>
      </c>
      <c r="Q212" s="15">
        <v>0.26300000000000001</v>
      </c>
      <c r="R212" s="15">
        <v>0.54700000000000004</v>
      </c>
      <c r="S212" s="15">
        <v>11.638</v>
      </c>
      <c r="U212" s="15">
        <v>135080.61199999999</v>
      </c>
      <c r="V212" s="15">
        <v>100</v>
      </c>
    </row>
    <row r="213" spans="2:22" x14ac:dyDescent="0.25">
      <c r="B213" s="15" t="s">
        <v>122</v>
      </c>
      <c r="C213" s="15" t="s">
        <v>207</v>
      </c>
      <c r="D213" s="15" t="s">
        <v>250</v>
      </c>
      <c r="E213" s="15">
        <v>2023</v>
      </c>
      <c r="F213" s="15" t="s">
        <v>162</v>
      </c>
      <c r="G213" s="15" t="s">
        <v>133</v>
      </c>
      <c r="H213" s="15" t="s">
        <v>136</v>
      </c>
      <c r="I213" s="15" t="s">
        <v>139</v>
      </c>
      <c r="J213" s="15" t="s">
        <v>141</v>
      </c>
      <c r="K213" s="15" t="s">
        <v>275</v>
      </c>
      <c r="L213" s="15" t="s">
        <v>276</v>
      </c>
      <c r="M213" s="15">
        <v>0.41</v>
      </c>
      <c r="N213" s="15">
        <v>0.28999999999999998</v>
      </c>
      <c r="O213" s="15">
        <v>2.3E-2</v>
      </c>
      <c r="P213" s="15">
        <v>0.32700000000000001</v>
      </c>
      <c r="Q213" s="15">
        <v>0.21099999999999999</v>
      </c>
      <c r="R213" s="15">
        <v>0.58099999999999996</v>
      </c>
      <c r="S213" s="15">
        <v>11.151</v>
      </c>
      <c r="U213" s="15">
        <v>32324.634999999998</v>
      </c>
      <c r="V213" s="15">
        <v>160</v>
      </c>
    </row>
    <row r="214" spans="2:22" x14ac:dyDescent="0.25">
      <c r="B214" s="15" t="s">
        <v>122</v>
      </c>
      <c r="C214" s="15" t="s">
        <v>207</v>
      </c>
      <c r="D214" s="15" t="s">
        <v>250</v>
      </c>
      <c r="E214" s="15">
        <v>2023</v>
      </c>
      <c r="F214" s="15" t="s">
        <v>162</v>
      </c>
      <c r="G214" s="15" t="s">
        <v>133</v>
      </c>
      <c r="H214" s="15" t="s">
        <v>136</v>
      </c>
      <c r="I214" s="15" t="s">
        <v>139</v>
      </c>
      <c r="J214" s="15" t="s">
        <v>141</v>
      </c>
      <c r="K214" s="15" t="s">
        <v>275</v>
      </c>
      <c r="L214" s="15" t="s">
        <v>277</v>
      </c>
      <c r="M214" s="15">
        <v>0.379</v>
      </c>
      <c r="N214" s="15">
        <v>0.26900000000000002</v>
      </c>
      <c r="O214" s="15">
        <v>7.0000000000000001E-3</v>
      </c>
      <c r="P214" s="15">
        <v>0.313</v>
      </c>
      <c r="Q214" s="15">
        <v>0.19700000000000001</v>
      </c>
      <c r="R214" s="15">
        <v>0.46899999999999997</v>
      </c>
      <c r="S214" s="15">
        <v>10.981</v>
      </c>
      <c r="U214" s="15">
        <v>35263.754999999997</v>
      </c>
      <c r="V214" s="15">
        <v>1360</v>
      </c>
    </row>
    <row r="215" spans="2:22" x14ac:dyDescent="0.25">
      <c r="B215" s="15" t="s">
        <v>122</v>
      </c>
      <c r="C215" s="15" t="s">
        <v>207</v>
      </c>
      <c r="D215" s="15" t="s">
        <v>250</v>
      </c>
      <c r="E215" s="15">
        <v>2023</v>
      </c>
      <c r="F215" s="15" t="s">
        <v>162</v>
      </c>
      <c r="G215" s="15" t="s">
        <v>133</v>
      </c>
      <c r="H215" s="15" t="s">
        <v>136</v>
      </c>
      <c r="I215" s="15" t="s">
        <v>139</v>
      </c>
      <c r="J215" s="15" t="s">
        <v>141</v>
      </c>
      <c r="K215" s="15" t="s">
        <v>275</v>
      </c>
      <c r="L215" s="15" t="s">
        <v>278</v>
      </c>
      <c r="M215" s="15">
        <v>0.44500000000000001</v>
      </c>
      <c r="N215" s="15">
        <v>0.309</v>
      </c>
      <c r="O215" s="15">
        <v>7.0000000000000001E-3</v>
      </c>
      <c r="P215" s="15">
        <v>0.36799999999999999</v>
      </c>
      <c r="Q215" s="15">
        <v>0.246</v>
      </c>
      <c r="R215" s="15">
        <v>0.55100000000000005</v>
      </c>
      <c r="S215" s="15">
        <v>11.055999999999999</v>
      </c>
      <c r="U215" s="15">
        <v>34212.83</v>
      </c>
      <c r="V215" s="15">
        <v>1750</v>
      </c>
    </row>
    <row r="216" spans="2:22" x14ac:dyDescent="0.25">
      <c r="B216" s="15" t="s">
        <v>122</v>
      </c>
      <c r="C216" s="15" t="s">
        <v>207</v>
      </c>
      <c r="D216" s="15" t="s">
        <v>250</v>
      </c>
      <c r="E216" s="15">
        <v>2023</v>
      </c>
      <c r="F216" s="15" t="s">
        <v>162</v>
      </c>
      <c r="G216" s="15" t="s">
        <v>133</v>
      </c>
      <c r="H216" s="15" t="s">
        <v>136</v>
      </c>
      <c r="I216" s="15" t="s">
        <v>139</v>
      </c>
      <c r="J216" s="15" t="s">
        <v>141</v>
      </c>
      <c r="K216" s="15" t="s">
        <v>275</v>
      </c>
      <c r="L216" s="15" t="s">
        <v>279</v>
      </c>
      <c r="M216" s="15">
        <v>0.47699999999999998</v>
      </c>
      <c r="N216" s="15">
        <v>0.32200000000000001</v>
      </c>
      <c r="O216" s="15">
        <v>1.4E-2</v>
      </c>
      <c r="P216" s="15">
        <v>0.39800000000000002</v>
      </c>
      <c r="Q216" s="15">
        <v>0.27200000000000002</v>
      </c>
      <c r="R216" s="15">
        <v>0.58899999999999997</v>
      </c>
      <c r="S216" s="15">
        <v>11.077</v>
      </c>
      <c r="U216" s="15">
        <v>33596.921000000002</v>
      </c>
      <c r="V216" s="15">
        <v>560</v>
      </c>
    </row>
    <row r="217" spans="2:22" x14ac:dyDescent="0.25">
      <c r="B217" s="15" t="s">
        <v>122</v>
      </c>
      <c r="C217" s="15" t="s">
        <v>207</v>
      </c>
      <c r="D217" s="15" t="s">
        <v>250</v>
      </c>
      <c r="E217" s="15">
        <v>2023</v>
      </c>
      <c r="F217" s="15" t="s">
        <v>162</v>
      </c>
      <c r="G217" s="15" t="s">
        <v>133</v>
      </c>
      <c r="H217" s="15" t="s">
        <v>136</v>
      </c>
      <c r="I217" s="15" t="s">
        <v>139</v>
      </c>
      <c r="J217" s="15" t="s">
        <v>141</v>
      </c>
      <c r="K217" s="15" t="s">
        <v>275</v>
      </c>
      <c r="L217" s="15" t="s">
        <v>280</v>
      </c>
      <c r="M217" s="15">
        <v>0.51200000000000001</v>
      </c>
      <c r="N217" s="15">
        <v>0.45300000000000001</v>
      </c>
      <c r="O217" s="15">
        <v>4.4999999999999998E-2</v>
      </c>
      <c r="P217" s="15">
        <v>0.40200000000000002</v>
      </c>
      <c r="Q217" s="15">
        <v>0.253</v>
      </c>
      <c r="R217" s="15">
        <v>0.53</v>
      </c>
      <c r="S217" s="15">
        <v>11.071</v>
      </c>
      <c r="U217" s="15">
        <v>34625.241000000002</v>
      </c>
      <c r="V217" s="15">
        <v>100</v>
      </c>
    </row>
    <row r="218" spans="2:22" x14ac:dyDescent="0.25">
      <c r="B218" s="15" t="s">
        <v>122</v>
      </c>
      <c r="C218" s="15" t="s">
        <v>207</v>
      </c>
      <c r="D218" s="15" t="s">
        <v>251</v>
      </c>
      <c r="E218" s="15">
        <v>2023</v>
      </c>
      <c r="F218" s="15" t="s">
        <v>162</v>
      </c>
      <c r="G218" s="15" t="s">
        <v>133</v>
      </c>
      <c r="H218" s="15" t="s">
        <v>136</v>
      </c>
      <c r="I218" s="15" t="s">
        <v>139</v>
      </c>
      <c r="J218" s="15" t="s">
        <v>141</v>
      </c>
      <c r="K218" s="15" t="s">
        <v>275</v>
      </c>
      <c r="L218" s="15" t="s">
        <v>276</v>
      </c>
      <c r="M218" s="15">
        <v>0.40200000000000002</v>
      </c>
      <c r="N218" s="15">
        <v>0.30499999999999999</v>
      </c>
      <c r="O218" s="15">
        <v>2.4E-2</v>
      </c>
      <c r="P218" s="15">
        <v>0.29899999999999999</v>
      </c>
      <c r="Q218" s="15">
        <v>0.19700000000000001</v>
      </c>
      <c r="R218" s="15">
        <v>0.54400000000000004</v>
      </c>
      <c r="S218" s="15">
        <v>11.151</v>
      </c>
      <c r="U218" s="15">
        <v>32324.634999999998</v>
      </c>
      <c r="V218" s="15">
        <v>160</v>
      </c>
    </row>
    <row r="219" spans="2:22" x14ac:dyDescent="0.25">
      <c r="B219" s="15" t="s">
        <v>122</v>
      </c>
      <c r="C219" s="15" t="s">
        <v>207</v>
      </c>
      <c r="D219" s="15" t="s">
        <v>251</v>
      </c>
      <c r="E219" s="15">
        <v>2023</v>
      </c>
      <c r="F219" s="15" t="s">
        <v>162</v>
      </c>
      <c r="G219" s="15" t="s">
        <v>133</v>
      </c>
      <c r="H219" s="15" t="s">
        <v>136</v>
      </c>
      <c r="I219" s="15" t="s">
        <v>139</v>
      </c>
      <c r="J219" s="15" t="s">
        <v>141</v>
      </c>
      <c r="K219" s="15" t="s">
        <v>275</v>
      </c>
      <c r="L219" s="15" t="s">
        <v>277</v>
      </c>
      <c r="M219" s="15">
        <v>0.36099999999999999</v>
      </c>
      <c r="N219" s="15">
        <v>0.26</v>
      </c>
      <c r="O219" s="15">
        <v>7.0000000000000001E-3</v>
      </c>
      <c r="P219" s="15">
        <v>0.29699999999999999</v>
      </c>
      <c r="Q219" s="15">
        <v>0.192</v>
      </c>
      <c r="R219" s="15">
        <v>0.44900000000000001</v>
      </c>
      <c r="S219" s="15">
        <v>10.981999999999999</v>
      </c>
      <c r="U219" s="15">
        <v>35263.665000000001</v>
      </c>
      <c r="V219" s="15">
        <v>1360</v>
      </c>
    </row>
    <row r="220" spans="2:22" x14ac:dyDescent="0.25">
      <c r="B220" s="15" t="s">
        <v>122</v>
      </c>
      <c r="C220" s="15" t="s">
        <v>207</v>
      </c>
      <c r="D220" s="15" t="s">
        <v>251</v>
      </c>
      <c r="E220" s="15">
        <v>2023</v>
      </c>
      <c r="F220" s="15" t="s">
        <v>162</v>
      </c>
      <c r="G220" s="15" t="s">
        <v>133</v>
      </c>
      <c r="H220" s="15" t="s">
        <v>136</v>
      </c>
      <c r="I220" s="15" t="s">
        <v>139</v>
      </c>
      <c r="J220" s="15" t="s">
        <v>141</v>
      </c>
      <c r="K220" s="15" t="s">
        <v>275</v>
      </c>
      <c r="L220" s="15" t="s">
        <v>278</v>
      </c>
      <c r="M220" s="15">
        <v>0.42199999999999999</v>
      </c>
      <c r="N220" s="15">
        <v>0.30099999999999999</v>
      </c>
      <c r="O220" s="15">
        <v>7.0000000000000001E-3</v>
      </c>
      <c r="P220" s="15">
        <v>0.34799999999999998</v>
      </c>
      <c r="Q220" s="15">
        <v>0.23200000000000001</v>
      </c>
      <c r="R220" s="15">
        <v>0.52100000000000002</v>
      </c>
      <c r="S220" s="15">
        <v>11.055999999999999</v>
      </c>
      <c r="U220" s="15">
        <v>34212.591999999997</v>
      </c>
      <c r="V220" s="15">
        <v>1750</v>
      </c>
    </row>
    <row r="221" spans="2:22" x14ac:dyDescent="0.25">
      <c r="B221" s="15" t="s">
        <v>122</v>
      </c>
      <c r="C221" s="15" t="s">
        <v>207</v>
      </c>
      <c r="D221" s="15" t="s">
        <v>251</v>
      </c>
      <c r="E221" s="15">
        <v>2023</v>
      </c>
      <c r="F221" s="15" t="s">
        <v>162</v>
      </c>
      <c r="G221" s="15" t="s">
        <v>133</v>
      </c>
      <c r="H221" s="15" t="s">
        <v>136</v>
      </c>
      <c r="I221" s="15" t="s">
        <v>139</v>
      </c>
      <c r="J221" s="15" t="s">
        <v>141</v>
      </c>
      <c r="K221" s="15" t="s">
        <v>275</v>
      </c>
      <c r="L221" s="15" t="s">
        <v>279</v>
      </c>
      <c r="M221" s="15">
        <v>0.45500000000000002</v>
      </c>
      <c r="N221" s="15">
        <v>0.318</v>
      </c>
      <c r="O221" s="15">
        <v>1.2999999999999999E-2</v>
      </c>
      <c r="P221" s="15">
        <v>0.378</v>
      </c>
      <c r="Q221" s="15">
        <v>0.26100000000000001</v>
      </c>
      <c r="R221" s="15">
        <v>0.55400000000000005</v>
      </c>
      <c r="S221" s="15">
        <v>11.077999999999999</v>
      </c>
      <c r="U221" s="15">
        <v>33596.21</v>
      </c>
      <c r="V221" s="15">
        <v>560</v>
      </c>
    </row>
    <row r="222" spans="2:22" x14ac:dyDescent="0.25">
      <c r="B222" s="15" t="s">
        <v>122</v>
      </c>
      <c r="C222" s="15" t="s">
        <v>207</v>
      </c>
      <c r="D222" s="15" t="s">
        <v>251</v>
      </c>
      <c r="E222" s="15">
        <v>2023</v>
      </c>
      <c r="F222" s="15" t="s">
        <v>162</v>
      </c>
      <c r="G222" s="15" t="s">
        <v>133</v>
      </c>
      <c r="H222" s="15" t="s">
        <v>136</v>
      </c>
      <c r="I222" s="15" t="s">
        <v>139</v>
      </c>
      <c r="J222" s="15" t="s">
        <v>141</v>
      </c>
      <c r="K222" s="15" t="s">
        <v>275</v>
      </c>
      <c r="L222" s="15" t="s">
        <v>280</v>
      </c>
      <c r="M222" s="15">
        <v>0.48499999999999999</v>
      </c>
      <c r="N222" s="15">
        <v>0.41199999999999998</v>
      </c>
      <c r="O222" s="15">
        <v>4.1000000000000002E-2</v>
      </c>
      <c r="P222" s="15">
        <v>0.38700000000000001</v>
      </c>
      <c r="Q222" s="15">
        <v>0.251</v>
      </c>
      <c r="R222" s="15">
        <v>0.52300000000000002</v>
      </c>
      <c r="S222" s="15">
        <v>11.071</v>
      </c>
      <c r="U222" s="15">
        <v>34625.241000000002</v>
      </c>
      <c r="V222" s="15">
        <v>100</v>
      </c>
    </row>
    <row r="223" spans="2:22" x14ac:dyDescent="0.25">
      <c r="B223" s="15" t="s">
        <v>122</v>
      </c>
      <c r="C223" s="15" t="s">
        <v>207</v>
      </c>
      <c r="D223" s="15" t="s">
        <v>252</v>
      </c>
      <c r="E223" s="15">
        <v>2023</v>
      </c>
      <c r="F223" s="15" t="s">
        <v>162</v>
      </c>
      <c r="G223" s="15" t="s">
        <v>133</v>
      </c>
      <c r="H223" s="15" t="s">
        <v>136</v>
      </c>
      <c r="I223" s="15" t="s">
        <v>139</v>
      </c>
      <c r="J223" s="15" t="s">
        <v>141</v>
      </c>
      <c r="K223" s="15" t="s">
        <v>275</v>
      </c>
      <c r="L223" s="15" t="s">
        <v>276</v>
      </c>
      <c r="M223" s="15">
        <v>0.378</v>
      </c>
      <c r="N223" s="15">
        <v>0.28499999999999998</v>
      </c>
      <c r="O223" s="15">
        <v>2.3E-2</v>
      </c>
      <c r="P223" s="15">
        <v>0.28199999999999997</v>
      </c>
      <c r="Q223" s="15">
        <v>0.17599999999999999</v>
      </c>
      <c r="R223" s="15">
        <v>0.44900000000000001</v>
      </c>
      <c r="S223" s="15">
        <v>10.659000000000001</v>
      </c>
      <c r="U223" s="15">
        <v>1469.058</v>
      </c>
      <c r="V223" s="15">
        <v>160</v>
      </c>
    </row>
    <row r="224" spans="2:22" x14ac:dyDescent="0.25">
      <c r="B224" s="15" t="s">
        <v>122</v>
      </c>
      <c r="C224" s="15" t="s">
        <v>207</v>
      </c>
      <c r="D224" s="15" t="s">
        <v>252</v>
      </c>
      <c r="E224" s="15">
        <v>2023</v>
      </c>
      <c r="F224" s="15" t="s">
        <v>162</v>
      </c>
      <c r="G224" s="15" t="s">
        <v>133</v>
      </c>
      <c r="H224" s="15" t="s">
        <v>136</v>
      </c>
      <c r="I224" s="15" t="s">
        <v>139</v>
      </c>
      <c r="J224" s="15" t="s">
        <v>141</v>
      </c>
      <c r="K224" s="15" t="s">
        <v>275</v>
      </c>
      <c r="L224" s="15" t="s">
        <v>277</v>
      </c>
      <c r="M224" s="15">
        <v>0.34100000000000003</v>
      </c>
      <c r="N224" s="15">
        <v>0.254</v>
      </c>
      <c r="O224" s="15">
        <v>7.0000000000000001E-3</v>
      </c>
      <c r="P224" s="15">
        <v>0.27300000000000002</v>
      </c>
      <c r="Q224" s="15">
        <v>0.17699999999999999</v>
      </c>
      <c r="R224" s="15">
        <v>0.41499999999999998</v>
      </c>
      <c r="S224" s="15">
        <v>10.487</v>
      </c>
      <c r="U224" s="15">
        <v>2002.325</v>
      </c>
      <c r="V224" s="15">
        <v>1360</v>
      </c>
    </row>
    <row r="225" spans="2:22" x14ac:dyDescent="0.25">
      <c r="B225" s="15" t="s">
        <v>122</v>
      </c>
      <c r="C225" s="15" t="s">
        <v>207</v>
      </c>
      <c r="D225" s="15" t="s">
        <v>252</v>
      </c>
      <c r="E225" s="15">
        <v>2023</v>
      </c>
      <c r="F225" s="15" t="s">
        <v>162</v>
      </c>
      <c r="G225" s="15" t="s">
        <v>133</v>
      </c>
      <c r="H225" s="15" t="s">
        <v>136</v>
      </c>
      <c r="I225" s="15" t="s">
        <v>139</v>
      </c>
      <c r="J225" s="15" t="s">
        <v>141</v>
      </c>
      <c r="K225" s="15" t="s">
        <v>275</v>
      </c>
      <c r="L225" s="15" t="s">
        <v>278</v>
      </c>
      <c r="M225" s="15">
        <v>0.39500000000000002</v>
      </c>
      <c r="N225" s="15">
        <v>0.29699999999999999</v>
      </c>
      <c r="O225" s="15">
        <v>7.0000000000000001E-3</v>
      </c>
      <c r="P225" s="15">
        <v>0.32</v>
      </c>
      <c r="Q225" s="15">
        <v>0.215</v>
      </c>
      <c r="R225" s="15">
        <v>0.48099999999999998</v>
      </c>
      <c r="S225" s="15">
        <v>10.568</v>
      </c>
      <c r="U225" s="15">
        <v>1695.375</v>
      </c>
      <c r="V225" s="15">
        <v>1750</v>
      </c>
    </row>
    <row r="226" spans="2:22" x14ac:dyDescent="0.25">
      <c r="B226" s="15" t="s">
        <v>122</v>
      </c>
      <c r="C226" s="15" t="s">
        <v>207</v>
      </c>
      <c r="D226" s="15" t="s">
        <v>252</v>
      </c>
      <c r="E226" s="15">
        <v>2023</v>
      </c>
      <c r="F226" s="15" t="s">
        <v>162</v>
      </c>
      <c r="G226" s="15" t="s">
        <v>133</v>
      </c>
      <c r="H226" s="15" t="s">
        <v>136</v>
      </c>
      <c r="I226" s="15" t="s">
        <v>139</v>
      </c>
      <c r="J226" s="15" t="s">
        <v>141</v>
      </c>
      <c r="K226" s="15" t="s">
        <v>275</v>
      </c>
      <c r="L226" s="15" t="s">
        <v>279</v>
      </c>
      <c r="M226" s="15">
        <v>0.42699999999999999</v>
      </c>
      <c r="N226" s="15">
        <v>0.316</v>
      </c>
      <c r="O226" s="15">
        <v>1.2999999999999999E-2</v>
      </c>
      <c r="P226" s="15">
        <v>0.34799999999999998</v>
      </c>
      <c r="Q226" s="15">
        <v>0.245</v>
      </c>
      <c r="R226" s="15">
        <v>0.501</v>
      </c>
      <c r="S226" s="15">
        <v>10.581</v>
      </c>
      <c r="U226" s="15">
        <v>1541.713</v>
      </c>
      <c r="V226" s="15">
        <v>560</v>
      </c>
    </row>
    <row r="227" spans="2:22" x14ac:dyDescent="0.25">
      <c r="B227" s="15" t="s">
        <v>122</v>
      </c>
      <c r="C227" s="15" t="s">
        <v>207</v>
      </c>
      <c r="D227" s="15" t="s">
        <v>252</v>
      </c>
      <c r="E227" s="15">
        <v>2023</v>
      </c>
      <c r="F227" s="15" t="s">
        <v>162</v>
      </c>
      <c r="G227" s="15" t="s">
        <v>133</v>
      </c>
      <c r="H227" s="15" t="s">
        <v>136</v>
      </c>
      <c r="I227" s="15" t="s">
        <v>139</v>
      </c>
      <c r="J227" s="15" t="s">
        <v>141</v>
      </c>
      <c r="K227" s="15" t="s">
        <v>275</v>
      </c>
      <c r="L227" s="15" t="s">
        <v>280</v>
      </c>
      <c r="M227" s="15">
        <v>0.45900000000000002</v>
      </c>
      <c r="N227" s="15">
        <v>0.41399999999999998</v>
      </c>
      <c r="O227" s="15">
        <v>4.1000000000000002E-2</v>
      </c>
      <c r="P227" s="15">
        <v>0.35199999999999998</v>
      </c>
      <c r="Q227" s="15">
        <v>0.23300000000000001</v>
      </c>
      <c r="R227" s="15">
        <v>0.48</v>
      </c>
      <c r="S227" s="15">
        <v>10.586</v>
      </c>
      <c r="U227" s="15">
        <v>1673.605</v>
      </c>
      <c r="V227" s="15">
        <v>100</v>
      </c>
    </row>
    <row r="228" spans="2:22" x14ac:dyDescent="0.25">
      <c r="B228" s="15" t="s">
        <v>122</v>
      </c>
      <c r="C228" s="15" t="s">
        <v>207</v>
      </c>
      <c r="D228" s="15" t="s">
        <v>253</v>
      </c>
      <c r="E228" s="15">
        <v>2023</v>
      </c>
      <c r="F228" s="15" t="s">
        <v>162</v>
      </c>
      <c r="G228" s="15" t="s">
        <v>133</v>
      </c>
      <c r="H228" s="15" t="s">
        <v>136</v>
      </c>
      <c r="I228" s="15" t="s">
        <v>139</v>
      </c>
      <c r="J228" s="15" t="s">
        <v>141</v>
      </c>
      <c r="K228" s="15" t="s">
        <v>275</v>
      </c>
      <c r="L228" s="15" t="s">
        <v>276</v>
      </c>
      <c r="M228" s="15">
        <v>0.36299999999999999</v>
      </c>
      <c r="N228" s="15">
        <v>0.28100000000000003</v>
      </c>
      <c r="O228" s="15">
        <v>2.1999999999999999E-2</v>
      </c>
      <c r="P228" s="15">
        <v>0.26800000000000002</v>
      </c>
      <c r="Q228" s="15">
        <v>0.16300000000000001</v>
      </c>
      <c r="R228" s="15">
        <v>0.46500000000000002</v>
      </c>
      <c r="S228" s="15">
        <v>10.657999999999999</v>
      </c>
      <c r="U228" s="15">
        <v>1469.048</v>
      </c>
      <c r="V228" s="15">
        <v>160</v>
      </c>
    </row>
    <row r="229" spans="2:22" x14ac:dyDescent="0.25">
      <c r="B229" s="15" t="s">
        <v>122</v>
      </c>
      <c r="C229" s="15" t="s">
        <v>207</v>
      </c>
      <c r="D229" s="15" t="s">
        <v>253</v>
      </c>
      <c r="E229" s="15">
        <v>2023</v>
      </c>
      <c r="F229" s="15" t="s">
        <v>162</v>
      </c>
      <c r="G229" s="15" t="s">
        <v>133</v>
      </c>
      <c r="H229" s="15" t="s">
        <v>136</v>
      </c>
      <c r="I229" s="15" t="s">
        <v>139</v>
      </c>
      <c r="J229" s="15" t="s">
        <v>141</v>
      </c>
      <c r="K229" s="15" t="s">
        <v>275</v>
      </c>
      <c r="L229" s="15" t="s">
        <v>277</v>
      </c>
      <c r="M229" s="15">
        <v>0.32200000000000001</v>
      </c>
      <c r="N229" s="15">
        <v>0.26900000000000002</v>
      </c>
      <c r="O229" s="15">
        <v>7.0000000000000001E-3</v>
      </c>
      <c r="P229" s="15">
        <v>0.253</v>
      </c>
      <c r="Q229" s="15">
        <v>0.16400000000000001</v>
      </c>
      <c r="R229" s="15">
        <v>0.39700000000000002</v>
      </c>
      <c r="S229" s="15">
        <v>10.487</v>
      </c>
      <c r="U229" s="15">
        <v>2002.328</v>
      </c>
      <c r="V229" s="15">
        <v>1360</v>
      </c>
    </row>
    <row r="230" spans="2:22" x14ac:dyDescent="0.25">
      <c r="B230" s="15" t="s">
        <v>122</v>
      </c>
      <c r="C230" s="15" t="s">
        <v>207</v>
      </c>
      <c r="D230" s="15" t="s">
        <v>253</v>
      </c>
      <c r="E230" s="15">
        <v>2023</v>
      </c>
      <c r="F230" s="15" t="s">
        <v>162</v>
      </c>
      <c r="G230" s="15" t="s">
        <v>133</v>
      </c>
      <c r="H230" s="15" t="s">
        <v>136</v>
      </c>
      <c r="I230" s="15" t="s">
        <v>139</v>
      </c>
      <c r="J230" s="15" t="s">
        <v>141</v>
      </c>
      <c r="K230" s="15" t="s">
        <v>275</v>
      </c>
      <c r="L230" s="15" t="s">
        <v>278</v>
      </c>
      <c r="M230" s="15">
        <v>0.36599999999999999</v>
      </c>
      <c r="N230" s="15">
        <v>0.27900000000000003</v>
      </c>
      <c r="O230" s="15">
        <v>7.0000000000000001E-3</v>
      </c>
      <c r="P230" s="15">
        <v>0.29599999999999999</v>
      </c>
      <c r="Q230" s="15">
        <v>0.19500000000000001</v>
      </c>
      <c r="R230" s="15">
        <v>0.45400000000000001</v>
      </c>
      <c r="S230" s="15">
        <v>10.568</v>
      </c>
      <c r="U230" s="15">
        <v>1695.373</v>
      </c>
      <c r="V230" s="15">
        <v>1750</v>
      </c>
    </row>
    <row r="231" spans="2:22" x14ac:dyDescent="0.25">
      <c r="B231" s="15" t="s">
        <v>122</v>
      </c>
      <c r="C231" s="15" t="s">
        <v>207</v>
      </c>
      <c r="D231" s="15" t="s">
        <v>253</v>
      </c>
      <c r="E231" s="15">
        <v>2023</v>
      </c>
      <c r="F231" s="15" t="s">
        <v>162</v>
      </c>
      <c r="G231" s="15" t="s">
        <v>133</v>
      </c>
      <c r="H231" s="15" t="s">
        <v>136</v>
      </c>
      <c r="I231" s="15" t="s">
        <v>139</v>
      </c>
      <c r="J231" s="15" t="s">
        <v>141</v>
      </c>
      <c r="K231" s="15" t="s">
        <v>275</v>
      </c>
      <c r="L231" s="15" t="s">
        <v>279</v>
      </c>
      <c r="M231" s="15">
        <v>0.39500000000000002</v>
      </c>
      <c r="N231" s="15">
        <v>0.307</v>
      </c>
      <c r="O231" s="15">
        <v>1.2999999999999999E-2</v>
      </c>
      <c r="P231" s="15">
        <v>0.318</v>
      </c>
      <c r="Q231" s="15">
        <v>0.221</v>
      </c>
      <c r="R231" s="15">
        <v>0.47299999999999998</v>
      </c>
      <c r="S231" s="15">
        <v>10.58</v>
      </c>
      <c r="U231" s="15">
        <v>1541.703</v>
      </c>
      <c r="V231" s="15">
        <v>560</v>
      </c>
    </row>
    <row r="232" spans="2:22" x14ac:dyDescent="0.25">
      <c r="B232" s="15" t="s">
        <v>122</v>
      </c>
      <c r="C232" s="15" t="s">
        <v>207</v>
      </c>
      <c r="D232" s="15" t="s">
        <v>253</v>
      </c>
      <c r="E232" s="15">
        <v>2023</v>
      </c>
      <c r="F232" s="15" t="s">
        <v>162</v>
      </c>
      <c r="G232" s="15" t="s">
        <v>133</v>
      </c>
      <c r="H232" s="15" t="s">
        <v>136</v>
      </c>
      <c r="I232" s="15" t="s">
        <v>139</v>
      </c>
      <c r="J232" s="15" t="s">
        <v>141</v>
      </c>
      <c r="K232" s="15" t="s">
        <v>275</v>
      </c>
      <c r="L232" s="15" t="s">
        <v>280</v>
      </c>
      <c r="M232" s="15">
        <v>0.432</v>
      </c>
      <c r="N232" s="15">
        <v>0.41499999999999998</v>
      </c>
      <c r="O232" s="15">
        <v>4.2000000000000003E-2</v>
      </c>
      <c r="P232" s="15">
        <v>0.317</v>
      </c>
      <c r="Q232" s="15">
        <v>0.216</v>
      </c>
      <c r="R232" s="15">
        <v>0.439</v>
      </c>
      <c r="S232" s="15">
        <v>10.585000000000001</v>
      </c>
      <c r="U232" s="15">
        <v>1673.605</v>
      </c>
      <c r="V232" s="15">
        <v>100</v>
      </c>
    </row>
    <row r="233" spans="2:22" x14ac:dyDescent="0.25">
      <c r="B233" s="15" t="s">
        <v>122</v>
      </c>
      <c r="C233" s="15" t="s">
        <v>207</v>
      </c>
      <c r="D233" s="15" t="s">
        <v>254</v>
      </c>
      <c r="E233" s="15">
        <v>2023</v>
      </c>
      <c r="F233" s="15" t="s">
        <v>162</v>
      </c>
      <c r="G233" s="15" t="s">
        <v>133</v>
      </c>
      <c r="H233" s="15" t="s">
        <v>136</v>
      </c>
      <c r="I233" s="15" t="s">
        <v>139</v>
      </c>
      <c r="J233" s="15" t="s">
        <v>141</v>
      </c>
      <c r="K233" s="15" t="s">
        <v>275</v>
      </c>
      <c r="L233" s="15" t="s">
        <v>276</v>
      </c>
      <c r="M233" s="15">
        <v>0.33600000000000002</v>
      </c>
      <c r="N233" s="15">
        <v>0.28299999999999997</v>
      </c>
      <c r="O233" s="15">
        <v>2.1999999999999999E-2</v>
      </c>
      <c r="P233" s="15">
        <v>0.249</v>
      </c>
      <c r="Q233" s="15">
        <v>0.14599999999999999</v>
      </c>
      <c r="R233" s="15">
        <v>0.435</v>
      </c>
      <c r="S233" s="15">
        <v>10.269</v>
      </c>
      <c r="U233" s="15">
        <v>0.82099999999999995</v>
      </c>
      <c r="V233" s="15">
        <v>160</v>
      </c>
    </row>
    <row r="234" spans="2:22" x14ac:dyDescent="0.25">
      <c r="B234" s="15" t="s">
        <v>122</v>
      </c>
      <c r="C234" s="15" t="s">
        <v>207</v>
      </c>
      <c r="D234" s="15" t="s">
        <v>254</v>
      </c>
      <c r="E234" s="15">
        <v>2023</v>
      </c>
      <c r="F234" s="15" t="s">
        <v>162</v>
      </c>
      <c r="G234" s="15" t="s">
        <v>133</v>
      </c>
      <c r="H234" s="15" t="s">
        <v>136</v>
      </c>
      <c r="I234" s="15" t="s">
        <v>139</v>
      </c>
      <c r="J234" s="15" t="s">
        <v>141</v>
      </c>
      <c r="K234" s="15" t="s">
        <v>275</v>
      </c>
      <c r="L234" s="15" t="s">
        <v>277</v>
      </c>
      <c r="M234" s="15">
        <v>0.28899999999999998</v>
      </c>
      <c r="N234" s="15">
        <v>0.252</v>
      </c>
      <c r="O234" s="15">
        <v>7.0000000000000001E-3</v>
      </c>
      <c r="P234" s="15">
        <v>0.222</v>
      </c>
      <c r="Q234" s="15">
        <v>0.14199999999999999</v>
      </c>
      <c r="R234" s="15">
        <v>0.34899999999999998</v>
      </c>
      <c r="S234" s="15">
        <v>10.098000000000001</v>
      </c>
      <c r="U234" s="15">
        <v>0.127</v>
      </c>
      <c r="V234" s="15">
        <v>1360</v>
      </c>
    </row>
    <row r="235" spans="2:22" x14ac:dyDescent="0.25">
      <c r="B235" s="15" t="s">
        <v>122</v>
      </c>
      <c r="C235" s="15" t="s">
        <v>207</v>
      </c>
      <c r="D235" s="15" t="s">
        <v>254</v>
      </c>
      <c r="E235" s="15">
        <v>2023</v>
      </c>
      <c r="F235" s="15" t="s">
        <v>162</v>
      </c>
      <c r="G235" s="15" t="s">
        <v>133</v>
      </c>
      <c r="H235" s="15" t="s">
        <v>136</v>
      </c>
      <c r="I235" s="15" t="s">
        <v>139</v>
      </c>
      <c r="J235" s="15" t="s">
        <v>141</v>
      </c>
      <c r="K235" s="15" t="s">
        <v>275</v>
      </c>
      <c r="L235" s="15" t="s">
        <v>278</v>
      </c>
      <c r="M235" s="15">
        <v>0.33</v>
      </c>
      <c r="N235" s="15">
        <v>0.26500000000000001</v>
      </c>
      <c r="O235" s="15">
        <v>6.0000000000000001E-3</v>
      </c>
      <c r="P235" s="15">
        <v>0.25600000000000001</v>
      </c>
      <c r="Q235" s="15">
        <v>0.16600000000000001</v>
      </c>
      <c r="R235" s="15">
        <v>0.41599999999999998</v>
      </c>
      <c r="S235" s="15">
        <v>10.185</v>
      </c>
      <c r="U235" s="15">
        <v>3.3000000000000002E-2</v>
      </c>
      <c r="V235" s="15">
        <v>1750</v>
      </c>
    </row>
    <row r="236" spans="2:22" x14ac:dyDescent="0.25">
      <c r="B236" s="15" t="s">
        <v>122</v>
      </c>
      <c r="C236" s="15" t="s">
        <v>207</v>
      </c>
      <c r="D236" s="15" t="s">
        <v>254</v>
      </c>
      <c r="E236" s="15">
        <v>2023</v>
      </c>
      <c r="F236" s="15" t="s">
        <v>162</v>
      </c>
      <c r="G236" s="15" t="s">
        <v>133</v>
      </c>
      <c r="H236" s="15" t="s">
        <v>136</v>
      </c>
      <c r="I236" s="15" t="s">
        <v>139</v>
      </c>
      <c r="J236" s="15" t="s">
        <v>141</v>
      </c>
      <c r="K236" s="15" t="s">
        <v>275</v>
      </c>
      <c r="L236" s="15" t="s">
        <v>279</v>
      </c>
      <c r="M236" s="15">
        <v>0.35899999999999999</v>
      </c>
      <c r="N236" s="15">
        <v>0.29099999999999998</v>
      </c>
      <c r="O236" s="15">
        <v>1.2E-2</v>
      </c>
      <c r="P236" s="15">
        <v>0.28199999999999997</v>
      </c>
      <c r="Q236" s="15">
        <v>0.188</v>
      </c>
      <c r="R236" s="15">
        <v>0.434</v>
      </c>
      <c r="S236" s="15">
        <v>10.191000000000001</v>
      </c>
      <c r="U236" s="15">
        <v>0.17799999999999999</v>
      </c>
      <c r="V236" s="15">
        <v>560</v>
      </c>
    </row>
    <row r="237" spans="2:22" x14ac:dyDescent="0.25">
      <c r="B237" s="15" t="s">
        <v>122</v>
      </c>
      <c r="C237" s="15" t="s">
        <v>207</v>
      </c>
      <c r="D237" s="15" t="s">
        <v>254</v>
      </c>
      <c r="E237" s="15">
        <v>2023</v>
      </c>
      <c r="F237" s="15" t="s">
        <v>162</v>
      </c>
      <c r="G237" s="15" t="s">
        <v>133</v>
      </c>
      <c r="H237" s="15" t="s">
        <v>136</v>
      </c>
      <c r="I237" s="15" t="s">
        <v>139</v>
      </c>
      <c r="J237" s="15" t="s">
        <v>141</v>
      </c>
      <c r="K237" s="15" t="s">
        <v>275</v>
      </c>
      <c r="L237" s="15" t="s">
        <v>280</v>
      </c>
      <c r="M237" s="15">
        <v>0.39800000000000002</v>
      </c>
      <c r="N237" s="15">
        <v>0.39700000000000002</v>
      </c>
      <c r="O237" s="15">
        <v>0.04</v>
      </c>
      <c r="P237" s="15">
        <v>0.27400000000000002</v>
      </c>
      <c r="Q237" s="15">
        <v>0.19800000000000001</v>
      </c>
      <c r="R237" s="15">
        <v>0.35599999999999998</v>
      </c>
      <c r="S237" s="15">
        <v>10.202999999999999</v>
      </c>
      <c r="U237" s="15">
        <v>-1.0999999999999999E-2</v>
      </c>
      <c r="V237" s="15">
        <v>100</v>
      </c>
    </row>
    <row r="238" spans="2:22" x14ac:dyDescent="0.25">
      <c r="B238" s="15" t="s">
        <v>122</v>
      </c>
      <c r="C238" s="15" t="s">
        <v>207</v>
      </c>
      <c r="D238" s="15" t="s">
        <v>255</v>
      </c>
      <c r="E238" s="15">
        <v>2023</v>
      </c>
      <c r="F238" s="15" t="s">
        <v>162</v>
      </c>
      <c r="G238" s="15" t="s">
        <v>133</v>
      </c>
      <c r="H238" s="15" t="s">
        <v>136</v>
      </c>
      <c r="I238" s="15" t="s">
        <v>139</v>
      </c>
      <c r="J238" s="15" t="s">
        <v>141</v>
      </c>
      <c r="K238" s="15" t="s">
        <v>275</v>
      </c>
      <c r="L238" s="15" t="s">
        <v>276</v>
      </c>
      <c r="M238" s="15">
        <v>0.3</v>
      </c>
      <c r="N238" s="15">
        <v>0.26400000000000001</v>
      </c>
      <c r="O238" s="15">
        <v>2.1000000000000001E-2</v>
      </c>
      <c r="P238" s="15">
        <v>0.216</v>
      </c>
      <c r="Q238" s="15">
        <v>0.128</v>
      </c>
      <c r="R238" s="15">
        <v>0.40500000000000003</v>
      </c>
      <c r="S238" s="15">
        <v>10.269</v>
      </c>
      <c r="U238" s="15">
        <v>0.82099999999999995</v>
      </c>
      <c r="V238" s="15">
        <v>160</v>
      </c>
    </row>
    <row r="239" spans="2:22" x14ac:dyDescent="0.25">
      <c r="B239" s="15" t="s">
        <v>122</v>
      </c>
      <c r="C239" s="15" t="s">
        <v>207</v>
      </c>
      <c r="D239" s="15" t="s">
        <v>255</v>
      </c>
      <c r="E239" s="15">
        <v>2023</v>
      </c>
      <c r="F239" s="15" t="s">
        <v>162</v>
      </c>
      <c r="G239" s="15" t="s">
        <v>133</v>
      </c>
      <c r="H239" s="15" t="s">
        <v>136</v>
      </c>
      <c r="I239" s="15" t="s">
        <v>139</v>
      </c>
      <c r="J239" s="15" t="s">
        <v>141</v>
      </c>
      <c r="K239" s="15" t="s">
        <v>275</v>
      </c>
      <c r="L239" s="15" t="s">
        <v>277</v>
      </c>
      <c r="M239" s="15">
        <v>0.25600000000000001</v>
      </c>
      <c r="N239" s="15">
        <v>0.23699999999999999</v>
      </c>
      <c r="O239" s="15">
        <v>6.0000000000000001E-3</v>
      </c>
      <c r="P239" s="15">
        <v>0.19400000000000001</v>
      </c>
      <c r="Q239" s="15">
        <v>0.123</v>
      </c>
      <c r="R239" s="15">
        <v>0.307</v>
      </c>
      <c r="S239" s="15">
        <v>10.098000000000001</v>
      </c>
      <c r="U239" s="15">
        <v>0.127</v>
      </c>
      <c r="V239" s="15">
        <v>1360</v>
      </c>
    </row>
    <row r="240" spans="2:22" x14ac:dyDescent="0.25">
      <c r="B240" s="15" t="s">
        <v>122</v>
      </c>
      <c r="C240" s="15" t="s">
        <v>207</v>
      </c>
      <c r="D240" s="15" t="s">
        <v>255</v>
      </c>
      <c r="E240" s="15">
        <v>2023</v>
      </c>
      <c r="F240" s="15" t="s">
        <v>162</v>
      </c>
      <c r="G240" s="15" t="s">
        <v>133</v>
      </c>
      <c r="H240" s="15" t="s">
        <v>136</v>
      </c>
      <c r="I240" s="15" t="s">
        <v>139</v>
      </c>
      <c r="J240" s="15" t="s">
        <v>141</v>
      </c>
      <c r="K240" s="15" t="s">
        <v>275</v>
      </c>
      <c r="L240" s="15" t="s">
        <v>278</v>
      </c>
      <c r="M240" s="15">
        <v>0.29299999999999998</v>
      </c>
      <c r="N240" s="15">
        <v>0.26300000000000001</v>
      </c>
      <c r="O240" s="15">
        <v>6.0000000000000001E-3</v>
      </c>
      <c r="P240" s="15">
        <v>0.221</v>
      </c>
      <c r="Q240" s="15">
        <v>0.14099999999999999</v>
      </c>
      <c r="R240" s="15">
        <v>0.36299999999999999</v>
      </c>
      <c r="S240" s="15">
        <v>10.185</v>
      </c>
      <c r="U240" s="15">
        <v>3.3000000000000002E-2</v>
      </c>
      <c r="V240" s="15">
        <v>1750</v>
      </c>
    </row>
    <row r="241" spans="2:22" x14ac:dyDescent="0.25">
      <c r="B241" s="15" t="s">
        <v>122</v>
      </c>
      <c r="C241" s="15" t="s">
        <v>207</v>
      </c>
      <c r="D241" s="15" t="s">
        <v>255</v>
      </c>
      <c r="E241" s="15">
        <v>2023</v>
      </c>
      <c r="F241" s="15" t="s">
        <v>162</v>
      </c>
      <c r="G241" s="15" t="s">
        <v>133</v>
      </c>
      <c r="H241" s="15" t="s">
        <v>136</v>
      </c>
      <c r="I241" s="15" t="s">
        <v>139</v>
      </c>
      <c r="J241" s="15" t="s">
        <v>141</v>
      </c>
      <c r="K241" s="15" t="s">
        <v>275</v>
      </c>
      <c r="L241" s="15" t="s">
        <v>279</v>
      </c>
      <c r="M241" s="15">
        <v>0.317</v>
      </c>
      <c r="N241" s="15">
        <v>0.26700000000000002</v>
      </c>
      <c r="O241" s="15">
        <v>1.0999999999999999E-2</v>
      </c>
      <c r="P241" s="15">
        <v>0.23799999999999999</v>
      </c>
      <c r="Q241" s="15">
        <v>0.151</v>
      </c>
      <c r="R241" s="15">
        <v>0.38500000000000001</v>
      </c>
      <c r="S241" s="15">
        <v>10.191000000000001</v>
      </c>
      <c r="U241" s="15">
        <v>0.17799999999999999</v>
      </c>
      <c r="V241" s="15">
        <v>560</v>
      </c>
    </row>
    <row r="242" spans="2:22" x14ac:dyDescent="0.25">
      <c r="B242" s="15" t="s">
        <v>122</v>
      </c>
      <c r="C242" s="15" t="s">
        <v>207</v>
      </c>
      <c r="D242" s="15" t="s">
        <v>255</v>
      </c>
      <c r="E242" s="15">
        <v>2023</v>
      </c>
      <c r="F242" s="15" t="s">
        <v>162</v>
      </c>
      <c r="G242" s="15" t="s">
        <v>133</v>
      </c>
      <c r="H242" s="15" t="s">
        <v>136</v>
      </c>
      <c r="I242" s="15" t="s">
        <v>139</v>
      </c>
      <c r="J242" s="15" t="s">
        <v>141</v>
      </c>
      <c r="K242" s="15" t="s">
        <v>275</v>
      </c>
      <c r="L242" s="15" t="s">
        <v>280</v>
      </c>
      <c r="M242" s="15">
        <v>0.34799999999999998</v>
      </c>
      <c r="N242" s="15">
        <v>0.36</v>
      </c>
      <c r="O242" s="15">
        <v>3.5999999999999997E-2</v>
      </c>
      <c r="P242" s="15">
        <v>0.23799999999999999</v>
      </c>
      <c r="Q242" s="15">
        <v>0.156</v>
      </c>
      <c r="R242" s="15">
        <v>0.32400000000000001</v>
      </c>
      <c r="S242" s="15">
        <v>10.202999999999999</v>
      </c>
      <c r="U242" s="15">
        <v>-1.0999999999999999E-2</v>
      </c>
      <c r="V242" s="15">
        <v>100</v>
      </c>
    </row>
    <row r="243" spans="2:22" x14ac:dyDescent="0.25">
      <c r="B243" s="15" t="s">
        <v>122</v>
      </c>
      <c r="C243" s="15" t="s">
        <v>344</v>
      </c>
      <c r="D243" s="15" t="s">
        <v>208</v>
      </c>
      <c r="E243" s="15">
        <v>2023</v>
      </c>
      <c r="F243" s="15" t="s">
        <v>162</v>
      </c>
      <c r="G243" s="15" t="s">
        <v>133</v>
      </c>
      <c r="H243" s="15" t="s">
        <v>136</v>
      </c>
      <c r="I243" s="15" t="s">
        <v>139</v>
      </c>
      <c r="J243" s="15" t="s">
        <v>141</v>
      </c>
      <c r="K243" s="15" t="s">
        <v>275</v>
      </c>
      <c r="L243" s="15" t="s">
        <v>276</v>
      </c>
      <c r="M243" s="15">
        <v>3.0000000000000001E-3</v>
      </c>
      <c r="N243" s="15">
        <v>3.0000000000000001E-3</v>
      </c>
      <c r="O243" s="15">
        <v>0</v>
      </c>
      <c r="P243" s="15">
        <v>2E-3</v>
      </c>
      <c r="Q243" s="15">
        <v>1E-3</v>
      </c>
      <c r="R243" s="15">
        <v>4.0000000000000001E-3</v>
      </c>
      <c r="S243" s="15">
        <v>9.9949999999999992</v>
      </c>
      <c r="U243" s="15">
        <v>-1.0999999999999999E-2</v>
      </c>
      <c r="V243" s="15">
        <v>160</v>
      </c>
    </row>
    <row r="244" spans="2:22" x14ac:dyDescent="0.25">
      <c r="B244" s="15" t="s">
        <v>122</v>
      </c>
      <c r="C244" s="15" t="s">
        <v>344</v>
      </c>
      <c r="D244" s="15" t="s">
        <v>208</v>
      </c>
      <c r="E244" s="15">
        <v>2023</v>
      </c>
      <c r="F244" s="15" t="s">
        <v>162</v>
      </c>
      <c r="G244" s="15" t="s">
        <v>133</v>
      </c>
      <c r="H244" s="15" t="s">
        <v>136</v>
      </c>
      <c r="I244" s="15" t="s">
        <v>139</v>
      </c>
      <c r="J244" s="15" t="s">
        <v>141</v>
      </c>
      <c r="K244" s="15" t="s">
        <v>275</v>
      </c>
      <c r="L244" s="15" t="s">
        <v>277</v>
      </c>
      <c r="M244" s="15">
        <v>3.0000000000000001E-3</v>
      </c>
      <c r="N244" s="15">
        <v>3.0000000000000001E-3</v>
      </c>
      <c r="O244" s="15">
        <v>0</v>
      </c>
      <c r="P244" s="15">
        <v>2E-3</v>
      </c>
      <c r="Q244" s="15">
        <v>1E-3</v>
      </c>
      <c r="R244" s="15">
        <v>3.0000000000000001E-3</v>
      </c>
      <c r="S244" s="15">
        <v>9.8190000000000008</v>
      </c>
      <c r="U244" s="15">
        <v>-1.0999999999999999E-2</v>
      </c>
      <c r="V244" s="15">
        <v>1360</v>
      </c>
    </row>
    <row r="245" spans="2:22" x14ac:dyDescent="0.25">
      <c r="B245" s="15" t="s">
        <v>122</v>
      </c>
      <c r="C245" s="15" t="s">
        <v>344</v>
      </c>
      <c r="D245" s="15" t="s">
        <v>208</v>
      </c>
      <c r="E245" s="15">
        <v>2023</v>
      </c>
      <c r="F245" s="15" t="s">
        <v>162</v>
      </c>
      <c r="G245" s="15" t="s">
        <v>133</v>
      </c>
      <c r="H245" s="15" t="s">
        <v>136</v>
      </c>
      <c r="I245" s="15" t="s">
        <v>139</v>
      </c>
      <c r="J245" s="15" t="s">
        <v>141</v>
      </c>
      <c r="K245" s="15" t="s">
        <v>275</v>
      </c>
      <c r="L245" s="15" t="s">
        <v>278</v>
      </c>
      <c r="M245" s="15">
        <v>3.0000000000000001E-3</v>
      </c>
      <c r="N245" s="15">
        <v>3.0000000000000001E-3</v>
      </c>
      <c r="O245" s="15">
        <v>0</v>
      </c>
      <c r="P245" s="15">
        <v>2E-3</v>
      </c>
      <c r="Q245" s="15">
        <v>1E-3</v>
      </c>
      <c r="R245" s="15">
        <v>3.0000000000000001E-3</v>
      </c>
      <c r="S245" s="15">
        <v>9.9120000000000008</v>
      </c>
      <c r="U245" s="15">
        <v>-1.0999999999999999E-2</v>
      </c>
      <c r="V245" s="15">
        <v>1750</v>
      </c>
    </row>
    <row r="246" spans="2:22" x14ac:dyDescent="0.25">
      <c r="B246" s="15" t="s">
        <v>122</v>
      </c>
      <c r="C246" s="15" t="s">
        <v>344</v>
      </c>
      <c r="D246" s="15" t="s">
        <v>208</v>
      </c>
      <c r="E246" s="15">
        <v>2023</v>
      </c>
      <c r="F246" s="15" t="s">
        <v>162</v>
      </c>
      <c r="G246" s="15" t="s">
        <v>133</v>
      </c>
      <c r="H246" s="15" t="s">
        <v>136</v>
      </c>
      <c r="I246" s="15" t="s">
        <v>139</v>
      </c>
      <c r="J246" s="15" t="s">
        <v>141</v>
      </c>
      <c r="K246" s="15" t="s">
        <v>275</v>
      </c>
      <c r="L246" s="15" t="s">
        <v>279</v>
      </c>
      <c r="M246" s="15">
        <v>3.0000000000000001E-3</v>
      </c>
      <c r="N246" s="15">
        <v>2E-3</v>
      </c>
      <c r="O246" s="15">
        <v>0</v>
      </c>
      <c r="P246" s="15">
        <v>2E-3</v>
      </c>
      <c r="Q246" s="15">
        <v>1E-3</v>
      </c>
      <c r="R246" s="15">
        <v>3.0000000000000001E-3</v>
      </c>
      <c r="S246" s="15">
        <v>9.9149999999999991</v>
      </c>
      <c r="U246" s="15">
        <v>-1.0999999999999999E-2</v>
      </c>
      <c r="V246" s="15">
        <v>560</v>
      </c>
    </row>
    <row r="247" spans="2:22" x14ac:dyDescent="0.25">
      <c r="B247" s="15" t="s">
        <v>122</v>
      </c>
      <c r="C247" s="15" t="s">
        <v>344</v>
      </c>
      <c r="D247" s="15" t="s">
        <v>208</v>
      </c>
      <c r="E247" s="15">
        <v>2023</v>
      </c>
      <c r="F247" s="15" t="s">
        <v>162</v>
      </c>
      <c r="G247" s="15" t="s">
        <v>133</v>
      </c>
      <c r="H247" s="15" t="s">
        <v>136</v>
      </c>
      <c r="I247" s="15" t="s">
        <v>139</v>
      </c>
      <c r="J247" s="15" t="s">
        <v>141</v>
      </c>
      <c r="K247" s="15" t="s">
        <v>275</v>
      </c>
      <c r="L247" s="15" t="s">
        <v>280</v>
      </c>
      <c r="M247" s="15">
        <v>3.0000000000000001E-3</v>
      </c>
      <c r="N247" s="15">
        <v>6.0000000000000001E-3</v>
      </c>
      <c r="O247" s="15">
        <v>1E-3</v>
      </c>
      <c r="P247" s="15">
        <v>2E-3</v>
      </c>
      <c r="Q247" s="15">
        <v>1E-3</v>
      </c>
      <c r="R247" s="15">
        <v>4.0000000000000001E-3</v>
      </c>
      <c r="S247" s="15">
        <v>9.9329999999999998</v>
      </c>
      <c r="U247" s="15">
        <v>-1.0999999999999999E-2</v>
      </c>
      <c r="V247" s="15">
        <v>100</v>
      </c>
    </row>
    <row r="248" spans="2:22" x14ac:dyDescent="0.25">
      <c r="B248" s="15" t="s">
        <v>122</v>
      </c>
      <c r="C248" s="15" t="s">
        <v>344</v>
      </c>
      <c r="D248" s="15" t="s">
        <v>209</v>
      </c>
      <c r="E248" s="15">
        <v>2023</v>
      </c>
      <c r="F248" s="15" t="s">
        <v>162</v>
      </c>
      <c r="G248" s="15" t="s">
        <v>133</v>
      </c>
      <c r="H248" s="15" t="s">
        <v>136</v>
      </c>
      <c r="I248" s="15" t="s">
        <v>139</v>
      </c>
      <c r="J248" s="15" t="s">
        <v>141</v>
      </c>
      <c r="K248" s="15" t="s">
        <v>275</v>
      </c>
      <c r="L248" s="15" t="s">
        <v>276</v>
      </c>
      <c r="M248" s="15">
        <v>3.0000000000000001E-3</v>
      </c>
      <c r="N248" s="15">
        <v>2E-3</v>
      </c>
      <c r="O248" s="15">
        <v>0</v>
      </c>
      <c r="P248" s="15">
        <v>2E-3</v>
      </c>
      <c r="Q248" s="15">
        <v>1E-3</v>
      </c>
      <c r="R248" s="15">
        <v>3.0000000000000001E-3</v>
      </c>
      <c r="S248" s="15">
        <v>10.002000000000001</v>
      </c>
      <c r="U248" s="15">
        <v>-1.0999999999999999E-2</v>
      </c>
      <c r="V248" s="15">
        <v>160</v>
      </c>
    </row>
    <row r="249" spans="2:22" x14ac:dyDescent="0.25">
      <c r="B249" s="15" t="s">
        <v>122</v>
      </c>
      <c r="C249" s="15" t="s">
        <v>344</v>
      </c>
      <c r="D249" s="15" t="s">
        <v>209</v>
      </c>
      <c r="E249" s="15">
        <v>2023</v>
      </c>
      <c r="F249" s="15" t="s">
        <v>162</v>
      </c>
      <c r="G249" s="15" t="s">
        <v>133</v>
      </c>
      <c r="H249" s="15" t="s">
        <v>136</v>
      </c>
      <c r="I249" s="15" t="s">
        <v>139</v>
      </c>
      <c r="J249" s="15" t="s">
        <v>141</v>
      </c>
      <c r="K249" s="15" t="s">
        <v>275</v>
      </c>
      <c r="L249" s="15" t="s">
        <v>277</v>
      </c>
      <c r="M249" s="15">
        <v>3.0000000000000001E-3</v>
      </c>
      <c r="N249" s="15">
        <v>3.0000000000000001E-3</v>
      </c>
      <c r="O249" s="15">
        <v>0</v>
      </c>
      <c r="P249" s="15">
        <v>2E-3</v>
      </c>
      <c r="Q249" s="15">
        <v>1E-3</v>
      </c>
      <c r="R249" s="15">
        <v>3.0000000000000001E-3</v>
      </c>
      <c r="S249" s="15">
        <v>9.8260000000000005</v>
      </c>
      <c r="U249" s="15">
        <v>-1.0999999999999999E-2</v>
      </c>
      <c r="V249" s="15">
        <v>1360</v>
      </c>
    </row>
    <row r="250" spans="2:22" x14ac:dyDescent="0.25">
      <c r="B250" s="15" t="s">
        <v>122</v>
      </c>
      <c r="C250" s="15" t="s">
        <v>344</v>
      </c>
      <c r="D250" s="15" t="s">
        <v>209</v>
      </c>
      <c r="E250" s="15">
        <v>2023</v>
      </c>
      <c r="F250" s="15" t="s">
        <v>162</v>
      </c>
      <c r="G250" s="15" t="s">
        <v>133</v>
      </c>
      <c r="H250" s="15" t="s">
        <v>136</v>
      </c>
      <c r="I250" s="15" t="s">
        <v>139</v>
      </c>
      <c r="J250" s="15" t="s">
        <v>141</v>
      </c>
      <c r="K250" s="15" t="s">
        <v>275</v>
      </c>
      <c r="L250" s="15" t="s">
        <v>278</v>
      </c>
      <c r="M250" s="15">
        <v>3.0000000000000001E-3</v>
      </c>
      <c r="N250" s="15">
        <v>3.0000000000000001E-3</v>
      </c>
      <c r="O250" s="15">
        <v>0</v>
      </c>
      <c r="P250" s="15">
        <v>2E-3</v>
      </c>
      <c r="Q250" s="15">
        <v>1E-3</v>
      </c>
      <c r="R250" s="15">
        <v>3.0000000000000001E-3</v>
      </c>
      <c r="S250" s="15">
        <v>9.9179999999999993</v>
      </c>
      <c r="U250" s="15">
        <v>-1.0999999999999999E-2</v>
      </c>
      <c r="V250" s="15">
        <v>1750</v>
      </c>
    </row>
    <row r="251" spans="2:22" x14ac:dyDescent="0.25">
      <c r="B251" s="15" t="s">
        <v>122</v>
      </c>
      <c r="C251" s="15" t="s">
        <v>344</v>
      </c>
      <c r="D251" s="15" t="s">
        <v>209</v>
      </c>
      <c r="E251" s="15">
        <v>2023</v>
      </c>
      <c r="F251" s="15" t="s">
        <v>162</v>
      </c>
      <c r="G251" s="15" t="s">
        <v>133</v>
      </c>
      <c r="H251" s="15" t="s">
        <v>136</v>
      </c>
      <c r="I251" s="15" t="s">
        <v>139</v>
      </c>
      <c r="J251" s="15" t="s">
        <v>141</v>
      </c>
      <c r="K251" s="15" t="s">
        <v>275</v>
      </c>
      <c r="L251" s="15" t="s">
        <v>279</v>
      </c>
      <c r="M251" s="15">
        <v>3.0000000000000001E-3</v>
      </c>
      <c r="N251" s="15">
        <v>2E-3</v>
      </c>
      <c r="O251" s="15">
        <v>0</v>
      </c>
      <c r="P251" s="15">
        <v>2E-3</v>
      </c>
      <c r="Q251" s="15">
        <v>1E-3</v>
      </c>
      <c r="R251" s="15">
        <v>3.0000000000000001E-3</v>
      </c>
      <c r="S251" s="15">
        <v>9.9220000000000006</v>
      </c>
      <c r="U251" s="15">
        <v>-1.0999999999999999E-2</v>
      </c>
      <c r="V251" s="15">
        <v>560</v>
      </c>
    </row>
    <row r="252" spans="2:22" x14ac:dyDescent="0.25">
      <c r="B252" s="15" t="s">
        <v>122</v>
      </c>
      <c r="C252" s="15" t="s">
        <v>344</v>
      </c>
      <c r="D252" s="15" t="s">
        <v>209</v>
      </c>
      <c r="E252" s="15">
        <v>2023</v>
      </c>
      <c r="F252" s="15" t="s">
        <v>162</v>
      </c>
      <c r="G252" s="15" t="s">
        <v>133</v>
      </c>
      <c r="H252" s="15" t="s">
        <v>136</v>
      </c>
      <c r="I252" s="15" t="s">
        <v>139</v>
      </c>
      <c r="J252" s="15" t="s">
        <v>141</v>
      </c>
      <c r="K252" s="15" t="s">
        <v>275</v>
      </c>
      <c r="L252" s="15" t="s">
        <v>280</v>
      </c>
      <c r="M252" s="15">
        <v>3.0000000000000001E-3</v>
      </c>
      <c r="N252" s="15">
        <v>6.0000000000000001E-3</v>
      </c>
      <c r="O252" s="15">
        <v>1E-3</v>
      </c>
      <c r="P252" s="15">
        <v>2E-3</v>
      </c>
      <c r="Q252" s="15">
        <v>1E-3</v>
      </c>
      <c r="R252" s="15">
        <v>3.0000000000000001E-3</v>
      </c>
      <c r="S252" s="15">
        <v>9.9390000000000001</v>
      </c>
      <c r="U252" s="15">
        <v>-1.0999999999999999E-2</v>
      </c>
      <c r="V252" s="15">
        <v>100</v>
      </c>
    </row>
    <row r="253" spans="2:22" x14ac:dyDescent="0.25">
      <c r="B253" s="15" t="s">
        <v>122</v>
      </c>
      <c r="C253" s="15" t="s">
        <v>344</v>
      </c>
      <c r="D253" s="15" t="s">
        <v>210</v>
      </c>
      <c r="E253" s="15">
        <v>2023</v>
      </c>
      <c r="F253" s="15" t="s">
        <v>162</v>
      </c>
      <c r="G253" s="15" t="s">
        <v>133</v>
      </c>
      <c r="H253" s="15" t="s">
        <v>136</v>
      </c>
      <c r="I253" s="15" t="s">
        <v>139</v>
      </c>
      <c r="J253" s="15" t="s">
        <v>141</v>
      </c>
      <c r="K253" s="15" t="s">
        <v>275</v>
      </c>
      <c r="L253" s="15" t="s">
        <v>276</v>
      </c>
      <c r="M253" s="15">
        <v>3.0000000000000001E-3</v>
      </c>
      <c r="N253" s="15">
        <v>4.0000000000000001E-3</v>
      </c>
      <c r="O253" s="15">
        <v>0</v>
      </c>
      <c r="P253" s="15">
        <v>2E-3</v>
      </c>
      <c r="Q253" s="15">
        <v>1E-3</v>
      </c>
      <c r="R253" s="15">
        <v>3.0000000000000001E-3</v>
      </c>
      <c r="S253" s="15">
        <v>9.7629999999999999</v>
      </c>
      <c r="U253" s="15">
        <v>-1.0999999999999999E-2</v>
      </c>
      <c r="V253" s="15">
        <v>160</v>
      </c>
    </row>
    <row r="254" spans="2:22" x14ac:dyDescent="0.25">
      <c r="B254" s="15" t="s">
        <v>122</v>
      </c>
      <c r="C254" s="15" t="s">
        <v>344</v>
      </c>
      <c r="D254" s="15" t="s">
        <v>210</v>
      </c>
      <c r="E254" s="15">
        <v>2023</v>
      </c>
      <c r="F254" s="15" t="s">
        <v>162</v>
      </c>
      <c r="G254" s="15" t="s">
        <v>133</v>
      </c>
      <c r="H254" s="15" t="s">
        <v>136</v>
      </c>
      <c r="I254" s="15" t="s">
        <v>139</v>
      </c>
      <c r="J254" s="15" t="s">
        <v>141</v>
      </c>
      <c r="K254" s="15" t="s">
        <v>275</v>
      </c>
      <c r="L254" s="15" t="s">
        <v>277</v>
      </c>
      <c r="M254" s="15">
        <v>3.0000000000000001E-3</v>
      </c>
      <c r="N254" s="15">
        <v>3.0000000000000001E-3</v>
      </c>
      <c r="O254" s="15">
        <v>0</v>
      </c>
      <c r="P254" s="15">
        <v>2E-3</v>
      </c>
      <c r="Q254" s="15">
        <v>1E-3</v>
      </c>
      <c r="R254" s="15">
        <v>3.0000000000000001E-3</v>
      </c>
      <c r="S254" s="15">
        <v>9.5860000000000003</v>
      </c>
      <c r="U254" s="15">
        <v>-1.0999999999999999E-2</v>
      </c>
      <c r="V254" s="15">
        <v>1360</v>
      </c>
    </row>
    <row r="255" spans="2:22" x14ac:dyDescent="0.25">
      <c r="B255" s="15" t="s">
        <v>122</v>
      </c>
      <c r="C255" s="15" t="s">
        <v>344</v>
      </c>
      <c r="D255" s="15" t="s">
        <v>210</v>
      </c>
      <c r="E255" s="15">
        <v>2023</v>
      </c>
      <c r="F255" s="15" t="s">
        <v>162</v>
      </c>
      <c r="G255" s="15" t="s">
        <v>133</v>
      </c>
      <c r="H255" s="15" t="s">
        <v>136</v>
      </c>
      <c r="I255" s="15" t="s">
        <v>139</v>
      </c>
      <c r="J255" s="15" t="s">
        <v>141</v>
      </c>
      <c r="K255" s="15" t="s">
        <v>275</v>
      </c>
      <c r="L255" s="15" t="s">
        <v>278</v>
      </c>
      <c r="M255" s="15">
        <v>3.0000000000000001E-3</v>
      </c>
      <c r="N255" s="15">
        <v>4.0000000000000001E-3</v>
      </c>
      <c r="O255" s="15">
        <v>0</v>
      </c>
      <c r="P255" s="15">
        <v>2E-3</v>
      </c>
      <c r="Q255" s="15">
        <v>1E-3</v>
      </c>
      <c r="R255" s="15">
        <v>3.0000000000000001E-3</v>
      </c>
      <c r="S255" s="15">
        <v>9.6820000000000004</v>
      </c>
      <c r="U255" s="15">
        <v>-1.0999999999999999E-2</v>
      </c>
      <c r="V255" s="15">
        <v>1750</v>
      </c>
    </row>
    <row r="256" spans="2:22" x14ac:dyDescent="0.25">
      <c r="B256" s="15" t="s">
        <v>122</v>
      </c>
      <c r="C256" s="15" t="s">
        <v>344</v>
      </c>
      <c r="D256" s="15" t="s">
        <v>210</v>
      </c>
      <c r="E256" s="15">
        <v>2023</v>
      </c>
      <c r="F256" s="15" t="s">
        <v>162</v>
      </c>
      <c r="G256" s="15" t="s">
        <v>133</v>
      </c>
      <c r="H256" s="15" t="s">
        <v>136</v>
      </c>
      <c r="I256" s="15" t="s">
        <v>139</v>
      </c>
      <c r="J256" s="15" t="s">
        <v>141</v>
      </c>
      <c r="K256" s="15" t="s">
        <v>275</v>
      </c>
      <c r="L256" s="15" t="s">
        <v>279</v>
      </c>
      <c r="M256" s="15">
        <v>3.0000000000000001E-3</v>
      </c>
      <c r="N256" s="15">
        <v>3.0000000000000001E-3</v>
      </c>
      <c r="O256" s="15">
        <v>0</v>
      </c>
      <c r="P256" s="15">
        <v>2E-3</v>
      </c>
      <c r="Q256" s="15">
        <v>1E-3</v>
      </c>
      <c r="R256" s="15">
        <v>3.0000000000000001E-3</v>
      </c>
      <c r="S256" s="15">
        <v>9.6839999999999993</v>
      </c>
      <c r="U256" s="15">
        <v>-1.0999999999999999E-2</v>
      </c>
      <c r="V256" s="15">
        <v>560</v>
      </c>
    </row>
    <row r="257" spans="2:22" x14ac:dyDescent="0.25">
      <c r="B257" s="15" t="s">
        <v>122</v>
      </c>
      <c r="C257" s="15" t="s">
        <v>344</v>
      </c>
      <c r="D257" s="15" t="s">
        <v>210</v>
      </c>
      <c r="E257" s="15">
        <v>2023</v>
      </c>
      <c r="F257" s="15" t="s">
        <v>162</v>
      </c>
      <c r="G257" s="15" t="s">
        <v>133</v>
      </c>
      <c r="H257" s="15" t="s">
        <v>136</v>
      </c>
      <c r="I257" s="15" t="s">
        <v>139</v>
      </c>
      <c r="J257" s="15" t="s">
        <v>141</v>
      </c>
      <c r="K257" s="15" t="s">
        <v>275</v>
      </c>
      <c r="L257" s="15" t="s">
        <v>280</v>
      </c>
      <c r="M257" s="15">
        <v>4.0000000000000001E-3</v>
      </c>
      <c r="N257" s="15">
        <v>7.0000000000000001E-3</v>
      </c>
      <c r="O257" s="15">
        <v>1E-3</v>
      </c>
      <c r="P257" s="15">
        <v>2E-3</v>
      </c>
      <c r="Q257" s="15">
        <v>1E-3</v>
      </c>
      <c r="R257" s="15">
        <v>3.0000000000000001E-3</v>
      </c>
      <c r="S257" s="15">
        <v>9.7050000000000001</v>
      </c>
      <c r="U257" s="15">
        <v>-1.0999999999999999E-2</v>
      </c>
      <c r="V257" s="15">
        <v>100</v>
      </c>
    </row>
    <row r="258" spans="2:22" x14ac:dyDescent="0.25">
      <c r="B258" s="15" t="s">
        <v>122</v>
      </c>
      <c r="C258" s="15" t="s">
        <v>344</v>
      </c>
      <c r="D258" s="15" t="s">
        <v>211</v>
      </c>
      <c r="E258" s="15">
        <v>2023</v>
      </c>
      <c r="F258" s="15" t="s">
        <v>162</v>
      </c>
      <c r="G258" s="15" t="s">
        <v>133</v>
      </c>
      <c r="H258" s="15" t="s">
        <v>136</v>
      </c>
      <c r="I258" s="15" t="s">
        <v>139</v>
      </c>
      <c r="J258" s="15" t="s">
        <v>141</v>
      </c>
      <c r="K258" s="15" t="s">
        <v>275</v>
      </c>
      <c r="L258" s="15" t="s">
        <v>276</v>
      </c>
      <c r="M258" s="15">
        <v>3.0000000000000001E-3</v>
      </c>
      <c r="N258" s="15">
        <v>4.0000000000000001E-3</v>
      </c>
      <c r="O258" s="15">
        <v>0</v>
      </c>
      <c r="P258" s="15">
        <v>2E-3</v>
      </c>
      <c r="Q258" s="15">
        <v>1E-3</v>
      </c>
      <c r="R258" s="15">
        <v>3.0000000000000001E-3</v>
      </c>
      <c r="S258" s="15">
        <v>9.7629999999999999</v>
      </c>
      <c r="U258" s="15">
        <v>-1.0999999999999999E-2</v>
      </c>
      <c r="V258" s="15">
        <v>160</v>
      </c>
    </row>
    <row r="259" spans="2:22" x14ac:dyDescent="0.25">
      <c r="B259" s="15" t="s">
        <v>122</v>
      </c>
      <c r="C259" s="15" t="s">
        <v>344</v>
      </c>
      <c r="D259" s="15" t="s">
        <v>211</v>
      </c>
      <c r="E259" s="15">
        <v>2023</v>
      </c>
      <c r="F259" s="15" t="s">
        <v>162</v>
      </c>
      <c r="G259" s="15" t="s">
        <v>133</v>
      </c>
      <c r="H259" s="15" t="s">
        <v>136</v>
      </c>
      <c r="I259" s="15" t="s">
        <v>139</v>
      </c>
      <c r="J259" s="15" t="s">
        <v>141</v>
      </c>
      <c r="K259" s="15" t="s">
        <v>275</v>
      </c>
      <c r="L259" s="15" t="s">
        <v>277</v>
      </c>
      <c r="M259" s="15">
        <v>2E-3</v>
      </c>
      <c r="N259" s="15">
        <v>3.0000000000000001E-3</v>
      </c>
      <c r="O259" s="15">
        <v>0</v>
      </c>
      <c r="P259" s="15">
        <v>2E-3</v>
      </c>
      <c r="Q259" s="15">
        <v>1E-3</v>
      </c>
      <c r="R259" s="15">
        <v>3.0000000000000001E-3</v>
      </c>
      <c r="S259" s="15">
        <v>9.5860000000000003</v>
      </c>
      <c r="U259" s="15">
        <v>-1.0999999999999999E-2</v>
      </c>
      <c r="V259" s="15">
        <v>1360</v>
      </c>
    </row>
    <row r="260" spans="2:22" x14ac:dyDescent="0.25">
      <c r="B260" s="15" t="s">
        <v>122</v>
      </c>
      <c r="C260" s="15" t="s">
        <v>344</v>
      </c>
      <c r="D260" s="15" t="s">
        <v>211</v>
      </c>
      <c r="E260" s="15">
        <v>2023</v>
      </c>
      <c r="F260" s="15" t="s">
        <v>162</v>
      </c>
      <c r="G260" s="15" t="s">
        <v>133</v>
      </c>
      <c r="H260" s="15" t="s">
        <v>136</v>
      </c>
      <c r="I260" s="15" t="s">
        <v>139</v>
      </c>
      <c r="J260" s="15" t="s">
        <v>141</v>
      </c>
      <c r="K260" s="15" t="s">
        <v>275</v>
      </c>
      <c r="L260" s="15" t="s">
        <v>278</v>
      </c>
      <c r="M260" s="15">
        <v>2E-3</v>
      </c>
      <c r="N260" s="15">
        <v>4.0000000000000001E-3</v>
      </c>
      <c r="O260" s="15">
        <v>0</v>
      </c>
      <c r="P260" s="15">
        <v>2E-3</v>
      </c>
      <c r="Q260" s="15">
        <v>1E-3</v>
      </c>
      <c r="R260" s="15">
        <v>3.0000000000000001E-3</v>
      </c>
      <c r="S260" s="15">
        <v>9.6820000000000004</v>
      </c>
      <c r="U260" s="15">
        <v>-1.0999999999999999E-2</v>
      </c>
      <c r="V260" s="15">
        <v>1750</v>
      </c>
    </row>
    <row r="261" spans="2:22" x14ac:dyDescent="0.25">
      <c r="B261" s="15" t="s">
        <v>122</v>
      </c>
      <c r="C261" s="15" t="s">
        <v>344</v>
      </c>
      <c r="D261" s="15" t="s">
        <v>211</v>
      </c>
      <c r="E261" s="15">
        <v>2023</v>
      </c>
      <c r="F261" s="15" t="s">
        <v>162</v>
      </c>
      <c r="G261" s="15" t="s">
        <v>133</v>
      </c>
      <c r="H261" s="15" t="s">
        <v>136</v>
      </c>
      <c r="I261" s="15" t="s">
        <v>139</v>
      </c>
      <c r="J261" s="15" t="s">
        <v>141</v>
      </c>
      <c r="K261" s="15" t="s">
        <v>275</v>
      </c>
      <c r="L261" s="15" t="s">
        <v>279</v>
      </c>
      <c r="M261" s="15">
        <v>2E-3</v>
      </c>
      <c r="N261" s="15">
        <v>3.0000000000000001E-3</v>
      </c>
      <c r="O261" s="15">
        <v>0</v>
      </c>
      <c r="P261" s="15">
        <v>2E-3</v>
      </c>
      <c r="Q261" s="15">
        <v>1E-3</v>
      </c>
      <c r="R261" s="15">
        <v>3.0000000000000001E-3</v>
      </c>
      <c r="S261" s="15">
        <v>9.6839999999999993</v>
      </c>
      <c r="U261" s="15">
        <v>-1.0999999999999999E-2</v>
      </c>
      <c r="V261" s="15">
        <v>560</v>
      </c>
    </row>
    <row r="262" spans="2:22" x14ac:dyDescent="0.25">
      <c r="B262" s="15" t="s">
        <v>122</v>
      </c>
      <c r="C262" s="15" t="s">
        <v>344</v>
      </c>
      <c r="D262" s="15" t="s">
        <v>211</v>
      </c>
      <c r="E262" s="15">
        <v>2023</v>
      </c>
      <c r="F262" s="15" t="s">
        <v>162</v>
      </c>
      <c r="G262" s="15" t="s">
        <v>133</v>
      </c>
      <c r="H262" s="15" t="s">
        <v>136</v>
      </c>
      <c r="I262" s="15" t="s">
        <v>139</v>
      </c>
      <c r="J262" s="15" t="s">
        <v>141</v>
      </c>
      <c r="K262" s="15" t="s">
        <v>275</v>
      </c>
      <c r="L262" s="15" t="s">
        <v>280</v>
      </c>
      <c r="M262" s="15">
        <v>3.0000000000000001E-3</v>
      </c>
      <c r="N262" s="15">
        <v>7.0000000000000001E-3</v>
      </c>
      <c r="O262" s="15">
        <v>1E-3</v>
      </c>
      <c r="P262" s="15">
        <v>1E-3</v>
      </c>
      <c r="Q262" s="15">
        <v>1E-3</v>
      </c>
      <c r="R262" s="15">
        <v>3.0000000000000001E-3</v>
      </c>
      <c r="S262" s="15">
        <v>9.7050000000000001</v>
      </c>
      <c r="U262" s="15">
        <v>-1.0999999999999999E-2</v>
      </c>
      <c r="V262" s="15">
        <v>100</v>
      </c>
    </row>
    <row r="263" spans="2:22" x14ac:dyDescent="0.25">
      <c r="B263" s="15" t="s">
        <v>122</v>
      </c>
      <c r="C263" s="15" t="s">
        <v>344</v>
      </c>
      <c r="D263" s="15" t="s">
        <v>212</v>
      </c>
      <c r="E263" s="15">
        <v>2023</v>
      </c>
      <c r="F263" s="15" t="s">
        <v>162</v>
      </c>
      <c r="G263" s="15" t="s">
        <v>133</v>
      </c>
      <c r="H263" s="15" t="s">
        <v>136</v>
      </c>
      <c r="I263" s="15" t="s">
        <v>139</v>
      </c>
      <c r="J263" s="15" t="s">
        <v>141</v>
      </c>
      <c r="K263" s="15" t="s">
        <v>275</v>
      </c>
      <c r="L263" s="15" t="s">
        <v>276</v>
      </c>
      <c r="M263" s="15">
        <v>2E-3</v>
      </c>
      <c r="N263" s="15">
        <v>3.0000000000000001E-3</v>
      </c>
      <c r="O263" s="15">
        <v>0</v>
      </c>
      <c r="P263" s="15">
        <v>2E-3</v>
      </c>
      <c r="Q263" s="15">
        <v>1E-3</v>
      </c>
      <c r="R263" s="15">
        <v>3.0000000000000001E-3</v>
      </c>
      <c r="S263" s="15">
        <v>9.5660000000000007</v>
      </c>
      <c r="U263" s="15">
        <v>-1.0999999999999999E-2</v>
      </c>
      <c r="V263" s="15">
        <v>160</v>
      </c>
    </row>
    <row r="264" spans="2:22" x14ac:dyDescent="0.25">
      <c r="B264" s="15" t="s">
        <v>122</v>
      </c>
      <c r="C264" s="15" t="s">
        <v>344</v>
      </c>
      <c r="D264" s="15" t="s">
        <v>212</v>
      </c>
      <c r="E264" s="15">
        <v>2023</v>
      </c>
      <c r="F264" s="15" t="s">
        <v>162</v>
      </c>
      <c r="G264" s="15" t="s">
        <v>133</v>
      </c>
      <c r="H264" s="15" t="s">
        <v>136</v>
      </c>
      <c r="I264" s="15" t="s">
        <v>139</v>
      </c>
      <c r="J264" s="15" t="s">
        <v>141</v>
      </c>
      <c r="K264" s="15" t="s">
        <v>275</v>
      </c>
      <c r="L264" s="15" t="s">
        <v>277</v>
      </c>
      <c r="M264" s="15">
        <v>2E-3</v>
      </c>
      <c r="N264" s="15">
        <v>3.0000000000000001E-3</v>
      </c>
      <c r="O264" s="15">
        <v>0</v>
      </c>
      <c r="P264" s="15">
        <v>2E-3</v>
      </c>
      <c r="Q264" s="15">
        <v>1E-3</v>
      </c>
      <c r="R264" s="15">
        <v>2E-3</v>
      </c>
      <c r="S264" s="15">
        <v>9.3919999999999995</v>
      </c>
      <c r="U264" s="15">
        <v>-1.0999999999999999E-2</v>
      </c>
      <c r="V264" s="15">
        <v>1360</v>
      </c>
    </row>
    <row r="265" spans="2:22" x14ac:dyDescent="0.25">
      <c r="B265" s="15" t="s">
        <v>122</v>
      </c>
      <c r="C265" s="15" t="s">
        <v>344</v>
      </c>
      <c r="D265" s="15" t="s">
        <v>212</v>
      </c>
      <c r="E265" s="15">
        <v>2023</v>
      </c>
      <c r="F265" s="15" t="s">
        <v>162</v>
      </c>
      <c r="G265" s="15" t="s">
        <v>133</v>
      </c>
      <c r="H265" s="15" t="s">
        <v>136</v>
      </c>
      <c r="I265" s="15" t="s">
        <v>139</v>
      </c>
      <c r="J265" s="15" t="s">
        <v>141</v>
      </c>
      <c r="K265" s="15" t="s">
        <v>275</v>
      </c>
      <c r="L265" s="15" t="s">
        <v>278</v>
      </c>
      <c r="M265" s="15">
        <v>2E-3</v>
      </c>
      <c r="N265" s="15">
        <v>3.0000000000000001E-3</v>
      </c>
      <c r="O265" s="15">
        <v>0</v>
      </c>
      <c r="P265" s="15">
        <v>2E-3</v>
      </c>
      <c r="Q265" s="15">
        <v>1E-3</v>
      </c>
      <c r="R265" s="15">
        <v>2E-3</v>
      </c>
      <c r="S265" s="15">
        <v>9.4890000000000008</v>
      </c>
      <c r="U265" s="15">
        <v>-1.0999999999999999E-2</v>
      </c>
      <c r="V265" s="15">
        <v>1750</v>
      </c>
    </row>
    <row r="266" spans="2:22" x14ac:dyDescent="0.25">
      <c r="B266" s="15" t="s">
        <v>122</v>
      </c>
      <c r="C266" s="15" t="s">
        <v>344</v>
      </c>
      <c r="D266" s="15" t="s">
        <v>212</v>
      </c>
      <c r="E266" s="15">
        <v>2023</v>
      </c>
      <c r="F266" s="15" t="s">
        <v>162</v>
      </c>
      <c r="G266" s="15" t="s">
        <v>133</v>
      </c>
      <c r="H266" s="15" t="s">
        <v>136</v>
      </c>
      <c r="I266" s="15" t="s">
        <v>139</v>
      </c>
      <c r="J266" s="15" t="s">
        <v>141</v>
      </c>
      <c r="K266" s="15" t="s">
        <v>275</v>
      </c>
      <c r="L266" s="15" t="s">
        <v>279</v>
      </c>
      <c r="M266" s="15">
        <v>2E-3</v>
      </c>
      <c r="N266" s="15">
        <v>3.0000000000000001E-3</v>
      </c>
      <c r="O266" s="15">
        <v>0</v>
      </c>
      <c r="P266" s="15">
        <v>2E-3</v>
      </c>
      <c r="Q266" s="15">
        <v>1E-3</v>
      </c>
      <c r="R266" s="15">
        <v>2E-3</v>
      </c>
      <c r="S266" s="15">
        <v>9.4879999999999995</v>
      </c>
      <c r="U266" s="15">
        <v>-1.0999999999999999E-2</v>
      </c>
      <c r="V266" s="15">
        <v>560</v>
      </c>
    </row>
    <row r="267" spans="2:22" x14ac:dyDescent="0.25">
      <c r="B267" s="15" t="s">
        <v>122</v>
      </c>
      <c r="C267" s="15" t="s">
        <v>344</v>
      </c>
      <c r="D267" s="15" t="s">
        <v>212</v>
      </c>
      <c r="E267" s="15">
        <v>2023</v>
      </c>
      <c r="F267" s="15" t="s">
        <v>162</v>
      </c>
      <c r="G267" s="15" t="s">
        <v>133</v>
      </c>
      <c r="H267" s="15" t="s">
        <v>136</v>
      </c>
      <c r="I267" s="15" t="s">
        <v>139</v>
      </c>
      <c r="J267" s="15" t="s">
        <v>141</v>
      </c>
      <c r="K267" s="15" t="s">
        <v>275</v>
      </c>
      <c r="L267" s="15" t="s">
        <v>280</v>
      </c>
      <c r="M267" s="15">
        <v>3.0000000000000001E-3</v>
      </c>
      <c r="N267" s="15">
        <v>7.0000000000000001E-3</v>
      </c>
      <c r="O267" s="15">
        <v>1E-3</v>
      </c>
      <c r="P267" s="15">
        <v>1E-3</v>
      </c>
      <c r="Q267" s="15">
        <v>1E-3</v>
      </c>
      <c r="R267" s="15">
        <v>3.0000000000000001E-3</v>
      </c>
      <c r="S267" s="15">
        <v>9.5150000000000006</v>
      </c>
      <c r="U267" s="15">
        <v>-1.0999999999999999E-2</v>
      </c>
      <c r="V267" s="15">
        <v>100</v>
      </c>
    </row>
    <row r="268" spans="2:22" x14ac:dyDescent="0.25">
      <c r="B268" s="15" t="s">
        <v>122</v>
      </c>
      <c r="C268" s="15" t="s">
        <v>344</v>
      </c>
      <c r="D268" s="15" t="s">
        <v>213</v>
      </c>
      <c r="E268" s="15">
        <v>2023</v>
      </c>
      <c r="F268" s="15" t="s">
        <v>162</v>
      </c>
      <c r="G268" s="15" t="s">
        <v>133</v>
      </c>
      <c r="H268" s="15" t="s">
        <v>136</v>
      </c>
      <c r="I268" s="15" t="s">
        <v>139</v>
      </c>
      <c r="J268" s="15" t="s">
        <v>141</v>
      </c>
      <c r="K268" s="15" t="s">
        <v>275</v>
      </c>
      <c r="L268" s="15" t="s">
        <v>276</v>
      </c>
      <c r="M268" s="15">
        <v>2E-3</v>
      </c>
      <c r="N268" s="15">
        <v>4.0000000000000001E-3</v>
      </c>
      <c r="O268" s="15">
        <v>0</v>
      </c>
      <c r="P268" s="15">
        <v>1E-3</v>
      </c>
      <c r="Q268" s="15">
        <v>1E-3</v>
      </c>
      <c r="R268" s="15">
        <v>2E-3</v>
      </c>
      <c r="S268" s="15">
        <v>9.5660000000000007</v>
      </c>
      <c r="U268" s="15">
        <v>-1.0999999999999999E-2</v>
      </c>
      <c r="V268" s="15">
        <v>160</v>
      </c>
    </row>
    <row r="269" spans="2:22" x14ac:dyDescent="0.25">
      <c r="B269" s="15" t="s">
        <v>122</v>
      </c>
      <c r="C269" s="15" t="s">
        <v>344</v>
      </c>
      <c r="D269" s="15" t="s">
        <v>213</v>
      </c>
      <c r="E269" s="15">
        <v>2023</v>
      </c>
      <c r="F269" s="15" t="s">
        <v>162</v>
      </c>
      <c r="G269" s="15" t="s">
        <v>133</v>
      </c>
      <c r="H269" s="15" t="s">
        <v>136</v>
      </c>
      <c r="I269" s="15" t="s">
        <v>139</v>
      </c>
      <c r="J269" s="15" t="s">
        <v>141</v>
      </c>
      <c r="K269" s="15" t="s">
        <v>275</v>
      </c>
      <c r="L269" s="15" t="s">
        <v>277</v>
      </c>
      <c r="M269" s="15">
        <v>2E-3</v>
      </c>
      <c r="N269" s="15">
        <v>3.0000000000000001E-3</v>
      </c>
      <c r="O269" s="15">
        <v>0</v>
      </c>
      <c r="P269" s="15">
        <v>2E-3</v>
      </c>
      <c r="Q269" s="15">
        <v>1E-3</v>
      </c>
      <c r="R269" s="15">
        <v>2E-3</v>
      </c>
      <c r="S269" s="15">
        <v>9.3930000000000007</v>
      </c>
      <c r="U269" s="15">
        <v>-1.0999999999999999E-2</v>
      </c>
      <c r="V269" s="15">
        <v>1360</v>
      </c>
    </row>
    <row r="270" spans="2:22" x14ac:dyDescent="0.25">
      <c r="B270" s="15" t="s">
        <v>122</v>
      </c>
      <c r="C270" s="15" t="s">
        <v>344</v>
      </c>
      <c r="D270" s="15" t="s">
        <v>213</v>
      </c>
      <c r="E270" s="15">
        <v>2023</v>
      </c>
      <c r="F270" s="15" t="s">
        <v>162</v>
      </c>
      <c r="G270" s="15" t="s">
        <v>133</v>
      </c>
      <c r="H270" s="15" t="s">
        <v>136</v>
      </c>
      <c r="I270" s="15" t="s">
        <v>139</v>
      </c>
      <c r="J270" s="15" t="s">
        <v>141</v>
      </c>
      <c r="K270" s="15" t="s">
        <v>275</v>
      </c>
      <c r="L270" s="15" t="s">
        <v>278</v>
      </c>
      <c r="M270" s="15">
        <v>2E-3</v>
      </c>
      <c r="N270" s="15">
        <v>3.0000000000000001E-3</v>
      </c>
      <c r="O270" s="15">
        <v>0</v>
      </c>
      <c r="P270" s="15">
        <v>1E-3</v>
      </c>
      <c r="Q270" s="15">
        <v>1E-3</v>
      </c>
      <c r="R270" s="15">
        <v>2E-3</v>
      </c>
      <c r="S270" s="15">
        <v>9.49</v>
      </c>
      <c r="U270" s="15">
        <v>-1.0999999999999999E-2</v>
      </c>
      <c r="V270" s="15">
        <v>1750</v>
      </c>
    </row>
    <row r="271" spans="2:22" x14ac:dyDescent="0.25">
      <c r="B271" s="15" t="s">
        <v>122</v>
      </c>
      <c r="C271" s="15" t="s">
        <v>344</v>
      </c>
      <c r="D271" s="15" t="s">
        <v>213</v>
      </c>
      <c r="E271" s="15">
        <v>2023</v>
      </c>
      <c r="F271" s="15" t="s">
        <v>162</v>
      </c>
      <c r="G271" s="15" t="s">
        <v>133</v>
      </c>
      <c r="H271" s="15" t="s">
        <v>136</v>
      </c>
      <c r="I271" s="15" t="s">
        <v>139</v>
      </c>
      <c r="J271" s="15" t="s">
        <v>141</v>
      </c>
      <c r="K271" s="15" t="s">
        <v>275</v>
      </c>
      <c r="L271" s="15" t="s">
        <v>279</v>
      </c>
      <c r="M271" s="15">
        <v>2E-3</v>
      </c>
      <c r="N271" s="15">
        <v>3.0000000000000001E-3</v>
      </c>
      <c r="O271" s="15">
        <v>0</v>
      </c>
      <c r="P271" s="15">
        <v>1E-3</v>
      </c>
      <c r="Q271" s="15">
        <v>1E-3</v>
      </c>
      <c r="R271" s="15">
        <v>2E-3</v>
      </c>
      <c r="S271" s="15">
        <v>9.4890000000000008</v>
      </c>
      <c r="U271" s="15">
        <v>-1.0999999999999999E-2</v>
      </c>
      <c r="V271" s="15">
        <v>560</v>
      </c>
    </row>
    <row r="272" spans="2:22" x14ac:dyDescent="0.25">
      <c r="B272" s="15" t="s">
        <v>122</v>
      </c>
      <c r="C272" s="15" t="s">
        <v>344</v>
      </c>
      <c r="D272" s="15" t="s">
        <v>213</v>
      </c>
      <c r="E272" s="15">
        <v>2023</v>
      </c>
      <c r="F272" s="15" t="s">
        <v>162</v>
      </c>
      <c r="G272" s="15" t="s">
        <v>133</v>
      </c>
      <c r="H272" s="15" t="s">
        <v>136</v>
      </c>
      <c r="I272" s="15" t="s">
        <v>139</v>
      </c>
      <c r="J272" s="15" t="s">
        <v>141</v>
      </c>
      <c r="K272" s="15" t="s">
        <v>275</v>
      </c>
      <c r="L272" s="15" t="s">
        <v>280</v>
      </c>
      <c r="M272" s="15">
        <v>3.0000000000000001E-3</v>
      </c>
      <c r="N272" s="15">
        <v>6.0000000000000001E-3</v>
      </c>
      <c r="O272" s="15">
        <v>1E-3</v>
      </c>
      <c r="P272" s="15">
        <v>1E-3</v>
      </c>
      <c r="Q272" s="15">
        <v>1E-3</v>
      </c>
      <c r="R272" s="15">
        <v>3.0000000000000001E-3</v>
      </c>
      <c r="S272" s="15">
        <v>9.5150000000000006</v>
      </c>
      <c r="U272" s="15">
        <v>-1.0999999999999999E-2</v>
      </c>
      <c r="V272" s="15">
        <v>100</v>
      </c>
    </row>
    <row r="273" spans="2:22" x14ac:dyDescent="0.25">
      <c r="B273" s="15" t="s">
        <v>122</v>
      </c>
      <c r="C273" s="15" t="s">
        <v>344</v>
      </c>
      <c r="D273" s="15" t="s">
        <v>214</v>
      </c>
      <c r="E273" s="15">
        <v>2023</v>
      </c>
      <c r="F273" s="15" t="s">
        <v>162</v>
      </c>
      <c r="G273" s="15" t="s">
        <v>133</v>
      </c>
      <c r="H273" s="15" t="s">
        <v>136</v>
      </c>
      <c r="I273" s="15" t="s">
        <v>139</v>
      </c>
      <c r="J273" s="15" t="s">
        <v>141</v>
      </c>
      <c r="K273" s="15" t="s">
        <v>275</v>
      </c>
      <c r="L273" s="15" t="s">
        <v>276</v>
      </c>
      <c r="M273" s="15">
        <v>2E-3</v>
      </c>
      <c r="N273" s="15">
        <v>4.0000000000000001E-3</v>
      </c>
      <c r="O273" s="15">
        <v>0</v>
      </c>
      <c r="P273" s="15">
        <v>1E-3</v>
      </c>
      <c r="Q273" s="15">
        <v>1E-3</v>
      </c>
      <c r="R273" s="15">
        <v>2E-3</v>
      </c>
      <c r="S273" s="15">
        <v>9.3829999999999991</v>
      </c>
      <c r="U273" s="15">
        <v>-1.0999999999999999E-2</v>
      </c>
      <c r="V273" s="15">
        <v>160</v>
      </c>
    </row>
    <row r="274" spans="2:22" x14ac:dyDescent="0.25">
      <c r="B274" s="15" t="s">
        <v>122</v>
      </c>
      <c r="C274" s="15" t="s">
        <v>344</v>
      </c>
      <c r="D274" s="15" t="s">
        <v>214</v>
      </c>
      <c r="E274" s="15">
        <v>2023</v>
      </c>
      <c r="F274" s="15" t="s">
        <v>162</v>
      </c>
      <c r="G274" s="15" t="s">
        <v>133</v>
      </c>
      <c r="H274" s="15" t="s">
        <v>136</v>
      </c>
      <c r="I274" s="15" t="s">
        <v>139</v>
      </c>
      <c r="J274" s="15" t="s">
        <v>141</v>
      </c>
      <c r="K274" s="15" t="s">
        <v>275</v>
      </c>
      <c r="L274" s="15" t="s">
        <v>277</v>
      </c>
      <c r="M274" s="15">
        <v>2E-3</v>
      </c>
      <c r="N274" s="15">
        <v>3.0000000000000001E-3</v>
      </c>
      <c r="O274" s="15">
        <v>0</v>
      </c>
      <c r="P274" s="15">
        <v>1E-3</v>
      </c>
      <c r="Q274" s="15">
        <v>1E-3</v>
      </c>
      <c r="R274" s="15">
        <v>2E-3</v>
      </c>
      <c r="S274" s="15">
        <v>9.2110000000000003</v>
      </c>
      <c r="U274" s="15">
        <v>-1.0999999999999999E-2</v>
      </c>
      <c r="V274" s="15">
        <v>1360</v>
      </c>
    </row>
    <row r="275" spans="2:22" x14ac:dyDescent="0.25">
      <c r="B275" s="15" t="s">
        <v>122</v>
      </c>
      <c r="C275" s="15" t="s">
        <v>344</v>
      </c>
      <c r="D275" s="15" t="s">
        <v>214</v>
      </c>
      <c r="E275" s="15">
        <v>2023</v>
      </c>
      <c r="F275" s="15" t="s">
        <v>162</v>
      </c>
      <c r="G275" s="15" t="s">
        <v>133</v>
      </c>
      <c r="H275" s="15" t="s">
        <v>136</v>
      </c>
      <c r="I275" s="15" t="s">
        <v>139</v>
      </c>
      <c r="J275" s="15" t="s">
        <v>141</v>
      </c>
      <c r="K275" s="15" t="s">
        <v>275</v>
      </c>
      <c r="L275" s="15" t="s">
        <v>278</v>
      </c>
      <c r="M275" s="15">
        <v>2E-3</v>
      </c>
      <c r="N275" s="15">
        <v>3.0000000000000001E-3</v>
      </c>
      <c r="O275" s="15">
        <v>0</v>
      </c>
      <c r="P275" s="15">
        <v>1E-3</v>
      </c>
      <c r="Q275" s="15">
        <v>1E-3</v>
      </c>
      <c r="R275" s="15">
        <v>2E-3</v>
      </c>
      <c r="S275" s="15">
        <v>9.3089999999999993</v>
      </c>
      <c r="U275" s="15">
        <v>-1.0999999999999999E-2</v>
      </c>
      <c r="V275" s="15">
        <v>1750</v>
      </c>
    </row>
    <row r="276" spans="2:22" x14ac:dyDescent="0.25">
      <c r="B276" s="15" t="s">
        <v>122</v>
      </c>
      <c r="C276" s="15" t="s">
        <v>344</v>
      </c>
      <c r="D276" s="15" t="s">
        <v>214</v>
      </c>
      <c r="E276" s="15">
        <v>2023</v>
      </c>
      <c r="F276" s="15" t="s">
        <v>162</v>
      </c>
      <c r="G276" s="15" t="s">
        <v>133</v>
      </c>
      <c r="H276" s="15" t="s">
        <v>136</v>
      </c>
      <c r="I276" s="15" t="s">
        <v>139</v>
      </c>
      <c r="J276" s="15" t="s">
        <v>141</v>
      </c>
      <c r="K276" s="15" t="s">
        <v>275</v>
      </c>
      <c r="L276" s="15" t="s">
        <v>279</v>
      </c>
      <c r="M276" s="15">
        <v>2E-3</v>
      </c>
      <c r="N276" s="15">
        <v>3.0000000000000001E-3</v>
      </c>
      <c r="O276" s="15">
        <v>0</v>
      </c>
      <c r="P276" s="15">
        <v>1E-3</v>
      </c>
      <c r="Q276" s="15">
        <v>1E-3</v>
      </c>
      <c r="R276" s="15">
        <v>2E-3</v>
      </c>
      <c r="S276" s="15">
        <v>9.3079999999999998</v>
      </c>
      <c r="U276" s="15">
        <v>-1.0999999999999999E-2</v>
      </c>
      <c r="V276" s="15">
        <v>560</v>
      </c>
    </row>
    <row r="277" spans="2:22" x14ac:dyDescent="0.25">
      <c r="B277" s="15" t="s">
        <v>122</v>
      </c>
      <c r="C277" s="15" t="s">
        <v>344</v>
      </c>
      <c r="D277" s="15" t="s">
        <v>214</v>
      </c>
      <c r="E277" s="15">
        <v>2023</v>
      </c>
      <c r="F277" s="15" t="s">
        <v>162</v>
      </c>
      <c r="G277" s="15" t="s">
        <v>133</v>
      </c>
      <c r="H277" s="15" t="s">
        <v>136</v>
      </c>
      <c r="I277" s="15" t="s">
        <v>139</v>
      </c>
      <c r="J277" s="15" t="s">
        <v>141</v>
      </c>
      <c r="K277" s="15" t="s">
        <v>275</v>
      </c>
      <c r="L277" s="15" t="s">
        <v>280</v>
      </c>
      <c r="M277" s="15">
        <v>3.0000000000000001E-3</v>
      </c>
      <c r="N277" s="15">
        <v>6.0000000000000001E-3</v>
      </c>
      <c r="O277" s="15">
        <v>1E-3</v>
      </c>
      <c r="P277" s="15">
        <v>1E-3</v>
      </c>
      <c r="Q277" s="15">
        <v>1E-3</v>
      </c>
      <c r="R277" s="15">
        <v>3.0000000000000001E-3</v>
      </c>
      <c r="S277" s="15">
        <v>9.3350000000000009</v>
      </c>
      <c r="U277" s="15">
        <v>-1.0999999999999999E-2</v>
      </c>
      <c r="V277" s="15">
        <v>100</v>
      </c>
    </row>
    <row r="278" spans="2:22" x14ac:dyDescent="0.25">
      <c r="B278" s="15" t="s">
        <v>122</v>
      </c>
      <c r="C278" s="15" t="s">
        <v>344</v>
      </c>
      <c r="D278" s="15" t="s">
        <v>215</v>
      </c>
      <c r="E278" s="15">
        <v>2023</v>
      </c>
      <c r="F278" s="15" t="s">
        <v>162</v>
      </c>
      <c r="G278" s="15" t="s">
        <v>133</v>
      </c>
      <c r="H278" s="15" t="s">
        <v>136</v>
      </c>
      <c r="I278" s="15" t="s">
        <v>139</v>
      </c>
      <c r="J278" s="15" t="s">
        <v>141</v>
      </c>
      <c r="K278" s="15" t="s">
        <v>275</v>
      </c>
      <c r="L278" s="15" t="s">
        <v>276</v>
      </c>
      <c r="M278" s="15">
        <v>2E-3</v>
      </c>
      <c r="N278" s="15">
        <v>3.0000000000000001E-3</v>
      </c>
      <c r="O278" s="15">
        <v>0</v>
      </c>
      <c r="P278" s="15">
        <v>1E-3</v>
      </c>
      <c r="Q278" s="15">
        <v>1E-3</v>
      </c>
      <c r="R278" s="15">
        <v>2E-3</v>
      </c>
      <c r="S278" s="15">
        <v>9.3829999999999991</v>
      </c>
      <c r="U278" s="15">
        <v>-1.0999999999999999E-2</v>
      </c>
      <c r="V278" s="15">
        <v>160</v>
      </c>
    </row>
    <row r="279" spans="2:22" x14ac:dyDescent="0.25">
      <c r="B279" s="15" t="s">
        <v>122</v>
      </c>
      <c r="C279" s="15" t="s">
        <v>344</v>
      </c>
      <c r="D279" s="15" t="s">
        <v>215</v>
      </c>
      <c r="E279" s="15">
        <v>2023</v>
      </c>
      <c r="F279" s="15" t="s">
        <v>162</v>
      </c>
      <c r="G279" s="15" t="s">
        <v>133</v>
      </c>
      <c r="H279" s="15" t="s">
        <v>136</v>
      </c>
      <c r="I279" s="15" t="s">
        <v>139</v>
      </c>
      <c r="J279" s="15" t="s">
        <v>141</v>
      </c>
      <c r="K279" s="15" t="s">
        <v>275</v>
      </c>
      <c r="L279" s="15" t="s">
        <v>277</v>
      </c>
      <c r="M279" s="15">
        <v>2E-3</v>
      </c>
      <c r="N279" s="15">
        <v>2E-3</v>
      </c>
      <c r="O279" s="15">
        <v>0</v>
      </c>
      <c r="P279" s="15">
        <v>1E-3</v>
      </c>
      <c r="Q279" s="15">
        <v>1E-3</v>
      </c>
      <c r="R279" s="15">
        <v>2E-3</v>
      </c>
      <c r="S279" s="15">
        <v>9.2119999999999997</v>
      </c>
      <c r="U279" s="15">
        <v>-1.0999999999999999E-2</v>
      </c>
      <c r="V279" s="15">
        <v>1360</v>
      </c>
    </row>
    <row r="280" spans="2:22" x14ac:dyDescent="0.25">
      <c r="B280" s="15" t="s">
        <v>122</v>
      </c>
      <c r="C280" s="15" t="s">
        <v>344</v>
      </c>
      <c r="D280" s="15" t="s">
        <v>215</v>
      </c>
      <c r="E280" s="15">
        <v>2023</v>
      </c>
      <c r="F280" s="15" t="s">
        <v>162</v>
      </c>
      <c r="G280" s="15" t="s">
        <v>133</v>
      </c>
      <c r="H280" s="15" t="s">
        <v>136</v>
      </c>
      <c r="I280" s="15" t="s">
        <v>139</v>
      </c>
      <c r="J280" s="15" t="s">
        <v>141</v>
      </c>
      <c r="K280" s="15" t="s">
        <v>275</v>
      </c>
      <c r="L280" s="15" t="s">
        <v>278</v>
      </c>
      <c r="M280" s="15">
        <v>2E-3</v>
      </c>
      <c r="N280" s="15">
        <v>3.0000000000000001E-3</v>
      </c>
      <c r="O280" s="15">
        <v>0</v>
      </c>
      <c r="P280" s="15">
        <v>1E-3</v>
      </c>
      <c r="Q280" s="15">
        <v>1E-3</v>
      </c>
      <c r="R280" s="15">
        <v>2E-3</v>
      </c>
      <c r="S280" s="15">
        <v>9.31</v>
      </c>
      <c r="U280" s="15">
        <v>-1.0999999999999999E-2</v>
      </c>
      <c r="V280" s="15">
        <v>1750</v>
      </c>
    </row>
    <row r="281" spans="2:22" x14ac:dyDescent="0.25">
      <c r="B281" s="15" t="s">
        <v>122</v>
      </c>
      <c r="C281" s="15" t="s">
        <v>344</v>
      </c>
      <c r="D281" s="15" t="s">
        <v>215</v>
      </c>
      <c r="E281" s="15">
        <v>2023</v>
      </c>
      <c r="F281" s="15" t="s">
        <v>162</v>
      </c>
      <c r="G281" s="15" t="s">
        <v>133</v>
      </c>
      <c r="H281" s="15" t="s">
        <v>136</v>
      </c>
      <c r="I281" s="15" t="s">
        <v>139</v>
      </c>
      <c r="J281" s="15" t="s">
        <v>141</v>
      </c>
      <c r="K281" s="15" t="s">
        <v>275</v>
      </c>
      <c r="L281" s="15" t="s">
        <v>279</v>
      </c>
      <c r="M281" s="15">
        <v>2E-3</v>
      </c>
      <c r="N281" s="15">
        <v>2E-3</v>
      </c>
      <c r="O281" s="15">
        <v>0</v>
      </c>
      <c r="P281" s="15">
        <v>1E-3</v>
      </c>
      <c r="Q281" s="15">
        <v>1E-3</v>
      </c>
      <c r="R281" s="15">
        <v>2E-3</v>
      </c>
      <c r="S281" s="15">
        <v>9.3089999999999993</v>
      </c>
      <c r="U281" s="15">
        <v>-1.0999999999999999E-2</v>
      </c>
      <c r="V281" s="15">
        <v>560</v>
      </c>
    </row>
    <row r="282" spans="2:22" x14ac:dyDescent="0.25">
      <c r="B282" s="15" t="s">
        <v>122</v>
      </c>
      <c r="C282" s="15" t="s">
        <v>344</v>
      </c>
      <c r="D282" s="15" t="s">
        <v>215</v>
      </c>
      <c r="E282" s="15">
        <v>2023</v>
      </c>
      <c r="F282" s="15" t="s">
        <v>162</v>
      </c>
      <c r="G282" s="15" t="s">
        <v>133</v>
      </c>
      <c r="H282" s="15" t="s">
        <v>136</v>
      </c>
      <c r="I282" s="15" t="s">
        <v>139</v>
      </c>
      <c r="J282" s="15" t="s">
        <v>141</v>
      </c>
      <c r="K282" s="15" t="s">
        <v>275</v>
      </c>
      <c r="L282" s="15" t="s">
        <v>280</v>
      </c>
      <c r="M282" s="15">
        <v>3.0000000000000001E-3</v>
      </c>
      <c r="N282" s="15">
        <v>6.0000000000000001E-3</v>
      </c>
      <c r="O282" s="15">
        <v>1E-3</v>
      </c>
      <c r="P282" s="15">
        <v>1E-3</v>
      </c>
      <c r="Q282" s="15">
        <v>1E-3</v>
      </c>
      <c r="R282" s="15">
        <v>3.0000000000000001E-3</v>
      </c>
      <c r="S282" s="15">
        <v>9.3350000000000009</v>
      </c>
      <c r="U282" s="15">
        <v>-1.0999999999999999E-2</v>
      </c>
      <c r="V282" s="15">
        <v>100</v>
      </c>
    </row>
    <row r="283" spans="2:22" x14ac:dyDescent="0.25">
      <c r="B283" s="15" t="s">
        <v>122</v>
      </c>
      <c r="C283" s="15" t="s">
        <v>344</v>
      </c>
      <c r="D283" s="15" t="s">
        <v>216</v>
      </c>
      <c r="E283" s="15">
        <v>2023</v>
      </c>
      <c r="F283" s="15" t="s">
        <v>162</v>
      </c>
      <c r="G283" s="15" t="s">
        <v>133</v>
      </c>
      <c r="H283" s="15" t="s">
        <v>136</v>
      </c>
      <c r="I283" s="15" t="s">
        <v>139</v>
      </c>
      <c r="J283" s="15" t="s">
        <v>141</v>
      </c>
      <c r="K283" s="15" t="s">
        <v>275</v>
      </c>
      <c r="L283" s="15" t="s">
        <v>276</v>
      </c>
      <c r="M283" s="15">
        <v>2E-3</v>
      </c>
      <c r="N283" s="15">
        <v>3.0000000000000001E-3</v>
      </c>
      <c r="O283" s="15">
        <v>0</v>
      </c>
      <c r="P283" s="15">
        <v>1E-3</v>
      </c>
      <c r="Q283" s="15">
        <v>1E-3</v>
      </c>
      <c r="R283" s="15">
        <v>2E-3</v>
      </c>
      <c r="S283" s="15">
        <v>9.2629999999999999</v>
      </c>
      <c r="U283" s="15">
        <v>-1.0999999999999999E-2</v>
      </c>
      <c r="V283" s="15">
        <v>160</v>
      </c>
    </row>
    <row r="284" spans="2:22" x14ac:dyDescent="0.25">
      <c r="B284" s="15" t="s">
        <v>122</v>
      </c>
      <c r="C284" s="15" t="s">
        <v>344</v>
      </c>
      <c r="D284" s="15" t="s">
        <v>216</v>
      </c>
      <c r="E284" s="15">
        <v>2023</v>
      </c>
      <c r="F284" s="15" t="s">
        <v>162</v>
      </c>
      <c r="G284" s="15" t="s">
        <v>133</v>
      </c>
      <c r="H284" s="15" t="s">
        <v>136</v>
      </c>
      <c r="I284" s="15" t="s">
        <v>139</v>
      </c>
      <c r="J284" s="15" t="s">
        <v>141</v>
      </c>
      <c r="K284" s="15" t="s">
        <v>275</v>
      </c>
      <c r="L284" s="15" t="s">
        <v>277</v>
      </c>
      <c r="M284" s="15">
        <v>2E-3</v>
      </c>
      <c r="N284" s="15">
        <v>2E-3</v>
      </c>
      <c r="O284" s="15">
        <v>0</v>
      </c>
      <c r="P284" s="15">
        <v>1E-3</v>
      </c>
      <c r="Q284" s="15">
        <v>1E-3</v>
      </c>
      <c r="R284" s="15">
        <v>2E-3</v>
      </c>
      <c r="S284" s="15">
        <v>9.093</v>
      </c>
      <c r="U284" s="15">
        <v>-1.0999999999999999E-2</v>
      </c>
      <c r="V284" s="15">
        <v>1360</v>
      </c>
    </row>
    <row r="285" spans="2:22" x14ac:dyDescent="0.25">
      <c r="B285" s="15" t="s">
        <v>122</v>
      </c>
      <c r="C285" s="15" t="s">
        <v>344</v>
      </c>
      <c r="D285" s="15" t="s">
        <v>216</v>
      </c>
      <c r="E285" s="15">
        <v>2023</v>
      </c>
      <c r="F285" s="15" t="s">
        <v>162</v>
      </c>
      <c r="G285" s="15" t="s">
        <v>133</v>
      </c>
      <c r="H285" s="15" t="s">
        <v>136</v>
      </c>
      <c r="I285" s="15" t="s">
        <v>139</v>
      </c>
      <c r="J285" s="15" t="s">
        <v>141</v>
      </c>
      <c r="K285" s="15" t="s">
        <v>275</v>
      </c>
      <c r="L285" s="15" t="s">
        <v>278</v>
      </c>
      <c r="M285" s="15">
        <v>2E-3</v>
      </c>
      <c r="N285" s="15">
        <v>2E-3</v>
      </c>
      <c r="O285" s="15">
        <v>0</v>
      </c>
      <c r="P285" s="15">
        <v>1E-3</v>
      </c>
      <c r="Q285" s="15">
        <v>1E-3</v>
      </c>
      <c r="R285" s="15">
        <v>2E-3</v>
      </c>
      <c r="S285" s="15">
        <v>9.19</v>
      </c>
      <c r="U285" s="15">
        <v>-1.0999999999999999E-2</v>
      </c>
      <c r="V285" s="15">
        <v>1750</v>
      </c>
    </row>
    <row r="286" spans="2:22" x14ac:dyDescent="0.25">
      <c r="B286" s="15" t="s">
        <v>122</v>
      </c>
      <c r="C286" s="15" t="s">
        <v>344</v>
      </c>
      <c r="D286" s="15" t="s">
        <v>216</v>
      </c>
      <c r="E286" s="15">
        <v>2023</v>
      </c>
      <c r="F286" s="15" t="s">
        <v>162</v>
      </c>
      <c r="G286" s="15" t="s">
        <v>133</v>
      </c>
      <c r="H286" s="15" t="s">
        <v>136</v>
      </c>
      <c r="I286" s="15" t="s">
        <v>139</v>
      </c>
      <c r="J286" s="15" t="s">
        <v>141</v>
      </c>
      <c r="K286" s="15" t="s">
        <v>275</v>
      </c>
      <c r="L286" s="15" t="s">
        <v>279</v>
      </c>
      <c r="M286" s="15">
        <v>2E-3</v>
      </c>
      <c r="N286" s="15">
        <v>2E-3</v>
      </c>
      <c r="O286" s="15">
        <v>0</v>
      </c>
      <c r="P286" s="15">
        <v>1E-3</v>
      </c>
      <c r="Q286" s="15">
        <v>1E-3</v>
      </c>
      <c r="R286" s="15">
        <v>2E-3</v>
      </c>
      <c r="S286" s="15">
        <v>9.19</v>
      </c>
      <c r="U286" s="15">
        <v>-1.0999999999999999E-2</v>
      </c>
      <c r="V286" s="15">
        <v>560</v>
      </c>
    </row>
    <row r="287" spans="2:22" x14ac:dyDescent="0.25">
      <c r="B287" s="15" t="s">
        <v>122</v>
      </c>
      <c r="C287" s="15" t="s">
        <v>344</v>
      </c>
      <c r="D287" s="15" t="s">
        <v>216</v>
      </c>
      <c r="E287" s="15">
        <v>2023</v>
      </c>
      <c r="F287" s="15" t="s">
        <v>162</v>
      </c>
      <c r="G287" s="15" t="s">
        <v>133</v>
      </c>
      <c r="H287" s="15" t="s">
        <v>136</v>
      </c>
      <c r="I287" s="15" t="s">
        <v>139</v>
      </c>
      <c r="J287" s="15" t="s">
        <v>141</v>
      </c>
      <c r="K287" s="15" t="s">
        <v>275</v>
      </c>
      <c r="L287" s="15" t="s">
        <v>280</v>
      </c>
      <c r="M287" s="15">
        <v>3.0000000000000001E-3</v>
      </c>
      <c r="N287" s="15">
        <v>6.0000000000000001E-3</v>
      </c>
      <c r="O287" s="15">
        <v>1E-3</v>
      </c>
      <c r="P287" s="15">
        <v>1E-3</v>
      </c>
      <c r="Q287" s="15">
        <v>1E-3</v>
      </c>
      <c r="R287" s="15">
        <v>3.0000000000000001E-3</v>
      </c>
      <c r="S287" s="15">
        <v>9.2140000000000004</v>
      </c>
      <c r="U287" s="15">
        <v>-1.0999999999999999E-2</v>
      </c>
      <c r="V287" s="15">
        <v>100</v>
      </c>
    </row>
    <row r="288" spans="2:22" x14ac:dyDescent="0.25">
      <c r="B288" s="15" t="s">
        <v>122</v>
      </c>
      <c r="C288" s="15" t="s">
        <v>344</v>
      </c>
      <c r="D288" s="15" t="s">
        <v>217</v>
      </c>
      <c r="E288" s="15">
        <v>2023</v>
      </c>
      <c r="F288" s="15" t="s">
        <v>162</v>
      </c>
      <c r="G288" s="15" t="s">
        <v>133</v>
      </c>
      <c r="H288" s="15" t="s">
        <v>136</v>
      </c>
      <c r="I288" s="15" t="s">
        <v>139</v>
      </c>
      <c r="J288" s="15" t="s">
        <v>141</v>
      </c>
      <c r="K288" s="15" t="s">
        <v>275</v>
      </c>
      <c r="L288" s="15" t="s">
        <v>276</v>
      </c>
      <c r="M288" s="15">
        <v>2E-3</v>
      </c>
      <c r="N288" s="15">
        <v>3.0000000000000001E-3</v>
      </c>
      <c r="O288" s="15">
        <v>0</v>
      </c>
      <c r="P288" s="15">
        <v>1E-3</v>
      </c>
      <c r="Q288" s="15">
        <v>1E-3</v>
      </c>
      <c r="R288" s="15">
        <v>2E-3</v>
      </c>
      <c r="S288" s="15">
        <v>9.2620000000000005</v>
      </c>
      <c r="U288" s="15">
        <v>-1.0999999999999999E-2</v>
      </c>
      <c r="V288" s="15">
        <v>160</v>
      </c>
    </row>
    <row r="289" spans="2:22" x14ac:dyDescent="0.25">
      <c r="B289" s="15" t="s">
        <v>122</v>
      </c>
      <c r="C289" s="15" t="s">
        <v>344</v>
      </c>
      <c r="D289" s="15" t="s">
        <v>217</v>
      </c>
      <c r="E289" s="15">
        <v>2023</v>
      </c>
      <c r="F289" s="15" t="s">
        <v>162</v>
      </c>
      <c r="G289" s="15" t="s">
        <v>133</v>
      </c>
      <c r="H289" s="15" t="s">
        <v>136</v>
      </c>
      <c r="I289" s="15" t="s">
        <v>139</v>
      </c>
      <c r="J289" s="15" t="s">
        <v>141</v>
      </c>
      <c r="K289" s="15" t="s">
        <v>275</v>
      </c>
      <c r="L289" s="15" t="s">
        <v>277</v>
      </c>
      <c r="M289" s="15">
        <v>2E-3</v>
      </c>
      <c r="N289" s="15">
        <v>2E-3</v>
      </c>
      <c r="O289" s="15">
        <v>0</v>
      </c>
      <c r="P289" s="15">
        <v>1E-3</v>
      </c>
      <c r="Q289" s="15">
        <v>1E-3</v>
      </c>
      <c r="R289" s="15">
        <v>2E-3</v>
      </c>
      <c r="S289" s="15">
        <v>9.093</v>
      </c>
      <c r="U289" s="15">
        <v>-1.0999999999999999E-2</v>
      </c>
      <c r="V289" s="15">
        <v>1360</v>
      </c>
    </row>
    <row r="290" spans="2:22" x14ac:dyDescent="0.25">
      <c r="B290" s="15" t="s">
        <v>122</v>
      </c>
      <c r="C290" s="15" t="s">
        <v>344</v>
      </c>
      <c r="D290" s="15" t="s">
        <v>217</v>
      </c>
      <c r="E290" s="15">
        <v>2023</v>
      </c>
      <c r="F290" s="15" t="s">
        <v>162</v>
      </c>
      <c r="G290" s="15" t="s">
        <v>133</v>
      </c>
      <c r="H290" s="15" t="s">
        <v>136</v>
      </c>
      <c r="I290" s="15" t="s">
        <v>139</v>
      </c>
      <c r="J290" s="15" t="s">
        <v>141</v>
      </c>
      <c r="K290" s="15" t="s">
        <v>275</v>
      </c>
      <c r="L290" s="15" t="s">
        <v>278</v>
      </c>
      <c r="M290" s="15">
        <v>2E-3</v>
      </c>
      <c r="N290" s="15">
        <v>2E-3</v>
      </c>
      <c r="O290" s="15">
        <v>0</v>
      </c>
      <c r="P290" s="15">
        <v>1E-3</v>
      </c>
      <c r="Q290" s="15">
        <v>1E-3</v>
      </c>
      <c r="R290" s="15">
        <v>2E-3</v>
      </c>
      <c r="S290" s="15">
        <v>9.19</v>
      </c>
      <c r="U290" s="15">
        <v>-1.0999999999999999E-2</v>
      </c>
      <c r="V290" s="15">
        <v>1750</v>
      </c>
    </row>
    <row r="291" spans="2:22" x14ac:dyDescent="0.25">
      <c r="B291" s="15" t="s">
        <v>122</v>
      </c>
      <c r="C291" s="15" t="s">
        <v>344</v>
      </c>
      <c r="D291" s="15" t="s">
        <v>217</v>
      </c>
      <c r="E291" s="15">
        <v>2023</v>
      </c>
      <c r="F291" s="15" t="s">
        <v>162</v>
      </c>
      <c r="G291" s="15" t="s">
        <v>133</v>
      </c>
      <c r="H291" s="15" t="s">
        <v>136</v>
      </c>
      <c r="I291" s="15" t="s">
        <v>139</v>
      </c>
      <c r="J291" s="15" t="s">
        <v>141</v>
      </c>
      <c r="K291" s="15" t="s">
        <v>275</v>
      </c>
      <c r="L291" s="15" t="s">
        <v>279</v>
      </c>
      <c r="M291" s="15">
        <v>2E-3</v>
      </c>
      <c r="N291" s="15">
        <v>2E-3</v>
      </c>
      <c r="O291" s="15">
        <v>0</v>
      </c>
      <c r="P291" s="15">
        <v>1E-3</v>
      </c>
      <c r="Q291" s="15">
        <v>1E-3</v>
      </c>
      <c r="R291" s="15">
        <v>2E-3</v>
      </c>
      <c r="S291" s="15">
        <v>9.1890000000000001</v>
      </c>
      <c r="U291" s="15">
        <v>-1.0999999999999999E-2</v>
      </c>
      <c r="V291" s="15">
        <v>560</v>
      </c>
    </row>
    <row r="292" spans="2:22" x14ac:dyDescent="0.25">
      <c r="B292" s="15" t="s">
        <v>122</v>
      </c>
      <c r="C292" s="15" t="s">
        <v>344</v>
      </c>
      <c r="D292" s="15" t="s">
        <v>217</v>
      </c>
      <c r="E292" s="15">
        <v>2023</v>
      </c>
      <c r="F292" s="15" t="s">
        <v>162</v>
      </c>
      <c r="G292" s="15" t="s">
        <v>133</v>
      </c>
      <c r="H292" s="15" t="s">
        <v>136</v>
      </c>
      <c r="I292" s="15" t="s">
        <v>139</v>
      </c>
      <c r="J292" s="15" t="s">
        <v>141</v>
      </c>
      <c r="K292" s="15" t="s">
        <v>275</v>
      </c>
      <c r="L292" s="15" t="s">
        <v>280</v>
      </c>
      <c r="M292" s="15">
        <v>3.0000000000000001E-3</v>
      </c>
      <c r="N292" s="15">
        <v>6.0000000000000001E-3</v>
      </c>
      <c r="O292" s="15">
        <v>1E-3</v>
      </c>
      <c r="P292" s="15">
        <v>1E-3</v>
      </c>
      <c r="Q292" s="15">
        <v>1E-3</v>
      </c>
      <c r="R292" s="15">
        <v>3.0000000000000001E-3</v>
      </c>
      <c r="S292" s="15">
        <v>9.2140000000000004</v>
      </c>
      <c r="U292" s="15">
        <v>-1.0999999999999999E-2</v>
      </c>
      <c r="V292" s="15">
        <v>100</v>
      </c>
    </row>
    <row r="293" spans="2:22" x14ac:dyDescent="0.25">
      <c r="B293" s="15" t="s">
        <v>122</v>
      </c>
      <c r="C293" s="15" t="s">
        <v>344</v>
      </c>
      <c r="D293" s="15" t="s">
        <v>218</v>
      </c>
      <c r="E293" s="15">
        <v>2023</v>
      </c>
      <c r="F293" s="15" t="s">
        <v>162</v>
      </c>
      <c r="G293" s="15" t="s">
        <v>133</v>
      </c>
      <c r="H293" s="15" t="s">
        <v>136</v>
      </c>
      <c r="I293" s="15" t="s">
        <v>139</v>
      </c>
      <c r="J293" s="15" t="s">
        <v>141</v>
      </c>
      <c r="K293" s="15" t="s">
        <v>275</v>
      </c>
      <c r="L293" s="15" t="s">
        <v>276</v>
      </c>
      <c r="M293" s="15">
        <v>2E-3</v>
      </c>
      <c r="N293" s="15">
        <v>2E-3</v>
      </c>
      <c r="O293" s="15">
        <v>0</v>
      </c>
      <c r="P293" s="15">
        <v>1E-3</v>
      </c>
      <c r="Q293" s="15">
        <v>1E-3</v>
      </c>
      <c r="R293" s="15">
        <v>2E-3</v>
      </c>
      <c r="S293" s="15">
        <v>9.1869999999999994</v>
      </c>
      <c r="U293" s="15">
        <v>247.88499999999999</v>
      </c>
      <c r="V293" s="15">
        <v>160</v>
      </c>
    </row>
    <row r="294" spans="2:22" x14ac:dyDescent="0.25">
      <c r="B294" s="15" t="s">
        <v>122</v>
      </c>
      <c r="C294" s="15" t="s">
        <v>344</v>
      </c>
      <c r="D294" s="15" t="s">
        <v>218</v>
      </c>
      <c r="E294" s="15">
        <v>2023</v>
      </c>
      <c r="F294" s="15" t="s">
        <v>162</v>
      </c>
      <c r="G294" s="15" t="s">
        <v>133</v>
      </c>
      <c r="H294" s="15" t="s">
        <v>136</v>
      </c>
      <c r="I294" s="15" t="s">
        <v>139</v>
      </c>
      <c r="J294" s="15" t="s">
        <v>141</v>
      </c>
      <c r="K294" s="15" t="s">
        <v>275</v>
      </c>
      <c r="L294" s="15" t="s">
        <v>277</v>
      </c>
      <c r="M294" s="15">
        <v>2E-3</v>
      </c>
      <c r="N294" s="15">
        <v>1E-3</v>
      </c>
      <c r="O294" s="15">
        <v>0</v>
      </c>
      <c r="P294" s="15">
        <v>1E-3</v>
      </c>
      <c r="Q294" s="15">
        <v>1E-3</v>
      </c>
      <c r="R294" s="15">
        <v>2E-3</v>
      </c>
      <c r="S294" s="15">
        <v>9.0169999999999995</v>
      </c>
      <c r="U294" s="15">
        <v>291.81200000000001</v>
      </c>
      <c r="V294" s="15">
        <v>1360</v>
      </c>
    </row>
    <row r="295" spans="2:22" x14ac:dyDescent="0.25">
      <c r="B295" s="15" t="s">
        <v>122</v>
      </c>
      <c r="C295" s="15" t="s">
        <v>344</v>
      </c>
      <c r="D295" s="15" t="s">
        <v>218</v>
      </c>
      <c r="E295" s="15">
        <v>2023</v>
      </c>
      <c r="F295" s="15" t="s">
        <v>162</v>
      </c>
      <c r="G295" s="15" t="s">
        <v>133</v>
      </c>
      <c r="H295" s="15" t="s">
        <v>136</v>
      </c>
      <c r="I295" s="15" t="s">
        <v>139</v>
      </c>
      <c r="J295" s="15" t="s">
        <v>141</v>
      </c>
      <c r="K295" s="15" t="s">
        <v>275</v>
      </c>
      <c r="L295" s="15" t="s">
        <v>278</v>
      </c>
      <c r="M295" s="15">
        <v>2E-3</v>
      </c>
      <c r="N295" s="15">
        <v>2E-3</v>
      </c>
      <c r="O295" s="15">
        <v>0</v>
      </c>
      <c r="P295" s="15">
        <v>1E-3</v>
      </c>
      <c r="Q295" s="15">
        <v>1E-3</v>
      </c>
      <c r="R295" s="15">
        <v>2E-3</v>
      </c>
      <c r="S295" s="15">
        <v>9.1159999999999997</v>
      </c>
      <c r="U295" s="15">
        <v>245.672</v>
      </c>
      <c r="V295" s="15">
        <v>1750</v>
      </c>
    </row>
    <row r="296" spans="2:22" x14ac:dyDescent="0.25">
      <c r="B296" s="15" t="s">
        <v>122</v>
      </c>
      <c r="C296" s="15" t="s">
        <v>344</v>
      </c>
      <c r="D296" s="15" t="s">
        <v>218</v>
      </c>
      <c r="E296" s="15">
        <v>2023</v>
      </c>
      <c r="F296" s="15" t="s">
        <v>162</v>
      </c>
      <c r="G296" s="15" t="s">
        <v>133</v>
      </c>
      <c r="H296" s="15" t="s">
        <v>136</v>
      </c>
      <c r="I296" s="15" t="s">
        <v>139</v>
      </c>
      <c r="J296" s="15" t="s">
        <v>141</v>
      </c>
      <c r="K296" s="15" t="s">
        <v>275</v>
      </c>
      <c r="L296" s="15" t="s">
        <v>279</v>
      </c>
      <c r="M296" s="15">
        <v>2E-3</v>
      </c>
      <c r="N296" s="15">
        <v>2E-3</v>
      </c>
      <c r="O296" s="15">
        <v>0</v>
      </c>
      <c r="P296" s="15">
        <v>1E-3</v>
      </c>
      <c r="Q296" s="15">
        <v>1E-3</v>
      </c>
      <c r="R296" s="15">
        <v>2E-3</v>
      </c>
      <c r="S296" s="15">
        <v>9.1159999999999997</v>
      </c>
      <c r="U296" s="15">
        <v>223.80500000000001</v>
      </c>
      <c r="V296" s="15">
        <v>560</v>
      </c>
    </row>
    <row r="297" spans="2:22" x14ac:dyDescent="0.25">
      <c r="B297" s="15" t="s">
        <v>122</v>
      </c>
      <c r="C297" s="15" t="s">
        <v>344</v>
      </c>
      <c r="D297" s="15" t="s">
        <v>218</v>
      </c>
      <c r="E297" s="15">
        <v>2023</v>
      </c>
      <c r="F297" s="15" t="s">
        <v>162</v>
      </c>
      <c r="G297" s="15" t="s">
        <v>133</v>
      </c>
      <c r="H297" s="15" t="s">
        <v>136</v>
      </c>
      <c r="I297" s="15" t="s">
        <v>139</v>
      </c>
      <c r="J297" s="15" t="s">
        <v>141</v>
      </c>
      <c r="K297" s="15" t="s">
        <v>275</v>
      </c>
      <c r="L297" s="15" t="s">
        <v>280</v>
      </c>
      <c r="M297" s="15">
        <v>2E-3</v>
      </c>
      <c r="N297" s="15">
        <v>5.0000000000000001E-3</v>
      </c>
      <c r="O297" s="15">
        <v>1E-3</v>
      </c>
      <c r="P297" s="15">
        <v>1E-3</v>
      </c>
      <c r="Q297" s="15">
        <v>1E-3</v>
      </c>
      <c r="R297" s="15">
        <v>3.0000000000000001E-3</v>
      </c>
      <c r="S297" s="15">
        <v>9.1389999999999993</v>
      </c>
      <c r="U297" s="15">
        <v>221.84200000000001</v>
      </c>
      <c r="V297" s="15">
        <v>100</v>
      </c>
    </row>
    <row r="298" spans="2:22" x14ac:dyDescent="0.25">
      <c r="B298" s="15" t="s">
        <v>122</v>
      </c>
      <c r="C298" s="15" t="s">
        <v>344</v>
      </c>
      <c r="D298" s="15" t="s">
        <v>219</v>
      </c>
      <c r="E298" s="15">
        <v>2023</v>
      </c>
      <c r="F298" s="15" t="s">
        <v>162</v>
      </c>
      <c r="G298" s="15" t="s">
        <v>133</v>
      </c>
      <c r="H298" s="15" t="s">
        <v>136</v>
      </c>
      <c r="I298" s="15" t="s">
        <v>139</v>
      </c>
      <c r="J298" s="15" t="s">
        <v>141</v>
      </c>
      <c r="K298" s="15" t="s">
        <v>275</v>
      </c>
      <c r="L298" s="15" t="s">
        <v>276</v>
      </c>
      <c r="M298" s="15">
        <v>2E-3</v>
      </c>
      <c r="N298" s="15">
        <v>2E-3</v>
      </c>
      <c r="O298" s="15">
        <v>0</v>
      </c>
      <c r="P298" s="15">
        <v>1E-3</v>
      </c>
      <c r="Q298" s="15">
        <v>1E-3</v>
      </c>
      <c r="R298" s="15">
        <v>2E-3</v>
      </c>
      <c r="S298" s="15">
        <v>9.1869999999999994</v>
      </c>
      <c r="U298" s="15">
        <v>247.88499999999999</v>
      </c>
      <c r="V298" s="15">
        <v>160</v>
      </c>
    </row>
    <row r="299" spans="2:22" x14ac:dyDescent="0.25">
      <c r="B299" s="15" t="s">
        <v>122</v>
      </c>
      <c r="C299" s="15" t="s">
        <v>344</v>
      </c>
      <c r="D299" s="15" t="s">
        <v>219</v>
      </c>
      <c r="E299" s="15">
        <v>2023</v>
      </c>
      <c r="F299" s="15" t="s">
        <v>162</v>
      </c>
      <c r="G299" s="15" t="s">
        <v>133</v>
      </c>
      <c r="H299" s="15" t="s">
        <v>136</v>
      </c>
      <c r="I299" s="15" t="s">
        <v>139</v>
      </c>
      <c r="J299" s="15" t="s">
        <v>141</v>
      </c>
      <c r="K299" s="15" t="s">
        <v>275</v>
      </c>
      <c r="L299" s="15" t="s">
        <v>277</v>
      </c>
      <c r="M299" s="15">
        <v>2E-3</v>
      </c>
      <c r="N299" s="15">
        <v>1E-3</v>
      </c>
      <c r="O299" s="15">
        <v>0</v>
      </c>
      <c r="P299" s="15">
        <v>1E-3</v>
      </c>
      <c r="Q299" s="15">
        <v>1E-3</v>
      </c>
      <c r="R299" s="15">
        <v>2E-3</v>
      </c>
      <c r="S299" s="15">
        <v>9.0169999999999995</v>
      </c>
      <c r="U299" s="15">
        <v>291.80900000000003</v>
      </c>
      <c r="V299" s="15">
        <v>1360</v>
      </c>
    </row>
    <row r="300" spans="2:22" x14ac:dyDescent="0.25">
      <c r="B300" s="15" t="s">
        <v>122</v>
      </c>
      <c r="C300" s="15" t="s">
        <v>344</v>
      </c>
      <c r="D300" s="15" t="s">
        <v>219</v>
      </c>
      <c r="E300" s="15">
        <v>2023</v>
      </c>
      <c r="F300" s="15" t="s">
        <v>162</v>
      </c>
      <c r="G300" s="15" t="s">
        <v>133</v>
      </c>
      <c r="H300" s="15" t="s">
        <v>136</v>
      </c>
      <c r="I300" s="15" t="s">
        <v>139</v>
      </c>
      <c r="J300" s="15" t="s">
        <v>141</v>
      </c>
      <c r="K300" s="15" t="s">
        <v>275</v>
      </c>
      <c r="L300" s="15" t="s">
        <v>278</v>
      </c>
      <c r="M300" s="15">
        <v>2E-3</v>
      </c>
      <c r="N300" s="15">
        <v>2E-3</v>
      </c>
      <c r="O300" s="15">
        <v>0</v>
      </c>
      <c r="P300" s="15">
        <v>1E-3</v>
      </c>
      <c r="Q300" s="15">
        <v>1E-3</v>
      </c>
      <c r="R300" s="15">
        <v>2E-3</v>
      </c>
      <c r="S300" s="15">
        <v>9.1159999999999997</v>
      </c>
      <c r="U300" s="15">
        <v>245.679</v>
      </c>
      <c r="V300" s="15">
        <v>1750</v>
      </c>
    </row>
    <row r="301" spans="2:22" x14ac:dyDescent="0.25">
      <c r="B301" s="15" t="s">
        <v>122</v>
      </c>
      <c r="C301" s="15" t="s">
        <v>344</v>
      </c>
      <c r="D301" s="15" t="s">
        <v>219</v>
      </c>
      <c r="E301" s="15">
        <v>2023</v>
      </c>
      <c r="F301" s="15" t="s">
        <v>162</v>
      </c>
      <c r="G301" s="15" t="s">
        <v>133</v>
      </c>
      <c r="H301" s="15" t="s">
        <v>136</v>
      </c>
      <c r="I301" s="15" t="s">
        <v>139</v>
      </c>
      <c r="J301" s="15" t="s">
        <v>141</v>
      </c>
      <c r="K301" s="15" t="s">
        <v>275</v>
      </c>
      <c r="L301" s="15" t="s">
        <v>279</v>
      </c>
      <c r="M301" s="15">
        <v>2E-3</v>
      </c>
      <c r="N301" s="15">
        <v>1E-3</v>
      </c>
      <c r="O301" s="15">
        <v>0</v>
      </c>
      <c r="P301" s="15">
        <v>1E-3</v>
      </c>
      <c r="Q301" s="15">
        <v>1E-3</v>
      </c>
      <c r="R301" s="15">
        <v>2E-3</v>
      </c>
      <c r="S301" s="15">
        <v>9.1159999999999997</v>
      </c>
      <c r="U301" s="15">
        <v>223.82599999999999</v>
      </c>
      <c r="V301" s="15">
        <v>560</v>
      </c>
    </row>
    <row r="302" spans="2:22" x14ac:dyDescent="0.25">
      <c r="B302" s="15" t="s">
        <v>122</v>
      </c>
      <c r="C302" s="15" t="s">
        <v>344</v>
      </c>
      <c r="D302" s="15" t="s">
        <v>219</v>
      </c>
      <c r="E302" s="15">
        <v>2023</v>
      </c>
      <c r="F302" s="15" t="s">
        <v>162</v>
      </c>
      <c r="G302" s="15" t="s">
        <v>133</v>
      </c>
      <c r="H302" s="15" t="s">
        <v>136</v>
      </c>
      <c r="I302" s="15" t="s">
        <v>139</v>
      </c>
      <c r="J302" s="15" t="s">
        <v>141</v>
      </c>
      <c r="K302" s="15" t="s">
        <v>275</v>
      </c>
      <c r="L302" s="15" t="s">
        <v>280</v>
      </c>
      <c r="M302" s="15">
        <v>3.0000000000000001E-3</v>
      </c>
      <c r="N302" s="15">
        <v>5.0000000000000001E-3</v>
      </c>
      <c r="O302" s="15">
        <v>0</v>
      </c>
      <c r="P302" s="15">
        <v>1E-3</v>
      </c>
      <c r="Q302" s="15">
        <v>1E-3</v>
      </c>
      <c r="R302" s="15">
        <v>3.0000000000000001E-3</v>
      </c>
      <c r="S302" s="15">
        <v>9.1379999999999999</v>
      </c>
      <c r="U302" s="15">
        <v>221.9</v>
      </c>
      <c r="V302" s="15">
        <v>100</v>
      </c>
    </row>
    <row r="303" spans="2:22" x14ac:dyDescent="0.25">
      <c r="B303" s="15" t="s">
        <v>122</v>
      </c>
      <c r="C303" s="15" t="s">
        <v>344</v>
      </c>
      <c r="D303" s="15" t="s">
        <v>220</v>
      </c>
      <c r="E303" s="15">
        <v>2023</v>
      </c>
      <c r="F303" s="15" t="s">
        <v>162</v>
      </c>
      <c r="G303" s="15" t="s">
        <v>133</v>
      </c>
      <c r="H303" s="15" t="s">
        <v>136</v>
      </c>
      <c r="I303" s="15" t="s">
        <v>139</v>
      </c>
      <c r="J303" s="15" t="s">
        <v>141</v>
      </c>
      <c r="K303" s="15" t="s">
        <v>275</v>
      </c>
      <c r="L303" s="15" t="s">
        <v>276</v>
      </c>
      <c r="M303" s="15">
        <v>2E-3</v>
      </c>
      <c r="N303" s="15">
        <v>2E-3</v>
      </c>
      <c r="O303" s="15">
        <v>0</v>
      </c>
      <c r="P303" s="15">
        <v>2E-3</v>
      </c>
      <c r="Q303" s="15">
        <v>1E-3</v>
      </c>
      <c r="R303" s="15">
        <v>2E-3</v>
      </c>
      <c r="S303" s="15">
        <v>9.2669999999999995</v>
      </c>
      <c r="U303" s="15">
        <v>21601.88</v>
      </c>
      <c r="V303" s="15">
        <v>160</v>
      </c>
    </row>
    <row r="304" spans="2:22" x14ac:dyDescent="0.25">
      <c r="B304" s="15" t="s">
        <v>122</v>
      </c>
      <c r="C304" s="15" t="s">
        <v>344</v>
      </c>
      <c r="D304" s="15" t="s">
        <v>220</v>
      </c>
      <c r="E304" s="15">
        <v>2023</v>
      </c>
      <c r="F304" s="15" t="s">
        <v>162</v>
      </c>
      <c r="G304" s="15" t="s">
        <v>133</v>
      </c>
      <c r="H304" s="15" t="s">
        <v>136</v>
      </c>
      <c r="I304" s="15" t="s">
        <v>139</v>
      </c>
      <c r="J304" s="15" t="s">
        <v>141</v>
      </c>
      <c r="K304" s="15" t="s">
        <v>275</v>
      </c>
      <c r="L304" s="15" t="s">
        <v>277</v>
      </c>
      <c r="M304" s="15">
        <v>2E-3</v>
      </c>
      <c r="N304" s="15">
        <v>1E-3</v>
      </c>
      <c r="O304" s="15">
        <v>0</v>
      </c>
      <c r="P304" s="15">
        <v>2E-3</v>
      </c>
      <c r="Q304" s="15">
        <v>1E-3</v>
      </c>
      <c r="R304" s="15">
        <v>2E-3</v>
      </c>
      <c r="S304" s="15">
        <v>9.0960000000000001</v>
      </c>
      <c r="U304" s="15">
        <v>21636.274000000001</v>
      </c>
      <c r="V304" s="15">
        <v>1360</v>
      </c>
    </row>
    <row r="305" spans="2:22" x14ac:dyDescent="0.25">
      <c r="B305" s="15" t="s">
        <v>122</v>
      </c>
      <c r="C305" s="15" t="s">
        <v>344</v>
      </c>
      <c r="D305" s="15" t="s">
        <v>220</v>
      </c>
      <c r="E305" s="15">
        <v>2023</v>
      </c>
      <c r="F305" s="15" t="s">
        <v>162</v>
      </c>
      <c r="G305" s="15" t="s">
        <v>133</v>
      </c>
      <c r="H305" s="15" t="s">
        <v>136</v>
      </c>
      <c r="I305" s="15" t="s">
        <v>139</v>
      </c>
      <c r="J305" s="15" t="s">
        <v>141</v>
      </c>
      <c r="K305" s="15" t="s">
        <v>275</v>
      </c>
      <c r="L305" s="15" t="s">
        <v>278</v>
      </c>
      <c r="M305" s="15">
        <v>2E-3</v>
      </c>
      <c r="N305" s="15">
        <v>2E-3</v>
      </c>
      <c r="O305" s="15">
        <v>0</v>
      </c>
      <c r="P305" s="15">
        <v>1E-3</v>
      </c>
      <c r="Q305" s="15">
        <v>1E-3</v>
      </c>
      <c r="R305" s="15">
        <v>2E-3</v>
      </c>
      <c r="S305" s="15">
        <v>9.1920000000000002</v>
      </c>
      <c r="U305" s="15">
        <v>21239.021000000001</v>
      </c>
      <c r="V305" s="15">
        <v>1750</v>
      </c>
    </row>
    <row r="306" spans="2:22" x14ac:dyDescent="0.25">
      <c r="B306" s="15" t="s">
        <v>122</v>
      </c>
      <c r="C306" s="15" t="s">
        <v>344</v>
      </c>
      <c r="D306" s="15" t="s">
        <v>220</v>
      </c>
      <c r="E306" s="15">
        <v>2023</v>
      </c>
      <c r="F306" s="15" t="s">
        <v>162</v>
      </c>
      <c r="G306" s="15" t="s">
        <v>133</v>
      </c>
      <c r="H306" s="15" t="s">
        <v>136</v>
      </c>
      <c r="I306" s="15" t="s">
        <v>139</v>
      </c>
      <c r="J306" s="15" t="s">
        <v>141</v>
      </c>
      <c r="K306" s="15" t="s">
        <v>275</v>
      </c>
      <c r="L306" s="15" t="s">
        <v>279</v>
      </c>
      <c r="M306" s="15">
        <v>2E-3</v>
      </c>
      <c r="N306" s="15">
        <v>2E-3</v>
      </c>
      <c r="O306" s="15">
        <v>0</v>
      </c>
      <c r="P306" s="15">
        <v>2E-3</v>
      </c>
      <c r="Q306" s="15">
        <v>1E-3</v>
      </c>
      <c r="R306" s="15">
        <v>2E-3</v>
      </c>
      <c r="S306" s="15">
        <v>9.1950000000000003</v>
      </c>
      <c r="U306" s="15">
        <v>21173.574000000001</v>
      </c>
      <c r="V306" s="15">
        <v>560</v>
      </c>
    </row>
    <row r="307" spans="2:22" x14ac:dyDescent="0.25">
      <c r="B307" s="15" t="s">
        <v>122</v>
      </c>
      <c r="C307" s="15" t="s">
        <v>344</v>
      </c>
      <c r="D307" s="15" t="s">
        <v>220</v>
      </c>
      <c r="E307" s="15">
        <v>2023</v>
      </c>
      <c r="F307" s="15" t="s">
        <v>162</v>
      </c>
      <c r="G307" s="15" t="s">
        <v>133</v>
      </c>
      <c r="H307" s="15" t="s">
        <v>136</v>
      </c>
      <c r="I307" s="15" t="s">
        <v>139</v>
      </c>
      <c r="J307" s="15" t="s">
        <v>141</v>
      </c>
      <c r="K307" s="15" t="s">
        <v>275</v>
      </c>
      <c r="L307" s="15" t="s">
        <v>280</v>
      </c>
      <c r="M307" s="15">
        <v>3.0000000000000001E-3</v>
      </c>
      <c r="N307" s="15">
        <v>5.0000000000000001E-3</v>
      </c>
      <c r="O307" s="15">
        <v>1E-3</v>
      </c>
      <c r="P307" s="15">
        <v>1E-3</v>
      </c>
      <c r="Q307" s="15">
        <v>1E-3</v>
      </c>
      <c r="R307" s="15">
        <v>3.0000000000000001E-3</v>
      </c>
      <c r="S307" s="15">
        <v>9.2089999999999996</v>
      </c>
      <c r="U307" s="15">
        <v>20616.339</v>
      </c>
      <c r="V307" s="15">
        <v>100</v>
      </c>
    </row>
    <row r="308" spans="2:22" x14ac:dyDescent="0.25">
      <c r="B308" s="15" t="s">
        <v>122</v>
      </c>
      <c r="C308" s="15" t="s">
        <v>344</v>
      </c>
      <c r="D308" s="15" t="s">
        <v>221</v>
      </c>
      <c r="E308" s="15">
        <v>2023</v>
      </c>
      <c r="F308" s="15" t="s">
        <v>162</v>
      </c>
      <c r="G308" s="15" t="s">
        <v>133</v>
      </c>
      <c r="H308" s="15" t="s">
        <v>136</v>
      </c>
      <c r="I308" s="15" t="s">
        <v>139</v>
      </c>
      <c r="J308" s="15" t="s">
        <v>141</v>
      </c>
      <c r="K308" s="15" t="s">
        <v>275</v>
      </c>
      <c r="L308" s="15" t="s">
        <v>276</v>
      </c>
      <c r="M308" s="15">
        <v>2E-3</v>
      </c>
      <c r="N308" s="15">
        <v>2E-3</v>
      </c>
      <c r="O308" s="15">
        <v>0</v>
      </c>
      <c r="P308" s="15">
        <v>2E-3</v>
      </c>
      <c r="Q308" s="15">
        <v>1E-3</v>
      </c>
      <c r="R308" s="15">
        <v>3.0000000000000001E-3</v>
      </c>
      <c r="S308" s="15">
        <v>9.2669999999999995</v>
      </c>
      <c r="U308" s="15">
        <v>21600.878000000001</v>
      </c>
      <c r="V308" s="15">
        <v>160</v>
      </c>
    </row>
    <row r="309" spans="2:22" x14ac:dyDescent="0.25">
      <c r="B309" s="15" t="s">
        <v>122</v>
      </c>
      <c r="C309" s="15" t="s">
        <v>344</v>
      </c>
      <c r="D309" s="15" t="s">
        <v>221</v>
      </c>
      <c r="E309" s="15">
        <v>2023</v>
      </c>
      <c r="F309" s="15" t="s">
        <v>162</v>
      </c>
      <c r="G309" s="15" t="s">
        <v>133</v>
      </c>
      <c r="H309" s="15" t="s">
        <v>136</v>
      </c>
      <c r="I309" s="15" t="s">
        <v>139</v>
      </c>
      <c r="J309" s="15" t="s">
        <v>141</v>
      </c>
      <c r="K309" s="15" t="s">
        <v>275</v>
      </c>
      <c r="L309" s="15" t="s">
        <v>277</v>
      </c>
      <c r="M309" s="15">
        <v>2E-3</v>
      </c>
      <c r="N309" s="15">
        <v>2E-3</v>
      </c>
      <c r="O309" s="15">
        <v>0</v>
      </c>
      <c r="P309" s="15">
        <v>2E-3</v>
      </c>
      <c r="Q309" s="15">
        <v>1E-3</v>
      </c>
      <c r="R309" s="15">
        <v>3.0000000000000001E-3</v>
      </c>
      <c r="S309" s="15">
        <v>9.0960000000000001</v>
      </c>
      <c r="U309" s="15">
        <v>21636.429</v>
      </c>
      <c r="V309" s="15">
        <v>1360</v>
      </c>
    </row>
    <row r="310" spans="2:22" x14ac:dyDescent="0.25">
      <c r="B310" s="15" t="s">
        <v>122</v>
      </c>
      <c r="C310" s="15" t="s">
        <v>344</v>
      </c>
      <c r="D310" s="15" t="s">
        <v>221</v>
      </c>
      <c r="E310" s="15">
        <v>2023</v>
      </c>
      <c r="F310" s="15" t="s">
        <v>162</v>
      </c>
      <c r="G310" s="15" t="s">
        <v>133</v>
      </c>
      <c r="H310" s="15" t="s">
        <v>136</v>
      </c>
      <c r="I310" s="15" t="s">
        <v>139</v>
      </c>
      <c r="J310" s="15" t="s">
        <v>141</v>
      </c>
      <c r="K310" s="15" t="s">
        <v>275</v>
      </c>
      <c r="L310" s="15" t="s">
        <v>278</v>
      </c>
      <c r="M310" s="15">
        <v>2E-3</v>
      </c>
      <c r="N310" s="15">
        <v>2E-3</v>
      </c>
      <c r="O310" s="15">
        <v>0</v>
      </c>
      <c r="P310" s="15">
        <v>2E-3</v>
      </c>
      <c r="Q310" s="15">
        <v>1E-3</v>
      </c>
      <c r="R310" s="15">
        <v>3.0000000000000001E-3</v>
      </c>
      <c r="S310" s="15">
        <v>9.1920000000000002</v>
      </c>
      <c r="U310" s="15">
        <v>21239.137999999999</v>
      </c>
      <c r="V310" s="15">
        <v>1750</v>
      </c>
    </row>
    <row r="311" spans="2:22" x14ac:dyDescent="0.25">
      <c r="B311" s="15" t="s">
        <v>122</v>
      </c>
      <c r="C311" s="15" t="s">
        <v>344</v>
      </c>
      <c r="D311" s="15" t="s">
        <v>221</v>
      </c>
      <c r="E311" s="15">
        <v>2023</v>
      </c>
      <c r="F311" s="15" t="s">
        <v>162</v>
      </c>
      <c r="G311" s="15" t="s">
        <v>133</v>
      </c>
      <c r="H311" s="15" t="s">
        <v>136</v>
      </c>
      <c r="I311" s="15" t="s">
        <v>139</v>
      </c>
      <c r="J311" s="15" t="s">
        <v>141</v>
      </c>
      <c r="K311" s="15" t="s">
        <v>275</v>
      </c>
      <c r="L311" s="15" t="s">
        <v>279</v>
      </c>
      <c r="M311" s="15">
        <v>2E-3</v>
      </c>
      <c r="N311" s="15">
        <v>2E-3</v>
      </c>
      <c r="O311" s="15">
        <v>0</v>
      </c>
      <c r="P311" s="15">
        <v>2E-3</v>
      </c>
      <c r="Q311" s="15">
        <v>1E-3</v>
      </c>
      <c r="R311" s="15">
        <v>3.0000000000000001E-3</v>
      </c>
      <c r="S311" s="15">
        <v>9.1950000000000003</v>
      </c>
      <c r="U311" s="15">
        <v>21172.722000000002</v>
      </c>
      <c r="V311" s="15">
        <v>560</v>
      </c>
    </row>
    <row r="312" spans="2:22" x14ac:dyDescent="0.25">
      <c r="B312" s="15" t="s">
        <v>122</v>
      </c>
      <c r="C312" s="15" t="s">
        <v>344</v>
      </c>
      <c r="D312" s="15" t="s">
        <v>221</v>
      </c>
      <c r="E312" s="15">
        <v>2023</v>
      </c>
      <c r="F312" s="15" t="s">
        <v>162</v>
      </c>
      <c r="G312" s="15" t="s">
        <v>133</v>
      </c>
      <c r="H312" s="15" t="s">
        <v>136</v>
      </c>
      <c r="I312" s="15" t="s">
        <v>139</v>
      </c>
      <c r="J312" s="15" t="s">
        <v>141</v>
      </c>
      <c r="K312" s="15" t="s">
        <v>275</v>
      </c>
      <c r="L312" s="15" t="s">
        <v>280</v>
      </c>
      <c r="M312" s="15">
        <v>3.0000000000000001E-3</v>
      </c>
      <c r="N312" s="15">
        <v>5.0000000000000001E-3</v>
      </c>
      <c r="O312" s="15">
        <v>0</v>
      </c>
      <c r="P312" s="15">
        <v>1E-3</v>
      </c>
      <c r="Q312" s="15">
        <v>1E-3</v>
      </c>
      <c r="R312" s="15">
        <v>3.0000000000000001E-3</v>
      </c>
      <c r="S312" s="15">
        <v>9.2089999999999996</v>
      </c>
      <c r="U312" s="15">
        <v>20618.035</v>
      </c>
      <c r="V312" s="15">
        <v>100</v>
      </c>
    </row>
    <row r="313" spans="2:22" x14ac:dyDescent="0.25">
      <c r="B313" s="15" t="s">
        <v>122</v>
      </c>
      <c r="C313" s="15" t="s">
        <v>344</v>
      </c>
      <c r="D313" s="15" t="s">
        <v>222</v>
      </c>
      <c r="E313" s="15">
        <v>2023</v>
      </c>
      <c r="F313" s="15" t="s">
        <v>162</v>
      </c>
      <c r="G313" s="15" t="s">
        <v>133</v>
      </c>
      <c r="H313" s="15" t="s">
        <v>136</v>
      </c>
      <c r="I313" s="15" t="s">
        <v>139</v>
      </c>
      <c r="J313" s="15" t="s">
        <v>141</v>
      </c>
      <c r="K313" s="15" t="s">
        <v>275</v>
      </c>
      <c r="L313" s="15" t="s">
        <v>276</v>
      </c>
      <c r="M313" s="15">
        <v>2E-3</v>
      </c>
      <c r="N313" s="15">
        <v>2E-3</v>
      </c>
      <c r="O313" s="15">
        <v>0</v>
      </c>
      <c r="P313" s="15">
        <v>2E-3</v>
      </c>
      <c r="Q313" s="15">
        <v>1E-3</v>
      </c>
      <c r="R313" s="15">
        <v>3.0000000000000001E-3</v>
      </c>
      <c r="S313" s="15">
        <v>9.516</v>
      </c>
      <c r="U313" s="15">
        <v>110968.325</v>
      </c>
      <c r="V313" s="15">
        <v>160</v>
      </c>
    </row>
    <row r="314" spans="2:22" x14ac:dyDescent="0.25">
      <c r="B314" s="15" t="s">
        <v>122</v>
      </c>
      <c r="C314" s="15" t="s">
        <v>344</v>
      </c>
      <c r="D314" s="15" t="s">
        <v>222</v>
      </c>
      <c r="E314" s="15">
        <v>2023</v>
      </c>
      <c r="F314" s="15" t="s">
        <v>162</v>
      </c>
      <c r="G314" s="15" t="s">
        <v>133</v>
      </c>
      <c r="H314" s="15" t="s">
        <v>136</v>
      </c>
      <c r="I314" s="15" t="s">
        <v>139</v>
      </c>
      <c r="J314" s="15" t="s">
        <v>141</v>
      </c>
      <c r="K314" s="15" t="s">
        <v>275</v>
      </c>
      <c r="L314" s="15" t="s">
        <v>277</v>
      </c>
      <c r="M314" s="15">
        <v>3.0000000000000001E-3</v>
      </c>
      <c r="N314" s="15">
        <v>2E-3</v>
      </c>
      <c r="O314" s="15">
        <v>0</v>
      </c>
      <c r="P314" s="15">
        <v>2E-3</v>
      </c>
      <c r="Q314" s="15">
        <v>1E-3</v>
      </c>
      <c r="R314" s="15">
        <v>3.0000000000000001E-3</v>
      </c>
      <c r="S314" s="15">
        <v>9.3469999999999995</v>
      </c>
      <c r="U314" s="15">
        <v>108302.469</v>
      </c>
      <c r="V314" s="15">
        <v>1360</v>
      </c>
    </row>
    <row r="315" spans="2:22" x14ac:dyDescent="0.25">
      <c r="B315" s="15" t="s">
        <v>122</v>
      </c>
      <c r="C315" s="15" t="s">
        <v>344</v>
      </c>
      <c r="D315" s="15" t="s">
        <v>222</v>
      </c>
      <c r="E315" s="15">
        <v>2023</v>
      </c>
      <c r="F315" s="15" t="s">
        <v>162</v>
      </c>
      <c r="G315" s="15" t="s">
        <v>133</v>
      </c>
      <c r="H315" s="15" t="s">
        <v>136</v>
      </c>
      <c r="I315" s="15" t="s">
        <v>139</v>
      </c>
      <c r="J315" s="15" t="s">
        <v>141</v>
      </c>
      <c r="K315" s="15" t="s">
        <v>275</v>
      </c>
      <c r="L315" s="15" t="s">
        <v>278</v>
      </c>
      <c r="M315" s="15">
        <v>3.0000000000000001E-3</v>
      </c>
      <c r="N315" s="15">
        <v>2E-3</v>
      </c>
      <c r="O315" s="15">
        <v>0</v>
      </c>
      <c r="P315" s="15">
        <v>2E-3</v>
      </c>
      <c r="Q315" s="15">
        <v>1E-3</v>
      </c>
      <c r="R315" s="15">
        <v>3.0000000000000001E-3</v>
      </c>
      <c r="S315" s="15">
        <v>9.4369999999999994</v>
      </c>
      <c r="U315" s="15">
        <v>108255.092</v>
      </c>
      <c r="V315" s="15">
        <v>1750</v>
      </c>
    </row>
    <row r="316" spans="2:22" x14ac:dyDescent="0.25">
      <c r="B316" s="15" t="s">
        <v>122</v>
      </c>
      <c r="C316" s="15" t="s">
        <v>344</v>
      </c>
      <c r="D316" s="15" t="s">
        <v>222</v>
      </c>
      <c r="E316" s="15">
        <v>2023</v>
      </c>
      <c r="F316" s="15" t="s">
        <v>162</v>
      </c>
      <c r="G316" s="15" t="s">
        <v>133</v>
      </c>
      <c r="H316" s="15" t="s">
        <v>136</v>
      </c>
      <c r="I316" s="15" t="s">
        <v>139</v>
      </c>
      <c r="J316" s="15" t="s">
        <v>141</v>
      </c>
      <c r="K316" s="15" t="s">
        <v>275</v>
      </c>
      <c r="L316" s="15" t="s">
        <v>279</v>
      </c>
      <c r="M316" s="15">
        <v>3.0000000000000001E-3</v>
      </c>
      <c r="N316" s="15">
        <v>2E-3</v>
      </c>
      <c r="O316" s="15">
        <v>0</v>
      </c>
      <c r="P316" s="15">
        <v>2E-3</v>
      </c>
      <c r="Q316" s="15">
        <v>1E-3</v>
      </c>
      <c r="R316" s="15">
        <v>3.0000000000000001E-3</v>
      </c>
      <c r="S316" s="15">
        <v>9.4480000000000004</v>
      </c>
      <c r="U316" s="15">
        <v>108666.071</v>
      </c>
      <c r="V316" s="15">
        <v>560</v>
      </c>
    </row>
    <row r="317" spans="2:22" x14ac:dyDescent="0.25">
      <c r="B317" s="15" t="s">
        <v>122</v>
      </c>
      <c r="C317" s="15" t="s">
        <v>344</v>
      </c>
      <c r="D317" s="15" t="s">
        <v>222</v>
      </c>
      <c r="E317" s="15">
        <v>2023</v>
      </c>
      <c r="F317" s="15" t="s">
        <v>162</v>
      </c>
      <c r="G317" s="15" t="s">
        <v>133</v>
      </c>
      <c r="H317" s="15" t="s">
        <v>136</v>
      </c>
      <c r="I317" s="15" t="s">
        <v>139</v>
      </c>
      <c r="J317" s="15" t="s">
        <v>141</v>
      </c>
      <c r="K317" s="15" t="s">
        <v>275</v>
      </c>
      <c r="L317" s="15" t="s">
        <v>280</v>
      </c>
      <c r="M317" s="15">
        <v>3.0000000000000001E-3</v>
      </c>
      <c r="N317" s="15">
        <v>5.0000000000000001E-3</v>
      </c>
      <c r="O317" s="15">
        <v>0</v>
      </c>
      <c r="P317" s="15">
        <v>2E-3</v>
      </c>
      <c r="Q317" s="15">
        <v>1E-3</v>
      </c>
      <c r="R317" s="15">
        <v>3.0000000000000001E-3</v>
      </c>
      <c r="S317" s="15">
        <v>9.4580000000000002</v>
      </c>
      <c r="U317" s="15">
        <v>107090.284</v>
      </c>
      <c r="V317" s="15">
        <v>100</v>
      </c>
    </row>
    <row r="318" spans="2:22" x14ac:dyDescent="0.25">
      <c r="B318" s="15" t="s">
        <v>122</v>
      </c>
      <c r="C318" s="15" t="s">
        <v>344</v>
      </c>
      <c r="D318" s="15" t="s">
        <v>223</v>
      </c>
      <c r="E318" s="15">
        <v>2023</v>
      </c>
      <c r="F318" s="15" t="s">
        <v>162</v>
      </c>
      <c r="G318" s="15" t="s">
        <v>133</v>
      </c>
      <c r="H318" s="15" t="s">
        <v>136</v>
      </c>
      <c r="I318" s="15" t="s">
        <v>139</v>
      </c>
      <c r="J318" s="15" t="s">
        <v>141</v>
      </c>
      <c r="K318" s="15" t="s">
        <v>275</v>
      </c>
      <c r="L318" s="15" t="s">
        <v>276</v>
      </c>
      <c r="M318" s="15">
        <v>3.0000000000000001E-3</v>
      </c>
      <c r="N318" s="15">
        <v>3.0000000000000001E-3</v>
      </c>
      <c r="O318" s="15">
        <v>0</v>
      </c>
      <c r="P318" s="15">
        <v>2E-3</v>
      </c>
      <c r="Q318" s="15">
        <v>2E-3</v>
      </c>
      <c r="R318" s="15">
        <v>3.0000000000000001E-3</v>
      </c>
      <c r="S318" s="15">
        <v>9.516</v>
      </c>
      <c r="U318" s="15">
        <v>110968.557</v>
      </c>
      <c r="V318" s="15">
        <v>160</v>
      </c>
    </row>
    <row r="319" spans="2:22" x14ac:dyDescent="0.25">
      <c r="B319" s="15" t="s">
        <v>122</v>
      </c>
      <c r="C319" s="15" t="s">
        <v>344</v>
      </c>
      <c r="D319" s="15" t="s">
        <v>223</v>
      </c>
      <c r="E319" s="15">
        <v>2023</v>
      </c>
      <c r="F319" s="15" t="s">
        <v>162</v>
      </c>
      <c r="G319" s="15" t="s">
        <v>133</v>
      </c>
      <c r="H319" s="15" t="s">
        <v>136</v>
      </c>
      <c r="I319" s="15" t="s">
        <v>139</v>
      </c>
      <c r="J319" s="15" t="s">
        <v>141</v>
      </c>
      <c r="K319" s="15" t="s">
        <v>275</v>
      </c>
      <c r="L319" s="15" t="s">
        <v>277</v>
      </c>
      <c r="M319" s="15">
        <v>3.0000000000000001E-3</v>
      </c>
      <c r="N319" s="15">
        <v>2E-3</v>
      </c>
      <c r="O319" s="15">
        <v>0</v>
      </c>
      <c r="P319" s="15">
        <v>2E-3</v>
      </c>
      <c r="Q319" s="15">
        <v>2E-3</v>
      </c>
      <c r="R319" s="15">
        <v>4.0000000000000001E-3</v>
      </c>
      <c r="S319" s="15">
        <v>9.3469999999999995</v>
      </c>
      <c r="U319" s="15">
        <v>108302.254</v>
      </c>
      <c r="V319" s="15">
        <v>1360</v>
      </c>
    </row>
    <row r="320" spans="2:22" x14ac:dyDescent="0.25">
      <c r="B320" s="15" t="s">
        <v>122</v>
      </c>
      <c r="C320" s="15" t="s">
        <v>344</v>
      </c>
      <c r="D320" s="15" t="s">
        <v>223</v>
      </c>
      <c r="E320" s="15">
        <v>2023</v>
      </c>
      <c r="F320" s="15" t="s">
        <v>162</v>
      </c>
      <c r="G320" s="15" t="s">
        <v>133</v>
      </c>
      <c r="H320" s="15" t="s">
        <v>136</v>
      </c>
      <c r="I320" s="15" t="s">
        <v>139</v>
      </c>
      <c r="J320" s="15" t="s">
        <v>141</v>
      </c>
      <c r="K320" s="15" t="s">
        <v>275</v>
      </c>
      <c r="L320" s="15" t="s">
        <v>278</v>
      </c>
      <c r="M320" s="15">
        <v>3.0000000000000001E-3</v>
      </c>
      <c r="N320" s="15">
        <v>3.0000000000000001E-3</v>
      </c>
      <c r="O320" s="15">
        <v>0</v>
      </c>
      <c r="P320" s="15">
        <v>3.0000000000000001E-3</v>
      </c>
      <c r="Q320" s="15">
        <v>2E-3</v>
      </c>
      <c r="R320" s="15">
        <v>4.0000000000000001E-3</v>
      </c>
      <c r="S320" s="15">
        <v>9.4369999999999994</v>
      </c>
      <c r="U320" s="15">
        <v>108256.215</v>
      </c>
      <c r="V320" s="15">
        <v>1750</v>
      </c>
    </row>
    <row r="321" spans="2:22" x14ac:dyDescent="0.25">
      <c r="B321" s="15" t="s">
        <v>122</v>
      </c>
      <c r="C321" s="15" t="s">
        <v>344</v>
      </c>
      <c r="D321" s="15" t="s">
        <v>223</v>
      </c>
      <c r="E321" s="15">
        <v>2023</v>
      </c>
      <c r="F321" s="15" t="s">
        <v>162</v>
      </c>
      <c r="G321" s="15" t="s">
        <v>133</v>
      </c>
      <c r="H321" s="15" t="s">
        <v>136</v>
      </c>
      <c r="I321" s="15" t="s">
        <v>139</v>
      </c>
      <c r="J321" s="15" t="s">
        <v>141</v>
      </c>
      <c r="K321" s="15" t="s">
        <v>275</v>
      </c>
      <c r="L321" s="15" t="s">
        <v>279</v>
      </c>
      <c r="M321" s="15">
        <v>3.0000000000000001E-3</v>
      </c>
      <c r="N321" s="15">
        <v>2E-3</v>
      </c>
      <c r="O321" s="15">
        <v>0</v>
      </c>
      <c r="P321" s="15">
        <v>2E-3</v>
      </c>
      <c r="Q321" s="15">
        <v>2E-3</v>
      </c>
      <c r="R321" s="15">
        <v>4.0000000000000001E-3</v>
      </c>
      <c r="S321" s="15">
        <v>9.4480000000000004</v>
      </c>
      <c r="U321" s="15">
        <v>108667.451</v>
      </c>
      <c r="V321" s="15">
        <v>560</v>
      </c>
    </row>
    <row r="322" spans="2:22" x14ac:dyDescent="0.25">
      <c r="B322" s="15" t="s">
        <v>122</v>
      </c>
      <c r="C322" s="15" t="s">
        <v>344</v>
      </c>
      <c r="D322" s="15" t="s">
        <v>223</v>
      </c>
      <c r="E322" s="15">
        <v>2023</v>
      </c>
      <c r="F322" s="15" t="s">
        <v>162</v>
      </c>
      <c r="G322" s="15" t="s">
        <v>133</v>
      </c>
      <c r="H322" s="15" t="s">
        <v>136</v>
      </c>
      <c r="I322" s="15" t="s">
        <v>139</v>
      </c>
      <c r="J322" s="15" t="s">
        <v>141</v>
      </c>
      <c r="K322" s="15" t="s">
        <v>275</v>
      </c>
      <c r="L322" s="15" t="s">
        <v>280</v>
      </c>
      <c r="M322" s="15">
        <v>3.0000000000000001E-3</v>
      </c>
      <c r="N322" s="15">
        <v>4.0000000000000001E-3</v>
      </c>
      <c r="O322" s="15">
        <v>0</v>
      </c>
      <c r="P322" s="15">
        <v>2E-3</v>
      </c>
      <c r="Q322" s="15">
        <v>2E-3</v>
      </c>
      <c r="R322" s="15">
        <v>4.0000000000000001E-3</v>
      </c>
      <c r="S322" s="15">
        <v>9.4570000000000007</v>
      </c>
      <c r="U322" s="15">
        <v>107093.961</v>
      </c>
      <c r="V322" s="15">
        <v>100</v>
      </c>
    </row>
    <row r="323" spans="2:22" x14ac:dyDescent="0.25">
      <c r="B323" s="15" t="s">
        <v>122</v>
      </c>
      <c r="C323" s="15" t="s">
        <v>344</v>
      </c>
      <c r="D323" s="15" t="s">
        <v>224</v>
      </c>
      <c r="E323" s="15">
        <v>2023</v>
      </c>
      <c r="F323" s="15" t="s">
        <v>162</v>
      </c>
      <c r="G323" s="15" t="s">
        <v>133</v>
      </c>
      <c r="H323" s="15" t="s">
        <v>136</v>
      </c>
      <c r="I323" s="15" t="s">
        <v>139</v>
      </c>
      <c r="J323" s="15" t="s">
        <v>141</v>
      </c>
      <c r="K323" s="15" t="s">
        <v>275</v>
      </c>
      <c r="L323" s="15" t="s">
        <v>276</v>
      </c>
      <c r="M323" s="15">
        <v>3.0000000000000001E-3</v>
      </c>
      <c r="N323" s="15">
        <v>3.0000000000000001E-3</v>
      </c>
      <c r="O323" s="15">
        <v>0</v>
      </c>
      <c r="P323" s="15">
        <v>3.0000000000000001E-3</v>
      </c>
      <c r="Q323" s="15">
        <v>2E-3</v>
      </c>
      <c r="R323" s="15">
        <v>4.0000000000000001E-3</v>
      </c>
      <c r="S323" s="15">
        <v>9.9909999999999997</v>
      </c>
      <c r="U323" s="15">
        <v>279208.41600000003</v>
      </c>
      <c r="V323" s="15">
        <v>160</v>
      </c>
    </row>
    <row r="324" spans="2:22" x14ac:dyDescent="0.25">
      <c r="B324" s="15" t="s">
        <v>122</v>
      </c>
      <c r="C324" s="15" t="s">
        <v>344</v>
      </c>
      <c r="D324" s="15" t="s">
        <v>224</v>
      </c>
      <c r="E324" s="15">
        <v>2023</v>
      </c>
      <c r="F324" s="15" t="s">
        <v>162</v>
      </c>
      <c r="G324" s="15" t="s">
        <v>133</v>
      </c>
      <c r="H324" s="15" t="s">
        <v>136</v>
      </c>
      <c r="I324" s="15" t="s">
        <v>139</v>
      </c>
      <c r="J324" s="15" t="s">
        <v>141</v>
      </c>
      <c r="K324" s="15" t="s">
        <v>275</v>
      </c>
      <c r="L324" s="15" t="s">
        <v>277</v>
      </c>
      <c r="M324" s="15">
        <v>3.0000000000000001E-3</v>
      </c>
      <c r="N324" s="15">
        <v>3.0000000000000001E-3</v>
      </c>
      <c r="O324" s="15">
        <v>0</v>
      </c>
      <c r="P324" s="15">
        <v>3.0000000000000001E-3</v>
      </c>
      <c r="Q324" s="15">
        <v>2E-3</v>
      </c>
      <c r="R324" s="15">
        <v>4.0000000000000001E-3</v>
      </c>
      <c r="S324" s="15">
        <v>9.8260000000000005</v>
      </c>
      <c r="U324" s="15">
        <v>271476.30599999998</v>
      </c>
      <c r="V324" s="15">
        <v>1360</v>
      </c>
    </row>
    <row r="325" spans="2:22" x14ac:dyDescent="0.25">
      <c r="B325" s="15" t="s">
        <v>122</v>
      </c>
      <c r="C325" s="15" t="s">
        <v>344</v>
      </c>
      <c r="D325" s="15" t="s">
        <v>224</v>
      </c>
      <c r="E325" s="15">
        <v>2023</v>
      </c>
      <c r="F325" s="15" t="s">
        <v>162</v>
      </c>
      <c r="G325" s="15" t="s">
        <v>133</v>
      </c>
      <c r="H325" s="15" t="s">
        <v>136</v>
      </c>
      <c r="I325" s="15" t="s">
        <v>139</v>
      </c>
      <c r="J325" s="15" t="s">
        <v>141</v>
      </c>
      <c r="K325" s="15" t="s">
        <v>275</v>
      </c>
      <c r="L325" s="15" t="s">
        <v>278</v>
      </c>
      <c r="M325" s="15">
        <v>4.0000000000000001E-3</v>
      </c>
      <c r="N325" s="15">
        <v>2E-3</v>
      </c>
      <c r="O325" s="15">
        <v>0</v>
      </c>
      <c r="P325" s="15">
        <v>3.0000000000000001E-3</v>
      </c>
      <c r="Q325" s="15">
        <v>2E-3</v>
      </c>
      <c r="R325" s="15">
        <v>4.0000000000000001E-3</v>
      </c>
      <c r="S325" s="15">
        <v>9.9060000000000006</v>
      </c>
      <c r="U325" s="15">
        <v>272587.848</v>
      </c>
      <c r="V325" s="15">
        <v>1750</v>
      </c>
    </row>
    <row r="326" spans="2:22" x14ac:dyDescent="0.25">
      <c r="B326" s="15" t="s">
        <v>122</v>
      </c>
      <c r="C326" s="15" t="s">
        <v>344</v>
      </c>
      <c r="D326" s="15" t="s">
        <v>224</v>
      </c>
      <c r="E326" s="15">
        <v>2023</v>
      </c>
      <c r="F326" s="15" t="s">
        <v>162</v>
      </c>
      <c r="G326" s="15" t="s">
        <v>133</v>
      </c>
      <c r="H326" s="15" t="s">
        <v>136</v>
      </c>
      <c r="I326" s="15" t="s">
        <v>139</v>
      </c>
      <c r="J326" s="15" t="s">
        <v>141</v>
      </c>
      <c r="K326" s="15" t="s">
        <v>275</v>
      </c>
      <c r="L326" s="15" t="s">
        <v>279</v>
      </c>
      <c r="M326" s="15">
        <v>3.0000000000000001E-3</v>
      </c>
      <c r="N326" s="15">
        <v>3.0000000000000001E-3</v>
      </c>
      <c r="O326" s="15">
        <v>0</v>
      </c>
      <c r="P326" s="15">
        <v>3.0000000000000001E-3</v>
      </c>
      <c r="Q326" s="15">
        <v>2E-3</v>
      </c>
      <c r="R326" s="15">
        <v>4.0000000000000001E-3</v>
      </c>
      <c r="S326" s="15">
        <v>9.9280000000000008</v>
      </c>
      <c r="U326" s="15">
        <v>273252.32900000003</v>
      </c>
      <c r="V326" s="15">
        <v>560</v>
      </c>
    </row>
    <row r="327" spans="2:22" x14ac:dyDescent="0.25">
      <c r="B327" s="15" t="s">
        <v>122</v>
      </c>
      <c r="C327" s="15" t="s">
        <v>344</v>
      </c>
      <c r="D327" s="15" t="s">
        <v>224</v>
      </c>
      <c r="E327" s="15">
        <v>2023</v>
      </c>
      <c r="F327" s="15" t="s">
        <v>162</v>
      </c>
      <c r="G327" s="15" t="s">
        <v>133</v>
      </c>
      <c r="H327" s="15" t="s">
        <v>136</v>
      </c>
      <c r="I327" s="15" t="s">
        <v>139</v>
      </c>
      <c r="J327" s="15" t="s">
        <v>141</v>
      </c>
      <c r="K327" s="15" t="s">
        <v>275</v>
      </c>
      <c r="L327" s="15" t="s">
        <v>280</v>
      </c>
      <c r="M327" s="15">
        <v>4.0000000000000001E-3</v>
      </c>
      <c r="N327" s="15">
        <v>4.0000000000000001E-3</v>
      </c>
      <c r="O327" s="15">
        <v>0</v>
      </c>
      <c r="P327" s="15">
        <v>3.0000000000000001E-3</v>
      </c>
      <c r="Q327" s="15">
        <v>2E-3</v>
      </c>
      <c r="R327" s="15">
        <v>4.0000000000000001E-3</v>
      </c>
      <c r="S327" s="15">
        <v>9.93</v>
      </c>
      <c r="U327" s="15">
        <v>271185.78000000003</v>
      </c>
      <c r="V327" s="15">
        <v>100</v>
      </c>
    </row>
    <row r="328" spans="2:22" x14ac:dyDescent="0.25">
      <c r="B328" s="15" t="s">
        <v>122</v>
      </c>
      <c r="C328" s="15" t="s">
        <v>344</v>
      </c>
      <c r="D328" s="15" t="s">
        <v>225</v>
      </c>
      <c r="E328" s="15">
        <v>2023</v>
      </c>
      <c r="F328" s="15" t="s">
        <v>162</v>
      </c>
      <c r="G328" s="15" t="s">
        <v>133</v>
      </c>
      <c r="H328" s="15" t="s">
        <v>136</v>
      </c>
      <c r="I328" s="15" t="s">
        <v>139</v>
      </c>
      <c r="J328" s="15" t="s">
        <v>141</v>
      </c>
      <c r="K328" s="15" t="s">
        <v>275</v>
      </c>
      <c r="L328" s="15" t="s">
        <v>276</v>
      </c>
      <c r="M328" s="15">
        <v>3.0000000000000001E-3</v>
      </c>
      <c r="N328" s="15">
        <v>2E-3</v>
      </c>
      <c r="O328" s="15">
        <v>0</v>
      </c>
      <c r="P328" s="15">
        <v>3.0000000000000001E-3</v>
      </c>
      <c r="Q328" s="15">
        <v>2E-3</v>
      </c>
      <c r="R328" s="15">
        <v>4.0000000000000001E-3</v>
      </c>
      <c r="S328" s="15">
        <v>9.9909999999999997</v>
      </c>
      <c r="U328" s="15">
        <v>279208.37900000002</v>
      </c>
      <c r="V328" s="15">
        <v>160</v>
      </c>
    </row>
    <row r="329" spans="2:22" x14ac:dyDescent="0.25">
      <c r="B329" s="15" t="s">
        <v>122</v>
      </c>
      <c r="C329" s="15" t="s">
        <v>344</v>
      </c>
      <c r="D329" s="15" t="s">
        <v>225</v>
      </c>
      <c r="E329" s="15">
        <v>2023</v>
      </c>
      <c r="F329" s="15" t="s">
        <v>162</v>
      </c>
      <c r="G329" s="15" t="s">
        <v>133</v>
      </c>
      <c r="H329" s="15" t="s">
        <v>136</v>
      </c>
      <c r="I329" s="15" t="s">
        <v>139</v>
      </c>
      <c r="J329" s="15" t="s">
        <v>141</v>
      </c>
      <c r="K329" s="15" t="s">
        <v>275</v>
      </c>
      <c r="L329" s="15" t="s">
        <v>277</v>
      </c>
      <c r="M329" s="15">
        <v>4.0000000000000001E-3</v>
      </c>
      <c r="N329" s="15">
        <v>3.0000000000000001E-3</v>
      </c>
      <c r="O329" s="15">
        <v>0</v>
      </c>
      <c r="P329" s="15">
        <v>3.0000000000000001E-3</v>
      </c>
      <c r="Q329" s="15">
        <v>2E-3</v>
      </c>
      <c r="R329" s="15">
        <v>4.0000000000000001E-3</v>
      </c>
      <c r="S329" s="15">
        <v>9.8260000000000005</v>
      </c>
      <c r="U329" s="15">
        <v>271479.05800000002</v>
      </c>
      <c r="V329" s="15">
        <v>1360</v>
      </c>
    </row>
    <row r="330" spans="2:22" x14ac:dyDescent="0.25">
      <c r="B330" s="15" t="s">
        <v>122</v>
      </c>
      <c r="C330" s="15" t="s">
        <v>344</v>
      </c>
      <c r="D330" s="15" t="s">
        <v>225</v>
      </c>
      <c r="E330" s="15">
        <v>2023</v>
      </c>
      <c r="F330" s="15" t="s">
        <v>162</v>
      </c>
      <c r="G330" s="15" t="s">
        <v>133</v>
      </c>
      <c r="H330" s="15" t="s">
        <v>136</v>
      </c>
      <c r="I330" s="15" t="s">
        <v>139</v>
      </c>
      <c r="J330" s="15" t="s">
        <v>141</v>
      </c>
      <c r="K330" s="15" t="s">
        <v>275</v>
      </c>
      <c r="L330" s="15" t="s">
        <v>278</v>
      </c>
      <c r="M330" s="15">
        <v>4.0000000000000001E-3</v>
      </c>
      <c r="N330" s="15">
        <v>3.0000000000000001E-3</v>
      </c>
      <c r="O330" s="15">
        <v>0</v>
      </c>
      <c r="P330" s="15">
        <v>3.0000000000000001E-3</v>
      </c>
      <c r="Q330" s="15">
        <v>2E-3</v>
      </c>
      <c r="R330" s="15">
        <v>5.0000000000000001E-3</v>
      </c>
      <c r="S330" s="15">
        <v>9.9060000000000006</v>
      </c>
      <c r="U330" s="15">
        <v>272585.80599999998</v>
      </c>
      <c r="V330" s="15">
        <v>1750</v>
      </c>
    </row>
    <row r="331" spans="2:22" x14ac:dyDescent="0.25">
      <c r="B331" s="15" t="s">
        <v>122</v>
      </c>
      <c r="C331" s="15" t="s">
        <v>344</v>
      </c>
      <c r="D331" s="15" t="s">
        <v>225</v>
      </c>
      <c r="E331" s="15">
        <v>2023</v>
      </c>
      <c r="F331" s="15" t="s">
        <v>162</v>
      </c>
      <c r="G331" s="15" t="s">
        <v>133</v>
      </c>
      <c r="H331" s="15" t="s">
        <v>136</v>
      </c>
      <c r="I331" s="15" t="s">
        <v>139</v>
      </c>
      <c r="J331" s="15" t="s">
        <v>141</v>
      </c>
      <c r="K331" s="15" t="s">
        <v>275</v>
      </c>
      <c r="L331" s="15" t="s">
        <v>279</v>
      </c>
      <c r="M331" s="15">
        <v>4.0000000000000001E-3</v>
      </c>
      <c r="N331" s="15">
        <v>3.0000000000000001E-3</v>
      </c>
      <c r="O331" s="15">
        <v>0</v>
      </c>
      <c r="P331" s="15">
        <v>3.0000000000000001E-3</v>
      </c>
      <c r="Q331" s="15">
        <v>2E-3</v>
      </c>
      <c r="R331" s="15">
        <v>5.0000000000000001E-3</v>
      </c>
      <c r="S331" s="15">
        <v>9.9280000000000008</v>
      </c>
      <c r="U331" s="15">
        <v>273251.28999999998</v>
      </c>
      <c r="V331" s="15">
        <v>560</v>
      </c>
    </row>
    <row r="332" spans="2:22" x14ac:dyDescent="0.25">
      <c r="B332" s="15" t="s">
        <v>122</v>
      </c>
      <c r="C332" s="15" t="s">
        <v>344</v>
      </c>
      <c r="D332" s="15" t="s">
        <v>225</v>
      </c>
      <c r="E332" s="15">
        <v>2023</v>
      </c>
      <c r="F332" s="15" t="s">
        <v>162</v>
      </c>
      <c r="G332" s="15" t="s">
        <v>133</v>
      </c>
      <c r="H332" s="15" t="s">
        <v>136</v>
      </c>
      <c r="I332" s="15" t="s">
        <v>139</v>
      </c>
      <c r="J332" s="15" t="s">
        <v>141</v>
      </c>
      <c r="K332" s="15" t="s">
        <v>275</v>
      </c>
      <c r="L332" s="15" t="s">
        <v>280</v>
      </c>
      <c r="M332" s="15">
        <v>4.0000000000000001E-3</v>
      </c>
      <c r="N332" s="15">
        <v>3.0000000000000001E-3</v>
      </c>
      <c r="O332" s="15">
        <v>0</v>
      </c>
      <c r="P332" s="15">
        <v>3.0000000000000001E-3</v>
      </c>
      <c r="Q332" s="15">
        <v>2E-3</v>
      </c>
      <c r="R332" s="15">
        <v>5.0000000000000001E-3</v>
      </c>
      <c r="S332" s="15">
        <v>9.93</v>
      </c>
      <c r="U332" s="15">
        <v>271185.77600000001</v>
      </c>
      <c r="V332" s="15">
        <v>100</v>
      </c>
    </row>
    <row r="333" spans="2:22" x14ac:dyDescent="0.25">
      <c r="B333" s="15" t="s">
        <v>122</v>
      </c>
      <c r="C333" s="15" t="s">
        <v>344</v>
      </c>
      <c r="D333" s="15" t="s">
        <v>226</v>
      </c>
      <c r="E333" s="15">
        <v>2023</v>
      </c>
      <c r="F333" s="15" t="s">
        <v>162</v>
      </c>
      <c r="G333" s="15" t="s">
        <v>133</v>
      </c>
      <c r="H333" s="15" t="s">
        <v>136</v>
      </c>
      <c r="I333" s="15" t="s">
        <v>139</v>
      </c>
      <c r="J333" s="15" t="s">
        <v>141</v>
      </c>
      <c r="K333" s="15" t="s">
        <v>275</v>
      </c>
      <c r="L333" s="15" t="s">
        <v>276</v>
      </c>
      <c r="M333" s="15">
        <v>3.0000000000000001E-3</v>
      </c>
      <c r="N333" s="15">
        <v>3.0000000000000001E-3</v>
      </c>
      <c r="O333" s="15">
        <v>0</v>
      </c>
      <c r="P333" s="15">
        <v>3.0000000000000001E-3</v>
      </c>
      <c r="Q333" s="15">
        <v>2E-3</v>
      </c>
      <c r="R333" s="15">
        <v>4.0000000000000001E-3</v>
      </c>
      <c r="S333" s="15">
        <v>10.728999999999999</v>
      </c>
      <c r="U333" s="15">
        <v>545384.35100000002</v>
      </c>
      <c r="V333" s="15">
        <v>160</v>
      </c>
    </row>
    <row r="334" spans="2:22" x14ac:dyDescent="0.25">
      <c r="B334" s="15" t="s">
        <v>122</v>
      </c>
      <c r="C334" s="15" t="s">
        <v>344</v>
      </c>
      <c r="D334" s="15" t="s">
        <v>226</v>
      </c>
      <c r="E334" s="15">
        <v>2023</v>
      </c>
      <c r="F334" s="15" t="s">
        <v>162</v>
      </c>
      <c r="G334" s="15" t="s">
        <v>133</v>
      </c>
      <c r="H334" s="15" t="s">
        <v>136</v>
      </c>
      <c r="I334" s="15" t="s">
        <v>139</v>
      </c>
      <c r="J334" s="15" t="s">
        <v>141</v>
      </c>
      <c r="K334" s="15" t="s">
        <v>275</v>
      </c>
      <c r="L334" s="15" t="s">
        <v>277</v>
      </c>
      <c r="M334" s="15">
        <v>4.0000000000000001E-3</v>
      </c>
      <c r="N334" s="15">
        <v>2E-3</v>
      </c>
      <c r="O334" s="15">
        <v>0</v>
      </c>
      <c r="P334" s="15">
        <v>3.0000000000000001E-3</v>
      </c>
      <c r="Q334" s="15">
        <v>2E-3</v>
      </c>
      <c r="R334" s="15">
        <v>5.0000000000000001E-3</v>
      </c>
      <c r="S334" s="15">
        <v>10.566000000000001</v>
      </c>
      <c r="U334" s="15">
        <v>530273.52599999995</v>
      </c>
      <c r="V334" s="15">
        <v>1360</v>
      </c>
    </row>
    <row r="335" spans="2:22" x14ac:dyDescent="0.25">
      <c r="B335" s="15" t="s">
        <v>122</v>
      </c>
      <c r="C335" s="15" t="s">
        <v>344</v>
      </c>
      <c r="D335" s="15" t="s">
        <v>226</v>
      </c>
      <c r="E335" s="15">
        <v>2023</v>
      </c>
      <c r="F335" s="15" t="s">
        <v>162</v>
      </c>
      <c r="G335" s="15" t="s">
        <v>133</v>
      </c>
      <c r="H335" s="15" t="s">
        <v>136</v>
      </c>
      <c r="I335" s="15" t="s">
        <v>139</v>
      </c>
      <c r="J335" s="15" t="s">
        <v>141</v>
      </c>
      <c r="K335" s="15" t="s">
        <v>275</v>
      </c>
      <c r="L335" s="15" t="s">
        <v>278</v>
      </c>
      <c r="M335" s="15">
        <v>4.0000000000000001E-3</v>
      </c>
      <c r="N335" s="15">
        <v>2E-3</v>
      </c>
      <c r="O335" s="15">
        <v>0</v>
      </c>
      <c r="P335" s="15">
        <v>3.0000000000000001E-3</v>
      </c>
      <c r="Q335" s="15">
        <v>2E-3</v>
      </c>
      <c r="R335" s="15">
        <v>5.0000000000000001E-3</v>
      </c>
      <c r="S335" s="15">
        <v>10.634</v>
      </c>
      <c r="U335" s="15">
        <v>533409.21200000006</v>
      </c>
      <c r="V335" s="15">
        <v>1750</v>
      </c>
    </row>
    <row r="336" spans="2:22" x14ac:dyDescent="0.25">
      <c r="B336" s="15" t="s">
        <v>122</v>
      </c>
      <c r="C336" s="15" t="s">
        <v>344</v>
      </c>
      <c r="D336" s="15" t="s">
        <v>226</v>
      </c>
      <c r="E336" s="15">
        <v>2023</v>
      </c>
      <c r="F336" s="15" t="s">
        <v>162</v>
      </c>
      <c r="G336" s="15" t="s">
        <v>133</v>
      </c>
      <c r="H336" s="15" t="s">
        <v>136</v>
      </c>
      <c r="I336" s="15" t="s">
        <v>139</v>
      </c>
      <c r="J336" s="15" t="s">
        <v>141</v>
      </c>
      <c r="K336" s="15" t="s">
        <v>275</v>
      </c>
      <c r="L336" s="15" t="s">
        <v>279</v>
      </c>
      <c r="M336" s="15">
        <v>4.0000000000000001E-3</v>
      </c>
      <c r="N336" s="15">
        <v>3.0000000000000001E-3</v>
      </c>
      <c r="O336" s="15">
        <v>0</v>
      </c>
      <c r="P336" s="15">
        <v>3.0000000000000001E-3</v>
      </c>
      <c r="Q336" s="15">
        <v>2E-3</v>
      </c>
      <c r="R336" s="15">
        <v>4.0000000000000001E-3</v>
      </c>
      <c r="S336" s="15">
        <v>10.672000000000001</v>
      </c>
      <c r="U336" s="15">
        <v>534929.52399999998</v>
      </c>
      <c r="V336" s="15">
        <v>560</v>
      </c>
    </row>
    <row r="337" spans="2:22" x14ac:dyDescent="0.25">
      <c r="B337" s="15" t="s">
        <v>122</v>
      </c>
      <c r="C337" s="15" t="s">
        <v>344</v>
      </c>
      <c r="D337" s="15" t="s">
        <v>226</v>
      </c>
      <c r="E337" s="15">
        <v>2023</v>
      </c>
      <c r="F337" s="15" t="s">
        <v>162</v>
      </c>
      <c r="G337" s="15" t="s">
        <v>133</v>
      </c>
      <c r="H337" s="15" t="s">
        <v>136</v>
      </c>
      <c r="I337" s="15" t="s">
        <v>139</v>
      </c>
      <c r="J337" s="15" t="s">
        <v>141</v>
      </c>
      <c r="K337" s="15" t="s">
        <v>275</v>
      </c>
      <c r="L337" s="15" t="s">
        <v>280</v>
      </c>
      <c r="M337" s="15">
        <v>4.0000000000000001E-3</v>
      </c>
      <c r="N337" s="15">
        <v>3.0000000000000001E-3</v>
      </c>
      <c r="O337" s="15">
        <v>0</v>
      </c>
      <c r="P337" s="15">
        <v>3.0000000000000001E-3</v>
      </c>
      <c r="Q337" s="15">
        <v>2E-3</v>
      </c>
      <c r="R337" s="15">
        <v>5.0000000000000001E-3</v>
      </c>
      <c r="S337" s="15">
        <v>10.664999999999999</v>
      </c>
      <c r="U337" s="15">
        <v>532067.28599999996</v>
      </c>
      <c r="V337" s="15">
        <v>100</v>
      </c>
    </row>
    <row r="338" spans="2:22" x14ac:dyDescent="0.25">
      <c r="B338" s="15" t="s">
        <v>122</v>
      </c>
      <c r="C338" s="15" t="s">
        <v>344</v>
      </c>
      <c r="D338" s="15" t="s">
        <v>227</v>
      </c>
      <c r="E338" s="15">
        <v>2023</v>
      </c>
      <c r="F338" s="15" t="s">
        <v>162</v>
      </c>
      <c r="G338" s="15" t="s">
        <v>133</v>
      </c>
      <c r="H338" s="15" t="s">
        <v>136</v>
      </c>
      <c r="I338" s="15" t="s">
        <v>139</v>
      </c>
      <c r="J338" s="15" t="s">
        <v>141</v>
      </c>
      <c r="K338" s="15" t="s">
        <v>275</v>
      </c>
      <c r="L338" s="15" t="s">
        <v>276</v>
      </c>
      <c r="M338" s="15">
        <v>4.0000000000000001E-3</v>
      </c>
      <c r="N338" s="15">
        <v>3.0000000000000001E-3</v>
      </c>
      <c r="O338" s="15">
        <v>0</v>
      </c>
      <c r="P338" s="15">
        <v>3.0000000000000001E-3</v>
      </c>
      <c r="Q338" s="15">
        <v>2E-3</v>
      </c>
      <c r="R338" s="15">
        <v>4.0000000000000001E-3</v>
      </c>
      <c r="S338" s="15">
        <v>10.73</v>
      </c>
      <c r="U338" s="15">
        <v>545387.79700000002</v>
      </c>
      <c r="V338" s="15">
        <v>160</v>
      </c>
    </row>
    <row r="339" spans="2:22" x14ac:dyDescent="0.25">
      <c r="B339" s="15" t="s">
        <v>122</v>
      </c>
      <c r="C339" s="15" t="s">
        <v>344</v>
      </c>
      <c r="D339" s="15" t="s">
        <v>227</v>
      </c>
      <c r="E339" s="15">
        <v>2023</v>
      </c>
      <c r="F339" s="15" t="s">
        <v>162</v>
      </c>
      <c r="G339" s="15" t="s">
        <v>133</v>
      </c>
      <c r="H339" s="15" t="s">
        <v>136</v>
      </c>
      <c r="I339" s="15" t="s">
        <v>139</v>
      </c>
      <c r="J339" s="15" t="s">
        <v>141</v>
      </c>
      <c r="K339" s="15" t="s">
        <v>275</v>
      </c>
      <c r="L339" s="15" t="s">
        <v>277</v>
      </c>
      <c r="M339" s="15">
        <v>4.0000000000000001E-3</v>
      </c>
      <c r="N339" s="15">
        <v>2E-3</v>
      </c>
      <c r="O339" s="15">
        <v>0</v>
      </c>
      <c r="P339" s="15">
        <v>3.0000000000000001E-3</v>
      </c>
      <c r="Q339" s="15">
        <v>2E-3</v>
      </c>
      <c r="R339" s="15">
        <v>5.0000000000000001E-3</v>
      </c>
      <c r="S339" s="15">
        <v>10.567</v>
      </c>
      <c r="U339" s="15">
        <v>530282.61199999996</v>
      </c>
      <c r="V339" s="15">
        <v>1360</v>
      </c>
    </row>
    <row r="340" spans="2:22" x14ac:dyDescent="0.25">
      <c r="B340" s="15" t="s">
        <v>122</v>
      </c>
      <c r="C340" s="15" t="s">
        <v>344</v>
      </c>
      <c r="D340" s="15" t="s">
        <v>227</v>
      </c>
      <c r="E340" s="15">
        <v>2023</v>
      </c>
      <c r="F340" s="15" t="s">
        <v>162</v>
      </c>
      <c r="G340" s="15" t="s">
        <v>133</v>
      </c>
      <c r="H340" s="15" t="s">
        <v>136</v>
      </c>
      <c r="I340" s="15" t="s">
        <v>139</v>
      </c>
      <c r="J340" s="15" t="s">
        <v>141</v>
      </c>
      <c r="K340" s="15" t="s">
        <v>275</v>
      </c>
      <c r="L340" s="15" t="s">
        <v>278</v>
      </c>
      <c r="M340" s="15">
        <v>4.0000000000000001E-3</v>
      </c>
      <c r="N340" s="15">
        <v>2E-3</v>
      </c>
      <c r="O340" s="15">
        <v>0</v>
      </c>
      <c r="P340" s="15">
        <v>3.0000000000000001E-3</v>
      </c>
      <c r="Q340" s="15">
        <v>2E-3</v>
      </c>
      <c r="R340" s="15">
        <v>5.0000000000000001E-3</v>
      </c>
      <c r="S340" s="15">
        <v>10.635</v>
      </c>
      <c r="U340" s="15">
        <v>533408.27300000004</v>
      </c>
      <c r="V340" s="15">
        <v>1750</v>
      </c>
    </row>
    <row r="341" spans="2:22" x14ac:dyDescent="0.25">
      <c r="B341" s="15" t="s">
        <v>122</v>
      </c>
      <c r="C341" s="15" t="s">
        <v>344</v>
      </c>
      <c r="D341" s="15" t="s">
        <v>227</v>
      </c>
      <c r="E341" s="15">
        <v>2023</v>
      </c>
      <c r="F341" s="15" t="s">
        <v>162</v>
      </c>
      <c r="G341" s="15" t="s">
        <v>133</v>
      </c>
      <c r="H341" s="15" t="s">
        <v>136</v>
      </c>
      <c r="I341" s="15" t="s">
        <v>139</v>
      </c>
      <c r="J341" s="15" t="s">
        <v>141</v>
      </c>
      <c r="K341" s="15" t="s">
        <v>275</v>
      </c>
      <c r="L341" s="15" t="s">
        <v>279</v>
      </c>
      <c r="M341" s="15">
        <v>4.0000000000000001E-3</v>
      </c>
      <c r="N341" s="15">
        <v>2E-3</v>
      </c>
      <c r="O341" s="15">
        <v>0</v>
      </c>
      <c r="P341" s="15">
        <v>3.0000000000000001E-3</v>
      </c>
      <c r="Q341" s="15">
        <v>2E-3</v>
      </c>
      <c r="R341" s="15">
        <v>5.0000000000000001E-3</v>
      </c>
      <c r="S341" s="15">
        <v>10.672000000000001</v>
      </c>
      <c r="U341" s="15">
        <v>534933.24800000002</v>
      </c>
      <c r="V341" s="15">
        <v>560</v>
      </c>
    </row>
    <row r="342" spans="2:22" x14ac:dyDescent="0.25">
      <c r="B342" s="15" t="s">
        <v>122</v>
      </c>
      <c r="C342" s="15" t="s">
        <v>344</v>
      </c>
      <c r="D342" s="15" t="s">
        <v>227</v>
      </c>
      <c r="E342" s="15">
        <v>2023</v>
      </c>
      <c r="F342" s="15" t="s">
        <v>162</v>
      </c>
      <c r="G342" s="15" t="s">
        <v>133</v>
      </c>
      <c r="H342" s="15" t="s">
        <v>136</v>
      </c>
      <c r="I342" s="15" t="s">
        <v>139</v>
      </c>
      <c r="J342" s="15" t="s">
        <v>141</v>
      </c>
      <c r="K342" s="15" t="s">
        <v>275</v>
      </c>
      <c r="L342" s="15" t="s">
        <v>280</v>
      </c>
      <c r="M342" s="15">
        <v>4.0000000000000001E-3</v>
      </c>
      <c r="N342" s="15">
        <v>3.0000000000000001E-3</v>
      </c>
      <c r="O342" s="15">
        <v>0</v>
      </c>
      <c r="P342" s="15">
        <v>3.0000000000000001E-3</v>
      </c>
      <c r="Q342" s="15">
        <v>2E-3</v>
      </c>
      <c r="R342" s="15">
        <v>5.0000000000000001E-3</v>
      </c>
      <c r="S342" s="15">
        <v>10.664999999999999</v>
      </c>
      <c r="U342" s="15">
        <v>532070.35</v>
      </c>
      <c r="V342" s="15">
        <v>100</v>
      </c>
    </row>
    <row r="343" spans="2:22" x14ac:dyDescent="0.25">
      <c r="B343" s="15" t="s">
        <v>122</v>
      </c>
      <c r="C343" s="15" t="s">
        <v>344</v>
      </c>
      <c r="D343" s="15" t="s">
        <v>228</v>
      </c>
      <c r="E343" s="15">
        <v>2023</v>
      </c>
      <c r="F343" s="15" t="s">
        <v>162</v>
      </c>
      <c r="G343" s="15" t="s">
        <v>133</v>
      </c>
      <c r="H343" s="15" t="s">
        <v>136</v>
      </c>
      <c r="I343" s="15" t="s">
        <v>139</v>
      </c>
      <c r="J343" s="15" t="s">
        <v>141</v>
      </c>
      <c r="K343" s="15" t="s">
        <v>275</v>
      </c>
      <c r="L343" s="15" t="s">
        <v>276</v>
      </c>
      <c r="M343" s="15">
        <v>3.0000000000000001E-3</v>
      </c>
      <c r="N343" s="15">
        <v>3.0000000000000001E-3</v>
      </c>
      <c r="O343" s="15">
        <v>0</v>
      </c>
      <c r="P343" s="15">
        <v>3.0000000000000001E-3</v>
      </c>
      <c r="Q343" s="15">
        <v>2E-3</v>
      </c>
      <c r="R343" s="15">
        <v>4.0000000000000001E-3</v>
      </c>
      <c r="S343" s="15">
        <v>11.614000000000001</v>
      </c>
      <c r="U343" s="15">
        <v>852265.12100000004</v>
      </c>
      <c r="V343" s="15">
        <v>160</v>
      </c>
    </row>
    <row r="344" spans="2:22" x14ac:dyDescent="0.25">
      <c r="B344" s="15" t="s">
        <v>122</v>
      </c>
      <c r="C344" s="15" t="s">
        <v>344</v>
      </c>
      <c r="D344" s="15" t="s">
        <v>228</v>
      </c>
      <c r="E344" s="15">
        <v>2023</v>
      </c>
      <c r="F344" s="15" t="s">
        <v>162</v>
      </c>
      <c r="G344" s="15" t="s">
        <v>133</v>
      </c>
      <c r="H344" s="15" t="s">
        <v>136</v>
      </c>
      <c r="I344" s="15" t="s">
        <v>139</v>
      </c>
      <c r="J344" s="15" t="s">
        <v>141</v>
      </c>
      <c r="K344" s="15" t="s">
        <v>275</v>
      </c>
      <c r="L344" s="15" t="s">
        <v>277</v>
      </c>
      <c r="M344" s="15">
        <v>4.0000000000000001E-3</v>
      </c>
      <c r="N344" s="15">
        <v>2E-3</v>
      </c>
      <c r="O344" s="15">
        <v>0</v>
      </c>
      <c r="P344" s="15">
        <v>3.0000000000000001E-3</v>
      </c>
      <c r="Q344" s="15">
        <v>2E-3</v>
      </c>
      <c r="R344" s="15">
        <v>5.0000000000000001E-3</v>
      </c>
      <c r="S344" s="15">
        <v>11.454000000000001</v>
      </c>
      <c r="U344" s="15">
        <v>830770.89199999999</v>
      </c>
      <c r="V344" s="15">
        <v>1360</v>
      </c>
    </row>
    <row r="345" spans="2:22" x14ac:dyDescent="0.25">
      <c r="B345" s="15" t="s">
        <v>122</v>
      </c>
      <c r="C345" s="15" t="s">
        <v>344</v>
      </c>
      <c r="D345" s="15" t="s">
        <v>228</v>
      </c>
      <c r="E345" s="15">
        <v>2023</v>
      </c>
      <c r="F345" s="15" t="s">
        <v>162</v>
      </c>
      <c r="G345" s="15" t="s">
        <v>133</v>
      </c>
      <c r="H345" s="15" t="s">
        <v>136</v>
      </c>
      <c r="I345" s="15" t="s">
        <v>139</v>
      </c>
      <c r="J345" s="15" t="s">
        <v>141</v>
      </c>
      <c r="K345" s="15" t="s">
        <v>275</v>
      </c>
      <c r="L345" s="15" t="s">
        <v>278</v>
      </c>
      <c r="M345" s="15">
        <v>4.0000000000000001E-3</v>
      </c>
      <c r="N345" s="15">
        <v>2E-3</v>
      </c>
      <c r="O345" s="15">
        <v>0</v>
      </c>
      <c r="P345" s="15">
        <v>3.0000000000000001E-3</v>
      </c>
      <c r="Q345" s="15">
        <v>2E-3</v>
      </c>
      <c r="R345" s="15">
        <v>5.0000000000000001E-3</v>
      </c>
      <c r="S345" s="15">
        <v>11.507999999999999</v>
      </c>
      <c r="U345" s="15">
        <v>835866.005</v>
      </c>
      <c r="V345" s="15">
        <v>1750</v>
      </c>
    </row>
    <row r="346" spans="2:22" x14ac:dyDescent="0.25">
      <c r="B346" s="15" t="s">
        <v>122</v>
      </c>
      <c r="C346" s="15" t="s">
        <v>344</v>
      </c>
      <c r="D346" s="15" t="s">
        <v>228</v>
      </c>
      <c r="E346" s="15">
        <v>2023</v>
      </c>
      <c r="F346" s="15" t="s">
        <v>162</v>
      </c>
      <c r="G346" s="15" t="s">
        <v>133</v>
      </c>
      <c r="H346" s="15" t="s">
        <v>136</v>
      </c>
      <c r="I346" s="15" t="s">
        <v>139</v>
      </c>
      <c r="J346" s="15" t="s">
        <v>141</v>
      </c>
      <c r="K346" s="15" t="s">
        <v>275</v>
      </c>
      <c r="L346" s="15" t="s">
        <v>279</v>
      </c>
      <c r="M346" s="15">
        <v>4.0000000000000001E-3</v>
      </c>
      <c r="N346" s="15">
        <v>2E-3</v>
      </c>
      <c r="O346" s="15">
        <v>0</v>
      </c>
      <c r="P346" s="15">
        <v>3.0000000000000001E-3</v>
      </c>
      <c r="Q346" s="15">
        <v>2E-3</v>
      </c>
      <c r="R346" s="15">
        <v>5.0000000000000001E-3</v>
      </c>
      <c r="S346" s="15">
        <v>11.564</v>
      </c>
      <c r="U346" s="15">
        <v>838719.81900000002</v>
      </c>
      <c r="V346" s="15">
        <v>560</v>
      </c>
    </row>
    <row r="347" spans="2:22" x14ac:dyDescent="0.25">
      <c r="B347" s="15" t="s">
        <v>122</v>
      </c>
      <c r="C347" s="15" t="s">
        <v>344</v>
      </c>
      <c r="D347" s="15" t="s">
        <v>228</v>
      </c>
      <c r="E347" s="15">
        <v>2023</v>
      </c>
      <c r="F347" s="15" t="s">
        <v>162</v>
      </c>
      <c r="G347" s="15" t="s">
        <v>133</v>
      </c>
      <c r="H347" s="15" t="s">
        <v>136</v>
      </c>
      <c r="I347" s="15" t="s">
        <v>139</v>
      </c>
      <c r="J347" s="15" t="s">
        <v>141</v>
      </c>
      <c r="K347" s="15" t="s">
        <v>275</v>
      </c>
      <c r="L347" s="15" t="s">
        <v>280</v>
      </c>
      <c r="M347" s="15">
        <v>4.0000000000000001E-3</v>
      </c>
      <c r="N347" s="15">
        <v>3.0000000000000001E-3</v>
      </c>
      <c r="O347" s="15">
        <v>0</v>
      </c>
      <c r="P347" s="15">
        <v>3.0000000000000001E-3</v>
      </c>
      <c r="Q347" s="15">
        <v>2E-3</v>
      </c>
      <c r="R347" s="15">
        <v>5.0000000000000001E-3</v>
      </c>
      <c r="S347" s="15">
        <v>11.539</v>
      </c>
      <c r="U347" s="15">
        <v>835230.29</v>
      </c>
      <c r="V347" s="15">
        <v>100</v>
      </c>
    </row>
    <row r="348" spans="2:22" x14ac:dyDescent="0.25">
      <c r="B348" s="15" t="s">
        <v>122</v>
      </c>
      <c r="C348" s="15" t="s">
        <v>344</v>
      </c>
      <c r="D348" s="15" t="s">
        <v>229</v>
      </c>
      <c r="E348" s="15">
        <v>2023</v>
      </c>
      <c r="F348" s="15" t="s">
        <v>162</v>
      </c>
      <c r="G348" s="15" t="s">
        <v>133</v>
      </c>
      <c r="H348" s="15" t="s">
        <v>136</v>
      </c>
      <c r="I348" s="15" t="s">
        <v>139</v>
      </c>
      <c r="J348" s="15" t="s">
        <v>141</v>
      </c>
      <c r="K348" s="15" t="s">
        <v>275</v>
      </c>
      <c r="L348" s="15" t="s">
        <v>276</v>
      </c>
      <c r="M348" s="15">
        <v>3.0000000000000001E-3</v>
      </c>
      <c r="N348" s="15">
        <v>3.0000000000000001E-3</v>
      </c>
      <c r="O348" s="15">
        <v>0</v>
      </c>
      <c r="P348" s="15">
        <v>3.0000000000000001E-3</v>
      </c>
      <c r="Q348" s="15">
        <v>2E-3</v>
      </c>
      <c r="R348" s="15">
        <v>4.0000000000000001E-3</v>
      </c>
      <c r="S348" s="15">
        <v>11.614000000000001</v>
      </c>
      <c r="U348" s="15">
        <v>852253.152</v>
      </c>
      <c r="V348" s="15">
        <v>160</v>
      </c>
    </row>
    <row r="349" spans="2:22" x14ac:dyDescent="0.25">
      <c r="B349" s="15" t="s">
        <v>122</v>
      </c>
      <c r="C349" s="15" t="s">
        <v>344</v>
      </c>
      <c r="D349" s="15" t="s">
        <v>229</v>
      </c>
      <c r="E349" s="15">
        <v>2023</v>
      </c>
      <c r="F349" s="15" t="s">
        <v>162</v>
      </c>
      <c r="G349" s="15" t="s">
        <v>133</v>
      </c>
      <c r="H349" s="15" t="s">
        <v>136</v>
      </c>
      <c r="I349" s="15" t="s">
        <v>139</v>
      </c>
      <c r="J349" s="15" t="s">
        <v>141</v>
      </c>
      <c r="K349" s="15" t="s">
        <v>275</v>
      </c>
      <c r="L349" s="15" t="s">
        <v>277</v>
      </c>
      <c r="M349" s="15">
        <v>4.0000000000000001E-3</v>
      </c>
      <c r="N349" s="15">
        <v>2E-3</v>
      </c>
      <c r="O349" s="15">
        <v>0</v>
      </c>
      <c r="P349" s="15">
        <v>3.0000000000000001E-3</v>
      </c>
      <c r="Q349" s="15">
        <v>2E-3</v>
      </c>
      <c r="R349" s="15">
        <v>5.0000000000000001E-3</v>
      </c>
      <c r="S349" s="15">
        <v>11.454000000000001</v>
      </c>
      <c r="U349" s="15">
        <v>830791.34699999995</v>
      </c>
      <c r="V349" s="15">
        <v>1360</v>
      </c>
    </row>
    <row r="350" spans="2:22" x14ac:dyDescent="0.25">
      <c r="B350" s="15" t="s">
        <v>122</v>
      </c>
      <c r="C350" s="15" t="s">
        <v>344</v>
      </c>
      <c r="D350" s="15" t="s">
        <v>229</v>
      </c>
      <c r="E350" s="15">
        <v>2023</v>
      </c>
      <c r="F350" s="15" t="s">
        <v>162</v>
      </c>
      <c r="G350" s="15" t="s">
        <v>133</v>
      </c>
      <c r="H350" s="15" t="s">
        <v>136</v>
      </c>
      <c r="I350" s="15" t="s">
        <v>139</v>
      </c>
      <c r="J350" s="15" t="s">
        <v>141</v>
      </c>
      <c r="K350" s="15" t="s">
        <v>275</v>
      </c>
      <c r="L350" s="15" t="s">
        <v>278</v>
      </c>
      <c r="M350" s="15">
        <v>4.0000000000000001E-3</v>
      </c>
      <c r="N350" s="15">
        <v>2E-3</v>
      </c>
      <c r="O350" s="15">
        <v>0</v>
      </c>
      <c r="P350" s="15">
        <v>3.0000000000000001E-3</v>
      </c>
      <c r="Q350" s="15">
        <v>2E-3</v>
      </c>
      <c r="R350" s="15">
        <v>5.0000000000000001E-3</v>
      </c>
      <c r="S350" s="15">
        <v>11.507999999999999</v>
      </c>
      <c r="U350" s="15">
        <v>835861.96100000001</v>
      </c>
      <c r="V350" s="15">
        <v>1750</v>
      </c>
    </row>
    <row r="351" spans="2:22" x14ac:dyDescent="0.25">
      <c r="B351" s="15" t="s">
        <v>122</v>
      </c>
      <c r="C351" s="15" t="s">
        <v>344</v>
      </c>
      <c r="D351" s="15" t="s">
        <v>229</v>
      </c>
      <c r="E351" s="15">
        <v>2023</v>
      </c>
      <c r="F351" s="15" t="s">
        <v>162</v>
      </c>
      <c r="G351" s="15" t="s">
        <v>133</v>
      </c>
      <c r="H351" s="15" t="s">
        <v>136</v>
      </c>
      <c r="I351" s="15" t="s">
        <v>139</v>
      </c>
      <c r="J351" s="15" t="s">
        <v>141</v>
      </c>
      <c r="K351" s="15" t="s">
        <v>275</v>
      </c>
      <c r="L351" s="15" t="s">
        <v>279</v>
      </c>
      <c r="M351" s="15">
        <v>4.0000000000000001E-3</v>
      </c>
      <c r="N351" s="15">
        <v>2E-3</v>
      </c>
      <c r="O351" s="15">
        <v>0</v>
      </c>
      <c r="P351" s="15">
        <v>3.0000000000000001E-3</v>
      </c>
      <c r="Q351" s="15">
        <v>2E-3</v>
      </c>
      <c r="R351" s="15">
        <v>5.0000000000000001E-3</v>
      </c>
      <c r="S351" s="15">
        <v>11.565</v>
      </c>
      <c r="U351" s="15">
        <v>838708.43400000001</v>
      </c>
      <c r="V351" s="15">
        <v>560</v>
      </c>
    </row>
    <row r="352" spans="2:22" x14ac:dyDescent="0.25">
      <c r="B352" s="15" t="s">
        <v>122</v>
      </c>
      <c r="C352" s="15" t="s">
        <v>344</v>
      </c>
      <c r="D352" s="15" t="s">
        <v>229</v>
      </c>
      <c r="E352" s="15">
        <v>2023</v>
      </c>
      <c r="F352" s="15" t="s">
        <v>162</v>
      </c>
      <c r="G352" s="15" t="s">
        <v>133</v>
      </c>
      <c r="H352" s="15" t="s">
        <v>136</v>
      </c>
      <c r="I352" s="15" t="s">
        <v>139</v>
      </c>
      <c r="J352" s="15" t="s">
        <v>141</v>
      </c>
      <c r="K352" s="15" t="s">
        <v>275</v>
      </c>
      <c r="L352" s="15" t="s">
        <v>280</v>
      </c>
      <c r="M352" s="15">
        <v>4.0000000000000001E-3</v>
      </c>
      <c r="N352" s="15">
        <v>3.0000000000000001E-3</v>
      </c>
      <c r="O352" s="15">
        <v>0</v>
      </c>
      <c r="P352" s="15">
        <v>3.0000000000000001E-3</v>
      </c>
      <c r="Q352" s="15">
        <v>2E-3</v>
      </c>
      <c r="R352" s="15">
        <v>4.0000000000000001E-3</v>
      </c>
      <c r="S352" s="15">
        <v>11.539</v>
      </c>
      <c r="U352" s="15">
        <v>835205.14099999995</v>
      </c>
      <c r="V352" s="15">
        <v>100</v>
      </c>
    </row>
    <row r="353" spans="2:22" x14ac:dyDescent="0.25">
      <c r="B353" s="15" t="s">
        <v>122</v>
      </c>
      <c r="C353" s="15" t="s">
        <v>344</v>
      </c>
      <c r="D353" s="15" t="s">
        <v>230</v>
      </c>
      <c r="E353" s="15">
        <v>2023</v>
      </c>
      <c r="F353" s="15" t="s">
        <v>162</v>
      </c>
      <c r="G353" s="15" t="s">
        <v>133</v>
      </c>
      <c r="H353" s="15" t="s">
        <v>136</v>
      </c>
      <c r="I353" s="15" t="s">
        <v>139</v>
      </c>
      <c r="J353" s="15" t="s">
        <v>141</v>
      </c>
      <c r="K353" s="15" t="s">
        <v>275</v>
      </c>
      <c r="L353" s="15" t="s">
        <v>276</v>
      </c>
      <c r="M353" s="15">
        <v>3.0000000000000001E-3</v>
      </c>
      <c r="N353" s="15">
        <v>3.0000000000000001E-3</v>
      </c>
      <c r="O353" s="15">
        <v>0</v>
      </c>
      <c r="P353" s="15">
        <v>3.0000000000000001E-3</v>
      </c>
      <c r="Q353" s="15">
        <v>2E-3</v>
      </c>
      <c r="R353" s="15">
        <v>4.0000000000000001E-3</v>
      </c>
      <c r="S353" s="15">
        <v>12.429</v>
      </c>
      <c r="U353" s="15">
        <v>1110934.692</v>
      </c>
      <c r="V353" s="15">
        <v>160</v>
      </c>
    </row>
    <row r="354" spans="2:22" x14ac:dyDescent="0.25">
      <c r="B354" s="15" t="s">
        <v>122</v>
      </c>
      <c r="C354" s="15" t="s">
        <v>344</v>
      </c>
      <c r="D354" s="15" t="s">
        <v>230</v>
      </c>
      <c r="E354" s="15">
        <v>2023</v>
      </c>
      <c r="F354" s="15" t="s">
        <v>162</v>
      </c>
      <c r="G354" s="15" t="s">
        <v>133</v>
      </c>
      <c r="H354" s="15" t="s">
        <v>136</v>
      </c>
      <c r="I354" s="15" t="s">
        <v>139</v>
      </c>
      <c r="J354" s="15" t="s">
        <v>141</v>
      </c>
      <c r="K354" s="15" t="s">
        <v>275</v>
      </c>
      <c r="L354" s="15" t="s">
        <v>277</v>
      </c>
      <c r="M354" s="15">
        <v>4.0000000000000001E-3</v>
      </c>
      <c r="N354" s="15">
        <v>2E-3</v>
      </c>
      <c r="O354" s="15">
        <v>0</v>
      </c>
      <c r="P354" s="15">
        <v>3.0000000000000001E-3</v>
      </c>
      <c r="Q354" s="15">
        <v>2E-3</v>
      </c>
      <c r="R354" s="15">
        <v>5.0000000000000001E-3</v>
      </c>
      <c r="S354" s="15">
        <v>12.273999999999999</v>
      </c>
      <c r="U354" s="15">
        <v>1086401.4890000001</v>
      </c>
      <c r="V354" s="15">
        <v>1360</v>
      </c>
    </row>
    <row r="355" spans="2:22" x14ac:dyDescent="0.25">
      <c r="B355" s="15" t="s">
        <v>122</v>
      </c>
      <c r="C355" s="15" t="s">
        <v>344</v>
      </c>
      <c r="D355" s="15" t="s">
        <v>230</v>
      </c>
      <c r="E355" s="15">
        <v>2023</v>
      </c>
      <c r="F355" s="15" t="s">
        <v>162</v>
      </c>
      <c r="G355" s="15" t="s">
        <v>133</v>
      </c>
      <c r="H355" s="15" t="s">
        <v>136</v>
      </c>
      <c r="I355" s="15" t="s">
        <v>139</v>
      </c>
      <c r="J355" s="15" t="s">
        <v>141</v>
      </c>
      <c r="K355" s="15" t="s">
        <v>275</v>
      </c>
      <c r="L355" s="15" t="s">
        <v>278</v>
      </c>
      <c r="M355" s="15">
        <v>4.0000000000000001E-3</v>
      </c>
      <c r="N355" s="15">
        <v>2E-3</v>
      </c>
      <c r="O355" s="15">
        <v>0</v>
      </c>
      <c r="P355" s="15">
        <v>3.0000000000000001E-3</v>
      </c>
      <c r="Q355" s="15">
        <v>2E-3</v>
      </c>
      <c r="R355" s="15">
        <v>5.0000000000000001E-3</v>
      </c>
      <c r="S355" s="15">
        <v>12.315</v>
      </c>
      <c r="U355" s="15">
        <v>1092931.0530000001</v>
      </c>
      <c r="V355" s="15">
        <v>1750</v>
      </c>
    </row>
    <row r="356" spans="2:22" x14ac:dyDescent="0.25">
      <c r="B356" s="15" t="s">
        <v>122</v>
      </c>
      <c r="C356" s="15" t="s">
        <v>344</v>
      </c>
      <c r="D356" s="15" t="s">
        <v>230</v>
      </c>
      <c r="E356" s="15">
        <v>2023</v>
      </c>
      <c r="F356" s="15" t="s">
        <v>162</v>
      </c>
      <c r="G356" s="15" t="s">
        <v>133</v>
      </c>
      <c r="H356" s="15" t="s">
        <v>136</v>
      </c>
      <c r="I356" s="15" t="s">
        <v>139</v>
      </c>
      <c r="J356" s="15" t="s">
        <v>141</v>
      </c>
      <c r="K356" s="15" t="s">
        <v>275</v>
      </c>
      <c r="L356" s="15" t="s">
        <v>279</v>
      </c>
      <c r="M356" s="15">
        <v>4.0000000000000001E-3</v>
      </c>
      <c r="N356" s="15">
        <v>2E-3</v>
      </c>
      <c r="O356" s="15">
        <v>0</v>
      </c>
      <c r="P356" s="15">
        <v>3.0000000000000001E-3</v>
      </c>
      <c r="Q356" s="15">
        <v>2E-3</v>
      </c>
      <c r="R356" s="15">
        <v>5.0000000000000001E-3</v>
      </c>
      <c r="S356" s="15">
        <v>12.387</v>
      </c>
      <c r="U356" s="15">
        <v>1095958.6780000001</v>
      </c>
      <c r="V356" s="15">
        <v>560</v>
      </c>
    </row>
    <row r="357" spans="2:22" x14ac:dyDescent="0.25">
      <c r="B357" s="15" t="s">
        <v>122</v>
      </c>
      <c r="C357" s="15" t="s">
        <v>344</v>
      </c>
      <c r="D357" s="15" t="s">
        <v>230</v>
      </c>
      <c r="E357" s="15">
        <v>2023</v>
      </c>
      <c r="F357" s="15" t="s">
        <v>162</v>
      </c>
      <c r="G357" s="15" t="s">
        <v>133</v>
      </c>
      <c r="H357" s="15" t="s">
        <v>136</v>
      </c>
      <c r="I357" s="15" t="s">
        <v>139</v>
      </c>
      <c r="J357" s="15" t="s">
        <v>141</v>
      </c>
      <c r="K357" s="15" t="s">
        <v>275</v>
      </c>
      <c r="L357" s="15" t="s">
        <v>280</v>
      </c>
      <c r="M357" s="15">
        <v>4.0000000000000001E-3</v>
      </c>
      <c r="N357" s="15">
        <v>3.0000000000000001E-3</v>
      </c>
      <c r="O357" s="15">
        <v>0</v>
      </c>
      <c r="P357" s="15">
        <v>3.0000000000000001E-3</v>
      </c>
      <c r="Q357" s="15">
        <v>2E-3</v>
      </c>
      <c r="R357" s="15">
        <v>5.0000000000000001E-3</v>
      </c>
      <c r="S357" s="15">
        <v>12.343</v>
      </c>
      <c r="U357" s="15">
        <v>1093241.1499999999</v>
      </c>
      <c r="V357" s="15">
        <v>100</v>
      </c>
    </row>
    <row r="358" spans="2:22" x14ac:dyDescent="0.25">
      <c r="B358" s="15" t="s">
        <v>122</v>
      </c>
      <c r="C358" s="15" t="s">
        <v>344</v>
      </c>
      <c r="D358" s="15" t="s">
        <v>231</v>
      </c>
      <c r="E358" s="15">
        <v>2023</v>
      </c>
      <c r="F358" s="15" t="s">
        <v>162</v>
      </c>
      <c r="G358" s="15" t="s">
        <v>133</v>
      </c>
      <c r="H358" s="15" t="s">
        <v>136</v>
      </c>
      <c r="I358" s="15" t="s">
        <v>139</v>
      </c>
      <c r="J358" s="15" t="s">
        <v>141</v>
      </c>
      <c r="K358" s="15" t="s">
        <v>275</v>
      </c>
      <c r="L358" s="15" t="s">
        <v>276</v>
      </c>
      <c r="M358" s="15">
        <v>3.0000000000000001E-3</v>
      </c>
      <c r="N358" s="15">
        <v>3.0000000000000001E-3</v>
      </c>
      <c r="O358" s="15">
        <v>0</v>
      </c>
      <c r="P358" s="15">
        <v>3.0000000000000001E-3</v>
      </c>
      <c r="Q358" s="15">
        <v>2E-3</v>
      </c>
      <c r="R358" s="15">
        <v>4.0000000000000001E-3</v>
      </c>
      <c r="S358" s="15">
        <v>12.429</v>
      </c>
      <c r="U358" s="15">
        <v>1110955.7180000001</v>
      </c>
      <c r="V358" s="15">
        <v>160</v>
      </c>
    </row>
    <row r="359" spans="2:22" x14ac:dyDescent="0.25">
      <c r="B359" s="15" t="s">
        <v>122</v>
      </c>
      <c r="C359" s="15" t="s">
        <v>344</v>
      </c>
      <c r="D359" s="15" t="s">
        <v>231</v>
      </c>
      <c r="E359" s="15">
        <v>2023</v>
      </c>
      <c r="F359" s="15" t="s">
        <v>162</v>
      </c>
      <c r="G359" s="15" t="s">
        <v>133</v>
      </c>
      <c r="H359" s="15" t="s">
        <v>136</v>
      </c>
      <c r="I359" s="15" t="s">
        <v>139</v>
      </c>
      <c r="J359" s="15" t="s">
        <v>141</v>
      </c>
      <c r="K359" s="15" t="s">
        <v>275</v>
      </c>
      <c r="L359" s="15" t="s">
        <v>277</v>
      </c>
      <c r="M359" s="15">
        <v>4.0000000000000001E-3</v>
      </c>
      <c r="N359" s="15">
        <v>2E-3</v>
      </c>
      <c r="O359" s="15">
        <v>0</v>
      </c>
      <c r="P359" s="15">
        <v>3.0000000000000001E-3</v>
      </c>
      <c r="Q359" s="15">
        <v>2E-3</v>
      </c>
      <c r="R359" s="15">
        <v>5.0000000000000001E-3</v>
      </c>
      <c r="S359" s="15">
        <v>12.273999999999999</v>
      </c>
      <c r="U359" s="15">
        <v>1086425.2150000001</v>
      </c>
      <c r="V359" s="15">
        <v>1360</v>
      </c>
    </row>
    <row r="360" spans="2:22" x14ac:dyDescent="0.25">
      <c r="B360" s="15" t="s">
        <v>122</v>
      </c>
      <c r="C360" s="15" t="s">
        <v>344</v>
      </c>
      <c r="D360" s="15" t="s">
        <v>231</v>
      </c>
      <c r="E360" s="15">
        <v>2023</v>
      </c>
      <c r="F360" s="15" t="s">
        <v>162</v>
      </c>
      <c r="G360" s="15" t="s">
        <v>133</v>
      </c>
      <c r="H360" s="15" t="s">
        <v>136</v>
      </c>
      <c r="I360" s="15" t="s">
        <v>139</v>
      </c>
      <c r="J360" s="15" t="s">
        <v>141</v>
      </c>
      <c r="K360" s="15" t="s">
        <v>275</v>
      </c>
      <c r="L360" s="15" t="s">
        <v>278</v>
      </c>
      <c r="M360" s="15">
        <v>4.0000000000000001E-3</v>
      </c>
      <c r="N360" s="15">
        <v>2E-3</v>
      </c>
      <c r="O360" s="15">
        <v>0</v>
      </c>
      <c r="P360" s="15">
        <v>3.0000000000000001E-3</v>
      </c>
      <c r="Q360" s="15">
        <v>2E-3</v>
      </c>
      <c r="R360" s="15">
        <v>5.0000000000000001E-3</v>
      </c>
      <c r="S360" s="15">
        <v>12.315</v>
      </c>
      <c r="U360" s="15">
        <v>1092932.9509999999</v>
      </c>
      <c r="V360" s="15">
        <v>1750</v>
      </c>
    </row>
    <row r="361" spans="2:22" x14ac:dyDescent="0.25">
      <c r="B361" s="15" t="s">
        <v>122</v>
      </c>
      <c r="C361" s="15" t="s">
        <v>344</v>
      </c>
      <c r="D361" s="15" t="s">
        <v>231</v>
      </c>
      <c r="E361" s="15">
        <v>2023</v>
      </c>
      <c r="F361" s="15" t="s">
        <v>162</v>
      </c>
      <c r="G361" s="15" t="s">
        <v>133</v>
      </c>
      <c r="H361" s="15" t="s">
        <v>136</v>
      </c>
      <c r="I361" s="15" t="s">
        <v>139</v>
      </c>
      <c r="J361" s="15" t="s">
        <v>141</v>
      </c>
      <c r="K361" s="15" t="s">
        <v>275</v>
      </c>
      <c r="L361" s="15" t="s">
        <v>279</v>
      </c>
      <c r="M361" s="15">
        <v>4.0000000000000001E-3</v>
      </c>
      <c r="N361" s="15">
        <v>2E-3</v>
      </c>
      <c r="O361" s="15">
        <v>0</v>
      </c>
      <c r="P361" s="15">
        <v>3.0000000000000001E-3</v>
      </c>
      <c r="Q361" s="15">
        <v>2E-3</v>
      </c>
      <c r="R361" s="15">
        <v>5.0000000000000001E-3</v>
      </c>
      <c r="S361" s="15">
        <v>12.387</v>
      </c>
      <c r="U361" s="15">
        <v>1095967.4029999999</v>
      </c>
      <c r="V361" s="15">
        <v>560</v>
      </c>
    </row>
    <row r="362" spans="2:22" x14ac:dyDescent="0.25">
      <c r="B362" s="15" t="s">
        <v>122</v>
      </c>
      <c r="C362" s="15" t="s">
        <v>344</v>
      </c>
      <c r="D362" s="15" t="s">
        <v>231</v>
      </c>
      <c r="E362" s="15">
        <v>2023</v>
      </c>
      <c r="F362" s="15" t="s">
        <v>162</v>
      </c>
      <c r="G362" s="15" t="s">
        <v>133</v>
      </c>
      <c r="H362" s="15" t="s">
        <v>136</v>
      </c>
      <c r="I362" s="15" t="s">
        <v>139</v>
      </c>
      <c r="J362" s="15" t="s">
        <v>141</v>
      </c>
      <c r="K362" s="15" t="s">
        <v>275</v>
      </c>
      <c r="L362" s="15" t="s">
        <v>280</v>
      </c>
      <c r="M362" s="15">
        <v>4.0000000000000001E-3</v>
      </c>
      <c r="N362" s="15">
        <v>3.0000000000000001E-3</v>
      </c>
      <c r="O362" s="15">
        <v>0</v>
      </c>
      <c r="P362" s="15">
        <v>3.0000000000000001E-3</v>
      </c>
      <c r="Q362" s="15">
        <v>2E-3</v>
      </c>
      <c r="R362" s="15">
        <v>5.0000000000000001E-3</v>
      </c>
      <c r="S362" s="15">
        <v>12.343</v>
      </c>
      <c r="U362" s="15">
        <v>1093276.666</v>
      </c>
      <c r="V362" s="15">
        <v>100</v>
      </c>
    </row>
    <row r="363" spans="2:22" x14ac:dyDescent="0.25">
      <c r="B363" s="15" t="s">
        <v>122</v>
      </c>
      <c r="C363" s="15" t="s">
        <v>344</v>
      </c>
      <c r="D363" s="15" t="s">
        <v>232</v>
      </c>
      <c r="E363" s="15">
        <v>2023</v>
      </c>
      <c r="F363" s="15" t="s">
        <v>162</v>
      </c>
      <c r="G363" s="15" t="s">
        <v>133</v>
      </c>
      <c r="H363" s="15" t="s">
        <v>136</v>
      </c>
      <c r="I363" s="15" t="s">
        <v>139</v>
      </c>
      <c r="J363" s="15" t="s">
        <v>141</v>
      </c>
      <c r="K363" s="15" t="s">
        <v>275</v>
      </c>
      <c r="L363" s="15" t="s">
        <v>276</v>
      </c>
      <c r="M363" s="15">
        <v>3.0000000000000001E-3</v>
      </c>
      <c r="N363" s="15">
        <v>3.0000000000000001E-3</v>
      </c>
      <c r="O363" s="15">
        <v>0</v>
      </c>
      <c r="P363" s="15">
        <v>3.0000000000000001E-3</v>
      </c>
      <c r="Q363" s="15">
        <v>2E-3</v>
      </c>
      <c r="R363" s="15">
        <v>4.0000000000000001E-3</v>
      </c>
      <c r="S363" s="15">
        <v>13.032</v>
      </c>
      <c r="U363" s="15">
        <v>1279639.6580000001</v>
      </c>
      <c r="V363" s="15">
        <v>160</v>
      </c>
    </row>
    <row r="364" spans="2:22" x14ac:dyDescent="0.25">
      <c r="B364" s="15" t="s">
        <v>122</v>
      </c>
      <c r="C364" s="15" t="s">
        <v>344</v>
      </c>
      <c r="D364" s="15" t="s">
        <v>232</v>
      </c>
      <c r="E364" s="15">
        <v>2023</v>
      </c>
      <c r="F364" s="15" t="s">
        <v>162</v>
      </c>
      <c r="G364" s="15" t="s">
        <v>133</v>
      </c>
      <c r="H364" s="15" t="s">
        <v>136</v>
      </c>
      <c r="I364" s="15" t="s">
        <v>139</v>
      </c>
      <c r="J364" s="15" t="s">
        <v>141</v>
      </c>
      <c r="K364" s="15" t="s">
        <v>275</v>
      </c>
      <c r="L364" s="15" t="s">
        <v>277</v>
      </c>
      <c r="M364" s="15">
        <v>4.0000000000000001E-3</v>
      </c>
      <c r="N364" s="15">
        <v>2E-3</v>
      </c>
      <c r="O364" s="15">
        <v>0</v>
      </c>
      <c r="P364" s="15">
        <v>3.0000000000000001E-3</v>
      </c>
      <c r="Q364" s="15">
        <v>2E-3</v>
      </c>
      <c r="R364" s="15">
        <v>5.0000000000000001E-3</v>
      </c>
      <c r="S364" s="15">
        <v>12.882999999999999</v>
      </c>
      <c r="U364" s="15">
        <v>1253596.682</v>
      </c>
      <c r="V364" s="15">
        <v>1360</v>
      </c>
    </row>
    <row r="365" spans="2:22" x14ac:dyDescent="0.25">
      <c r="B365" s="15" t="s">
        <v>122</v>
      </c>
      <c r="C365" s="15" t="s">
        <v>344</v>
      </c>
      <c r="D365" s="15" t="s">
        <v>232</v>
      </c>
      <c r="E365" s="15">
        <v>2023</v>
      </c>
      <c r="F365" s="15" t="s">
        <v>162</v>
      </c>
      <c r="G365" s="15" t="s">
        <v>133</v>
      </c>
      <c r="H365" s="15" t="s">
        <v>136</v>
      </c>
      <c r="I365" s="15" t="s">
        <v>139</v>
      </c>
      <c r="J365" s="15" t="s">
        <v>141</v>
      </c>
      <c r="K365" s="15" t="s">
        <v>275</v>
      </c>
      <c r="L365" s="15" t="s">
        <v>278</v>
      </c>
      <c r="M365" s="15">
        <v>4.0000000000000001E-3</v>
      </c>
      <c r="N365" s="15">
        <v>2E-3</v>
      </c>
      <c r="O365" s="15">
        <v>0</v>
      </c>
      <c r="P365" s="15">
        <v>3.0000000000000001E-3</v>
      </c>
      <c r="Q365" s="15">
        <v>2E-3</v>
      </c>
      <c r="R365" s="15">
        <v>5.0000000000000001E-3</v>
      </c>
      <c r="S365" s="15">
        <v>12.914999999999999</v>
      </c>
      <c r="U365" s="15">
        <v>1261173.7690000001</v>
      </c>
      <c r="V365" s="15">
        <v>1750</v>
      </c>
    </row>
    <row r="366" spans="2:22" x14ac:dyDescent="0.25">
      <c r="B366" s="15" t="s">
        <v>122</v>
      </c>
      <c r="C366" s="15" t="s">
        <v>344</v>
      </c>
      <c r="D366" s="15" t="s">
        <v>232</v>
      </c>
      <c r="E366" s="15">
        <v>2023</v>
      </c>
      <c r="F366" s="15" t="s">
        <v>162</v>
      </c>
      <c r="G366" s="15" t="s">
        <v>133</v>
      </c>
      <c r="H366" s="15" t="s">
        <v>136</v>
      </c>
      <c r="I366" s="15" t="s">
        <v>139</v>
      </c>
      <c r="J366" s="15" t="s">
        <v>141</v>
      </c>
      <c r="K366" s="15" t="s">
        <v>275</v>
      </c>
      <c r="L366" s="15" t="s">
        <v>279</v>
      </c>
      <c r="M366" s="15">
        <v>4.0000000000000001E-3</v>
      </c>
      <c r="N366" s="15">
        <v>2E-3</v>
      </c>
      <c r="O366" s="15">
        <v>0</v>
      </c>
      <c r="P366" s="15">
        <v>3.0000000000000001E-3</v>
      </c>
      <c r="Q366" s="15">
        <v>2E-3</v>
      </c>
      <c r="R366" s="15">
        <v>5.0000000000000001E-3</v>
      </c>
      <c r="S366" s="15">
        <v>12.994999999999999</v>
      </c>
      <c r="U366" s="15">
        <v>1263413.8629999999</v>
      </c>
      <c r="V366" s="15">
        <v>560</v>
      </c>
    </row>
    <row r="367" spans="2:22" x14ac:dyDescent="0.25">
      <c r="B367" s="15" t="s">
        <v>122</v>
      </c>
      <c r="C367" s="15" t="s">
        <v>344</v>
      </c>
      <c r="D367" s="15" t="s">
        <v>232</v>
      </c>
      <c r="E367" s="15">
        <v>2023</v>
      </c>
      <c r="F367" s="15" t="s">
        <v>162</v>
      </c>
      <c r="G367" s="15" t="s">
        <v>133</v>
      </c>
      <c r="H367" s="15" t="s">
        <v>136</v>
      </c>
      <c r="I367" s="15" t="s">
        <v>139</v>
      </c>
      <c r="J367" s="15" t="s">
        <v>141</v>
      </c>
      <c r="K367" s="15" t="s">
        <v>275</v>
      </c>
      <c r="L367" s="15" t="s">
        <v>280</v>
      </c>
      <c r="M367" s="15">
        <v>4.0000000000000001E-3</v>
      </c>
      <c r="N367" s="15">
        <v>3.0000000000000001E-3</v>
      </c>
      <c r="O367" s="15">
        <v>0</v>
      </c>
      <c r="P367" s="15">
        <v>3.0000000000000001E-3</v>
      </c>
      <c r="Q367" s="15">
        <v>2E-3</v>
      </c>
      <c r="R367" s="15">
        <v>5.0000000000000001E-3</v>
      </c>
      <c r="S367" s="15">
        <v>12.94</v>
      </c>
      <c r="U367" s="15">
        <v>1261266.926</v>
      </c>
      <c r="V367" s="15">
        <v>100</v>
      </c>
    </row>
    <row r="368" spans="2:22" x14ac:dyDescent="0.25">
      <c r="B368" s="15" t="s">
        <v>122</v>
      </c>
      <c r="C368" s="15" t="s">
        <v>344</v>
      </c>
      <c r="D368" s="15" t="s">
        <v>233</v>
      </c>
      <c r="E368" s="15">
        <v>2023</v>
      </c>
      <c r="F368" s="15" t="s">
        <v>162</v>
      </c>
      <c r="G368" s="15" t="s">
        <v>133</v>
      </c>
      <c r="H368" s="15" t="s">
        <v>136</v>
      </c>
      <c r="I368" s="15" t="s">
        <v>139</v>
      </c>
      <c r="J368" s="15" t="s">
        <v>141</v>
      </c>
      <c r="K368" s="15" t="s">
        <v>275</v>
      </c>
      <c r="L368" s="15" t="s">
        <v>276</v>
      </c>
      <c r="M368" s="15">
        <v>4.0000000000000001E-3</v>
      </c>
      <c r="N368" s="15">
        <v>4.0000000000000001E-3</v>
      </c>
      <c r="O368" s="15">
        <v>0</v>
      </c>
      <c r="P368" s="15">
        <v>3.0000000000000001E-3</v>
      </c>
      <c r="Q368" s="15">
        <v>2E-3</v>
      </c>
      <c r="R368" s="15">
        <v>4.0000000000000001E-3</v>
      </c>
      <c r="S368" s="15">
        <v>13.032</v>
      </c>
      <c r="U368" s="15">
        <v>1279638.969</v>
      </c>
      <c r="V368" s="15">
        <v>160</v>
      </c>
    </row>
    <row r="369" spans="2:22" x14ac:dyDescent="0.25">
      <c r="B369" s="15" t="s">
        <v>122</v>
      </c>
      <c r="C369" s="15" t="s">
        <v>344</v>
      </c>
      <c r="D369" s="15" t="s">
        <v>233</v>
      </c>
      <c r="E369" s="15">
        <v>2023</v>
      </c>
      <c r="F369" s="15" t="s">
        <v>162</v>
      </c>
      <c r="G369" s="15" t="s">
        <v>133</v>
      </c>
      <c r="H369" s="15" t="s">
        <v>136</v>
      </c>
      <c r="I369" s="15" t="s">
        <v>139</v>
      </c>
      <c r="J369" s="15" t="s">
        <v>141</v>
      </c>
      <c r="K369" s="15" t="s">
        <v>275</v>
      </c>
      <c r="L369" s="15" t="s">
        <v>277</v>
      </c>
      <c r="M369" s="15">
        <v>4.0000000000000001E-3</v>
      </c>
      <c r="N369" s="15">
        <v>3.0000000000000001E-3</v>
      </c>
      <c r="O369" s="15">
        <v>0</v>
      </c>
      <c r="P369" s="15">
        <v>3.0000000000000001E-3</v>
      </c>
      <c r="Q369" s="15">
        <v>2E-3</v>
      </c>
      <c r="R369" s="15">
        <v>5.0000000000000001E-3</v>
      </c>
      <c r="S369" s="15">
        <v>12.882999999999999</v>
      </c>
      <c r="U369" s="15">
        <v>1253608.915</v>
      </c>
      <c r="V369" s="15">
        <v>1360</v>
      </c>
    </row>
    <row r="370" spans="2:22" x14ac:dyDescent="0.25">
      <c r="B370" s="15" t="s">
        <v>122</v>
      </c>
      <c r="C370" s="15" t="s">
        <v>344</v>
      </c>
      <c r="D370" s="15" t="s">
        <v>233</v>
      </c>
      <c r="E370" s="15">
        <v>2023</v>
      </c>
      <c r="F370" s="15" t="s">
        <v>162</v>
      </c>
      <c r="G370" s="15" t="s">
        <v>133</v>
      </c>
      <c r="H370" s="15" t="s">
        <v>136</v>
      </c>
      <c r="I370" s="15" t="s">
        <v>139</v>
      </c>
      <c r="J370" s="15" t="s">
        <v>141</v>
      </c>
      <c r="K370" s="15" t="s">
        <v>275</v>
      </c>
      <c r="L370" s="15" t="s">
        <v>278</v>
      </c>
      <c r="M370" s="15">
        <v>4.0000000000000001E-3</v>
      </c>
      <c r="N370" s="15">
        <v>2E-3</v>
      </c>
      <c r="O370" s="15">
        <v>0</v>
      </c>
      <c r="P370" s="15">
        <v>3.0000000000000001E-3</v>
      </c>
      <c r="Q370" s="15">
        <v>2E-3</v>
      </c>
      <c r="R370" s="15">
        <v>5.0000000000000001E-3</v>
      </c>
      <c r="S370" s="15">
        <v>12.914999999999999</v>
      </c>
      <c r="U370" s="15">
        <v>1261179.3940000001</v>
      </c>
      <c r="V370" s="15">
        <v>1750</v>
      </c>
    </row>
    <row r="371" spans="2:22" x14ac:dyDescent="0.25">
      <c r="B371" s="15" t="s">
        <v>122</v>
      </c>
      <c r="C371" s="15" t="s">
        <v>344</v>
      </c>
      <c r="D371" s="15" t="s">
        <v>233</v>
      </c>
      <c r="E371" s="15">
        <v>2023</v>
      </c>
      <c r="F371" s="15" t="s">
        <v>162</v>
      </c>
      <c r="G371" s="15" t="s">
        <v>133</v>
      </c>
      <c r="H371" s="15" t="s">
        <v>136</v>
      </c>
      <c r="I371" s="15" t="s">
        <v>139</v>
      </c>
      <c r="J371" s="15" t="s">
        <v>141</v>
      </c>
      <c r="K371" s="15" t="s">
        <v>275</v>
      </c>
      <c r="L371" s="15" t="s">
        <v>279</v>
      </c>
      <c r="M371" s="15">
        <v>4.0000000000000001E-3</v>
      </c>
      <c r="N371" s="15">
        <v>2E-3</v>
      </c>
      <c r="O371" s="15">
        <v>0</v>
      </c>
      <c r="P371" s="15">
        <v>3.0000000000000001E-3</v>
      </c>
      <c r="Q371" s="15">
        <v>2E-3</v>
      </c>
      <c r="R371" s="15">
        <v>5.0000000000000001E-3</v>
      </c>
      <c r="S371" s="15">
        <v>12.994999999999999</v>
      </c>
      <c r="U371" s="15">
        <v>1263418.2579999999</v>
      </c>
      <c r="V371" s="15">
        <v>560</v>
      </c>
    </row>
    <row r="372" spans="2:22" x14ac:dyDescent="0.25">
      <c r="B372" s="15" t="s">
        <v>122</v>
      </c>
      <c r="C372" s="15" t="s">
        <v>344</v>
      </c>
      <c r="D372" s="15" t="s">
        <v>233</v>
      </c>
      <c r="E372" s="15">
        <v>2023</v>
      </c>
      <c r="F372" s="15" t="s">
        <v>162</v>
      </c>
      <c r="G372" s="15" t="s">
        <v>133</v>
      </c>
      <c r="H372" s="15" t="s">
        <v>136</v>
      </c>
      <c r="I372" s="15" t="s">
        <v>139</v>
      </c>
      <c r="J372" s="15" t="s">
        <v>141</v>
      </c>
      <c r="K372" s="15" t="s">
        <v>275</v>
      </c>
      <c r="L372" s="15" t="s">
        <v>280</v>
      </c>
      <c r="M372" s="15">
        <v>4.0000000000000001E-3</v>
      </c>
      <c r="N372" s="15">
        <v>3.0000000000000001E-3</v>
      </c>
      <c r="O372" s="15">
        <v>0</v>
      </c>
      <c r="P372" s="15">
        <v>3.0000000000000001E-3</v>
      </c>
      <c r="Q372" s="15">
        <v>2E-3</v>
      </c>
      <c r="R372" s="15">
        <v>5.0000000000000001E-3</v>
      </c>
      <c r="S372" s="15">
        <v>12.94</v>
      </c>
      <c r="U372" s="15">
        <v>1261319.774</v>
      </c>
      <c r="V372" s="15">
        <v>100</v>
      </c>
    </row>
    <row r="373" spans="2:22" x14ac:dyDescent="0.25">
      <c r="B373" s="15" t="s">
        <v>122</v>
      </c>
      <c r="C373" s="15" t="s">
        <v>344</v>
      </c>
      <c r="D373" s="15" t="s">
        <v>234</v>
      </c>
      <c r="E373" s="15">
        <v>2023</v>
      </c>
      <c r="F373" s="15" t="s">
        <v>162</v>
      </c>
      <c r="G373" s="15" t="s">
        <v>133</v>
      </c>
      <c r="H373" s="15" t="s">
        <v>136</v>
      </c>
      <c r="I373" s="15" t="s">
        <v>139</v>
      </c>
      <c r="J373" s="15" t="s">
        <v>141</v>
      </c>
      <c r="K373" s="15" t="s">
        <v>275</v>
      </c>
      <c r="L373" s="15" t="s">
        <v>276</v>
      </c>
      <c r="M373" s="15">
        <v>4.0000000000000001E-3</v>
      </c>
      <c r="N373" s="15">
        <v>4.0000000000000001E-3</v>
      </c>
      <c r="O373" s="15">
        <v>0</v>
      </c>
      <c r="P373" s="15">
        <v>3.0000000000000001E-3</v>
      </c>
      <c r="Q373" s="15">
        <v>2E-3</v>
      </c>
      <c r="R373" s="15">
        <v>4.0000000000000001E-3</v>
      </c>
      <c r="S373" s="15">
        <v>13.452999999999999</v>
      </c>
      <c r="U373" s="15">
        <v>1347179.1569999999</v>
      </c>
      <c r="V373" s="15">
        <v>160</v>
      </c>
    </row>
    <row r="374" spans="2:22" x14ac:dyDescent="0.25">
      <c r="B374" s="15" t="s">
        <v>122</v>
      </c>
      <c r="C374" s="15" t="s">
        <v>344</v>
      </c>
      <c r="D374" s="15" t="s">
        <v>234</v>
      </c>
      <c r="E374" s="15">
        <v>2023</v>
      </c>
      <c r="F374" s="15" t="s">
        <v>162</v>
      </c>
      <c r="G374" s="15" t="s">
        <v>133</v>
      </c>
      <c r="H374" s="15" t="s">
        <v>136</v>
      </c>
      <c r="I374" s="15" t="s">
        <v>139</v>
      </c>
      <c r="J374" s="15" t="s">
        <v>141</v>
      </c>
      <c r="K374" s="15" t="s">
        <v>275</v>
      </c>
      <c r="L374" s="15" t="s">
        <v>277</v>
      </c>
      <c r="M374" s="15">
        <v>4.0000000000000001E-3</v>
      </c>
      <c r="N374" s="15">
        <v>3.0000000000000001E-3</v>
      </c>
      <c r="O374" s="15">
        <v>0</v>
      </c>
      <c r="P374" s="15">
        <v>3.0000000000000001E-3</v>
      </c>
      <c r="Q374" s="15">
        <v>2E-3</v>
      </c>
      <c r="R374" s="15">
        <v>5.0000000000000001E-3</v>
      </c>
      <c r="S374" s="15">
        <v>13.308</v>
      </c>
      <c r="U374" s="15">
        <v>1321109.7250000001</v>
      </c>
      <c r="V374" s="15">
        <v>1360</v>
      </c>
    </row>
    <row r="375" spans="2:22" x14ac:dyDescent="0.25">
      <c r="B375" s="15" t="s">
        <v>122</v>
      </c>
      <c r="C375" s="15" t="s">
        <v>344</v>
      </c>
      <c r="D375" s="15" t="s">
        <v>234</v>
      </c>
      <c r="E375" s="15">
        <v>2023</v>
      </c>
      <c r="F375" s="15" t="s">
        <v>162</v>
      </c>
      <c r="G375" s="15" t="s">
        <v>133</v>
      </c>
      <c r="H375" s="15" t="s">
        <v>136</v>
      </c>
      <c r="I375" s="15" t="s">
        <v>139</v>
      </c>
      <c r="J375" s="15" t="s">
        <v>141</v>
      </c>
      <c r="K375" s="15" t="s">
        <v>275</v>
      </c>
      <c r="L375" s="15" t="s">
        <v>278</v>
      </c>
      <c r="M375" s="15">
        <v>4.0000000000000001E-3</v>
      </c>
      <c r="N375" s="15">
        <v>2E-3</v>
      </c>
      <c r="O375" s="15">
        <v>0</v>
      </c>
      <c r="P375" s="15">
        <v>3.0000000000000001E-3</v>
      </c>
      <c r="Q375" s="15">
        <v>2E-3</v>
      </c>
      <c r="R375" s="15">
        <v>5.0000000000000001E-3</v>
      </c>
      <c r="S375" s="15">
        <v>13.335000000000001</v>
      </c>
      <c r="U375" s="15">
        <v>1329089.743</v>
      </c>
      <c r="V375" s="15">
        <v>1750</v>
      </c>
    </row>
    <row r="376" spans="2:22" x14ac:dyDescent="0.25">
      <c r="B376" s="15" t="s">
        <v>122</v>
      </c>
      <c r="C376" s="15" t="s">
        <v>344</v>
      </c>
      <c r="D376" s="15" t="s">
        <v>234</v>
      </c>
      <c r="E376" s="15">
        <v>2023</v>
      </c>
      <c r="F376" s="15" t="s">
        <v>162</v>
      </c>
      <c r="G376" s="15" t="s">
        <v>133</v>
      </c>
      <c r="H376" s="15" t="s">
        <v>136</v>
      </c>
      <c r="I376" s="15" t="s">
        <v>139</v>
      </c>
      <c r="J376" s="15" t="s">
        <v>141</v>
      </c>
      <c r="K376" s="15" t="s">
        <v>275</v>
      </c>
      <c r="L376" s="15" t="s">
        <v>279</v>
      </c>
      <c r="M376" s="15">
        <v>4.0000000000000001E-3</v>
      </c>
      <c r="N376" s="15">
        <v>2E-3</v>
      </c>
      <c r="O376" s="15">
        <v>0</v>
      </c>
      <c r="P376" s="15">
        <v>3.0000000000000001E-3</v>
      </c>
      <c r="Q376" s="15">
        <v>2E-3</v>
      </c>
      <c r="R376" s="15">
        <v>5.0000000000000001E-3</v>
      </c>
      <c r="S376" s="15">
        <v>13.417999999999999</v>
      </c>
      <c r="U376" s="15">
        <v>1331054.3740000001</v>
      </c>
      <c r="V376" s="15">
        <v>560</v>
      </c>
    </row>
    <row r="377" spans="2:22" x14ac:dyDescent="0.25">
      <c r="B377" s="15" t="s">
        <v>122</v>
      </c>
      <c r="C377" s="15" t="s">
        <v>344</v>
      </c>
      <c r="D377" s="15" t="s">
        <v>234</v>
      </c>
      <c r="E377" s="15">
        <v>2023</v>
      </c>
      <c r="F377" s="15" t="s">
        <v>162</v>
      </c>
      <c r="G377" s="15" t="s">
        <v>133</v>
      </c>
      <c r="H377" s="15" t="s">
        <v>136</v>
      </c>
      <c r="I377" s="15" t="s">
        <v>139</v>
      </c>
      <c r="J377" s="15" t="s">
        <v>141</v>
      </c>
      <c r="K377" s="15" t="s">
        <v>275</v>
      </c>
      <c r="L377" s="15" t="s">
        <v>280</v>
      </c>
      <c r="M377" s="15">
        <v>4.0000000000000001E-3</v>
      </c>
      <c r="N377" s="15">
        <v>4.0000000000000001E-3</v>
      </c>
      <c r="O377" s="15">
        <v>0</v>
      </c>
      <c r="P377" s="15">
        <v>3.0000000000000001E-3</v>
      </c>
      <c r="Q377" s="15">
        <v>2E-3</v>
      </c>
      <c r="R377" s="15">
        <v>5.0000000000000001E-3</v>
      </c>
      <c r="S377" s="15">
        <v>13.353</v>
      </c>
      <c r="U377" s="15">
        <v>1331144.169</v>
      </c>
      <c r="V377" s="15">
        <v>100</v>
      </c>
    </row>
    <row r="378" spans="2:22" x14ac:dyDescent="0.25">
      <c r="B378" s="15" t="s">
        <v>122</v>
      </c>
      <c r="C378" s="15" t="s">
        <v>344</v>
      </c>
      <c r="D378" s="15" t="s">
        <v>235</v>
      </c>
      <c r="E378" s="15">
        <v>2023</v>
      </c>
      <c r="F378" s="15" t="s">
        <v>162</v>
      </c>
      <c r="G378" s="15" t="s">
        <v>133</v>
      </c>
      <c r="H378" s="15" t="s">
        <v>136</v>
      </c>
      <c r="I378" s="15" t="s">
        <v>139</v>
      </c>
      <c r="J378" s="15" t="s">
        <v>141</v>
      </c>
      <c r="K378" s="15" t="s">
        <v>275</v>
      </c>
      <c r="L378" s="15" t="s">
        <v>276</v>
      </c>
      <c r="M378" s="15">
        <v>4.0000000000000001E-3</v>
      </c>
      <c r="N378" s="15">
        <v>4.0000000000000001E-3</v>
      </c>
      <c r="O378" s="15">
        <v>0</v>
      </c>
      <c r="P378" s="15">
        <v>3.0000000000000001E-3</v>
      </c>
      <c r="Q378" s="15">
        <v>2E-3</v>
      </c>
      <c r="R378" s="15">
        <v>4.0000000000000001E-3</v>
      </c>
      <c r="S378" s="15">
        <v>13.452999999999999</v>
      </c>
      <c r="U378" s="15">
        <v>1347250.2409999999</v>
      </c>
      <c r="V378" s="15">
        <v>160</v>
      </c>
    </row>
    <row r="379" spans="2:22" x14ac:dyDescent="0.25">
      <c r="B379" s="15" t="s">
        <v>122</v>
      </c>
      <c r="C379" s="15" t="s">
        <v>344</v>
      </c>
      <c r="D379" s="15" t="s">
        <v>235</v>
      </c>
      <c r="E379" s="15">
        <v>2023</v>
      </c>
      <c r="F379" s="15" t="s">
        <v>162</v>
      </c>
      <c r="G379" s="15" t="s">
        <v>133</v>
      </c>
      <c r="H379" s="15" t="s">
        <v>136</v>
      </c>
      <c r="I379" s="15" t="s">
        <v>139</v>
      </c>
      <c r="J379" s="15" t="s">
        <v>141</v>
      </c>
      <c r="K379" s="15" t="s">
        <v>275</v>
      </c>
      <c r="L379" s="15" t="s">
        <v>277</v>
      </c>
      <c r="M379" s="15">
        <v>4.0000000000000001E-3</v>
      </c>
      <c r="N379" s="15">
        <v>2E-3</v>
      </c>
      <c r="O379" s="15">
        <v>0</v>
      </c>
      <c r="P379" s="15">
        <v>3.0000000000000001E-3</v>
      </c>
      <c r="Q379" s="15">
        <v>2E-3</v>
      </c>
      <c r="R379" s="15">
        <v>5.0000000000000001E-3</v>
      </c>
      <c r="S379" s="15">
        <v>13.308</v>
      </c>
      <c r="U379" s="15">
        <v>1321176.2279999999</v>
      </c>
      <c r="V379" s="15">
        <v>1360</v>
      </c>
    </row>
    <row r="380" spans="2:22" x14ac:dyDescent="0.25">
      <c r="B380" s="15" t="s">
        <v>122</v>
      </c>
      <c r="C380" s="15" t="s">
        <v>344</v>
      </c>
      <c r="D380" s="15" t="s">
        <v>235</v>
      </c>
      <c r="E380" s="15">
        <v>2023</v>
      </c>
      <c r="F380" s="15" t="s">
        <v>162</v>
      </c>
      <c r="G380" s="15" t="s">
        <v>133</v>
      </c>
      <c r="H380" s="15" t="s">
        <v>136</v>
      </c>
      <c r="I380" s="15" t="s">
        <v>139</v>
      </c>
      <c r="J380" s="15" t="s">
        <v>141</v>
      </c>
      <c r="K380" s="15" t="s">
        <v>275</v>
      </c>
      <c r="L380" s="15" t="s">
        <v>278</v>
      </c>
      <c r="M380" s="15">
        <v>4.0000000000000001E-3</v>
      </c>
      <c r="N380" s="15">
        <v>2E-3</v>
      </c>
      <c r="O380" s="15">
        <v>0</v>
      </c>
      <c r="P380" s="15">
        <v>3.0000000000000001E-3</v>
      </c>
      <c r="Q380" s="15">
        <v>2E-3</v>
      </c>
      <c r="R380" s="15">
        <v>5.0000000000000001E-3</v>
      </c>
      <c r="S380" s="15">
        <v>13.334</v>
      </c>
      <c r="U380" s="15">
        <v>1329141.5989999999</v>
      </c>
      <c r="V380" s="15">
        <v>1750</v>
      </c>
    </row>
    <row r="381" spans="2:22" x14ac:dyDescent="0.25">
      <c r="B381" s="15" t="s">
        <v>122</v>
      </c>
      <c r="C381" s="15" t="s">
        <v>344</v>
      </c>
      <c r="D381" s="15" t="s">
        <v>235</v>
      </c>
      <c r="E381" s="15">
        <v>2023</v>
      </c>
      <c r="F381" s="15" t="s">
        <v>162</v>
      </c>
      <c r="G381" s="15" t="s">
        <v>133</v>
      </c>
      <c r="H381" s="15" t="s">
        <v>136</v>
      </c>
      <c r="I381" s="15" t="s">
        <v>139</v>
      </c>
      <c r="J381" s="15" t="s">
        <v>141</v>
      </c>
      <c r="K381" s="15" t="s">
        <v>275</v>
      </c>
      <c r="L381" s="15" t="s">
        <v>279</v>
      </c>
      <c r="M381" s="15">
        <v>4.0000000000000001E-3</v>
      </c>
      <c r="N381" s="15">
        <v>2E-3</v>
      </c>
      <c r="O381" s="15">
        <v>0</v>
      </c>
      <c r="P381" s="15">
        <v>3.0000000000000001E-3</v>
      </c>
      <c r="Q381" s="15">
        <v>2E-3</v>
      </c>
      <c r="R381" s="15">
        <v>5.0000000000000001E-3</v>
      </c>
      <c r="S381" s="15">
        <v>13.417999999999999</v>
      </c>
      <c r="U381" s="15">
        <v>1331160.405</v>
      </c>
      <c r="V381" s="15">
        <v>560</v>
      </c>
    </row>
    <row r="382" spans="2:22" x14ac:dyDescent="0.25">
      <c r="B382" s="15" t="s">
        <v>122</v>
      </c>
      <c r="C382" s="15" t="s">
        <v>344</v>
      </c>
      <c r="D382" s="15" t="s">
        <v>235</v>
      </c>
      <c r="E382" s="15">
        <v>2023</v>
      </c>
      <c r="F382" s="15" t="s">
        <v>162</v>
      </c>
      <c r="G382" s="15" t="s">
        <v>133</v>
      </c>
      <c r="H382" s="15" t="s">
        <v>136</v>
      </c>
      <c r="I382" s="15" t="s">
        <v>139</v>
      </c>
      <c r="J382" s="15" t="s">
        <v>141</v>
      </c>
      <c r="K382" s="15" t="s">
        <v>275</v>
      </c>
      <c r="L382" s="15" t="s">
        <v>280</v>
      </c>
      <c r="M382" s="15">
        <v>4.0000000000000001E-3</v>
      </c>
      <c r="N382" s="15">
        <v>4.0000000000000001E-3</v>
      </c>
      <c r="O382" s="15">
        <v>0</v>
      </c>
      <c r="P382" s="15">
        <v>3.0000000000000001E-3</v>
      </c>
      <c r="Q382" s="15">
        <v>2E-3</v>
      </c>
      <c r="R382" s="15">
        <v>5.0000000000000001E-3</v>
      </c>
      <c r="S382" s="15">
        <v>13.353</v>
      </c>
      <c r="U382" s="15">
        <v>1331111.0390000001</v>
      </c>
      <c r="V382" s="15">
        <v>100</v>
      </c>
    </row>
    <row r="383" spans="2:22" x14ac:dyDescent="0.25">
      <c r="B383" s="15" t="s">
        <v>122</v>
      </c>
      <c r="C383" s="15" t="s">
        <v>344</v>
      </c>
      <c r="D383" s="15" t="s">
        <v>236</v>
      </c>
      <c r="E383" s="15">
        <v>2023</v>
      </c>
      <c r="F383" s="15" t="s">
        <v>162</v>
      </c>
      <c r="G383" s="15" t="s">
        <v>133</v>
      </c>
      <c r="H383" s="15" t="s">
        <v>136</v>
      </c>
      <c r="I383" s="15" t="s">
        <v>139</v>
      </c>
      <c r="J383" s="15" t="s">
        <v>141</v>
      </c>
      <c r="K383" s="15" t="s">
        <v>275</v>
      </c>
      <c r="L383" s="15" t="s">
        <v>276</v>
      </c>
      <c r="M383" s="15">
        <v>4.0000000000000001E-3</v>
      </c>
      <c r="N383" s="15">
        <v>3.0000000000000001E-3</v>
      </c>
      <c r="O383" s="15">
        <v>0</v>
      </c>
      <c r="P383" s="15">
        <v>3.0000000000000001E-3</v>
      </c>
      <c r="Q383" s="15">
        <v>2E-3</v>
      </c>
      <c r="R383" s="15">
        <v>4.0000000000000001E-3</v>
      </c>
      <c r="S383" s="15">
        <v>13.707000000000001</v>
      </c>
      <c r="U383" s="15">
        <v>1303685.7779999999</v>
      </c>
      <c r="V383" s="15">
        <v>160</v>
      </c>
    </row>
    <row r="384" spans="2:22" x14ac:dyDescent="0.25">
      <c r="B384" s="15" t="s">
        <v>122</v>
      </c>
      <c r="C384" s="15" t="s">
        <v>344</v>
      </c>
      <c r="D384" s="15" t="s">
        <v>236</v>
      </c>
      <c r="E384" s="15">
        <v>2023</v>
      </c>
      <c r="F384" s="15" t="s">
        <v>162</v>
      </c>
      <c r="G384" s="15" t="s">
        <v>133</v>
      </c>
      <c r="H384" s="15" t="s">
        <v>136</v>
      </c>
      <c r="I384" s="15" t="s">
        <v>139</v>
      </c>
      <c r="J384" s="15" t="s">
        <v>141</v>
      </c>
      <c r="K384" s="15" t="s">
        <v>275</v>
      </c>
      <c r="L384" s="15" t="s">
        <v>277</v>
      </c>
      <c r="M384" s="15">
        <v>4.0000000000000001E-3</v>
      </c>
      <c r="N384" s="15">
        <v>2E-3</v>
      </c>
      <c r="O384" s="15">
        <v>0</v>
      </c>
      <c r="P384" s="15">
        <v>3.0000000000000001E-3</v>
      </c>
      <c r="Q384" s="15">
        <v>2E-3</v>
      </c>
      <c r="R384" s="15">
        <v>5.0000000000000001E-3</v>
      </c>
      <c r="S384" s="15">
        <v>13.561</v>
      </c>
      <c r="U384" s="15">
        <v>1279046.702</v>
      </c>
      <c r="V384" s="15">
        <v>1360</v>
      </c>
    </row>
    <row r="385" spans="2:22" x14ac:dyDescent="0.25">
      <c r="B385" s="15" t="s">
        <v>122</v>
      </c>
      <c r="C385" s="15" t="s">
        <v>344</v>
      </c>
      <c r="D385" s="15" t="s">
        <v>236</v>
      </c>
      <c r="E385" s="15">
        <v>2023</v>
      </c>
      <c r="F385" s="15" t="s">
        <v>162</v>
      </c>
      <c r="G385" s="15" t="s">
        <v>133</v>
      </c>
      <c r="H385" s="15" t="s">
        <v>136</v>
      </c>
      <c r="I385" s="15" t="s">
        <v>139</v>
      </c>
      <c r="J385" s="15" t="s">
        <v>141</v>
      </c>
      <c r="K385" s="15" t="s">
        <v>275</v>
      </c>
      <c r="L385" s="15" t="s">
        <v>278</v>
      </c>
      <c r="M385" s="15">
        <v>4.0000000000000001E-3</v>
      </c>
      <c r="N385" s="15">
        <v>2E-3</v>
      </c>
      <c r="O385" s="15">
        <v>0</v>
      </c>
      <c r="P385" s="15">
        <v>3.0000000000000001E-3</v>
      </c>
      <c r="Q385" s="15">
        <v>2E-3</v>
      </c>
      <c r="R385" s="15">
        <v>5.0000000000000001E-3</v>
      </c>
      <c r="S385" s="15">
        <v>13.587999999999999</v>
      </c>
      <c r="U385" s="15">
        <v>1287432.477</v>
      </c>
      <c r="V385" s="15">
        <v>1750</v>
      </c>
    </row>
    <row r="386" spans="2:22" x14ac:dyDescent="0.25">
      <c r="B386" s="15" t="s">
        <v>122</v>
      </c>
      <c r="C386" s="15" t="s">
        <v>344</v>
      </c>
      <c r="D386" s="15" t="s">
        <v>236</v>
      </c>
      <c r="E386" s="15">
        <v>2023</v>
      </c>
      <c r="F386" s="15" t="s">
        <v>162</v>
      </c>
      <c r="G386" s="15" t="s">
        <v>133</v>
      </c>
      <c r="H386" s="15" t="s">
        <v>136</v>
      </c>
      <c r="I386" s="15" t="s">
        <v>139</v>
      </c>
      <c r="J386" s="15" t="s">
        <v>141</v>
      </c>
      <c r="K386" s="15" t="s">
        <v>275</v>
      </c>
      <c r="L386" s="15" t="s">
        <v>279</v>
      </c>
      <c r="M386" s="15">
        <v>4.0000000000000001E-3</v>
      </c>
      <c r="N386" s="15">
        <v>2E-3</v>
      </c>
      <c r="O386" s="15">
        <v>0</v>
      </c>
      <c r="P386" s="15">
        <v>3.0000000000000001E-3</v>
      </c>
      <c r="Q386" s="15">
        <v>2E-3</v>
      </c>
      <c r="R386" s="15">
        <v>4.0000000000000001E-3</v>
      </c>
      <c r="S386" s="15">
        <v>13.673</v>
      </c>
      <c r="U386" s="15">
        <v>1289699.0630000001</v>
      </c>
      <c r="V386" s="15">
        <v>560</v>
      </c>
    </row>
    <row r="387" spans="2:22" x14ac:dyDescent="0.25">
      <c r="B387" s="15" t="s">
        <v>122</v>
      </c>
      <c r="C387" s="15" t="s">
        <v>344</v>
      </c>
      <c r="D387" s="15" t="s">
        <v>236</v>
      </c>
      <c r="E387" s="15">
        <v>2023</v>
      </c>
      <c r="F387" s="15" t="s">
        <v>162</v>
      </c>
      <c r="G387" s="15" t="s">
        <v>133</v>
      </c>
      <c r="H387" s="15" t="s">
        <v>136</v>
      </c>
      <c r="I387" s="15" t="s">
        <v>139</v>
      </c>
      <c r="J387" s="15" t="s">
        <v>141</v>
      </c>
      <c r="K387" s="15" t="s">
        <v>275</v>
      </c>
      <c r="L387" s="15" t="s">
        <v>280</v>
      </c>
      <c r="M387" s="15">
        <v>4.0000000000000001E-3</v>
      </c>
      <c r="N387" s="15">
        <v>4.0000000000000001E-3</v>
      </c>
      <c r="O387" s="15">
        <v>0</v>
      </c>
      <c r="P387" s="15">
        <v>3.0000000000000001E-3</v>
      </c>
      <c r="Q387" s="15">
        <v>2E-3</v>
      </c>
      <c r="R387" s="15">
        <v>5.0000000000000001E-3</v>
      </c>
      <c r="S387" s="15">
        <v>13.602</v>
      </c>
      <c r="U387" s="15">
        <v>1290633.4410000001</v>
      </c>
      <c r="V387" s="15">
        <v>100</v>
      </c>
    </row>
    <row r="388" spans="2:22" x14ac:dyDescent="0.25">
      <c r="B388" s="15" t="s">
        <v>122</v>
      </c>
      <c r="C388" s="15" t="s">
        <v>344</v>
      </c>
      <c r="D388" s="15" t="s">
        <v>237</v>
      </c>
      <c r="E388" s="15">
        <v>2023</v>
      </c>
      <c r="F388" s="15" t="s">
        <v>162</v>
      </c>
      <c r="G388" s="15" t="s">
        <v>133</v>
      </c>
      <c r="H388" s="15" t="s">
        <v>136</v>
      </c>
      <c r="I388" s="15" t="s">
        <v>139</v>
      </c>
      <c r="J388" s="15" t="s">
        <v>141</v>
      </c>
      <c r="K388" s="15" t="s">
        <v>275</v>
      </c>
      <c r="L388" s="15" t="s">
        <v>276</v>
      </c>
      <c r="M388" s="15">
        <v>3.0000000000000001E-3</v>
      </c>
      <c r="N388" s="15">
        <v>3.0000000000000001E-3</v>
      </c>
      <c r="O388" s="15">
        <v>0</v>
      </c>
      <c r="P388" s="15">
        <v>3.0000000000000001E-3</v>
      </c>
      <c r="Q388" s="15">
        <v>2E-3</v>
      </c>
      <c r="R388" s="15">
        <v>4.0000000000000001E-3</v>
      </c>
      <c r="S388" s="15">
        <v>13.707000000000001</v>
      </c>
      <c r="U388" s="15">
        <v>1303683.267</v>
      </c>
      <c r="V388" s="15">
        <v>160</v>
      </c>
    </row>
    <row r="389" spans="2:22" x14ac:dyDescent="0.25">
      <c r="B389" s="15" t="s">
        <v>122</v>
      </c>
      <c r="C389" s="15" t="s">
        <v>344</v>
      </c>
      <c r="D389" s="15" t="s">
        <v>237</v>
      </c>
      <c r="E389" s="15">
        <v>2023</v>
      </c>
      <c r="F389" s="15" t="s">
        <v>162</v>
      </c>
      <c r="G389" s="15" t="s">
        <v>133</v>
      </c>
      <c r="H389" s="15" t="s">
        <v>136</v>
      </c>
      <c r="I389" s="15" t="s">
        <v>139</v>
      </c>
      <c r="J389" s="15" t="s">
        <v>141</v>
      </c>
      <c r="K389" s="15" t="s">
        <v>275</v>
      </c>
      <c r="L389" s="15" t="s">
        <v>277</v>
      </c>
      <c r="M389" s="15">
        <v>4.0000000000000001E-3</v>
      </c>
      <c r="N389" s="15">
        <v>2E-3</v>
      </c>
      <c r="O389" s="15">
        <v>0</v>
      </c>
      <c r="P389" s="15">
        <v>3.0000000000000001E-3</v>
      </c>
      <c r="Q389" s="15">
        <v>2E-3</v>
      </c>
      <c r="R389" s="15">
        <v>5.0000000000000001E-3</v>
      </c>
      <c r="S389" s="15">
        <v>13.561</v>
      </c>
      <c r="U389" s="15">
        <v>1279050.6359999999</v>
      </c>
      <c r="V389" s="15">
        <v>1360</v>
      </c>
    </row>
    <row r="390" spans="2:22" x14ac:dyDescent="0.25">
      <c r="B390" s="15" t="s">
        <v>122</v>
      </c>
      <c r="C390" s="15" t="s">
        <v>344</v>
      </c>
      <c r="D390" s="15" t="s">
        <v>237</v>
      </c>
      <c r="E390" s="15">
        <v>2023</v>
      </c>
      <c r="F390" s="15" t="s">
        <v>162</v>
      </c>
      <c r="G390" s="15" t="s">
        <v>133</v>
      </c>
      <c r="H390" s="15" t="s">
        <v>136</v>
      </c>
      <c r="I390" s="15" t="s">
        <v>139</v>
      </c>
      <c r="J390" s="15" t="s">
        <v>141</v>
      </c>
      <c r="K390" s="15" t="s">
        <v>275</v>
      </c>
      <c r="L390" s="15" t="s">
        <v>278</v>
      </c>
      <c r="M390" s="15">
        <v>4.0000000000000001E-3</v>
      </c>
      <c r="N390" s="15">
        <v>2E-3</v>
      </c>
      <c r="O390" s="15">
        <v>0</v>
      </c>
      <c r="P390" s="15">
        <v>3.0000000000000001E-3</v>
      </c>
      <c r="Q390" s="15">
        <v>2E-3</v>
      </c>
      <c r="R390" s="15">
        <v>5.0000000000000001E-3</v>
      </c>
      <c r="S390" s="15">
        <v>13.587999999999999</v>
      </c>
      <c r="U390" s="15">
        <v>1287431.3160000001</v>
      </c>
      <c r="V390" s="15">
        <v>1750</v>
      </c>
    </row>
    <row r="391" spans="2:22" x14ac:dyDescent="0.25">
      <c r="B391" s="15" t="s">
        <v>122</v>
      </c>
      <c r="C391" s="15" t="s">
        <v>344</v>
      </c>
      <c r="D391" s="15" t="s">
        <v>237</v>
      </c>
      <c r="E391" s="15">
        <v>2023</v>
      </c>
      <c r="F391" s="15" t="s">
        <v>162</v>
      </c>
      <c r="G391" s="15" t="s">
        <v>133</v>
      </c>
      <c r="H391" s="15" t="s">
        <v>136</v>
      </c>
      <c r="I391" s="15" t="s">
        <v>139</v>
      </c>
      <c r="J391" s="15" t="s">
        <v>141</v>
      </c>
      <c r="K391" s="15" t="s">
        <v>275</v>
      </c>
      <c r="L391" s="15" t="s">
        <v>279</v>
      </c>
      <c r="M391" s="15">
        <v>4.0000000000000001E-3</v>
      </c>
      <c r="N391" s="15">
        <v>2E-3</v>
      </c>
      <c r="O391" s="15">
        <v>0</v>
      </c>
      <c r="P391" s="15">
        <v>3.0000000000000001E-3</v>
      </c>
      <c r="Q391" s="15">
        <v>2E-3</v>
      </c>
      <c r="R391" s="15">
        <v>4.0000000000000001E-3</v>
      </c>
      <c r="S391" s="15">
        <v>13.673</v>
      </c>
      <c r="U391" s="15">
        <v>1289695.5120000001</v>
      </c>
      <c r="V391" s="15">
        <v>560</v>
      </c>
    </row>
    <row r="392" spans="2:22" x14ac:dyDescent="0.25">
      <c r="B392" s="15" t="s">
        <v>122</v>
      </c>
      <c r="C392" s="15" t="s">
        <v>344</v>
      </c>
      <c r="D392" s="15" t="s">
        <v>237</v>
      </c>
      <c r="E392" s="15">
        <v>2023</v>
      </c>
      <c r="F392" s="15" t="s">
        <v>162</v>
      </c>
      <c r="G392" s="15" t="s">
        <v>133</v>
      </c>
      <c r="H392" s="15" t="s">
        <v>136</v>
      </c>
      <c r="I392" s="15" t="s">
        <v>139</v>
      </c>
      <c r="J392" s="15" t="s">
        <v>141</v>
      </c>
      <c r="K392" s="15" t="s">
        <v>275</v>
      </c>
      <c r="L392" s="15" t="s">
        <v>280</v>
      </c>
      <c r="M392" s="15">
        <v>4.0000000000000001E-3</v>
      </c>
      <c r="N392" s="15">
        <v>4.0000000000000001E-3</v>
      </c>
      <c r="O392" s="15">
        <v>0</v>
      </c>
      <c r="P392" s="15">
        <v>3.0000000000000001E-3</v>
      </c>
      <c r="Q392" s="15">
        <v>2E-3</v>
      </c>
      <c r="R392" s="15">
        <v>4.0000000000000001E-3</v>
      </c>
      <c r="S392" s="15">
        <v>13.602</v>
      </c>
      <c r="U392" s="15">
        <v>1290648.827</v>
      </c>
      <c r="V392" s="15">
        <v>100</v>
      </c>
    </row>
    <row r="393" spans="2:22" x14ac:dyDescent="0.25">
      <c r="B393" s="15" t="s">
        <v>122</v>
      </c>
      <c r="C393" s="15" t="s">
        <v>344</v>
      </c>
      <c r="D393" s="15" t="s">
        <v>238</v>
      </c>
      <c r="E393" s="15">
        <v>2023</v>
      </c>
      <c r="F393" s="15" t="s">
        <v>162</v>
      </c>
      <c r="G393" s="15" t="s">
        <v>133</v>
      </c>
      <c r="H393" s="15" t="s">
        <v>136</v>
      </c>
      <c r="I393" s="15" t="s">
        <v>139</v>
      </c>
      <c r="J393" s="15" t="s">
        <v>141</v>
      </c>
      <c r="K393" s="15" t="s">
        <v>275</v>
      </c>
      <c r="L393" s="15" t="s">
        <v>276</v>
      </c>
      <c r="M393" s="15">
        <v>3.0000000000000001E-3</v>
      </c>
      <c r="N393" s="15">
        <v>3.0000000000000001E-3</v>
      </c>
      <c r="O393" s="15">
        <v>0</v>
      </c>
      <c r="P393" s="15">
        <v>3.0000000000000001E-3</v>
      </c>
      <c r="Q393" s="15">
        <v>2E-3</v>
      </c>
      <c r="R393" s="15">
        <v>4.0000000000000001E-3</v>
      </c>
      <c r="S393" s="15">
        <v>13.76</v>
      </c>
      <c r="U393" s="15">
        <v>1167146.743</v>
      </c>
      <c r="V393" s="15">
        <v>160</v>
      </c>
    </row>
    <row r="394" spans="2:22" x14ac:dyDescent="0.25">
      <c r="B394" s="15" t="s">
        <v>122</v>
      </c>
      <c r="C394" s="15" t="s">
        <v>344</v>
      </c>
      <c r="D394" s="15" t="s">
        <v>238</v>
      </c>
      <c r="E394" s="15">
        <v>2023</v>
      </c>
      <c r="F394" s="15" t="s">
        <v>162</v>
      </c>
      <c r="G394" s="15" t="s">
        <v>133</v>
      </c>
      <c r="H394" s="15" t="s">
        <v>136</v>
      </c>
      <c r="I394" s="15" t="s">
        <v>139</v>
      </c>
      <c r="J394" s="15" t="s">
        <v>141</v>
      </c>
      <c r="K394" s="15" t="s">
        <v>275</v>
      </c>
      <c r="L394" s="15" t="s">
        <v>277</v>
      </c>
      <c r="M394" s="15">
        <v>4.0000000000000001E-3</v>
      </c>
      <c r="N394" s="15">
        <v>2E-3</v>
      </c>
      <c r="O394" s="15">
        <v>0</v>
      </c>
      <c r="P394" s="15">
        <v>3.0000000000000001E-3</v>
      </c>
      <c r="Q394" s="15">
        <v>2E-3</v>
      </c>
      <c r="R394" s="15">
        <v>5.0000000000000001E-3</v>
      </c>
      <c r="S394" s="15">
        <v>13.612</v>
      </c>
      <c r="U394" s="15">
        <v>1147428.7760000001</v>
      </c>
      <c r="V394" s="15">
        <v>1360</v>
      </c>
    </row>
    <row r="395" spans="2:22" x14ac:dyDescent="0.25">
      <c r="B395" s="15" t="s">
        <v>122</v>
      </c>
      <c r="C395" s="15" t="s">
        <v>344</v>
      </c>
      <c r="D395" s="15" t="s">
        <v>238</v>
      </c>
      <c r="E395" s="15">
        <v>2023</v>
      </c>
      <c r="F395" s="15" t="s">
        <v>162</v>
      </c>
      <c r="G395" s="15" t="s">
        <v>133</v>
      </c>
      <c r="H395" s="15" t="s">
        <v>136</v>
      </c>
      <c r="I395" s="15" t="s">
        <v>139</v>
      </c>
      <c r="J395" s="15" t="s">
        <v>141</v>
      </c>
      <c r="K395" s="15" t="s">
        <v>275</v>
      </c>
      <c r="L395" s="15" t="s">
        <v>278</v>
      </c>
      <c r="M395" s="15">
        <v>4.0000000000000001E-3</v>
      </c>
      <c r="N395" s="15">
        <v>2E-3</v>
      </c>
      <c r="O395" s="15">
        <v>0</v>
      </c>
      <c r="P395" s="15">
        <v>3.0000000000000001E-3</v>
      </c>
      <c r="Q395" s="15">
        <v>2E-3</v>
      </c>
      <c r="R395" s="15">
        <v>5.0000000000000001E-3</v>
      </c>
      <c r="S395" s="15">
        <v>13.641999999999999</v>
      </c>
      <c r="U395" s="15">
        <v>1155328.3799999999</v>
      </c>
      <c r="V395" s="15">
        <v>1750</v>
      </c>
    </row>
    <row r="396" spans="2:22" x14ac:dyDescent="0.25">
      <c r="B396" s="15" t="s">
        <v>122</v>
      </c>
      <c r="C396" s="15" t="s">
        <v>344</v>
      </c>
      <c r="D396" s="15" t="s">
        <v>238</v>
      </c>
      <c r="E396" s="15">
        <v>2023</v>
      </c>
      <c r="F396" s="15" t="s">
        <v>162</v>
      </c>
      <c r="G396" s="15" t="s">
        <v>133</v>
      </c>
      <c r="H396" s="15" t="s">
        <v>136</v>
      </c>
      <c r="I396" s="15" t="s">
        <v>139</v>
      </c>
      <c r="J396" s="15" t="s">
        <v>141</v>
      </c>
      <c r="K396" s="15" t="s">
        <v>275</v>
      </c>
      <c r="L396" s="15" t="s">
        <v>279</v>
      </c>
      <c r="M396" s="15">
        <v>4.0000000000000001E-3</v>
      </c>
      <c r="N396" s="15">
        <v>2E-3</v>
      </c>
      <c r="O396" s="15">
        <v>0</v>
      </c>
      <c r="P396" s="15">
        <v>3.0000000000000001E-3</v>
      </c>
      <c r="Q396" s="15">
        <v>2E-3</v>
      </c>
      <c r="R396" s="15">
        <v>4.0000000000000001E-3</v>
      </c>
      <c r="S396" s="15">
        <v>13.726000000000001</v>
      </c>
      <c r="U396" s="15">
        <v>1156785.797</v>
      </c>
      <c r="V396" s="15">
        <v>560</v>
      </c>
    </row>
    <row r="397" spans="2:22" x14ac:dyDescent="0.25">
      <c r="B397" s="15" t="s">
        <v>122</v>
      </c>
      <c r="C397" s="15" t="s">
        <v>344</v>
      </c>
      <c r="D397" s="15" t="s">
        <v>238</v>
      </c>
      <c r="E397" s="15">
        <v>2023</v>
      </c>
      <c r="F397" s="15" t="s">
        <v>162</v>
      </c>
      <c r="G397" s="15" t="s">
        <v>133</v>
      </c>
      <c r="H397" s="15" t="s">
        <v>136</v>
      </c>
      <c r="I397" s="15" t="s">
        <v>139</v>
      </c>
      <c r="J397" s="15" t="s">
        <v>141</v>
      </c>
      <c r="K397" s="15" t="s">
        <v>275</v>
      </c>
      <c r="L397" s="15" t="s">
        <v>280</v>
      </c>
      <c r="M397" s="15">
        <v>4.0000000000000001E-3</v>
      </c>
      <c r="N397" s="15">
        <v>4.0000000000000001E-3</v>
      </c>
      <c r="O397" s="15">
        <v>0</v>
      </c>
      <c r="P397" s="15">
        <v>3.0000000000000001E-3</v>
      </c>
      <c r="Q397" s="15">
        <v>2E-3</v>
      </c>
      <c r="R397" s="15">
        <v>4.0000000000000001E-3</v>
      </c>
      <c r="S397" s="15">
        <v>13.654</v>
      </c>
      <c r="U397" s="15">
        <v>1160314.9350000001</v>
      </c>
      <c r="V397" s="15">
        <v>100</v>
      </c>
    </row>
    <row r="398" spans="2:22" x14ac:dyDescent="0.25">
      <c r="B398" s="15" t="s">
        <v>122</v>
      </c>
      <c r="C398" s="15" t="s">
        <v>344</v>
      </c>
      <c r="D398" s="15" t="s">
        <v>239</v>
      </c>
      <c r="E398" s="15">
        <v>2023</v>
      </c>
      <c r="F398" s="15" t="s">
        <v>162</v>
      </c>
      <c r="G398" s="15" t="s">
        <v>133</v>
      </c>
      <c r="H398" s="15" t="s">
        <v>136</v>
      </c>
      <c r="I398" s="15" t="s">
        <v>139</v>
      </c>
      <c r="J398" s="15" t="s">
        <v>141</v>
      </c>
      <c r="K398" s="15" t="s">
        <v>275</v>
      </c>
      <c r="L398" s="15" t="s">
        <v>276</v>
      </c>
      <c r="M398" s="15">
        <v>3.0000000000000001E-3</v>
      </c>
      <c r="N398" s="15">
        <v>3.0000000000000001E-3</v>
      </c>
      <c r="O398" s="15">
        <v>0</v>
      </c>
      <c r="P398" s="15">
        <v>3.0000000000000001E-3</v>
      </c>
      <c r="Q398" s="15">
        <v>2E-3</v>
      </c>
      <c r="R398" s="15">
        <v>4.0000000000000001E-3</v>
      </c>
      <c r="S398" s="15">
        <v>13.76</v>
      </c>
      <c r="U398" s="15">
        <v>1167086.007</v>
      </c>
      <c r="V398" s="15">
        <v>160</v>
      </c>
    </row>
    <row r="399" spans="2:22" x14ac:dyDescent="0.25">
      <c r="B399" s="15" t="s">
        <v>122</v>
      </c>
      <c r="C399" s="15" t="s">
        <v>344</v>
      </c>
      <c r="D399" s="15" t="s">
        <v>239</v>
      </c>
      <c r="E399" s="15">
        <v>2023</v>
      </c>
      <c r="F399" s="15" t="s">
        <v>162</v>
      </c>
      <c r="G399" s="15" t="s">
        <v>133</v>
      </c>
      <c r="H399" s="15" t="s">
        <v>136</v>
      </c>
      <c r="I399" s="15" t="s">
        <v>139</v>
      </c>
      <c r="J399" s="15" t="s">
        <v>141</v>
      </c>
      <c r="K399" s="15" t="s">
        <v>275</v>
      </c>
      <c r="L399" s="15" t="s">
        <v>277</v>
      </c>
      <c r="M399" s="15">
        <v>4.0000000000000001E-3</v>
      </c>
      <c r="N399" s="15">
        <v>2E-3</v>
      </c>
      <c r="O399" s="15">
        <v>0</v>
      </c>
      <c r="P399" s="15">
        <v>3.0000000000000001E-3</v>
      </c>
      <c r="Q399" s="15">
        <v>2E-3</v>
      </c>
      <c r="R399" s="15">
        <v>5.0000000000000001E-3</v>
      </c>
      <c r="S399" s="15">
        <v>13.612</v>
      </c>
      <c r="U399" s="15">
        <v>1147368.4539999999</v>
      </c>
      <c r="V399" s="15">
        <v>1360</v>
      </c>
    </row>
    <row r="400" spans="2:22" x14ac:dyDescent="0.25">
      <c r="B400" s="15" t="s">
        <v>122</v>
      </c>
      <c r="C400" s="15" t="s">
        <v>344</v>
      </c>
      <c r="D400" s="15" t="s">
        <v>239</v>
      </c>
      <c r="E400" s="15">
        <v>2023</v>
      </c>
      <c r="F400" s="15" t="s">
        <v>162</v>
      </c>
      <c r="G400" s="15" t="s">
        <v>133</v>
      </c>
      <c r="H400" s="15" t="s">
        <v>136</v>
      </c>
      <c r="I400" s="15" t="s">
        <v>139</v>
      </c>
      <c r="J400" s="15" t="s">
        <v>141</v>
      </c>
      <c r="K400" s="15" t="s">
        <v>275</v>
      </c>
      <c r="L400" s="15" t="s">
        <v>278</v>
      </c>
      <c r="M400" s="15">
        <v>4.0000000000000001E-3</v>
      </c>
      <c r="N400" s="15">
        <v>2E-3</v>
      </c>
      <c r="O400" s="15">
        <v>0</v>
      </c>
      <c r="P400" s="15">
        <v>3.0000000000000001E-3</v>
      </c>
      <c r="Q400" s="15">
        <v>2E-3</v>
      </c>
      <c r="R400" s="15">
        <v>5.0000000000000001E-3</v>
      </c>
      <c r="S400" s="15">
        <v>13.643000000000001</v>
      </c>
      <c r="U400" s="15">
        <v>1155260.145</v>
      </c>
      <c r="V400" s="15">
        <v>1750</v>
      </c>
    </row>
    <row r="401" spans="2:22" x14ac:dyDescent="0.25">
      <c r="B401" s="15" t="s">
        <v>122</v>
      </c>
      <c r="C401" s="15" t="s">
        <v>344</v>
      </c>
      <c r="D401" s="15" t="s">
        <v>239</v>
      </c>
      <c r="E401" s="15">
        <v>2023</v>
      </c>
      <c r="F401" s="15" t="s">
        <v>162</v>
      </c>
      <c r="G401" s="15" t="s">
        <v>133</v>
      </c>
      <c r="H401" s="15" t="s">
        <v>136</v>
      </c>
      <c r="I401" s="15" t="s">
        <v>139</v>
      </c>
      <c r="J401" s="15" t="s">
        <v>141</v>
      </c>
      <c r="K401" s="15" t="s">
        <v>275</v>
      </c>
      <c r="L401" s="15" t="s">
        <v>279</v>
      </c>
      <c r="M401" s="15">
        <v>4.0000000000000001E-3</v>
      </c>
      <c r="N401" s="15">
        <v>2E-3</v>
      </c>
      <c r="O401" s="15">
        <v>0</v>
      </c>
      <c r="P401" s="15">
        <v>3.0000000000000001E-3</v>
      </c>
      <c r="Q401" s="15">
        <v>2E-3</v>
      </c>
      <c r="R401" s="15">
        <v>4.0000000000000001E-3</v>
      </c>
      <c r="S401" s="15">
        <v>13.726000000000001</v>
      </c>
      <c r="U401" s="15">
        <v>1156706.456</v>
      </c>
      <c r="V401" s="15">
        <v>560</v>
      </c>
    </row>
    <row r="402" spans="2:22" x14ac:dyDescent="0.25">
      <c r="B402" s="15" t="s">
        <v>122</v>
      </c>
      <c r="C402" s="15" t="s">
        <v>344</v>
      </c>
      <c r="D402" s="15" t="s">
        <v>239</v>
      </c>
      <c r="E402" s="15">
        <v>2023</v>
      </c>
      <c r="F402" s="15" t="s">
        <v>162</v>
      </c>
      <c r="G402" s="15" t="s">
        <v>133</v>
      </c>
      <c r="H402" s="15" t="s">
        <v>136</v>
      </c>
      <c r="I402" s="15" t="s">
        <v>139</v>
      </c>
      <c r="J402" s="15" t="s">
        <v>141</v>
      </c>
      <c r="K402" s="15" t="s">
        <v>275</v>
      </c>
      <c r="L402" s="15" t="s">
        <v>280</v>
      </c>
      <c r="M402" s="15">
        <v>4.0000000000000001E-3</v>
      </c>
      <c r="N402" s="15">
        <v>4.0000000000000001E-3</v>
      </c>
      <c r="O402" s="15">
        <v>0</v>
      </c>
      <c r="P402" s="15">
        <v>3.0000000000000001E-3</v>
      </c>
      <c r="Q402" s="15">
        <v>2E-3</v>
      </c>
      <c r="R402" s="15">
        <v>5.0000000000000001E-3</v>
      </c>
      <c r="S402" s="15">
        <v>13.654</v>
      </c>
      <c r="U402" s="15">
        <v>1160279.067</v>
      </c>
      <c r="V402" s="15">
        <v>100</v>
      </c>
    </row>
    <row r="403" spans="2:22" x14ac:dyDescent="0.25">
      <c r="B403" s="15" t="s">
        <v>122</v>
      </c>
      <c r="C403" s="15" t="s">
        <v>344</v>
      </c>
      <c r="D403" s="15" t="s">
        <v>240</v>
      </c>
      <c r="E403" s="15">
        <v>2023</v>
      </c>
      <c r="F403" s="15" t="s">
        <v>162</v>
      </c>
      <c r="G403" s="15" t="s">
        <v>133</v>
      </c>
      <c r="H403" s="15" t="s">
        <v>136</v>
      </c>
      <c r="I403" s="15" t="s">
        <v>139</v>
      </c>
      <c r="J403" s="15" t="s">
        <v>141</v>
      </c>
      <c r="K403" s="15" t="s">
        <v>275</v>
      </c>
      <c r="L403" s="15" t="s">
        <v>276</v>
      </c>
      <c r="M403" s="15">
        <v>4.0000000000000001E-3</v>
      </c>
      <c r="N403" s="15">
        <v>3.0000000000000001E-3</v>
      </c>
      <c r="O403" s="15">
        <v>0</v>
      </c>
      <c r="P403" s="15">
        <v>3.0000000000000001E-3</v>
      </c>
      <c r="Q403" s="15">
        <v>2E-3</v>
      </c>
      <c r="R403" s="15">
        <v>4.0000000000000001E-3</v>
      </c>
      <c r="S403" s="15">
        <v>13.598000000000001</v>
      </c>
      <c r="U403" s="15">
        <v>957365.32400000002</v>
      </c>
      <c r="V403" s="15">
        <v>160</v>
      </c>
    </row>
    <row r="404" spans="2:22" x14ac:dyDescent="0.25">
      <c r="B404" s="15" t="s">
        <v>122</v>
      </c>
      <c r="C404" s="15" t="s">
        <v>344</v>
      </c>
      <c r="D404" s="15" t="s">
        <v>240</v>
      </c>
      <c r="E404" s="15">
        <v>2023</v>
      </c>
      <c r="F404" s="15" t="s">
        <v>162</v>
      </c>
      <c r="G404" s="15" t="s">
        <v>133</v>
      </c>
      <c r="H404" s="15" t="s">
        <v>136</v>
      </c>
      <c r="I404" s="15" t="s">
        <v>139</v>
      </c>
      <c r="J404" s="15" t="s">
        <v>141</v>
      </c>
      <c r="K404" s="15" t="s">
        <v>275</v>
      </c>
      <c r="L404" s="15" t="s">
        <v>277</v>
      </c>
      <c r="M404" s="15">
        <v>4.0000000000000001E-3</v>
      </c>
      <c r="N404" s="15">
        <v>2E-3</v>
      </c>
      <c r="O404" s="15">
        <v>0</v>
      </c>
      <c r="P404" s="15">
        <v>3.0000000000000001E-3</v>
      </c>
      <c r="Q404" s="15">
        <v>2E-3</v>
      </c>
      <c r="R404" s="15">
        <v>5.0000000000000001E-3</v>
      </c>
      <c r="S404" s="15">
        <v>13.446</v>
      </c>
      <c r="U404" s="15">
        <v>943198.75</v>
      </c>
      <c r="V404" s="15">
        <v>1360</v>
      </c>
    </row>
    <row r="405" spans="2:22" x14ac:dyDescent="0.25">
      <c r="B405" s="15" t="s">
        <v>122</v>
      </c>
      <c r="C405" s="15" t="s">
        <v>344</v>
      </c>
      <c r="D405" s="15" t="s">
        <v>240</v>
      </c>
      <c r="E405" s="15">
        <v>2023</v>
      </c>
      <c r="F405" s="15" t="s">
        <v>162</v>
      </c>
      <c r="G405" s="15" t="s">
        <v>133</v>
      </c>
      <c r="H405" s="15" t="s">
        <v>136</v>
      </c>
      <c r="I405" s="15" t="s">
        <v>139</v>
      </c>
      <c r="J405" s="15" t="s">
        <v>141</v>
      </c>
      <c r="K405" s="15" t="s">
        <v>275</v>
      </c>
      <c r="L405" s="15" t="s">
        <v>278</v>
      </c>
      <c r="M405" s="15">
        <v>4.0000000000000001E-3</v>
      </c>
      <c r="N405" s="15">
        <v>2E-3</v>
      </c>
      <c r="O405" s="15">
        <v>0</v>
      </c>
      <c r="P405" s="15">
        <v>3.0000000000000001E-3</v>
      </c>
      <c r="Q405" s="15">
        <v>2E-3</v>
      </c>
      <c r="R405" s="15">
        <v>5.0000000000000001E-3</v>
      </c>
      <c r="S405" s="15">
        <v>13.481999999999999</v>
      </c>
      <c r="U405" s="15">
        <v>949398.03399999999</v>
      </c>
      <c r="V405" s="15">
        <v>1750</v>
      </c>
    </row>
    <row r="406" spans="2:22" x14ac:dyDescent="0.25">
      <c r="B406" s="15" t="s">
        <v>122</v>
      </c>
      <c r="C406" s="15" t="s">
        <v>344</v>
      </c>
      <c r="D406" s="15" t="s">
        <v>240</v>
      </c>
      <c r="E406" s="15">
        <v>2023</v>
      </c>
      <c r="F406" s="15" t="s">
        <v>162</v>
      </c>
      <c r="G406" s="15" t="s">
        <v>133</v>
      </c>
      <c r="H406" s="15" t="s">
        <v>136</v>
      </c>
      <c r="I406" s="15" t="s">
        <v>139</v>
      </c>
      <c r="J406" s="15" t="s">
        <v>141</v>
      </c>
      <c r="K406" s="15" t="s">
        <v>275</v>
      </c>
      <c r="L406" s="15" t="s">
        <v>279</v>
      </c>
      <c r="M406" s="15">
        <v>4.0000000000000001E-3</v>
      </c>
      <c r="N406" s="15">
        <v>2E-3</v>
      </c>
      <c r="O406" s="15">
        <v>0</v>
      </c>
      <c r="P406" s="15">
        <v>3.0000000000000001E-3</v>
      </c>
      <c r="Q406" s="15">
        <v>2E-3</v>
      </c>
      <c r="R406" s="15">
        <v>5.0000000000000001E-3</v>
      </c>
      <c r="S406" s="15">
        <v>13.56</v>
      </c>
      <c r="U406" s="15">
        <v>951045.03200000001</v>
      </c>
      <c r="V406" s="15">
        <v>560</v>
      </c>
    </row>
    <row r="407" spans="2:22" x14ac:dyDescent="0.25">
      <c r="B407" s="15" t="s">
        <v>122</v>
      </c>
      <c r="C407" s="15" t="s">
        <v>344</v>
      </c>
      <c r="D407" s="15" t="s">
        <v>240</v>
      </c>
      <c r="E407" s="15">
        <v>2023</v>
      </c>
      <c r="F407" s="15" t="s">
        <v>162</v>
      </c>
      <c r="G407" s="15" t="s">
        <v>133</v>
      </c>
      <c r="H407" s="15" t="s">
        <v>136</v>
      </c>
      <c r="I407" s="15" t="s">
        <v>139</v>
      </c>
      <c r="J407" s="15" t="s">
        <v>141</v>
      </c>
      <c r="K407" s="15" t="s">
        <v>275</v>
      </c>
      <c r="L407" s="15" t="s">
        <v>280</v>
      </c>
      <c r="M407" s="15">
        <v>4.0000000000000001E-3</v>
      </c>
      <c r="N407" s="15">
        <v>4.0000000000000001E-3</v>
      </c>
      <c r="O407" s="15">
        <v>0</v>
      </c>
      <c r="P407" s="15">
        <v>3.0000000000000001E-3</v>
      </c>
      <c r="Q407" s="15">
        <v>2E-3</v>
      </c>
      <c r="R407" s="15">
        <v>5.0000000000000001E-3</v>
      </c>
      <c r="S407" s="15">
        <v>13.494</v>
      </c>
      <c r="U407" s="15">
        <v>954905.13199999998</v>
      </c>
      <c r="V407" s="15">
        <v>100</v>
      </c>
    </row>
    <row r="408" spans="2:22" x14ac:dyDescent="0.25">
      <c r="B408" s="15" t="s">
        <v>122</v>
      </c>
      <c r="C408" s="15" t="s">
        <v>344</v>
      </c>
      <c r="D408" s="15" t="s">
        <v>241</v>
      </c>
      <c r="E408" s="15">
        <v>2023</v>
      </c>
      <c r="F408" s="15" t="s">
        <v>162</v>
      </c>
      <c r="G408" s="15" t="s">
        <v>133</v>
      </c>
      <c r="H408" s="15" t="s">
        <v>136</v>
      </c>
      <c r="I408" s="15" t="s">
        <v>139</v>
      </c>
      <c r="J408" s="15" t="s">
        <v>141</v>
      </c>
      <c r="K408" s="15" t="s">
        <v>275</v>
      </c>
      <c r="L408" s="15" t="s">
        <v>276</v>
      </c>
      <c r="M408" s="15">
        <v>4.0000000000000001E-3</v>
      </c>
      <c r="N408" s="15">
        <v>3.0000000000000001E-3</v>
      </c>
      <c r="O408" s="15">
        <v>0</v>
      </c>
      <c r="P408" s="15">
        <v>3.0000000000000001E-3</v>
      </c>
      <c r="Q408" s="15">
        <v>2E-3</v>
      </c>
      <c r="R408" s="15">
        <v>5.0000000000000001E-3</v>
      </c>
      <c r="S408" s="15">
        <v>13.598000000000001</v>
      </c>
      <c r="U408" s="15">
        <v>957366.17700000003</v>
      </c>
      <c r="V408" s="15">
        <v>160</v>
      </c>
    </row>
    <row r="409" spans="2:22" x14ac:dyDescent="0.25">
      <c r="B409" s="15" t="s">
        <v>122</v>
      </c>
      <c r="C409" s="15" t="s">
        <v>344</v>
      </c>
      <c r="D409" s="15" t="s">
        <v>241</v>
      </c>
      <c r="E409" s="15">
        <v>2023</v>
      </c>
      <c r="F409" s="15" t="s">
        <v>162</v>
      </c>
      <c r="G409" s="15" t="s">
        <v>133</v>
      </c>
      <c r="H409" s="15" t="s">
        <v>136</v>
      </c>
      <c r="I409" s="15" t="s">
        <v>139</v>
      </c>
      <c r="J409" s="15" t="s">
        <v>141</v>
      </c>
      <c r="K409" s="15" t="s">
        <v>275</v>
      </c>
      <c r="L409" s="15" t="s">
        <v>277</v>
      </c>
      <c r="M409" s="15">
        <v>4.0000000000000001E-3</v>
      </c>
      <c r="N409" s="15">
        <v>3.0000000000000001E-3</v>
      </c>
      <c r="O409" s="15">
        <v>0</v>
      </c>
      <c r="P409" s="15">
        <v>4.0000000000000001E-3</v>
      </c>
      <c r="Q409" s="15">
        <v>2E-3</v>
      </c>
      <c r="R409" s="15">
        <v>5.0000000000000001E-3</v>
      </c>
      <c r="S409" s="15">
        <v>13.446</v>
      </c>
      <c r="U409" s="15">
        <v>943206.674</v>
      </c>
      <c r="V409" s="15">
        <v>1360</v>
      </c>
    </row>
    <row r="410" spans="2:22" x14ac:dyDescent="0.25">
      <c r="B410" s="15" t="s">
        <v>122</v>
      </c>
      <c r="C410" s="15" t="s">
        <v>344</v>
      </c>
      <c r="D410" s="15" t="s">
        <v>241</v>
      </c>
      <c r="E410" s="15">
        <v>2023</v>
      </c>
      <c r="F410" s="15" t="s">
        <v>162</v>
      </c>
      <c r="G410" s="15" t="s">
        <v>133</v>
      </c>
      <c r="H410" s="15" t="s">
        <v>136</v>
      </c>
      <c r="I410" s="15" t="s">
        <v>139</v>
      </c>
      <c r="J410" s="15" t="s">
        <v>141</v>
      </c>
      <c r="K410" s="15" t="s">
        <v>275</v>
      </c>
      <c r="L410" s="15" t="s">
        <v>278</v>
      </c>
      <c r="M410" s="15">
        <v>4.0000000000000001E-3</v>
      </c>
      <c r="N410" s="15">
        <v>3.0000000000000001E-3</v>
      </c>
      <c r="O410" s="15">
        <v>0</v>
      </c>
      <c r="P410" s="15">
        <v>4.0000000000000001E-3</v>
      </c>
      <c r="Q410" s="15">
        <v>2E-3</v>
      </c>
      <c r="R410" s="15">
        <v>5.0000000000000001E-3</v>
      </c>
      <c r="S410" s="15">
        <v>13.481999999999999</v>
      </c>
      <c r="U410" s="15">
        <v>949418.56700000004</v>
      </c>
      <c r="V410" s="15">
        <v>1750</v>
      </c>
    </row>
    <row r="411" spans="2:22" x14ac:dyDescent="0.25">
      <c r="B411" s="15" t="s">
        <v>122</v>
      </c>
      <c r="C411" s="15" t="s">
        <v>344</v>
      </c>
      <c r="D411" s="15" t="s">
        <v>241</v>
      </c>
      <c r="E411" s="15">
        <v>2023</v>
      </c>
      <c r="F411" s="15" t="s">
        <v>162</v>
      </c>
      <c r="G411" s="15" t="s">
        <v>133</v>
      </c>
      <c r="H411" s="15" t="s">
        <v>136</v>
      </c>
      <c r="I411" s="15" t="s">
        <v>139</v>
      </c>
      <c r="J411" s="15" t="s">
        <v>141</v>
      </c>
      <c r="K411" s="15" t="s">
        <v>275</v>
      </c>
      <c r="L411" s="15" t="s">
        <v>279</v>
      </c>
      <c r="M411" s="15">
        <v>4.0000000000000001E-3</v>
      </c>
      <c r="N411" s="15">
        <v>2E-3</v>
      </c>
      <c r="O411" s="15">
        <v>0</v>
      </c>
      <c r="P411" s="15">
        <v>4.0000000000000001E-3</v>
      </c>
      <c r="Q411" s="15">
        <v>2E-3</v>
      </c>
      <c r="R411" s="15">
        <v>5.0000000000000001E-3</v>
      </c>
      <c r="S411" s="15">
        <v>13.56</v>
      </c>
      <c r="U411" s="15">
        <v>951060.89599999995</v>
      </c>
      <c r="V411" s="15">
        <v>560</v>
      </c>
    </row>
    <row r="412" spans="2:22" x14ac:dyDescent="0.25">
      <c r="B412" s="15" t="s">
        <v>122</v>
      </c>
      <c r="C412" s="15" t="s">
        <v>344</v>
      </c>
      <c r="D412" s="15" t="s">
        <v>241</v>
      </c>
      <c r="E412" s="15">
        <v>2023</v>
      </c>
      <c r="F412" s="15" t="s">
        <v>162</v>
      </c>
      <c r="G412" s="15" t="s">
        <v>133</v>
      </c>
      <c r="H412" s="15" t="s">
        <v>136</v>
      </c>
      <c r="I412" s="15" t="s">
        <v>139</v>
      </c>
      <c r="J412" s="15" t="s">
        <v>141</v>
      </c>
      <c r="K412" s="15" t="s">
        <v>275</v>
      </c>
      <c r="L412" s="15" t="s">
        <v>280</v>
      </c>
      <c r="M412" s="15">
        <v>5.0000000000000001E-3</v>
      </c>
      <c r="N412" s="15">
        <v>5.0000000000000001E-3</v>
      </c>
      <c r="O412" s="15">
        <v>0</v>
      </c>
      <c r="P412" s="15">
        <v>3.0000000000000001E-3</v>
      </c>
      <c r="Q412" s="15">
        <v>2E-3</v>
      </c>
      <c r="R412" s="15">
        <v>5.0000000000000001E-3</v>
      </c>
      <c r="S412" s="15">
        <v>13.494999999999999</v>
      </c>
      <c r="U412" s="15">
        <v>954907.22600000002</v>
      </c>
      <c r="V412" s="15">
        <v>100</v>
      </c>
    </row>
    <row r="413" spans="2:22" x14ac:dyDescent="0.25">
      <c r="B413" s="15" t="s">
        <v>122</v>
      </c>
      <c r="C413" s="15" t="s">
        <v>344</v>
      </c>
      <c r="D413" s="15" t="s">
        <v>242</v>
      </c>
      <c r="E413" s="15">
        <v>2023</v>
      </c>
      <c r="F413" s="15" t="s">
        <v>162</v>
      </c>
      <c r="G413" s="15" t="s">
        <v>133</v>
      </c>
      <c r="H413" s="15" t="s">
        <v>136</v>
      </c>
      <c r="I413" s="15" t="s">
        <v>139</v>
      </c>
      <c r="J413" s="15" t="s">
        <v>141</v>
      </c>
      <c r="K413" s="15" t="s">
        <v>275</v>
      </c>
      <c r="L413" s="15" t="s">
        <v>276</v>
      </c>
      <c r="M413" s="15">
        <v>4.0000000000000001E-3</v>
      </c>
      <c r="N413" s="15">
        <v>4.0000000000000001E-3</v>
      </c>
      <c r="O413" s="15">
        <v>0</v>
      </c>
      <c r="P413" s="15">
        <v>3.0000000000000001E-3</v>
      </c>
      <c r="Q413" s="15">
        <v>2E-3</v>
      </c>
      <c r="R413" s="15">
        <v>5.0000000000000001E-3</v>
      </c>
      <c r="S413" s="15">
        <v>13.252000000000001</v>
      </c>
      <c r="U413" s="15">
        <v>719320.22600000002</v>
      </c>
      <c r="V413" s="15">
        <v>160</v>
      </c>
    </row>
    <row r="414" spans="2:22" x14ac:dyDescent="0.25">
      <c r="B414" s="15" t="s">
        <v>122</v>
      </c>
      <c r="C414" s="15" t="s">
        <v>344</v>
      </c>
      <c r="D414" s="15" t="s">
        <v>242</v>
      </c>
      <c r="E414" s="15">
        <v>2023</v>
      </c>
      <c r="F414" s="15" t="s">
        <v>162</v>
      </c>
      <c r="G414" s="15" t="s">
        <v>133</v>
      </c>
      <c r="H414" s="15" t="s">
        <v>136</v>
      </c>
      <c r="I414" s="15" t="s">
        <v>139</v>
      </c>
      <c r="J414" s="15" t="s">
        <v>141</v>
      </c>
      <c r="K414" s="15" t="s">
        <v>275</v>
      </c>
      <c r="L414" s="15" t="s">
        <v>277</v>
      </c>
      <c r="M414" s="15">
        <v>5.0000000000000001E-3</v>
      </c>
      <c r="N414" s="15">
        <v>3.0000000000000001E-3</v>
      </c>
      <c r="O414" s="15">
        <v>0</v>
      </c>
      <c r="P414" s="15">
        <v>4.0000000000000001E-3</v>
      </c>
      <c r="Q414" s="15">
        <v>3.0000000000000001E-3</v>
      </c>
      <c r="R414" s="15">
        <v>6.0000000000000001E-3</v>
      </c>
      <c r="S414" s="15">
        <v>13.101000000000001</v>
      </c>
      <c r="U414" s="15">
        <v>712483.723</v>
      </c>
      <c r="V414" s="15">
        <v>1360</v>
      </c>
    </row>
    <row r="415" spans="2:22" x14ac:dyDescent="0.25">
      <c r="B415" s="15" t="s">
        <v>122</v>
      </c>
      <c r="C415" s="15" t="s">
        <v>344</v>
      </c>
      <c r="D415" s="15" t="s">
        <v>242</v>
      </c>
      <c r="E415" s="15">
        <v>2023</v>
      </c>
      <c r="F415" s="15" t="s">
        <v>162</v>
      </c>
      <c r="G415" s="15" t="s">
        <v>133</v>
      </c>
      <c r="H415" s="15" t="s">
        <v>136</v>
      </c>
      <c r="I415" s="15" t="s">
        <v>139</v>
      </c>
      <c r="J415" s="15" t="s">
        <v>141</v>
      </c>
      <c r="K415" s="15" t="s">
        <v>275</v>
      </c>
      <c r="L415" s="15" t="s">
        <v>278</v>
      </c>
      <c r="M415" s="15">
        <v>5.0000000000000001E-3</v>
      </c>
      <c r="N415" s="15">
        <v>3.0000000000000001E-3</v>
      </c>
      <c r="O415" s="15">
        <v>0</v>
      </c>
      <c r="P415" s="15">
        <v>4.0000000000000001E-3</v>
      </c>
      <c r="Q415" s="15">
        <v>3.0000000000000001E-3</v>
      </c>
      <c r="R415" s="15">
        <v>6.0000000000000001E-3</v>
      </c>
      <c r="S415" s="15">
        <v>13.143000000000001</v>
      </c>
      <c r="U415" s="15">
        <v>716003.67099999997</v>
      </c>
      <c r="V415" s="15">
        <v>1750</v>
      </c>
    </row>
    <row r="416" spans="2:22" x14ac:dyDescent="0.25">
      <c r="B416" s="15" t="s">
        <v>122</v>
      </c>
      <c r="C416" s="15" t="s">
        <v>344</v>
      </c>
      <c r="D416" s="15" t="s">
        <v>242</v>
      </c>
      <c r="E416" s="15">
        <v>2023</v>
      </c>
      <c r="F416" s="15" t="s">
        <v>162</v>
      </c>
      <c r="G416" s="15" t="s">
        <v>133</v>
      </c>
      <c r="H416" s="15" t="s">
        <v>136</v>
      </c>
      <c r="I416" s="15" t="s">
        <v>139</v>
      </c>
      <c r="J416" s="15" t="s">
        <v>141</v>
      </c>
      <c r="K416" s="15" t="s">
        <v>275</v>
      </c>
      <c r="L416" s="15" t="s">
        <v>279</v>
      </c>
      <c r="M416" s="15">
        <v>4.0000000000000001E-3</v>
      </c>
      <c r="N416" s="15">
        <v>3.0000000000000001E-3</v>
      </c>
      <c r="O416" s="15">
        <v>0</v>
      </c>
      <c r="P416" s="15">
        <v>4.0000000000000001E-3</v>
      </c>
      <c r="Q416" s="15">
        <v>3.0000000000000001E-3</v>
      </c>
      <c r="R416" s="15">
        <v>6.0000000000000001E-3</v>
      </c>
      <c r="S416" s="15">
        <v>13.211</v>
      </c>
      <c r="U416" s="15">
        <v>716771.01399999997</v>
      </c>
      <c r="V416" s="15">
        <v>560</v>
      </c>
    </row>
    <row r="417" spans="2:22" x14ac:dyDescent="0.25">
      <c r="B417" s="15" t="s">
        <v>122</v>
      </c>
      <c r="C417" s="15" t="s">
        <v>344</v>
      </c>
      <c r="D417" s="15" t="s">
        <v>242</v>
      </c>
      <c r="E417" s="15">
        <v>2023</v>
      </c>
      <c r="F417" s="15" t="s">
        <v>162</v>
      </c>
      <c r="G417" s="15" t="s">
        <v>133</v>
      </c>
      <c r="H417" s="15" t="s">
        <v>136</v>
      </c>
      <c r="I417" s="15" t="s">
        <v>139</v>
      </c>
      <c r="J417" s="15" t="s">
        <v>141</v>
      </c>
      <c r="K417" s="15" t="s">
        <v>275</v>
      </c>
      <c r="L417" s="15" t="s">
        <v>280</v>
      </c>
      <c r="M417" s="15">
        <v>5.0000000000000001E-3</v>
      </c>
      <c r="N417" s="15">
        <v>5.0000000000000001E-3</v>
      </c>
      <c r="O417" s="15">
        <v>1E-3</v>
      </c>
      <c r="P417" s="15">
        <v>4.0000000000000001E-3</v>
      </c>
      <c r="Q417" s="15">
        <v>2E-3</v>
      </c>
      <c r="R417" s="15">
        <v>6.0000000000000001E-3</v>
      </c>
      <c r="S417" s="15">
        <v>13.154999999999999</v>
      </c>
      <c r="U417" s="15">
        <v>720376.57799999998</v>
      </c>
      <c r="V417" s="15">
        <v>100</v>
      </c>
    </row>
    <row r="418" spans="2:22" x14ac:dyDescent="0.25">
      <c r="B418" s="15" t="s">
        <v>122</v>
      </c>
      <c r="C418" s="15" t="s">
        <v>344</v>
      </c>
      <c r="D418" s="15" t="s">
        <v>243</v>
      </c>
      <c r="E418" s="15">
        <v>2023</v>
      </c>
      <c r="F418" s="15" t="s">
        <v>162</v>
      </c>
      <c r="G418" s="15" t="s">
        <v>133</v>
      </c>
      <c r="H418" s="15" t="s">
        <v>136</v>
      </c>
      <c r="I418" s="15" t="s">
        <v>139</v>
      </c>
      <c r="J418" s="15" t="s">
        <v>141</v>
      </c>
      <c r="K418" s="15" t="s">
        <v>275</v>
      </c>
      <c r="L418" s="15" t="s">
        <v>276</v>
      </c>
      <c r="M418" s="15">
        <v>5.0000000000000001E-3</v>
      </c>
      <c r="N418" s="15">
        <v>4.0000000000000001E-3</v>
      </c>
      <c r="O418" s="15">
        <v>0</v>
      </c>
      <c r="P418" s="15">
        <v>4.0000000000000001E-3</v>
      </c>
      <c r="Q418" s="15">
        <v>3.0000000000000001E-3</v>
      </c>
      <c r="R418" s="15">
        <v>6.0000000000000001E-3</v>
      </c>
      <c r="S418" s="15">
        <v>13.253</v>
      </c>
      <c r="U418" s="15">
        <v>719315.11399999994</v>
      </c>
      <c r="V418" s="15">
        <v>160</v>
      </c>
    </row>
    <row r="419" spans="2:22" x14ac:dyDescent="0.25">
      <c r="B419" s="15" t="s">
        <v>122</v>
      </c>
      <c r="C419" s="15" t="s">
        <v>344</v>
      </c>
      <c r="D419" s="15" t="s">
        <v>243</v>
      </c>
      <c r="E419" s="15">
        <v>2023</v>
      </c>
      <c r="F419" s="15" t="s">
        <v>162</v>
      </c>
      <c r="G419" s="15" t="s">
        <v>133</v>
      </c>
      <c r="H419" s="15" t="s">
        <v>136</v>
      </c>
      <c r="I419" s="15" t="s">
        <v>139</v>
      </c>
      <c r="J419" s="15" t="s">
        <v>141</v>
      </c>
      <c r="K419" s="15" t="s">
        <v>275</v>
      </c>
      <c r="L419" s="15" t="s">
        <v>277</v>
      </c>
      <c r="M419" s="15">
        <v>5.0000000000000001E-3</v>
      </c>
      <c r="N419" s="15">
        <v>3.0000000000000001E-3</v>
      </c>
      <c r="O419" s="15">
        <v>0</v>
      </c>
      <c r="P419" s="15">
        <v>4.0000000000000001E-3</v>
      </c>
      <c r="Q419" s="15">
        <v>3.0000000000000001E-3</v>
      </c>
      <c r="R419" s="15">
        <v>7.0000000000000001E-3</v>
      </c>
      <c r="S419" s="15">
        <v>13.101000000000001</v>
      </c>
      <c r="U419" s="15">
        <v>712486.54500000004</v>
      </c>
      <c r="V419" s="15">
        <v>1360</v>
      </c>
    </row>
    <row r="420" spans="2:22" x14ac:dyDescent="0.25">
      <c r="B420" s="15" t="s">
        <v>122</v>
      </c>
      <c r="C420" s="15" t="s">
        <v>344</v>
      </c>
      <c r="D420" s="15" t="s">
        <v>243</v>
      </c>
      <c r="E420" s="15">
        <v>2023</v>
      </c>
      <c r="F420" s="15" t="s">
        <v>162</v>
      </c>
      <c r="G420" s="15" t="s">
        <v>133</v>
      </c>
      <c r="H420" s="15" t="s">
        <v>136</v>
      </c>
      <c r="I420" s="15" t="s">
        <v>139</v>
      </c>
      <c r="J420" s="15" t="s">
        <v>141</v>
      </c>
      <c r="K420" s="15" t="s">
        <v>275</v>
      </c>
      <c r="L420" s="15" t="s">
        <v>278</v>
      </c>
      <c r="M420" s="15">
        <v>5.0000000000000001E-3</v>
      </c>
      <c r="N420" s="15">
        <v>3.0000000000000001E-3</v>
      </c>
      <c r="O420" s="15">
        <v>0</v>
      </c>
      <c r="P420" s="15">
        <v>5.0000000000000001E-3</v>
      </c>
      <c r="Q420" s="15">
        <v>3.0000000000000001E-3</v>
      </c>
      <c r="R420" s="15">
        <v>7.0000000000000001E-3</v>
      </c>
      <c r="S420" s="15">
        <v>13.143000000000001</v>
      </c>
      <c r="U420" s="15">
        <v>715998.81400000001</v>
      </c>
      <c r="V420" s="15">
        <v>1750</v>
      </c>
    </row>
    <row r="421" spans="2:22" x14ac:dyDescent="0.25">
      <c r="B421" s="15" t="s">
        <v>122</v>
      </c>
      <c r="C421" s="15" t="s">
        <v>344</v>
      </c>
      <c r="D421" s="15" t="s">
        <v>243</v>
      </c>
      <c r="E421" s="15">
        <v>2023</v>
      </c>
      <c r="F421" s="15" t="s">
        <v>162</v>
      </c>
      <c r="G421" s="15" t="s">
        <v>133</v>
      </c>
      <c r="H421" s="15" t="s">
        <v>136</v>
      </c>
      <c r="I421" s="15" t="s">
        <v>139</v>
      </c>
      <c r="J421" s="15" t="s">
        <v>141</v>
      </c>
      <c r="K421" s="15" t="s">
        <v>275</v>
      </c>
      <c r="L421" s="15" t="s">
        <v>279</v>
      </c>
      <c r="M421" s="15">
        <v>5.0000000000000001E-3</v>
      </c>
      <c r="N421" s="15">
        <v>3.0000000000000001E-3</v>
      </c>
      <c r="O421" s="15">
        <v>0</v>
      </c>
      <c r="P421" s="15">
        <v>4.0000000000000001E-3</v>
      </c>
      <c r="Q421" s="15">
        <v>3.0000000000000001E-3</v>
      </c>
      <c r="R421" s="15">
        <v>7.0000000000000001E-3</v>
      </c>
      <c r="S421" s="15">
        <v>13.211</v>
      </c>
      <c r="U421" s="15">
        <v>716773.15</v>
      </c>
      <c r="V421" s="15">
        <v>560</v>
      </c>
    </row>
    <row r="422" spans="2:22" x14ac:dyDescent="0.25">
      <c r="B422" s="15" t="s">
        <v>122</v>
      </c>
      <c r="C422" s="15" t="s">
        <v>344</v>
      </c>
      <c r="D422" s="15" t="s">
        <v>243</v>
      </c>
      <c r="E422" s="15">
        <v>2023</v>
      </c>
      <c r="F422" s="15" t="s">
        <v>162</v>
      </c>
      <c r="G422" s="15" t="s">
        <v>133</v>
      </c>
      <c r="H422" s="15" t="s">
        <v>136</v>
      </c>
      <c r="I422" s="15" t="s">
        <v>139</v>
      </c>
      <c r="J422" s="15" t="s">
        <v>141</v>
      </c>
      <c r="K422" s="15" t="s">
        <v>275</v>
      </c>
      <c r="L422" s="15" t="s">
        <v>280</v>
      </c>
      <c r="M422" s="15">
        <v>6.0000000000000001E-3</v>
      </c>
      <c r="N422" s="15">
        <v>6.0000000000000001E-3</v>
      </c>
      <c r="O422" s="15">
        <v>1E-3</v>
      </c>
      <c r="P422" s="15">
        <v>4.0000000000000001E-3</v>
      </c>
      <c r="Q422" s="15">
        <v>3.0000000000000001E-3</v>
      </c>
      <c r="R422" s="15">
        <v>6.0000000000000001E-3</v>
      </c>
      <c r="S422" s="15">
        <v>13.154999999999999</v>
      </c>
      <c r="U422" s="15">
        <v>720384.2</v>
      </c>
      <c r="V422" s="15">
        <v>100</v>
      </c>
    </row>
    <row r="423" spans="2:22" x14ac:dyDescent="0.25">
      <c r="B423" s="15" t="s">
        <v>122</v>
      </c>
      <c r="C423" s="15" t="s">
        <v>344</v>
      </c>
      <c r="D423" s="15" t="s">
        <v>244</v>
      </c>
      <c r="E423" s="15">
        <v>2023</v>
      </c>
      <c r="F423" s="15" t="s">
        <v>162</v>
      </c>
      <c r="G423" s="15" t="s">
        <v>133</v>
      </c>
      <c r="H423" s="15" t="s">
        <v>136</v>
      </c>
      <c r="I423" s="15" t="s">
        <v>139</v>
      </c>
      <c r="J423" s="15" t="s">
        <v>141</v>
      </c>
      <c r="K423" s="15" t="s">
        <v>275</v>
      </c>
      <c r="L423" s="15" t="s">
        <v>276</v>
      </c>
      <c r="M423" s="15">
        <v>5.0000000000000001E-3</v>
      </c>
      <c r="N423" s="15">
        <v>4.0000000000000001E-3</v>
      </c>
      <c r="O423" s="15">
        <v>0</v>
      </c>
      <c r="P423" s="15">
        <v>4.0000000000000001E-3</v>
      </c>
      <c r="Q423" s="15">
        <v>3.0000000000000001E-3</v>
      </c>
      <c r="R423" s="15">
        <v>6.0000000000000001E-3</v>
      </c>
      <c r="S423" s="15">
        <v>12.805999999999999</v>
      </c>
      <c r="U423" s="15">
        <v>491381.32799999998</v>
      </c>
      <c r="V423" s="15">
        <v>160</v>
      </c>
    </row>
    <row r="424" spans="2:22" x14ac:dyDescent="0.25">
      <c r="B424" s="15" t="s">
        <v>122</v>
      </c>
      <c r="C424" s="15" t="s">
        <v>344</v>
      </c>
      <c r="D424" s="15" t="s">
        <v>244</v>
      </c>
      <c r="E424" s="15">
        <v>2023</v>
      </c>
      <c r="F424" s="15" t="s">
        <v>162</v>
      </c>
      <c r="G424" s="15" t="s">
        <v>133</v>
      </c>
      <c r="H424" s="15" t="s">
        <v>136</v>
      </c>
      <c r="I424" s="15" t="s">
        <v>139</v>
      </c>
      <c r="J424" s="15" t="s">
        <v>141</v>
      </c>
      <c r="K424" s="15" t="s">
        <v>275</v>
      </c>
      <c r="L424" s="15" t="s">
        <v>277</v>
      </c>
      <c r="M424" s="15">
        <v>5.0000000000000001E-3</v>
      </c>
      <c r="N424" s="15">
        <v>3.0000000000000001E-3</v>
      </c>
      <c r="O424" s="15">
        <v>0</v>
      </c>
      <c r="P424" s="15">
        <v>5.0000000000000001E-3</v>
      </c>
      <c r="Q424" s="15">
        <v>3.0000000000000001E-3</v>
      </c>
      <c r="R424" s="15">
        <v>7.0000000000000001E-3</v>
      </c>
      <c r="S424" s="15">
        <v>12.654999999999999</v>
      </c>
      <c r="U424" s="15">
        <v>489303.61900000001</v>
      </c>
      <c r="V424" s="15">
        <v>1360</v>
      </c>
    </row>
    <row r="425" spans="2:22" x14ac:dyDescent="0.25">
      <c r="B425" s="15" t="s">
        <v>122</v>
      </c>
      <c r="C425" s="15" t="s">
        <v>344</v>
      </c>
      <c r="D425" s="15" t="s">
        <v>244</v>
      </c>
      <c r="E425" s="15">
        <v>2023</v>
      </c>
      <c r="F425" s="15" t="s">
        <v>162</v>
      </c>
      <c r="G425" s="15" t="s">
        <v>133</v>
      </c>
      <c r="H425" s="15" t="s">
        <v>136</v>
      </c>
      <c r="I425" s="15" t="s">
        <v>139</v>
      </c>
      <c r="J425" s="15" t="s">
        <v>141</v>
      </c>
      <c r="K425" s="15" t="s">
        <v>275</v>
      </c>
      <c r="L425" s="15" t="s">
        <v>278</v>
      </c>
      <c r="M425" s="15">
        <v>6.0000000000000001E-3</v>
      </c>
      <c r="N425" s="15">
        <v>3.0000000000000001E-3</v>
      </c>
      <c r="O425" s="15">
        <v>0</v>
      </c>
      <c r="P425" s="15">
        <v>5.0000000000000001E-3</v>
      </c>
      <c r="Q425" s="15">
        <v>3.0000000000000001E-3</v>
      </c>
      <c r="R425" s="15">
        <v>7.0000000000000001E-3</v>
      </c>
      <c r="S425" s="15">
        <v>12.705</v>
      </c>
      <c r="U425" s="15">
        <v>490581.07</v>
      </c>
      <c r="V425" s="15">
        <v>1750</v>
      </c>
    </row>
    <row r="426" spans="2:22" x14ac:dyDescent="0.25">
      <c r="B426" s="15" t="s">
        <v>122</v>
      </c>
      <c r="C426" s="15" t="s">
        <v>344</v>
      </c>
      <c r="D426" s="15" t="s">
        <v>244</v>
      </c>
      <c r="E426" s="15">
        <v>2023</v>
      </c>
      <c r="F426" s="15" t="s">
        <v>162</v>
      </c>
      <c r="G426" s="15" t="s">
        <v>133</v>
      </c>
      <c r="H426" s="15" t="s">
        <v>136</v>
      </c>
      <c r="I426" s="15" t="s">
        <v>139</v>
      </c>
      <c r="J426" s="15" t="s">
        <v>141</v>
      </c>
      <c r="K426" s="15" t="s">
        <v>275</v>
      </c>
      <c r="L426" s="15" t="s">
        <v>279</v>
      </c>
      <c r="M426" s="15">
        <v>5.0000000000000001E-3</v>
      </c>
      <c r="N426" s="15">
        <v>3.0000000000000001E-3</v>
      </c>
      <c r="O426" s="15">
        <v>0</v>
      </c>
      <c r="P426" s="15">
        <v>5.0000000000000001E-3</v>
      </c>
      <c r="Q426" s="15">
        <v>3.0000000000000001E-3</v>
      </c>
      <c r="R426" s="15">
        <v>7.0000000000000001E-3</v>
      </c>
      <c r="S426" s="15">
        <v>12.762</v>
      </c>
      <c r="U426" s="15">
        <v>490980.64299999998</v>
      </c>
      <c r="V426" s="15">
        <v>560</v>
      </c>
    </row>
    <row r="427" spans="2:22" x14ac:dyDescent="0.25">
      <c r="B427" s="15" t="s">
        <v>122</v>
      </c>
      <c r="C427" s="15" t="s">
        <v>344</v>
      </c>
      <c r="D427" s="15" t="s">
        <v>244</v>
      </c>
      <c r="E427" s="15">
        <v>2023</v>
      </c>
      <c r="F427" s="15" t="s">
        <v>162</v>
      </c>
      <c r="G427" s="15" t="s">
        <v>133</v>
      </c>
      <c r="H427" s="15" t="s">
        <v>136</v>
      </c>
      <c r="I427" s="15" t="s">
        <v>139</v>
      </c>
      <c r="J427" s="15" t="s">
        <v>141</v>
      </c>
      <c r="K427" s="15" t="s">
        <v>275</v>
      </c>
      <c r="L427" s="15" t="s">
        <v>280</v>
      </c>
      <c r="M427" s="15">
        <v>6.0000000000000001E-3</v>
      </c>
      <c r="N427" s="15">
        <v>7.0000000000000001E-3</v>
      </c>
      <c r="O427" s="15">
        <v>1E-3</v>
      </c>
      <c r="P427" s="15">
        <v>5.0000000000000001E-3</v>
      </c>
      <c r="Q427" s="15">
        <v>3.0000000000000001E-3</v>
      </c>
      <c r="R427" s="15">
        <v>7.0000000000000001E-3</v>
      </c>
      <c r="S427" s="15">
        <v>12.72</v>
      </c>
      <c r="U427" s="15">
        <v>494761.435</v>
      </c>
      <c r="V427" s="15">
        <v>100</v>
      </c>
    </row>
    <row r="428" spans="2:22" x14ac:dyDescent="0.25">
      <c r="B428" s="15" t="s">
        <v>122</v>
      </c>
      <c r="C428" s="15" t="s">
        <v>344</v>
      </c>
      <c r="D428" s="15" t="s">
        <v>245</v>
      </c>
      <c r="E428" s="15">
        <v>2023</v>
      </c>
      <c r="F428" s="15" t="s">
        <v>162</v>
      </c>
      <c r="G428" s="15" t="s">
        <v>133</v>
      </c>
      <c r="H428" s="15" t="s">
        <v>136</v>
      </c>
      <c r="I428" s="15" t="s">
        <v>139</v>
      </c>
      <c r="J428" s="15" t="s">
        <v>141</v>
      </c>
      <c r="K428" s="15" t="s">
        <v>275</v>
      </c>
      <c r="L428" s="15" t="s">
        <v>276</v>
      </c>
      <c r="M428" s="15">
        <v>5.0000000000000001E-3</v>
      </c>
      <c r="N428" s="15">
        <v>4.0000000000000001E-3</v>
      </c>
      <c r="O428" s="15">
        <v>0</v>
      </c>
      <c r="P428" s="15">
        <v>5.0000000000000001E-3</v>
      </c>
      <c r="Q428" s="15">
        <v>3.0000000000000001E-3</v>
      </c>
      <c r="R428" s="15">
        <v>6.0000000000000001E-3</v>
      </c>
      <c r="S428" s="15">
        <v>12.805999999999999</v>
      </c>
      <c r="U428" s="15">
        <v>491381.32799999998</v>
      </c>
      <c r="V428" s="15">
        <v>160</v>
      </c>
    </row>
    <row r="429" spans="2:22" x14ac:dyDescent="0.25">
      <c r="B429" s="15" t="s">
        <v>122</v>
      </c>
      <c r="C429" s="15" t="s">
        <v>344</v>
      </c>
      <c r="D429" s="15" t="s">
        <v>245</v>
      </c>
      <c r="E429" s="15">
        <v>2023</v>
      </c>
      <c r="F429" s="15" t="s">
        <v>162</v>
      </c>
      <c r="G429" s="15" t="s">
        <v>133</v>
      </c>
      <c r="H429" s="15" t="s">
        <v>136</v>
      </c>
      <c r="I429" s="15" t="s">
        <v>139</v>
      </c>
      <c r="J429" s="15" t="s">
        <v>141</v>
      </c>
      <c r="K429" s="15" t="s">
        <v>275</v>
      </c>
      <c r="L429" s="15" t="s">
        <v>277</v>
      </c>
      <c r="M429" s="15">
        <v>6.0000000000000001E-3</v>
      </c>
      <c r="N429" s="15">
        <v>3.0000000000000001E-3</v>
      </c>
      <c r="O429" s="15">
        <v>0</v>
      </c>
      <c r="P429" s="15">
        <v>5.0000000000000001E-3</v>
      </c>
      <c r="Q429" s="15">
        <v>3.0000000000000001E-3</v>
      </c>
      <c r="R429" s="15">
        <v>7.0000000000000001E-3</v>
      </c>
      <c r="S429" s="15">
        <v>12.654999999999999</v>
      </c>
      <c r="U429" s="15">
        <v>489301.8</v>
      </c>
      <c r="V429" s="15">
        <v>1360</v>
      </c>
    </row>
    <row r="430" spans="2:22" x14ac:dyDescent="0.25">
      <c r="B430" s="15" t="s">
        <v>122</v>
      </c>
      <c r="C430" s="15" t="s">
        <v>344</v>
      </c>
      <c r="D430" s="15" t="s">
        <v>245</v>
      </c>
      <c r="E430" s="15">
        <v>2023</v>
      </c>
      <c r="F430" s="15" t="s">
        <v>162</v>
      </c>
      <c r="G430" s="15" t="s">
        <v>133</v>
      </c>
      <c r="H430" s="15" t="s">
        <v>136</v>
      </c>
      <c r="I430" s="15" t="s">
        <v>139</v>
      </c>
      <c r="J430" s="15" t="s">
        <v>141</v>
      </c>
      <c r="K430" s="15" t="s">
        <v>275</v>
      </c>
      <c r="L430" s="15" t="s">
        <v>278</v>
      </c>
      <c r="M430" s="15">
        <v>6.0000000000000001E-3</v>
      </c>
      <c r="N430" s="15">
        <v>3.0000000000000001E-3</v>
      </c>
      <c r="O430" s="15">
        <v>0</v>
      </c>
      <c r="P430" s="15">
        <v>5.0000000000000001E-3</v>
      </c>
      <c r="Q430" s="15">
        <v>3.0000000000000001E-3</v>
      </c>
      <c r="R430" s="15">
        <v>7.0000000000000001E-3</v>
      </c>
      <c r="S430" s="15">
        <v>12.705</v>
      </c>
      <c r="U430" s="15">
        <v>490579.13299999997</v>
      </c>
      <c r="V430" s="15">
        <v>1750</v>
      </c>
    </row>
    <row r="431" spans="2:22" x14ac:dyDescent="0.25">
      <c r="B431" s="15" t="s">
        <v>122</v>
      </c>
      <c r="C431" s="15" t="s">
        <v>344</v>
      </c>
      <c r="D431" s="15" t="s">
        <v>245</v>
      </c>
      <c r="E431" s="15">
        <v>2023</v>
      </c>
      <c r="F431" s="15" t="s">
        <v>162</v>
      </c>
      <c r="G431" s="15" t="s">
        <v>133</v>
      </c>
      <c r="H431" s="15" t="s">
        <v>136</v>
      </c>
      <c r="I431" s="15" t="s">
        <v>139</v>
      </c>
      <c r="J431" s="15" t="s">
        <v>141</v>
      </c>
      <c r="K431" s="15" t="s">
        <v>275</v>
      </c>
      <c r="L431" s="15" t="s">
        <v>279</v>
      </c>
      <c r="M431" s="15">
        <v>6.0000000000000001E-3</v>
      </c>
      <c r="N431" s="15">
        <v>3.0000000000000001E-3</v>
      </c>
      <c r="O431" s="15">
        <v>0</v>
      </c>
      <c r="P431" s="15">
        <v>5.0000000000000001E-3</v>
      </c>
      <c r="Q431" s="15">
        <v>3.0000000000000001E-3</v>
      </c>
      <c r="R431" s="15">
        <v>7.0000000000000001E-3</v>
      </c>
      <c r="S431" s="15">
        <v>12.762</v>
      </c>
      <c r="U431" s="15">
        <v>490980.72399999999</v>
      </c>
      <c r="V431" s="15">
        <v>560</v>
      </c>
    </row>
    <row r="432" spans="2:22" x14ac:dyDescent="0.25">
      <c r="B432" s="15" t="s">
        <v>122</v>
      </c>
      <c r="C432" s="15" t="s">
        <v>344</v>
      </c>
      <c r="D432" s="15" t="s">
        <v>245</v>
      </c>
      <c r="E432" s="15">
        <v>2023</v>
      </c>
      <c r="F432" s="15" t="s">
        <v>162</v>
      </c>
      <c r="G432" s="15" t="s">
        <v>133</v>
      </c>
      <c r="H432" s="15" t="s">
        <v>136</v>
      </c>
      <c r="I432" s="15" t="s">
        <v>139</v>
      </c>
      <c r="J432" s="15" t="s">
        <v>141</v>
      </c>
      <c r="K432" s="15" t="s">
        <v>275</v>
      </c>
      <c r="L432" s="15" t="s">
        <v>280</v>
      </c>
      <c r="M432" s="15">
        <v>6.0000000000000001E-3</v>
      </c>
      <c r="N432" s="15">
        <v>7.0000000000000001E-3</v>
      </c>
      <c r="O432" s="15">
        <v>1E-3</v>
      </c>
      <c r="P432" s="15">
        <v>5.0000000000000001E-3</v>
      </c>
      <c r="Q432" s="15">
        <v>4.0000000000000001E-3</v>
      </c>
      <c r="R432" s="15">
        <v>7.0000000000000001E-3</v>
      </c>
      <c r="S432" s="15">
        <v>12.72</v>
      </c>
      <c r="U432" s="15">
        <v>494765.89299999998</v>
      </c>
      <c r="V432" s="15">
        <v>100</v>
      </c>
    </row>
    <row r="433" spans="2:22" x14ac:dyDescent="0.25">
      <c r="B433" s="15" t="s">
        <v>122</v>
      </c>
      <c r="C433" s="15" t="s">
        <v>344</v>
      </c>
      <c r="D433" s="15" t="s">
        <v>246</v>
      </c>
      <c r="E433" s="15">
        <v>2023</v>
      </c>
      <c r="F433" s="15" t="s">
        <v>162</v>
      </c>
      <c r="G433" s="15" t="s">
        <v>133</v>
      </c>
      <c r="H433" s="15" t="s">
        <v>136</v>
      </c>
      <c r="I433" s="15" t="s">
        <v>139</v>
      </c>
      <c r="J433" s="15" t="s">
        <v>141</v>
      </c>
      <c r="K433" s="15" t="s">
        <v>275</v>
      </c>
      <c r="L433" s="15" t="s">
        <v>276</v>
      </c>
      <c r="M433" s="15">
        <v>5.0000000000000001E-3</v>
      </c>
      <c r="N433" s="15">
        <v>4.0000000000000001E-3</v>
      </c>
      <c r="O433" s="15">
        <v>0</v>
      </c>
      <c r="P433" s="15">
        <v>5.0000000000000001E-3</v>
      </c>
      <c r="Q433" s="15">
        <v>3.0000000000000001E-3</v>
      </c>
      <c r="R433" s="15">
        <v>6.0000000000000001E-3</v>
      </c>
      <c r="S433" s="15">
        <v>12.292</v>
      </c>
      <c r="U433" s="15">
        <v>290781.84700000001</v>
      </c>
      <c r="V433" s="15">
        <v>160</v>
      </c>
    </row>
    <row r="434" spans="2:22" x14ac:dyDescent="0.25">
      <c r="B434" s="15" t="s">
        <v>122</v>
      </c>
      <c r="C434" s="15" t="s">
        <v>344</v>
      </c>
      <c r="D434" s="15" t="s">
        <v>246</v>
      </c>
      <c r="E434" s="15">
        <v>2023</v>
      </c>
      <c r="F434" s="15" t="s">
        <v>162</v>
      </c>
      <c r="G434" s="15" t="s">
        <v>133</v>
      </c>
      <c r="H434" s="15" t="s">
        <v>136</v>
      </c>
      <c r="I434" s="15" t="s">
        <v>139</v>
      </c>
      <c r="J434" s="15" t="s">
        <v>141</v>
      </c>
      <c r="K434" s="15" t="s">
        <v>275</v>
      </c>
      <c r="L434" s="15" t="s">
        <v>277</v>
      </c>
      <c r="M434" s="15">
        <v>5.0000000000000001E-3</v>
      </c>
      <c r="N434" s="15">
        <v>3.0000000000000001E-3</v>
      </c>
      <c r="O434" s="15">
        <v>0</v>
      </c>
      <c r="P434" s="15">
        <v>5.0000000000000001E-3</v>
      </c>
      <c r="Q434" s="15">
        <v>3.0000000000000001E-3</v>
      </c>
      <c r="R434" s="15">
        <v>7.0000000000000001E-3</v>
      </c>
      <c r="S434" s="15">
        <v>12.138</v>
      </c>
      <c r="U434" s="15">
        <v>292554.09700000001</v>
      </c>
      <c r="V434" s="15">
        <v>1360</v>
      </c>
    </row>
    <row r="435" spans="2:22" x14ac:dyDescent="0.25">
      <c r="B435" s="15" t="s">
        <v>122</v>
      </c>
      <c r="C435" s="15" t="s">
        <v>344</v>
      </c>
      <c r="D435" s="15" t="s">
        <v>246</v>
      </c>
      <c r="E435" s="15">
        <v>2023</v>
      </c>
      <c r="F435" s="15" t="s">
        <v>162</v>
      </c>
      <c r="G435" s="15" t="s">
        <v>133</v>
      </c>
      <c r="H435" s="15" t="s">
        <v>136</v>
      </c>
      <c r="I435" s="15" t="s">
        <v>139</v>
      </c>
      <c r="J435" s="15" t="s">
        <v>141</v>
      </c>
      <c r="K435" s="15" t="s">
        <v>275</v>
      </c>
      <c r="L435" s="15" t="s">
        <v>278</v>
      </c>
      <c r="M435" s="15">
        <v>6.0000000000000001E-3</v>
      </c>
      <c r="N435" s="15">
        <v>3.0000000000000001E-3</v>
      </c>
      <c r="O435" s="15">
        <v>0</v>
      </c>
      <c r="P435" s="15">
        <v>5.0000000000000001E-3</v>
      </c>
      <c r="Q435" s="15">
        <v>3.0000000000000001E-3</v>
      </c>
      <c r="R435" s="15">
        <v>7.0000000000000001E-3</v>
      </c>
      <c r="S435" s="15">
        <v>12.196999999999999</v>
      </c>
      <c r="U435" s="15">
        <v>292340.64799999999</v>
      </c>
      <c r="V435" s="15">
        <v>1750</v>
      </c>
    </row>
    <row r="436" spans="2:22" x14ac:dyDescent="0.25">
      <c r="B436" s="15" t="s">
        <v>122</v>
      </c>
      <c r="C436" s="15" t="s">
        <v>344</v>
      </c>
      <c r="D436" s="15" t="s">
        <v>246</v>
      </c>
      <c r="E436" s="15">
        <v>2023</v>
      </c>
      <c r="F436" s="15" t="s">
        <v>162</v>
      </c>
      <c r="G436" s="15" t="s">
        <v>133</v>
      </c>
      <c r="H436" s="15" t="s">
        <v>136</v>
      </c>
      <c r="I436" s="15" t="s">
        <v>139</v>
      </c>
      <c r="J436" s="15" t="s">
        <v>141</v>
      </c>
      <c r="K436" s="15" t="s">
        <v>275</v>
      </c>
      <c r="L436" s="15" t="s">
        <v>279</v>
      </c>
      <c r="M436" s="15">
        <v>6.0000000000000001E-3</v>
      </c>
      <c r="N436" s="15">
        <v>3.0000000000000001E-3</v>
      </c>
      <c r="O436" s="15">
        <v>0</v>
      </c>
      <c r="P436" s="15">
        <v>5.0000000000000001E-3</v>
      </c>
      <c r="Q436" s="15">
        <v>3.0000000000000001E-3</v>
      </c>
      <c r="R436" s="15">
        <v>7.0000000000000001E-3</v>
      </c>
      <c r="S436" s="15">
        <v>12.241</v>
      </c>
      <c r="U436" s="15">
        <v>292054.29300000001</v>
      </c>
      <c r="V436" s="15">
        <v>560</v>
      </c>
    </row>
    <row r="437" spans="2:22" x14ac:dyDescent="0.25">
      <c r="B437" s="15" t="s">
        <v>122</v>
      </c>
      <c r="C437" s="15" t="s">
        <v>344</v>
      </c>
      <c r="D437" s="15" t="s">
        <v>246</v>
      </c>
      <c r="E437" s="15">
        <v>2023</v>
      </c>
      <c r="F437" s="15" t="s">
        <v>162</v>
      </c>
      <c r="G437" s="15" t="s">
        <v>133</v>
      </c>
      <c r="H437" s="15" t="s">
        <v>136</v>
      </c>
      <c r="I437" s="15" t="s">
        <v>139</v>
      </c>
      <c r="J437" s="15" t="s">
        <v>141</v>
      </c>
      <c r="K437" s="15" t="s">
        <v>275</v>
      </c>
      <c r="L437" s="15" t="s">
        <v>280</v>
      </c>
      <c r="M437" s="15">
        <v>6.0000000000000001E-3</v>
      </c>
      <c r="N437" s="15">
        <v>7.0000000000000001E-3</v>
      </c>
      <c r="O437" s="15">
        <v>1E-3</v>
      </c>
      <c r="P437" s="15">
        <v>5.0000000000000001E-3</v>
      </c>
      <c r="Q437" s="15">
        <v>3.0000000000000001E-3</v>
      </c>
      <c r="R437" s="15">
        <v>7.0000000000000001E-3</v>
      </c>
      <c r="S437" s="15">
        <v>12.211</v>
      </c>
      <c r="U437" s="15">
        <v>295324.25199999998</v>
      </c>
      <c r="V437" s="15">
        <v>100</v>
      </c>
    </row>
    <row r="438" spans="2:22" x14ac:dyDescent="0.25">
      <c r="B438" s="15" t="s">
        <v>122</v>
      </c>
      <c r="C438" s="15" t="s">
        <v>344</v>
      </c>
      <c r="D438" s="15" t="s">
        <v>247</v>
      </c>
      <c r="E438" s="15">
        <v>2023</v>
      </c>
      <c r="F438" s="15" t="s">
        <v>162</v>
      </c>
      <c r="G438" s="15" t="s">
        <v>133</v>
      </c>
      <c r="H438" s="15" t="s">
        <v>136</v>
      </c>
      <c r="I438" s="15" t="s">
        <v>139</v>
      </c>
      <c r="J438" s="15" t="s">
        <v>141</v>
      </c>
      <c r="K438" s="15" t="s">
        <v>275</v>
      </c>
      <c r="L438" s="15" t="s">
        <v>276</v>
      </c>
      <c r="M438" s="15">
        <v>5.0000000000000001E-3</v>
      </c>
      <c r="N438" s="15">
        <v>4.0000000000000001E-3</v>
      </c>
      <c r="O438" s="15">
        <v>0</v>
      </c>
      <c r="P438" s="15">
        <v>5.0000000000000001E-3</v>
      </c>
      <c r="Q438" s="15">
        <v>3.0000000000000001E-3</v>
      </c>
      <c r="R438" s="15">
        <v>6.0000000000000001E-3</v>
      </c>
      <c r="S438" s="15">
        <v>12.292</v>
      </c>
      <c r="U438" s="15">
        <v>290786.42300000001</v>
      </c>
      <c r="V438" s="15">
        <v>160</v>
      </c>
    </row>
    <row r="439" spans="2:22" x14ac:dyDescent="0.25">
      <c r="B439" s="15" t="s">
        <v>122</v>
      </c>
      <c r="C439" s="15" t="s">
        <v>344</v>
      </c>
      <c r="D439" s="15" t="s">
        <v>247</v>
      </c>
      <c r="E439" s="15">
        <v>2023</v>
      </c>
      <c r="F439" s="15" t="s">
        <v>162</v>
      </c>
      <c r="G439" s="15" t="s">
        <v>133</v>
      </c>
      <c r="H439" s="15" t="s">
        <v>136</v>
      </c>
      <c r="I439" s="15" t="s">
        <v>139</v>
      </c>
      <c r="J439" s="15" t="s">
        <v>141</v>
      </c>
      <c r="K439" s="15" t="s">
        <v>275</v>
      </c>
      <c r="L439" s="15" t="s">
        <v>277</v>
      </c>
      <c r="M439" s="15">
        <v>5.0000000000000001E-3</v>
      </c>
      <c r="N439" s="15">
        <v>3.0000000000000001E-3</v>
      </c>
      <c r="O439" s="15">
        <v>0</v>
      </c>
      <c r="P439" s="15">
        <v>5.0000000000000001E-3</v>
      </c>
      <c r="Q439" s="15">
        <v>3.0000000000000001E-3</v>
      </c>
      <c r="R439" s="15">
        <v>7.0000000000000001E-3</v>
      </c>
      <c r="S439" s="15">
        <v>12.138</v>
      </c>
      <c r="U439" s="15">
        <v>292552.17499999999</v>
      </c>
      <c r="V439" s="15">
        <v>1360</v>
      </c>
    </row>
    <row r="440" spans="2:22" x14ac:dyDescent="0.25">
      <c r="B440" s="15" t="s">
        <v>122</v>
      </c>
      <c r="C440" s="15" t="s">
        <v>344</v>
      </c>
      <c r="D440" s="15" t="s">
        <v>247</v>
      </c>
      <c r="E440" s="15">
        <v>2023</v>
      </c>
      <c r="F440" s="15" t="s">
        <v>162</v>
      </c>
      <c r="G440" s="15" t="s">
        <v>133</v>
      </c>
      <c r="H440" s="15" t="s">
        <v>136</v>
      </c>
      <c r="I440" s="15" t="s">
        <v>139</v>
      </c>
      <c r="J440" s="15" t="s">
        <v>141</v>
      </c>
      <c r="K440" s="15" t="s">
        <v>275</v>
      </c>
      <c r="L440" s="15" t="s">
        <v>278</v>
      </c>
      <c r="M440" s="15">
        <v>5.0000000000000001E-3</v>
      </c>
      <c r="N440" s="15">
        <v>3.0000000000000001E-3</v>
      </c>
      <c r="O440" s="15">
        <v>0</v>
      </c>
      <c r="P440" s="15">
        <v>5.0000000000000001E-3</v>
      </c>
      <c r="Q440" s="15">
        <v>3.0000000000000001E-3</v>
      </c>
      <c r="R440" s="15">
        <v>7.0000000000000001E-3</v>
      </c>
      <c r="S440" s="15">
        <v>12.196999999999999</v>
      </c>
      <c r="U440" s="15">
        <v>292340.79300000001</v>
      </c>
      <c r="V440" s="15">
        <v>1750</v>
      </c>
    </row>
    <row r="441" spans="2:22" x14ac:dyDescent="0.25">
      <c r="B441" s="15" t="s">
        <v>122</v>
      </c>
      <c r="C441" s="15" t="s">
        <v>344</v>
      </c>
      <c r="D441" s="15" t="s">
        <v>247</v>
      </c>
      <c r="E441" s="15">
        <v>2023</v>
      </c>
      <c r="F441" s="15" t="s">
        <v>162</v>
      </c>
      <c r="G441" s="15" t="s">
        <v>133</v>
      </c>
      <c r="H441" s="15" t="s">
        <v>136</v>
      </c>
      <c r="I441" s="15" t="s">
        <v>139</v>
      </c>
      <c r="J441" s="15" t="s">
        <v>141</v>
      </c>
      <c r="K441" s="15" t="s">
        <v>275</v>
      </c>
      <c r="L441" s="15" t="s">
        <v>279</v>
      </c>
      <c r="M441" s="15">
        <v>5.0000000000000001E-3</v>
      </c>
      <c r="N441" s="15">
        <v>3.0000000000000001E-3</v>
      </c>
      <c r="O441" s="15">
        <v>0</v>
      </c>
      <c r="P441" s="15">
        <v>5.0000000000000001E-3</v>
      </c>
      <c r="Q441" s="15">
        <v>3.0000000000000001E-3</v>
      </c>
      <c r="R441" s="15">
        <v>7.0000000000000001E-3</v>
      </c>
      <c r="S441" s="15">
        <v>12.241</v>
      </c>
      <c r="U441" s="15">
        <v>292054.799</v>
      </c>
      <c r="V441" s="15">
        <v>560</v>
      </c>
    </row>
    <row r="442" spans="2:22" x14ac:dyDescent="0.25">
      <c r="B442" s="15" t="s">
        <v>122</v>
      </c>
      <c r="C442" s="15" t="s">
        <v>344</v>
      </c>
      <c r="D442" s="15" t="s">
        <v>247</v>
      </c>
      <c r="E442" s="15">
        <v>2023</v>
      </c>
      <c r="F442" s="15" t="s">
        <v>162</v>
      </c>
      <c r="G442" s="15" t="s">
        <v>133</v>
      </c>
      <c r="H442" s="15" t="s">
        <v>136</v>
      </c>
      <c r="I442" s="15" t="s">
        <v>139</v>
      </c>
      <c r="J442" s="15" t="s">
        <v>141</v>
      </c>
      <c r="K442" s="15" t="s">
        <v>275</v>
      </c>
      <c r="L442" s="15" t="s">
        <v>280</v>
      </c>
      <c r="M442" s="15">
        <v>6.0000000000000001E-3</v>
      </c>
      <c r="N442" s="15">
        <v>6.0000000000000001E-3</v>
      </c>
      <c r="O442" s="15">
        <v>1E-3</v>
      </c>
      <c r="P442" s="15">
        <v>4.0000000000000001E-3</v>
      </c>
      <c r="Q442" s="15">
        <v>3.0000000000000001E-3</v>
      </c>
      <c r="R442" s="15">
        <v>7.0000000000000001E-3</v>
      </c>
      <c r="S442" s="15">
        <v>12.211</v>
      </c>
      <c r="U442" s="15">
        <v>295311.75199999998</v>
      </c>
      <c r="V442" s="15">
        <v>100</v>
      </c>
    </row>
    <row r="443" spans="2:22" x14ac:dyDescent="0.25">
      <c r="B443" s="15" t="s">
        <v>122</v>
      </c>
      <c r="C443" s="15" t="s">
        <v>344</v>
      </c>
      <c r="D443" s="15" t="s">
        <v>248</v>
      </c>
      <c r="E443" s="15">
        <v>2023</v>
      </c>
      <c r="F443" s="15" t="s">
        <v>162</v>
      </c>
      <c r="G443" s="15" t="s">
        <v>133</v>
      </c>
      <c r="H443" s="15" t="s">
        <v>136</v>
      </c>
      <c r="I443" s="15" t="s">
        <v>139</v>
      </c>
      <c r="J443" s="15" t="s">
        <v>141</v>
      </c>
      <c r="K443" s="15" t="s">
        <v>275</v>
      </c>
      <c r="L443" s="15" t="s">
        <v>276</v>
      </c>
      <c r="M443" s="15">
        <v>5.0000000000000001E-3</v>
      </c>
      <c r="N443" s="15">
        <v>4.0000000000000001E-3</v>
      </c>
      <c r="O443" s="15">
        <v>0</v>
      </c>
      <c r="P443" s="15">
        <v>4.0000000000000001E-3</v>
      </c>
      <c r="Q443" s="15">
        <v>3.0000000000000001E-3</v>
      </c>
      <c r="R443" s="15">
        <v>6.0000000000000001E-3</v>
      </c>
      <c r="S443" s="15">
        <v>11.717000000000001</v>
      </c>
      <c r="U443" s="15">
        <v>130752.387</v>
      </c>
      <c r="V443" s="15">
        <v>160</v>
      </c>
    </row>
    <row r="444" spans="2:22" x14ac:dyDescent="0.25">
      <c r="B444" s="15" t="s">
        <v>122</v>
      </c>
      <c r="C444" s="15" t="s">
        <v>344</v>
      </c>
      <c r="D444" s="15" t="s">
        <v>248</v>
      </c>
      <c r="E444" s="15">
        <v>2023</v>
      </c>
      <c r="F444" s="15" t="s">
        <v>162</v>
      </c>
      <c r="G444" s="15" t="s">
        <v>133</v>
      </c>
      <c r="H444" s="15" t="s">
        <v>136</v>
      </c>
      <c r="I444" s="15" t="s">
        <v>139</v>
      </c>
      <c r="J444" s="15" t="s">
        <v>141</v>
      </c>
      <c r="K444" s="15" t="s">
        <v>275</v>
      </c>
      <c r="L444" s="15" t="s">
        <v>277</v>
      </c>
      <c r="M444" s="15">
        <v>5.0000000000000001E-3</v>
      </c>
      <c r="N444" s="15">
        <v>3.0000000000000001E-3</v>
      </c>
      <c r="O444" s="15">
        <v>0</v>
      </c>
      <c r="P444" s="15">
        <v>4.0000000000000001E-3</v>
      </c>
      <c r="Q444" s="15">
        <v>3.0000000000000001E-3</v>
      </c>
      <c r="R444" s="15">
        <v>6.0000000000000001E-3</v>
      </c>
      <c r="S444" s="15">
        <v>11.555999999999999</v>
      </c>
      <c r="U444" s="15">
        <v>134390.94099999999</v>
      </c>
      <c r="V444" s="15">
        <v>1360</v>
      </c>
    </row>
    <row r="445" spans="2:22" x14ac:dyDescent="0.25">
      <c r="B445" s="15" t="s">
        <v>122</v>
      </c>
      <c r="C445" s="15" t="s">
        <v>344</v>
      </c>
      <c r="D445" s="15" t="s">
        <v>248</v>
      </c>
      <c r="E445" s="15">
        <v>2023</v>
      </c>
      <c r="F445" s="15" t="s">
        <v>162</v>
      </c>
      <c r="G445" s="15" t="s">
        <v>133</v>
      </c>
      <c r="H445" s="15" t="s">
        <v>136</v>
      </c>
      <c r="I445" s="15" t="s">
        <v>139</v>
      </c>
      <c r="J445" s="15" t="s">
        <v>141</v>
      </c>
      <c r="K445" s="15" t="s">
        <v>275</v>
      </c>
      <c r="L445" s="15" t="s">
        <v>278</v>
      </c>
      <c r="M445" s="15">
        <v>5.0000000000000001E-3</v>
      </c>
      <c r="N445" s="15">
        <v>3.0000000000000001E-3</v>
      </c>
      <c r="O445" s="15">
        <v>0</v>
      </c>
      <c r="P445" s="15">
        <v>5.0000000000000001E-3</v>
      </c>
      <c r="Q445" s="15">
        <v>3.0000000000000001E-3</v>
      </c>
      <c r="R445" s="15">
        <v>7.0000000000000001E-3</v>
      </c>
      <c r="S445" s="15">
        <v>11.624000000000001</v>
      </c>
      <c r="U445" s="15">
        <v>133325.554</v>
      </c>
      <c r="V445" s="15">
        <v>1750</v>
      </c>
    </row>
    <row r="446" spans="2:22" x14ac:dyDescent="0.25">
      <c r="B446" s="15" t="s">
        <v>122</v>
      </c>
      <c r="C446" s="15" t="s">
        <v>344</v>
      </c>
      <c r="D446" s="15" t="s">
        <v>248</v>
      </c>
      <c r="E446" s="15">
        <v>2023</v>
      </c>
      <c r="F446" s="15" t="s">
        <v>162</v>
      </c>
      <c r="G446" s="15" t="s">
        <v>133</v>
      </c>
      <c r="H446" s="15" t="s">
        <v>136</v>
      </c>
      <c r="I446" s="15" t="s">
        <v>139</v>
      </c>
      <c r="J446" s="15" t="s">
        <v>141</v>
      </c>
      <c r="K446" s="15" t="s">
        <v>275</v>
      </c>
      <c r="L446" s="15" t="s">
        <v>279</v>
      </c>
      <c r="M446" s="15">
        <v>5.0000000000000001E-3</v>
      </c>
      <c r="N446" s="15">
        <v>3.0000000000000001E-3</v>
      </c>
      <c r="O446" s="15">
        <v>0</v>
      </c>
      <c r="P446" s="15">
        <v>4.0000000000000001E-3</v>
      </c>
      <c r="Q446" s="15">
        <v>3.0000000000000001E-3</v>
      </c>
      <c r="R446" s="15">
        <v>6.0000000000000001E-3</v>
      </c>
      <c r="S446" s="15">
        <v>11.654999999999999</v>
      </c>
      <c r="U446" s="15">
        <v>132748.658</v>
      </c>
      <c r="V446" s="15">
        <v>560</v>
      </c>
    </row>
    <row r="447" spans="2:22" x14ac:dyDescent="0.25">
      <c r="B447" s="15" t="s">
        <v>122</v>
      </c>
      <c r="C447" s="15" t="s">
        <v>344</v>
      </c>
      <c r="D447" s="15" t="s">
        <v>248</v>
      </c>
      <c r="E447" s="15">
        <v>2023</v>
      </c>
      <c r="F447" s="15" t="s">
        <v>162</v>
      </c>
      <c r="G447" s="15" t="s">
        <v>133</v>
      </c>
      <c r="H447" s="15" t="s">
        <v>136</v>
      </c>
      <c r="I447" s="15" t="s">
        <v>139</v>
      </c>
      <c r="J447" s="15" t="s">
        <v>141</v>
      </c>
      <c r="K447" s="15" t="s">
        <v>275</v>
      </c>
      <c r="L447" s="15" t="s">
        <v>280</v>
      </c>
      <c r="M447" s="15">
        <v>5.0000000000000001E-3</v>
      </c>
      <c r="N447" s="15">
        <v>6.0000000000000001E-3</v>
      </c>
      <c r="O447" s="15">
        <v>1E-3</v>
      </c>
      <c r="P447" s="15">
        <v>4.0000000000000001E-3</v>
      </c>
      <c r="Q447" s="15">
        <v>3.0000000000000001E-3</v>
      </c>
      <c r="R447" s="15">
        <v>6.0000000000000001E-3</v>
      </c>
      <c r="S447" s="15">
        <v>11.637</v>
      </c>
      <c r="U447" s="15">
        <v>135061.68</v>
      </c>
      <c r="V447" s="15">
        <v>100</v>
      </c>
    </row>
    <row r="448" spans="2:22" x14ac:dyDescent="0.25">
      <c r="B448" s="15" t="s">
        <v>122</v>
      </c>
      <c r="C448" s="15" t="s">
        <v>344</v>
      </c>
      <c r="D448" s="15" t="s">
        <v>249</v>
      </c>
      <c r="E448" s="15">
        <v>2023</v>
      </c>
      <c r="F448" s="15" t="s">
        <v>162</v>
      </c>
      <c r="G448" s="15" t="s">
        <v>133</v>
      </c>
      <c r="H448" s="15" t="s">
        <v>136</v>
      </c>
      <c r="I448" s="15" t="s">
        <v>139</v>
      </c>
      <c r="J448" s="15" t="s">
        <v>141</v>
      </c>
      <c r="K448" s="15" t="s">
        <v>275</v>
      </c>
      <c r="L448" s="15" t="s">
        <v>276</v>
      </c>
      <c r="M448" s="15">
        <v>5.0000000000000001E-3</v>
      </c>
      <c r="N448" s="15">
        <v>4.0000000000000001E-3</v>
      </c>
      <c r="O448" s="15">
        <v>0</v>
      </c>
      <c r="P448" s="15">
        <v>4.0000000000000001E-3</v>
      </c>
      <c r="Q448" s="15">
        <v>3.0000000000000001E-3</v>
      </c>
      <c r="R448" s="15">
        <v>6.0000000000000001E-3</v>
      </c>
      <c r="S448" s="15">
        <v>11.717000000000001</v>
      </c>
      <c r="U448" s="15">
        <v>130750.29300000001</v>
      </c>
      <c r="V448" s="15">
        <v>160</v>
      </c>
    </row>
    <row r="449" spans="2:22" x14ac:dyDescent="0.25">
      <c r="B449" s="15" t="s">
        <v>122</v>
      </c>
      <c r="C449" s="15" t="s">
        <v>344</v>
      </c>
      <c r="D449" s="15" t="s">
        <v>249</v>
      </c>
      <c r="E449" s="15">
        <v>2023</v>
      </c>
      <c r="F449" s="15" t="s">
        <v>162</v>
      </c>
      <c r="G449" s="15" t="s">
        <v>133</v>
      </c>
      <c r="H449" s="15" t="s">
        <v>136</v>
      </c>
      <c r="I449" s="15" t="s">
        <v>139</v>
      </c>
      <c r="J449" s="15" t="s">
        <v>141</v>
      </c>
      <c r="K449" s="15" t="s">
        <v>275</v>
      </c>
      <c r="L449" s="15" t="s">
        <v>277</v>
      </c>
      <c r="M449" s="15">
        <v>5.0000000000000001E-3</v>
      </c>
      <c r="N449" s="15">
        <v>3.0000000000000001E-3</v>
      </c>
      <c r="O449" s="15">
        <v>0</v>
      </c>
      <c r="P449" s="15">
        <v>4.0000000000000001E-3</v>
      </c>
      <c r="Q449" s="15">
        <v>3.0000000000000001E-3</v>
      </c>
      <c r="R449" s="15">
        <v>6.0000000000000001E-3</v>
      </c>
      <c r="S449" s="15">
        <v>11.555999999999999</v>
      </c>
      <c r="U449" s="15">
        <v>134390.84899999999</v>
      </c>
      <c r="V449" s="15">
        <v>1360</v>
      </c>
    </row>
    <row r="450" spans="2:22" x14ac:dyDescent="0.25">
      <c r="B450" s="15" t="s">
        <v>122</v>
      </c>
      <c r="C450" s="15" t="s">
        <v>344</v>
      </c>
      <c r="D450" s="15" t="s">
        <v>249</v>
      </c>
      <c r="E450" s="15">
        <v>2023</v>
      </c>
      <c r="F450" s="15" t="s">
        <v>162</v>
      </c>
      <c r="G450" s="15" t="s">
        <v>133</v>
      </c>
      <c r="H450" s="15" t="s">
        <v>136</v>
      </c>
      <c r="I450" s="15" t="s">
        <v>139</v>
      </c>
      <c r="J450" s="15" t="s">
        <v>141</v>
      </c>
      <c r="K450" s="15" t="s">
        <v>275</v>
      </c>
      <c r="L450" s="15" t="s">
        <v>278</v>
      </c>
      <c r="M450" s="15">
        <v>5.0000000000000001E-3</v>
      </c>
      <c r="N450" s="15">
        <v>3.0000000000000001E-3</v>
      </c>
      <c r="O450" s="15">
        <v>0</v>
      </c>
      <c r="P450" s="15">
        <v>4.0000000000000001E-3</v>
      </c>
      <c r="Q450" s="15">
        <v>3.0000000000000001E-3</v>
      </c>
      <c r="R450" s="15">
        <v>6.0000000000000001E-3</v>
      </c>
      <c r="S450" s="15">
        <v>11.622999999999999</v>
      </c>
      <c r="U450" s="15">
        <v>133325.302</v>
      </c>
      <c r="V450" s="15">
        <v>1750</v>
      </c>
    </row>
    <row r="451" spans="2:22" x14ac:dyDescent="0.25">
      <c r="B451" s="15" t="s">
        <v>122</v>
      </c>
      <c r="C451" s="15" t="s">
        <v>344</v>
      </c>
      <c r="D451" s="15" t="s">
        <v>249</v>
      </c>
      <c r="E451" s="15">
        <v>2023</v>
      </c>
      <c r="F451" s="15" t="s">
        <v>162</v>
      </c>
      <c r="G451" s="15" t="s">
        <v>133</v>
      </c>
      <c r="H451" s="15" t="s">
        <v>136</v>
      </c>
      <c r="I451" s="15" t="s">
        <v>139</v>
      </c>
      <c r="J451" s="15" t="s">
        <v>141</v>
      </c>
      <c r="K451" s="15" t="s">
        <v>275</v>
      </c>
      <c r="L451" s="15" t="s">
        <v>279</v>
      </c>
      <c r="M451" s="15">
        <v>5.0000000000000001E-3</v>
      </c>
      <c r="N451" s="15">
        <v>3.0000000000000001E-3</v>
      </c>
      <c r="O451" s="15">
        <v>0</v>
      </c>
      <c r="P451" s="15">
        <v>4.0000000000000001E-3</v>
      </c>
      <c r="Q451" s="15">
        <v>3.0000000000000001E-3</v>
      </c>
      <c r="R451" s="15">
        <v>6.0000000000000001E-3</v>
      </c>
      <c r="S451" s="15">
        <v>11.654999999999999</v>
      </c>
      <c r="U451" s="15">
        <v>132749.28</v>
      </c>
      <c r="V451" s="15">
        <v>560</v>
      </c>
    </row>
    <row r="452" spans="2:22" x14ac:dyDescent="0.25">
      <c r="B452" s="15" t="s">
        <v>122</v>
      </c>
      <c r="C452" s="15" t="s">
        <v>344</v>
      </c>
      <c r="D452" s="15" t="s">
        <v>249</v>
      </c>
      <c r="E452" s="15">
        <v>2023</v>
      </c>
      <c r="F452" s="15" t="s">
        <v>162</v>
      </c>
      <c r="G452" s="15" t="s">
        <v>133</v>
      </c>
      <c r="H452" s="15" t="s">
        <v>136</v>
      </c>
      <c r="I452" s="15" t="s">
        <v>139</v>
      </c>
      <c r="J452" s="15" t="s">
        <v>141</v>
      </c>
      <c r="K452" s="15" t="s">
        <v>275</v>
      </c>
      <c r="L452" s="15" t="s">
        <v>280</v>
      </c>
      <c r="M452" s="15">
        <v>5.0000000000000001E-3</v>
      </c>
      <c r="N452" s="15">
        <v>6.0000000000000001E-3</v>
      </c>
      <c r="O452" s="15">
        <v>1E-3</v>
      </c>
      <c r="P452" s="15">
        <v>4.0000000000000001E-3</v>
      </c>
      <c r="Q452" s="15">
        <v>3.0000000000000001E-3</v>
      </c>
      <c r="R452" s="15">
        <v>6.0000000000000001E-3</v>
      </c>
      <c r="S452" s="15">
        <v>11.638</v>
      </c>
      <c r="U452" s="15">
        <v>135080.61199999999</v>
      </c>
      <c r="V452" s="15">
        <v>100</v>
      </c>
    </row>
    <row r="453" spans="2:22" x14ac:dyDescent="0.25">
      <c r="B453" s="15" t="s">
        <v>122</v>
      </c>
      <c r="C453" s="15" t="s">
        <v>344</v>
      </c>
      <c r="D453" s="15" t="s">
        <v>250</v>
      </c>
      <c r="E453" s="15">
        <v>2023</v>
      </c>
      <c r="F453" s="15" t="s">
        <v>162</v>
      </c>
      <c r="G453" s="15" t="s">
        <v>133</v>
      </c>
      <c r="H453" s="15" t="s">
        <v>136</v>
      </c>
      <c r="I453" s="15" t="s">
        <v>139</v>
      </c>
      <c r="J453" s="15" t="s">
        <v>141</v>
      </c>
      <c r="K453" s="15" t="s">
        <v>275</v>
      </c>
      <c r="L453" s="15" t="s">
        <v>276</v>
      </c>
      <c r="M453" s="15">
        <v>5.0000000000000001E-3</v>
      </c>
      <c r="N453" s="15">
        <v>4.0000000000000001E-3</v>
      </c>
      <c r="O453" s="15">
        <v>0</v>
      </c>
      <c r="P453" s="15">
        <v>4.0000000000000001E-3</v>
      </c>
      <c r="Q453" s="15">
        <v>2E-3</v>
      </c>
      <c r="R453" s="15">
        <v>6.0000000000000001E-3</v>
      </c>
      <c r="S453" s="15">
        <v>11.15</v>
      </c>
      <c r="U453" s="15">
        <v>32351.361000000001</v>
      </c>
      <c r="V453" s="15">
        <v>160</v>
      </c>
    </row>
    <row r="454" spans="2:22" x14ac:dyDescent="0.25">
      <c r="B454" s="15" t="s">
        <v>122</v>
      </c>
      <c r="C454" s="15" t="s">
        <v>344</v>
      </c>
      <c r="D454" s="15" t="s">
        <v>250</v>
      </c>
      <c r="E454" s="15">
        <v>2023</v>
      </c>
      <c r="F454" s="15" t="s">
        <v>162</v>
      </c>
      <c r="G454" s="15" t="s">
        <v>133</v>
      </c>
      <c r="H454" s="15" t="s">
        <v>136</v>
      </c>
      <c r="I454" s="15" t="s">
        <v>139</v>
      </c>
      <c r="J454" s="15" t="s">
        <v>141</v>
      </c>
      <c r="K454" s="15" t="s">
        <v>275</v>
      </c>
      <c r="L454" s="15" t="s">
        <v>277</v>
      </c>
      <c r="M454" s="15">
        <v>5.0000000000000001E-3</v>
      </c>
      <c r="N454" s="15">
        <v>3.0000000000000001E-3</v>
      </c>
      <c r="O454" s="15">
        <v>0</v>
      </c>
      <c r="P454" s="15">
        <v>4.0000000000000001E-3</v>
      </c>
      <c r="Q454" s="15">
        <v>3.0000000000000001E-3</v>
      </c>
      <c r="R454" s="15">
        <v>6.0000000000000001E-3</v>
      </c>
      <c r="S454" s="15">
        <v>10.98</v>
      </c>
      <c r="U454" s="15">
        <v>35260.553</v>
      </c>
      <c r="V454" s="15">
        <v>1360</v>
      </c>
    </row>
    <row r="455" spans="2:22" x14ac:dyDescent="0.25">
      <c r="B455" s="15" t="s">
        <v>122</v>
      </c>
      <c r="C455" s="15" t="s">
        <v>344</v>
      </c>
      <c r="D455" s="15" t="s">
        <v>250</v>
      </c>
      <c r="E455" s="15">
        <v>2023</v>
      </c>
      <c r="F455" s="15" t="s">
        <v>162</v>
      </c>
      <c r="G455" s="15" t="s">
        <v>133</v>
      </c>
      <c r="H455" s="15" t="s">
        <v>136</v>
      </c>
      <c r="I455" s="15" t="s">
        <v>139</v>
      </c>
      <c r="J455" s="15" t="s">
        <v>141</v>
      </c>
      <c r="K455" s="15" t="s">
        <v>275</v>
      </c>
      <c r="L455" s="15" t="s">
        <v>278</v>
      </c>
      <c r="M455" s="15">
        <v>5.0000000000000001E-3</v>
      </c>
      <c r="N455" s="15">
        <v>3.0000000000000001E-3</v>
      </c>
      <c r="O455" s="15">
        <v>0</v>
      </c>
      <c r="P455" s="15">
        <v>4.0000000000000001E-3</v>
      </c>
      <c r="Q455" s="15">
        <v>3.0000000000000001E-3</v>
      </c>
      <c r="R455" s="15">
        <v>6.0000000000000001E-3</v>
      </c>
      <c r="S455" s="15">
        <v>11.055999999999999</v>
      </c>
      <c r="U455" s="15">
        <v>34212.83</v>
      </c>
      <c r="V455" s="15">
        <v>1750</v>
      </c>
    </row>
    <row r="456" spans="2:22" x14ac:dyDescent="0.25">
      <c r="B456" s="15" t="s">
        <v>122</v>
      </c>
      <c r="C456" s="15" t="s">
        <v>344</v>
      </c>
      <c r="D456" s="15" t="s">
        <v>250</v>
      </c>
      <c r="E456" s="15">
        <v>2023</v>
      </c>
      <c r="F456" s="15" t="s">
        <v>162</v>
      </c>
      <c r="G456" s="15" t="s">
        <v>133</v>
      </c>
      <c r="H456" s="15" t="s">
        <v>136</v>
      </c>
      <c r="I456" s="15" t="s">
        <v>139</v>
      </c>
      <c r="J456" s="15" t="s">
        <v>141</v>
      </c>
      <c r="K456" s="15" t="s">
        <v>275</v>
      </c>
      <c r="L456" s="15" t="s">
        <v>279</v>
      </c>
      <c r="M456" s="15">
        <v>5.0000000000000001E-3</v>
      </c>
      <c r="N456" s="15">
        <v>3.0000000000000001E-3</v>
      </c>
      <c r="O456" s="15">
        <v>0</v>
      </c>
      <c r="P456" s="15">
        <v>4.0000000000000001E-3</v>
      </c>
      <c r="Q456" s="15">
        <v>3.0000000000000001E-3</v>
      </c>
      <c r="R456" s="15">
        <v>6.0000000000000001E-3</v>
      </c>
      <c r="S456" s="15">
        <v>11.077</v>
      </c>
      <c r="U456" s="15">
        <v>33596.921000000002</v>
      </c>
      <c r="V456" s="15">
        <v>560</v>
      </c>
    </row>
    <row r="457" spans="2:22" x14ac:dyDescent="0.25">
      <c r="B457" s="15" t="s">
        <v>122</v>
      </c>
      <c r="C457" s="15" t="s">
        <v>344</v>
      </c>
      <c r="D457" s="15" t="s">
        <v>250</v>
      </c>
      <c r="E457" s="15">
        <v>2023</v>
      </c>
      <c r="F457" s="15" t="s">
        <v>162</v>
      </c>
      <c r="G457" s="15" t="s">
        <v>133</v>
      </c>
      <c r="H457" s="15" t="s">
        <v>136</v>
      </c>
      <c r="I457" s="15" t="s">
        <v>139</v>
      </c>
      <c r="J457" s="15" t="s">
        <v>141</v>
      </c>
      <c r="K457" s="15" t="s">
        <v>275</v>
      </c>
      <c r="L457" s="15" t="s">
        <v>280</v>
      </c>
      <c r="M457" s="15">
        <v>5.0000000000000001E-3</v>
      </c>
      <c r="N457" s="15">
        <v>6.0000000000000001E-3</v>
      </c>
      <c r="O457" s="15">
        <v>1E-3</v>
      </c>
      <c r="P457" s="15">
        <v>4.0000000000000001E-3</v>
      </c>
      <c r="Q457" s="15">
        <v>3.0000000000000001E-3</v>
      </c>
      <c r="R457" s="15">
        <v>6.0000000000000001E-3</v>
      </c>
      <c r="S457" s="15">
        <v>11.071</v>
      </c>
      <c r="U457" s="15">
        <v>34625.241000000002</v>
      </c>
      <c r="V457" s="15">
        <v>100</v>
      </c>
    </row>
    <row r="458" spans="2:22" x14ac:dyDescent="0.25">
      <c r="B458" s="15" t="s">
        <v>122</v>
      </c>
      <c r="C458" s="15" t="s">
        <v>344</v>
      </c>
      <c r="D458" s="15" t="s">
        <v>251</v>
      </c>
      <c r="E458" s="15">
        <v>2023</v>
      </c>
      <c r="F458" s="15" t="s">
        <v>162</v>
      </c>
      <c r="G458" s="15" t="s">
        <v>133</v>
      </c>
      <c r="H458" s="15" t="s">
        <v>136</v>
      </c>
      <c r="I458" s="15" t="s">
        <v>139</v>
      </c>
      <c r="J458" s="15" t="s">
        <v>141</v>
      </c>
      <c r="K458" s="15" t="s">
        <v>275</v>
      </c>
      <c r="L458" s="15" t="s">
        <v>276</v>
      </c>
      <c r="M458" s="15">
        <v>4.0000000000000001E-3</v>
      </c>
      <c r="N458" s="15">
        <v>4.0000000000000001E-3</v>
      </c>
      <c r="O458" s="15">
        <v>0</v>
      </c>
      <c r="P458" s="15">
        <v>3.0000000000000001E-3</v>
      </c>
      <c r="Q458" s="15">
        <v>2E-3</v>
      </c>
      <c r="R458" s="15">
        <v>5.0000000000000001E-3</v>
      </c>
      <c r="S458" s="15">
        <v>11.15</v>
      </c>
      <c r="U458" s="15">
        <v>32351.361000000001</v>
      </c>
      <c r="V458" s="15">
        <v>160</v>
      </c>
    </row>
    <row r="459" spans="2:22" x14ac:dyDescent="0.25">
      <c r="B459" s="15" t="s">
        <v>122</v>
      </c>
      <c r="C459" s="15" t="s">
        <v>344</v>
      </c>
      <c r="D459" s="15" t="s">
        <v>251</v>
      </c>
      <c r="E459" s="15">
        <v>2023</v>
      </c>
      <c r="F459" s="15" t="s">
        <v>162</v>
      </c>
      <c r="G459" s="15" t="s">
        <v>133</v>
      </c>
      <c r="H459" s="15" t="s">
        <v>136</v>
      </c>
      <c r="I459" s="15" t="s">
        <v>139</v>
      </c>
      <c r="J459" s="15" t="s">
        <v>141</v>
      </c>
      <c r="K459" s="15" t="s">
        <v>275</v>
      </c>
      <c r="L459" s="15" t="s">
        <v>277</v>
      </c>
      <c r="M459" s="15">
        <v>4.0000000000000001E-3</v>
      </c>
      <c r="N459" s="15">
        <v>3.0000000000000001E-3</v>
      </c>
      <c r="O459" s="15">
        <v>0</v>
      </c>
      <c r="P459" s="15">
        <v>4.0000000000000001E-3</v>
      </c>
      <c r="Q459" s="15">
        <v>3.0000000000000001E-3</v>
      </c>
      <c r="R459" s="15">
        <v>5.0000000000000001E-3</v>
      </c>
      <c r="S459" s="15">
        <v>10.98</v>
      </c>
      <c r="U459" s="15">
        <v>35260.463000000003</v>
      </c>
      <c r="V459" s="15">
        <v>1360</v>
      </c>
    </row>
    <row r="460" spans="2:22" x14ac:dyDescent="0.25">
      <c r="B460" s="15" t="s">
        <v>122</v>
      </c>
      <c r="C460" s="15" t="s">
        <v>344</v>
      </c>
      <c r="D460" s="15" t="s">
        <v>251</v>
      </c>
      <c r="E460" s="15">
        <v>2023</v>
      </c>
      <c r="F460" s="15" t="s">
        <v>162</v>
      </c>
      <c r="G460" s="15" t="s">
        <v>133</v>
      </c>
      <c r="H460" s="15" t="s">
        <v>136</v>
      </c>
      <c r="I460" s="15" t="s">
        <v>139</v>
      </c>
      <c r="J460" s="15" t="s">
        <v>141</v>
      </c>
      <c r="K460" s="15" t="s">
        <v>275</v>
      </c>
      <c r="L460" s="15" t="s">
        <v>278</v>
      </c>
      <c r="M460" s="15">
        <v>5.0000000000000001E-3</v>
      </c>
      <c r="N460" s="15">
        <v>3.0000000000000001E-3</v>
      </c>
      <c r="O460" s="15">
        <v>0</v>
      </c>
      <c r="P460" s="15">
        <v>4.0000000000000001E-3</v>
      </c>
      <c r="Q460" s="15">
        <v>3.0000000000000001E-3</v>
      </c>
      <c r="R460" s="15">
        <v>6.0000000000000001E-3</v>
      </c>
      <c r="S460" s="15">
        <v>11.055999999999999</v>
      </c>
      <c r="U460" s="15">
        <v>34212.591999999997</v>
      </c>
      <c r="V460" s="15">
        <v>1750</v>
      </c>
    </row>
    <row r="461" spans="2:22" x14ac:dyDescent="0.25">
      <c r="B461" s="15" t="s">
        <v>122</v>
      </c>
      <c r="C461" s="15" t="s">
        <v>344</v>
      </c>
      <c r="D461" s="15" t="s">
        <v>251</v>
      </c>
      <c r="E461" s="15">
        <v>2023</v>
      </c>
      <c r="F461" s="15" t="s">
        <v>162</v>
      </c>
      <c r="G461" s="15" t="s">
        <v>133</v>
      </c>
      <c r="H461" s="15" t="s">
        <v>136</v>
      </c>
      <c r="I461" s="15" t="s">
        <v>139</v>
      </c>
      <c r="J461" s="15" t="s">
        <v>141</v>
      </c>
      <c r="K461" s="15" t="s">
        <v>275</v>
      </c>
      <c r="L461" s="15" t="s">
        <v>279</v>
      </c>
      <c r="M461" s="15">
        <v>4.0000000000000001E-3</v>
      </c>
      <c r="N461" s="15">
        <v>3.0000000000000001E-3</v>
      </c>
      <c r="O461" s="15">
        <v>0</v>
      </c>
      <c r="P461" s="15">
        <v>4.0000000000000001E-3</v>
      </c>
      <c r="Q461" s="15">
        <v>3.0000000000000001E-3</v>
      </c>
      <c r="R461" s="15">
        <v>5.0000000000000001E-3</v>
      </c>
      <c r="S461" s="15">
        <v>11.077999999999999</v>
      </c>
      <c r="U461" s="15">
        <v>33596.21</v>
      </c>
      <c r="V461" s="15">
        <v>560</v>
      </c>
    </row>
    <row r="462" spans="2:22" x14ac:dyDescent="0.25">
      <c r="B462" s="15" t="s">
        <v>122</v>
      </c>
      <c r="C462" s="15" t="s">
        <v>344</v>
      </c>
      <c r="D462" s="15" t="s">
        <v>251</v>
      </c>
      <c r="E462" s="15">
        <v>2023</v>
      </c>
      <c r="F462" s="15" t="s">
        <v>162</v>
      </c>
      <c r="G462" s="15" t="s">
        <v>133</v>
      </c>
      <c r="H462" s="15" t="s">
        <v>136</v>
      </c>
      <c r="I462" s="15" t="s">
        <v>139</v>
      </c>
      <c r="J462" s="15" t="s">
        <v>141</v>
      </c>
      <c r="K462" s="15" t="s">
        <v>275</v>
      </c>
      <c r="L462" s="15" t="s">
        <v>280</v>
      </c>
      <c r="M462" s="15">
        <v>5.0000000000000001E-3</v>
      </c>
      <c r="N462" s="15">
        <v>6.0000000000000001E-3</v>
      </c>
      <c r="O462" s="15">
        <v>1E-3</v>
      </c>
      <c r="P462" s="15">
        <v>4.0000000000000001E-3</v>
      </c>
      <c r="Q462" s="15">
        <v>2E-3</v>
      </c>
      <c r="R462" s="15">
        <v>6.0000000000000001E-3</v>
      </c>
      <c r="S462" s="15">
        <v>11.071</v>
      </c>
      <c r="U462" s="15">
        <v>34625.241000000002</v>
      </c>
      <c r="V462" s="15">
        <v>100</v>
      </c>
    </row>
    <row r="463" spans="2:22" x14ac:dyDescent="0.25">
      <c r="B463" s="15" t="s">
        <v>122</v>
      </c>
      <c r="C463" s="15" t="s">
        <v>344</v>
      </c>
      <c r="D463" s="15" t="s">
        <v>252</v>
      </c>
      <c r="E463" s="15">
        <v>2023</v>
      </c>
      <c r="F463" s="15" t="s">
        <v>162</v>
      </c>
      <c r="G463" s="15" t="s">
        <v>133</v>
      </c>
      <c r="H463" s="15" t="s">
        <v>136</v>
      </c>
      <c r="I463" s="15" t="s">
        <v>139</v>
      </c>
      <c r="J463" s="15" t="s">
        <v>141</v>
      </c>
      <c r="K463" s="15" t="s">
        <v>275</v>
      </c>
      <c r="L463" s="15" t="s">
        <v>276</v>
      </c>
      <c r="M463" s="15">
        <v>4.0000000000000001E-3</v>
      </c>
      <c r="N463" s="15">
        <v>3.0000000000000001E-3</v>
      </c>
      <c r="O463" s="15">
        <v>0</v>
      </c>
      <c r="P463" s="15">
        <v>3.0000000000000001E-3</v>
      </c>
      <c r="Q463" s="15">
        <v>2E-3</v>
      </c>
      <c r="R463" s="15">
        <v>5.0000000000000001E-3</v>
      </c>
      <c r="S463" s="15">
        <v>10.659000000000001</v>
      </c>
      <c r="U463" s="15">
        <v>1475.9159999999999</v>
      </c>
      <c r="V463" s="15">
        <v>160</v>
      </c>
    </row>
    <row r="464" spans="2:22" x14ac:dyDescent="0.25">
      <c r="B464" s="15" t="s">
        <v>122</v>
      </c>
      <c r="C464" s="15" t="s">
        <v>344</v>
      </c>
      <c r="D464" s="15" t="s">
        <v>252</v>
      </c>
      <c r="E464" s="15">
        <v>2023</v>
      </c>
      <c r="F464" s="15" t="s">
        <v>162</v>
      </c>
      <c r="G464" s="15" t="s">
        <v>133</v>
      </c>
      <c r="H464" s="15" t="s">
        <v>136</v>
      </c>
      <c r="I464" s="15" t="s">
        <v>139</v>
      </c>
      <c r="J464" s="15" t="s">
        <v>141</v>
      </c>
      <c r="K464" s="15" t="s">
        <v>275</v>
      </c>
      <c r="L464" s="15" t="s">
        <v>277</v>
      </c>
      <c r="M464" s="15">
        <v>4.0000000000000001E-3</v>
      </c>
      <c r="N464" s="15">
        <v>3.0000000000000001E-3</v>
      </c>
      <c r="O464" s="15">
        <v>0</v>
      </c>
      <c r="P464" s="15">
        <v>3.0000000000000001E-3</v>
      </c>
      <c r="Q464" s="15">
        <v>2E-3</v>
      </c>
      <c r="R464" s="15">
        <v>5.0000000000000001E-3</v>
      </c>
      <c r="S464" s="15">
        <v>10.486000000000001</v>
      </c>
      <c r="U464" s="15">
        <v>2002.914</v>
      </c>
      <c r="V464" s="15">
        <v>1360</v>
      </c>
    </row>
    <row r="465" spans="2:22" x14ac:dyDescent="0.25">
      <c r="B465" s="15" t="s">
        <v>122</v>
      </c>
      <c r="C465" s="15" t="s">
        <v>344</v>
      </c>
      <c r="D465" s="15" t="s">
        <v>252</v>
      </c>
      <c r="E465" s="15">
        <v>2023</v>
      </c>
      <c r="F465" s="15" t="s">
        <v>162</v>
      </c>
      <c r="G465" s="15" t="s">
        <v>133</v>
      </c>
      <c r="H465" s="15" t="s">
        <v>136</v>
      </c>
      <c r="I465" s="15" t="s">
        <v>139</v>
      </c>
      <c r="J465" s="15" t="s">
        <v>141</v>
      </c>
      <c r="K465" s="15" t="s">
        <v>275</v>
      </c>
      <c r="L465" s="15" t="s">
        <v>278</v>
      </c>
      <c r="M465" s="15">
        <v>4.0000000000000001E-3</v>
      </c>
      <c r="N465" s="15">
        <v>3.0000000000000001E-3</v>
      </c>
      <c r="O465" s="15">
        <v>0</v>
      </c>
      <c r="P465" s="15">
        <v>4.0000000000000001E-3</v>
      </c>
      <c r="Q465" s="15">
        <v>2E-3</v>
      </c>
      <c r="R465" s="15">
        <v>5.0000000000000001E-3</v>
      </c>
      <c r="S465" s="15">
        <v>10.568</v>
      </c>
      <c r="U465" s="15">
        <v>1695.375</v>
      </c>
      <c r="V465" s="15">
        <v>1750</v>
      </c>
    </row>
    <row r="466" spans="2:22" x14ac:dyDescent="0.25">
      <c r="B466" s="15" t="s">
        <v>122</v>
      </c>
      <c r="C466" s="15" t="s">
        <v>344</v>
      </c>
      <c r="D466" s="15" t="s">
        <v>252</v>
      </c>
      <c r="E466" s="15">
        <v>2023</v>
      </c>
      <c r="F466" s="15" t="s">
        <v>162</v>
      </c>
      <c r="G466" s="15" t="s">
        <v>133</v>
      </c>
      <c r="H466" s="15" t="s">
        <v>136</v>
      </c>
      <c r="I466" s="15" t="s">
        <v>139</v>
      </c>
      <c r="J466" s="15" t="s">
        <v>141</v>
      </c>
      <c r="K466" s="15" t="s">
        <v>275</v>
      </c>
      <c r="L466" s="15" t="s">
        <v>279</v>
      </c>
      <c r="M466" s="15">
        <v>4.0000000000000001E-3</v>
      </c>
      <c r="N466" s="15">
        <v>3.0000000000000001E-3</v>
      </c>
      <c r="O466" s="15">
        <v>0</v>
      </c>
      <c r="P466" s="15">
        <v>3.0000000000000001E-3</v>
      </c>
      <c r="Q466" s="15">
        <v>2E-3</v>
      </c>
      <c r="R466" s="15">
        <v>5.0000000000000001E-3</v>
      </c>
      <c r="S466" s="15">
        <v>10.581</v>
      </c>
      <c r="U466" s="15">
        <v>1541.713</v>
      </c>
      <c r="V466" s="15">
        <v>560</v>
      </c>
    </row>
    <row r="467" spans="2:22" x14ac:dyDescent="0.25">
      <c r="B467" s="15" t="s">
        <v>122</v>
      </c>
      <c r="C467" s="15" t="s">
        <v>344</v>
      </c>
      <c r="D467" s="15" t="s">
        <v>252</v>
      </c>
      <c r="E467" s="15">
        <v>2023</v>
      </c>
      <c r="F467" s="15" t="s">
        <v>162</v>
      </c>
      <c r="G467" s="15" t="s">
        <v>133</v>
      </c>
      <c r="H467" s="15" t="s">
        <v>136</v>
      </c>
      <c r="I467" s="15" t="s">
        <v>139</v>
      </c>
      <c r="J467" s="15" t="s">
        <v>141</v>
      </c>
      <c r="K467" s="15" t="s">
        <v>275</v>
      </c>
      <c r="L467" s="15" t="s">
        <v>280</v>
      </c>
      <c r="M467" s="15">
        <v>5.0000000000000001E-3</v>
      </c>
      <c r="N467" s="15">
        <v>6.0000000000000001E-3</v>
      </c>
      <c r="O467" s="15">
        <v>1E-3</v>
      </c>
      <c r="P467" s="15">
        <v>3.0000000000000001E-3</v>
      </c>
      <c r="Q467" s="15">
        <v>2E-3</v>
      </c>
      <c r="R467" s="15">
        <v>5.0000000000000001E-3</v>
      </c>
      <c r="S467" s="15">
        <v>10.586</v>
      </c>
      <c r="U467" s="15">
        <v>1673.605</v>
      </c>
      <c r="V467" s="15">
        <v>100</v>
      </c>
    </row>
    <row r="468" spans="2:22" x14ac:dyDescent="0.25">
      <c r="B468" s="15" t="s">
        <v>122</v>
      </c>
      <c r="C468" s="15" t="s">
        <v>344</v>
      </c>
      <c r="D468" s="15" t="s">
        <v>253</v>
      </c>
      <c r="E468" s="15">
        <v>2023</v>
      </c>
      <c r="F468" s="15" t="s">
        <v>162</v>
      </c>
      <c r="G468" s="15" t="s">
        <v>133</v>
      </c>
      <c r="H468" s="15" t="s">
        <v>136</v>
      </c>
      <c r="I468" s="15" t="s">
        <v>139</v>
      </c>
      <c r="J468" s="15" t="s">
        <v>141</v>
      </c>
      <c r="K468" s="15" t="s">
        <v>275</v>
      </c>
      <c r="L468" s="15" t="s">
        <v>276</v>
      </c>
      <c r="M468" s="15">
        <v>4.0000000000000001E-3</v>
      </c>
      <c r="N468" s="15">
        <v>3.0000000000000001E-3</v>
      </c>
      <c r="O468" s="15">
        <v>0</v>
      </c>
      <c r="P468" s="15">
        <v>3.0000000000000001E-3</v>
      </c>
      <c r="Q468" s="15">
        <v>2E-3</v>
      </c>
      <c r="R468" s="15">
        <v>5.0000000000000001E-3</v>
      </c>
      <c r="S468" s="15">
        <v>10.659000000000001</v>
      </c>
      <c r="U468" s="15">
        <v>1475.905</v>
      </c>
      <c r="V468" s="15">
        <v>160</v>
      </c>
    </row>
    <row r="469" spans="2:22" x14ac:dyDescent="0.25">
      <c r="B469" s="15" t="s">
        <v>122</v>
      </c>
      <c r="C469" s="15" t="s">
        <v>344</v>
      </c>
      <c r="D469" s="15" t="s">
        <v>253</v>
      </c>
      <c r="E469" s="15">
        <v>2023</v>
      </c>
      <c r="F469" s="15" t="s">
        <v>162</v>
      </c>
      <c r="G469" s="15" t="s">
        <v>133</v>
      </c>
      <c r="H469" s="15" t="s">
        <v>136</v>
      </c>
      <c r="I469" s="15" t="s">
        <v>139</v>
      </c>
      <c r="J469" s="15" t="s">
        <v>141</v>
      </c>
      <c r="K469" s="15" t="s">
        <v>275</v>
      </c>
      <c r="L469" s="15" t="s">
        <v>277</v>
      </c>
      <c r="M469" s="15">
        <v>4.0000000000000001E-3</v>
      </c>
      <c r="N469" s="15">
        <v>3.0000000000000001E-3</v>
      </c>
      <c r="O469" s="15">
        <v>0</v>
      </c>
      <c r="P469" s="15">
        <v>3.0000000000000001E-3</v>
      </c>
      <c r="Q469" s="15">
        <v>2E-3</v>
      </c>
      <c r="R469" s="15">
        <v>5.0000000000000001E-3</v>
      </c>
      <c r="S469" s="15">
        <v>10.484999999999999</v>
      </c>
      <c r="U469" s="15">
        <v>2002.9169999999999</v>
      </c>
      <c r="V469" s="15">
        <v>1360</v>
      </c>
    </row>
    <row r="470" spans="2:22" x14ac:dyDescent="0.25">
      <c r="B470" s="15" t="s">
        <v>122</v>
      </c>
      <c r="C470" s="15" t="s">
        <v>344</v>
      </c>
      <c r="D470" s="15" t="s">
        <v>253</v>
      </c>
      <c r="E470" s="15">
        <v>2023</v>
      </c>
      <c r="F470" s="15" t="s">
        <v>162</v>
      </c>
      <c r="G470" s="15" t="s">
        <v>133</v>
      </c>
      <c r="H470" s="15" t="s">
        <v>136</v>
      </c>
      <c r="I470" s="15" t="s">
        <v>139</v>
      </c>
      <c r="J470" s="15" t="s">
        <v>141</v>
      </c>
      <c r="K470" s="15" t="s">
        <v>275</v>
      </c>
      <c r="L470" s="15" t="s">
        <v>278</v>
      </c>
      <c r="M470" s="15">
        <v>4.0000000000000001E-3</v>
      </c>
      <c r="N470" s="15">
        <v>3.0000000000000001E-3</v>
      </c>
      <c r="O470" s="15">
        <v>0</v>
      </c>
      <c r="P470" s="15">
        <v>3.0000000000000001E-3</v>
      </c>
      <c r="Q470" s="15">
        <v>2E-3</v>
      </c>
      <c r="R470" s="15">
        <v>5.0000000000000001E-3</v>
      </c>
      <c r="S470" s="15">
        <v>10.568</v>
      </c>
      <c r="U470" s="15">
        <v>1695.373</v>
      </c>
      <c r="V470" s="15">
        <v>1750</v>
      </c>
    </row>
    <row r="471" spans="2:22" x14ac:dyDescent="0.25">
      <c r="B471" s="15" t="s">
        <v>122</v>
      </c>
      <c r="C471" s="15" t="s">
        <v>344</v>
      </c>
      <c r="D471" s="15" t="s">
        <v>253</v>
      </c>
      <c r="E471" s="15">
        <v>2023</v>
      </c>
      <c r="F471" s="15" t="s">
        <v>162</v>
      </c>
      <c r="G471" s="15" t="s">
        <v>133</v>
      </c>
      <c r="H471" s="15" t="s">
        <v>136</v>
      </c>
      <c r="I471" s="15" t="s">
        <v>139</v>
      </c>
      <c r="J471" s="15" t="s">
        <v>141</v>
      </c>
      <c r="K471" s="15" t="s">
        <v>275</v>
      </c>
      <c r="L471" s="15" t="s">
        <v>279</v>
      </c>
      <c r="M471" s="15">
        <v>4.0000000000000001E-3</v>
      </c>
      <c r="N471" s="15">
        <v>3.0000000000000001E-3</v>
      </c>
      <c r="O471" s="15">
        <v>0</v>
      </c>
      <c r="P471" s="15">
        <v>3.0000000000000001E-3</v>
      </c>
      <c r="Q471" s="15">
        <v>2E-3</v>
      </c>
      <c r="R471" s="15">
        <v>5.0000000000000001E-3</v>
      </c>
      <c r="S471" s="15">
        <v>10.58</v>
      </c>
      <c r="U471" s="15">
        <v>1541.703</v>
      </c>
      <c r="V471" s="15">
        <v>560</v>
      </c>
    </row>
    <row r="472" spans="2:22" x14ac:dyDescent="0.25">
      <c r="B472" s="15" t="s">
        <v>122</v>
      </c>
      <c r="C472" s="15" t="s">
        <v>344</v>
      </c>
      <c r="D472" s="15" t="s">
        <v>253</v>
      </c>
      <c r="E472" s="15">
        <v>2023</v>
      </c>
      <c r="F472" s="15" t="s">
        <v>162</v>
      </c>
      <c r="G472" s="15" t="s">
        <v>133</v>
      </c>
      <c r="H472" s="15" t="s">
        <v>136</v>
      </c>
      <c r="I472" s="15" t="s">
        <v>139</v>
      </c>
      <c r="J472" s="15" t="s">
        <v>141</v>
      </c>
      <c r="K472" s="15" t="s">
        <v>275</v>
      </c>
      <c r="L472" s="15" t="s">
        <v>280</v>
      </c>
      <c r="M472" s="15">
        <v>5.0000000000000001E-3</v>
      </c>
      <c r="N472" s="15">
        <v>6.0000000000000001E-3</v>
      </c>
      <c r="O472" s="15">
        <v>1E-3</v>
      </c>
      <c r="P472" s="15">
        <v>3.0000000000000001E-3</v>
      </c>
      <c r="Q472" s="15">
        <v>2E-3</v>
      </c>
      <c r="R472" s="15">
        <v>5.0000000000000001E-3</v>
      </c>
      <c r="S472" s="15">
        <v>10.585000000000001</v>
      </c>
      <c r="U472" s="15">
        <v>1673.605</v>
      </c>
      <c r="V472" s="15">
        <v>100</v>
      </c>
    </row>
    <row r="473" spans="2:22" x14ac:dyDescent="0.25">
      <c r="B473" s="15" t="s">
        <v>122</v>
      </c>
      <c r="C473" s="15" t="s">
        <v>344</v>
      </c>
      <c r="D473" s="15" t="s">
        <v>254</v>
      </c>
      <c r="E473" s="15">
        <v>2023</v>
      </c>
      <c r="F473" s="15" t="s">
        <v>162</v>
      </c>
      <c r="G473" s="15" t="s">
        <v>133</v>
      </c>
      <c r="H473" s="15" t="s">
        <v>136</v>
      </c>
      <c r="I473" s="15" t="s">
        <v>139</v>
      </c>
      <c r="J473" s="15" t="s">
        <v>141</v>
      </c>
      <c r="K473" s="15" t="s">
        <v>275</v>
      </c>
      <c r="L473" s="15" t="s">
        <v>276</v>
      </c>
      <c r="M473" s="15">
        <v>4.0000000000000001E-3</v>
      </c>
      <c r="N473" s="15">
        <v>3.0000000000000001E-3</v>
      </c>
      <c r="O473" s="15">
        <v>0</v>
      </c>
      <c r="P473" s="15">
        <v>3.0000000000000001E-3</v>
      </c>
      <c r="Q473" s="15">
        <v>2E-3</v>
      </c>
      <c r="R473" s="15">
        <v>5.0000000000000001E-3</v>
      </c>
      <c r="S473" s="15">
        <v>10.271000000000001</v>
      </c>
      <c r="U473" s="15">
        <v>0.83199999999999996</v>
      </c>
      <c r="V473" s="15">
        <v>160</v>
      </c>
    </row>
    <row r="474" spans="2:22" x14ac:dyDescent="0.25">
      <c r="B474" s="15" t="s">
        <v>122</v>
      </c>
      <c r="C474" s="15" t="s">
        <v>344</v>
      </c>
      <c r="D474" s="15" t="s">
        <v>254</v>
      </c>
      <c r="E474" s="15">
        <v>2023</v>
      </c>
      <c r="F474" s="15" t="s">
        <v>162</v>
      </c>
      <c r="G474" s="15" t="s">
        <v>133</v>
      </c>
      <c r="H474" s="15" t="s">
        <v>136</v>
      </c>
      <c r="I474" s="15" t="s">
        <v>139</v>
      </c>
      <c r="J474" s="15" t="s">
        <v>141</v>
      </c>
      <c r="K474" s="15" t="s">
        <v>275</v>
      </c>
      <c r="L474" s="15" t="s">
        <v>277</v>
      </c>
      <c r="M474" s="15">
        <v>4.0000000000000001E-3</v>
      </c>
      <c r="N474" s="15">
        <v>3.0000000000000001E-3</v>
      </c>
      <c r="O474" s="15">
        <v>0</v>
      </c>
      <c r="P474" s="15">
        <v>3.0000000000000001E-3</v>
      </c>
      <c r="Q474" s="15">
        <v>2E-3</v>
      </c>
      <c r="R474" s="15">
        <v>4.0000000000000001E-3</v>
      </c>
      <c r="S474" s="15">
        <v>10.096</v>
      </c>
      <c r="U474" s="15">
        <v>0.127</v>
      </c>
      <c r="V474" s="15">
        <v>1360</v>
      </c>
    </row>
    <row r="475" spans="2:22" x14ac:dyDescent="0.25">
      <c r="B475" s="15" t="s">
        <v>122</v>
      </c>
      <c r="C475" s="15" t="s">
        <v>344</v>
      </c>
      <c r="D475" s="15" t="s">
        <v>254</v>
      </c>
      <c r="E475" s="15">
        <v>2023</v>
      </c>
      <c r="F475" s="15" t="s">
        <v>162</v>
      </c>
      <c r="G475" s="15" t="s">
        <v>133</v>
      </c>
      <c r="H475" s="15" t="s">
        <v>136</v>
      </c>
      <c r="I475" s="15" t="s">
        <v>139</v>
      </c>
      <c r="J475" s="15" t="s">
        <v>141</v>
      </c>
      <c r="K475" s="15" t="s">
        <v>275</v>
      </c>
      <c r="L475" s="15" t="s">
        <v>278</v>
      </c>
      <c r="M475" s="15">
        <v>4.0000000000000001E-3</v>
      </c>
      <c r="N475" s="15">
        <v>3.0000000000000001E-3</v>
      </c>
      <c r="O475" s="15">
        <v>0</v>
      </c>
      <c r="P475" s="15">
        <v>3.0000000000000001E-3</v>
      </c>
      <c r="Q475" s="15">
        <v>2E-3</v>
      </c>
      <c r="R475" s="15">
        <v>4.0000000000000001E-3</v>
      </c>
      <c r="S475" s="15">
        <v>10.185</v>
      </c>
      <c r="U475" s="15">
        <v>3.3000000000000002E-2</v>
      </c>
      <c r="V475" s="15">
        <v>1750</v>
      </c>
    </row>
    <row r="476" spans="2:22" x14ac:dyDescent="0.25">
      <c r="B476" s="15" t="s">
        <v>122</v>
      </c>
      <c r="C476" s="15" t="s">
        <v>344</v>
      </c>
      <c r="D476" s="15" t="s">
        <v>254</v>
      </c>
      <c r="E476" s="15">
        <v>2023</v>
      </c>
      <c r="F476" s="15" t="s">
        <v>162</v>
      </c>
      <c r="G476" s="15" t="s">
        <v>133</v>
      </c>
      <c r="H476" s="15" t="s">
        <v>136</v>
      </c>
      <c r="I476" s="15" t="s">
        <v>139</v>
      </c>
      <c r="J476" s="15" t="s">
        <v>141</v>
      </c>
      <c r="K476" s="15" t="s">
        <v>275</v>
      </c>
      <c r="L476" s="15" t="s">
        <v>279</v>
      </c>
      <c r="M476" s="15">
        <v>3.0000000000000001E-3</v>
      </c>
      <c r="N476" s="15">
        <v>2E-3</v>
      </c>
      <c r="O476" s="15">
        <v>0</v>
      </c>
      <c r="P476" s="15">
        <v>3.0000000000000001E-3</v>
      </c>
      <c r="Q476" s="15">
        <v>2E-3</v>
      </c>
      <c r="R476" s="15">
        <v>4.0000000000000001E-3</v>
      </c>
      <c r="S476" s="15">
        <v>10.191000000000001</v>
      </c>
      <c r="U476" s="15">
        <v>0.17799999999999999</v>
      </c>
      <c r="V476" s="15">
        <v>560</v>
      </c>
    </row>
    <row r="477" spans="2:22" x14ac:dyDescent="0.25">
      <c r="B477" s="15" t="s">
        <v>122</v>
      </c>
      <c r="C477" s="15" t="s">
        <v>344</v>
      </c>
      <c r="D477" s="15" t="s">
        <v>254</v>
      </c>
      <c r="E477" s="15">
        <v>2023</v>
      </c>
      <c r="F477" s="15" t="s">
        <v>162</v>
      </c>
      <c r="G477" s="15" t="s">
        <v>133</v>
      </c>
      <c r="H477" s="15" t="s">
        <v>136</v>
      </c>
      <c r="I477" s="15" t="s">
        <v>139</v>
      </c>
      <c r="J477" s="15" t="s">
        <v>141</v>
      </c>
      <c r="K477" s="15" t="s">
        <v>275</v>
      </c>
      <c r="L477" s="15" t="s">
        <v>280</v>
      </c>
      <c r="M477" s="15">
        <v>4.0000000000000001E-3</v>
      </c>
      <c r="N477" s="15">
        <v>6.0000000000000001E-3</v>
      </c>
      <c r="O477" s="15">
        <v>1E-3</v>
      </c>
      <c r="P477" s="15">
        <v>3.0000000000000001E-3</v>
      </c>
      <c r="Q477" s="15">
        <v>2E-3</v>
      </c>
      <c r="R477" s="15">
        <v>5.0000000000000001E-3</v>
      </c>
      <c r="S477" s="15">
        <v>10.202999999999999</v>
      </c>
      <c r="U477" s="15">
        <v>-1.0999999999999999E-2</v>
      </c>
      <c r="V477" s="15">
        <v>100</v>
      </c>
    </row>
    <row r="478" spans="2:22" x14ac:dyDescent="0.25">
      <c r="B478" s="15" t="s">
        <v>122</v>
      </c>
      <c r="C478" s="15" t="s">
        <v>344</v>
      </c>
      <c r="D478" s="15" t="s">
        <v>255</v>
      </c>
      <c r="E478" s="15">
        <v>2023</v>
      </c>
      <c r="F478" s="15" t="s">
        <v>162</v>
      </c>
      <c r="G478" s="15" t="s">
        <v>133</v>
      </c>
      <c r="H478" s="15" t="s">
        <v>136</v>
      </c>
      <c r="I478" s="15" t="s">
        <v>139</v>
      </c>
      <c r="J478" s="15" t="s">
        <v>141</v>
      </c>
      <c r="K478" s="15" t="s">
        <v>275</v>
      </c>
      <c r="L478" s="15" t="s">
        <v>276</v>
      </c>
      <c r="M478" s="15">
        <v>3.0000000000000001E-3</v>
      </c>
      <c r="N478" s="15">
        <v>3.0000000000000001E-3</v>
      </c>
      <c r="O478" s="15">
        <v>0</v>
      </c>
      <c r="P478" s="15">
        <v>2E-3</v>
      </c>
      <c r="Q478" s="15">
        <v>1E-3</v>
      </c>
      <c r="R478" s="15">
        <v>4.0000000000000001E-3</v>
      </c>
      <c r="S478" s="15">
        <v>10.271000000000001</v>
      </c>
      <c r="U478" s="15">
        <v>0.83199999999999996</v>
      </c>
      <c r="V478" s="15">
        <v>160</v>
      </c>
    </row>
    <row r="479" spans="2:22" x14ac:dyDescent="0.25">
      <c r="B479" s="15" t="s">
        <v>122</v>
      </c>
      <c r="C479" s="15" t="s">
        <v>344</v>
      </c>
      <c r="D479" s="15" t="s">
        <v>255</v>
      </c>
      <c r="E479" s="15">
        <v>2023</v>
      </c>
      <c r="F479" s="15" t="s">
        <v>162</v>
      </c>
      <c r="G479" s="15" t="s">
        <v>133</v>
      </c>
      <c r="H479" s="15" t="s">
        <v>136</v>
      </c>
      <c r="I479" s="15" t="s">
        <v>139</v>
      </c>
      <c r="J479" s="15" t="s">
        <v>141</v>
      </c>
      <c r="K479" s="15" t="s">
        <v>275</v>
      </c>
      <c r="L479" s="15" t="s">
        <v>277</v>
      </c>
      <c r="M479" s="15">
        <v>3.0000000000000001E-3</v>
      </c>
      <c r="N479" s="15">
        <v>3.0000000000000001E-3</v>
      </c>
      <c r="O479" s="15">
        <v>0</v>
      </c>
      <c r="P479" s="15">
        <v>3.0000000000000001E-3</v>
      </c>
      <c r="Q479" s="15">
        <v>2E-3</v>
      </c>
      <c r="R479" s="15">
        <v>4.0000000000000001E-3</v>
      </c>
      <c r="S479" s="15">
        <v>10.096</v>
      </c>
      <c r="U479" s="15">
        <v>0.127</v>
      </c>
      <c r="V479" s="15">
        <v>1360</v>
      </c>
    </row>
    <row r="480" spans="2:22" x14ac:dyDescent="0.25">
      <c r="B480" s="15" t="s">
        <v>122</v>
      </c>
      <c r="C480" s="15" t="s">
        <v>344</v>
      </c>
      <c r="D480" s="15" t="s">
        <v>255</v>
      </c>
      <c r="E480" s="15">
        <v>2023</v>
      </c>
      <c r="F480" s="15" t="s">
        <v>162</v>
      </c>
      <c r="G480" s="15" t="s">
        <v>133</v>
      </c>
      <c r="H480" s="15" t="s">
        <v>136</v>
      </c>
      <c r="I480" s="15" t="s">
        <v>139</v>
      </c>
      <c r="J480" s="15" t="s">
        <v>141</v>
      </c>
      <c r="K480" s="15" t="s">
        <v>275</v>
      </c>
      <c r="L480" s="15" t="s">
        <v>278</v>
      </c>
      <c r="M480" s="15">
        <v>3.0000000000000001E-3</v>
      </c>
      <c r="N480" s="15">
        <v>3.0000000000000001E-3</v>
      </c>
      <c r="O480" s="15">
        <v>0</v>
      </c>
      <c r="P480" s="15">
        <v>2E-3</v>
      </c>
      <c r="Q480" s="15">
        <v>2E-3</v>
      </c>
      <c r="R480" s="15">
        <v>4.0000000000000001E-3</v>
      </c>
      <c r="S480" s="15">
        <v>10.185</v>
      </c>
      <c r="U480" s="15">
        <v>3.3000000000000002E-2</v>
      </c>
      <c r="V480" s="15">
        <v>1750</v>
      </c>
    </row>
    <row r="481" spans="2:22" x14ac:dyDescent="0.25">
      <c r="B481" s="15" t="s">
        <v>122</v>
      </c>
      <c r="C481" s="15" t="s">
        <v>344</v>
      </c>
      <c r="D481" s="15" t="s">
        <v>255</v>
      </c>
      <c r="E481" s="15">
        <v>2023</v>
      </c>
      <c r="F481" s="15" t="s">
        <v>162</v>
      </c>
      <c r="G481" s="15" t="s">
        <v>133</v>
      </c>
      <c r="H481" s="15" t="s">
        <v>136</v>
      </c>
      <c r="I481" s="15" t="s">
        <v>139</v>
      </c>
      <c r="J481" s="15" t="s">
        <v>141</v>
      </c>
      <c r="K481" s="15" t="s">
        <v>275</v>
      </c>
      <c r="L481" s="15" t="s">
        <v>279</v>
      </c>
      <c r="M481" s="15">
        <v>3.0000000000000001E-3</v>
      </c>
      <c r="N481" s="15">
        <v>2E-3</v>
      </c>
      <c r="O481" s="15">
        <v>0</v>
      </c>
      <c r="P481" s="15">
        <v>2E-3</v>
      </c>
      <c r="Q481" s="15">
        <v>2E-3</v>
      </c>
      <c r="R481" s="15">
        <v>4.0000000000000001E-3</v>
      </c>
      <c r="S481" s="15">
        <v>10.191000000000001</v>
      </c>
      <c r="U481" s="15">
        <v>0.17799999999999999</v>
      </c>
      <c r="V481" s="15">
        <v>560</v>
      </c>
    </row>
    <row r="482" spans="2:22" x14ac:dyDescent="0.25">
      <c r="B482" s="15" t="s">
        <v>122</v>
      </c>
      <c r="C482" s="15" t="s">
        <v>344</v>
      </c>
      <c r="D482" s="15" t="s">
        <v>255</v>
      </c>
      <c r="E482" s="15">
        <v>2023</v>
      </c>
      <c r="F482" s="15" t="s">
        <v>162</v>
      </c>
      <c r="G482" s="15" t="s">
        <v>133</v>
      </c>
      <c r="H482" s="15" t="s">
        <v>136</v>
      </c>
      <c r="I482" s="15" t="s">
        <v>139</v>
      </c>
      <c r="J482" s="15" t="s">
        <v>141</v>
      </c>
      <c r="K482" s="15" t="s">
        <v>275</v>
      </c>
      <c r="L482" s="15" t="s">
        <v>280</v>
      </c>
      <c r="M482" s="15">
        <v>4.0000000000000001E-3</v>
      </c>
      <c r="N482" s="15">
        <v>6.0000000000000001E-3</v>
      </c>
      <c r="O482" s="15">
        <v>1E-3</v>
      </c>
      <c r="P482" s="15">
        <v>2E-3</v>
      </c>
      <c r="Q482" s="15">
        <v>2E-3</v>
      </c>
      <c r="R482" s="15">
        <v>4.0000000000000001E-3</v>
      </c>
      <c r="S482" s="15">
        <v>10.202999999999999</v>
      </c>
      <c r="U482" s="15">
        <v>-1.0999999999999999E-2</v>
      </c>
      <c r="V482" s="15">
        <v>100</v>
      </c>
    </row>
    <row r="483" spans="2:22" x14ac:dyDescent="0.25">
      <c r="B483" s="15" t="s">
        <v>122</v>
      </c>
      <c r="C483" s="15" t="s">
        <v>345</v>
      </c>
      <c r="D483" s="15" t="s">
        <v>208</v>
      </c>
      <c r="E483" s="15">
        <v>2023</v>
      </c>
      <c r="F483" s="15" t="s">
        <v>162</v>
      </c>
      <c r="G483" s="15" t="s">
        <v>133</v>
      </c>
      <c r="H483" s="15" t="s">
        <v>136</v>
      </c>
      <c r="I483" s="15" t="s">
        <v>139</v>
      </c>
      <c r="J483" s="15" t="s">
        <v>141</v>
      </c>
      <c r="K483" s="15" t="s">
        <v>275</v>
      </c>
      <c r="L483" s="15" t="s">
        <v>276</v>
      </c>
      <c r="M483" s="15">
        <v>0.13200000000000001</v>
      </c>
      <c r="N483" s="15">
        <v>0.129</v>
      </c>
      <c r="O483" s="15">
        <v>0.01</v>
      </c>
      <c r="P483" s="15">
        <v>8.7999999999999995E-2</v>
      </c>
      <c r="Q483" s="15">
        <v>5.8000000000000003E-2</v>
      </c>
      <c r="R483" s="15">
        <v>0.154</v>
      </c>
      <c r="S483" s="15">
        <v>9.98</v>
      </c>
      <c r="U483" s="15">
        <v>-1.0999999999999999E-2</v>
      </c>
      <c r="V483" s="15">
        <v>160</v>
      </c>
    </row>
    <row r="484" spans="2:22" x14ac:dyDescent="0.25">
      <c r="B484" s="15" t="s">
        <v>122</v>
      </c>
      <c r="C484" s="15" t="s">
        <v>345</v>
      </c>
      <c r="D484" s="15" t="s">
        <v>208</v>
      </c>
      <c r="E484" s="15">
        <v>2023</v>
      </c>
      <c r="F484" s="15" t="s">
        <v>162</v>
      </c>
      <c r="G484" s="15" t="s">
        <v>133</v>
      </c>
      <c r="H484" s="15" t="s">
        <v>136</v>
      </c>
      <c r="I484" s="15" t="s">
        <v>139</v>
      </c>
      <c r="J484" s="15" t="s">
        <v>141</v>
      </c>
      <c r="K484" s="15" t="s">
        <v>275</v>
      </c>
      <c r="L484" s="15" t="s">
        <v>277</v>
      </c>
      <c r="M484" s="15">
        <v>0.11700000000000001</v>
      </c>
      <c r="N484" s="15">
        <v>0.13500000000000001</v>
      </c>
      <c r="O484" s="15">
        <v>4.0000000000000001E-3</v>
      </c>
      <c r="P484" s="15">
        <v>8.8999999999999996E-2</v>
      </c>
      <c r="Q484" s="15">
        <v>5.8000000000000003E-2</v>
      </c>
      <c r="R484" s="15">
        <v>0.13900000000000001</v>
      </c>
      <c r="S484" s="15">
        <v>9.827</v>
      </c>
      <c r="U484" s="15">
        <v>-1.0999999999999999E-2</v>
      </c>
      <c r="V484" s="15">
        <v>1320</v>
      </c>
    </row>
    <row r="485" spans="2:22" x14ac:dyDescent="0.25">
      <c r="B485" s="15" t="s">
        <v>122</v>
      </c>
      <c r="C485" s="15" t="s">
        <v>345</v>
      </c>
      <c r="D485" s="15" t="s">
        <v>208</v>
      </c>
      <c r="E485" s="15">
        <v>2023</v>
      </c>
      <c r="F485" s="15" t="s">
        <v>162</v>
      </c>
      <c r="G485" s="15" t="s">
        <v>133</v>
      </c>
      <c r="H485" s="15" t="s">
        <v>136</v>
      </c>
      <c r="I485" s="15" t="s">
        <v>139</v>
      </c>
      <c r="J485" s="15" t="s">
        <v>141</v>
      </c>
      <c r="K485" s="15" t="s">
        <v>275</v>
      </c>
      <c r="L485" s="15" t="s">
        <v>278</v>
      </c>
      <c r="M485" s="15">
        <v>0.122</v>
      </c>
      <c r="N485" s="15">
        <v>0.16400000000000001</v>
      </c>
      <c r="O485" s="15">
        <v>4.0000000000000001E-3</v>
      </c>
      <c r="P485" s="15">
        <v>0.09</v>
      </c>
      <c r="Q485" s="15">
        <v>5.8999999999999997E-2</v>
      </c>
      <c r="R485" s="15">
        <v>0.14199999999999999</v>
      </c>
      <c r="S485" s="15">
        <v>9.9139999999999997</v>
      </c>
      <c r="U485" s="15">
        <v>-1.0999999999999999E-2</v>
      </c>
      <c r="V485" s="15">
        <v>1710</v>
      </c>
    </row>
    <row r="486" spans="2:22" x14ac:dyDescent="0.25">
      <c r="B486" s="15" t="s">
        <v>122</v>
      </c>
      <c r="C486" s="15" t="s">
        <v>345</v>
      </c>
      <c r="D486" s="15" t="s">
        <v>208</v>
      </c>
      <c r="E486" s="15">
        <v>2023</v>
      </c>
      <c r="F486" s="15" t="s">
        <v>162</v>
      </c>
      <c r="G486" s="15" t="s">
        <v>133</v>
      </c>
      <c r="H486" s="15" t="s">
        <v>136</v>
      </c>
      <c r="I486" s="15" t="s">
        <v>139</v>
      </c>
      <c r="J486" s="15" t="s">
        <v>141</v>
      </c>
      <c r="K486" s="15" t="s">
        <v>275</v>
      </c>
      <c r="L486" s="15" t="s">
        <v>279</v>
      </c>
      <c r="M486" s="15">
        <v>0.122</v>
      </c>
      <c r="N486" s="15">
        <v>0.10100000000000001</v>
      </c>
      <c r="O486" s="15">
        <v>4.0000000000000001E-3</v>
      </c>
      <c r="P486" s="15">
        <v>9.1999999999999998E-2</v>
      </c>
      <c r="Q486" s="15">
        <v>6.2E-2</v>
      </c>
      <c r="R486" s="15">
        <v>0.14000000000000001</v>
      </c>
      <c r="S486" s="15">
        <v>9.9209999999999994</v>
      </c>
      <c r="U486" s="15">
        <v>-1.0999999999999999E-2</v>
      </c>
      <c r="V486" s="15">
        <v>550</v>
      </c>
    </row>
    <row r="487" spans="2:22" x14ac:dyDescent="0.25">
      <c r="B487" s="15" t="s">
        <v>122</v>
      </c>
      <c r="C487" s="15" t="s">
        <v>345</v>
      </c>
      <c r="D487" s="15" t="s">
        <v>208</v>
      </c>
      <c r="E487" s="15">
        <v>2023</v>
      </c>
      <c r="F487" s="15" t="s">
        <v>162</v>
      </c>
      <c r="G487" s="15" t="s">
        <v>133</v>
      </c>
      <c r="H487" s="15" t="s">
        <v>136</v>
      </c>
      <c r="I487" s="15" t="s">
        <v>139</v>
      </c>
      <c r="J487" s="15" t="s">
        <v>141</v>
      </c>
      <c r="K487" s="15" t="s">
        <v>275</v>
      </c>
      <c r="L487" s="15" t="s">
        <v>280</v>
      </c>
      <c r="M487" s="15">
        <v>0.14099999999999999</v>
      </c>
      <c r="N487" s="15">
        <v>0.14599999999999999</v>
      </c>
      <c r="O487" s="15">
        <v>1.4999999999999999E-2</v>
      </c>
      <c r="P487" s="15">
        <v>0.10100000000000001</v>
      </c>
      <c r="Q487" s="15">
        <v>6.3E-2</v>
      </c>
      <c r="R487" s="15">
        <v>0.14099999999999999</v>
      </c>
      <c r="S487" s="15">
        <v>9.9120000000000008</v>
      </c>
      <c r="U487" s="15">
        <v>-1.0999999999999999E-2</v>
      </c>
      <c r="V487" s="15">
        <v>100</v>
      </c>
    </row>
    <row r="488" spans="2:22" x14ac:dyDescent="0.25">
      <c r="B488" s="15" t="s">
        <v>122</v>
      </c>
      <c r="C488" s="15" t="s">
        <v>345</v>
      </c>
      <c r="D488" s="15" t="s">
        <v>209</v>
      </c>
      <c r="E488" s="15">
        <v>2023</v>
      </c>
      <c r="F488" s="15" t="s">
        <v>162</v>
      </c>
      <c r="G488" s="15" t="s">
        <v>133</v>
      </c>
      <c r="H488" s="15" t="s">
        <v>136</v>
      </c>
      <c r="I488" s="15" t="s">
        <v>139</v>
      </c>
      <c r="J488" s="15" t="s">
        <v>141</v>
      </c>
      <c r="K488" s="15" t="s">
        <v>275</v>
      </c>
      <c r="L488" s="15" t="s">
        <v>276</v>
      </c>
      <c r="M488" s="15">
        <v>0.124</v>
      </c>
      <c r="N488" s="15">
        <v>0.13300000000000001</v>
      </c>
      <c r="O488" s="15">
        <v>0.01</v>
      </c>
      <c r="P488" s="15">
        <v>0.08</v>
      </c>
      <c r="Q488" s="15">
        <v>5.3999999999999999E-2</v>
      </c>
      <c r="R488" s="15">
        <v>0.13100000000000001</v>
      </c>
      <c r="S488" s="15">
        <v>9.9870000000000001</v>
      </c>
      <c r="U488" s="15">
        <v>-1.0999999999999999E-2</v>
      </c>
      <c r="V488" s="15">
        <v>160</v>
      </c>
    </row>
    <row r="489" spans="2:22" x14ac:dyDescent="0.25">
      <c r="B489" s="15" t="s">
        <v>122</v>
      </c>
      <c r="C489" s="15" t="s">
        <v>345</v>
      </c>
      <c r="D489" s="15" t="s">
        <v>209</v>
      </c>
      <c r="E489" s="15">
        <v>2023</v>
      </c>
      <c r="F489" s="15" t="s">
        <v>162</v>
      </c>
      <c r="G489" s="15" t="s">
        <v>133</v>
      </c>
      <c r="H489" s="15" t="s">
        <v>136</v>
      </c>
      <c r="I489" s="15" t="s">
        <v>139</v>
      </c>
      <c r="J489" s="15" t="s">
        <v>141</v>
      </c>
      <c r="K489" s="15" t="s">
        <v>275</v>
      </c>
      <c r="L489" s="15" t="s">
        <v>277</v>
      </c>
      <c r="M489" s="15">
        <v>0.107</v>
      </c>
      <c r="N489" s="15">
        <v>0.13300000000000001</v>
      </c>
      <c r="O489" s="15">
        <v>4.0000000000000001E-3</v>
      </c>
      <c r="P489" s="15">
        <v>7.9000000000000001E-2</v>
      </c>
      <c r="Q489" s="15">
        <v>5.0999999999999997E-2</v>
      </c>
      <c r="R489" s="15">
        <v>0.126</v>
      </c>
      <c r="S489" s="15">
        <v>9.8339999999999996</v>
      </c>
      <c r="U489" s="15">
        <v>-1.0999999999999999E-2</v>
      </c>
      <c r="V489" s="15">
        <v>1330</v>
      </c>
    </row>
    <row r="490" spans="2:22" x14ac:dyDescent="0.25">
      <c r="B490" s="15" t="s">
        <v>122</v>
      </c>
      <c r="C490" s="15" t="s">
        <v>345</v>
      </c>
      <c r="D490" s="15" t="s">
        <v>209</v>
      </c>
      <c r="E490" s="15">
        <v>2023</v>
      </c>
      <c r="F490" s="15" t="s">
        <v>162</v>
      </c>
      <c r="G490" s="15" t="s">
        <v>133</v>
      </c>
      <c r="H490" s="15" t="s">
        <v>136</v>
      </c>
      <c r="I490" s="15" t="s">
        <v>139</v>
      </c>
      <c r="J490" s="15" t="s">
        <v>141</v>
      </c>
      <c r="K490" s="15" t="s">
        <v>275</v>
      </c>
      <c r="L490" s="15" t="s">
        <v>278</v>
      </c>
      <c r="M490" s="15">
        <v>0.112</v>
      </c>
      <c r="N490" s="15">
        <v>0.161</v>
      </c>
      <c r="O490" s="15">
        <v>4.0000000000000001E-3</v>
      </c>
      <c r="P490" s="15">
        <v>8.1000000000000003E-2</v>
      </c>
      <c r="Q490" s="15">
        <v>5.1999999999999998E-2</v>
      </c>
      <c r="R490" s="15">
        <v>0.127</v>
      </c>
      <c r="S490" s="15">
        <v>9.9190000000000005</v>
      </c>
      <c r="U490" s="15">
        <v>-1.0999999999999999E-2</v>
      </c>
      <c r="V490" s="15">
        <v>1710</v>
      </c>
    </row>
    <row r="491" spans="2:22" x14ac:dyDescent="0.25">
      <c r="B491" s="15" t="s">
        <v>122</v>
      </c>
      <c r="C491" s="15" t="s">
        <v>345</v>
      </c>
      <c r="D491" s="15" t="s">
        <v>209</v>
      </c>
      <c r="E491" s="15">
        <v>2023</v>
      </c>
      <c r="F491" s="15" t="s">
        <v>162</v>
      </c>
      <c r="G491" s="15" t="s">
        <v>133</v>
      </c>
      <c r="H491" s="15" t="s">
        <v>136</v>
      </c>
      <c r="I491" s="15" t="s">
        <v>139</v>
      </c>
      <c r="J491" s="15" t="s">
        <v>141</v>
      </c>
      <c r="K491" s="15" t="s">
        <v>275</v>
      </c>
      <c r="L491" s="15" t="s">
        <v>279</v>
      </c>
      <c r="M491" s="15">
        <v>0.112</v>
      </c>
      <c r="N491" s="15">
        <v>0.10100000000000001</v>
      </c>
      <c r="O491" s="15">
        <v>4.0000000000000001E-3</v>
      </c>
      <c r="P491" s="15">
        <v>8.3000000000000004E-2</v>
      </c>
      <c r="Q491" s="15">
        <v>5.6000000000000001E-2</v>
      </c>
      <c r="R491" s="15">
        <v>0.13</v>
      </c>
      <c r="S491" s="15">
        <v>9.9269999999999996</v>
      </c>
      <c r="U491" s="15">
        <v>-1.0999999999999999E-2</v>
      </c>
      <c r="V491" s="15">
        <v>550</v>
      </c>
    </row>
    <row r="492" spans="2:22" x14ac:dyDescent="0.25">
      <c r="B492" s="15" t="s">
        <v>122</v>
      </c>
      <c r="C492" s="15" t="s">
        <v>345</v>
      </c>
      <c r="D492" s="15" t="s">
        <v>209</v>
      </c>
      <c r="E492" s="15">
        <v>2023</v>
      </c>
      <c r="F492" s="15" t="s">
        <v>162</v>
      </c>
      <c r="G492" s="15" t="s">
        <v>133</v>
      </c>
      <c r="H492" s="15" t="s">
        <v>136</v>
      </c>
      <c r="I492" s="15" t="s">
        <v>139</v>
      </c>
      <c r="J492" s="15" t="s">
        <v>141</v>
      </c>
      <c r="K492" s="15" t="s">
        <v>275</v>
      </c>
      <c r="L492" s="15" t="s">
        <v>280</v>
      </c>
      <c r="M492" s="15">
        <v>0.13</v>
      </c>
      <c r="N492" s="15">
        <v>0.14299999999999999</v>
      </c>
      <c r="O492" s="15">
        <v>1.4E-2</v>
      </c>
      <c r="P492" s="15">
        <v>9.6000000000000002E-2</v>
      </c>
      <c r="Q492" s="15">
        <v>5.6000000000000001E-2</v>
      </c>
      <c r="R492" s="15">
        <v>0.13400000000000001</v>
      </c>
      <c r="S492" s="15">
        <v>9.9179999999999993</v>
      </c>
      <c r="U492" s="15">
        <v>-1.0999999999999999E-2</v>
      </c>
      <c r="V492" s="15">
        <v>100</v>
      </c>
    </row>
    <row r="493" spans="2:22" x14ac:dyDescent="0.25">
      <c r="B493" s="15" t="s">
        <v>122</v>
      </c>
      <c r="C493" s="15" t="s">
        <v>345</v>
      </c>
      <c r="D493" s="15" t="s">
        <v>210</v>
      </c>
      <c r="E493" s="15">
        <v>2023</v>
      </c>
      <c r="F493" s="15" t="s">
        <v>162</v>
      </c>
      <c r="G493" s="15" t="s">
        <v>133</v>
      </c>
      <c r="H493" s="15" t="s">
        <v>136</v>
      </c>
      <c r="I493" s="15" t="s">
        <v>139</v>
      </c>
      <c r="J493" s="15" t="s">
        <v>141</v>
      </c>
      <c r="K493" s="15" t="s">
        <v>275</v>
      </c>
      <c r="L493" s="15" t="s">
        <v>276</v>
      </c>
      <c r="M493" s="15">
        <v>0.11899999999999999</v>
      </c>
      <c r="N493" s="15">
        <v>0.13500000000000001</v>
      </c>
      <c r="O493" s="15">
        <v>1.0999999999999999E-2</v>
      </c>
      <c r="P493" s="15">
        <v>7.3999999999999996E-2</v>
      </c>
      <c r="Q493" s="15">
        <v>5.0999999999999997E-2</v>
      </c>
      <c r="R493" s="15">
        <v>0.125</v>
      </c>
      <c r="S493" s="15">
        <v>9.7479999999999993</v>
      </c>
      <c r="U493" s="15">
        <v>-1.0999999999999999E-2</v>
      </c>
      <c r="V493" s="15">
        <v>160</v>
      </c>
    </row>
    <row r="494" spans="2:22" x14ac:dyDescent="0.25">
      <c r="B494" s="15" t="s">
        <v>122</v>
      </c>
      <c r="C494" s="15" t="s">
        <v>345</v>
      </c>
      <c r="D494" s="15" t="s">
        <v>210</v>
      </c>
      <c r="E494" s="15">
        <v>2023</v>
      </c>
      <c r="F494" s="15" t="s">
        <v>162</v>
      </c>
      <c r="G494" s="15" t="s">
        <v>133</v>
      </c>
      <c r="H494" s="15" t="s">
        <v>136</v>
      </c>
      <c r="I494" s="15" t="s">
        <v>139</v>
      </c>
      <c r="J494" s="15" t="s">
        <v>141</v>
      </c>
      <c r="K494" s="15" t="s">
        <v>275</v>
      </c>
      <c r="L494" s="15" t="s">
        <v>277</v>
      </c>
      <c r="M494" s="15">
        <v>0.104</v>
      </c>
      <c r="N494" s="15">
        <v>0.152</v>
      </c>
      <c r="O494" s="15">
        <v>4.0000000000000001E-3</v>
      </c>
      <c r="P494" s="15">
        <v>7.1999999999999995E-2</v>
      </c>
      <c r="Q494" s="15">
        <v>4.7E-2</v>
      </c>
      <c r="R494" s="15">
        <v>0.115</v>
      </c>
      <c r="S494" s="15">
        <v>9.5950000000000006</v>
      </c>
      <c r="U494" s="15">
        <v>-1.0999999999999999E-2</v>
      </c>
      <c r="V494" s="15">
        <v>1320</v>
      </c>
    </row>
    <row r="495" spans="2:22" x14ac:dyDescent="0.25">
      <c r="B495" s="15" t="s">
        <v>122</v>
      </c>
      <c r="C495" s="15" t="s">
        <v>345</v>
      </c>
      <c r="D495" s="15" t="s">
        <v>210</v>
      </c>
      <c r="E495" s="15">
        <v>2023</v>
      </c>
      <c r="F495" s="15" t="s">
        <v>162</v>
      </c>
      <c r="G495" s="15" t="s">
        <v>133</v>
      </c>
      <c r="H495" s="15" t="s">
        <v>136</v>
      </c>
      <c r="I495" s="15" t="s">
        <v>139</v>
      </c>
      <c r="J495" s="15" t="s">
        <v>141</v>
      </c>
      <c r="K495" s="15" t="s">
        <v>275</v>
      </c>
      <c r="L495" s="15" t="s">
        <v>278</v>
      </c>
      <c r="M495" s="15">
        <v>0.112</v>
      </c>
      <c r="N495" s="15">
        <v>0.18</v>
      </c>
      <c r="O495" s="15">
        <v>4.0000000000000001E-3</v>
      </c>
      <c r="P495" s="15">
        <v>7.3999999999999996E-2</v>
      </c>
      <c r="Q495" s="15">
        <v>4.7E-2</v>
      </c>
      <c r="R495" s="15">
        <v>0.11799999999999999</v>
      </c>
      <c r="S495" s="15">
        <v>9.6839999999999993</v>
      </c>
      <c r="U495" s="15">
        <v>-1.0999999999999999E-2</v>
      </c>
      <c r="V495" s="15">
        <v>1710</v>
      </c>
    </row>
    <row r="496" spans="2:22" x14ac:dyDescent="0.25">
      <c r="B496" s="15" t="s">
        <v>122</v>
      </c>
      <c r="C496" s="15" t="s">
        <v>345</v>
      </c>
      <c r="D496" s="15" t="s">
        <v>210</v>
      </c>
      <c r="E496" s="15">
        <v>2023</v>
      </c>
      <c r="F496" s="15" t="s">
        <v>162</v>
      </c>
      <c r="G496" s="15" t="s">
        <v>133</v>
      </c>
      <c r="H496" s="15" t="s">
        <v>136</v>
      </c>
      <c r="I496" s="15" t="s">
        <v>139</v>
      </c>
      <c r="J496" s="15" t="s">
        <v>141</v>
      </c>
      <c r="K496" s="15" t="s">
        <v>275</v>
      </c>
      <c r="L496" s="15" t="s">
        <v>279</v>
      </c>
      <c r="M496" s="15">
        <v>0.112</v>
      </c>
      <c r="N496" s="15">
        <v>0.128</v>
      </c>
      <c r="O496" s="15">
        <v>5.0000000000000001E-3</v>
      </c>
      <c r="P496" s="15">
        <v>7.6999999999999999E-2</v>
      </c>
      <c r="Q496" s="15">
        <v>5.1999999999999998E-2</v>
      </c>
      <c r="R496" s="15">
        <v>0.123</v>
      </c>
      <c r="S496" s="15">
        <v>9.69</v>
      </c>
      <c r="U496" s="15">
        <v>-1.0999999999999999E-2</v>
      </c>
      <c r="V496" s="15">
        <v>550</v>
      </c>
    </row>
    <row r="497" spans="2:22" x14ac:dyDescent="0.25">
      <c r="B497" s="15" t="s">
        <v>122</v>
      </c>
      <c r="C497" s="15" t="s">
        <v>345</v>
      </c>
      <c r="D497" s="15" t="s">
        <v>210</v>
      </c>
      <c r="E497" s="15">
        <v>2023</v>
      </c>
      <c r="F497" s="15" t="s">
        <v>162</v>
      </c>
      <c r="G497" s="15" t="s">
        <v>133</v>
      </c>
      <c r="H497" s="15" t="s">
        <v>136</v>
      </c>
      <c r="I497" s="15" t="s">
        <v>139</v>
      </c>
      <c r="J497" s="15" t="s">
        <v>141</v>
      </c>
      <c r="K497" s="15" t="s">
        <v>275</v>
      </c>
      <c r="L497" s="15" t="s">
        <v>280</v>
      </c>
      <c r="M497" s="15">
        <v>0.14099999999999999</v>
      </c>
      <c r="N497" s="15">
        <v>0.17199999999999999</v>
      </c>
      <c r="O497" s="15">
        <v>1.7000000000000001E-2</v>
      </c>
      <c r="P497" s="15">
        <v>8.7999999999999995E-2</v>
      </c>
      <c r="Q497" s="15">
        <v>4.7E-2</v>
      </c>
      <c r="R497" s="15">
        <v>0.13900000000000001</v>
      </c>
      <c r="S497" s="15">
        <v>9.6850000000000005</v>
      </c>
      <c r="U497" s="15">
        <v>-1.0999999999999999E-2</v>
      </c>
      <c r="V497" s="15">
        <v>100</v>
      </c>
    </row>
    <row r="498" spans="2:22" x14ac:dyDescent="0.25">
      <c r="B498" s="15" t="s">
        <v>122</v>
      </c>
      <c r="C498" s="15" t="s">
        <v>345</v>
      </c>
      <c r="D498" s="15" t="s">
        <v>211</v>
      </c>
      <c r="E498" s="15">
        <v>2023</v>
      </c>
      <c r="F498" s="15" t="s">
        <v>162</v>
      </c>
      <c r="G498" s="15" t="s">
        <v>133</v>
      </c>
      <c r="H498" s="15" t="s">
        <v>136</v>
      </c>
      <c r="I498" s="15" t="s">
        <v>139</v>
      </c>
      <c r="J498" s="15" t="s">
        <v>141</v>
      </c>
      <c r="K498" s="15" t="s">
        <v>275</v>
      </c>
      <c r="L498" s="15" t="s">
        <v>276</v>
      </c>
      <c r="M498" s="15">
        <v>0.114</v>
      </c>
      <c r="N498" s="15">
        <v>0.14199999999999999</v>
      </c>
      <c r="O498" s="15">
        <v>1.0999999999999999E-2</v>
      </c>
      <c r="P498" s="15">
        <v>7.0000000000000007E-2</v>
      </c>
      <c r="Q498" s="15">
        <v>4.5999999999999999E-2</v>
      </c>
      <c r="R498" s="15">
        <v>0.12</v>
      </c>
      <c r="S498" s="15">
        <v>9.7469999999999999</v>
      </c>
      <c r="U498" s="15">
        <v>-1.0999999999999999E-2</v>
      </c>
      <c r="V498" s="15">
        <v>160</v>
      </c>
    </row>
    <row r="499" spans="2:22" x14ac:dyDescent="0.25">
      <c r="B499" s="15" t="s">
        <v>122</v>
      </c>
      <c r="C499" s="15" t="s">
        <v>345</v>
      </c>
      <c r="D499" s="15" t="s">
        <v>211</v>
      </c>
      <c r="E499" s="15">
        <v>2023</v>
      </c>
      <c r="F499" s="15" t="s">
        <v>162</v>
      </c>
      <c r="G499" s="15" t="s">
        <v>133</v>
      </c>
      <c r="H499" s="15" t="s">
        <v>136</v>
      </c>
      <c r="I499" s="15" t="s">
        <v>139</v>
      </c>
      <c r="J499" s="15" t="s">
        <v>141</v>
      </c>
      <c r="K499" s="15" t="s">
        <v>275</v>
      </c>
      <c r="L499" s="15" t="s">
        <v>277</v>
      </c>
      <c r="M499" s="15">
        <v>9.9000000000000005E-2</v>
      </c>
      <c r="N499" s="15">
        <v>0.14699999999999999</v>
      </c>
      <c r="O499" s="15">
        <v>4.0000000000000001E-3</v>
      </c>
      <c r="P499" s="15">
        <v>6.7000000000000004E-2</v>
      </c>
      <c r="Q499" s="15">
        <v>4.2999999999999997E-2</v>
      </c>
      <c r="R499" s="15">
        <v>0.108</v>
      </c>
      <c r="S499" s="15">
        <v>9.5950000000000006</v>
      </c>
      <c r="U499" s="15">
        <v>-1.0999999999999999E-2</v>
      </c>
      <c r="V499" s="15">
        <v>1320</v>
      </c>
    </row>
    <row r="500" spans="2:22" x14ac:dyDescent="0.25">
      <c r="B500" s="15" t="s">
        <v>122</v>
      </c>
      <c r="C500" s="15" t="s">
        <v>345</v>
      </c>
      <c r="D500" s="15" t="s">
        <v>211</v>
      </c>
      <c r="E500" s="15">
        <v>2023</v>
      </c>
      <c r="F500" s="15" t="s">
        <v>162</v>
      </c>
      <c r="G500" s="15" t="s">
        <v>133</v>
      </c>
      <c r="H500" s="15" t="s">
        <v>136</v>
      </c>
      <c r="I500" s="15" t="s">
        <v>139</v>
      </c>
      <c r="J500" s="15" t="s">
        <v>141</v>
      </c>
      <c r="K500" s="15" t="s">
        <v>275</v>
      </c>
      <c r="L500" s="15" t="s">
        <v>278</v>
      </c>
      <c r="M500" s="15">
        <v>0.107</v>
      </c>
      <c r="N500" s="15">
        <v>0.182</v>
      </c>
      <c r="O500" s="15">
        <v>4.0000000000000001E-3</v>
      </c>
      <c r="P500" s="15">
        <v>6.8000000000000005E-2</v>
      </c>
      <c r="Q500" s="15">
        <v>4.3999999999999997E-2</v>
      </c>
      <c r="R500" s="15">
        <v>0.111</v>
      </c>
      <c r="S500" s="15">
        <v>9.6839999999999993</v>
      </c>
      <c r="U500" s="15">
        <v>-1.0999999999999999E-2</v>
      </c>
      <c r="V500" s="15">
        <v>1710</v>
      </c>
    </row>
    <row r="501" spans="2:22" x14ac:dyDescent="0.25">
      <c r="B501" s="15" t="s">
        <v>122</v>
      </c>
      <c r="C501" s="15" t="s">
        <v>345</v>
      </c>
      <c r="D501" s="15" t="s">
        <v>211</v>
      </c>
      <c r="E501" s="15">
        <v>2023</v>
      </c>
      <c r="F501" s="15" t="s">
        <v>162</v>
      </c>
      <c r="G501" s="15" t="s">
        <v>133</v>
      </c>
      <c r="H501" s="15" t="s">
        <v>136</v>
      </c>
      <c r="I501" s="15" t="s">
        <v>139</v>
      </c>
      <c r="J501" s="15" t="s">
        <v>141</v>
      </c>
      <c r="K501" s="15" t="s">
        <v>275</v>
      </c>
      <c r="L501" s="15" t="s">
        <v>279</v>
      </c>
      <c r="M501" s="15">
        <v>0.107</v>
      </c>
      <c r="N501" s="15">
        <v>0.127</v>
      </c>
      <c r="O501" s="15">
        <v>5.0000000000000001E-3</v>
      </c>
      <c r="P501" s="15">
        <v>7.0999999999999994E-2</v>
      </c>
      <c r="Q501" s="15">
        <v>4.5999999999999999E-2</v>
      </c>
      <c r="R501" s="15">
        <v>0.115</v>
      </c>
      <c r="S501" s="15">
        <v>9.69</v>
      </c>
      <c r="U501" s="15">
        <v>-1.0999999999999999E-2</v>
      </c>
      <c r="V501" s="15">
        <v>550</v>
      </c>
    </row>
    <row r="502" spans="2:22" x14ac:dyDescent="0.25">
      <c r="B502" s="15" t="s">
        <v>122</v>
      </c>
      <c r="C502" s="15" t="s">
        <v>345</v>
      </c>
      <c r="D502" s="15" t="s">
        <v>211</v>
      </c>
      <c r="E502" s="15">
        <v>2023</v>
      </c>
      <c r="F502" s="15" t="s">
        <v>162</v>
      </c>
      <c r="G502" s="15" t="s">
        <v>133</v>
      </c>
      <c r="H502" s="15" t="s">
        <v>136</v>
      </c>
      <c r="I502" s="15" t="s">
        <v>139</v>
      </c>
      <c r="J502" s="15" t="s">
        <v>141</v>
      </c>
      <c r="K502" s="15" t="s">
        <v>275</v>
      </c>
      <c r="L502" s="15" t="s">
        <v>280</v>
      </c>
      <c r="M502" s="15">
        <v>0.13600000000000001</v>
      </c>
      <c r="N502" s="15">
        <v>0.17699999999999999</v>
      </c>
      <c r="O502" s="15">
        <v>1.7999999999999999E-2</v>
      </c>
      <c r="P502" s="15">
        <v>8.1000000000000003E-2</v>
      </c>
      <c r="Q502" s="15">
        <v>4.3999999999999997E-2</v>
      </c>
      <c r="R502" s="15">
        <v>0.13</v>
      </c>
      <c r="S502" s="15">
        <v>9.6850000000000005</v>
      </c>
      <c r="U502" s="15">
        <v>-1.0999999999999999E-2</v>
      </c>
      <c r="V502" s="15">
        <v>100</v>
      </c>
    </row>
    <row r="503" spans="2:22" x14ac:dyDescent="0.25">
      <c r="B503" s="15" t="s">
        <v>122</v>
      </c>
      <c r="C503" s="15" t="s">
        <v>345</v>
      </c>
      <c r="D503" s="15" t="s">
        <v>212</v>
      </c>
      <c r="E503" s="15">
        <v>2023</v>
      </c>
      <c r="F503" s="15" t="s">
        <v>162</v>
      </c>
      <c r="G503" s="15" t="s">
        <v>133</v>
      </c>
      <c r="H503" s="15" t="s">
        <v>136</v>
      </c>
      <c r="I503" s="15" t="s">
        <v>139</v>
      </c>
      <c r="J503" s="15" t="s">
        <v>141</v>
      </c>
      <c r="K503" s="15" t="s">
        <v>275</v>
      </c>
      <c r="L503" s="15" t="s">
        <v>276</v>
      </c>
      <c r="M503" s="15">
        <v>0.112</v>
      </c>
      <c r="N503" s="15">
        <v>0.151</v>
      </c>
      <c r="O503" s="15">
        <v>1.2E-2</v>
      </c>
      <c r="P503" s="15">
        <v>6.8000000000000005E-2</v>
      </c>
      <c r="Q503" s="15">
        <v>4.7E-2</v>
      </c>
      <c r="R503" s="15">
        <v>0.11700000000000001</v>
      </c>
      <c r="S503" s="15">
        <v>9.5489999999999995</v>
      </c>
      <c r="U503" s="15">
        <v>-1.0999999999999999E-2</v>
      </c>
      <c r="V503" s="15">
        <v>160</v>
      </c>
    </row>
    <row r="504" spans="2:22" x14ac:dyDescent="0.25">
      <c r="B504" s="15" t="s">
        <v>122</v>
      </c>
      <c r="C504" s="15" t="s">
        <v>345</v>
      </c>
      <c r="D504" s="15" t="s">
        <v>212</v>
      </c>
      <c r="E504" s="15">
        <v>2023</v>
      </c>
      <c r="F504" s="15" t="s">
        <v>162</v>
      </c>
      <c r="G504" s="15" t="s">
        <v>133</v>
      </c>
      <c r="H504" s="15" t="s">
        <v>136</v>
      </c>
      <c r="I504" s="15" t="s">
        <v>139</v>
      </c>
      <c r="J504" s="15" t="s">
        <v>141</v>
      </c>
      <c r="K504" s="15" t="s">
        <v>275</v>
      </c>
      <c r="L504" s="15" t="s">
        <v>277</v>
      </c>
      <c r="M504" s="15">
        <v>9.2999999999999999E-2</v>
      </c>
      <c r="N504" s="15">
        <v>0.128</v>
      </c>
      <c r="O504" s="15">
        <v>4.0000000000000001E-3</v>
      </c>
      <c r="P504" s="15">
        <v>6.4000000000000001E-2</v>
      </c>
      <c r="Q504" s="15">
        <v>4.2000000000000003E-2</v>
      </c>
      <c r="R504" s="15">
        <v>0.10199999999999999</v>
      </c>
      <c r="S504" s="15">
        <v>9.4009999999999998</v>
      </c>
      <c r="U504" s="15">
        <v>-1.0999999999999999E-2</v>
      </c>
      <c r="V504" s="15">
        <v>1320</v>
      </c>
    </row>
    <row r="505" spans="2:22" x14ac:dyDescent="0.25">
      <c r="B505" s="15" t="s">
        <v>122</v>
      </c>
      <c r="C505" s="15" t="s">
        <v>345</v>
      </c>
      <c r="D505" s="15" t="s">
        <v>212</v>
      </c>
      <c r="E505" s="15">
        <v>2023</v>
      </c>
      <c r="F505" s="15" t="s">
        <v>162</v>
      </c>
      <c r="G505" s="15" t="s">
        <v>133</v>
      </c>
      <c r="H505" s="15" t="s">
        <v>136</v>
      </c>
      <c r="I505" s="15" t="s">
        <v>139</v>
      </c>
      <c r="J505" s="15" t="s">
        <v>141</v>
      </c>
      <c r="K505" s="15" t="s">
        <v>275</v>
      </c>
      <c r="L505" s="15" t="s">
        <v>278</v>
      </c>
      <c r="M505" s="15">
        <v>0.10100000000000001</v>
      </c>
      <c r="N505" s="15">
        <v>0.17100000000000001</v>
      </c>
      <c r="O505" s="15">
        <v>4.0000000000000001E-3</v>
      </c>
      <c r="P505" s="15">
        <v>6.5000000000000002E-2</v>
      </c>
      <c r="Q505" s="15">
        <v>4.1000000000000002E-2</v>
      </c>
      <c r="R505" s="15">
        <v>0.105</v>
      </c>
      <c r="S505" s="15">
        <v>9.4909999999999997</v>
      </c>
      <c r="U505" s="15">
        <v>-1.0999999999999999E-2</v>
      </c>
      <c r="V505" s="15">
        <v>1710</v>
      </c>
    </row>
    <row r="506" spans="2:22" x14ac:dyDescent="0.25">
      <c r="B506" s="15" t="s">
        <v>122</v>
      </c>
      <c r="C506" s="15" t="s">
        <v>345</v>
      </c>
      <c r="D506" s="15" t="s">
        <v>212</v>
      </c>
      <c r="E506" s="15">
        <v>2023</v>
      </c>
      <c r="F506" s="15" t="s">
        <v>162</v>
      </c>
      <c r="G506" s="15" t="s">
        <v>133</v>
      </c>
      <c r="H506" s="15" t="s">
        <v>136</v>
      </c>
      <c r="I506" s="15" t="s">
        <v>139</v>
      </c>
      <c r="J506" s="15" t="s">
        <v>141</v>
      </c>
      <c r="K506" s="15" t="s">
        <v>275</v>
      </c>
      <c r="L506" s="15" t="s">
        <v>279</v>
      </c>
      <c r="M506" s="15">
        <v>0.1</v>
      </c>
      <c r="N506" s="15">
        <v>0.11700000000000001</v>
      </c>
      <c r="O506" s="15">
        <v>5.0000000000000001E-3</v>
      </c>
      <c r="P506" s="15">
        <v>6.7000000000000004E-2</v>
      </c>
      <c r="Q506" s="15">
        <v>4.4999999999999998E-2</v>
      </c>
      <c r="R506" s="15">
        <v>0.105</v>
      </c>
      <c r="S506" s="15">
        <v>9.4949999999999992</v>
      </c>
      <c r="U506" s="15">
        <v>-1.0999999999999999E-2</v>
      </c>
      <c r="V506" s="15">
        <v>550</v>
      </c>
    </row>
    <row r="507" spans="2:22" x14ac:dyDescent="0.25">
      <c r="B507" s="15" t="s">
        <v>122</v>
      </c>
      <c r="C507" s="15" t="s">
        <v>345</v>
      </c>
      <c r="D507" s="15" t="s">
        <v>212</v>
      </c>
      <c r="E507" s="15">
        <v>2023</v>
      </c>
      <c r="F507" s="15" t="s">
        <v>162</v>
      </c>
      <c r="G507" s="15" t="s">
        <v>133</v>
      </c>
      <c r="H507" s="15" t="s">
        <v>136</v>
      </c>
      <c r="I507" s="15" t="s">
        <v>139</v>
      </c>
      <c r="J507" s="15" t="s">
        <v>141</v>
      </c>
      <c r="K507" s="15" t="s">
        <v>275</v>
      </c>
      <c r="L507" s="15" t="s">
        <v>280</v>
      </c>
      <c r="M507" s="15">
        <v>0.13200000000000001</v>
      </c>
      <c r="N507" s="15">
        <v>0.17699999999999999</v>
      </c>
      <c r="O507" s="15">
        <v>1.7999999999999999E-2</v>
      </c>
      <c r="P507" s="15">
        <v>7.9000000000000001E-2</v>
      </c>
      <c r="Q507" s="15">
        <v>4.2999999999999997E-2</v>
      </c>
      <c r="R507" s="15">
        <v>0.13100000000000001</v>
      </c>
      <c r="S507" s="15">
        <v>9.4939999999999998</v>
      </c>
      <c r="U507" s="15">
        <v>-1.0999999999999999E-2</v>
      </c>
      <c r="V507" s="15">
        <v>100</v>
      </c>
    </row>
    <row r="508" spans="2:22" x14ac:dyDescent="0.25">
      <c r="B508" s="15" t="s">
        <v>122</v>
      </c>
      <c r="C508" s="15" t="s">
        <v>345</v>
      </c>
      <c r="D508" s="15" t="s">
        <v>213</v>
      </c>
      <c r="E508" s="15">
        <v>2023</v>
      </c>
      <c r="F508" s="15" t="s">
        <v>162</v>
      </c>
      <c r="G508" s="15" t="s">
        <v>133</v>
      </c>
      <c r="H508" s="15" t="s">
        <v>136</v>
      </c>
      <c r="I508" s="15" t="s">
        <v>139</v>
      </c>
      <c r="J508" s="15" t="s">
        <v>141</v>
      </c>
      <c r="K508" s="15" t="s">
        <v>275</v>
      </c>
      <c r="L508" s="15" t="s">
        <v>276</v>
      </c>
      <c r="M508" s="15">
        <v>0.115</v>
      </c>
      <c r="N508" s="15">
        <v>0.18</v>
      </c>
      <c r="O508" s="15">
        <v>1.4E-2</v>
      </c>
      <c r="P508" s="15">
        <v>6.6000000000000003E-2</v>
      </c>
      <c r="Q508" s="15">
        <v>4.3999999999999997E-2</v>
      </c>
      <c r="R508" s="15">
        <v>0.11799999999999999</v>
      </c>
      <c r="S508" s="15">
        <v>9.5500000000000007</v>
      </c>
      <c r="U508" s="15">
        <v>-1.0999999999999999E-2</v>
      </c>
      <c r="V508" s="15">
        <v>160</v>
      </c>
    </row>
    <row r="509" spans="2:22" x14ac:dyDescent="0.25">
      <c r="B509" s="15" t="s">
        <v>122</v>
      </c>
      <c r="C509" s="15" t="s">
        <v>345</v>
      </c>
      <c r="D509" s="15" t="s">
        <v>213</v>
      </c>
      <c r="E509" s="15">
        <v>2023</v>
      </c>
      <c r="F509" s="15" t="s">
        <v>162</v>
      </c>
      <c r="G509" s="15" t="s">
        <v>133</v>
      </c>
      <c r="H509" s="15" t="s">
        <v>136</v>
      </c>
      <c r="I509" s="15" t="s">
        <v>139</v>
      </c>
      <c r="J509" s="15" t="s">
        <v>141</v>
      </c>
      <c r="K509" s="15" t="s">
        <v>275</v>
      </c>
      <c r="L509" s="15" t="s">
        <v>277</v>
      </c>
      <c r="M509" s="15">
        <v>0.09</v>
      </c>
      <c r="N509" s="15">
        <v>0.11899999999999999</v>
      </c>
      <c r="O509" s="15">
        <v>3.0000000000000001E-3</v>
      </c>
      <c r="P509" s="15">
        <v>6.3E-2</v>
      </c>
      <c r="Q509" s="15">
        <v>0.04</v>
      </c>
      <c r="R509" s="15">
        <v>9.8000000000000004E-2</v>
      </c>
      <c r="S509" s="15">
        <v>9.4009999999999998</v>
      </c>
      <c r="U509" s="15">
        <v>-1.0999999999999999E-2</v>
      </c>
      <c r="V509" s="15">
        <v>1320</v>
      </c>
    </row>
    <row r="510" spans="2:22" x14ac:dyDescent="0.25">
      <c r="B510" s="15" t="s">
        <v>122</v>
      </c>
      <c r="C510" s="15" t="s">
        <v>345</v>
      </c>
      <c r="D510" s="15" t="s">
        <v>213</v>
      </c>
      <c r="E510" s="15">
        <v>2023</v>
      </c>
      <c r="F510" s="15" t="s">
        <v>162</v>
      </c>
      <c r="G510" s="15" t="s">
        <v>133</v>
      </c>
      <c r="H510" s="15" t="s">
        <v>136</v>
      </c>
      <c r="I510" s="15" t="s">
        <v>139</v>
      </c>
      <c r="J510" s="15" t="s">
        <v>141</v>
      </c>
      <c r="K510" s="15" t="s">
        <v>275</v>
      </c>
      <c r="L510" s="15" t="s">
        <v>278</v>
      </c>
      <c r="M510" s="15">
        <v>9.7000000000000003E-2</v>
      </c>
      <c r="N510" s="15">
        <v>0.159</v>
      </c>
      <c r="O510" s="15">
        <v>4.0000000000000001E-3</v>
      </c>
      <c r="P510" s="15">
        <v>6.3E-2</v>
      </c>
      <c r="Q510" s="15">
        <v>0.04</v>
      </c>
      <c r="R510" s="15">
        <v>0.10100000000000001</v>
      </c>
      <c r="S510" s="15">
        <v>9.4909999999999997</v>
      </c>
      <c r="U510" s="15">
        <v>-1.0999999999999999E-2</v>
      </c>
      <c r="V510" s="15">
        <v>1710</v>
      </c>
    </row>
    <row r="511" spans="2:22" x14ac:dyDescent="0.25">
      <c r="B511" s="15" t="s">
        <v>122</v>
      </c>
      <c r="C511" s="15" t="s">
        <v>345</v>
      </c>
      <c r="D511" s="15" t="s">
        <v>213</v>
      </c>
      <c r="E511" s="15">
        <v>2023</v>
      </c>
      <c r="F511" s="15" t="s">
        <v>162</v>
      </c>
      <c r="G511" s="15" t="s">
        <v>133</v>
      </c>
      <c r="H511" s="15" t="s">
        <v>136</v>
      </c>
      <c r="I511" s="15" t="s">
        <v>139</v>
      </c>
      <c r="J511" s="15" t="s">
        <v>141</v>
      </c>
      <c r="K511" s="15" t="s">
        <v>275</v>
      </c>
      <c r="L511" s="15" t="s">
        <v>279</v>
      </c>
      <c r="M511" s="15">
        <v>9.8000000000000004E-2</v>
      </c>
      <c r="N511" s="15">
        <v>0.11799999999999999</v>
      </c>
      <c r="O511" s="15">
        <v>5.0000000000000001E-3</v>
      </c>
      <c r="P511" s="15">
        <v>6.4000000000000001E-2</v>
      </c>
      <c r="Q511" s="15">
        <v>4.2999999999999997E-2</v>
      </c>
      <c r="R511" s="15">
        <v>0.10100000000000001</v>
      </c>
      <c r="S511" s="15">
        <v>9.4960000000000004</v>
      </c>
      <c r="U511" s="15">
        <v>-1.0999999999999999E-2</v>
      </c>
      <c r="V511" s="15">
        <v>550</v>
      </c>
    </row>
    <row r="512" spans="2:22" x14ac:dyDescent="0.25">
      <c r="B512" s="15" t="s">
        <v>122</v>
      </c>
      <c r="C512" s="15" t="s">
        <v>345</v>
      </c>
      <c r="D512" s="15" t="s">
        <v>213</v>
      </c>
      <c r="E512" s="15">
        <v>2023</v>
      </c>
      <c r="F512" s="15" t="s">
        <v>162</v>
      </c>
      <c r="G512" s="15" t="s">
        <v>133</v>
      </c>
      <c r="H512" s="15" t="s">
        <v>136</v>
      </c>
      <c r="I512" s="15" t="s">
        <v>139</v>
      </c>
      <c r="J512" s="15" t="s">
        <v>141</v>
      </c>
      <c r="K512" s="15" t="s">
        <v>275</v>
      </c>
      <c r="L512" s="15" t="s">
        <v>280</v>
      </c>
      <c r="M512" s="15">
        <v>0.13</v>
      </c>
      <c r="N512" s="15">
        <v>0.17399999999999999</v>
      </c>
      <c r="O512" s="15">
        <v>1.7000000000000001E-2</v>
      </c>
      <c r="P512" s="15">
        <v>7.8E-2</v>
      </c>
      <c r="Q512" s="15">
        <v>4.2000000000000003E-2</v>
      </c>
      <c r="R512" s="15">
        <v>0.125</v>
      </c>
      <c r="S512" s="15">
        <v>9.4949999999999992</v>
      </c>
      <c r="U512" s="15">
        <v>-1.0999999999999999E-2</v>
      </c>
      <c r="V512" s="15">
        <v>100</v>
      </c>
    </row>
    <row r="513" spans="2:22" x14ac:dyDescent="0.25">
      <c r="B513" s="15" t="s">
        <v>122</v>
      </c>
      <c r="C513" s="15" t="s">
        <v>345</v>
      </c>
      <c r="D513" s="15" t="s">
        <v>214</v>
      </c>
      <c r="E513" s="15">
        <v>2023</v>
      </c>
      <c r="F513" s="15" t="s">
        <v>162</v>
      </c>
      <c r="G513" s="15" t="s">
        <v>133</v>
      </c>
      <c r="H513" s="15" t="s">
        <v>136</v>
      </c>
      <c r="I513" s="15" t="s">
        <v>139</v>
      </c>
      <c r="J513" s="15" t="s">
        <v>141</v>
      </c>
      <c r="K513" s="15" t="s">
        <v>275</v>
      </c>
      <c r="L513" s="15" t="s">
        <v>276</v>
      </c>
      <c r="M513" s="15">
        <v>0.113</v>
      </c>
      <c r="N513" s="15">
        <v>0.191</v>
      </c>
      <c r="O513" s="15">
        <v>1.4999999999999999E-2</v>
      </c>
      <c r="P513" s="15">
        <v>6.4000000000000001E-2</v>
      </c>
      <c r="Q513" s="15">
        <v>4.2999999999999997E-2</v>
      </c>
      <c r="R513" s="15">
        <v>0.113</v>
      </c>
      <c r="S513" s="15">
        <v>9.3659999999999997</v>
      </c>
      <c r="U513" s="15">
        <v>-1.0999999999999999E-2</v>
      </c>
      <c r="V513" s="15">
        <v>160</v>
      </c>
    </row>
    <row r="514" spans="2:22" x14ac:dyDescent="0.25">
      <c r="B514" s="15" t="s">
        <v>122</v>
      </c>
      <c r="C514" s="15" t="s">
        <v>345</v>
      </c>
      <c r="D514" s="15" t="s">
        <v>214</v>
      </c>
      <c r="E514" s="15">
        <v>2023</v>
      </c>
      <c r="F514" s="15" t="s">
        <v>162</v>
      </c>
      <c r="G514" s="15" t="s">
        <v>133</v>
      </c>
      <c r="H514" s="15" t="s">
        <v>136</v>
      </c>
      <c r="I514" s="15" t="s">
        <v>139</v>
      </c>
      <c r="J514" s="15" t="s">
        <v>141</v>
      </c>
      <c r="K514" s="15" t="s">
        <v>275</v>
      </c>
      <c r="L514" s="15" t="s">
        <v>277</v>
      </c>
      <c r="M514" s="15">
        <v>8.7999999999999995E-2</v>
      </c>
      <c r="N514" s="15">
        <v>0.11899999999999999</v>
      </c>
      <c r="O514" s="15">
        <v>3.0000000000000001E-3</v>
      </c>
      <c r="P514" s="15">
        <v>0.06</v>
      </c>
      <c r="Q514" s="15">
        <v>3.9E-2</v>
      </c>
      <c r="R514" s="15">
        <v>9.2999999999999999E-2</v>
      </c>
      <c r="S514" s="15">
        <v>9.2200000000000006</v>
      </c>
      <c r="U514" s="15">
        <v>-1.0999999999999999E-2</v>
      </c>
      <c r="V514" s="15">
        <v>1320</v>
      </c>
    </row>
    <row r="515" spans="2:22" x14ac:dyDescent="0.25">
      <c r="B515" s="15" t="s">
        <v>122</v>
      </c>
      <c r="C515" s="15" t="s">
        <v>345</v>
      </c>
      <c r="D515" s="15" t="s">
        <v>214</v>
      </c>
      <c r="E515" s="15">
        <v>2023</v>
      </c>
      <c r="F515" s="15" t="s">
        <v>162</v>
      </c>
      <c r="G515" s="15" t="s">
        <v>133</v>
      </c>
      <c r="H515" s="15" t="s">
        <v>136</v>
      </c>
      <c r="I515" s="15" t="s">
        <v>139</v>
      </c>
      <c r="J515" s="15" t="s">
        <v>141</v>
      </c>
      <c r="K515" s="15" t="s">
        <v>275</v>
      </c>
      <c r="L515" s="15" t="s">
        <v>278</v>
      </c>
      <c r="M515" s="15">
        <v>9.2999999999999999E-2</v>
      </c>
      <c r="N515" s="15">
        <v>0.151</v>
      </c>
      <c r="O515" s="15">
        <v>4.0000000000000001E-3</v>
      </c>
      <c r="P515" s="15">
        <v>6.0999999999999999E-2</v>
      </c>
      <c r="Q515" s="15">
        <v>3.9E-2</v>
      </c>
      <c r="R515" s="15">
        <v>9.7000000000000003E-2</v>
      </c>
      <c r="S515" s="15">
        <v>9.31</v>
      </c>
      <c r="U515" s="15">
        <v>-1.0999999999999999E-2</v>
      </c>
      <c r="V515" s="15">
        <v>1710</v>
      </c>
    </row>
    <row r="516" spans="2:22" x14ac:dyDescent="0.25">
      <c r="B516" s="15" t="s">
        <v>122</v>
      </c>
      <c r="C516" s="15" t="s">
        <v>345</v>
      </c>
      <c r="D516" s="15" t="s">
        <v>214</v>
      </c>
      <c r="E516" s="15">
        <v>2023</v>
      </c>
      <c r="F516" s="15" t="s">
        <v>162</v>
      </c>
      <c r="G516" s="15" t="s">
        <v>133</v>
      </c>
      <c r="H516" s="15" t="s">
        <v>136</v>
      </c>
      <c r="I516" s="15" t="s">
        <v>139</v>
      </c>
      <c r="J516" s="15" t="s">
        <v>141</v>
      </c>
      <c r="K516" s="15" t="s">
        <v>275</v>
      </c>
      <c r="L516" s="15" t="s">
        <v>279</v>
      </c>
      <c r="M516" s="15">
        <v>9.5000000000000001E-2</v>
      </c>
      <c r="N516" s="15">
        <v>0.113</v>
      </c>
      <c r="O516" s="15">
        <v>5.0000000000000001E-3</v>
      </c>
      <c r="P516" s="15">
        <v>6.2E-2</v>
      </c>
      <c r="Q516" s="15">
        <v>4.1000000000000002E-2</v>
      </c>
      <c r="R516" s="15">
        <v>9.8000000000000004E-2</v>
      </c>
      <c r="S516" s="15">
        <v>9.3149999999999995</v>
      </c>
      <c r="U516" s="15">
        <v>-1.0999999999999999E-2</v>
      </c>
      <c r="V516" s="15">
        <v>550</v>
      </c>
    </row>
    <row r="517" spans="2:22" x14ac:dyDescent="0.25">
      <c r="B517" s="15" t="s">
        <v>122</v>
      </c>
      <c r="C517" s="15" t="s">
        <v>345</v>
      </c>
      <c r="D517" s="15" t="s">
        <v>214</v>
      </c>
      <c r="E517" s="15">
        <v>2023</v>
      </c>
      <c r="F517" s="15" t="s">
        <v>162</v>
      </c>
      <c r="G517" s="15" t="s">
        <v>133</v>
      </c>
      <c r="H517" s="15" t="s">
        <v>136</v>
      </c>
      <c r="I517" s="15" t="s">
        <v>139</v>
      </c>
      <c r="J517" s="15" t="s">
        <v>141</v>
      </c>
      <c r="K517" s="15" t="s">
        <v>275</v>
      </c>
      <c r="L517" s="15" t="s">
        <v>280</v>
      </c>
      <c r="M517" s="15">
        <v>0.125</v>
      </c>
      <c r="N517" s="15">
        <v>0.16700000000000001</v>
      </c>
      <c r="O517" s="15">
        <v>1.7000000000000001E-2</v>
      </c>
      <c r="P517" s="15">
        <v>7.9000000000000001E-2</v>
      </c>
      <c r="Q517" s="15">
        <v>4.2000000000000003E-2</v>
      </c>
      <c r="R517" s="15">
        <v>0.11799999999999999</v>
      </c>
      <c r="S517" s="15">
        <v>9.3140000000000001</v>
      </c>
      <c r="U517" s="15">
        <v>-1.0999999999999999E-2</v>
      </c>
      <c r="V517" s="15">
        <v>100</v>
      </c>
    </row>
    <row r="518" spans="2:22" x14ac:dyDescent="0.25">
      <c r="B518" s="15" t="s">
        <v>122</v>
      </c>
      <c r="C518" s="15" t="s">
        <v>345</v>
      </c>
      <c r="D518" s="15" t="s">
        <v>215</v>
      </c>
      <c r="E518" s="15">
        <v>2023</v>
      </c>
      <c r="F518" s="15" t="s">
        <v>162</v>
      </c>
      <c r="G518" s="15" t="s">
        <v>133</v>
      </c>
      <c r="H518" s="15" t="s">
        <v>136</v>
      </c>
      <c r="I518" s="15" t="s">
        <v>139</v>
      </c>
      <c r="J518" s="15" t="s">
        <v>141</v>
      </c>
      <c r="K518" s="15" t="s">
        <v>275</v>
      </c>
      <c r="L518" s="15" t="s">
        <v>276</v>
      </c>
      <c r="M518" s="15">
        <v>0.111</v>
      </c>
      <c r="N518" s="15">
        <v>0.189</v>
      </c>
      <c r="O518" s="15">
        <v>1.4999999999999999E-2</v>
      </c>
      <c r="P518" s="15">
        <v>6.4000000000000001E-2</v>
      </c>
      <c r="Q518" s="15">
        <v>4.1000000000000002E-2</v>
      </c>
      <c r="R518" s="15">
        <v>0.11</v>
      </c>
      <c r="S518" s="15">
        <v>9.3659999999999997</v>
      </c>
      <c r="U518" s="15">
        <v>-1.0999999999999999E-2</v>
      </c>
      <c r="V518" s="15">
        <v>160</v>
      </c>
    </row>
    <row r="519" spans="2:22" x14ac:dyDescent="0.25">
      <c r="B519" s="15" t="s">
        <v>122</v>
      </c>
      <c r="C519" s="15" t="s">
        <v>345</v>
      </c>
      <c r="D519" s="15" t="s">
        <v>215</v>
      </c>
      <c r="E519" s="15">
        <v>2023</v>
      </c>
      <c r="F519" s="15" t="s">
        <v>162</v>
      </c>
      <c r="G519" s="15" t="s">
        <v>133</v>
      </c>
      <c r="H519" s="15" t="s">
        <v>136</v>
      </c>
      <c r="I519" s="15" t="s">
        <v>139</v>
      </c>
      <c r="J519" s="15" t="s">
        <v>141</v>
      </c>
      <c r="K519" s="15" t="s">
        <v>275</v>
      </c>
      <c r="L519" s="15" t="s">
        <v>277</v>
      </c>
      <c r="M519" s="15">
        <v>8.5000000000000006E-2</v>
      </c>
      <c r="N519" s="15">
        <v>0.111</v>
      </c>
      <c r="O519" s="15">
        <v>3.0000000000000001E-3</v>
      </c>
      <c r="P519" s="15">
        <v>5.8999999999999997E-2</v>
      </c>
      <c r="Q519" s="15">
        <v>3.7999999999999999E-2</v>
      </c>
      <c r="R519" s="15">
        <v>9.1999999999999998E-2</v>
      </c>
      <c r="S519" s="15">
        <v>9.2210000000000001</v>
      </c>
      <c r="U519" s="15">
        <v>-1.0999999999999999E-2</v>
      </c>
      <c r="V519" s="15">
        <v>1320</v>
      </c>
    </row>
    <row r="520" spans="2:22" x14ac:dyDescent="0.25">
      <c r="B520" s="15" t="s">
        <v>122</v>
      </c>
      <c r="C520" s="15" t="s">
        <v>345</v>
      </c>
      <c r="D520" s="15" t="s">
        <v>215</v>
      </c>
      <c r="E520" s="15">
        <v>2023</v>
      </c>
      <c r="F520" s="15" t="s">
        <v>162</v>
      </c>
      <c r="G520" s="15" t="s">
        <v>133</v>
      </c>
      <c r="H520" s="15" t="s">
        <v>136</v>
      </c>
      <c r="I520" s="15" t="s">
        <v>139</v>
      </c>
      <c r="J520" s="15" t="s">
        <v>141</v>
      </c>
      <c r="K520" s="15" t="s">
        <v>275</v>
      </c>
      <c r="L520" s="15" t="s">
        <v>278</v>
      </c>
      <c r="M520" s="15">
        <v>0.09</v>
      </c>
      <c r="N520" s="15">
        <v>0.13300000000000001</v>
      </c>
      <c r="O520" s="15">
        <v>3.0000000000000001E-3</v>
      </c>
      <c r="P520" s="15">
        <v>0.06</v>
      </c>
      <c r="Q520" s="15">
        <v>3.9E-2</v>
      </c>
      <c r="R520" s="15">
        <v>9.4E-2</v>
      </c>
      <c r="S520" s="15">
        <v>9.3109999999999999</v>
      </c>
      <c r="U520" s="15">
        <v>-1.0999999999999999E-2</v>
      </c>
      <c r="V520" s="15">
        <v>1710</v>
      </c>
    </row>
    <row r="521" spans="2:22" x14ac:dyDescent="0.25">
      <c r="B521" s="15" t="s">
        <v>122</v>
      </c>
      <c r="C521" s="15" t="s">
        <v>345</v>
      </c>
      <c r="D521" s="15" t="s">
        <v>215</v>
      </c>
      <c r="E521" s="15">
        <v>2023</v>
      </c>
      <c r="F521" s="15" t="s">
        <v>162</v>
      </c>
      <c r="G521" s="15" t="s">
        <v>133</v>
      </c>
      <c r="H521" s="15" t="s">
        <v>136</v>
      </c>
      <c r="I521" s="15" t="s">
        <v>139</v>
      </c>
      <c r="J521" s="15" t="s">
        <v>141</v>
      </c>
      <c r="K521" s="15" t="s">
        <v>275</v>
      </c>
      <c r="L521" s="15" t="s">
        <v>279</v>
      </c>
      <c r="M521" s="15">
        <v>9.0999999999999998E-2</v>
      </c>
      <c r="N521" s="15">
        <v>0.104</v>
      </c>
      <c r="O521" s="15">
        <v>4.0000000000000001E-3</v>
      </c>
      <c r="P521" s="15">
        <v>6.2E-2</v>
      </c>
      <c r="Q521" s="15">
        <v>4.1000000000000002E-2</v>
      </c>
      <c r="R521" s="15">
        <v>9.8000000000000004E-2</v>
      </c>
      <c r="S521" s="15">
        <v>9.3160000000000007</v>
      </c>
      <c r="U521" s="15">
        <v>-1.0999999999999999E-2</v>
      </c>
      <c r="V521" s="15">
        <v>550</v>
      </c>
    </row>
    <row r="522" spans="2:22" x14ac:dyDescent="0.25">
      <c r="B522" s="15" t="s">
        <v>122</v>
      </c>
      <c r="C522" s="15" t="s">
        <v>345</v>
      </c>
      <c r="D522" s="15" t="s">
        <v>215</v>
      </c>
      <c r="E522" s="15">
        <v>2023</v>
      </c>
      <c r="F522" s="15" t="s">
        <v>162</v>
      </c>
      <c r="G522" s="15" t="s">
        <v>133</v>
      </c>
      <c r="H522" s="15" t="s">
        <v>136</v>
      </c>
      <c r="I522" s="15" t="s">
        <v>139</v>
      </c>
      <c r="J522" s="15" t="s">
        <v>141</v>
      </c>
      <c r="K522" s="15" t="s">
        <v>275</v>
      </c>
      <c r="L522" s="15" t="s">
        <v>280</v>
      </c>
      <c r="M522" s="15">
        <v>0.122</v>
      </c>
      <c r="N522" s="15">
        <v>0.16</v>
      </c>
      <c r="O522" s="15">
        <v>1.6E-2</v>
      </c>
      <c r="P522" s="15">
        <v>7.5999999999999998E-2</v>
      </c>
      <c r="Q522" s="15">
        <v>4.2999999999999997E-2</v>
      </c>
      <c r="R522" s="15">
        <v>0.11799999999999999</v>
      </c>
      <c r="S522" s="15">
        <v>9.3140000000000001</v>
      </c>
      <c r="U522" s="15">
        <v>-1.0999999999999999E-2</v>
      </c>
      <c r="V522" s="15">
        <v>100</v>
      </c>
    </row>
    <row r="523" spans="2:22" x14ac:dyDescent="0.25">
      <c r="B523" s="15" t="s">
        <v>122</v>
      </c>
      <c r="C523" s="15" t="s">
        <v>345</v>
      </c>
      <c r="D523" s="15" t="s">
        <v>216</v>
      </c>
      <c r="E523" s="15">
        <v>2023</v>
      </c>
      <c r="F523" s="15" t="s">
        <v>162</v>
      </c>
      <c r="G523" s="15" t="s">
        <v>133</v>
      </c>
      <c r="H523" s="15" t="s">
        <v>136</v>
      </c>
      <c r="I523" s="15" t="s">
        <v>139</v>
      </c>
      <c r="J523" s="15" t="s">
        <v>141</v>
      </c>
      <c r="K523" s="15" t="s">
        <v>275</v>
      </c>
      <c r="L523" s="15" t="s">
        <v>276</v>
      </c>
      <c r="M523" s="15">
        <v>0.11</v>
      </c>
      <c r="N523" s="15">
        <v>0.183</v>
      </c>
      <c r="O523" s="15">
        <v>1.4E-2</v>
      </c>
      <c r="P523" s="15">
        <v>6.3E-2</v>
      </c>
      <c r="Q523" s="15">
        <v>4.1000000000000002E-2</v>
      </c>
      <c r="R523" s="15">
        <v>0.112</v>
      </c>
      <c r="S523" s="15">
        <v>9.2449999999999992</v>
      </c>
      <c r="U523" s="15">
        <v>-1.0999999999999999E-2</v>
      </c>
      <c r="V523" s="15">
        <v>160</v>
      </c>
    </row>
    <row r="524" spans="2:22" x14ac:dyDescent="0.25">
      <c r="B524" s="15" t="s">
        <v>122</v>
      </c>
      <c r="C524" s="15" t="s">
        <v>345</v>
      </c>
      <c r="D524" s="15" t="s">
        <v>216</v>
      </c>
      <c r="E524" s="15">
        <v>2023</v>
      </c>
      <c r="F524" s="15" t="s">
        <v>162</v>
      </c>
      <c r="G524" s="15" t="s">
        <v>133</v>
      </c>
      <c r="H524" s="15" t="s">
        <v>136</v>
      </c>
      <c r="I524" s="15" t="s">
        <v>139</v>
      </c>
      <c r="J524" s="15" t="s">
        <v>141</v>
      </c>
      <c r="K524" s="15" t="s">
        <v>275</v>
      </c>
      <c r="L524" s="15" t="s">
        <v>277</v>
      </c>
      <c r="M524" s="15">
        <v>8.2000000000000003E-2</v>
      </c>
      <c r="N524" s="15">
        <v>0.10100000000000001</v>
      </c>
      <c r="O524" s="15">
        <v>3.0000000000000001E-3</v>
      </c>
      <c r="P524" s="15">
        <v>5.8000000000000003E-2</v>
      </c>
      <c r="Q524" s="15">
        <v>3.7999999999999999E-2</v>
      </c>
      <c r="R524" s="15">
        <v>0.09</v>
      </c>
      <c r="S524" s="15">
        <v>9.1020000000000003</v>
      </c>
      <c r="U524" s="15">
        <v>-1.0999999999999999E-2</v>
      </c>
      <c r="V524" s="15">
        <v>1320</v>
      </c>
    </row>
    <row r="525" spans="2:22" x14ac:dyDescent="0.25">
      <c r="B525" s="15" t="s">
        <v>122</v>
      </c>
      <c r="C525" s="15" t="s">
        <v>345</v>
      </c>
      <c r="D525" s="15" t="s">
        <v>216</v>
      </c>
      <c r="E525" s="15">
        <v>2023</v>
      </c>
      <c r="F525" s="15" t="s">
        <v>162</v>
      </c>
      <c r="G525" s="15" t="s">
        <v>133</v>
      </c>
      <c r="H525" s="15" t="s">
        <v>136</v>
      </c>
      <c r="I525" s="15" t="s">
        <v>139</v>
      </c>
      <c r="J525" s="15" t="s">
        <v>141</v>
      </c>
      <c r="K525" s="15" t="s">
        <v>275</v>
      </c>
      <c r="L525" s="15" t="s">
        <v>278</v>
      </c>
      <c r="M525" s="15">
        <v>8.6999999999999994E-2</v>
      </c>
      <c r="N525" s="15">
        <v>0.122</v>
      </c>
      <c r="O525" s="15">
        <v>3.0000000000000001E-3</v>
      </c>
      <c r="P525" s="15">
        <v>0.06</v>
      </c>
      <c r="Q525" s="15">
        <v>3.7999999999999999E-2</v>
      </c>
      <c r="R525" s="15">
        <v>9.1999999999999998E-2</v>
      </c>
      <c r="S525" s="15">
        <v>9.1920000000000002</v>
      </c>
      <c r="U525" s="15">
        <v>-1.0999999999999999E-2</v>
      </c>
      <c r="V525" s="15">
        <v>1710</v>
      </c>
    </row>
    <row r="526" spans="2:22" x14ac:dyDescent="0.25">
      <c r="B526" s="15" t="s">
        <v>122</v>
      </c>
      <c r="C526" s="15" t="s">
        <v>345</v>
      </c>
      <c r="D526" s="15" t="s">
        <v>216</v>
      </c>
      <c r="E526" s="15">
        <v>2023</v>
      </c>
      <c r="F526" s="15" t="s">
        <v>162</v>
      </c>
      <c r="G526" s="15" t="s">
        <v>133</v>
      </c>
      <c r="H526" s="15" t="s">
        <v>136</v>
      </c>
      <c r="I526" s="15" t="s">
        <v>139</v>
      </c>
      <c r="J526" s="15" t="s">
        <v>141</v>
      </c>
      <c r="K526" s="15" t="s">
        <v>275</v>
      </c>
      <c r="L526" s="15" t="s">
        <v>279</v>
      </c>
      <c r="M526" s="15">
        <v>8.7999999999999995E-2</v>
      </c>
      <c r="N526" s="15">
        <v>9.1999999999999998E-2</v>
      </c>
      <c r="O526" s="15">
        <v>4.0000000000000001E-3</v>
      </c>
      <c r="P526" s="15">
        <v>6.2E-2</v>
      </c>
      <c r="Q526" s="15">
        <v>3.9E-2</v>
      </c>
      <c r="R526" s="15">
        <v>9.8000000000000004E-2</v>
      </c>
      <c r="S526" s="15">
        <v>9.1980000000000004</v>
      </c>
      <c r="U526" s="15">
        <v>-1.0999999999999999E-2</v>
      </c>
      <c r="V526" s="15">
        <v>550</v>
      </c>
    </row>
    <row r="527" spans="2:22" x14ac:dyDescent="0.25">
      <c r="B527" s="15" t="s">
        <v>122</v>
      </c>
      <c r="C527" s="15" t="s">
        <v>345</v>
      </c>
      <c r="D527" s="15" t="s">
        <v>216</v>
      </c>
      <c r="E527" s="15">
        <v>2023</v>
      </c>
      <c r="F527" s="15" t="s">
        <v>162</v>
      </c>
      <c r="G527" s="15" t="s">
        <v>133</v>
      </c>
      <c r="H527" s="15" t="s">
        <v>136</v>
      </c>
      <c r="I527" s="15" t="s">
        <v>139</v>
      </c>
      <c r="J527" s="15" t="s">
        <v>141</v>
      </c>
      <c r="K527" s="15" t="s">
        <v>275</v>
      </c>
      <c r="L527" s="15" t="s">
        <v>280</v>
      </c>
      <c r="M527" s="15">
        <v>0.11700000000000001</v>
      </c>
      <c r="N527" s="15">
        <v>0.151</v>
      </c>
      <c r="O527" s="15">
        <v>1.4999999999999999E-2</v>
      </c>
      <c r="P527" s="15">
        <v>7.4999999999999997E-2</v>
      </c>
      <c r="Q527" s="15">
        <v>4.2000000000000003E-2</v>
      </c>
      <c r="R527" s="15">
        <v>0.11799999999999999</v>
      </c>
      <c r="S527" s="15">
        <v>9.1929999999999996</v>
      </c>
      <c r="U527" s="15">
        <v>-1.0999999999999999E-2</v>
      </c>
      <c r="V527" s="15">
        <v>100</v>
      </c>
    </row>
    <row r="528" spans="2:22" x14ac:dyDescent="0.25">
      <c r="B528" s="15" t="s">
        <v>122</v>
      </c>
      <c r="C528" s="15" t="s">
        <v>345</v>
      </c>
      <c r="D528" s="15" t="s">
        <v>217</v>
      </c>
      <c r="E528" s="15">
        <v>2023</v>
      </c>
      <c r="F528" s="15" t="s">
        <v>162</v>
      </c>
      <c r="G528" s="15" t="s">
        <v>133</v>
      </c>
      <c r="H528" s="15" t="s">
        <v>136</v>
      </c>
      <c r="I528" s="15" t="s">
        <v>139</v>
      </c>
      <c r="J528" s="15" t="s">
        <v>141</v>
      </c>
      <c r="K528" s="15" t="s">
        <v>275</v>
      </c>
      <c r="L528" s="15" t="s">
        <v>276</v>
      </c>
      <c r="M528" s="15">
        <v>0.106</v>
      </c>
      <c r="N528" s="15">
        <v>0.152</v>
      </c>
      <c r="O528" s="15">
        <v>1.2E-2</v>
      </c>
      <c r="P528" s="15">
        <v>6.2E-2</v>
      </c>
      <c r="Q528" s="15">
        <v>4.2000000000000003E-2</v>
      </c>
      <c r="R528" s="15">
        <v>0.109</v>
      </c>
      <c r="S528" s="15">
        <v>9.2449999999999992</v>
      </c>
      <c r="U528" s="15">
        <v>-1.0999999999999999E-2</v>
      </c>
      <c r="V528" s="15">
        <v>160</v>
      </c>
    </row>
    <row r="529" spans="2:22" x14ac:dyDescent="0.25">
      <c r="B529" s="15" t="s">
        <v>122</v>
      </c>
      <c r="C529" s="15" t="s">
        <v>345</v>
      </c>
      <c r="D529" s="15" t="s">
        <v>217</v>
      </c>
      <c r="E529" s="15">
        <v>2023</v>
      </c>
      <c r="F529" s="15" t="s">
        <v>162</v>
      </c>
      <c r="G529" s="15" t="s">
        <v>133</v>
      </c>
      <c r="H529" s="15" t="s">
        <v>136</v>
      </c>
      <c r="I529" s="15" t="s">
        <v>139</v>
      </c>
      <c r="J529" s="15" t="s">
        <v>141</v>
      </c>
      <c r="K529" s="15" t="s">
        <v>275</v>
      </c>
      <c r="L529" s="15" t="s">
        <v>277</v>
      </c>
      <c r="M529" s="15">
        <v>7.9000000000000001E-2</v>
      </c>
      <c r="N529" s="15">
        <v>8.5999999999999993E-2</v>
      </c>
      <c r="O529" s="15">
        <v>2E-3</v>
      </c>
      <c r="P529" s="15">
        <v>5.8000000000000003E-2</v>
      </c>
      <c r="Q529" s="15">
        <v>3.7999999999999999E-2</v>
      </c>
      <c r="R529" s="15">
        <v>0.09</v>
      </c>
      <c r="S529" s="15">
        <v>9.1020000000000003</v>
      </c>
      <c r="U529" s="15">
        <v>-1.0999999999999999E-2</v>
      </c>
      <c r="V529" s="15">
        <v>1320</v>
      </c>
    </row>
    <row r="530" spans="2:22" x14ac:dyDescent="0.25">
      <c r="B530" s="15" t="s">
        <v>122</v>
      </c>
      <c r="C530" s="15" t="s">
        <v>345</v>
      </c>
      <c r="D530" s="15" t="s">
        <v>217</v>
      </c>
      <c r="E530" s="15">
        <v>2023</v>
      </c>
      <c r="F530" s="15" t="s">
        <v>162</v>
      </c>
      <c r="G530" s="15" t="s">
        <v>133</v>
      </c>
      <c r="H530" s="15" t="s">
        <v>136</v>
      </c>
      <c r="I530" s="15" t="s">
        <v>139</v>
      </c>
      <c r="J530" s="15" t="s">
        <v>141</v>
      </c>
      <c r="K530" s="15" t="s">
        <v>275</v>
      </c>
      <c r="L530" s="15" t="s">
        <v>278</v>
      </c>
      <c r="M530" s="15">
        <v>8.3000000000000004E-2</v>
      </c>
      <c r="N530" s="15">
        <v>0.10100000000000001</v>
      </c>
      <c r="O530" s="15">
        <v>2E-3</v>
      </c>
      <c r="P530" s="15">
        <v>0.06</v>
      </c>
      <c r="Q530" s="15">
        <v>3.7999999999999999E-2</v>
      </c>
      <c r="R530" s="15">
        <v>9.1999999999999998E-2</v>
      </c>
      <c r="S530" s="15">
        <v>9.1920000000000002</v>
      </c>
      <c r="U530" s="15">
        <v>-1.0999999999999999E-2</v>
      </c>
      <c r="V530" s="15">
        <v>1710</v>
      </c>
    </row>
    <row r="531" spans="2:22" x14ac:dyDescent="0.25">
      <c r="B531" s="15" t="s">
        <v>122</v>
      </c>
      <c r="C531" s="15" t="s">
        <v>345</v>
      </c>
      <c r="D531" s="15" t="s">
        <v>217</v>
      </c>
      <c r="E531" s="15">
        <v>2023</v>
      </c>
      <c r="F531" s="15" t="s">
        <v>162</v>
      </c>
      <c r="G531" s="15" t="s">
        <v>133</v>
      </c>
      <c r="H531" s="15" t="s">
        <v>136</v>
      </c>
      <c r="I531" s="15" t="s">
        <v>139</v>
      </c>
      <c r="J531" s="15" t="s">
        <v>141</v>
      </c>
      <c r="K531" s="15" t="s">
        <v>275</v>
      </c>
      <c r="L531" s="15" t="s">
        <v>279</v>
      </c>
      <c r="M531" s="15">
        <v>8.5000000000000006E-2</v>
      </c>
      <c r="N531" s="15">
        <v>0.08</v>
      </c>
      <c r="O531" s="15">
        <v>3.0000000000000001E-3</v>
      </c>
      <c r="P531" s="15">
        <v>6.0999999999999999E-2</v>
      </c>
      <c r="Q531" s="15">
        <v>3.9E-2</v>
      </c>
      <c r="R531" s="15">
        <v>9.7000000000000003E-2</v>
      </c>
      <c r="S531" s="15">
        <v>9.1969999999999992</v>
      </c>
      <c r="U531" s="15">
        <v>-1.0999999999999999E-2</v>
      </c>
      <c r="V531" s="15">
        <v>550</v>
      </c>
    </row>
    <row r="532" spans="2:22" x14ac:dyDescent="0.25">
      <c r="B532" s="15" t="s">
        <v>122</v>
      </c>
      <c r="C532" s="15" t="s">
        <v>345</v>
      </c>
      <c r="D532" s="15" t="s">
        <v>217</v>
      </c>
      <c r="E532" s="15">
        <v>2023</v>
      </c>
      <c r="F532" s="15" t="s">
        <v>162</v>
      </c>
      <c r="G532" s="15" t="s">
        <v>133</v>
      </c>
      <c r="H532" s="15" t="s">
        <v>136</v>
      </c>
      <c r="I532" s="15" t="s">
        <v>139</v>
      </c>
      <c r="J532" s="15" t="s">
        <v>141</v>
      </c>
      <c r="K532" s="15" t="s">
        <v>275</v>
      </c>
      <c r="L532" s="15" t="s">
        <v>280</v>
      </c>
      <c r="M532" s="15">
        <v>0.115</v>
      </c>
      <c r="N532" s="15">
        <v>0.14699999999999999</v>
      </c>
      <c r="O532" s="15">
        <v>1.4999999999999999E-2</v>
      </c>
      <c r="P532" s="15">
        <v>7.6999999999999999E-2</v>
      </c>
      <c r="Q532" s="15">
        <v>4.1000000000000002E-2</v>
      </c>
      <c r="R532" s="15">
        <v>0.122</v>
      </c>
      <c r="S532" s="15">
        <v>9.1929999999999996</v>
      </c>
      <c r="U532" s="15">
        <v>-1.0999999999999999E-2</v>
      </c>
      <c r="V532" s="15">
        <v>100</v>
      </c>
    </row>
    <row r="533" spans="2:22" x14ac:dyDescent="0.25">
      <c r="B533" s="15" t="s">
        <v>122</v>
      </c>
      <c r="C533" s="15" t="s">
        <v>345</v>
      </c>
      <c r="D533" s="15" t="s">
        <v>218</v>
      </c>
      <c r="E533" s="15">
        <v>2023</v>
      </c>
      <c r="F533" s="15" t="s">
        <v>162</v>
      </c>
      <c r="G533" s="15" t="s">
        <v>133</v>
      </c>
      <c r="H533" s="15" t="s">
        <v>136</v>
      </c>
      <c r="I533" s="15" t="s">
        <v>139</v>
      </c>
      <c r="J533" s="15" t="s">
        <v>141</v>
      </c>
      <c r="K533" s="15" t="s">
        <v>275</v>
      </c>
      <c r="L533" s="15" t="s">
        <v>276</v>
      </c>
      <c r="M533" s="15">
        <v>0.1</v>
      </c>
      <c r="N533" s="15">
        <v>0.125</v>
      </c>
      <c r="O533" s="15">
        <v>0.01</v>
      </c>
      <c r="P533" s="15">
        <v>6.2E-2</v>
      </c>
      <c r="Q533" s="15">
        <v>4.3999999999999997E-2</v>
      </c>
      <c r="R533" s="15">
        <v>0.11</v>
      </c>
      <c r="S533" s="15">
        <v>9.17</v>
      </c>
      <c r="U533" s="15">
        <v>248.77699999999999</v>
      </c>
      <c r="V533" s="15">
        <v>160</v>
      </c>
    </row>
    <row r="534" spans="2:22" x14ac:dyDescent="0.25">
      <c r="B534" s="15" t="s">
        <v>122</v>
      </c>
      <c r="C534" s="15" t="s">
        <v>345</v>
      </c>
      <c r="D534" s="15" t="s">
        <v>218</v>
      </c>
      <c r="E534" s="15">
        <v>2023</v>
      </c>
      <c r="F534" s="15" t="s">
        <v>162</v>
      </c>
      <c r="G534" s="15" t="s">
        <v>133</v>
      </c>
      <c r="H534" s="15" t="s">
        <v>136</v>
      </c>
      <c r="I534" s="15" t="s">
        <v>139</v>
      </c>
      <c r="J534" s="15" t="s">
        <v>141</v>
      </c>
      <c r="K534" s="15" t="s">
        <v>275</v>
      </c>
      <c r="L534" s="15" t="s">
        <v>277</v>
      </c>
      <c r="M534" s="15">
        <v>7.5999999999999998E-2</v>
      </c>
      <c r="N534" s="15">
        <v>7.3999999999999996E-2</v>
      </c>
      <c r="O534" s="15">
        <v>2E-3</v>
      </c>
      <c r="P534" s="15">
        <v>5.7000000000000002E-2</v>
      </c>
      <c r="Q534" s="15">
        <v>3.7999999999999999E-2</v>
      </c>
      <c r="R534" s="15">
        <v>8.8999999999999996E-2</v>
      </c>
      <c r="S534" s="15">
        <v>9.0269999999999992</v>
      </c>
      <c r="U534" s="15">
        <v>292.137</v>
      </c>
      <c r="V534" s="15">
        <v>1320</v>
      </c>
    </row>
    <row r="535" spans="2:22" x14ac:dyDescent="0.25">
      <c r="B535" s="15" t="s">
        <v>122</v>
      </c>
      <c r="C535" s="15" t="s">
        <v>345</v>
      </c>
      <c r="D535" s="15" t="s">
        <v>218</v>
      </c>
      <c r="E535" s="15">
        <v>2023</v>
      </c>
      <c r="F535" s="15" t="s">
        <v>162</v>
      </c>
      <c r="G535" s="15" t="s">
        <v>133</v>
      </c>
      <c r="H535" s="15" t="s">
        <v>136</v>
      </c>
      <c r="I535" s="15" t="s">
        <v>139</v>
      </c>
      <c r="J535" s="15" t="s">
        <v>141</v>
      </c>
      <c r="K535" s="15" t="s">
        <v>275</v>
      </c>
      <c r="L535" s="15" t="s">
        <v>278</v>
      </c>
      <c r="M535" s="15">
        <v>8.1000000000000003E-2</v>
      </c>
      <c r="N535" s="15">
        <v>8.6999999999999994E-2</v>
      </c>
      <c r="O535" s="15">
        <v>2E-3</v>
      </c>
      <c r="P535" s="15">
        <v>0.06</v>
      </c>
      <c r="Q535" s="15">
        <v>3.9E-2</v>
      </c>
      <c r="R535" s="15">
        <v>9.1999999999999998E-2</v>
      </c>
      <c r="S535" s="15">
        <v>9.1180000000000003</v>
      </c>
      <c r="U535" s="15">
        <v>245.494</v>
      </c>
      <c r="V535" s="15">
        <v>1710</v>
      </c>
    </row>
    <row r="536" spans="2:22" x14ac:dyDescent="0.25">
      <c r="B536" s="15" t="s">
        <v>122</v>
      </c>
      <c r="C536" s="15" t="s">
        <v>345</v>
      </c>
      <c r="D536" s="15" t="s">
        <v>218</v>
      </c>
      <c r="E536" s="15">
        <v>2023</v>
      </c>
      <c r="F536" s="15" t="s">
        <v>162</v>
      </c>
      <c r="G536" s="15" t="s">
        <v>133</v>
      </c>
      <c r="H536" s="15" t="s">
        <v>136</v>
      </c>
      <c r="I536" s="15" t="s">
        <v>139</v>
      </c>
      <c r="J536" s="15" t="s">
        <v>141</v>
      </c>
      <c r="K536" s="15" t="s">
        <v>275</v>
      </c>
      <c r="L536" s="15" t="s">
        <v>279</v>
      </c>
      <c r="M536" s="15">
        <v>8.2000000000000003E-2</v>
      </c>
      <c r="N536" s="15">
        <v>7.2999999999999995E-2</v>
      </c>
      <c r="O536" s="15">
        <v>3.0000000000000001E-3</v>
      </c>
      <c r="P536" s="15">
        <v>6.2E-2</v>
      </c>
      <c r="Q536" s="15">
        <v>3.9E-2</v>
      </c>
      <c r="R536" s="15">
        <v>9.4E-2</v>
      </c>
      <c r="S536" s="15">
        <v>9.1240000000000006</v>
      </c>
      <c r="U536" s="15">
        <v>225.68299999999999</v>
      </c>
      <c r="V536" s="15">
        <v>550</v>
      </c>
    </row>
    <row r="537" spans="2:22" x14ac:dyDescent="0.25">
      <c r="B537" s="15" t="s">
        <v>122</v>
      </c>
      <c r="C537" s="15" t="s">
        <v>345</v>
      </c>
      <c r="D537" s="15" t="s">
        <v>218</v>
      </c>
      <c r="E537" s="15">
        <v>2023</v>
      </c>
      <c r="F537" s="15" t="s">
        <v>162</v>
      </c>
      <c r="G537" s="15" t="s">
        <v>133</v>
      </c>
      <c r="H537" s="15" t="s">
        <v>136</v>
      </c>
      <c r="I537" s="15" t="s">
        <v>139</v>
      </c>
      <c r="J537" s="15" t="s">
        <v>141</v>
      </c>
      <c r="K537" s="15" t="s">
        <v>275</v>
      </c>
      <c r="L537" s="15" t="s">
        <v>280</v>
      </c>
      <c r="M537" s="15">
        <v>0.107</v>
      </c>
      <c r="N537" s="15">
        <v>0.129</v>
      </c>
      <c r="O537" s="15">
        <v>1.2999999999999999E-2</v>
      </c>
      <c r="P537" s="15">
        <v>7.1999999999999995E-2</v>
      </c>
      <c r="Q537" s="15">
        <v>4.2999999999999997E-2</v>
      </c>
      <c r="R537" s="15">
        <v>0.12</v>
      </c>
      <c r="S537" s="15">
        <v>9.1180000000000003</v>
      </c>
      <c r="U537" s="15">
        <v>222.68700000000001</v>
      </c>
      <c r="V537" s="15">
        <v>100</v>
      </c>
    </row>
    <row r="538" spans="2:22" x14ac:dyDescent="0.25">
      <c r="B538" s="15" t="s">
        <v>122</v>
      </c>
      <c r="C538" s="15" t="s">
        <v>345</v>
      </c>
      <c r="D538" s="15" t="s">
        <v>219</v>
      </c>
      <c r="E538" s="15">
        <v>2023</v>
      </c>
      <c r="F538" s="15" t="s">
        <v>162</v>
      </c>
      <c r="G538" s="15" t="s">
        <v>133</v>
      </c>
      <c r="H538" s="15" t="s">
        <v>136</v>
      </c>
      <c r="I538" s="15" t="s">
        <v>139</v>
      </c>
      <c r="J538" s="15" t="s">
        <v>141</v>
      </c>
      <c r="K538" s="15" t="s">
        <v>275</v>
      </c>
      <c r="L538" s="15" t="s">
        <v>276</v>
      </c>
      <c r="M538" s="15">
        <v>9.5000000000000001E-2</v>
      </c>
      <c r="N538" s="15">
        <v>0.104</v>
      </c>
      <c r="O538" s="15">
        <v>8.0000000000000002E-3</v>
      </c>
      <c r="P538" s="15">
        <v>6.2E-2</v>
      </c>
      <c r="Q538" s="15">
        <v>4.3999999999999997E-2</v>
      </c>
      <c r="R538" s="15">
        <v>0.108</v>
      </c>
      <c r="S538" s="15">
        <v>9.17</v>
      </c>
      <c r="U538" s="15">
        <v>248.77699999999999</v>
      </c>
      <c r="V538" s="15">
        <v>160</v>
      </c>
    </row>
    <row r="539" spans="2:22" x14ac:dyDescent="0.25">
      <c r="B539" s="15" t="s">
        <v>122</v>
      </c>
      <c r="C539" s="15" t="s">
        <v>345</v>
      </c>
      <c r="D539" s="15" t="s">
        <v>219</v>
      </c>
      <c r="E539" s="15">
        <v>2023</v>
      </c>
      <c r="F539" s="15" t="s">
        <v>162</v>
      </c>
      <c r="G539" s="15" t="s">
        <v>133</v>
      </c>
      <c r="H539" s="15" t="s">
        <v>136</v>
      </c>
      <c r="I539" s="15" t="s">
        <v>139</v>
      </c>
      <c r="J539" s="15" t="s">
        <v>141</v>
      </c>
      <c r="K539" s="15" t="s">
        <v>275</v>
      </c>
      <c r="L539" s="15" t="s">
        <v>277</v>
      </c>
      <c r="M539" s="15">
        <v>7.6999999999999999E-2</v>
      </c>
      <c r="N539" s="15">
        <v>7.0000000000000007E-2</v>
      </c>
      <c r="O539" s="15">
        <v>2E-3</v>
      </c>
      <c r="P539" s="15">
        <v>0.06</v>
      </c>
      <c r="Q539" s="15">
        <v>3.9E-2</v>
      </c>
      <c r="R539" s="15">
        <v>9.0999999999999998E-2</v>
      </c>
      <c r="S539" s="15">
        <v>9.0259999999999998</v>
      </c>
      <c r="U539" s="15">
        <v>292.13499999999999</v>
      </c>
      <c r="V539" s="15">
        <v>1320</v>
      </c>
    </row>
    <row r="540" spans="2:22" x14ac:dyDescent="0.25">
      <c r="B540" s="15" t="s">
        <v>122</v>
      </c>
      <c r="C540" s="15" t="s">
        <v>345</v>
      </c>
      <c r="D540" s="15" t="s">
        <v>219</v>
      </c>
      <c r="E540" s="15">
        <v>2023</v>
      </c>
      <c r="F540" s="15" t="s">
        <v>162</v>
      </c>
      <c r="G540" s="15" t="s">
        <v>133</v>
      </c>
      <c r="H540" s="15" t="s">
        <v>136</v>
      </c>
      <c r="I540" s="15" t="s">
        <v>139</v>
      </c>
      <c r="J540" s="15" t="s">
        <v>141</v>
      </c>
      <c r="K540" s="15" t="s">
        <v>275</v>
      </c>
      <c r="L540" s="15" t="s">
        <v>278</v>
      </c>
      <c r="M540" s="15">
        <v>8.2000000000000003E-2</v>
      </c>
      <c r="N540" s="15">
        <v>0.08</v>
      </c>
      <c r="O540" s="15">
        <v>2E-3</v>
      </c>
      <c r="P540" s="15">
        <v>6.2E-2</v>
      </c>
      <c r="Q540" s="15">
        <v>3.9E-2</v>
      </c>
      <c r="R540" s="15">
        <v>9.2999999999999999E-2</v>
      </c>
      <c r="S540" s="15">
        <v>9.1180000000000003</v>
      </c>
      <c r="U540" s="15">
        <v>245.501</v>
      </c>
      <c r="V540" s="15">
        <v>1710</v>
      </c>
    </row>
    <row r="541" spans="2:22" x14ac:dyDescent="0.25">
      <c r="B541" s="15" t="s">
        <v>122</v>
      </c>
      <c r="C541" s="15" t="s">
        <v>345</v>
      </c>
      <c r="D541" s="15" t="s">
        <v>219</v>
      </c>
      <c r="E541" s="15">
        <v>2023</v>
      </c>
      <c r="F541" s="15" t="s">
        <v>162</v>
      </c>
      <c r="G541" s="15" t="s">
        <v>133</v>
      </c>
      <c r="H541" s="15" t="s">
        <v>136</v>
      </c>
      <c r="I541" s="15" t="s">
        <v>139</v>
      </c>
      <c r="J541" s="15" t="s">
        <v>141</v>
      </c>
      <c r="K541" s="15" t="s">
        <v>275</v>
      </c>
      <c r="L541" s="15" t="s">
        <v>279</v>
      </c>
      <c r="M541" s="15">
        <v>8.5000000000000006E-2</v>
      </c>
      <c r="N541" s="15">
        <v>7.4999999999999997E-2</v>
      </c>
      <c r="O541" s="15">
        <v>3.0000000000000001E-3</v>
      </c>
      <c r="P541" s="15">
        <v>6.5000000000000002E-2</v>
      </c>
      <c r="Q541" s="15">
        <v>4.1000000000000002E-2</v>
      </c>
      <c r="R541" s="15">
        <v>9.7000000000000003E-2</v>
      </c>
      <c r="S541" s="15">
        <v>9.1229999999999993</v>
      </c>
      <c r="U541" s="15">
        <v>225.70400000000001</v>
      </c>
      <c r="V541" s="15">
        <v>550</v>
      </c>
    </row>
    <row r="542" spans="2:22" x14ac:dyDescent="0.25">
      <c r="B542" s="15" t="s">
        <v>122</v>
      </c>
      <c r="C542" s="15" t="s">
        <v>345</v>
      </c>
      <c r="D542" s="15" t="s">
        <v>219</v>
      </c>
      <c r="E542" s="15">
        <v>2023</v>
      </c>
      <c r="F542" s="15" t="s">
        <v>162</v>
      </c>
      <c r="G542" s="15" t="s">
        <v>133</v>
      </c>
      <c r="H542" s="15" t="s">
        <v>136</v>
      </c>
      <c r="I542" s="15" t="s">
        <v>139</v>
      </c>
      <c r="J542" s="15" t="s">
        <v>141</v>
      </c>
      <c r="K542" s="15" t="s">
        <v>275</v>
      </c>
      <c r="L542" s="15" t="s">
        <v>280</v>
      </c>
      <c r="M542" s="15">
        <v>0.108</v>
      </c>
      <c r="N542" s="15">
        <v>0.126</v>
      </c>
      <c r="O542" s="15">
        <v>1.2999999999999999E-2</v>
      </c>
      <c r="P542" s="15">
        <v>7.1999999999999995E-2</v>
      </c>
      <c r="Q542" s="15">
        <v>4.8000000000000001E-2</v>
      </c>
      <c r="R542" s="15">
        <v>0.11899999999999999</v>
      </c>
      <c r="S542" s="15">
        <v>9.1170000000000009</v>
      </c>
      <c r="U542" s="15">
        <v>222.74600000000001</v>
      </c>
      <c r="V542" s="15">
        <v>100</v>
      </c>
    </row>
    <row r="543" spans="2:22" x14ac:dyDescent="0.25">
      <c r="B543" s="15" t="s">
        <v>122</v>
      </c>
      <c r="C543" s="15" t="s">
        <v>345</v>
      </c>
      <c r="D543" s="15" t="s">
        <v>220</v>
      </c>
      <c r="E543" s="15">
        <v>2023</v>
      </c>
      <c r="F543" s="15" t="s">
        <v>162</v>
      </c>
      <c r="G543" s="15" t="s">
        <v>133</v>
      </c>
      <c r="H543" s="15" t="s">
        <v>136</v>
      </c>
      <c r="I543" s="15" t="s">
        <v>139</v>
      </c>
      <c r="J543" s="15" t="s">
        <v>141</v>
      </c>
      <c r="K543" s="15" t="s">
        <v>275</v>
      </c>
      <c r="L543" s="15" t="s">
        <v>276</v>
      </c>
      <c r="M543" s="15">
        <v>9.7000000000000003E-2</v>
      </c>
      <c r="N543" s="15">
        <v>9.7000000000000003E-2</v>
      </c>
      <c r="O543" s="15">
        <v>8.0000000000000002E-3</v>
      </c>
      <c r="P543" s="15">
        <v>6.5000000000000002E-2</v>
      </c>
      <c r="Q543" s="15">
        <v>4.3999999999999997E-2</v>
      </c>
      <c r="R543" s="15">
        <v>0.114</v>
      </c>
      <c r="S543" s="15">
        <v>9.2509999999999994</v>
      </c>
      <c r="U543" s="15">
        <v>21601.102999999999</v>
      </c>
      <c r="V543" s="15">
        <v>160</v>
      </c>
    </row>
    <row r="544" spans="2:22" x14ac:dyDescent="0.25">
      <c r="B544" s="15" t="s">
        <v>122</v>
      </c>
      <c r="C544" s="15" t="s">
        <v>345</v>
      </c>
      <c r="D544" s="15" t="s">
        <v>220</v>
      </c>
      <c r="E544" s="15">
        <v>2023</v>
      </c>
      <c r="F544" s="15" t="s">
        <v>162</v>
      </c>
      <c r="G544" s="15" t="s">
        <v>133</v>
      </c>
      <c r="H544" s="15" t="s">
        <v>136</v>
      </c>
      <c r="I544" s="15" t="s">
        <v>139</v>
      </c>
      <c r="J544" s="15" t="s">
        <v>141</v>
      </c>
      <c r="K544" s="15" t="s">
        <v>275</v>
      </c>
      <c r="L544" s="15" t="s">
        <v>277</v>
      </c>
      <c r="M544" s="15">
        <v>0.08</v>
      </c>
      <c r="N544" s="15">
        <v>6.9000000000000006E-2</v>
      </c>
      <c r="O544" s="15">
        <v>2E-3</v>
      </c>
      <c r="P544" s="15">
        <v>6.4000000000000001E-2</v>
      </c>
      <c r="Q544" s="15">
        <v>4.1000000000000002E-2</v>
      </c>
      <c r="R544" s="15">
        <v>9.7000000000000003E-2</v>
      </c>
      <c r="S544" s="15">
        <v>9.1050000000000004</v>
      </c>
      <c r="U544" s="15">
        <v>21657.1</v>
      </c>
      <c r="V544" s="15">
        <v>1320</v>
      </c>
    </row>
    <row r="545" spans="2:22" x14ac:dyDescent="0.25">
      <c r="B545" s="15" t="s">
        <v>122</v>
      </c>
      <c r="C545" s="15" t="s">
        <v>345</v>
      </c>
      <c r="D545" s="15" t="s">
        <v>220</v>
      </c>
      <c r="E545" s="15">
        <v>2023</v>
      </c>
      <c r="F545" s="15" t="s">
        <v>162</v>
      </c>
      <c r="G545" s="15" t="s">
        <v>133</v>
      </c>
      <c r="H545" s="15" t="s">
        <v>136</v>
      </c>
      <c r="I545" s="15" t="s">
        <v>139</v>
      </c>
      <c r="J545" s="15" t="s">
        <v>141</v>
      </c>
      <c r="K545" s="15" t="s">
        <v>275</v>
      </c>
      <c r="L545" s="15" t="s">
        <v>278</v>
      </c>
      <c r="M545" s="15">
        <v>8.5000000000000006E-2</v>
      </c>
      <c r="N545" s="15">
        <v>7.5999999999999998E-2</v>
      </c>
      <c r="O545" s="15">
        <v>2E-3</v>
      </c>
      <c r="P545" s="15">
        <v>6.4000000000000001E-2</v>
      </c>
      <c r="Q545" s="15">
        <v>4.1000000000000002E-2</v>
      </c>
      <c r="R545" s="15">
        <v>9.8000000000000004E-2</v>
      </c>
      <c r="S545" s="15">
        <v>9.1929999999999996</v>
      </c>
      <c r="U545" s="15">
        <v>21237.269</v>
      </c>
      <c r="V545" s="15">
        <v>1710</v>
      </c>
    </row>
    <row r="546" spans="2:22" x14ac:dyDescent="0.25">
      <c r="B546" s="15" t="s">
        <v>122</v>
      </c>
      <c r="C546" s="15" t="s">
        <v>345</v>
      </c>
      <c r="D546" s="15" t="s">
        <v>220</v>
      </c>
      <c r="E546" s="15">
        <v>2023</v>
      </c>
      <c r="F546" s="15" t="s">
        <v>162</v>
      </c>
      <c r="G546" s="15" t="s">
        <v>133</v>
      </c>
      <c r="H546" s="15" t="s">
        <v>136</v>
      </c>
      <c r="I546" s="15" t="s">
        <v>139</v>
      </c>
      <c r="J546" s="15" t="s">
        <v>141</v>
      </c>
      <c r="K546" s="15" t="s">
        <v>275</v>
      </c>
      <c r="L546" s="15" t="s">
        <v>279</v>
      </c>
      <c r="M546" s="15">
        <v>0.09</v>
      </c>
      <c r="N546" s="15">
        <v>8.3000000000000004E-2</v>
      </c>
      <c r="O546" s="15">
        <v>4.0000000000000001E-3</v>
      </c>
      <c r="P546" s="15">
        <v>6.9000000000000006E-2</v>
      </c>
      <c r="Q546" s="15">
        <v>4.2999999999999997E-2</v>
      </c>
      <c r="R546" s="15">
        <v>0.106</v>
      </c>
      <c r="S546" s="15">
        <v>9.2029999999999994</v>
      </c>
      <c r="U546" s="15">
        <v>21200.832999999999</v>
      </c>
      <c r="V546" s="15">
        <v>550</v>
      </c>
    </row>
    <row r="547" spans="2:22" x14ac:dyDescent="0.25">
      <c r="B547" s="15" t="s">
        <v>122</v>
      </c>
      <c r="C547" s="15" t="s">
        <v>345</v>
      </c>
      <c r="D547" s="15" t="s">
        <v>220</v>
      </c>
      <c r="E547" s="15">
        <v>2023</v>
      </c>
      <c r="F547" s="15" t="s">
        <v>162</v>
      </c>
      <c r="G547" s="15" t="s">
        <v>133</v>
      </c>
      <c r="H547" s="15" t="s">
        <v>136</v>
      </c>
      <c r="I547" s="15" t="s">
        <v>139</v>
      </c>
      <c r="J547" s="15" t="s">
        <v>141</v>
      </c>
      <c r="K547" s="15" t="s">
        <v>275</v>
      </c>
      <c r="L547" s="15" t="s">
        <v>280</v>
      </c>
      <c r="M547" s="15">
        <v>0.114</v>
      </c>
      <c r="N547" s="15">
        <v>0.13100000000000001</v>
      </c>
      <c r="O547" s="15">
        <v>1.2999999999999999E-2</v>
      </c>
      <c r="P547" s="15">
        <v>7.9000000000000001E-2</v>
      </c>
      <c r="Q547" s="15">
        <v>4.5999999999999999E-2</v>
      </c>
      <c r="R547" s="15">
        <v>0.127</v>
      </c>
      <c r="S547" s="15">
        <v>9.1890000000000001</v>
      </c>
      <c r="U547" s="15">
        <v>20565.330999999998</v>
      </c>
      <c r="V547" s="15">
        <v>100</v>
      </c>
    </row>
    <row r="548" spans="2:22" x14ac:dyDescent="0.25">
      <c r="B548" s="15" t="s">
        <v>122</v>
      </c>
      <c r="C548" s="15" t="s">
        <v>345</v>
      </c>
      <c r="D548" s="15" t="s">
        <v>221</v>
      </c>
      <c r="E548" s="15">
        <v>2023</v>
      </c>
      <c r="F548" s="15" t="s">
        <v>162</v>
      </c>
      <c r="G548" s="15" t="s">
        <v>133</v>
      </c>
      <c r="H548" s="15" t="s">
        <v>136</v>
      </c>
      <c r="I548" s="15" t="s">
        <v>139</v>
      </c>
      <c r="J548" s="15" t="s">
        <v>141</v>
      </c>
      <c r="K548" s="15" t="s">
        <v>275</v>
      </c>
      <c r="L548" s="15" t="s">
        <v>276</v>
      </c>
      <c r="M548" s="15">
        <v>0.106</v>
      </c>
      <c r="N548" s="15">
        <v>9.7000000000000003E-2</v>
      </c>
      <c r="O548" s="15">
        <v>8.0000000000000002E-3</v>
      </c>
      <c r="P548" s="15">
        <v>7.2999999999999995E-2</v>
      </c>
      <c r="Q548" s="15">
        <v>4.8000000000000001E-2</v>
      </c>
      <c r="R548" s="15">
        <v>0.125</v>
      </c>
      <c r="S548" s="15">
        <v>9.2509999999999994</v>
      </c>
      <c r="U548" s="15">
        <v>21600.095000000001</v>
      </c>
      <c r="V548" s="15">
        <v>160</v>
      </c>
    </row>
    <row r="549" spans="2:22" x14ac:dyDescent="0.25">
      <c r="B549" s="15" t="s">
        <v>122</v>
      </c>
      <c r="C549" s="15" t="s">
        <v>345</v>
      </c>
      <c r="D549" s="15" t="s">
        <v>221</v>
      </c>
      <c r="E549" s="15">
        <v>2023</v>
      </c>
      <c r="F549" s="15" t="s">
        <v>162</v>
      </c>
      <c r="G549" s="15" t="s">
        <v>133</v>
      </c>
      <c r="H549" s="15" t="s">
        <v>136</v>
      </c>
      <c r="I549" s="15" t="s">
        <v>139</v>
      </c>
      <c r="J549" s="15" t="s">
        <v>141</v>
      </c>
      <c r="K549" s="15" t="s">
        <v>275</v>
      </c>
      <c r="L549" s="15" t="s">
        <v>277</v>
      </c>
      <c r="M549" s="15">
        <v>9.0999999999999998E-2</v>
      </c>
      <c r="N549" s="15">
        <v>7.4999999999999997E-2</v>
      </c>
      <c r="O549" s="15">
        <v>2E-3</v>
      </c>
      <c r="P549" s="15">
        <v>7.0999999999999994E-2</v>
      </c>
      <c r="Q549" s="15">
        <v>4.7E-2</v>
      </c>
      <c r="R549" s="15">
        <v>0.11</v>
      </c>
      <c r="S549" s="15">
        <v>9.1050000000000004</v>
      </c>
      <c r="U549" s="15">
        <v>21657.258999999998</v>
      </c>
      <c r="V549" s="15">
        <v>1320</v>
      </c>
    </row>
    <row r="550" spans="2:22" x14ac:dyDescent="0.25">
      <c r="B550" s="15" t="s">
        <v>122</v>
      </c>
      <c r="C550" s="15" t="s">
        <v>345</v>
      </c>
      <c r="D550" s="15" t="s">
        <v>221</v>
      </c>
      <c r="E550" s="15">
        <v>2023</v>
      </c>
      <c r="F550" s="15" t="s">
        <v>162</v>
      </c>
      <c r="G550" s="15" t="s">
        <v>133</v>
      </c>
      <c r="H550" s="15" t="s">
        <v>136</v>
      </c>
      <c r="I550" s="15" t="s">
        <v>139</v>
      </c>
      <c r="J550" s="15" t="s">
        <v>141</v>
      </c>
      <c r="K550" s="15" t="s">
        <v>275</v>
      </c>
      <c r="L550" s="15" t="s">
        <v>278</v>
      </c>
      <c r="M550" s="15">
        <v>9.7000000000000003E-2</v>
      </c>
      <c r="N550" s="15">
        <v>8.8999999999999996E-2</v>
      </c>
      <c r="O550" s="15">
        <v>2E-3</v>
      </c>
      <c r="P550" s="15">
        <v>7.5999999999999998E-2</v>
      </c>
      <c r="Q550" s="15">
        <v>4.8000000000000001E-2</v>
      </c>
      <c r="R550" s="15">
        <v>0.114</v>
      </c>
      <c r="S550" s="15">
        <v>9.1929999999999996</v>
      </c>
      <c r="U550" s="15">
        <v>21237.388999999999</v>
      </c>
      <c r="V550" s="15">
        <v>1710</v>
      </c>
    </row>
    <row r="551" spans="2:22" x14ac:dyDescent="0.25">
      <c r="B551" s="15" t="s">
        <v>122</v>
      </c>
      <c r="C551" s="15" t="s">
        <v>345</v>
      </c>
      <c r="D551" s="15" t="s">
        <v>221</v>
      </c>
      <c r="E551" s="15">
        <v>2023</v>
      </c>
      <c r="F551" s="15" t="s">
        <v>162</v>
      </c>
      <c r="G551" s="15" t="s">
        <v>133</v>
      </c>
      <c r="H551" s="15" t="s">
        <v>136</v>
      </c>
      <c r="I551" s="15" t="s">
        <v>139</v>
      </c>
      <c r="J551" s="15" t="s">
        <v>141</v>
      </c>
      <c r="K551" s="15" t="s">
        <v>275</v>
      </c>
      <c r="L551" s="15" t="s">
        <v>279</v>
      </c>
      <c r="M551" s="15">
        <v>0.10299999999999999</v>
      </c>
      <c r="N551" s="15">
        <v>9.1999999999999998E-2</v>
      </c>
      <c r="O551" s="15">
        <v>4.0000000000000001E-3</v>
      </c>
      <c r="P551" s="15">
        <v>7.9000000000000001E-2</v>
      </c>
      <c r="Q551" s="15">
        <v>0.05</v>
      </c>
      <c r="R551" s="15">
        <v>0.123</v>
      </c>
      <c r="S551" s="15">
        <v>9.2029999999999994</v>
      </c>
      <c r="U551" s="15">
        <v>21200.2</v>
      </c>
      <c r="V551" s="15">
        <v>550</v>
      </c>
    </row>
    <row r="552" spans="2:22" x14ac:dyDescent="0.25">
      <c r="B552" s="15" t="s">
        <v>122</v>
      </c>
      <c r="C552" s="15" t="s">
        <v>345</v>
      </c>
      <c r="D552" s="15" t="s">
        <v>221</v>
      </c>
      <c r="E552" s="15">
        <v>2023</v>
      </c>
      <c r="F552" s="15" t="s">
        <v>162</v>
      </c>
      <c r="G552" s="15" t="s">
        <v>133</v>
      </c>
      <c r="H552" s="15" t="s">
        <v>136</v>
      </c>
      <c r="I552" s="15" t="s">
        <v>139</v>
      </c>
      <c r="J552" s="15" t="s">
        <v>141</v>
      </c>
      <c r="K552" s="15" t="s">
        <v>275</v>
      </c>
      <c r="L552" s="15" t="s">
        <v>280</v>
      </c>
      <c r="M552" s="15">
        <v>0.121</v>
      </c>
      <c r="N552" s="15">
        <v>0.125</v>
      </c>
      <c r="O552" s="15">
        <v>1.2E-2</v>
      </c>
      <c r="P552" s="15">
        <v>8.4000000000000005E-2</v>
      </c>
      <c r="Q552" s="15">
        <v>5.2999999999999999E-2</v>
      </c>
      <c r="R552" s="15">
        <v>0.14399999999999999</v>
      </c>
      <c r="S552" s="15">
        <v>9.1890000000000001</v>
      </c>
      <c r="U552" s="15">
        <v>20567.080000000002</v>
      </c>
      <c r="V552" s="15">
        <v>100</v>
      </c>
    </row>
    <row r="553" spans="2:22" x14ac:dyDescent="0.25">
      <c r="B553" s="15" t="s">
        <v>122</v>
      </c>
      <c r="C553" s="15" t="s">
        <v>345</v>
      </c>
      <c r="D553" s="15" t="s">
        <v>222</v>
      </c>
      <c r="E553" s="15">
        <v>2023</v>
      </c>
      <c r="F553" s="15" t="s">
        <v>162</v>
      </c>
      <c r="G553" s="15" t="s">
        <v>133</v>
      </c>
      <c r="H553" s="15" t="s">
        <v>136</v>
      </c>
      <c r="I553" s="15" t="s">
        <v>139</v>
      </c>
      <c r="J553" s="15" t="s">
        <v>141</v>
      </c>
      <c r="K553" s="15" t="s">
        <v>275</v>
      </c>
      <c r="L553" s="15" t="s">
        <v>276</v>
      </c>
      <c r="M553" s="15">
        <v>0.113</v>
      </c>
      <c r="N553" s="15">
        <v>9.4E-2</v>
      </c>
      <c r="O553" s="15">
        <v>7.0000000000000001E-3</v>
      </c>
      <c r="P553" s="15">
        <v>8.2000000000000003E-2</v>
      </c>
      <c r="Q553" s="15">
        <v>5.2999999999999999E-2</v>
      </c>
      <c r="R553" s="15">
        <v>0.13300000000000001</v>
      </c>
      <c r="S553" s="15">
        <v>9.5020000000000007</v>
      </c>
      <c r="U553" s="15">
        <v>110902.20699999999</v>
      </c>
      <c r="V553" s="15">
        <v>160</v>
      </c>
    </row>
    <row r="554" spans="2:22" x14ac:dyDescent="0.25">
      <c r="B554" s="15" t="s">
        <v>122</v>
      </c>
      <c r="C554" s="15" t="s">
        <v>345</v>
      </c>
      <c r="D554" s="15" t="s">
        <v>222</v>
      </c>
      <c r="E554" s="15">
        <v>2023</v>
      </c>
      <c r="F554" s="15" t="s">
        <v>162</v>
      </c>
      <c r="G554" s="15" t="s">
        <v>133</v>
      </c>
      <c r="H554" s="15" t="s">
        <v>136</v>
      </c>
      <c r="I554" s="15" t="s">
        <v>139</v>
      </c>
      <c r="J554" s="15" t="s">
        <v>141</v>
      </c>
      <c r="K554" s="15" t="s">
        <v>275</v>
      </c>
      <c r="L554" s="15" t="s">
        <v>277</v>
      </c>
      <c r="M554" s="15">
        <v>0.105</v>
      </c>
      <c r="N554" s="15">
        <v>8.5999999999999993E-2</v>
      </c>
      <c r="O554" s="15">
        <v>2E-3</v>
      </c>
      <c r="P554" s="15">
        <v>8.4000000000000005E-2</v>
      </c>
      <c r="Q554" s="15">
        <v>5.3999999999999999E-2</v>
      </c>
      <c r="R554" s="15">
        <v>0.13200000000000001</v>
      </c>
      <c r="S554" s="15">
        <v>9.3550000000000004</v>
      </c>
      <c r="U554" s="15">
        <v>108447.326</v>
      </c>
      <c r="V554" s="15">
        <v>1320</v>
      </c>
    </row>
    <row r="555" spans="2:22" x14ac:dyDescent="0.25">
      <c r="B555" s="15" t="s">
        <v>122</v>
      </c>
      <c r="C555" s="15" t="s">
        <v>345</v>
      </c>
      <c r="D555" s="15" t="s">
        <v>222</v>
      </c>
      <c r="E555" s="15">
        <v>2023</v>
      </c>
      <c r="F555" s="15" t="s">
        <v>162</v>
      </c>
      <c r="G555" s="15" t="s">
        <v>133</v>
      </c>
      <c r="H555" s="15" t="s">
        <v>136</v>
      </c>
      <c r="I555" s="15" t="s">
        <v>139</v>
      </c>
      <c r="J555" s="15" t="s">
        <v>141</v>
      </c>
      <c r="K555" s="15" t="s">
        <v>275</v>
      </c>
      <c r="L555" s="15" t="s">
        <v>278</v>
      </c>
      <c r="M555" s="15">
        <v>0.111</v>
      </c>
      <c r="N555" s="15">
        <v>9.0999999999999998E-2</v>
      </c>
      <c r="O555" s="15">
        <v>2E-3</v>
      </c>
      <c r="P555" s="15">
        <v>8.7999999999999995E-2</v>
      </c>
      <c r="Q555" s="15">
        <v>5.6000000000000001E-2</v>
      </c>
      <c r="R555" s="15">
        <v>0.13800000000000001</v>
      </c>
      <c r="S555" s="15">
        <v>9.4380000000000006</v>
      </c>
      <c r="U555" s="15">
        <v>108285.85</v>
      </c>
      <c r="V555" s="15">
        <v>1710</v>
      </c>
    </row>
    <row r="556" spans="2:22" x14ac:dyDescent="0.25">
      <c r="B556" s="15" t="s">
        <v>122</v>
      </c>
      <c r="C556" s="15" t="s">
        <v>345</v>
      </c>
      <c r="D556" s="15" t="s">
        <v>222</v>
      </c>
      <c r="E556" s="15">
        <v>2023</v>
      </c>
      <c r="F556" s="15" t="s">
        <v>162</v>
      </c>
      <c r="G556" s="15" t="s">
        <v>133</v>
      </c>
      <c r="H556" s="15" t="s">
        <v>136</v>
      </c>
      <c r="I556" s="15" t="s">
        <v>139</v>
      </c>
      <c r="J556" s="15" t="s">
        <v>141</v>
      </c>
      <c r="K556" s="15" t="s">
        <v>275</v>
      </c>
      <c r="L556" s="15" t="s">
        <v>279</v>
      </c>
      <c r="M556" s="15">
        <v>0.11600000000000001</v>
      </c>
      <c r="N556" s="15">
        <v>9.0999999999999998E-2</v>
      </c>
      <c r="O556" s="15">
        <v>4.0000000000000001E-3</v>
      </c>
      <c r="P556" s="15">
        <v>0.09</v>
      </c>
      <c r="Q556" s="15">
        <v>5.8999999999999997E-2</v>
      </c>
      <c r="R556" s="15">
        <v>0.14099999999999999</v>
      </c>
      <c r="S556" s="15">
        <v>9.4550000000000001</v>
      </c>
      <c r="U556" s="15">
        <v>108728.79</v>
      </c>
      <c r="V556" s="15">
        <v>550</v>
      </c>
    </row>
    <row r="557" spans="2:22" x14ac:dyDescent="0.25">
      <c r="B557" s="15" t="s">
        <v>122</v>
      </c>
      <c r="C557" s="15" t="s">
        <v>345</v>
      </c>
      <c r="D557" s="15" t="s">
        <v>222</v>
      </c>
      <c r="E557" s="15">
        <v>2023</v>
      </c>
      <c r="F557" s="15" t="s">
        <v>162</v>
      </c>
      <c r="G557" s="15" t="s">
        <v>133</v>
      </c>
      <c r="H557" s="15" t="s">
        <v>136</v>
      </c>
      <c r="I557" s="15" t="s">
        <v>139</v>
      </c>
      <c r="J557" s="15" t="s">
        <v>141</v>
      </c>
      <c r="K557" s="15" t="s">
        <v>275</v>
      </c>
      <c r="L557" s="15" t="s">
        <v>280</v>
      </c>
      <c r="M557" s="15">
        <v>0.129</v>
      </c>
      <c r="N557" s="15">
        <v>0.126</v>
      </c>
      <c r="O557" s="15">
        <v>1.2999999999999999E-2</v>
      </c>
      <c r="P557" s="15">
        <v>9.0999999999999998E-2</v>
      </c>
      <c r="Q557" s="15">
        <v>6.5000000000000002E-2</v>
      </c>
      <c r="R557" s="15">
        <v>0.157</v>
      </c>
      <c r="S557" s="15">
        <v>9.4380000000000006</v>
      </c>
      <c r="U557" s="15">
        <v>106813.461</v>
      </c>
      <c r="V557" s="15">
        <v>100</v>
      </c>
    </row>
    <row r="558" spans="2:22" x14ac:dyDescent="0.25">
      <c r="B558" s="15" t="s">
        <v>122</v>
      </c>
      <c r="C558" s="15" t="s">
        <v>345</v>
      </c>
      <c r="D558" s="15" t="s">
        <v>223</v>
      </c>
      <c r="E558" s="15">
        <v>2023</v>
      </c>
      <c r="F558" s="15" t="s">
        <v>162</v>
      </c>
      <c r="G558" s="15" t="s">
        <v>133</v>
      </c>
      <c r="H558" s="15" t="s">
        <v>136</v>
      </c>
      <c r="I558" s="15" t="s">
        <v>139</v>
      </c>
      <c r="J558" s="15" t="s">
        <v>141</v>
      </c>
      <c r="K558" s="15" t="s">
        <v>275</v>
      </c>
      <c r="L558" s="15" t="s">
        <v>276</v>
      </c>
      <c r="M558" s="15">
        <v>0.13100000000000001</v>
      </c>
      <c r="N558" s="15">
        <v>0.106</v>
      </c>
      <c r="O558" s="15">
        <v>8.0000000000000002E-3</v>
      </c>
      <c r="P558" s="15">
        <v>9.5000000000000001E-2</v>
      </c>
      <c r="Q558" s="15">
        <v>6.5000000000000002E-2</v>
      </c>
      <c r="R558" s="15">
        <v>0.159</v>
      </c>
      <c r="S558" s="15">
        <v>9.5009999999999994</v>
      </c>
      <c r="U558" s="15">
        <v>110902.44100000001</v>
      </c>
      <c r="V558" s="15">
        <v>160</v>
      </c>
    </row>
    <row r="559" spans="2:22" x14ac:dyDescent="0.25">
      <c r="B559" s="15" t="s">
        <v>122</v>
      </c>
      <c r="C559" s="15" t="s">
        <v>345</v>
      </c>
      <c r="D559" s="15" t="s">
        <v>223</v>
      </c>
      <c r="E559" s="15">
        <v>2023</v>
      </c>
      <c r="F559" s="15" t="s">
        <v>162</v>
      </c>
      <c r="G559" s="15" t="s">
        <v>133</v>
      </c>
      <c r="H559" s="15" t="s">
        <v>136</v>
      </c>
      <c r="I559" s="15" t="s">
        <v>139</v>
      </c>
      <c r="J559" s="15" t="s">
        <v>141</v>
      </c>
      <c r="K559" s="15" t="s">
        <v>275</v>
      </c>
      <c r="L559" s="15" t="s">
        <v>277</v>
      </c>
      <c r="M559" s="15">
        <v>0.122</v>
      </c>
      <c r="N559" s="15">
        <v>9.2999999999999999E-2</v>
      </c>
      <c r="O559" s="15">
        <v>3.0000000000000001E-3</v>
      </c>
      <c r="P559" s="15">
        <v>9.7000000000000003E-2</v>
      </c>
      <c r="Q559" s="15">
        <v>6.5000000000000002E-2</v>
      </c>
      <c r="R559" s="15">
        <v>0.154</v>
      </c>
      <c r="S559" s="15">
        <v>9.3550000000000004</v>
      </c>
      <c r="U559" s="15">
        <v>108446.89</v>
      </c>
      <c r="V559" s="15">
        <v>1320</v>
      </c>
    </row>
    <row r="560" spans="2:22" x14ac:dyDescent="0.25">
      <c r="B560" s="15" t="s">
        <v>122</v>
      </c>
      <c r="C560" s="15" t="s">
        <v>345</v>
      </c>
      <c r="D560" s="15" t="s">
        <v>223</v>
      </c>
      <c r="E560" s="15">
        <v>2023</v>
      </c>
      <c r="F560" s="15" t="s">
        <v>162</v>
      </c>
      <c r="G560" s="15" t="s">
        <v>133</v>
      </c>
      <c r="H560" s="15" t="s">
        <v>136</v>
      </c>
      <c r="I560" s="15" t="s">
        <v>139</v>
      </c>
      <c r="J560" s="15" t="s">
        <v>141</v>
      </c>
      <c r="K560" s="15" t="s">
        <v>275</v>
      </c>
      <c r="L560" s="15" t="s">
        <v>278</v>
      </c>
      <c r="M560" s="15">
        <v>0.13400000000000001</v>
      </c>
      <c r="N560" s="15">
        <v>0.11</v>
      </c>
      <c r="O560" s="15">
        <v>3.0000000000000001E-3</v>
      </c>
      <c r="P560" s="15">
        <v>0.11</v>
      </c>
      <c r="Q560" s="15">
        <v>7.0000000000000007E-2</v>
      </c>
      <c r="R560" s="15">
        <v>0.16200000000000001</v>
      </c>
      <c r="S560" s="15">
        <v>9.4380000000000006</v>
      </c>
      <c r="U560" s="15">
        <v>108286.999</v>
      </c>
      <c r="V560" s="15">
        <v>1710</v>
      </c>
    </row>
    <row r="561" spans="2:22" x14ac:dyDescent="0.25">
      <c r="B561" s="15" t="s">
        <v>122</v>
      </c>
      <c r="C561" s="15" t="s">
        <v>345</v>
      </c>
      <c r="D561" s="15" t="s">
        <v>223</v>
      </c>
      <c r="E561" s="15">
        <v>2023</v>
      </c>
      <c r="F561" s="15" t="s">
        <v>162</v>
      </c>
      <c r="G561" s="15" t="s">
        <v>133</v>
      </c>
      <c r="H561" s="15" t="s">
        <v>136</v>
      </c>
      <c r="I561" s="15" t="s">
        <v>139</v>
      </c>
      <c r="J561" s="15" t="s">
        <v>141</v>
      </c>
      <c r="K561" s="15" t="s">
        <v>275</v>
      </c>
      <c r="L561" s="15" t="s">
        <v>279</v>
      </c>
      <c r="M561" s="15">
        <v>0.14000000000000001</v>
      </c>
      <c r="N561" s="15">
        <v>0.11700000000000001</v>
      </c>
      <c r="O561" s="15">
        <v>5.0000000000000001E-3</v>
      </c>
      <c r="P561" s="15">
        <v>0.111</v>
      </c>
      <c r="Q561" s="15">
        <v>7.4999999999999997E-2</v>
      </c>
      <c r="R561" s="15">
        <v>0.17</v>
      </c>
      <c r="S561" s="15">
        <v>9.4550000000000001</v>
      </c>
      <c r="U561" s="15">
        <v>108730.19899999999</v>
      </c>
      <c r="V561" s="15">
        <v>550</v>
      </c>
    </row>
    <row r="562" spans="2:22" x14ac:dyDescent="0.25">
      <c r="B562" s="15" t="s">
        <v>122</v>
      </c>
      <c r="C562" s="15" t="s">
        <v>345</v>
      </c>
      <c r="D562" s="15" t="s">
        <v>223</v>
      </c>
      <c r="E562" s="15">
        <v>2023</v>
      </c>
      <c r="F562" s="15" t="s">
        <v>162</v>
      </c>
      <c r="G562" s="15" t="s">
        <v>133</v>
      </c>
      <c r="H562" s="15" t="s">
        <v>136</v>
      </c>
      <c r="I562" s="15" t="s">
        <v>139</v>
      </c>
      <c r="J562" s="15" t="s">
        <v>141</v>
      </c>
      <c r="K562" s="15" t="s">
        <v>275</v>
      </c>
      <c r="L562" s="15" t="s">
        <v>280</v>
      </c>
      <c r="M562" s="15">
        <v>0.151</v>
      </c>
      <c r="N562" s="15">
        <v>0.13200000000000001</v>
      </c>
      <c r="O562" s="15">
        <v>1.2999999999999999E-2</v>
      </c>
      <c r="P562" s="15">
        <v>0.12</v>
      </c>
      <c r="Q562" s="15">
        <v>8.1000000000000003E-2</v>
      </c>
      <c r="R562" s="15">
        <v>0.17499999999999999</v>
      </c>
      <c r="S562" s="15">
        <v>9.4380000000000006</v>
      </c>
      <c r="U562" s="15">
        <v>106817.251</v>
      </c>
      <c r="V562" s="15">
        <v>100</v>
      </c>
    </row>
    <row r="563" spans="2:22" x14ac:dyDescent="0.25">
      <c r="B563" s="15" t="s">
        <v>122</v>
      </c>
      <c r="C563" s="15" t="s">
        <v>345</v>
      </c>
      <c r="D563" s="15" t="s">
        <v>224</v>
      </c>
      <c r="E563" s="15">
        <v>2023</v>
      </c>
      <c r="F563" s="15" t="s">
        <v>162</v>
      </c>
      <c r="G563" s="15" t="s">
        <v>133</v>
      </c>
      <c r="H563" s="15" t="s">
        <v>136</v>
      </c>
      <c r="I563" s="15" t="s">
        <v>139</v>
      </c>
      <c r="J563" s="15" t="s">
        <v>141</v>
      </c>
      <c r="K563" s="15" t="s">
        <v>275</v>
      </c>
      <c r="L563" s="15" t="s">
        <v>276</v>
      </c>
      <c r="M563" s="15">
        <v>0.14199999999999999</v>
      </c>
      <c r="N563" s="15">
        <v>0.111</v>
      </c>
      <c r="O563" s="15">
        <v>8.9999999999999993E-3</v>
      </c>
      <c r="P563" s="15">
        <v>0.107</v>
      </c>
      <c r="Q563" s="15">
        <v>7.3999999999999996E-2</v>
      </c>
      <c r="R563" s="15">
        <v>0.17</v>
      </c>
      <c r="S563" s="15">
        <v>9.9789999999999992</v>
      </c>
      <c r="U563" s="15">
        <v>278964.81199999998</v>
      </c>
      <c r="V563" s="15">
        <v>160</v>
      </c>
    </row>
    <row r="564" spans="2:22" x14ac:dyDescent="0.25">
      <c r="B564" s="15" t="s">
        <v>122</v>
      </c>
      <c r="C564" s="15" t="s">
        <v>345</v>
      </c>
      <c r="D564" s="15" t="s">
        <v>224</v>
      </c>
      <c r="E564" s="15">
        <v>2023</v>
      </c>
      <c r="F564" s="15" t="s">
        <v>162</v>
      </c>
      <c r="G564" s="15" t="s">
        <v>133</v>
      </c>
      <c r="H564" s="15" t="s">
        <v>136</v>
      </c>
      <c r="I564" s="15" t="s">
        <v>139</v>
      </c>
      <c r="J564" s="15" t="s">
        <v>141</v>
      </c>
      <c r="K564" s="15" t="s">
        <v>275</v>
      </c>
      <c r="L564" s="15" t="s">
        <v>277</v>
      </c>
      <c r="M564" s="15">
        <v>0.13900000000000001</v>
      </c>
      <c r="N564" s="15">
        <v>0.112</v>
      </c>
      <c r="O564" s="15">
        <v>3.0000000000000001E-3</v>
      </c>
      <c r="P564" s="15">
        <v>0.11</v>
      </c>
      <c r="Q564" s="15">
        <v>7.1999999999999995E-2</v>
      </c>
      <c r="R564" s="15">
        <v>0.17299999999999999</v>
      </c>
      <c r="S564" s="15">
        <v>9.8339999999999996</v>
      </c>
      <c r="U564" s="15">
        <v>271841.98100000003</v>
      </c>
      <c r="V564" s="15">
        <v>1320</v>
      </c>
    </row>
    <row r="565" spans="2:22" x14ac:dyDescent="0.25">
      <c r="B565" s="15" t="s">
        <v>122</v>
      </c>
      <c r="C565" s="15" t="s">
        <v>345</v>
      </c>
      <c r="D565" s="15" t="s">
        <v>224</v>
      </c>
      <c r="E565" s="15">
        <v>2023</v>
      </c>
      <c r="F565" s="15" t="s">
        <v>162</v>
      </c>
      <c r="G565" s="15" t="s">
        <v>133</v>
      </c>
      <c r="H565" s="15" t="s">
        <v>136</v>
      </c>
      <c r="I565" s="15" t="s">
        <v>139</v>
      </c>
      <c r="J565" s="15" t="s">
        <v>141</v>
      </c>
      <c r="K565" s="15" t="s">
        <v>275</v>
      </c>
      <c r="L565" s="15" t="s">
        <v>278</v>
      </c>
      <c r="M565" s="15">
        <v>0.14699999999999999</v>
      </c>
      <c r="N565" s="15">
        <v>0.105</v>
      </c>
      <c r="O565" s="15">
        <v>3.0000000000000001E-3</v>
      </c>
      <c r="P565" s="15">
        <v>0.126</v>
      </c>
      <c r="Q565" s="15">
        <v>8.1000000000000003E-2</v>
      </c>
      <c r="R565" s="15">
        <v>0.18</v>
      </c>
      <c r="S565" s="15">
        <v>9.9079999999999995</v>
      </c>
      <c r="U565" s="15">
        <v>272710.16399999999</v>
      </c>
      <c r="V565" s="15">
        <v>1710</v>
      </c>
    </row>
    <row r="566" spans="2:22" x14ac:dyDescent="0.25">
      <c r="B566" s="15" t="s">
        <v>122</v>
      </c>
      <c r="C566" s="15" t="s">
        <v>345</v>
      </c>
      <c r="D566" s="15" t="s">
        <v>224</v>
      </c>
      <c r="E566" s="15">
        <v>2023</v>
      </c>
      <c r="F566" s="15" t="s">
        <v>162</v>
      </c>
      <c r="G566" s="15" t="s">
        <v>133</v>
      </c>
      <c r="H566" s="15" t="s">
        <v>136</v>
      </c>
      <c r="I566" s="15" t="s">
        <v>139</v>
      </c>
      <c r="J566" s="15" t="s">
        <v>141</v>
      </c>
      <c r="K566" s="15" t="s">
        <v>275</v>
      </c>
      <c r="L566" s="15" t="s">
        <v>279</v>
      </c>
      <c r="M566" s="15">
        <v>0.154</v>
      </c>
      <c r="N566" s="15">
        <v>0.14499999999999999</v>
      </c>
      <c r="O566" s="15">
        <v>6.0000000000000001E-3</v>
      </c>
      <c r="P566" s="15">
        <v>0.123</v>
      </c>
      <c r="Q566" s="15">
        <v>8.4000000000000005E-2</v>
      </c>
      <c r="R566" s="15">
        <v>0.183</v>
      </c>
      <c r="S566" s="15">
        <v>9.9339999999999993</v>
      </c>
      <c r="U566" s="15">
        <v>273404.52299999999</v>
      </c>
      <c r="V566" s="15">
        <v>550</v>
      </c>
    </row>
    <row r="567" spans="2:22" x14ac:dyDescent="0.25">
      <c r="B567" s="15" t="s">
        <v>122</v>
      </c>
      <c r="C567" s="15" t="s">
        <v>345</v>
      </c>
      <c r="D567" s="15" t="s">
        <v>224</v>
      </c>
      <c r="E567" s="15">
        <v>2023</v>
      </c>
      <c r="F567" s="15" t="s">
        <v>162</v>
      </c>
      <c r="G567" s="15" t="s">
        <v>133</v>
      </c>
      <c r="H567" s="15" t="s">
        <v>136</v>
      </c>
      <c r="I567" s="15" t="s">
        <v>139</v>
      </c>
      <c r="J567" s="15" t="s">
        <v>141</v>
      </c>
      <c r="K567" s="15" t="s">
        <v>275</v>
      </c>
      <c r="L567" s="15" t="s">
        <v>280</v>
      </c>
      <c r="M567" s="15">
        <v>0.16700000000000001</v>
      </c>
      <c r="N567" s="15">
        <v>0.13900000000000001</v>
      </c>
      <c r="O567" s="15">
        <v>1.4E-2</v>
      </c>
      <c r="P567" s="15">
        <v>0.13600000000000001</v>
      </c>
      <c r="Q567" s="15">
        <v>9.8000000000000004E-2</v>
      </c>
      <c r="R567" s="15">
        <v>0.19800000000000001</v>
      </c>
      <c r="S567" s="15">
        <v>9.9120000000000008</v>
      </c>
      <c r="U567" s="15">
        <v>270489.73100000003</v>
      </c>
      <c r="V567" s="15">
        <v>100</v>
      </c>
    </row>
    <row r="568" spans="2:22" x14ac:dyDescent="0.25">
      <c r="B568" s="15" t="s">
        <v>122</v>
      </c>
      <c r="C568" s="15" t="s">
        <v>345</v>
      </c>
      <c r="D568" s="15" t="s">
        <v>225</v>
      </c>
      <c r="E568" s="15">
        <v>2023</v>
      </c>
      <c r="F568" s="15" t="s">
        <v>162</v>
      </c>
      <c r="G568" s="15" t="s">
        <v>133</v>
      </c>
      <c r="H568" s="15" t="s">
        <v>136</v>
      </c>
      <c r="I568" s="15" t="s">
        <v>139</v>
      </c>
      <c r="J568" s="15" t="s">
        <v>141</v>
      </c>
      <c r="K568" s="15" t="s">
        <v>275</v>
      </c>
      <c r="L568" s="15" t="s">
        <v>276</v>
      </c>
      <c r="M568" s="15">
        <v>0.15</v>
      </c>
      <c r="N568" s="15">
        <v>0.108</v>
      </c>
      <c r="O568" s="15">
        <v>8.9999999999999993E-3</v>
      </c>
      <c r="P568" s="15">
        <v>0.122</v>
      </c>
      <c r="Q568" s="15">
        <v>7.8E-2</v>
      </c>
      <c r="R568" s="15">
        <v>0.192</v>
      </c>
      <c r="S568" s="15">
        <v>9.9789999999999992</v>
      </c>
      <c r="U568" s="15">
        <v>278964.77399999998</v>
      </c>
      <c r="V568" s="15">
        <v>160</v>
      </c>
    </row>
    <row r="569" spans="2:22" x14ac:dyDescent="0.25">
      <c r="B569" s="15" t="s">
        <v>122</v>
      </c>
      <c r="C569" s="15" t="s">
        <v>345</v>
      </c>
      <c r="D569" s="15" t="s">
        <v>225</v>
      </c>
      <c r="E569" s="15">
        <v>2023</v>
      </c>
      <c r="F569" s="15" t="s">
        <v>162</v>
      </c>
      <c r="G569" s="15" t="s">
        <v>133</v>
      </c>
      <c r="H569" s="15" t="s">
        <v>136</v>
      </c>
      <c r="I569" s="15" t="s">
        <v>139</v>
      </c>
      <c r="J569" s="15" t="s">
        <v>141</v>
      </c>
      <c r="K569" s="15" t="s">
        <v>275</v>
      </c>
      <c r="L569" s="15" t="s">
        <v>277</v>
      </c>
      <c r="M569" s="15">
        <v>0.14799999999999999</v>
      </c>
      <c r="N569" s="15">
        <v>0.111</v>
      </c>
      <c r="O569" s="15">
        <v>3.0000000000000001E-3</v>
      </c>
      <c r="P569" s="15">
        <v>0.121</v>
      </c>
      <c r="Q569" s="15">
        <v>7.6999999999999999E-2</v>
      </c>
      <c r="R569" s="15">
        <v>0.184</v>
      </c>
      <c r="S569" s="15">
        <v>9.8339999999999996</v>
      </c>
      <c r="U569" s="15">
        <v>271844.80800000002</v>
      </c>
      <c r="V569" s="15">
        <v>1320</v>
      </c>
    </row>
    <row r="570" spans="2:22" x14ac:dyDescent="0.25">
      <c r="B570" s="15" t="s">
        <v>122</v>
      </c>
      <c r="C570" s="15" t="s">
        <v>345</v>
      </c>
      <c r="D570" s="15" t="s">
        <v>225</v>
      </c>
      <c r="E570" s="15">
        <v>2023</v>
      </c>
      <c r="F570" s="15" t="s">
        <v>162</v>
      </c>
      <c r="G570" s="15" t="s">
        <v>133</v>
      </c>
      <c r="H570" s="15" t="s">
        <v>136</v>
      </c>
      <c r="I570" s="15" t="s">
        <v>139</v>
      </c>
      <c r="J570" s="15" t="s">
        <v>141</v>
      </c>
      <c r="K570" s="15" t="s">
        <v>275</v>
      </c>
      <c r="L570" s="15" t="s">
        <v>278</v>
      </c>
      <c r="M570" s="15">
        <v>0.158</v>
      </c>
      <c r="N570" s="15">
        <v>0.111</v>
      </c>
      <c r="O570" s="15">
        <v>3.0000000000000001E-3</v>
      </c>
      <c r="P570" s="15">
        <v>0.13300000000000001</v>
      </c>
      <c r="Q570" s="15">
        <v>8.7999999999999995E-2</v>
      </c>
      <c r="R570" s="15">
        <v>0.19500000000000001</v>
      </c>
      <c r="S570" s="15">
        <v>9.9079999999999995</v>
      </c>
      <c r="U570" s="15">
        <v>272708.08399999997</v>
      </c>
      <c r="V570" s="15">
        <v>1710</v>
      </c>
    </row>
    <row r="571" spans="2:22" x14ac:dyDescent="0.25">
      <c r="B571" s="15" t="s">
        <v>122</v>
      </c>
      <c r="C571" s="15" t="s">
        <v>345</v>
      </c>
      <c r="D571" s="15" t="s">
        <v>225</v>
      </c>
      <c r="E571" s="15">
        <v>2023</v>
      </c>
      <c r="F571" s="15" t="s">
        <v>162</v>
      </c>
      <c r="G571" s="15" t="s">
        <v>133</v>
      </c>
      <c r="H571" s="15" t="s">
        <v>136</v>
      </c>
      <c r="I571" s="15" t="s">
        <v>139</v>
      </c>
      <c r="J571" s="15" t="s">
        <v>141</v>
      </c>
      <c r="K571" s="15" t="s">
        <v>275</v>
      </c>
      <c r="L571" s="15" t="s">
        <v>279</v>
      </c>
      <c r="M571" s="15">
        <v>0.161</v>
      </c>
      <c r="N571" s="15">
        <v>0.13100000000000001</v>
      </c>
      <c r="O571" s="15">
        <v>6.0000000000000001E-3</v>
      </c>
      <c r="P571" s="15">
        <v>0.13500000000000001</v>
      </c>
      <c r="Q571" s="15">
        <v>9.2999999999999999E-2</v>
      </c>
      <c r="R571" s="15">
        <v>0.19</v>
      </c>
      <c r="S571" s="15">
        <v>9.9339999999999993</v>
      </c>
      <c r="U571" s="15">
        <v>273403.462</v>
      </c>
      <c r="V571" s="15">
        <v>550</v>
      </c>
    </row>
    <row r="572" spans="2:22" x14ac:dyDescent="0.25">
      <c r="B572" s="15" t="s">
        <v>122</v>
      </c>
      <c r="C572" s="15" t="s">
        <v>345</v>
      </c>
      <c r="D572" s="15" t="s">
        <v>225</v>
      </c>
      <c r="E572" s="15">
        <v>2023</v>
      </c>
      <c r="F572" s="15" t="s">
        <v>162</v>
      </c>
      <c r="G572" s="15" t="s">
        <v>133</v>
      </c>
      <c r="H572" s="15" t="s">
        <v>136</v>
      </c>
      <c r="I572" s="15" t="s">
        <v>139</v>
      </c>
      <c r="J572" s="15" t="s">
        <v>141</v>
      </c>
      <c r="K572" s="15" t="s">
        <v>275</v>
      </c>
      <c r="L572" s="15" t="s">
        <v>280</v>
      </c>
      <c r="M572" s="15">
        <v>0.17699999999999999</v>
      </c>
      <c r="N572" s="15">
        <v>0.156</v>
      </c>
      <c r="O572" s="15">
        <v>1.6E-2</v>
      </c>
      <c r="P572" s="15">
        <v>0.16700000000000001</v>
      </c>
      <c r="Q572" s="15">
        <v>0.11</v>
      </c>
      <c r="R572" s="15">
        <v>0.22</v>
      </c>
      <c r="S572" s="15">
        <v>9.9120000000000008</v>
      </c>
      <c r="U572" s="15">
        <v>270489.72700000001</v>
      </c>
      <c r="V572" s="15">
        <v>100</v>
      </c>
    </row>
    <row r="573" spans="2:22" x14ac:dyDescent="0.25">
      <c r="B573" s="15" t="s">
        <v>122</v>
      </c>
      <c r="C573" s="15" t="s">
        <v>345</v>
      </c>
      <c r="D573" s="15" t="s">
        <v>226</v>
      </c>
      <c r="E573" s="15">
        <v>2023</v>
      </c>
      <c r="F573" s="15" t="s">
        <v>162</v>
      </c>
      <c r="G573" s="15" t="s">
        <v>133</v>
      </c>
      <c r="H573" s="15" t="s">
        <v>136</v>
      </c>
      <c r="I573" s="15" t="s">
        <v>139</v>
      </c>
      <c r="J573" s="15" t="s">
        <v>141</v>
      </c>
      <c r="K573" s="15" t="s">
        <v>275</v>
      </c>
      <c r="L573" s="15" t="s">
        <v>276</v>
      </c>
      <c r="M573" s="15">
        <v>0.153</v>
      </c>
      <c r="N573" s="15">
        <v>0.112</v>
      </c>
      <c r="O573" s="15">
        <v>8.9999999999999993E-3</v>
      </c>
      <c r="P573" s="15">
        <v>0.13200000000000001</v>
      </c>
      <c r="Q573" s="15">
        <v>7.6999999999999999E-2</v>
      </c>
      <c r="R573" s="15">
        <v>0.19500000000000001</v>
      </c>
      <c r="S573" s="15">
        <v>10.721</v>
      </c>
      <c r="U573" s="15">
        <v>544914.08700000006</v>
      </c>
      <c r="V573" s="15">
        <v>160</v>
      </c>
    </row>
    <row r="574" spans="2:22" x14ac:dyDescent="0.25">
      <c r="B574" s="15" t="s">
        <v>122</v>
      </c>
      <c r="C574" s="15" t="s">
        <v>345</v>
      </c>
      <c r="D574" s="15" t="s">
        <v>226</v>
      </c>
      <c r="E574" s="15">
        <v>2023</v>
      </c>
      <c r="F574" s="15" t="s">
        <v>162</v>
      </c>
      <c r="G574" s="15" t="s">
        <v>133</v>
      </c>
      <c r="H574" s="15" t="s">
        <v>136</v>
      </c>
      <c r="I574" s="15" t="s">
        <v>139</v>
      </c>
      <c r="J574" s="15" t="s">
        <v>141</v>
      </c>
      <c r="K574" s="15" t="s">
        <v>275</v>
      </c>
      <c r="L574" s="15" t="s">
        <v>277</v>
      </c>
      <c r="M574" s="15">
        <v>0.15</v>
      </c>
      <c r="N574" s="15">
        <v>0.10199999999999999</v>
      </c>
      <c r="O574" s="15">
        <v>3.0000000000000001E-3</v>
      </c>
      <c r="P574" s="15">
        <v>0.126</v>
      </c>
      <c r="Q574" s="15">
        <v>8.1000000000000003E-2</v>
      </c>
      <c r="R574" s="15">
        <v>0.192</v>
      </c>
      <c r="S574" s="15">
        <v>10.573</v>
      </c>
      <c r="U574" s="15">
        <v>530976.52</v>
      </c>
      <c r="V574" s="15">
        <v>1320</v>
      </c>
    </row>
    <row r="575" spans="2:22" x14ac:dyDescent="0.25">
      <c r="B575" s="15" t="s">
        <v>122</v>
      </c>
      <c r="C575" s="15" t="s">
        <v>345</v>
      </c>
      <c r="D575" s="15" t="s">
        <v>226</v>
      </c>
      <c r="E575" s="15">
        <v>2023</v>
      </c>
      <c r="F575" s="15" t="s">
        <v>162</v>
      </c>
      <c r="G575" s="15" t="s">
        <v>133</v>
      </c>
      <c r="H575" s="15" t="s">
        <v>136</v>
      </c>
      <c r="I575" s="15" t="s">
        <v>139</v>
      </c>
      <c r="J575" s="15" t="s">
        <v>141</v>
      </c>
      <c r="K575" s="15" t="s">
        <v>275</v>
      </c>
      <c r="L575" s="15" t="s">
        <v>278</v>
      </c>
      <c r="M575" s="15">
        <v>0.16200000000000001</v>
      </c>
      <c r="N575" s="15">
        <v>0.111</v>
      </c>
      <c r="O575" s="15">
        <v>3.0000000000000001E-3</v>
      </c>
      <c r="P575" s="15">
        <v>0.13500000000000001</v>
      </c>
      <c r="Q575" s="15">
        <v>9.2999999999999999E-2</v>
      </c>
      <c r="R575" s="15">
        <v>0.20200000000000001</v>
      </c>
      <c r="S575" s="15">
        <v>10.635999999999999</v>
      </c>
      <c r="U575" s="15">
        <v>533661.08600000001</v>
      </c>
      <c r="V575" s="15">
        <v>1710</v>
      </c>
    </row>
    <row r="576" spans="2:22" x14ac:dyDescent="0.25">
      <c r="B576" s="15" t="s">
        <v>122</v>
      </c>
      <c r="C576" s="15" t="s">
        <v>345</v>
      </c>
      <c r="D576" s="15" t="s">
        <v>226</v>
      </c>
      <c r="E576" s="15">
        <v>2023</v>
      </c>
      <c r="F576" s="15" t="s">
        <v>162</v>
      </c>
      <c r="G576" s="15" t="s">
        <v>133</v>
      </c>
      <c r="H576" s="15" t="s">
        <v>136</v>
      </c>
      <c r="I576" s="15" t="s">
        <v>139</v>
      </c>
      <c r="J576" s="15" t="s">
        <v>141</v>
      </c>
      <c r="K576" s="15" t="s">
        <v>275</v>
      </c>
      <c r="L576" s="15" t="s">
        <v>279</v>
      </c>
      <c r="M576" s="15">
        <v>0.16200000000000001</v>
      </c>
      <c r="N576" s="15">
        <v>0.11</v>
      </c>
      <c r="O576" s="15">
        <v>5.0000000000000001E-3</v>
      </c>
      <c r="P576" s="15">
        <v>0.13700000000000001</v>
      </c>
      <c r="Q576" s="15">
        <v>9.4E-2</v>
      </c>
      <c r="R576" s="15">
        <v>0.19700000000000001</v>
      </c>
      <c r="S576" s="15">
        <v>10.676</v>
      </c>
      <c r="U576" s="15">
        <v>535179.67200000002</v>
      </c>
      <c r="V576" s="15">
        <v>550</v>
      </c>
    </row>
    <row r="577" spans="2:22" x14ac:dyDescent="0.25">
      <c r="B577" s="15" t="s">
        <v>122</v>
      </c>
      <c r="C577" s="15" t="s">
        <v>345</v>
      </c>
      <c r="D577" s="15" t="s">
        <v>226</v>
      </c>
      <c r="E577" s="15">
        <v>2023</v>
      </c>
      <c r="F577" s="15" t="s">
        <v>162</v>
      </c>
      <c r="G577" s="15" t="s">
        <v>133</v>
      </c>
      <c r="H577" s="15" t="s">
        <v>136</v>
      </c>
      <c r="I577" s="15" t="s">
        <v>139</v>
      </c>
      <c r="J577" s="15" t="s">
        <v>141</v>
      </c>
      <c r="K577" s="15" t="s">
        <v>275</v>
      </c>
      <c r="L577" s="15" t="s">
        <v>280</v>
      </c>
      <c r="M577" s="15">
        <v>0.189</v>
      </c>
      <c r="N577" s="15">
        <v>0.16500000000000001</v>
      </c>
      <c r="O577" s="15">
        <v>1.7000000000000001E-2</v>
      </c>
      <c r="P577" s="15">
        <v>0.151</v>
      </c>
      <c r="Q577" s="15">
        <v>0.107</v>
      </c>
      <c r="R577" s="15">
        <v>0.245</v>
      </c>
      <c r="S577" s="15">
        <v>10.648</v>
      </c>
      <c r="U577" s="15">
        <v>530882.94099999999</v>
      </c>
      <c r="V577" s="15">
        <v>100</v>
      </c>
    </row>
    <row r="578" spans="2:22" x14ac:dyDescent="0.25">
      <c r="B578" s="15" t="s">
        <v>122</v>
      </c>
      <c r="C578" s="15" t="s">
        <v>345</v>
      </c>
      <c r="D578" s="15" t="s">
        <v>227</v>
      </c>
      <c r="E578" s="15">
        <v>2023</v>
      </c>
      <c r="F578" s="15" t="s">
        <v>162</v>
      </c>
      <c r="G578" s="15" t="s">
        <v>133</v>
      </c>
      <c r="H578" s="15" t="s">
        <v>136</v>
      </c>
      <c r="I578" s="15" t="s">
        <v>139</v>
      </c>
      <c r="J578" s="15" t="s">
        <v>141</v>
      </c>
      <c r="K578" s="15" t="s">
        <v>275</v>
      </c>
      <c r="L578" s="15" t="s">
        <v>276</v>
      </c>
      <c r="M578" s="15">
        <v>0.156</v>
      </c>
      <c r="N578" s="15">
        <v>0.114</v>
      </c>
      <c r="O578" s="15">
        <v>8.9999999999999993E-3</v>
      </c>
      <c r="P578" s="15">
        <v>0.129</v>
      </c>
      <c r="Q578" s="15">
        <v>8.3000000000000004E-2</v>
      </c>
      <c r="R578" s="15">
        <v>0.17799999999999999</v>
      </c>
      <c r="S578" s="15">
        <v>10.722</v>
      </c>
      <c r="U578" s="15">
        <v>544917.554</v>
      </c>
      <c r="V578" s="15">
        <v>160</v>
      </c>
    </row>
    <row r="579" spans="2:22" x14ac:dyDescent="0.25">
      <c r="B579" s="15" t="s">
        <v>122</v>
      </c>
      <c r="C579" s="15" t="s">
        <v>345</v>
      </c>
      <c r="D579" s="15" t="s">
        <v>227</v>
      </c>
      <c r="E579" s="15">
        <v>2023</v>
      </c>
      <c r="F579" s="15" t="s">
        <v>162</v>
      </c>
      <c r="G579" s="15" t="s">
        <v>133</v>
      </c>
      <c r="H579" s="15" t="s">
        <v>136</v>
      </c>
      <c r="I579" s="15" t="s">
        <v>139</v>
      </c>
      <c r="J579" s="15" t="s">
        <v>141</v>
      </c>
      <c r="K579" s="15" t="s">
        <v>275</v>
      </c>
      <c r="L579" s="15" t="s">
        <v>277</v>
      </c>
      <c r="M579" s="15">
        <v>0.154</v>
      </c>
      <c r="N579" s="15">
        <v>9.9000000000000005E-2</v>
      </c>
      <c r="O579" s="15">
        <v>3.0000000000000001E-3</v>
      </c>
      <c r="P579" s="15">
        <v>0.13200000000000001</v>
      </c>
      <c r="Q579" s="15">
        <v>8.6999999999999994E-2</v>
      </c>
      <c r="R579" s="15">
        <v>0.19600000000000001</v>
      </c>
      <c r="S579" s="15">
        <v>10.574</v>
      </c>
      <c r="U579" s="15">
        <v>530985.87100000004</v>
      </c>
      <c r="V579" s="15">
        <v>1320</v>
      </c>
    </row>
    <row r="580" spans="2:22" x14ac:dyDescent="0.25">
      <c r="B580" s="15" t="s">
        <v>122</v>
      </c>
      <c r="C580" s="15" t="s">
        <v>345</v>
      </c>
      <c r="D580" s="15" t="s">
        <v>227</v>
      </c>
      <c r="E580" s="15">
        <v>2023</v>
      </c>
      <c r="F580" s="15" t="s">
        <v>162</v>
      </c>
      <c r="G580" s="15" t="s">
        <v>133</v>
      </c>
      <c r="H580" s="15" t="s">
        <v>136</v>
      </c>
      <c r="I580" s="15" t="s">
        <v>139</v>
      </c>
      <c r="J580" s="15" t="s">
        <v>141</v>
      </c>
      <c r="K580" s="15" t="s">
        <v>275</v>
      </c>
      <c r="L580" s="15" t="s">
        <v>278</v>
      </c>
      <c r="M580" s="15">
        <v>0.16400000000000001</v>
      </c>
      <c r="N580" s="15">
        <v>0.107</v>
      </c>
      <c r="O580" s="15">
        <v>3.0000000000000001E-3</v>
      </c>
      <c r="P580" s="15">
        <v>0.13900000000000001</v>
      </c>
      <c r="Q580" s="15">
        <v>9.6000000000000002E-2</v>
      </c>
      <c r="R580" s="15">
        <v>0.20599999999999999</v>
      </c>
      <c r="S580" s="15">
        <v>10.637</v>
      </c>
      <c r="U580" s="15">
        <v>533659.98</v>
      </c>
      <c r="V580" s="15">
        <v>1710</v>
      </c>
    </row>
    <row r="581" spans="2:22" x14ac:dyDescent="0.25">
      <c r="B581" s="15" t="s">
        <v>122</v>
      </c>
      <c r="C581" s="15" t="s">
        <v>345</v>
      </c>
      <c r="D581" s="15" t="s">
        <v>227</v>
      </c>
      <c r="E581" s="15">
        <v>2023</v>
      </c>
      <c r="F581" s="15" t="s">
        <v>162</v>
      </c>
      <c r="G581" s="15" t="s">
        <v>133</v>
      </c>
      <c r="H581" s="15" t="s">
        <v>136</v>
      </c>
      <c r="I581" s="15" t="s">
        <v>139</v>
      </c>
      <c r="J581" s="15" t="s">
        <v>141</v>
      </c>
      <c r="K581" s="15" t="s">
        <v>275</v>
      </c>
      <c r="L581" s="15" t="s">
        <v>279</v>
      </c>
      <c r="M581" s="15">
        <v>0.16600000000000001</v>
      </c>
      <c r="N581" s="15">
        <v>0.111</v>
      </c>
      <c r="O581" s="15">
        <v>5.0000000000000001E-3</v>
      </c>
      <c r="P581" s="15">
        <v>0.14000000000000001</v>
      </c>
      <c r="Q581" s="15">
        <v>9.8000000000000004E-2</v>
      </c>
      <c r="R581" s="15">
        <v>0.2</v>
      </c>
      <c r="S581" s="15">
        <v>10.677</v>
      </c>
      <c r="U581" s="15">
        <v>535183.66500000004</v>
      </c>
      <c r="V581" s="15">
        <v>550</v>
      </c>
    </row>
    <row r="582" spans="2:22" x14ac:dyDescent="0.25">
      <c r="B582" s="15" t="s">
        <v>122</v>
      </c>
      <c r="C582" s="15" t="s">
        <v>345</v>
      </c>
      <c r="D582" s="15" t="s">
        <v>227</v>
      </c>
      <c r="E582" s="15">
        <v>2023</v>
      </c>
      <c r="F582" s="15" t="s">
        <v>162</v>
      </c>
      <c r="G582" s="15" t="s">
        <v>133</v>
      </c>
      <c r="H582" s="15" t="s">
        <v>136</v>
      </c>
      <c r="I582" s="15" t="s">
        <v>139</v>
      </c>
      <c r="J582" s="15" t="s">
        <v>141</v>
      </c>
      <c r="K582" s="15" t="s">
        <v>275</v>
      </c>
      <c r="L582" s="15" t="s">
        <v>280</v>
      </c>
      <c r="M582" s="15">
        <v>0.19</v>
      </c>
      <c r="N582" s="15">
        <v>0.16700000000000001</v>
      </c>
      <c r="O582" s="15">
        <v>1.7000000000000001E-2</v>
      </c>
      <c r="P582" s="15">
        <v>0.14899999999999999</v>
      </c>
      <c r="Q582" s="15">
        <v>0.113</v>
      </c>
      <c r="R582" s="15">
        <v>0.23599999999999999</v>
      </c>
      <c r="S582" s="15">
        <v>10.648999999999999</v>
      </c>
      <c r="U582" s="15">
        <v>530886.09900000005</v>
      </c>
      <c r="V582" s="15">
        <v>100</v>
      </c>
    </row>
    <row r="583" spans="2:22" x14ac:dyDescent="0.25">
      <c r="B583" s="15" t="s">
        <v>122</v>
      </c>
      <c r="C583" s="15" t="s">
        <v>345</v>
      </c>
      <c r="D583" s="15" t="s">
        <v>228</v>
      </c>
      <c r="E583" s="15">
        <v>2023</v>
      </c>
      <c r="F583" s="15" t="s">
        <v>162</v>
      </c>
      <c r="G583" s="15" t="s">
        <v>133</v>
      </c>
      <c r="H583" s="15" t="s">
        <v>136</v>
      </c>
      <c r="I583" s="15" t="s">
        <v>139</v>
      </c>
      <c r="J583" s="15" t="s">
        <v>141</v>
      </c>
      <c r="K583" s="15" t="s">
        <v>275</v>
      </c>
      <c r="L583" s="15" t="s">
        <v>276</v>
      </c>
      <c r="M583" s="15">
        <v>0.153</v>
      </c>
      <c r="N583" s="15">
        <v>0.121</v>
      </c>
      <c r="O583" s="15">
        <v>0.01</v>
      </c>
      <c r="P583" s="15">
        <v>0.125</v>
      </c>
      <c r="Q583" s="15">
        <v>8.1000000000000003E-2</v>
      </c>
      <c r="R583" s="15">
        <v>0.17</v>
      </c>
      <c r="S583" s="15">
        <v>11.61</v>
      </c>
      <c r="U583" s="15">
        <v>851604.28899999999</v>
      </c>
      <c r="V583" s="15">
        <v>160</v>
      </c>
    </row>
    <row r="584" spans="2:22" x14ac:dyDescent="0.25">
      <c r="B584" s="15" t="s">
        <v>122</v>
      </c>
      <c r="C584" s="15" t="s">
        <v>345</v>
      </c>
      <c r="D584" s="15" t="s">
        <v>228</v>
      </c>
      <c r="E584" s="15">
        <v>2023</v>
      </c>
      <c r="F584" s="15" t="s">
        <v>162</v>
      </c>
      <c r="G584" s="15" t="s">
        <v>133</v>
      </c>
      <c r="H584" s="15" t="s">
        <v>136</v>
      </c>
      <c r="I584" s="15" t="s">
        <v>139</v>
      </c>
      <c r="J584" s="15" t="s">
        <v>141</v>
      </c>
      <c r="K584" s="15" t="s">
        <v>275</v>
      </c>
      <c r="L584" s="15" t="s">
        <v>277</v>
      </c>
      <c r="M584" s="15">
        <v>0.155</v>
      </c>
      <c r="N584" s="15">
        <v>9.7000000000000003E-2</v>
      </c>
      <c r="O584" s="15">
        <v>3.0000000000000001E-3</v>
      </c>
      <c r="P584" s="15">
        <v>0.13300000000000001</v>
      </c>
      <c r="Q584" s="15">
        <v>8.8999999999999996E-2</v>
      </c>
      <c r="R584" s="15">
        <v>0.19400000000000001</v>
      </c>
      <c r="S584" s="15">
        <v>11.46</v>
      </c>
      <c r="U584" s="15">
        <v>831750.49800000002</v>
      </c>
      <c r="V584" s="15">
        <v>1320</v>
      </c>
    </row>
    <row r="585" spans="2:22" x14ac:dyDescent="0.25">
      <c r="B585" s="15" t="s">
        <v>122</v>
      </c>
      <c r="C585" s="15" t="s">
        <v>345</v>
      </c>
      <c r="D585" s="15" t="s">
        <v>228</v>
      </c>
      <c r="E585" s="15">
        <v>2023</v>
      </c>
      <c r="F585" s="15" t="s">
        <v>162</v>
      </c>
      <c r="G585" s="15" t="s">
        <v>133</v>
      </c>
      <c r="H585" s="15" t="s">
        <v>136</v>
      </c>
      <c r="I585" s="15" t="s">
        <v>139</v>
      </c>
      <c r="J585" s="15" t="s">
        <v>141</v>
      </c>
      <c r="K585" s="15" t="s">
        <v>275</v>
      </c>
      <c r="L585" s="15" t="s">
        <v>278</v>
      </c>
      <c r="M585" s="15">
        <v>0.16300000000000001</v>
      </c>
      <c r="N585" s="15">
        <v>0.10100000000000001</v>
      </c>
      <c r="O585" s="15">
        <v>2E-3</v>
      </c>
      <c r="P585" s="15">
        <v>0.13900000000000001</v>
      </c>
      <c r="Q585" s="15">
        <v>9.6000000000000002E-2</v>
      </c>
      <c r="R585" s="15">
        <v>0.20499999999999999</v>
      </c>
      <c r="S585" s="15">
        <v>11.510999999999999</v>
      </c>
      <c r="U585" s="15">
        <v>836225.83299999998</v>
      </c>
      <c r="V585" s="15">
        <v>1710</v>
      </c>
    </row>
    <row r="586" spans="2:22" x14ac:dyDescent="0.25">
      <c r="B586" s="15" t="s">
        <v>122</v>
      </c>
      <c r="C586" s="15" t="s">
        <v>345</v>
      </c>
      <c r="D586" s="15" t="s">
        <v>228</v>
      </c>
      <c r="E586" s="15">
        <v>2023</v>
      </c>
      <c r="F586" s="15" t="s">
        <v>162</v>
      </c>
      <c r="G586" s="15" t="s">
        <v>133</v>
      </c>
      <c r="H586" s="15" t="s">
        <v>136</v>
      </c>
      <c r="I586" s="15" t="s">
        <v>139</v>
      </c>
      <c r="J586" s="15" t="s">
        <v>141</v>
      </c>
      <c r="K586" s="15" t="s">
        <v>275</v>
      </c>
      <c r="L586" s="15" t="s">
        <v>279</v>
      </c>
      <c r="M586" s="15">
        <v>0.16500000000000001</v>
      </c>
      <c r="N586" s="15">
        <v>0.109</v>
      </c>
      <c r="O586" s="15">
        <v>5.0000000000000001E-3</v>
      </c>
      <c r="P586" s="15">
        <v>0.14299999999999999</v>
      </c>
      <c r="Q586" s="15">
        <v>9.9000000000000005E-2</v>
      </c>
      <c r="R586" s="15">
        <v>0.20100000000000001</v>
      </c>
      <c r="S586" s="15">
        <v>11.567</v>
      </c>
      <c r="U586" s="15">
        <v>839090.76599999995</v>
      </c>
      <c r="V586" s="15">
        <v>550</v>
      </c>
    </row>
    <row r="587" spans="2:22" x14ac:dyDescent="0.25">
      <c r="B587" s="15" t="s">
        <v>122</v>
      </c>
      <c r="C587" s="15" t="s">
        <v>345</v>
      </c>
      <c r="D587" s="15" t="s">
        <v>228</v>
      </c>
      <c r="E587" s="15">
        <v>2023</v>
      </c>
      <c r="F587" s="15" t="s">
        <v>162</v>
      </c>
      <c r="G587" s="15" t="s">
        <v>133</v>
      </c>
      <c r="H587" s="15" t="s">
        <v>136</v>
      </c>
      <c r="I587" s="15" t="s">
        <v>139</v>
      </c>
      <c r="J587" s="15" t="s">
        <v>141</v>
      </c>
      <c r="K587" s="15" t="s">
        <v>275</v>
      </c>
      <c r="L587" s="15" t="s">
        <v>280</v>
      </c>
      <c r="M587" s="15">
        <v>0.188</v>
      </c>
      <c r="N587" s="15">
        <v>0.16</v>
      </c>
      <c r="O587" s="15">
        <v>1.6E-2</v>
      </c>
      <c r="P587" s="15">
        <v>0.154</v>
      </c>
      <c r="Q587" s="15">
        <v>0.11</v>
      </c>
      <c r="R587" s="15">
        <v>0.23</v>
      </c>
      <c r="S587" s="15">
        <v>11.526</v>
      </c>
      <c r="U587" s="15">
        <v>833828.23600000003</v>
      </c>
      <c r="V587" s="15">
        <v>100</v>
      </c>
    </row>
    <row r="588" spans="2:22" x14ac:dyDescent="0.25">
      <c r="B588" s="15" t="s">
        <v>122</v>
      </c>
      <c r="C588" s="15" t="s">
        <v>345</v>
      </c>
      <c r="D588" s="15" t="s">
        <v>229</v>
      </c>
      <c r="E588" s="15">
        <v>2023</v>
      </c>
      <c r="F588" s="15" t="s">
        <v>162</v>
      </c>
      <c r="G588" s="15" t="s">
        <v>133</v>
      </c>
      <c r="H588" s="15" t="s">
        <v>136</v>
      </c>
      <c r="I588" s="15" t="s">
        <v>139</v>
      </c>
      <c r="J588" s="15" t="s">
        <v>141</v>
      </c>
      <c r="K588" s="15" t="s">
        <v>275</v>
      </c>
      <c r="L588" s="15" t="s">
        <v>276</v>
      </c>
      <c r="M588" s="15">
        <v>0.15</v>
      </c>
      <c r="N588" s="15">
        <v>0.124</v>
      </c>
      <c r="O588" s="15">
        <v>0.01</v>
      </c>
      <c r="P588" s="15">
        <v>0.124</v>
      </c>
      <c r="Q588" s="15">
        <v>8.3000000000000004E-2</v>
      </c>
      <c r="R588" s="15">
        <v>0.16600000000000001</v>
      </c>
      <c r="S588" s="15">
        <v>11.61</v>
      </c>
      <c r="U588" s="15">
        <v>851592.24600000004</v>
      </c>
      <c r="V588" s="15">
        <v>160</v>
      </c>
    </row>
    <row r="589" spans="2:22" x14ac:dyDescent="0.25">
      <c r="B589" s="15" t="s">
        <v>122</v>
      </c>
      <c r="C589" s="15" t="s">
        <v>345</v>
      </c>
      <c r="D589" s="15" t="s">
        <v>229</v>
      </c>
      <c r="E589" s="15">
        <v>2023</v>
      </c>
      <c r="F589" s="15" t="s">
        <v>162</v>
      </c>
      <c r="G589" s="15" t="s">
        <v>133</v>
      </c>
      <c r="H589" s="15" t="s">
        <v>136</v>
      </c>
      <c r="I589" s="15" t="s">
        <v>139</v>
      </c>
      <c r="J589" s="15" t="s">
        <v>141</v>
      </c>
      <c r="K589" s="15" t="s">
        <v>275</v>
      </c>
      <c r="L589" s="15" t="s">
        <v>277</v>
      </c>
      <c r="M589" s="15">
        <v>0.154</v>
      </c>
      <c r="N589" s="15">
        <v>9.7000000000000003E-2</v>
      </c>
      <c r="O589" s="15">
        <v>3.0000000000000001E-3</v>
      </c>
      <c r="P589" s="15">
        <v>0.13300000000000001</v>
      </c>
      <c r="Q589" s="15">
        <v>0.09</v>
      </c>
      <c r="R589" s="15">
        <v>0.193</v>
      </c>
      <c r="S589" s="15">
        <v>11.46</v>
      </c>
      <c r="U589" s="15">
        <v>831772.06400000001</v>
      </c>
      <c r="V589" s="15">
        <v>1320</v>
      </c>
    </row>
    <row r="590" spans="2:22" x14ac:dyDescent="0.25">
      <c r="B590" s="15" t="s">
        <v>122</v>
      </c>
      <c r="C590" s="15" t="s">
        <v>345</v>
      </c>
      <c r="D590" s="15" t="s">
        <v>229</v>
      </c>
      <c r="E590" s="15">
        <v>2023</v>
      </c>
      <c r="F590" s="15" t="s">
        <v>162</v>
      </c>
      <c r="G590" s="15" t="s">
        <v>133</v>
      </c>
      <c r="H590" s="15" t="s">
        <v>136</v>
      </c>
      <c r="I590" s="15" t="s">
        <v>139</v>
      </c>
      <c r="J590" s="15" t="s">
        <v>141</v>
      </c>
      <c r="K590" s="15" t="s">
        <v>275</v>
      </c>
      <c r="L590" s="15" t="s">
        <v>278</v>
      </c>
      <c r="M590" s="15">
        <v>0.16200000000000001</v>
      </c>
      <c r="N590" s="15">
        <v>0.10199999999999999</v>
      </c>
      <c r="O590" s="15">
        <v>2E-3</v>
      </c>
      <c r="P590" s="15">
        <v>0.13900000000000001</v>
      </c>
      <c r="Q590" s="15">
        <v>9.6000000000000002E-2</v>
      </c>
      <c r="R590" s="15">
        <v>0.20300000000000001</v>
      </c>
      <c r="S590" s="15">
        <v>11.510999999999999</v>
      </c>
      <c r="U590" s="15">
        <v>836221.83400000003</v>
      </c>
      <c r="V590" s="15">
        <v>1710</v>
      </c>
    </row>
    <row r="591" spans="2:22" x14ac:dyDescent="0.25">
      <c r="B591" s="15" t="s">
        <v>122</v>
      </c>
      <c r="C591" s="15" t="s">
        <v>345</v>
      </c>
      <c r="D591" s="15" t="s">
        <v>229</v>
      </c>
      <c r="E591" s="15">
        <v>2023</v>
      </c>
      <c r="F591" s="15" t="s">
        <v>162</v>
      </c>
      <c r="G591" s="15" t="s">
        <v>133</v>
      </c>
      <c r="H591" s="15" t="s">
        <v>136</v>
      </c>
      <c r="I591" s="15" t="s">
        <v>139</v>
      </c>
      <c r="J591" s="15" t="s">
        <v>141</v>
      </c>
      <c r="K591" s="15" t="s">
        <v>275</v>
      </c>
      <c r="L591" s="15" t="s">
        <v>279</v>
      </c>
      <c r="M591" s="15">
        <v>0.16300000000000001</v>
      </c>
      <c r="N591" s="15">
        <v>0.1</v>
      </c>
      <c r="O591" s="15">
        <v>4.0000000000000001E-3</v>
      </c>
      <c r="P591" s="15">
        <v>0.14299999999999999</v>
      </c>
      <c r="Q591" s="15">
        <v>9.7000000000000003E-2</v>
      </c>
      <c r="R591" s="15">
        <v>0.19700000000000001</v>
      </c>
      <c r="S591" s="15">
        <v>11.567</v>
      </c>
      <c r="U591" s="15">
        <v>839079.152</v>
      </c>
      <c r="V591" s="15">
        <v>550</v>
      </c>
    </row>
    <row r="592" spans="2:22" x14ac:dyDescent="0.25">
      <c r="B592" s="15" t="s">
        <v>122</v>
      </c>
      <c r="C592" s="15" t="s">
        <v>345</v>
      </c>
      <c r="D592" s="15" t="s">
        <v>229</v>
      </c>
      <c r="E592" s="15">
        <v>2023</v>
      </c>
      <c r="F592" s="15" t="s">
        <v>162</v>
      </c>
      <c r="G592" s="15" t="s">
        <v>133</v>
      </c>
      <c r="H592" s="15" t="s">
        <v>136</v>
      </c>
      <c r="I592" s="15" t="s">
        <v>139</v>
      </c>
      <c r="J592" s="15" t="s">
        <v>141</v>
      </c>
      <c r="K592" s="15" t="s">
        <v>275</v>
      </c>
      <c r="L592" s="15" t="s">
        <v>280</v>
      </c>
      <c r="M592" s="15">
        <v>0.18099999999999999</v>
      </c>
      <c r="N592" s="15">
        <v>0.154</v>
      </c>
      <c r="O592" s="15">
        <v>1.4999999999999999E-2</v>
      </c>
      <c r="P592" s="15">
        <v>0.157</v>
      </c>
      <c r="Q592" s="15">
        <v>0.106</v>
      </c>
      <c r="R592" s="15">
        <v>0.21</v>
      </c>
      <c r="S592" s="15">
        <v>11.526</v>
      </c>
      <c r="U592" s="15">
        <v>833802.31</v>
      </c>
      <c r="V592" s="15">
        <v>100</v>
      </c>
    </row>
    <row r="593" spans="2:22" x14ac:dyDescent="0.25">
      <c r="B593" s="15" t="s">
        <v>122</v>
      </c>
      <c r="C593" s="15" t="s">
        <v>345</v>
      </c>
      <c r="D593" s="15" t="s">
        <v>230</v>
      </c>
      <c r="E593" s="15">
        <v>2023</v>
      </c>
      <c r="F593" s="15" t="s">
        <v>162</v>
      </c>
      <c r="G593" s="15" t="s">
        <v>133</v>
      </c>
      <c r="H593" s="15" t="s">
        <v>136</v>
      </c>
      <c r="I593" s="15" t="s">
        <v>139</v>
      </c>
      <c r="J593" s="15" t="s">
        <v>141</v>
      </c>
      <c r="K593" s="15" t="s">
        <v>275</v>
      </c>
      <c r="L593" s="15" t="s">
        <v>276</v>
      </c>
      <c r="M593" s="15">
        <v>0.14899999999999999</v>
      </c>
      <c r="N593" s="15">
        <v>0.124</v>
      </c>
      <c r="O593" s="15">
        <v>0.01</v>
      </c>
      <c r="P593" s="15">
        <v>0.11600000000000001</v>
      </c>
      <c r="Q593" s="15">
        <v>8.1000000000000003E-2</v>
      </c>
      <c r="R593" s="15">
        <v>0.17</v>
      </c>
      <c r="S593" s="15">
        <v>12.429</v>
      </c>
      <c r="U593" s="15">
        <v>1110056.9369999999</v>
      </c>
      <c r="V593" s="15">
        <v>160</v>
      </c>
    </row>
    <row r="594" spans="2:22" x14ac:dyDescent="0.25">
      <c r="B594" s="15" t="s">
        <v>122</v>
      </c>
      <c r="C594" s="15" t="s">
        <v>345</v>
      </c>
      <c r="D594" s="15" t="s">
        <v>230</v>
      </c>
      <c r="E594" s="15">
        <v>2023</v>
      </c>
      <c r="F594" s="15" t="s">
        <v>162</v>
      </c>
      <c r="G594" s="15" t="s">
        <v>133</v>
      </c>
      <c r="H594" s="15" t="s">
        <v>136</v>
      </c>
      <c r="I594" s="15" t="s">
        <v>139</v>
      </c>
      <c r="J594" s="15" t="s">
        <v>141</v>
      </c>
      <c r="K594" s="15" t="s">
        <v>275</v>
      </c>
      <c r="L594" s="15" t="s">
        <v>277</v>
      </c>
      <c r="M594" s="15">
        <v>0.153</v>
      </c>
      <c r="N594" s="15">
        <v>9.4E-2</v>
      </c>
      <c r="O594" s="15">
        <v>3.0000000000000001E-3</v>
      </c>
      <c r="P594" s="15">
        <v>0.13</v>
      </c>
      <c r="Q594" s="15">
        <v>9.0999999999999998E-2</v>
      </c>
      <c r="R594" s="15">
        <v>0.191</v>
      </c>
      <c r="S594" s="15">
        <v>12.279</v>
      </c>
      <c r="U594" s="15">
        <v>1087563.676</v>
      </c>
      <c r="V594" s="15">
        <v>1320</v>
      </c>
    </row>
    <row r="595" spans="2:22" x14ac:dyDescent="0.25">
      <c r="B595" s="15" t="s">
        <v>122</v>
      </c>
      <c r="C595" s="15" t="s">
        <v>345</v>
      </c>
      <c r="D595" s="15" t="s">
        <v>230</v>
      </c>
      <c r="E595" s="15">
        <v>2023</v>
      </c>
      <c r="F595" s="15" t="s">
        <v>162</v>
      </c>
      <c r="G595" s="15" t="s">
        <v>133</v>
      </c>
      <c r="H595" s="15" t="s">
        <v>136</v>
      </c>
      <c r="I595" s="15" t="s">
        <v>139</v>
      </c>
      <c r="J595" s="15" t="s">
        <v>141</v>
      </c>
      <c r="K595" s="15" t="s">
        <v>275</v>
      </c>
      <c r="L595" s="15" t="s">
        <v>278</v>
      </c>
      <c r="M595" s="15">
        <v>0.158</v>
      </c>
      <c r="N595" s="15">
        <v>9.6000000000000002E-2</v>
      </c>
      <c r="O595" s="15">
        <v>2E-3</v>
      </c>
      <c r="P595" s="15">
        <v>0.13800000000000001</v>
      </c>
      <c r="Q595" s="15">
        <v>9.5000000000000001E-2</v>
      </c>
      <c r="R595" s="15">
        <v>0.19800000000000001</v>
      </c>
      <c r="S595" s="15">
        <v>12.318</v>
      </c>
      <c r="U595" s="15">
        <v>1093340.4380000001</v>
      </c>
      <c r="V595" s="15">
        <v>1710</v>
      </c>
    </row>
    <row r="596" spans="2:22" x14ac:dyDescent="0.25">
      <c r="B596" s="15" t="s">
        <v>122</v>
      </c>
      <c r="C596" s="15" t="s">
        <v>345</v>
      </c>
      <c r="D596" s="15" t="s">
        <v>230</v>
      </c>
      <c r="E596" s="15">
        <v>2023</v>
      </c>
      <c r="F596" s="15" t="s">
        <v>162</v>
      </c>
      <c r="G596" s="15" t="s">
        <v>133</v>
      </c>
      <c r="H596" s="15" t="s">
        <v>136</v>
      </c>
      <c r="I596" s="15" t="s">
        <v>139</v>
      </c>
      <c r="J596" s="15" t="s">
        <v>141</v>
      </c>
      <c r="K596" s="15" t="s">
        <v>275</v>
      </c>
      <c r="L596" s="15" t="s">
        <v>279</v>
      </c>
      <c r="M596" s="15">
        <v>0.16</v>
      </c>
      <c r="N596" s="15">
        <v>9.8000000000000004E-2</v>
      </c>
      <c r="O596" s="15">
        <v>4.0000000000000001E-3</v>
      </c>
      <c r="P596" s="15">
        <v>0.14099999999999999</v>
      </c>
      <c r="Q596" s="15">
        <v>9.9000000000000005E-2</v>
      </c>
      <c r="R596" s="15">
        <v>0.19500000000000001</v>
      </c>
      <c r="S596" s="15">
        <v>12.388</v>
      </c>
      <c r="U596" s="15">
        <v>1096370.3119999999</v>
      </c>
      <c r="V596" s="15">
        <v>550</v>
      </c>
    </row>
    <row r="597" spans="2:22" x14ac:dyDescent="0.25">
      <c r="B597" s="15" t="s">
        <v>122</v>
      </c>
      <c r="C597" s="15" t="s">
        <v>345</v>
      </c>
      <c r="D597" s="15" t="s">
        <v>230</v>
      </c>
      <c r="E597" s="15">
        <v>2023</v>
      </c>
      <c r="F597" s="15" t="s">
        <v>162</v>
      </c>
      <c r="G597" s="15" t="s">
        <v>133</v>
      </c>
      <c r="H597" s="15" t="s">
        <v>136</v>
      </c>
      <c r="I597" s="15" t="s">
        <v>139</v>
      </c>
      <c r="J597" s="15" t="s">
        <v>141</v>
      </c>
      <c r="K597" s="15" t="s">
        <v>275</v>
      </c>
      <c r="L597" s="15" t="s">
        <v>280</v>
      </c>
      <c r="M597" s="15">
        <v>0.18</v>
      </c>
      <c r="N597" s="15">
        <v>0.151</v>
      </c>
      <c r="O597" s="15">
        <v>1.4999999999999999E-2</v>
      </c>
      <c r="P597" s="15">
        <v>0.155</v>
      </c>
      <c r="Q597" s="15">
        <v>0.1</v>
      </c>
      <c r="R597" s="15">
        <v>0.215</v>
      </c>
      <c r="S597" s="15">
        <v>12.332000000000001</v>
      </c>
      <c r="U597" s="15">
        <v>1091566.0120000001</v>
      </c>
      <c r="V597" s="15">
        <v>100</v>
      </c>
    </row>
    <row r="598" spans="2:22" x14ac:dyDescent="0.25">
      <c r="B598" s="15" t="s">
        <v>122</v>
      </c>
      <c r="C598" s="15" t="s">
        <v>345</v>
      </c>
      <c r="D598" s="15" t="s">
        <v>231</v>
      </c>
      <c r="E598" s="15">
        <v>2023</v>
      </c>
      <c r="F598" s="15" t="s">
        <v>162</v>
      </c>
      <c r="G598" s="15" t="s">
        <v>133</v>
      </c>
      <c r="H598" s="15" t="s">
        <v>136</v>
      </c>
      <c r="I598" s="15" t="s">
        <v>139</v>
      </c>
      <c r="J598" s="15" t="s">
        <v>141</v>
      </c>
      <c r="K598" s="15" t="s">
        <v>275</v>
      </c>
      <c r="L598" s="15" t="s">
        <v>276</v>
      </c>
      <c r="M598" s="15">
        <v>0.14599999999999999</v>
      </c>
      <c r="N598" s="15">
        <v>0.114</v>
      </c>
      <c r="O598" s="15">
        <v>8.9999999999999993E-3</v>
      </c>
      <c r="P598" s="15">
        <v>0.11700000000000001</v>
      </c>
      <c r="Q598" s="15">
        <v>7.6999999999999999E-2</v>
      </c>
      <c r="R598" s="15">
        <v>0.16400000000000001</v>
      </c>
      <c r="S598" s="15">
        <v>12.429</v>
      </c>
      <c r="U598" s="15">
        <v>1110078.094</v>
      </c>
      <c r="V598" s="15">
        <v>160</v>
      </c>
    </row>
    <row r="599" spans="2:22" x14ac:dyDescent="0.25">
      <c r="B599" s="15" t="s">
        <v>122</v>
      </c>
      <c r="C599" s="15" t="s">
        <v>345</v>
      </c>
      <c r="D599" s="15" t="s">
        <v>231</v>
      </c>
      <c r="E599" s="15">
        <v>2023</v>
      </c>
      <c r="F599" s="15" t="s">
        <v>162</v>
      </c>
      <c r="G599" s="15" t="s">
        <v>133</v>
      </c>
      <c r="H599" s="15" t="s">
        <v>136</v>
      </c>
      <c r="I599" s="15" t="s">
        <v>139</v>
      </c>
      <c r="J599" s="15" t="s">
        <v>141</v>
      </c>
      <c r="K599" s="15" t="s">
        <v>275</v>
      </c>
      <c r="L599" s="15" t="s">
        <v>277</v>
      </c>
      <c r="M599" s="15">
        <v>0.151</v>
      </c>
      <c r="N599" s="15">
        <v>0.09</v>
      </c>
      <c r="O599" s="15">
        <v>2E-3</v>
      </c>
      <c r="P599" s="15">
        <v>0.129</v>
      </c>
      <c r="Q599" s="15">
        <v>0.09</v>
      </c>
      <c r="R599" s="15">
        <v>0.189</v>
      </c>
      <c r="S599" s="15">
        <v>12.279</v>
      </c>
      <c r="U599" s="15">
        <v>1087587.8570000001</v>
      </c>
      <c r="V599" s="15">
        <v>1320</v>
      </c>
    </row>
    <row r="600" spans="2:22" x14ac:dyDescent="0.25">
      <c r="B600" s="15" t="s">
        <v>122</v>
      </c>
      <c r="C600" s="15" t="s">
        <v>345</v>
      </c>
      <c r="D600" s="15" t="s">
        <v>231</v>
      </c>
      <c r="E600" s="15">
        <v>2023</v>
      </c>
      <c r="F600" s="15" t="s">
        <v>162</v>
      </c>
      <c r="G600" s="15" t="s">
        <v>133</v>
      </c>
      <c r="H600" s="15" t="s">
        <v>136</v>
      </c>
      <c r="I600" s="15" t="s">
        <v>139</v>
      </c>
      <c r="J600" s="15" t="s">
        <v>141</v>
      </c>
      <c r="K600" s="15" t="s">
        <v>275</v>
      </c>
      <c r="L600" s="15" t="s">
        <v>278</v>
      </c>
      <c r="M600" s="15">
        <v>0.157</v>
      </c>
      <c r="N600" s="15">
        <v>9.4E-2</v>
      </c>
      <c r="O600" s="15">
        <v>2E-3</v>
      </c>
      <c r="P600" s="15">
        <v>0.13600000000000001</v>
      </c>
      <c r="Q600" s="15">
        <v>9.4E-2</v>
      </c>
      <c r="R600" s="15">
        <v>0.19800000000000001</v>
      </c>
      <c r="S600" s="15">
        <v>12.318</v>
      </c>
      <c r="U600" s="15">
        <v>1093340.138</v>
      </c>
      <c r="V600" s="15">
        <v>1710</v>
      </c>
    </row>
    <row r="601" spans="2:22" x14ac:dyDescent="0.25">
      <c r="B601" s="15" t="s">
        <v>122</v>
      </c>
      <c r="C601" s="15" t="s">
        <v>345</v>
      </c>
      <c r="D601" s="15" t="s">
        <v>231</v>
      </c>
      <c r="E601" s="15">
        <v>2023</v>
      </c>
      <c r="F601" s="15" t="s">
        <v>162</v>
      </c>
      <c r="G601" s="15" t="s">
        <v>133</v>
      </c>
      <c r="H601" s="15" t="s">
        <v>136</v>
      </c>
      <c r="I601" s="15" t="s">
        <v>139</v>
      </c>
      <c r="J601" s="15" t="s">
        <v>141</v>
      </c>
      <c r="K601" s="15" t="s">
        <v>275</v>
      </c>
      <c r="L601" s="15" t="s">
        <v>279</v>
      </c>
      <c r="M601" s="15">
        <v>0.159</v>
      </c>
      <c r="N601" s="15">
        <v>9.6000000000000002E-2</v>
      </c>
      <c r="O601" s="15">
        <v>4.0000000000000001E-3</v>
      </c>
      <c r="P601" s="15">
        <v>0.13700000000000001</v>
      </c>
      <c r="Q601" s="15">
        <v>0.1</v>
      </c>
      <c r="R601" s="15">
        <v>0.19500000000000001</v>
      </c>
      <c r="S601" s="15">
        <v>12.387</v>
      </c>
      <c r="U601" s="15">
        <v>1096379.213</v>
      </c>
      <c r="V601" s="15">
        <v>550</v>
      </c>
    </row>
    <row r="602" spans="2:22" x14ac:dyDescent="0.25">
      <c r="B602" s="15" t="s">
        <v>122</v>
      </c>
      <c r="C602" s="15" t="s">
        <v>345</v>
      </c>
      <c r="D602" s="15" t="s">
        <v>231</v>
      </c>
      <c r="E602" s="15">
        <v>2023</v>
      </c>
      <c r="F602" s="15" t="s">
        <v>162</v>
      </c>
      <c r="G602" s="15" t="s">
        <v>133</v>
      </c>
      <c r="H602" s="15" t="s">
        <v>136</v>
      </c>
      <c r="I602" s="15" t="s">
        <v>139</v>
      </c>
      <c r="J602" s="15" t="s">
        <v>141</v>
      </c>
      <c r="K602" s="15" t="s">
        <v>275</v>
      </c>
      <c r="L602" s="15" t="s">
        <v>280</v>
      </c>
      <c r="M602" s="15">
        <v>0.17699999999999999</v>
      </c>
      <c r="N602" s="15">
        <v>0.14699999999999999</v>
      </c>
      <c r="O602" s="15">
        <v>1.4999999999999999E-2</v>
      </c>
      <c r="P602" s="15">
        <v>0.14099999999999999</v>
      </c>
      <c r="Q602" s="15">
        <v>0.11</v>
      </c>
      <c r="R602" s="15">
        <v>0.215</v>
      </c>
      <c r="S602" s="15">
        <v>12.332000000000001</v>
      </c>
      <c r="U602" s="15">
        <v>1091602.6259999999</v>
      </c>
      <c r="V602" s="15">
        <v>100</v>
      </c>
    </row>
    <row r="603" spans="2:22" x14ac:dyDescent="0.25">
      <c r="B603" s="15" t="s">
        <v>122</v>
      </c>
      <c r="C603" s="15" t="s">
        <v>345</v>
      </c>
      <c r="D603" s="15" t="s">
        <v>232</v>
      </c>
      <c r="E603" s="15">
        <v>2023</v>
      </c>
      <c r="F603" s="15" t="s">
        <v>162</v>
      </c>
      <c r="G603" s="15" t="s">
        <v>133</v>
      </c>
      <c r="H603" s="15" t="s">
        <v>136</v>
      </c>
      <c r="I603" s="15" t="s">
        <v>139</v>
      </c>
      <c r="J603" s="15" t="s">
        <v>141</v>
      </c>
      <c r="K603" s="15" t="s">
        <v>275</v>
      </c>
      <c r="L603" s="15" t="s">
        <v>276</v>
      </c>
      <c r="M603" s="15">
        <v>0.151</v>
      </c>
      <c r="N603" s="15">
        <v>0.14000000000000001</v>
      </c>
      <c r="O603" s="15">
        <v>1.0999999999999999E-2</v>
      </c>
      <c r="P603" s="15">
        <v>0.11799999999999999</v>
      </c>
      <c r="Q603" s="15">
        <v>0.08</v>
      </c>
      <c r="R603" s="15">
        <v>0.16400000000000001</v>
      </c>
      <c r="S603" s="15">
        <v>13.034000000000001</v>
      </c>
      <c r="U603" s="15">
        <v>1278727.03</v>
      </c>
      <c r="V603" s="15">
        <v>160</v>
      </c>
    </row>
    <row r="604" spans="2:22" x14ac:dyDescent="0.25">
      <c r="B604" s="15" t="s">
        <v>122</v>
      </c>
      <c r="C604" s="15" t="s">
        <v>345</v>
      </c>
      <c r="D604" s="15" t="s">
        <v>232</v>
      </c>
      <c r="E604" s="15">
        <v>2023</v>
      </c>
      <c r="F604" s="15" t="s">
        <v>162</v>
      </c>
      <c r="G604" s="15" t="s">
        <v>133</v>
      </c>
      <c r="H604" s="15" t="s">
        <v>136</v>
      </c>
      <c r="I604" s="15" t="s">
        <v>139</v>
      </c>
      <c r="J604" s="15" t="s">
        <v>141</v>
      </c>
      <c r="K604" s="15" t="s">
        <v>275</v>
      </c>
      <c r="L604" s="15" t="s">
        <v>277</v>
      </c>
      <c r="M604" s="15">
        <v>0.153</v>
      </c>
      <c r="N604" s="15">
        <v>9.1999999999999998E-2</v>
      </c>
      <c r="O604" s="15">
        <v>3.0000000000000001E-3</v>
      </c>
      <c r="P604" s="15">
        <v>0.13400000000000001</v>
      </c>
      <c r="Q604" s="15">
        <v>9.0999999999999998E-2</v>
      </c>
      <c r="R604" s="15">
        <v>0.19500000000000001</v>
      </c>
      <c r="S604" s="15">
        <v>12.885999999999999</v>
      </c>
      <c r="U604" s="15">
        <v>1254916.7409999999</v>
      </c>
      <c r="V604" s="15">
        <v>1320</v>
      </c>
    </row>
    <row r="605" spans="2:22" x14ac:dyDescent="0.25">
      <c r="B605" s="15" t="s">
        <v>122</v>
      </c>
      <c r="C605" s="15" t="s">
        <v>345</v>
      </c>
      <c r="D605" s="15" t="s">
        <v>232</v>
      </c>
      <c r="E605" s="15">
        <v>2023</v>
      </c>
      <c r="F605" s="15" t="s">
        <v>162</v>
      </c>
      <c r="G605" s="15" t="s">
        <v>133</v>
      </c>
      <c r="H605" s="15" t="s">
        <v>136</v>
      </c>
      <c r="I605" s="15" t="s">
        <v>139</v>
      </c>
      <c r="J605" s="15" t="s">
        <v>141</v>
      </c>
      <c r="K605" s="15" t="s">
        <v>275</v>
      </c>
      <c r="L605" s="15" t="s">
        <v>278</v>
      </c>
      <c r="M605" s="15">
        <v>0.158</v>
      </c>
      <c r="N605" s="15">
        <v>9.4E-2</v>
      </c>
      <c r="O605" s="15">
        <v>2E-3</v>
      </c>
      <c r="P605" s="15">
        <v>0.13800000000000001</v>
      </c>
      <c r="Q605" s="15">
        <v>9.5000000000000001E-2</v>
      </c>
      <c r="R605" s="15">
        <v>0.19900000000000001</v>
      </c>
      <c r="S605" s="15">
        <v>12.919</v>
      </c>
      <c r="U605" s="15">
        <v>1261579.0090000001</v>
      </c>
      <c r="V605" s="15">
        <v>1710</v>
      </c>
    </row>
    <row r="606" spans="2:22" x14ac:dyDescent="0.25">
      <c r="B606" s="15" t="s">
        <v>122</v>
      </c>
      <c r="C606" s="15" t="s">
        <v>345</v>
      </c>
      <c r="D606" s="15" t="s">
        <v>232</v>
      </c>
      <c r="E606" s="15">
        <v>2023</v>
      </c>
      <c r="F606" s="15" t="s">
        <v>162</v>
      </c>
      <c r="G606" s="15" t="s">
        <v>133</v>
      </c>
      <c r="H606" s="15" t="s">
        <v>136</v>
      </c>
      <c r="I606" s="15" t="s">
        <v>139</v>
      </c>
      <c r="J606" s="15" t="s">
        <v>141</v>
      </c>
      <c r="K606" s="15" t="s">
        <v>275</v>
      </c>
      <c r="L606" s="15" t="s">
        <v>279</v>
      </c>
      <c r="M606" s="15">
        <v>0.16200000000000001</v>
      </c>
      <c r="N606" s="15">
        <v>9.9000000000000005E-2</v>
      </c>
      <c r="O606" s="15">
        <v>4.0000000000000001E-3</v>
      </c>
      <c r="P606" s="15">
        <v>0.13900000000000001</v>
      </c>
      <c r="Q606" s="15">
        <v>9.9000000000000005E-2</v>
      </c>
      <c r="R606" s="15">
        <v>0.19800000000000001</v>
      </c>
      <c r="S606" s="15">
        <v>12.994</v>
      </c>
      <c r="U606" s="15">
        <v>1263891.3130000001</v>
      </c>
      <c r="V606" s="15">
        <v>550</v>
      </c>
    </row>
    <row r="607" spans="2:22" x14ac:dyDescent="0.25">
      <c r="B607" s="15" t="s">
        <v>122</v>
      </c>
      <c r="C607" s="15" t="s">
        <v>345</v>
      </c>
      <c r="D607" s="15" t="s">
        <v>232</v>
      </c>
      <c r="E607" s="15">
        <v>2023</v>
      </c>
      <c r="F607" s="15" t="s">
        <v>162</v>
      </c>
      <c r="G607" s="15" t="s">
        <v>133</v>
      </c>
      <c r="H607" s="15" t="s">
        <v>136</v>
      </c>
      <c r="I607" s="15" t="s">
        <v>139</v>
      </c>
      <c r="J607" s="15" t="s">
        <v>141</v>
      </c>
      <c r="K607" s="15" t="s">
        <v>275</v>
      </c>
      <c r="L607" s="15" t="s">
        <v>280</v>
      </c>
      <c r="M607" s="15">
        <v>0.17899999999999999</v>
      </c>
      <c r="N607" s="15">
        <v>0.14799999999999999</v>
      </c>
      <c r="O607" s="15">
        <v>1.4999999999999999E-2</v>
      </c>
      <c r="P607" s="15">
        <v>0.14000000000000001</v>
      </c>
      <c r="Q607" s="15">
        <v>0.109</v>
      </c>
      <c r="R607" s="15">
        <v>0.214</v>
      </c>
      <c r="S607" s="15">
        <v>12.93</v>
      </c>
      <c r="U607" s="15">
        <v>1259533.969</v>
      </c>
      <c r="V607" s="15">
        <v>100</v>
      </c>
    </row>
    <row r="608" spans="2:22" x14ac:dyDescent="0.25">
      <c r="B608" s="15" t="s">
        <v>122</v>
      </c>
      <c r="C608" s="15" t="s">
        <v>345</v>
      </c>
      <c r="D608" s="15" t="s">
        <v>233</v>
      </c>
      <c r="E608" s="15">
        <v>2023</v>
      </c>
      <c r="F608" s="15" t="s">
        <v>162</v>
      </c>
      <c r="G608" s="15" t="s">
        <v>133</v>
      </c>
      <c r="H608" s="15" t="s">
        <v>136</v>
      </c>
      <c r="I608" s="15" t="s">
        <v>139</v>
      </c>
      <c r="J608" s="15" t="s">
        <v>141</v>
      </c>
      <c r="K608" s="15" t="s">
        <v>275</v>
      </c>
      <c r="L608" s="15" t="s">
        <v>276</v>
      </c>
      <c r="M608" s="15">
        <v>0.159</v>
      </c>
      <c r="N608" s="15">
        <v>0.13600000000000001</v>
      </c>
      <c r="O608" s="15">
        <v>1.0999999999999999E-2</v>
      </c>
      <c r="P608" s="15">
        <v>0.129</v>
      </c>
      <c r="Q608" s="15">
        <v>8.5000000000000006E-2</v>
      </c>
      <c r="R608" s="15">
        <v>0.17599999999999999</v>
      </c>
      <c r="S608" s="15">
        <v>13.034000000000001</v>
      </c>
      <c r="U608" s="15">
        <v>1278726.3359999999</v>
      </c>
      <c r="V608" s="15">
        <v>160</v>
      </c>
    </row>
    <row r="609" spans="2:22" x14ac:dyDescent="0.25">
      <c r="B609" s="15" t="s">
        <v>122</v>
      </c>
      <c r="C609" s="15" t="s">
        <v>345</v>
      </c>
      <c r="D609" s="15" t="s">
        <v>233</v>
      </c>
      <c r="E609" s="15">
        <v>2023</v>
      </c>
      <c r="F609" s="15" t="s">
        <v>162</v>
      </c>
      <c r="G609" s="15" t="s">
        <v>133</v>
      </c>
      <c r="H609" s="15" t="s">
        <v>136</v>
      </c>
      <c r="I609" s="15" t="s">
        <v>139</v>
      </c>
      <c r="J609" s="15" t="s">
        <v>141</v>
      </c>
      <c r="K609" s="15" t="s">
        <v>275</v>
      </c>
      <c r="L609" s="15" t="s">
        <v>277</v>
      </c>
      <c r="M609" s="15">
        <v>0.159</v>
      </c>
      <c r="N609" s="15">
        <v>9.6000000000000002E-2</v>
      </c>
      <c r="O609" s="15">
        <v>3.0000000000000001E-3</v>
      </c>
      <c r="P609" s="15">
        <v>0.14000000000000001</v>
      </c>
      <c r="Q609" s="15">
        <v>9.5000000000000001E-2</v>
      </c>
      <c r="R609" s="15">
        <v>0.19800000000000001</v>
      </c>
      <c r="S609" s="15">
        <v>12.885999999999999</v>
      </c>
      <c r="U609" s="15">
        <v>1254929.27</v>
      </c>
      <c r="V609" s="15">
        <v>1320</v>
      </c>
    </row>
    <row r="610" spans="2:22" x14ac:dyDescent="0.25">
      <c r="B610" s="15" t="s">
        <v>122</v>
      </c>
      <c r="C610" s="15" t="s">
        <v>345</v>
      </c>
      <c r="D610" s="15" t="s">
        <v>233</v>
      </c>
      <c r="E610" s="15">
        <v>2023</v>
      </c>
      <c r="F610" s="15" t="s">
        <v>162</v>
      </c>
      <c r="G610" s="15" t="s">
        <v>133</v>
      </c>
      <c r="H610" s="15" t="s">
        <v>136</v>
      </c>
      <c r="I610" s="15" t="s">
        <v>139</v>
      </c>
      <c r="J610" s="15" t="s">
        <v>141</v>
      </c>
      <c r="K610" s="15" t="s">
        <v>275</v>
      </c>
      <c r="L610" s="15" t="s">
        <v>278</v>
      </c>
      <c r="M610" s="15">
        <v>0.16300000000000001</v>
      </c>
      <c r="N610" s="15">
        <v>9.4E-2</v>
      </c>
      <c r="O610" s="15">
        <v>2E-3</v>
      </c>
      <c r="P610" s="15">
        <v>0.14199999999999999</v>
      </c>
      <c r="Q610" s="15">
        <v>9.9000000000000005E-2</v>
      </c>
      <c r="R610" s="15">
        <v>0.20499999999999999</v>
      </c>
      <c r="S610" s="15">
        <v>12.919</v>
      </c>
      <c r="U610" s="15">
        <v>1261585.298</v>
      </c>
      <c r="V610" s="15">
        <v>1710</v>
      </c>
    </row>
    <row r="611" spans="2:22" x14ac:dyDescent="0.25">
      <c r="B611" s="15" t="s">
        <v>122</v>
      </c>
      <c r="C611" s="15" t="s">
        <v>345</v>
      </c>
      <c r="D611" s="15" t="s">
        <v>233</v>
      </c>
      <c r="E611" s="15">
        <v>2023</v>
      </c>
      <c r="F611" s="15" t="s">
        <v>162</v>
      </c>
      <c r="G611" s="15" t="s">
        <v>133</v>
      </c>
      <c r="H611" s="15" t="s">
        <v>136</v>
      </c>
      <c r="I611" s="15" t="s">
        <v>139</v>
      </c>
      <c r="J611" s="15" t="s">
        <v>141</v>
      </c>
      <c r="K611" s="15" t="s">
        <v>275</v>
      </c>
      <c r="L611" s="15" t="s">
        <v>279</v>
      </c>
      <c r="M611" s="15">
        <v>0.16900000000000001</v>
      </c>
      <c r="N611" s="15">
        <v>0.104</v>
      </c>
      <c r="O611" s="15">
        <v>4.0000000000000001E-3</v>
      </c>
      <c r="P611" s="15">
        <v>0.14599999999999999</v>
      </c>
      <c r="Q611" s="15">
        <v>0.105</v>
      </c>
      <c r="R611" s="15">
        <v>0.20599999999999999</v>
      </c>
      <c r="S611" s="15">
        <v>12.994</v>
      </c>
      <c r="U611" s="15">
        <v>1263895.797</v>
      </c>
      <c r="V611" s="15">
        <v>550</v>
      </c>
    </row>
    <row r="612" spans="2:22" x14ac:dyDescent="0.25">
      <c r="B612" s="15" t="s">
        <v>122</v>
      </c>
      <c r="C612" s="15" t="s">
        <v>345</v>
      </c>
      <c r="D612" s="15" t="s">
        <v>233</v>
      </c>
      <c r="E612" s="15">
        <v>2023</v>
      </c>
      <c r="F612" s="15" t="s">
        <v>162</v>
      </c>
      <c r="G612" s="15" t="s">
        <v>133</v>
      </c>
      <c r="H612" s="15" t="s">
        <v>136</v>
      </c>
      <c r="I612" s="15" t="s">
        <v>139</v>
      </c>
      <c r="J612" s="15" t="s">
        <v>141</v>
      </c>
      <c r="K612" s="15" t="s">
        <v>275</v>
      </c>
      <c r="L612" s="15" t="s">
        <v>280</v>
      </c>
      <c r="M612" s="15">
        <v>0.187</v>
      </c>
      <c r="N612" s="15">
        <v>0.14799999999999999</v>
      </c>
      <c r="O612" s="15">
        <v>1.4999999999999999E-2</v>
      </c>
      <c r="P612" s="15">
        <v>0.158</v>
      </c>
      <c r="Q612" s="15">
        <v>0.11700000000000001</v>
      </c>
      <c r="R612" s="15">
        <v>0.215</v>
      </c>
      <c r="S612" s="15">
        <v>12.93</v>
      </c>
      <c r="U612" s="15">
        <v>1259588.452</v>
      </c>
      <c r="V612" s="15">
        <v>100</v>
      </c>
    </row>
    <row r="613" spans="2:22" x14ac:dyDescent="0.25">
      <c r="B613" s="15" t="s">
        <v>122</v>
      </c>
      <c r="C613" s="15" t="s">
        <v>345</v>
      </c>
      <c r="D613" s="15" t="s">
        <v>234</v>
      </c>
      <c r="E613" s="15">
        <v>2023</v>
      </c>
      <c r="F613" s="15" t="s">
        <v>162</v>
      </c>
      <c r="G613" s="15" t="s">
        <v>133</v>
      </c>
      <c r="H613" s="15" t="s">
        <v>136</v>
      </c>
      <c r="I613" s="15" t="s">
        <v>139</v>
      </c>
      <c r="J613" s="15" t="s">
        <v>141</v>
      </c>
      <c r="K613" s="15" t="s">
        <v>275</v>
      </c>
      <c r="L613" s="15" t="s">
        <v>276</v>
      </c>
      <c r="M613" s="15">
        <v>0.161</v>
      </c>
      <c r="N613" s="15">
        <v>0.11600000000000001</v>
      </c>
      <c r="O613" s="15">
        <v>8.9999999999999993E-3</v>
      </c>
      <c r="P613" s="15">
        <v>0.13100000000000001</v>
      </c>
      <c r="Q613" s="15">
        <v>8.7999999999999995E-2</v>
      </c>
      <c r="R613" s="15">
        <v>0.187</v>
      </c>
      <c r="S613" s="15">
        <v>13.457000000000001</v>
      </c>
      <c r="U613" s="15">
        <v>1346151.595</v>
      </c>
      <c r="V613" s="15">
        <v>160</v>
      </c>
    </row>
    <row r="614" spans="2:22" x14ac:dyDescent="0.25">
      <c r="B614" s="15" t="s">
        <v>122</v>
      </c>
      <c r="C614" s="15" t="s">
        <v>345</v>
      </c>
      <c r="D614" s="15" t="s">
        <v>234</v>
      </c>
      <c r="E614" s="15">
        <v>2023</v>
      </c>
      <c r="F614" s="15" t="s">
        <v>162</v>
      </c>
      <c r="G614" s="15" t="s">
        <v>133</v>
      </c>
      <c r="H614" s="15" t="s">
        <v>136</v>
      </c>
      <c r="I614" s="15" t="s">
        <v>139</v>
      </c>
      <c r="J614" s="15" t="s">
        <v>141</v>
      </c>
      <c r="K614" s="15" t="s">
        <v>275</v>
      </c>
      <c r="L614" s="15" t="s">
        <v>277</v>
      </c>
      <c r="M614" s="15">
        <v>0.159</v>
      </c>
      <c r="N614" s="15">
        <v>9.7000000000000003E-2</v>
      </c>
      <c r="O614" s="15">
        <v>3.0000000000000001E-3</v>
      </c>
      <c r="P614" s="15">
        <v>0.14000000000000001</v>
      </c>
      <c r="Q614" s="15">
        <v>9.5000000000000001E-2</v>
      </c>
      <c r="R614" s="15">
        <v>0.2</v>
      </c>
      <c r="S614" s="15">
        <v>13.311</v>
      </c>
      <c r="U614" s="15">
        <v>1322312.6189999999</v>
      </c>
      <c r="V614" s="15">
        <v>1320</v>
      </c>
    </row>
    <row r="615" spans="2:22" x14ac:dyDescent="0.25">
      <c r="B615" s="15" t="s">
        <v>122</v>
      </c>
      <c r="C615" s="15" t="s">
        <v>345</v>
      </c>
      <c r="D615" s="15" t="s">
        <v>234</v>
      </c>
      <c r="E615" s="15">
        <v>2023</v>
      </c>
      <c r="F615" s="15" t="s">
        <v>162</v>
      </c>
      <c r="G615" s="15" t="s">
        <v>133</v>
      </c>
      <c r="H615" s="15" t="s">
        <v>136</v>
      </c>
      <c r="I615" s="15" t="s">
        <v>139</v>
      </c>
      <c r="J615" s="15" t="s">
        <v>141</v>
      </c>
      <c r="K615" s="15" t="s">
        <v>275</v>
      </c>
      <c r="L615" s="15" t="s">
        <v>278</v>
      </c>
      <c r="M615" s="15">
        <v>0.16500000000000001</v>
      </c>
      <c r="N615" s="15">
        <v>9.6000000000000002E-2</v>
      </c>
      <c r="O615" s="15">
        <v>2E-3</v>
      </c>
      <c r="P615" s="15">
        <v>0.14499999999999999</v>
      </c>
      <c r="Q615" s="15">
        <v>9.9000000000000005E-2</v>
      </c>
      <c r="R615" s="15">
        <v>0.20899999999999999</v>
      </c>
      <c r="S615" s="15">
        <v>13.337999999999999</v>
      </c>
      <c r="U615" s="15">
        <v>1329482.4140000001</v>
      </c>
      <c r="V615" s="15">
        <v>1710</v>
      </c>
    </row>
    <row r="616" spans="2:22" x14ac:dyDescent="0.25">
      <c r="B616" s="15" t="s">
        <v>122</v>
      </c>
      <c r="C616" s="15" t="s">
        <v>345</v>
      </c>
      <c r="D616" s="15" t="s">
        <v>234</v>
      </c>
      <c r="E616" s="15">
        <v>2023</v>
      </c>
      <c r="F616" s="15" t="s">
        <v>162</v>
      </c>
      <c r="G616" s="15" t="s">
        <v>133</v>
      </c>
      <c r="H616" s="15" t="s">
        <v>136</v>
      </c>
      <c r="I616" s="15" t="s">
        <v>139</v>
      </c>
      <c r="J616" s="15" t="s">
        <v>141</v>
      </c>
      <c r="K616" s="15" t="s">
        <v>275</v>
      </c>
      <c r="L616" s="15" t="s">
        <v>279</v>
      </c>
      <c r="M616" s="15">
        <v>0.17100000000000001</v>
      </c>
      <c r="N616" s="15">
        <v>0.107</v>
      </c>
      <c r="O616" s="15">
        <v>5.0000000000000001E-3</v>
      </c>
      <c r="P616" s="15">
        <v>0.14699999999999999</v>
      </c>
      <c r="Q616" s="15">
        <v>0.106</v>
      </c>
      <c r="R616" s="15">
        <v>0.20899999999999999</v>
      </c>
      <c r="S616" s="15">
        <v>13.416</v>
      </c>
      <c r="U616" s="15">
        <v>1331580.179</v>
      </c>
      <c r="V616" s="15">
        <v>550</v>
      </c>
    </row>
    <row r="617" spans="2:22" x14ac:dyDescent="0.25">
      <c r="B617" s="15" t="s">
        <v>122</v>
      </c>
      <c r="C617" s="15" t="s">
        <v>345</v>
      </c>
      <c r="D617" s="15" t="s">
        <v>234</v>
      </c>
      <c r="E617" s="15">
        <v>2023</v>
      </c>
      <c r="F617" s="15" t="s">
        <v>162</v>
      </c>
      <c r="G617" s="15" t="s">
        <v>133</v>
      </c>
      <c r="H617" s="15" t="s">
        <v>136</v>
      </c>
      <c r="I617" s="15" t="s">
        <v>139</v>
      </c>
      <c r="J617" s="15" t="s">
        <v>141</v>
      </c>
      <c r="K617" s="15" t="s">
        <v>275</v>
      </c>
      <c r="L617" s="15" t="s">
        <v>280</v>
      </c>
      <c r="M617" s="15">
        <v>0.191</v>
      </c>
      <c r="N617" s="15">
        <v>0.14899999999999999</v>
      </c>
      <c r="O617" s="15">
        <v>1.4999999999999999E-2</v>
      </c>
      <c r="P617" s="15">
        <v>0.16300000000000001</v>
      </c>
      <c r="Q617" s="15">
        <v>0.11700000000000001</v>
      </c>
      <c r="R617" s="15">
        <v>0.221</v>
      </c>
      <c r="S617" s="15">
        <v>13.343999999999999</v>
      </c>
      <c r="U617" s="15">
        <v>1329557.6070000001</v>
      </c>
      <c r="V617" s="15">
        <v>100</v>
      </c>
    </row>
    <row r="618" spans="2:22" x14ac:dyDescent="0.25">
      <c r="B618" s="15" t="s">
        <v>122</v>
      </c>
      <c r="C618" s="15" t="s">
        <v>345</v>
      </c>
      <c r="D618" s="15" t="s">
        <v>235</v>
      </c>
      <c r="E618" s="15">
        <v>2023</v>
      </c>
      <c r="F618" s="15" t="s">
        <v>162</v>
      </c>
      <c r="G618" s="15" t="s">
        <v>133</v>
      </c>
      <c r="H618" s="15" t="s">
        <v>136</v>
      </c>
      <c r="I618" s="15" t="s">
        <v>139</v>
      </c>
      <c r="J618" s="15" t="s">
        <v>141</v>
      </c>
      <c r="K618" s="15" t="s">
        <v>275</v>
      </c>
      <c r="L618" s="15" t="s">
        <v>276</v>
      </c>
      <c r="M618" s="15">
        <v>0.159</v>
      </c>
      <c r="N618" s="15">
        <v>0.114</v>
      </c>
      <c r="O618" s="15">
        <v>8.9999999999999993E-3</v>
      </c>
      <c r="P618" s="15">
        <v>0.13200000000000001</v>
      </c>
      <c r="Q618" s="15">
        <v>8.5999999999999993E-2</v>
      </c>
      <c r="R618" s="15">
        <v>0.188</v>
      </c>
      <c r="S618" s="15">
        <v>13.457000000000001</v>
      </c>
      <c r="U618" s="15">
        <v>1346223.118</v>
      </c>
      <c r="V618" s="15">
        <v>160</v>
      </c>
    </row>
    <row r="619" spans="2:22" x14ac:dyDescent="0.25">
      <c r="B619" s="15" t="s">
        <v>122</v>
      </c>
      <c r="C619" s="15" t="s">
        <v>345</v>
      </c>
      <c r="D619" s="15" t="s">
        <v>235</v>
      </c>
      <c r="E619" s="15">
        <v>2023</v>
      </c>
      <c r="F619" s="15" t="s">
        <v>162</v>
      </c>
      <c r="G619" s="15" t="s">
        <v>133</v>
      </c>
      <c r="H619" s="15" t="s">
        <v>136</v>
      </c>
      <c r="I619" s="15" t="s">
        <v>139</v>
      </c>
      <c r="J619" s="15" t="s">
        <v>141</v>
      </c>
      <c r="K619" s="15" t="s">
        <v>275</v>
      </c>
      <c r="L619" s="15" t="s">
        <v>277</v>
      </c>
      <c r="M619" s="15">
        <v>0.157</v>
      </c>
      <c r="N619" s="15">
        <v>9.8000000000000004E-2</v>
      </c>
      <c r="O619" s="15">
        <v>3.0000000000000001E-3</v>
      </c>
      <c r="P619" s="15">
        <v>0.13900000000000001</v>
      </c>
      <c r="Q619" s="15">
        <v>9.2999999999999999E-2</v>
      </c>
      <c r="R619" s="15">
        <v>0.19500000000000001</v>
      </c>
      <c r="S619" s="15">
        <v>13.311</v>
      </c>
      <c r="U619" s="15">
        <v>1322378.6029999999</v>
      </c>
      <c r="V619" s="15">
        <v>1320</v>
      </c>
    </row>
    <row r="620" spans="2:22" x14ac:dyDescent="0.25">
      <c r="B620" s="15" t="s">
        <v>122</v>
      </c>
      <c r="C620" s="15" t="s">
        <v>345</v>
      </c>
      <c r="D620" s="15" t="s">
        <v>235</v>
      </c>
      <c r="E620" s="15">
        <v>2023</v>
      </c>
      <c r="F620" s="15" t="s">
        <v>162</v>
      </c>
      <c r="G620" s="15" t="s">
        <v>133</v>
      </c>
      <c r="H620" s="15" t="s">
        <v>136</v>
      </c>
      <c r="I620" s="15" t="s">
        <v>139</v>
      </c>
      <c r="J620" s="15" t="s">
        <v>141</v>
      </c>
      <c r="K620" s="15" t="s">
        <v>275</v>
      </c>
      <c r="L620" s="15" t="s">
        <v>278</v>
      </c>
      <c r="M620" s="15">
        <v>0.16300000000000001</v>
      </c>
      <c r="N620" s="15">
        <v>9.6000000000000002E-2</v>
      </c>
      <c r="O620" s="15">
        <v>2E-3</v>
      </c>
      <c r="P620" s="15">
        <v>0.14399999999999999</v>
      </c>
      <c r="Q620" s="15">
        <v>9.8000000000000004E-2</v>
      </c>
      <c r="R620" s="15">
        <v>0.20100000000000001</v>
      </c>
      <c r="S620" s="15">
        <v>13.337999999999999</v>
      </c>
      <c r="U620" s="15">
        <v>1329533.1810000001</v>
      </c>
      <c r="V620" s="15">
        <v>1710</v>
      </c>
    </row>
    <row r="621" spans="2:22" x14ac:dyDescent="0.25">
      <c r="B621" s="15" t="s">
        <v>122</v>
      </c>
      <c r="C621" s="15" t="s">
        <v>345</v>
      </c>
      <c r="D621" s="15" t="s">
        <v>235</v>
      </c>
      <c r="E621" s="15">
        <v>2023</v>
      </c>
      <c r="F621" s="15" t="s">
        <v>162</v>
      </c>
      <c r="G621" s="15" t="s">
        <v>133</v>
      </c>
      <c r="H621" s="15" t="s">
        <v>136</v>
      </c>
      <c r="I621" s="15" t="s">
        <v>139</v>
      </c>
      <c r="J621" s="15" t="s">
        <v>141</v>
      </c>
      <c r="K621" s="15" t="s">
        <v>275</v>
      </c>
      <c r="L621" s="15" t="s">
        <v>279</v>
      </c>
      <c r="M621" s="15">
        <v>0.16900000000000001</v>
      </c>
      <c r="N621" s="15">
        <v>0.105</v>
      </c>
      <c r="O621" s="15">
        <v>4.0000000000000001E-3</v>
      </c>
      <c r="P621" s="15">
        <v>0.14599999999999999</v>
      </c>
      <c r="Q621" s="15">
        <v>0.105</v>
      </c>
      <c r="R621" s="15">
        <v>0.20699999999999999</v>
      </c>
      <c r="S621" s="15">
        <v>13.416</v>
      </c>
      <c r="U621" s="15">
        <v>1331683.4539999999</v>
      </c>
      <c r="V621" s="15">
        <v>550</v>
      </c>
    </row>
    <row r="622" spans="2:22" x14ac:dyDescent="0.25">
      <c r="B622" s="15" t="s">
        <v>122</v>
      </c>
      <c r="C622" s="15" t="s">
        <v>345</v>
      </c>
      <c r="D622" s="15" t="s">
        <v>235</v>
      </c>
      <c r="E622" s="15">
        <v>2023</v>
      </c>
      <c r="F622" s="15" t="s">
        <v>162</v>
      </c>
      <c r="G622" s="15" t="s">
        <v>133</v>
      </c>
      <c r="H622" s="15" t="s">
        <v>136</v>
      </c>
      <c r="I622" s="15" t="s">
        <v>139</v>
      </c>
      <c r="J622" s="15" t="s">
        <v>141</v>
      </c>
      <c r="K622" s="15" t="s">
        <v>275</v>
      </c>
      <c r="L622" s="15" t="s">
        <v>280</v>
      </c>
      <c r="M622" s="15">
        <v>0.19</v>
      </c>
      <c r="N622" s="15">
        <v>0.14799999999999999</v>
      </c>
      <c r="O622" s="15">
        <v>1.4999999999999999E-2</v>
      </c>
      <c r="P622" s="15">
        <v>0.161</v>
      </c>
      <c r="Q622" s="15">
        <v>0.114</v>
      </c>
      <c r="R622" s="15">
        <v>0.22900000000000001</v>
      </c>
      <c r="S622" s="15">
        <v>13.343999999999999</v>
      </c>
      <c r="U622" s="15">
        <v>1329523.452</v>
      </c>
      <c r="V622" s="15">
        <v>100</v>
      </c>
    </row>
    <row r="623" spans="2:22" x14ac:dyDescent="0.25">
      <c r="B623" s="15" t="s">
        <v>122</v>
      </c>
      <c r="C623" s="15" t="s">
        <v>345</v>
      </c>
      <c r="D623" s="15" t="s">
        <v>236</v>
      </c>
      <c r="E623" s="15">
        <v>2023</v>
      </c>
      <c r="F623" s="15" t="s">
        <v>162</v>
      </c>
      <c r="G623" s="15" t="s">
        <v>133</v>
      </c>
      <c r="H623" s="15" t="s">
        <v>136</v>
      </c>
      <c r="I623" s="15" t="s">
        <v>139</v>
      </c>
      <c r="J623" s="15" t="s">
        <v>141</v>
      </c>
      <c r="K623" s="15" t="s">
        <v>275</v>
      </c>
      <c r="L623" s="15" t="s">
        <v>276</v>
      </c>
      <c r="M623" s="15">
        <v>0.154</v>
      </c>
      <c r="N623" s="15">
        <v>0.11</v>
      </c>
      <c r="O623" s="15">
        <v>8.9999999999999993E-3</v>
      </c>
      <c r="P623" s="15">
        <v>0.125</v>
      </c>
      <c r="Q623" s="15">
        <v>8.5000000000000006E-2</v>
      </c>
      <c r="R623" s="15">
        <v>0.17499999999999999</v>
      </c>
      <c r="S623" s="15">
        <v>13.712</v>
      </c>
      <c r="U623" s="15">
        <v>1302542.145</v>
      </c>
      <c r="V623" s="15">
        <v>160</v>
      </c>
    </row>
    <row r="624" spans="2:22" x14ac:dyDescent="0.25">
      <c r="B624" s="15" t="s">
        <v>122</v>
      </c>
      <c r="C624" s="15" t="s">
        <v>345</v>
      </c>
      <c r="D624" s="15" t="s">
        <v>236</v>
      </c>
      <c r="E624" s="15">
        <v>2023</v>
      </c>
      <c r="F624" s="15" t="s">
        <v>162</v>
      </c>
      <c r="G624" s="15" t="s">
        <v>133</v>
      </c>
      <c r="H624" s="15" t="s">
        <v>136</v>
      </c>
      <c r="I624" s="15" t="s">
        <v>139</v>
      </c>
      <c r="J624" s="15" t="s">
        <v>141</v>
      </c>
      <c r="K624" s="15" t="s">
        <v>275</v>
      </c>
      <c r="L624" s="15" t="s">
        <v>277</v>
      </c>
      <c r="M624" s="15">
        <v>0.152</v>
      </c>
      <c r="N624" s="15">
        <v>9.1999999999999998E-2</v>
      </c>
      <c r="O624" s="15">
        <v>3.0000000000000001E-3</v>
      </c>
      <c r="P624" s="15">
        <v>0.13400000000000001</v>
      </c>
      <c r="Q624" s="15">
        <v>9.0999999999999998E-2</v>
      </c>
      <c r="R624" s="15">
        <v>0.186</v>
      </c>
      <c r="S624" s="15">
        <v>13.563000000000001</v>
      </c>
      <c r="U624" s="15">
        <v>1280130.46</v>
      </c>
      <c r="V624" s="15">
        <v>1320</v>
      </c>
    </row>
    <row r="625" spans="2:22" x14ac:dyDescent="0.25">
      <c r="B625" s="15" t="s">
        <v>122</v>
      </c>
      <c r="C625" s="15" t="s">
        <v>345</v>
      </c>
      <c r="D625" s="15" t="s">
        <v>236</v>
      </c>
      <c r="E625" s="15">
        <v>2023</v>
      </c>
      <c r="F625" s="15" t="s">
        <v>162</v>
      </c>
      <c r="G625" s="15" t="s">
        <v>133</v>
      </c>
      <c r="H625" s="15" t="s">
        <v>136</v>
      </c>
      <c r="I625" s="15" t="s">
        <v>139</v>
      </c>
      <c r="J625" s="15" t="s">
        <v>141</v>
      </c>
      <c r="K625" s="15" t="s">
        <v>275</v>
      </c>
      <c r="L625" s="15" t="s">
        <v>278</v>
      </c>
      <c r="M625" s="15">
        <v>0.158</v>
      </c>
      <c r="N625" s="15">
        <v>9.2999999999999999E-2</v>
      </c>
      <c r="O625" s="15">
        <v>2E-3</v>
      </c>
      <c r="P625" s="15">
        <v>0.13900000000000001</v>
      </c>
      <c r="Q625" s="15">
        <v>9.5000000000000001E-2</v>
      </c>
      <c r="R625" s="15">
        <v>0.19600000000000001</v>
      </c>
      <c r="S625" s="15">
        <v>13.592000000000001</v>
      </c>
      <c r="U625" s="15">
        <v>1287758.27</v>
      </c>
      <c r="V625" s="15">
        <v>1710</v>
      </c>
    </row>
    <row r="626" spans="2:22" x14ac:dyDescent="0.25">
      <c r="B626" s="15" t="s">
        <v>122</v>
      </c>
      <c r="C626" s="15" t="s">
        <v>345</v>
      </c>
      <c r="D626" s="15" t="s">
        <v>236</v>
      </c>
      <c r="E626" s="15">
        <v>2023</v>
      </c>
      <c r="F626" s="15" t="s">
        <v>162</v>
      </c>
      <c r="G626" s="15" t="s">
        <v>133</v>
      </c>
      <c r="H626" s="15" t="s">
        <v>136</v>
      </c>
      <c r="I626" s="15" t="s">
        <v>139</v>
      </c>
      <c r="J626" s="15" t="s">
        <v>141</v>
      </c>
      <c r="K626" s="15" t="s">
        <v>275</v>
      </c>
      <c r="L626" s="15" t="s">
        <v>279</v>
      </c>
      <c r="M626" s="15">
        <v>0.16400000000000001</v>
      </c>
      <c r="N626" s="15">
        <v>0.10299999999999999</v>
      </c>
      <c r="O626" s="15">
        <v>4.0000000000000001E-3</v>
      </c>
      <c r="P626" s="15">
        <v>0.14099999999999999</v>
      </c>
      <c r="Q626" s="15">
        <v>0.1</v>
      </c>
      <c r="R626" s="15">
        <v>0.20100000000000001</v>
      </c>
      <c r="S626" s="15">
        <v>13.67</v>
      </c>
      <c r="U626" s="15">
        <v>1290325.7069999999</v>
      </c>
      <c r="V626" s="15">
        <v>550</v>
      </c>
    </row>
    <row r="627" spans="2:22" x14ac:dyDescent="0.25">
      <c r="B627" s="15" t="s">
        <v>122</v>
      </c>
      <c r="C627" s="15" t="s">
        <v>345</v>
      </c>
      <c r="D627" s="15" t="s">
        <v>236</v>
      </c>
      <c r="E627" s="15">
        <v>2023</v>
      </c>
      <c r="F627" s="15" t="s">
        <v>162</v>
      </c>
      <c r="G627" s="15" t="s">
        <v>133</v>
      </c>
      <c r="H627" s="15" t="s">
        <v>136</v>
      </c>
      <c r="I627" s="15" t="s">
        <v>139</v>
      </c>
      <c r="J627" s="15" t="s">
        <v>141</v>
      </c>
      <c r="K627" s="15" t="s">
        <v>275</v>
      </c>
      <c r="L627" s="15" t="s">
        <v>280</v>
      </c>
      <c r="M627" s="15">
        <v>0.183</v>
      </c>
      <c r="N627" s="15">
        <v>0.14399999999999999</v>
      </c>
      <c r="O627" s="15">
        <v>1.4E-2</v>
      </c>
      <c r="P627" s="15">
        <v>0.14799999999999999</v>
      </c>
      <c r="Q627" s="15">
        <v>0.114</v>
      </c>
      <c r="R627" s="15">
        <v>0.20899999999999999</v>
      </c>
      <c r="S627" s="15">
        <v>13.593999999999999</v>
      </c>
      <c r="U627" s="15">
        <v>1289339.8400000001</v>
      </c>
      <c r="V627" s="15">
        <v>100</v>
      </c>
    </row>
    <row r="628" spans="2:22" x14ac:dyDescent="0.25">
      <c r="B628" s="15" t="s">
        <v>122</v>
      </c>
      <c r="C628" s="15" t="s">
        <v>345</v>
      </c>
      <c r="D628" s="15" t="s">
        <v>237</v>
      </c>
      <c r="E628" s="15">
        <v>2023</v>
      </c>
      <c r="F628" s="15" t="s">
        <v>162</v>
      </c>
      <c r="G628" s="15" t="s">
        <v>133</v>
      </c>
      <c r="H628" s="15" t="s">
        <v>136</v>
      </c>
      <c r="I628" s="15" t="s">
        <v>139</v>
      </c>
      <c r="J628" s="15" t="s">
        <v>141</v>
      </c>
      <c r="K628" s="15" t="s">
        <v>275</v>
      </c>
      <c r="L628" s="15" t="s">
        <v>276</v>
      </c>
      <c r="M628" s="15">
        <v>0.14899999999999999</v>
      </c>
      <c r="N628" s="15">
        <v>0.106</v>
      </c>
      <c r="O628" s="15">
        <v>8.0000000000000002E-3</v>
      </c>
      <c r="P628" s="15">
        <v>0.11899999999999999</v>
      </c>
      <c r="Q628" s="15">
        <v>8.1000000000000003E-2</v>
      </c>
      <c r="R628" s="15">
        <v>0.17100000000000001</v>
      </c>
      <c r="S628" s="15">
        <v>13.712</v>
      </c>
      <c r="U628" s="15">
        <v>1302539.6189999999</v>
      </c>
      <c r="V628" s="15">
        <v>160</v>
      </c>
    </row>
    <row r="629" spans="2:22" x14ac:dyDescent="0.25">
      <c r="B629" s="15" t="s">
        <v>122</v>
      </c>
      <c r="C629" s="15" t="s">
        <v>345</v>
      </c>
      <c r="D629" s="15" t="s">
        <v>237</v>
      </c>
      <c r="E629" s="15">
        <v>2023</v>
      </c>
      <c r="F629" s="15" t="s">
        <v>162</v>
      </c>
      <c r="G629" s="15" t="s">
        <v>133</v>
      </c>
      <c r="H629" s="15" t="s">
        <v>136</v>
      </c>
      <c r="I629" s="15" t="s">
        <v>139</v>
      </c>
      <c r="J629" s="15" t="s">
        <v>141</v>
      </c>
      <c r="K629" s="15" t="s">
        <v>275</v>
      </c>
      <c r="L629" s="15" t="s">
        <v>277</v>
      </c>
      <c r="M629" s="15">
        <v>0.14899999999999999</v>
      </c>
      <c r="N629" s="15">
        <v>9.2999999999999999E-2</v>
      </c>
      <c r="O629" s="15">
        <v>3.0000000000000001E-3</v>
      </c>
      <c r="P629" s="15">
        <v>0.13200000000000001</v>
      </c>
      <c r="Q629" s="15">
        <v>8.8999999999999996E-2</v>
      </c>
      <c r="R629" s="15">
        <v>0.182</v>
      </c>
      <c r="S629" s="15">
        <v>13.563000000000001</v>
      </c>
      <c r="U629" s="15">
        <v>1280134.4890000001</v>
      </c>
      <c r="V629" s="15">
        <v>1320</v>
      </c>
    </row>
    <row r="630" spans="2:22" x14ac:dyDescent="0.25">
      <c r="B630" s="15" t="s">
        <v>122</v>
      </c>
      <c r="C630" s="15" t="s">
        <v>345</v>
      </c>
      <c r="D630" s="15" t="s">
        <v>237</v>
      </c>
      <c r="E630" s="15">
        <v>2023</v>
      </c>
      <c r="F630" s="15" t="s">
        <v>162</v>
      </c>
      <c r="G630" s="15" t="s">
        <v>133</v>
      </c>
      <c r="H630" s="15" t="s">
        <v>136</v>
      </c>
      <c r="I630" s="15" t="s">
        <v>139</v>
      </c>
      <c r="J630" s="15" t="s">
        <v>141</v>
      </c>
      <c r="K630" s="15" t="s">
        <v>275</v>
      </c>
      <c r="L630" s="15" t="s">
        <v>278</v>
      </c>
      <c r="M630" s="15">
        <v>0.153</v>
      </c>
      <c r="N630" s="15">
        <v>8.8999999999999996E-2</v>
      </c>
      <c r="O630" s="15">
        <v>2E-3</v>
      </c>
      <c r="P630" s="15">
        <v>0.13600000000000001</v>
      </c>
      <c r="Q630" s="15">
        <v>9.1999999999999998E-2</v>
      </c>
      <c r="R630" s="15">
        <v>0.193</v>
      </c>
      <c r="S630" s="15">
        <v>13.590999999999999</v>
      </c>
      <c r="U630" s="15">
        <v>1287756.7660000001</v>
      </c>
      <c r="V630" s="15">
        <v>1710</v>
      </c>
    </row>
    <row r="631" spans="2:22" x14ac:dyDescent="0.25">
      <c r="B631" s="15" t="s">
        <v>122</v>
      </c>
      <c r="C631" s="15" t="s">
        <v>345</v>
      </c>
      <c r="D631" s="15" t="s">
        <v>237</v>
      </c>
      <c r="E631" s="15">
        <v>2023</v>
      </c>
      <c r="F631" s="15" t="s">
        <v>162</v>
      </c>
      <c r="G631" s="15" t="s">
        <v>133</v>
      </c>
      <c r="H631" s="15" t="s">
        <v>136</v>
      </c>
      <c r="I631" s="15" t="s">
        <v>139</v>
      </c>
      <c r="J631" s="15" t="s">
        <v>141</v>
      </c>
      <c r="K631" s="15" t="s">
        <v>275</v>
      </c>
      <c r="L631" s="15" t="s">
        <v>279</v>
      </c>
      <c r="M631" s="15">
        <v>0.16</v>
      </c>
      <c r="N631" s="15">
        <v>0.10199999999999999</v>
      </c>
      <c r="O631" s="15">
        <v>4.0000000000000001E-3</v>
      </c>
      <c r="P631" s="15">
        <v>0.13500000000000001</v>
      </c>
      <c r="Q631" s="15">
        <v>9.7000000000000003E-2</v>
      </c>
      <c r="R631" s="15">
        <v>0.193</v>
      </c>
      <c r="S631" s="15">
        <v>13.67</v>
      </c>
      <c r="U631" s="15">
        <v>1290322.084</v>
      </c>
      <c r="V631" s="15">
        <v>550</v>
      </c>
    </row>
    <row r="632" spans="2:22" x14ac:dyDescent="0.25">
      <c r="B632" s="15" t="s">
        <v>122</v>
      </c>
      <c r="C632" s="15" t="s">
        <v>345</v>
      </c>
      <c r="D632" s="15" t="s">
        <v>237</v>
      </c>
      <c r="E632" s="15">
        <v>2023</v>
      </c>
      <c r="F632" s="15" t="s">
        <v>162</v>
      </c>
      <c r="G632" s="15" t="s">
        <v>133</v>
      </c>
      <c r="H632" s="15" t="s">
        <v>136</v>
      </c>
      <c r="I632" s="15" t="s">
        <v>139</v>
      </c>
      <c r="J632" s="15" t="s">
        <v>141</v>
      </c>
      <c r="K632" s="15" t="s">
        <v>275</v>
      </c>
      <c r="L632" s="15" t="s">
        <v>280</v>
      </c>
      <c r="M632" s="15">
        <v>0.17799999999999999</v>
      </c>
      <c r="N632" s="15">
        <v>0.14399999999999999</v>
      </c>
      <c r="O632" s="15">
        <v>1.4E-2</v>
      </c>
      <c r="P632" s="15">
        <v>0.14099999999999999</v>
      </c>
      <c r="Q632" s="15">
        <v>0.111</v>
      </c>
      <c r="R632" s="15">
        <v>0.19900000000000001</v>
      </c>
      <c r="S632" s="15">
        <v>13.593999999999999</v>
      </c>
      <c r="U632" s="15">
        <v>1289355.702</v>
      </c>
      <c r="V632" s="15">
        <v>100</v>
      </c>
    </row>
    <row r="633" spans="2:22" x14ac:dyDescent="0.25">
      <c r="B633" s="15" t="s">
        <v>122</v>
      </c>
      <c r="C633" s="15" t="s">
        <v>345</v>
      </c>
      <c r="D633" s="15" t="s">
        <v>238</v>
      </c>
      <c r="E633" s="15">
        <v>2023</v>
      </c>
      <c r="F633" s="15" t="s">
        <v>162</v>
      </c>
      <c r="G633" s="15" t="s">
        <v>133</v>
      </c>
      <c r="H633" s="15" t="s">
        <v>136</v>
      </c>
      <c r="I633" s="15" t="s">
        <v>139</v>
      </c>
      <c r="J633" s="15" t="s">
        <v>141</v>
      </c>
      <c r="K633" s="15" t="s">
        <v>275</v>
      </c>
      <c r="L633" s="15" t="s">
        <v>276</v>
      </c>
      <c r="M633" s="15">
        <v>0.14899999999999999</v>
      </c>
      <c r="N633" s="15">
        <v>0.107</v>
      </c>
      <c r="O633" s="15">
        <v>8.0000000000000002E-3</v>
      </c>
      <c r="P633" s="15">
        <v>0.11700000000000001</v>
      </c>
      <c r="Q633" s="15">
        <v>7.5999999999999998E-2</v>
      </c>
      <c r="R633" s="15">
        <v>0.16800000000000001</v>
      </c>
      <c r="S633" s="15">
        <v>13.765000000000001</v>
      </c>
      <c r="U633" s="15">
        <v>1166019.8870000001</v>
      </c>
      <c r="V633" s="15">
        <v>160</v>
      </c>
    </row>
    <row r="634" spans="2:22" x14ac:dyDescent="0.25">
      <c r="B634" s="15" t="s">
        <v>122</v>
      </c>
      <c r="C634" s="15" t="s">
        <v>345</v>
      </c>
      <c r="D634" s="15" t="s">
        <v>238</v>
      </c>
      <c r="E634" s="15">
        <v>2023</v>
      </c>
      <c r="F634" s="15" t="s">
        <v>162</v>
      </c>
      <c r="G634" s="15" t="s">
        <v>133</v>
      </c>
      <c r="H634" s="15" t="s">
        <v>136</v>
      </c>
      <c r="I634" s="15" t="s">
        <v>139</v>
      </c>
      <c r="J634" s="15" t="s">
        <v>141</v>
      </c>
      <c r="K634" s="15" t="s">
        <v>275</v>
      </c>
      <c r="L634" s="15" t="s">
        <v>277</v>
      </c>
      <c r="M634" s="15">
        <v>0.14699999999999999</v>
      </c>
      <c r="N634" s="15">
        <v>0.09</v>
      </c>
      <c r="O634" s="15">
        <v>2E-3</v>
      </c>
      <c r="P634" s="15">
        <v>0.129</v>
      </c>
      <c r="Q634" s="15">
        <v>9.0999999999999998E-2</v>
      </c>
      <c r="R634" s="15">
        <v>0.18</v>
      </c>
      <c r="S634" s="15">
        <v>13.614000000000001</v>
      </c>
      <c r="U634" s="15">
        <v>1148229.993</v>
      </c>
      <c r="V634" s="15">
        <v>1320</v>
      </c>
    </row>
    <row r="635" spans="2:22" x14ac:dyDescent="0.25">
      <c r="B635" s="15" t="s">
        <v>122</v>
      </c>
      <c r="C635" s="15" t="s">
        <v>345</v>
      </c>
      <c r="D635" s="15" t="s">
        <v>238</v>
      </c>
      <c r="E635" s="15">
        <v>2023</v>
      </c>
      <c r="F635" s="15" t="s">
        <v>162</v>
      </c>
      <c r="G635" s="15" t="s">
        <v>133</v>
      </c>
      <c r="H635" s="15" t="s">
        <v>136</v>
      </c>
      <c r="I635" s="15" t="s">
        <v>139</v>
      </c>
      <c r="J635" s="15" t="s">
        <v>141</v>
      </c>
      <c r="K635" s="15" t="s">
        <v>275</v>
      </c>
      <c r="L635" s="15" t="s">
        <v>278</v>
      </c>
      <c r="M635" s="15">
        <v>0.152</v>
      </c>
      <c r="N635" s="15">
        <v>8.7999999999999995E-2</v>
      </c>
      <c r="O635" s="15">
        <v>2E-3</v>
      </c>
      <c r="P635" s="15">
        <v>0.13400000000000001</v>
      </c>
      <c r="Q635" s="15">
        <v>9.1999999999999998E-2</v>
      </c>
      <c r="R635" s="15">
        <v>0.192</v>
      </c>
      <c r="S635" s="15">
        <v>13.646000000000001</v>
      </c>
      <c r="U635" s="15">
        <v>1155537.372</v>
      </c>
      <c r="V635" s="15">
        <v>1710</v>
      </c>
    </row>
    <row r="636" spans="2:22" x14ac:dyDescent="0.25">
      <c r="B636" s="15" t="s">
        <v>122</v>
      </c>
      <c r="C636" s="15" t="s">
        <v>345</v>
      </c>
      <c r="D636" s="15" t="s">
        <v>238</v>
      </c>
      <c r="E636" s="15">
        <v>2023</v>
      </c>
      <c r="F636" s="15" t="s">
        <v>162</v>
      </c>
      <c r="G636" s="15" t="s">
        <v>133</v>
      </c>
      <c r="H636" s="15" t="s">
        <v>136</v>
      </c>
      <c r="I636" s="15" t="s">
        <v>139</v>
      </c>
      <c r="J636" s="15" t="s">
        <v>141</v>
      </c>
      <c r="K636" s="15" t="s">
        <v>275</v>
      </c>
      <c r="L636" s="15" t="s">
        <v>279</v>
      </c>
      <c r="M636" s="15">
        <v>0.157</v>
      </c>
      <c r="N636" s="15">
        <v>0.1</v>
      </c>
      <c r="O636" s="15">
        <v>4.0000000000000001E-3</v>
      </c>
      <c r="P636" s="15">
        <v>0.13100000000000001</v>
      </c>
      <c r="Q636" s="15">
        <v>9.4E-2</v>
      </c>
      <c r="R636" s="15">
        <v>0.186</v>
      </c>
      <c r="S636" s="15">
        <v>13.722</v>
      </c>
      <c r="U636" s="15">
        <v>1157373.7139999999</v>
      </c>
      <c r="V636" s="15">
        <v>550</v>
      </c>
    </row>
    <row r="637" spans="2:22" x14ac:dyDescent="0.25">
      <c r="B637" s="15" t="s">
        <v>122</v>
      </c>
      <c r="C637" s="15" t="s">
        <v>345</v>
      </c>
      <c r="D637" s="15" t="s">
        <v>238</v>
      </c>
      <c r="E637" s="15">
        <v>2023</v>
      </c>
      <c r="F637" s="15" t="s">
        <v>162</v>
      </c>
      <c r="G637" s="15" t="s">
        <v>133</v>
      </c>
      <c r="H637" s="15" t="s">
        <v>136</v>
      </c>
      <c r="I637" s="15" t="s">
        <v>139</v>
      </c>
      <c r="J637" s="15" t="s">
        <v>141</v>
      </c>
      <c r="K637" s="15" t="s">
        <v>275</v>
      </c>
      <c r="L637" s="15" t="s">
        <v>280</v>
      </c>
      <c r="M637" s="15">
        <v>0.17799999999999999</v>
      </c>
      <c r="N637" s="15">
        <v>0.14299999999999999</v>
      </c>
      <c r="O637" s="15">
        <v>1.4E-2</v>
      </c>
      <c r="P637" s="15">
        <v>0.14199999999999999</v>
      </c>
      <c r="Q637" s="15">
        <v>0.108</v>
      </c>
      <c r="R637" s="15">
        <v>0.21</v>
      </c>
      <c r="S637" s="15">
        <v>13.645</v>
      </c>
      <c r="U637" s="15">
        <v>1159091.8430000001</v>
      </c>
      <c r="V637" s="15">
        <v>100</v>
      </c>
    </row>
    <row r="638" spans="2:22" x14ac:dyDescent="0.25">
      <c r="B638" s="15" t="s">
        <v>122</v>
      </c>
      <c r="C638" s="15" t="s">
        <v>345</v>
      </c>
      <c r="D638" s="15" t="s">
        <v>239</v>
      </c>
      <c r="E638" s="15">
        <v>2023</v>
      </c>
      <c r="F638" s="15" t="s">
        <v>162</v>
      </c>
      <c r="G638" s="15" t="s">
        <v>133</v>
      </c>
      <c r="H638" s="15" t="s">
        <v>136</v>
      </c>
      <c r="I638" s="15" t="s">
        <v>139</v>
      </c>
      <c r="J638" s="15" t="s">
        <v>141</v>
      </c>
      <c r="K638" s="15" t="s">
        <v>275</v>
      </c>
      <c r="L638" s="15" t="s">
        <v>276</v>
      </c>
      <c r="M638" s="15">
        <v>0.14699999999999999</v>
      </c>
      <c r="N638" s="15">
        <v>0.10100000000000001</v>
      </c>
      <c r="O638" s="15">
        <v>8.0000000000000002E-3</v>
      </c>
      <c r="P638" s="15">
        <v>0.126</v>
      </c>
      <c r="Q638" s="15">
        <v>8.3000000000000004E-2</v>
      </c>
      <c r="R638" s="15">
        <v>0.16800000000000001</v>
      </c>
      <c r="S638" s="15">
        <v>13.765000000000001</v>
      </c>
      <c r="U638" s="15">
        <v>1165958.7760000001</v>
      </c>
      <c r="V638" s="15">
        <v>160</v>
      </c>
    </row>
    <row r="639" spans="2:22" x14ac:dyDescent="0.25">
      <c r="B639" s="15" t="s">
        <v>122</v>
      </c>
      <c r="C639" s="15" t="s">
        <v>345</v>
      </c>
      <c r="D639" s="15" t="s">
        <v>239</v>
      </c>
      <c r="E639" s="15">
        <v>2023</v>
      </c>
      <c r="F639" s="15" t="s">
        <v>162</v>
      </c>
      <c r="G639" s="15" t="s">
        <v>133</v>
      </c>
      <c r="H639" s="15" t="s">
        <v>136</v>
      </c>
      <c r="I639" s="15" t="s">
        <v>139</v>
      </c>
      <c r="J639" s="15" t="s">
        <v>141</v>
      </c>
      <c r="K639" s="15" t="s">
        <v>275</v>
      </c>
      <c r="L639" s="15" t="s">
        <v>277</v>
      </c>
      <c r="M639" s="15">
        <v>0.14799999999999999</v>
      </c>
      <c r="N639" s="15">
        <v>9.1999999999999998E-2</v>
      </c>
      <c r="O639" s="15">
        <v>3.0000000000000001E-3</v>
      </c>
      <c r="P639" s="15">
        <v>0.129</v>
      </c>
      <c r="Q639" s="15">
        <v>9.0999999999999998E-2</v>
      </c>
      <c r="R639" s="15">
        <v>0.184</v>
      </c>
      <c r="S639" s="15">
        <v>13.615</v>
      </c>
      <c r="U639" s="15">
        <v>1148169.8559999999</v>
      </c>
      <c r="V639" s="15">
        <v>1320</v>
      </c>
    </row>
    <row r="640" spans="2:22" x14ac:dyDescent="0.25">
      <c r="B640" s="15" t="s">
        <v>122</v>
      </c>
      <c r="C640" s="15" t="s">
        <v>345</v>
      </c>
      <c r="D640" s="15" t="s">
        <v>239</v>
      </c>
      <c r="E640" s="15">
        <v>2023</v>
      </c>
      <c r="F640" s="15" t="s">
        <v>162</v>
      </c>
      <c r="G640" s="15" t="s">
        <v>133</v>
      </c>
      <c r="H640" s="15" t="s">
        <v>136</v>
      </c>
      <c r="I640" s="15" t="s">
        <v>139</v>
      </c>
      <c r="J640" s="15" t="s">
        <v>141</v>
      </c>
      <c r="K640" s="15" t="s">
        <v>275</v>
      </c>
      <c r="L640" s="15" t="s">
        <v>278</v>
      </c>
      <c r="M640" s="15">
        <v>0.154</v>
      </c>
      <c r="N640" s="15">
        <v>8.8999999999999996E-2</v>
      </c>
      <c r="O640" s="15">
        <v>2E-3</v>
      </c>
      <c r="P640" s="15">
        <v>0.13500000000000001</v>
      </c>
      <c r="Q640" s="15">
        <v>9.2999999999999999E-2</v>
      </c>
      <c r="R640" s="15">
        <v>0.193</v>
      </c>
      <c r="S640" s="15">
        <v>13.647</v>
      </c>
      <c r="U640" s="15">
        <v>1155471.115</v>
      </c>
      <c r="V640" s="15">
        <v>1710</v>
      </c>
    </row>
    <row r="641" spans="2:22" x14ac:dyDescent="0.25">
      <c r="B641" s="15" t="s">
        <v>122</v>
      </c>
      <c r="C641" s="15" t="s">
        <v>345</v>
      </c>
      <c r="D641" s="15" t="s">
        <v>239</v>
      </c>
      <c r="E641" s="15">
        <v>2023</v>
      </c>
      <c r="F641" s="15" t="s">
        <v>162</v>
      </c>
      <c r="G641" s="15" t="s">
        <v>133</v>
      </c>
      <c r="H641" s="15" t="s">
        <v>136</v>
      </c>
      <c r="I641" s="15" t="s">
        <v>139</v>
      </c>
      <c r="J641" s="15" t="s">
        <v>141</v>
      </c>
      <c r="K641" s="15" t="s">
        <v>275</v>
      </c>
      <c r="L641" s="15" t="s">
        <v>279</v>
      </c>
      <c r="M641" s="15">
        <v>0.158</v>
      </c>
      <c r="N641" s="15">
        <v>0.1</v>
      </c>
      <c r="O641" s="15">
        <v>4.0000000000000001E-3</v>
      </c>
      <c r="P641" s="15">
        <v>0.13500000000000001</v>
      </c>
      <c r="Q641" s="15">
        <v>9.6000000000000002E-2</v>
      </c>
      <c r="R641" s="15">
        <v>0.189</v>
      </c>
      <c r="S641" s="15">
        <v>13.723000000000001</v>
      </c>
      <c r="U641" s="15">
        <v>1157294.2320000001</v>
      </c>
      <c r="V641" s="15">
        <v>550</v>
      </c>
    </row>
    <row r="642" spans="2:22" x14ac:dyDescent="0.25">
      <c r="B642" s="15" t="s">
        <v>122</v>
      </c>
      <c r="C642" s="15" t="s">
        <v>345</v>
      </c>
      <c r="D642" s="15" t="s">
        <v>239</v>
      </c>
      <c r="E642" s="15">
        <v>2023</v>
      </c>
      <c r="F642" s="15" t="s">
        <v>162</v>
      </c>
      <c r="G642" s="15" t="s">
        <v>133</v>
      </c>
      <c r="H642" s="15" t="s">
        <v>136</v>
      </c>
      <c r="I642" s="15" t="s">
        <v>139</v>
      </c>
      <c r="J642" s="15" t="s">
        <v>141</v>
      </c>
      <c r="K642" s="15" t="s">
        <v>275</v>
      </c>
      <c r="L642" s="15" t="s">
        <v>280</v>
      </c>
      <c r="M642" s="15">
        <v>0.18</v>
      </c>
      <c r="N642" s="15">
        <v>0.14699999999999999</v>
      </c>
      <c r="O642" s="15">
        <v>1.4999999999999999E-2</v>
      </c>
      <c r="P642" s="15">
        <v>0.14899999999999999</v>
      </c>
      <c r="Q642" s="15">
        <v>0.105</v>
      </c>
      <c r="R642" s="15">
        <v>0.21099999999999999</v>
      </c>
      <c r="S642" s="15">
        <v>13.646000000000001</v>
      </c>
      <c r="U642" s="15">
        <v>1159054.8659999999</v>
      </c>
      <c r="V642" s="15">
        <v>100</v>
      </c>
    </row>
    <row r="643" spans="2:22" x14ac:dyDescent="0.25">
      <c r="B643" s="15" t="s">
        <v>122</v>
      </c>
      <c r="C643" s="15" t="s">
        <v>345</v>
      </c>
      <c r="D643" s="15" t="s">
        <v>240</v>
      </c>
      <c r="E643" s="15">
        <v>2023</v>
      </c>
      <c r="F643" s="15" t="s">
        <v>162</v>
      </c>
      <c r="G643" s="15" t="s">
        <v>133</v>
      </c>
      <c r="H643" s="15" t="s">
        <v>136</v>
      </c>
      <c r="I643" s="15" t="s">
        <v>139</v>
      </c>
      <c r="J643" s="15" t="s">
        <v>141</v>
      </c>
      <c r="K643" s="15" t="s">
        <v>275</v>
      </c>
      <c r="L643" s="15" t="s">
        <v>276</v>
      </c>
      <c r="M643" s="15">
        <v>0.153</v>
      </c>
      <c r="N643" s="15">
        <v>0.105</v>
      </c>
      <c r="O643" s="15">
        <v>8.0000000000000002E-3</v>
      </c>
      <c r="P643" s="15">
        <v>0.13</v>
      </c>
      <c r="Q643" s="15">
        <v>8.5999999999999993E-2</v>
      </c>
      <c r="R643" s="15">
        <v>0.17799999999999999</v>
      </c>
      <c r="S643" s="15">
        <v>13.603</v>
      </c>
      <c r="U643" s="15">
        <v>956423.37</v>
      </c>
      <c r="V643" s="15">
        <v>160</v>
      </c>
    </row>
    <row r="644" spans="2:22" x14ac:dyDescent="0.25">
      <c r="B644" s="15" t="s">
        <v>122</v>
      </c>
      <c r="C644" s="15" t="s">
        <v>345</v>
      </c>
      <c r="D644" s="15" t="s">
        <v>240</v>
      </c>
      <c r="E644" s="15">
        <v>2023</v>
      </c>
      <c r="F644" s="15" t="s">
        <v>162</v>
      </c>
      <c r="G644" s="15" t="s">
        <v>133</v>
      </c>
      <c r="H644" s="15" t="s">
        <v>136</v>
      </c>
      <c r="I644" s="15" t="s">
        <v>139</v>
      </c>
      <c r="J644" s="15" t="s">
        <v>141</v>
      </c>
      <c r="K644" s="15" t="s">
        <v>275</v>
      </c>
      <c r="L644" s="15" t="s">
        <v>277</v>
      </c>
      <c r="M644" s="15">
        <v>0.154</v>
      </c>
      <c r="N644" s="15">
        <v>9.5000000000000001E-2</v>
      </c>
      <c r="O644" s="15">
        <v>3.0000000000000001E-3</v>
      </c>
      <c r="P644" s="15">
        <v>0.13200000000000001</v>
      </c>
      <c r="Q644" s="15">
        <v>9.4E-2</v>
      </c>
      <c r="R644" s="15">
        <v>0.187</v>
      </c>
      <c r="S644" s="15">
        <v>13.449</v>
      </c>
      <c r="U644" s="15">
        <v>943809.46100000001</v>
      </c>
      <c r="V644" s="15">
        <v>1320</v>
      </c>
    </row>
    <row r="645" spans="2:22" x14ac:dyDescent="0.25">
      <c r="B645" s="15" t="s">
        <v>122</v>
      </c>
      <c r="C645" s="15" t="s">
        <v>345</v>
      </c>
      <c r="D645" s="15" t="s">
        <v>240</v>
      </c>
      <c r="E645" s="15">
        <v>2023</v>
      </c>
      <c r="F645" s="15" t="s">
        <v>162</v>
      </c>
      <c r="G645" s="15" t="s">
        <v>133</v>
      </c>
      <c r="H645" s="15" t="s">
        <v>136</v>
      </c>
      <c r="I645" s="15" t="s">
        <v>139</v>
      </c>
      <c r="J645" s="15" t="s">
        <v>141</v>
      </c>
      <c r="K645" s="15" t="s">
        <v>275</v>
      </c>
      <c r="L645" s="15" t="s">
        <v>278</v>
      </c>
      <c r="M645" s="15">
        <v>0.16</v>
      </c>
      <c r="N645" s="15">
        <v>9.1999999999999998E-2</v>
      </c>
      <c r="O645" s="15">
        <v>2E-3</v>
      </c>
      <c r="P645" s="15">
        <v>0.14000000000000001</v>
      </c>
      <c r="Q645" s="15">
        <v>9.8000000000000004E-2</v>
      </c>
      <c r="R645" s="15">
        <v>0.19900000000000001</v>
      </c>
      <c r="S645" s="15">
        <v>13.484999999999999</v>
      </c>
      <c r="U645" s="15">
        <v>949539.16899999999</v>
      </c>
      <c r="V645" s="15">
        <v>1710</v>
      </c>
    </row>
    <row r="646" spans="2:22" x14ac:dyDescent="0.25">
      <c r="B646" s="15" t="s">
        <v>122</v>
      </c>
      <c r="C646" s="15" t="s">
        <v>345</v>
      </c>
      <c r="D646" s="15" t="s">
        <v>240</v>
      </c>
      <c r="E646" s="15">
        <v>2023</v>
      </c>
      <c r="F646" s="15" t="s">
        <v>162</v>
      </c>
      <c r="G646" s="15" t="s">
        <v>133</v>
      </c>
      <c r="H646" s="15" t="s">
        <v>136</v>
      </c>
      <c r="I646" s="15" t="s">
        <v>139</v>
      </c>
      <c r="J646" s="15" t="s">
        <v>141</v>
      </c>
      <c r="K646" s="15" t="s">
        <v>275</v>
      </c>
      <c r="L646" s="15" t="s">
        <v>279</v>
      </c>
      <c r="M646" s="15">
        <v>0.16300000000000001</v>
      </c>
      <c r="N646" s="15">
        <v>0.1</v>
      </c>
      <c r="O646" s="15">
        <v>4.0000000000000001E-3</v>
      </c>
      <c r="P646" s="15">
        <v>0.14199999999999999</v>
      </c>
      <c r="Q646" s="15">
        <v>0.1</v>
      </c>
      <c r="R646" s="15">
        <v>0.19500000000000001</v>
      </c>
      <c r="S646" s="15">
        <v>13.557</v>
      </c>
      <c r="U646" s="15">
        <v>951553.06799999997</v>
      </c>
      <c r="V646" s="15">
        <v>550</v>
      </c>
    </row>
    <row r="647" spans="2:22" x14ac:dyDescent="0.25">
      <c r="B647" s="15" t="s">
        <v>122</v>
      </c>
      <c r="C647" s="15" t="s">
        <v>345</v>
      </c>
      <c r="D647" s="15" t="s">
        <v>240</v>
      </c>
      <c r="E647" s="15">
        <v>2023</v>
      </c>
      <c r="F647" s="15" t="s">
        <v>162</v>
      </c>
      <c r="G647" s="15" t="s">
        <v>133</v>
      </c>
      <c r="H647" s="15" t="s">
        <v>136</v>
      </c>
      <c r="I647" s="15" t="s">
        <v>139</v>
      </c>
      <c r="J647" s="15" t="s">
        <v>141</v>
      </c>
      <c r="K647" s="15" t="s">
        <v>275</v>
      </c>
      <c r="L647" s="15" t="s">
        <v>280</v>
      </c>
      <c r="M647" s="15">
        <v>0.186</v>
      </c>
      <c r="N647" s="15">
        <v>0.14699999999999999</v>
      </c>
      <c r="O647" s="15">
        <v>1.4999999999999999E-2</v>
      </c>
      <c r="P647" s="15">
        <v>0.155</v>
      </c>
      <c r="Q647" s="15">
        <v>0.112</v>
      </c>
      <c r="R647" s="15">
        <v>0.20699999999999999</v>
      </c>
      <c r="S647" s="15">
        <v>13.484999999999999</v>
      </c>
      <c r="U647" s="15">
        <v>954144.13699999999</v>
      </c>
      <c r="V647" s="15">
        <v>100</v>
      </c>
    </row>
    <row r="648" spans="2:22" x14ac:dyDescent="0.25">
      <c r="B648" s="15" t="s">
        <v>122</v>
      </c>
      <c r="C648" s="15" t="s">
        <v>345</v>
      </c>
      <c r="D648" s="15" t="s">
        <v>241</v>
      </c>
      <c r="E648" s="15">
        <v>2023</v>
      </c>
      <c r="F648" s="15" t="s">
        <v>162</v>
      </c>
      <c r="G648" s="15" t="s">
        <v>133</v>
      </c>
      <c r="H648" s="15" t="s">
        <v>136</v>
      </c>
      <c r="I648" s="15" t="s">
        <v>139</v>
      </c>
      <c r="J648" s="15" t="s">
        <v>141</v>
      </c>
      <c r="K648" s="15" t="s">
        <v>275</v>
      </c>
      <c r="L648" s="15" t="s">
        <v>276</v>
      </c>
      <c r="M648" s="15">
        <v>0.16600000000000001</v>
      </c>
      <c r="N648" s="15">
        <v>0.113</v>
      </c>
      <c r="O648" s="15">
        <v>8.9999999999999993E-3</v>
      </c>
      <c r="P648" s="15">
        <v>0.13400000000000001</v>
      </c>
      <c r="Q648" s="15">
        <v>8.7999999999999995E-2</v>
      </c>
      <c r="R648" s="15">
        <v>0.187</v>
      </c>
      <c r="S648" s="15">
        <v>13.602</v>
      </c>
      <c r="U648" s="15">
        <v>956424.228</v>
      </c>
      <c r="V648" s="15">
        <v>160</v>
      </c>
    </row>
    <row r="649" spans="2:22" x14ac:dyDescent="0.25">
      <c r="B649" s="15" t="s">
        <v>122</v>
      </c>
      <c r="C649" s="15" t="s">
        <v>345</v>
      </c>
      <c r="D649" s="15" t="s">
        <v>241</v>
      </c>
      <c r="E649" s="15">
        <v>2023</v>
      </c>
      <c r="F649" s="15" t="s">
        <v>162</v>
      </c>
      <c r="G649" s="15" t="s">
        <v>133</v>
      </c>
      <c r="H649" s="15" t="s">
        <v>136</v>
      </c>
      <c r="I649" s="15" t="s">
        <v>139</v>
      </c>
      <c r="J649" s="15" t="s">
        <v>141</v>
      </c>
      <c r="K649" s="15" t="s">
        <v>275</v>
      </c>
      <c r="L649" s="15" t="s">
        <v>277</v>
      </c>
      <c r="M649" s="15">
        <v>0.16600000000000001</v>
      </c>
      <c r="N649" s="15">
        <v>0.1</v>
      </c>
      <c r="O649" s="15">
        <v>3.0000000000000001E-3</v>
      </c>
      <c r="P649" s="15">
        <v>0.14399999999999999</v>
      </c>
      <c r="Q649" s="15">
        <v>9.9000000000000005E-2</v>
      </c>
      <c r="R649" s="15">
        <v>0.20200000000000001</v>
      </c>
      <c r="S649" s="15">
        <v>13.449</v>
      </c>
      <c r="U649" s="15">
        <v>943816.43099999998</v>
      </c>
      <c r="V649" s="15">
        <v>1320</v>
      </c>
    </row>
    <row r="650" spans="2:22" x14ac:dyDescent="0.25">
      <c r="B650" s="15" t="s">
        <v>122</v>
      </c>
      <c r="C650" s="15" t="s">
        <v>345</v>
      </c>
      <c r="D650" s="15" t="s">
        <v>241</v>
      </c>
      <c r="E650" s="15">
        <v>2023</v>
      </c>
      <c r="F650" s="15" t="s">
        <v>162</v>
      </c>
      <c r="G650" s="15" t="s">
        <v>133</v>
      </c>
      <c r="H650" s="15" t="s">
        <v>136</v>
      </c>
      <c r="I650" s="15" t="s">
        <v>139</v>
      </c>
      <c r="J650" s="15" t="s">
        <v>141</v>
      </c>
      <c r="K650" s="15" t="s">
        <v>275</v>
      </c>
      <c r="L650" s="15" t="s">
        <v>278</v>
      </c>
      <c r="M650" s="15">
        <v>0.17399999999999999</v>
      </c>
      <c r="N650" s="15">
        <v>0.1</v>
      </c>
      <c r="O650" s="15">
        <v>2E-3</v>
      </c>
      <c r="P650" s="15">
        <v>0.152</v>
      </c>
      <c r="Q650" s="15">
        <v>0.105</v>
      </c>
      <c r="R650" s="15">
        <v>0.217</v>
      </c>
      <c r="S650" s="15">
        <v>13.484999999999999</v>
      </c>
      <c r="U650" s="15">
        <v>949559.44900000002</v>
      </c>
      <c r="V650" s="15">
        <v>1710</v>
      </c>
    </row>
    <row r="651" spans="2:22" x14ac:dyDescent="0.25">
      <c r="B651" s="15" t="s">
        <v>122</v>
      </c>
      <c r="C651" s="15" t="s">
        <v>345</v>
      </c>
      <c r="D651" s="15" t="s">
        <v>241</v>
      </c>
      <c r="E651" s="15">
        <v>2023</v>
      </c>
      <c r="F651" s="15" t="s">
        <v>162</v>
      </c>
      <c r="G651" s="15" t="s">
        <v>133</v>
      </c>
      <c r="H651" s="15" t="s">
        <v>136</v>
      </c>
      <c r="I651" s="15" t="s">
        <v>139</v>
      </c>
      <c r="J651" s="15" t="s">
        <v>141</v>
      </c>
      <c r="K651" s="15" t="s">
        <v>275</v>
      </c>
      <c r="L651" s="15" t="s">
        <v>279</v>
      </c>
      <c r="M651" s="15">
        <v>0.17499999999999999</v>
      </c>
      <c r="N651" s="15">
        <v>0.104</v>
      </c>
      <c r="O651" s="15">
        <v>4.0000000000000001E-3</v>
      </c>
      <c r="P651" s="15">
        <v>0.156</v>
      </c>
      <c r="Q651" s="15">
        <v>0.107</v>
      </c>
      <c r="R651" s="15">
        <v>0.21</v>
      </c>
      <c r="S651" s="15">
        <v>13.557</v>
      </c>
      <c r="U651" s="15">
        <v>951569.25100000005</v>
      </c>
      <c r="V651" s="15">
        <v>550</v>
      </c>
    </row>
    <row r="652" spans="2:22" x14ac:dyDescent="0.25">
      <c r="B652" s="15" t="s">
        <v>122</v>
      </c>
      <c r="C652" s="15" t="s">
        <v>345</v>
      </c>
      <c r="D652" s="15" t="s">
        <v>241</v>
      </c>
      <c r="E652" s="15">
        <v>2023</v>
      </c>
      <c r="F652" s="15" t="s">
        <v>162</v>
      </c>
      <c r="G652" s="15" t="s">
        <v>133</v>
      </c>
      <c r="H652" s="15" t="s">
        <v>136</v>
      </c>
      <c r="I652" s="15" t="s">
        <v>139</v>
      </c>
      <c r="J652" s="15" t="s">
        <v>141</v>
      </c>
      <c r="K652" s="15" t="s">
        <v>275</v>
      </c>
      <c r="L652" s="15" t="s">
        <v>280</v>
      </c>
      <c r="M652" s="15">
        <v>0.20399999999999999</v>
      </c>
      <c r="N652" s="15">
        <v>0.159</v>
      </c>
      <c r="O652" s="15">
        <v>1.6E-2</v>
      </c>
      <c r="P652" s="15">
        <v>0.17799999999999999</v>
      </c>
      <c r="Q652" s="15">
        <v>0.121</v>
      </c>
      <c r="R652" s="15">
        <v>0.251</v>
      </c>
      <c r="S652" s="15">
        <v>13.486000000000001</v>
      </c>
      <c r="U652" s="15">
        <v>954146.29599999997</v>
      </c>
      <c r="V652" s="15">
        <v>100</v>
      </c>
    </row>
    <row r="653" spans="2:22" x14ac:dyDescent="0.25">
      <c r="B653" s="15" t="s">
        <v>122</v>
      </c>
      <c r="C653" s="15" t="s">
        <v>345</v>
      </c>
      <c r="D653" s="15" t="s">
        <v>242</v>
      </c>
      <c r="E653" s="15">
        <v>2023</v>
      </c>
      <c r="F653" s="15" t="s">
        <v>162</v>
      </c>
      <c r="G653" s="15" t="s">
        <v>133</v>
      </c>
      <c r="H653" s="15" t="s">
        <v>136</v>
      </c>
      <c r="I653" s="15" t="s">
        <v>139</v>
      </c>
      <c r="J653" s="15" t="s">
        <v>141</v>
      </c>
      <c r="K653" s="15" t="s">
        <v>275</v>
      </c>
      <c r="L653" s="15" t="s">
        <v>276</v>
      </c>
      <c r="M653" s="15">
        <v>0.183</v>
      </c>
      <c r="N653" s="15">
        <v>0.122</v>
      </c>
      <c r="O653" s="15">
        <v>0.01</v>
      </c>
      <c r="P653" s="15">
        <v>0.16500000000000001</v>
      </c>
      <c r="Q653" s="15">
        <v>0.105</v>
      </c>
      <c r="R653" s="15">
        <v>0.22800000000000001</v>
      </c>
      <c r="S653" s="15">
        <v>13.255000000000001</v>
      </c>
      <c r="U653" s="15">
        <v>718717.02099999995</v>
      </c>
      <c r="V653" s="15">
        <v>160</v>
      </c>
    </row>
    <row r="654" spans="2:22" x14ac:dyDescent="0.25">
      <c r="B654" s="15" t="s">
        <v>122</v>
      </c>
      <c r="C654" s="15" t="s">
        <v>345</v>
      </c>
      <c r="D654" s="15" t="s">
        <v>242</v>
      </c>
      <c r="E654" s="15">
        <v>2023</v>
      </c>
      <c r="F654" s="15" t="s">
        <v>162</v>
      </c>
      <c r="G654" s="15" t="s">
        <v>133</v>
      </c>
      <c r="H654" s="15" t="s">
        <v>136</v>
      </c>
      <c r="I654" s="15" t="s">
        <v>139</v>
      </c>
      <c r="J654" s="15" t="s">
        <v>141</v>
      </c>
      <c r="K654" s="15" t="s">
        <v>275</v>
      </c>
      <c r="L654" s="15" t="s">
        <v>277</v>
      </c>
      <c r="M654" s="15">
        <v>0.184</v>
      </c>
      <c r="N654" s="15">
        <v>0.113</v>
      </c>
      <c r="O654" s="15">
        <v>3.0000000000000001E-3</v>
      </c>
      <c r="P654" s="15">
        <v>0.16</v>
      </c>
      <c r="Q654" s="15">
        <v>0.109</v>
      </c>
      <c r="R654" s="15">
        <v>0.23</v>
      </c>
      <c r="S654" s="15">
        <v>13.103999999999999</v>
      </c>
      <c r="U654" s="15">
        <v>712778.36899999995</v>
      </c>
      <c r="V654" s="15">
        <v>1320</v>
      </c>
    </row>
    <row r="655" spans="2:22" x14ac:dyDescent="0.25">
      <c r="B655" s="15" t="s">
        <v>122</v>
      </c>
      <c r="C655" s="15" t="s">
        <v>345</v>
      </c>
      <c r="D655" s="15" t="s">
        <v>242</v>
      </c>
      <c r="E655" s="15">
        <v>2023</v>
      </c>
      <c r="F655" s="15" t="s">
        <v>162</v>
      </c>
      <c r="G655" s="15" t="s">
        <v>133</v>
      </c>
      <c r="H655" s="15" t="s">
        <v>136</v>
      </c>
      <c r="I655" s="15" t="s">
        <v>139</v>
      </c>
      <c r="J655" s="15" t="s">
        <v>141</v>
      </c>
      <c r="K655" s="15" t="s">
        <v>275</v>
      </c>
      <c r="L655" s="15" t="s">
        <v>278</v>
      </c>
      <c r="M655" s="15">
        <v>0.193</v>
      </c>
      <c r="N655" s="15">
        <v>0.112</v>
      </c>
      <c r="O655" s="15">
        <v>3.0000000000000001E-3</v>
      </c>
      <c r="P655" s="15">
        <v>0.17100000000000001</v>
      </c>
      <c r="Q655" s="15">
        <v>0.114</v>
      </c>
      <c r="R655" s="15">
        <v>0.24</v>
      </c>
      <c r="S655" s="15">
        <v>13.146000000000001</v>
      </c>
      <c r="U655" s="15">
        <v>716043.51300000004</v>
      </c>
      <c r="V655" s="15">
        <v>1710</v>
      </c>
    </row>
    <row r="656" spans="2:22" x14ac:dyDescent="0.25">
      <c r="B656" s="15" t="s">
        <v>122</v>
      </c>
      <c r="C656" s="15" t="s">
        <v>345</v>
      </c>
      <c r="D656" s="15" t="s">
        <v>242</v>
      </c>
      <c r="E656" s="15">
        <v>2023</v>
      </c>
      <c r="F656" s="15" t="s">
        <v>162</v>
      </c>
      <c r="G656" s="15" t="s">
        <v>133</v>
      </c>
      <c r="H656" s="15" t="s">
        <v>136</v>
      </c>
      <c r="I656" s="15" t="s">
        <v>139</v>
      </c>
      <c r="J656" s="15" t="s">
        <v>141</v>
      </c>
      <c r="K656" s="15" t="s">
        <v>275</v>
      </c>
      <c r="L656" s="15" t="s">
        <v>279</v>
      </c>
      <c r="M656" s="15">
        <v>0.193</v>
      </c>
      <c r="N656" s="15">
        <v>0.109</v>
      </c>
      <c r="O656" s="15">
        <v>5.0000000000000001E-3</v>
      </c>
      <c r="P656" s="15">
        <v>0.17299999999999999</v>
      </c>
      <c r="Q656" s="15">
        <v>0.11799999999999999</v>
      </c>
      <c r="R656" s="15">
        <v>0.23699999999999999</v>
      </c>
      <c r="S656" s="15">
        <v>13.209</v>
      </c>
      <c r="U656" s="15">
        <v>717163.82299999997</v>
      </c>
      <c r="V656" s="15">
        <v>550</v>
      </c>
    </row>
    <row r="657" spans="2:22" x14ac:dyDescent="0.25">
      <c r="B657" s="15" t="s">
        <v>122</v>
      </c>
      <c r="C657" s="15" t="s">
        <v>345</v>
      </c>
      <c r="D657" s="15" t="s">
        <v>242</v>
      </c>
      <c r="E657" s="15">
        <v>2023</v>
      </c>
      <c r="F657" s="15" t="s">
        <v>162</v>
      </c>
      <c r="G657" s="15" t="s">
        <v>133</v>
      </c>
      <c r="H657" s="15" t="s">
        <v>136</v>
      </c>
      <c r="I657" s="15" t="s">
        <v>139</v>
      </c>
      <c r="J657" s="15" t="s">
        <v>141</v>
      </c>
      <c r="K657" s="15" t="s">
        <v>275</v>
      </c>
      <c r="L657" s="15" t="s">
        <v>280</v>
      </c>
      <c r="M657" s="15">
        <v>0.22700000000000001</v>
      </c>
      <c r="N657" s="15">
        <v>0.17199999999999999</v>
      </c>
      <c r="O657" s="15">
        <v>1.7000000000000001E-2</v>
      </c>
      <c r="P657" s="15">
        <v>0.188</v>
      </c>
      <c r="Q657" s="15">
        <v>0.129</v>
      </c>
      <c r="R657" s="15">
        <v>0.27600000000000002</v>
      </c>
      <c r="S657" s="15">
        <v>13.145</v>
      </c>
      <c r="U657" s="15">
        <v>720153.93900000001</v>
      </c>
      <c r="V657" s="15">
        <v>100</v>
      </c>
    </row>
    <row r="658" spans="2:22" x14ac:dyDescent="0.25">
      <c r="B658" s="15" t="s">
        <v>122</v>
      </c>
      <c r="C658" s="15" t="s">
        <v>345</v>
      </c>
      <c r="D658" s="15" t="s">
        <v>243</v>
      </c>
      <c r="E658" s="15">
        <v>2023</v>
      </c>
      <c r="F658" s="15" t="s">
        <v>162</v>
      </c>
      <c r="G658" s="15" t="s">
        <v>133</v>
      </c>
      <c r="H658" s="15" t="s">
        <v>136</v>
      </c>
      <c r="I658" s="15" t="s">
        <v>139</v>
      </c>
      <c r="J658" s="15" t="s">
        <v>141</v>
      </c>
      <c r="K658" s="15" t="s">
        <v>275</v>
      </c>
      <c r="L658" s="15" t="s">
        <v>276</v>
      </c>
      <c r="M658" s="15">
        <v>0.20200000000000001</v>
      </c>
      <c r="N658" s="15">
        <v>0.13900000000000001</v>
      </c>
      <c r="O658" s="15">
        <v>1.0999999999999999E-2</v>
      </c>
      <c r="P658" s="15">
        <v>0.17199999999999999</v>
      </c>
      <c r="Q658" s="15">
        <v>0.113</v>
      </c>
      <c r="R658" s="15">
        <v>0.23400000000000001</v>
      </c>
      <c r="S658" s="15">
        <v>13.255000000000001</v>
      </c>
      <c r="U658" s="15">
        <v>718711.87699999998</v>
      </c>
      <c r="V658" s="15">
        <v>160</v>
      </c>
    </row>
    <row r="659" spans="2:22" x14ac:dyDescent="0.25">
      <c r="B659" s="15" t="s">
        <v>122</v>
      </c>
      <c r="C659" s="15" t="s">
        <v>345</v>
      </c>
      <c r="D659" s="15" t="s">
        <v>243</v>
      </c>
      <c r="E659" s="15">
        <v>2023</v>
      </c>
      <c r="F659" s="15" t="s">
        <v>162</v>
      </c>
      <c r="G659" s="15" t="s">
        <v>133</v>
      </c>
      <c r="H659" s="15" t="s">
        <v>136</v>
      </c>
      <c r="I659" s="15" t="s">
        <v>139</v>
      </c>
      <c r="J659" s="15" t="s">
        <v>141</v>
      </c>
      <c r="K659" s="15" t="s">
        <v>275</v>
      </c>
      <c r="L659" s="15" t="s">
        <v>277</v>
      </c>
      <c r="M659" s="15">
        <v>0.20699999999999999</v>
      </c>
      <c r="N659" s="15">
        <v>0.124</v>
      </c>
      <c r="O659" s="15">
        <v>3.0000000000000001E-3</v>
      </c>
      <c r="P659" s="15">
        <v>0.18099999999999999</v>
      </c>
      <c r="Q659" s="15">
        <v>0.122</v>
      </c>
      <c r="R659" s="15">
        <v>0.26</v>
      </c>
      <c r="S659" s="15">
        <v>13.103999999999999</v>
      </c>
      <c r="U659" s="15">
        <v>712781.26</v>
      </c>
      <c r="V659" s="15">
        <v>1320</v>
      </c>
    </row>
    <row r="660" spans="2:22" x14ac:dyDescent="0.25">
      <c r="B660" s="15" t="s">
        <v>122</v>
      </c>
      <c r="C660" s="15" t="s">
        <v>345</v>
      </c>
      <c r="D660" s="15" t="s">
        <v>243</v>
      </c>
      <c r="E660" s="15">
        <v>2023</v>
      </c>
      <c r="F660" s="15" t="s">
        <v>162</v>
      </c>
      <c r="G660" s="15" t="s">
        <v>133</v>
      </c>
      <c r="H660" s="15" t="s">
        <v>136</v>
      </c>
      <c r="I660" s="15" t="s">
        <v>139</v>
      </c>
      <c r="J660" s="15" t="s">
        <v>141</v>
      </c>
      <c r="K660" s="15" t="s">
        <v>275</v>
      </c>
      <c r="L660" s="15" t="s">
        <v>278</v>
      </c>
      <c r="M660" s="15">
        <v>0.218</v>
      </c>
      <c r="N660" s="15">
        <v>0.126</v>
      </c>
      <c r="O660" s="15">
        <v>3.0000000000000001E-3</v>
      </c>
      <c r="P660" s="15">
        <v>0.19600000000000001</v>
      </c>
      <c r="Q660" s="15">
        <v>0.13</v>
      </c>
      <c r="R660" s="15">
        <v>0.27100000000000002</v>
      </c>
      <c r="S660" s="15">
        <v>13.146000000000001</v>
      </c>
      <c r="U660" s="15">
        <v>716038.54500000004</v>
      </c>
      <c r="V660" s="15">
        <v>1710</v>
      </c>
    </row>
    <row r="661" spans="2:22" x14ac:dyDescent="0.25">
      <c r="B661" s="15" t="s">
        <v>122</v>
      </c>
      <c r="C661" s="15" t="s">
        <v>345</v>
      </c>
      <c r="D661" s="15" t="s">
        <v>243</v>
      </c>
      <c r="E661" s="15">
        <v>2023</v>
      </c>
      <c r="F661" s="15" t="s">
        <v>162</v>
      </c>
      <c r="G661" s="15" t="s">
        <v>133</v>
      </c>
      <c r="H661" s="15" t="s">
        <v>136</v>
      </c>
      <c r="I661" s="15" t="s">
        <v>139</v>
      </c>
      <c r="J661" s="15" t="s">
        <v>141</v>
      </c>
      <c r="K661" s="15" t="s">
        <v>275</v>
      </c>
      <c r="L661" s="15" t="s">
        <v>279</v>
      </c>
      <c r="M661" s="15">
        <v>0.221</v>
      </c>
      <c r="N661" s="15">
        <v>0.126</v>
      </c>
      <c r="O661" s="15">
        <v>5.0000000000000001E-3</v>
      </c>
      <c r="P661" s="15">
        <v>0.19700000000000001</v>
      </c>
      <c r="Q661" s="15">
        <v>0.13700000000000001</v>
      </c>
      <c r="R661" s="15">
        <v>0.27900000000000003</v>
      </c>
      <c r="S661" s="15">
        <v>13.209</v>
      </c>
      <c r="U661" s="15">
        <v>717166.00199999998</v>
      </c>
      <c r="V661" s="15">
        <v>550</v>
      </c>
    </row>
    <row r="662" spans="2:22" x14ac:dyDescent="0.25">
      <c r="B662" s="15" t="s">
        <v>122</v>
      </c>
      <c r="C662" s="15" t="s">
        <v>345</v>
      </c>
      <c r="D662" s="15" t="s">
        <v>243</v>
      </c>
      <c r="E662" s="15">
        <v>2023</v>
      </c>
      <c r="F662" s="15" t="s">
        <v>162</v>
      </c>
      <c r="G662" s="15" t="s">
        <v>133</v>
      </c>
      <c r="H662" s="15" t="s">
        <v>136</v>
      </c>
      <c r="I662" s="15" t="s">
        <v>139</v>
      </c>
      <c r="J662" s="15" t="s">
        <v>141</v>
      </c>
      <c r="K662" s="15" t="s">
        <v>275</v>
      </c>
      <c r="L662" s="15" t="s">
        <v>280</v>
      </c>
      <c r="M662" s="15">
        <v>0.252</v>
      </c>
      <c r="N662" s="15">
        <v>0.191</v>
      </c>
      <c r="O662" s="15">
        <v>1.9E-2</v>
      </c>
      <c r="P662" s="15">
        <v>0.221</v>
      </c>
      <c r="Q662" s="15">
        <v>0.13800000000000001</v>
      </c>
      <c r="R662" s="15">
        <v>0.31</v>
      </c>
      <c r="S662" s="15">
        <v>13.144</v>
      </c>
      <c r="U662" s="15">
        <v>720161.79599999997</v>
      </c>
      <c r="V662" s="15">
        <v>100</v>
      </c>
    </row>
    <row r="663" spans="2:22" x14ac:dyDescent="0.25">
      <c r="B663" s="15" t="s">
        <v>122</v>
      </c>
      <c r="C663" s="15" t="s">
        <v>345</v>
      </c>
      <c r="D663" s="15" t="s">
        <v>244</v>
      </c>
      <c r="E663" s="15">
        <v>2023</v>
      </c>
      <c r="F663" s="15" t="s">
        <v>162</v>
      </c>
      <c r="G663" s="15" t="s">
        <v>133</v>
      </c>
      <c r="H663" s="15" t="s">
        <v>136</v>
      </c>
      <c r="I663" s="15" t="s">
        <v>139</v>
      </c>
      <c r="J663" s="15" t="s">
        <v>141</v>
      </c>
      <c r="K663" s="15" t="s">
        <v>275</v>
      </c>
      <c r="L663" s="15" t="s">
        <v>276</v>
      </c>
      <c r="M663" s="15">
        <v>0.217</v>
      </c>
      <c r="N663" s="15">
        <v>0.16</v>
      </c>
      <c r="O663" s="15">
        <v>1.2999999999999999E-2</v>
      </c>
      <c r="P663" s="15">
        <v>0.182</v>
      </c>
      <c r="Q663" s="15">
        <v>0.123</v>
      </c>
      <c r="R663" s="15">
        <v>0.249</v>
      </c>
      <c r="S663" s="15">
        <v>12.805999999999999</v>
      </c>
      <c r="U663" s="15">
        <v>491050.95299999998</v>
      </c>
      <c r="V663" s="15">
        <v>160</v>
      </c>
    </row>
    <row r="664" spans="2:22" x14ac:dyDescent="0.25">
      <c r="B664" s="15" t="s">
        <v>122</v>
      </c>
      <c r="C664" s="15" t="s">
        <v>345</v>
      </c>
      <c r="D664" s="15" t="s">
        <v>244</v>
      </c>
      <c r="E664" s="15">
        <v>2023</v>
      </c>
      <c r="F664" s="15" t="s">
        <v>162</v>
      </c>
      <c r="G664" s="15" t="s">
        <v>133</v>
      </c>
      <c r="H664" s="15" t="s">
        <v>136</v>
      </c>
      <c r="I664" s="15" t="s">
        <v>139</v>
      </c>
      <c r="J664" s="15" t="s">
        <v>141</v>
      </c>
      <c r="K664" s="15" t="s">
        <v>275</v>
      </c>
      <c r="L664" s="15" t="s">
        <v>277</v>
      </c>
      <c r="M664" s="15">
        <v>0.22</v>
      </c>
      <c r="N664" s="15">
        <v>0.13300000000000001</v>
      </c>
      <c r="O664" s="15">
        <v>4.0000000000000001E-3</v>
      </c>
      <c r="P664" s="15">
        <v>0.193</v>
      </c>
      <c r="Q664" s="15">
        <v>0.128</v>
      </c>
      <c r="R664" s="15">
        <v>0.27300000000000002</v>
      </c>
      <c r="S664" s="15">
        <v>12.659000000000001</v>
      </c>
      <c r="U664" s="15">
        <v>489369.38299999997</v>
      </c>
      <c r="V664" s="15">
        <v>1320</v>
      </c>
    </row>
    <row r="665" spans="2:22" x14ac:dyDescent="0.25">
      <c r="B665" s="15" t="s">
        <v>122</v>
      </c>
      <c r="C665" s="15" t="s">
        <v>345</v>
      </c>
      <c r="D665" s="15" t="s">
        <v>244</v>
      </c>
      <c r="E665" s="15">
        <v>2023</v>
      </c>
      <c r="F665" s="15" t="s">
        <v>162</v>
      </c>
      <c r="G665" s="15" t="s">
        <v>133</v>
      </c>
      <c r="H665" s="15" t="s">
        <v>136</v>
      </c>
      <c r="I665" s="15" t="s">
        <v>139</v>
      </c>
      <c r="J665" s="15" t="s">
        <v>141</v>
      </c>
      <c r="K665" s="15" t="s">
        <v>275</v>
      </c>
      <c r="L665" s="15" t="s">
        <v>278</v>
      </c>
      <c r="M665" s="15">
        <v>0.23200000000000001</v>
      </c>
      <c r="N665" s="15">
        <v>0.13300000000000001</v>
      </c>
      <c r="O665" s="15">
        <v>3.0000000000000001E-3</v>
      </c>
      <c r="P665" s="15">
        <v>0.20599999999999999</v>
      </c>
      <c r="Q665" s="15">
        <v>0.14299999999999999</v>
      </c>
      <c r="R665" s="15">
        <v>0.29399999999999998</v>
      </c>
      <c r="S665" s="15">
        <v>12.708</v>
      </c>
      <c r="U665" s="15">
        <v>490577.78499999997</v>
      </c>
      <c r="V665" s="15">
        <v>1710</v>
      </c>
    </row>
    <row r="666" spans="2:22" x14ac:dyDescent="0.25">
      <c r="B666" s="15" t="s">
        <v>122</v>
      </c>
      <c r="C666" s="15" t="s">
        <v>345</v>
      </c>
      <c r="D666" s="15" t="s">
        <v>244</v>
      </c>
      <c r="E666" s="15">
        <v>2023</v>
      </c>
      <c r="F666" s="15" t="s">
        <v>162</v>
      </c>
      <c r="G666" s="15" t="s">
        <v>133</v>
      </c>
      <c r="H666" s="15" t="s">
        <v>136</v>
      </c>
      <c r="I666" s="15" t="s">
        <v>139</v>
      </c>
      <c r="J666" s="15" t="s">
        <v>141</v>
      </c>
      <c r="K666" s="15" t="s">
        <v>275</v>
      </c>
      <c r="L666" s="15" t="s">
        <v>279</v>
      </c>
      <c r="M666" s="15">
        <v>0.24099999999999999</v>
      </c>
      <c r="N666" s="15">
        <v>0.14399999999999999</v>
      </c>
      <c r="O666" s="15">
        <v>6.0000000000000001E-3</v>
      </c>
      <c r="P666" s="15">
        <v>0.219</v>
      </c>
      <c r="Q666" s="15">
        <v>0.14799999999999999</v>
      </c>
      <c r="R666" s="15">
        <v>0.29899999999999999</v>
      </c>
      <c r="S666" s="15">
        <v>12.760999999999999</v>
      </c>
      <c r="U666" s="15">
        <v>491217.10399999999</v>
      </c>
      <c r="V666" s="15">
        <v>550</v>
      </c>
    </row>
    <row r="667" spans="2:22" x14ac:dyDescent="0.25">
      <c r="B667" s="15" t="s">
        <v>122</v>
      </c>
      <c r="C667" s="15" t="s">
        <v>345</v>
      </c>
      <c r="D667" s="15" t="s">
        <v>244</v>
      </c>
      <c r="E667" s="15">
        <v>2023</v>
      </c>
      <c r="F667" s="15" t="s">
        <v>162</v>
      </c>
      <c r="G667" s="15" t="s">
        <v>133</v>
      </c>
      <c r="H667" s="15" t="s">
        <v>136</v>
      </c>
      <c r="I667" s="15" t="s">
        <v>139</v>
      </c>
      <c r="J667" s="15" t="s">
        <v>141</v>
      </c>
      <c r="K667" s="15" t="s">
        <v>275</v>
      </c>
      <c r="L667" s="15" t="s">
        <v>280</v>
      </c>
      <c r="M667" s="15">
        <v>0.27600000000000002</v>
      </c>
      <c r="N667" s="15">
        <v>0.20399999999999999</v>
      </c>
      <c r="O667" s="15">
        <v>0.02</v>
      </c>
      <c r="P667" s="15">
        <v>0.23300000000000001</v>
      </c>
      <c r="Q667" s="15">
        <v>0.16800000000000001</v>
      </c>
      <c r="R667" s="15">
        <v>0.315</v>
      </c>
      <c r="S667" s="15">
        <v>12.708</v>
      </c>
      <c r="U667" s="15">
        <v>494814.30699999997</v>
      </c>
      <c r="V667" s="15">
        <v>100</v>
      </c>
    </row>
    <row r="668" spans="2:22" x14ac:dyDescent="0.25">
      <c r="B668" s="15" t="s">
        <v>122</v>
      </c>
      <c r="C668" s="15" t="s">
        <v>345</v>
      </c>
      <c r="D668" s="15" t="s">
        <v>245</v>
      </c>
      <c r="E668" s="15">
        <v>2023</v>
      </c>
      <c r="F668" s="15" t="s">
        <v>162</v>
      </c>
      <c r="G668" s="15" t="s">
        <v>133</v>
      </c>
      <c r="H668" s="15" t="s">
        <v>136</v>
      </c>
      <c r="I668" s="15" t="s">
        <v>139</v>
      </c>
      <c r="J668" s="15" t="s">
        <v>141</v>
      </c>
      <c r="K668" s="15" t="s">
        <v>275</v>
      </c>
      <c r="L668" s="15" t="s">
        <v>276</v>
      </c>
      <c r="M668" s="15">
        <v>0.23</v>
      </c>
      <c r="N668" s="15">
        <v>0.15</v>
      </c>
      <c r="O668" s="15">
        <v>1.2E-2</v>
      </c>
      <c r="P668" s="15">
        <v>0.191</v>
      </c>
      <c r="Q668" s="15">
        <v>0.13300000000000001</v>
      </c>
      <c r="R668" s="15">
        <v>0.27500000000000002</v>
      </c>
      <c r="S668" s="15">
        <v>12.805999999999999</v>
      </c>
      <c r="U668" s="15">
        <v>491050.95299999998</v>
      </c>
      <c r="V668" s="15">
        <v>160</v>
      </c>
    </row>
    <row r="669" spans="2:22" x14ac:dyDescent="0.25">
      <c r="B669" s="15" t="s">
        <v>122</v>
      </c>
      <c r="C669" s="15" t="s">
        <v>345</v>
      </c>
      <c r="D669" s="15" t="s">
        <v>245</v>
      </c>
      <c r="E669" s="15">
        <v>2023</v>
      </c>
      <c r="F669" s="15" t="s">
        <v>162</v>
      </c>
      <c r="G669" s="15" t="s">
        <v>133</v>
      </c>
      <c r="H669" s="15" t="s">
        <v>136</v>
      </c>
      <c r="I669" s="15" t="s">
        <v>139</v>
      </c>
      <c r="J669" s="15" t="s">
        <v>141</v>
      </c>
      <c r="K669" s="15" t="s">
        <v>275</v>
      </c>
      <c r="L669" s="15" t="s">
        <v>277</v>
      </c>
      <c r="M669" s="15">
        <v>0.223</v>
      </c>
      <c r="N669" s="15">
        <v>0.13200000000000001</v>
      </c>
      <c r="O669" s="15">
        <v>4.0000000000000001E-3</v>
      </c>
      <c r="P669" s="15">
        <v>0.19800000000000001</v>
      </c>
      <c r="Q669" s="15">
        <v>0.13200000000000001</v>
      </c>
      <c r="R669" s="15">
        <v>0.28100000000000003</v>
      </c>
      <c r="S669" s="15">
        <v>12.659000000000001</v>
      </c>
      <c r="U669" s="15">
        <v>489367.60399999999</v>
      </c>
      <c r="V669" s="15">
        <v>1320</v>
      </c>
    </row>
    <row r="670" spans="2:22" x14ac:dyDescent="0.25">
      <c r="B670" s="15" t="s">
        <v>122</v>
      </c>
      <c r="C670" s="15" t="s">
        <v>345</v>
      </c>
      <c r="D670" s="15" t="s">
        <v>245</v>
      </c>
      <c r="E670" s="15">
        <v>2023</v>
      </c>
      <c r="F670" s="15" t="s">
        <v>162</v>
      </c>
      <c r="G670" s="15" t="s">
        <v>133</v>
      </c>
      <c r="H670" s="15" t="s">
        <v>136</v>
      </c>
      <c r="I670" s="15" t="s">
        <v>139</v>
      </c>
      <c r="J670" s="15" t="s">
        <v>141</v>
      </c>
      <c r="K670" s="15" t="s">
        <v>275</v>
      </c>
      <c r="L670" s="15" t="s">
        <v>278</v>
      </c>
      <c r="M670" s="15">
        <v>0.23699999999999999</v>
      </c>
      <c r="N670" s="15">
        <v>0.13400000000000001</v>
      </c>
      <c r="O670" s="15">
        <v>3.0000000000000001E-3</v>
      </c>
      <c r="P670" s="15">
        <v>0.20899999999999999</v>
      </c>
      <c r="Q670" s="15">
        <v>0.14599999999999999</v>
      </c>
      <c r="R670" s="15">
        <v>0.29699999999999999</v>
      </c>
      <c r="S670" s="15">
        <v>12.708</v>
      </c>
      <c r="U670" s="15">
        <v>490575.804</v>
      </c>
      <c r="V670" s="15">
        <v>1710</v>
      </c>
    </row>
    <row r="671" spans="2:22" x14ac:dyDescent="0.25">
      <c r="B671" s="15" t="s">
        <v>122</v>
      </c>
      <c r="C671" s="15" t="s">
        <v>345</v>
      </c>
      <c r="D671" s="15" t="s">
        <v>245</v>
      </c>
      <c r="E671" s="15">
        <v>2023</v>
      </c>
      <c r="F671" s="15" t="s">
        <v>162</v>
      </c>
      <c r="G671" s="15" t="s">
        <v>133</v>
      </c>
      <c r="H671" s="15" t="s">
        <v>136</v>
      </c>
      <c r="I671" s="15" t="s">
        <v>139</v>
      </c>
      <c r="J671" s="15" t="s">
        <v>141</v>
      </c>
      <c r="K671" s="15" t="s">
        <v>275</v>
      </c>
      <c r="L671" s="15" t="s">
        <v>279</v>
      </c>
      <c r="M671" s="15">
        <v>0.25</v>
      </c>
      <c r="N671" s="15">
        <v>0.14899999999999999</v>
      </c>
      <c r="O671" s="15">
        <v>6.0000000000000001E-3</v>
      </c>
      <c r="P671" s="15">
        <v>0.221</v>
      </c>
      <c r="Q671" s="15">
        <v>0.153</v>
      </c>
      <c r="R671" s="15">
        <v>0.31</v>
      </c>
      <c r="S671" s="15">
        <v>12.760999999999999</v>
      </c>
      <c r="U671" s="15">
        <v>491217.17499999999</v>
      </c>
      <c r="V671" s="15">
        <v>550</v>
      </c>
    </row>
    <row r="672" spans="2:22" x14ac:dyDescent="0.25">
      <c r="B672" s="15" t="s">
        <v>122</v>
      </c>
      <c r="C672" s="15" t="s">
        <v>345</v>
      </c>
      <c r="D672" s="15" t="s">
        <v>245</v>
      </c>
      <c r="E672" s="15">
        <v>2023</v>
      </c>
      <c r="F672" s="15" t="s">
        <v>162</v>
      </c>
      <c r="G672" s="15" t="s">
        <v>133</v>
      </c>
      <c r="H672" s="15" t="s">
        <v>136</v>
      </c>
      <c r="I672" s="15" t="s">
        <v>139</v>
      </c>
      <c r="J672" s="15" t="s">
        <v>141</v>
      </c>
      <c r="K672" s="15" t="s">
        <v>275</v>
      </c>
      <c r="L672" s="15" t="s">
        <v>280</v>
      </c>
      <c r="M672" s="15">
        <v>0.28599999999999998</v>
      </c>
      <c r="N672" s="15">
        <v>0.19900000000000001</v>
      </c>
      <c r="O672" s="15">
        <v>0.02</v>
      </c>
      <c r="P672" s="15">
        <v>0.249</v>
      </c>
      <c r="Q672" s="15">
        <v>0.182</v>
      </c>
      <c r="R672" s="15">
        <v>0.34</v>
      </c>
      <c r="S672" s="15">
        <v>12.708</v>
      </c>
      <c r="U672" s="15">
        <v>494817.46799999999</v>
      </c>
      <c r="V672" s="15">
        <v>100</v>
      </c>
    </row>
    <row r="673" spans="2:22" x14ac:dyDescent="0.25">
      <c r="B673" s="15" t="s">
        <v>122</v>
      </c>
      <c r="C673" s="15" t="s">
        <v>345</v>
      </c>
      <c r="D673" s="15" t="s">
        <v>246</v>
      </c>
      <c r="E673" s="15">
        <v>2023</v>
      </c>
      <c r="F673" s="15" t="s">
        <v>162</v>
      </c>
      <c r="G673" s="15" t="s">
        <v>133</v>
      </c>
      <c r="H673" s="15" t="s">
        <v>136</v>
      </c>
      <c r="I673" s="15" t="s">
        <v>139</v>
      </c>
      <c r="J673" s="15" t="s">
        <v>141</v>
      </c>
      <c r="K673" s="15" t="s">
        <v>275</v>
      </c>
      <c r="L673" s="15" t="s">
        <v>276</v>
      </c>
      <c r="M673" s="15">
        <v>0.23200000000000001</v>
      </c>
      <c r="N673" s="15">
        <v>0.155</v>
      </c>
      <c r="O673" s="15">
        <v>1.2E-2</v>
      </c>
      <c r="P673" s="15">
        <v>0.189</v>
      </c>
      <c r="Q673" s="15">
        <v>0.13200000000000001</v>
      </c>
      <c r="R673" s="15">
        <v>0.27700000000000002</v>
      </c>
      <c r="S673" s="15">
        <v>12.289</v>
      </c>
      <c r="U673" s="15">
        <v>290619.68800000002</v>
      </c>
      <c r="V673" s="15">
        <v>160</v>
      </c>
    </row>
    <row r="674" spans="2:22" x14ac:dyDescent="0.25">
      <c r="B674" s="15" t="s">
        <v>122</v>
      </c>
      <c r="C674" s="15" t="s">
        <v>345</v>
      </c>
      <c r="D674" s="15" t="s">
        <v>246</v>
      </c>
      <c r="E674" s="15">
        <v>2023</v>
      </c>
      <c r="F674" s="15" t="s">
        <v>162</v>
      </c>
      <c r="G674" s="15" t="s">
        <v>133</v>
      </c>
      <c r="H674" s="15" t="s">
        <v>136</v>
      </c>
      <c r="I674" s="15" t="s">
        <v>139</v>
      </c>
      <c r="J674" s="15" t="s">
        <v>141</v>
      </c>
      <c r="K674" s="15" t="s">
        <v>275</v>
      </c>
      <c r="L674" s="15" t="s">
        <v>277</v>
      </c>
      <c r="M674" s="15">
        <v>0.222</v>
      </c>
      <c r="N674" s="15">
        <v>0.13500000000000001</v>
      </c>
      <c r="O674" s="15">
        <v>4.0000000000000001E-3</v>
      </c>
      <c r="P674" s="15">
        <v>0.19600000000000001</v>
      </c>
      <c r="Q674" s="15">
        <v>0.13100000000000001</v>
      </c>
      <c r="R674" s="15">
        <v>0.27200000000000002</v>
      </c>
      <c r="S674" s="15">
        <v>12.141999999999999</v>
      </c>
      <c r="U674" s="15">
        <v>292445.80499999999</v>
      </c>
      <c r="V674" s="15">
        <v>1320</v>
      </c>
    </row>
    <row r="675" spans="2:22" x14ac:dyDescent="0.25">
      <c r="B675" s="15" t="s">
        <v>122</v>
      </c>
      <c r="C675" s="15" t="s">
        <v>345</v>
      </c>
      <c r="D675" s="15" t="s">
        <v>246</v>
      </c>
      <c r="E675" s="15">
        <v>2023</v>
      </c>
      <c r="F675" s="15" t="s">
        <v>162</v>
      </c>
      <c r="G675" s="15" t="s">
        <v>133</v>
      </c>
      <c r="H675" s="15" t="s">
        <v>136</v>
      </c>
      <c r="I675" s="15" t="s">
        <v>139</v>
      </c>
      <c r="J675" s="15" t="s">
        <v>141</v>
      </c>
      <c r="K675" s="15" t="s">
        <v>275</v>
      </c>
      <c r="L675" s="15" t="s">
        <v>278</v>
      </c>
      <c r="M675" s="15">
        <v>0.23400000000000001</v>
      </c>
      <c r="N675" s="15">
        <v>0.13500000000000001</v>
      </c>
      <c r="O675" s="15">
        <v>3.0000000000000001E-3</v>
      </c>
      <c r="P675" s="15">
        <v>0.20599999999999999</v>
      </c>
      <c r="Q675" s="15">
        <v>0.14499999999999999</v>
      </c>
      <c r="R675" s="15">
        <v>0.29199999999999998</v>
      </c>
      <c r="S675" s="15">
        <v>12.2</v>
      </c>
      <c r="U675" s="15">
        <v>292302.152</v>
      </c>
      <c r="V675" s="15">
        <v>1710</v>
      </c>
    </row>
    <row r="676" spans="2:22" x14ac:dyDescent="0.25">
      <c r="B676" s="15" t="s">
        <v>122</v>
      </c>
      <c r="C676" s="15" t="s">
        <v>345</v>
      </c>
      <c r="D676" s="15" t="s">
        <v>246</v>
      </c>
      <c r="E676" s="15">
        <v>2023</v>
      </c>
      <c r="F676" s="15" t="s">
        <v>162</v>
      </c>
      <c r="G676" s="15" t="s">
        <v>133</v>
      </c>
      <c r="H676" s="15" t="s">
        <v>136</v>
      </c>
      <c r="I676" s="15" t="s">
        <v>139</v>
      </c>
      <c r="J676" s="15" t="s">
        <v>141</v>
      </c>
      <c r="K676" s="15" t="s">
        <v>275</v>
      </c>
      <c r="L676" s="15" t="s">
        <v>279</v>
      </c>
      <c r="M676" s="15">
        <v>0.24399999999999999</v>
      </c>
      <c r="N676" s="15">
        <v>0.14099999999999999</v>
      </c>
      <c r="O676" s="15">
        <v>6.0000000000000001E-3</v>
      </c>
      <c r="P676" s="15">
        <v>0.21099999999999999</v>
      </c>
      <c r="Q676" s="15">
        <v>0.153</v>
      </c>
      <c r="R676" s="15">
        <v>0.307</v>
      </c>
      <c r="S676" s="15">
        <v>12.24</v>
      </c>
      <c r="U676" s="15">
        <v>292190.35100000002</v>
      </c>
      <c r="V676" s="15">
        <v>550</v>
      </c>
    </row>
    <row r="677" spans="2:22" x14ac:dyDescent="0.25">
      <c r="B677" s="15" t="s">
        <v>122</v>
      </c>
      <c r="C677" s="15" t="s">
        <v>345</v>
      </c>
      <c r="D677" s="15" t="s">
        <v>246</v>
      </c>
      <c r="E677" s="15">
        <v>2023</v>
      </c>
      <c r="F677" s="15" t="s">
        <v>162</v>
      </c>
      <c r="G677" s="15" t="s">
        <v>133</v>
      </c>
      <c r="H677" s="15" t="s">
        <v>136</v>
      </c>
      <c r="I677" s="15" t="s">
        <v>139</v>
      </c>
      <c r="J677" s="15" t="s">
        <v>141</v>
      </c>
      <c r="K677" s="15" t="s">
        <v>275</v>
      </c>
      <c r="L677" s="15" t="s">
        <v>280</v>
      </c>
      <c r="M677" s="15">
        <v>0.27600000000000002</v>
      </c>
      <c r="N677" s="15">
        <v>0.19400000000000001</v>
      </c>
      <c r="O677" s="15">
        <v>1.9E-2</v>
      </c>
      <c r="P677" s="15">
        <v>0.246</v>
      </c>
      <c r="Q677" s="15">
        <v>0.18</v>
      </c>
      <c r="R677" s="15">
        <v>0.32300000000000001</v>
      </c>
      <c r="S677" s="15">
        <v>12.199</v>
      </c>
      <c r="U677" s="15">
        <v>295651.277</v>
      </c>
      <c r="V677" s="15">
        <v>100</v>
      </c>
    </row>
    <row r="678" spans="2:22" x14ac:dyDescent="0.25">
      <c r="B678" s="15" t="s">
        <v>122</v>
      </c>
      <c r="C678" s="15" t="s">
        <v>345</v>
      </c>
      <c r="D678" s="15" t="s">
        <v>247</v>
      </c>
      <c r="E678" s="15">
        <v>2023</v>
      </c>
      <c r="F678" s="15" t="s">
        <v>162</v>
      </c>
      <c r="G678" s="15" t="s">
        <v>133</v>
      </c>
      <c r="H678" s="15" t="s">
        <v>136</v>
      </c>
      <c r="I678" s="15" t="s">
        <v>139</v>
      </c>
      <c r="J678" s="15" t="s">
        <v>141</v>
      </c>
      <c r="K678" s="15" t="s">
        <v>275</v>
      </c>
      <c r="L678" s="15" t="s">
        <v>276</v>
      </c>
      <c r="M678" s="15">
        <v>0.224</v>
      </c>
      <c r="N678" s="15">
        <v>0.14699999999999999</v>
      </c>
      <c r="O678" s="15">
        <v>1.2E-2</v>
      </c>
      <c r="P678" s="15">
        <v>0.186</v>
      </c>
      <c r="Q678" s="15">
        <v>0.13400000000000001</v>
      </c>
      <c r="R678" s="15">
        <v>0.27</v>
      </c>
      <c r="S678" s="15">
        <v>12.289</v>
      </c>
      <c r="U678" s="15">
        <v>290624.29200000002</v>
      </c>
      <c r="V678" s="15">
        <v>160</v>
      </c>
    </row>
    <row r="679" spans="2:22" x14ac:dyDescent="0.25">
      <c r="B679" s="15" t="s">
        <v>122</v>
      </c>
      <c r="C679" s="15" t="s">
        <v>345</v>
      </c>
      <c r="D679" s="15" t="s">
        <v>247</v>
      </c>
      <c r="E679" s="15">
        <v>2023</v>
      </c>
      <c r="F679" s="15" t="s">
        <v>162</v>
      </c>
      <c r="G679" s="15" t="s">
        <v>133</v>
      </c>
      <c r="H679" s="15" t="s">
        <v>136</v>
      </c>
      <c r="I679" s="15" t="s">
        <v>139</v>
      </c>
      <c r="J679" s="15" t="s">
        <v>141</v>
      </c>
      <c r="K679" s="15" t="s">
        <v>275</v>
      </c>
      <c r="L679" s="15" t="s">
        <v>277</v>
      </c>
      <c r="M679" s="15">
        <v>0.216</v>
      </c>
      <c r="N679" s="15">
        <v>0.13400000000000001</v>
      </c>
      <c r="O679" s="15">
        <v>4.0000000000000001E-3</v>
      </c>
      <c r="P679" s="15">
        <v>0.188</v>
      </c>
      <c r="Q679" s="15">
        <v>0.128</v>
      </c>
      <c r="R679" s="15">
        <v>0.26800000000000002</v>
      </c>
      <c r="S679" s="15">
        <v>12.141999999999999</v>
      </c>
      <c r="U679" s="15">
        <v>292443.83600000001</v>
      </c>
      <c r="V679" s="15">
        <v>1320</v>
      </c>
    </row>
    <row r="680" spans="2:22" x14ac:dyDescent="0.25">
      <c r="B680" s="15" t="s">
        <v>122</v>
      </c>
      <c r="C680" s="15" t="s">
        <v>345</v>
      </c>
      <c r="D680" s="15" t="s">
        <v>247</v>
      </c>
      <c r="E680" s="15">
        <v>2023</v>
      </c>
      <c r="F680" s="15" t="s">
        <v>162</v>
      </c>
      <c r="G680" s="15" t="s">
        <v>133</v>
      </c>
      <c r="H680" s="15" t="s">
        <v>136</v>
      </c>
      <c r="I680" s="15" t="s">
        <v>139</v>
      </c>
      <c r="J680" s="15" t="s">
        <v>141</v>
      </c>
      <c r="K680" s="15" t="s">
        <v>275</v>
      </c>
      <c r="L680" s="15" t="s">
        <v>278</v>
      </c>
      <c r="M680" s="15">
        <v>0.22700000000000001</v>
      </c>
      <c r="N680" s="15">
        <v>0.13400000000000001</v>
      </c>
      <c r="O680" s="15">
        <v>3.0000000000000001E-3</v>
      </c>
      <c r="P680" s="15">
        <v>0.19800000000000001</v>
      </c>
      <c r="Q680" s="15">
        <v>0.13700000000000001</v>
      </c>
      <c r="R680" s="15">
        <v>0.28100000000000003</v>
      </c>
      <c r="S680" s="15">
        <v>12.2</v>
      </c>
      <c r="U680" s="15">
        <v>292302.3</v>
      </c>
      <c r="V680" s="15">
        <v>1710</v>
      </c>
    </row>
    <row r="681" spans="2:22" x14ac:dyDescent="0.25">
      <c r="B681" s="15" t="s">
        <v>122</v>
      </c>
      <c r="C681" s="15" t="s">
        <v>345</v>
      </c>
      <c r="D681" s="15" t="s">
        <v>247</v>
      </c>
      <c r="E681" s="15">
        <v>2023</v>
      </c>
      <c r="F681" s="15" t="s">
        <v>162</v>
      </c>
      <c r="G681" s="15" t="s">
        <v>133</v>
      </c>
      <c r="H681" s="15" t="s">
        <v>136</v>
      </c>
      <c r="I681" s="15" t="s">
        <v>139</v>
      </c>
      <c r="J681" s="15" t="s">
        <v>141</v>
      </c>
      <c r="K681" s="15" t="s">
        <v>275</v>
      </c>
      <c r="L681" s="15" t="s">
        <v>279</v>
      </c>
      <c r="M681" s="15">
        <v>0.23699999999999999</v>
      </c>
      <c r="N681" s="15">
        <v>0.14000000000000001</v>
      </c>
      <c r="O681" s="15">
        <v>6.0000000000000001E-3</v>
      </c>
      <c r="P681" s="15">
        <v>0.20100000000000001</v>
      </c>
      <c r="Q681" s="15">
        <v>0.14899999999999999</v>
      </c>
      <c r="R681" s="15">
        <v>0.28399999999999997</v>
      </c>
      <c r="S681" s="15">
        <v>12.24</v>
      </c>
      <c r="U681" s="15">
        <v>292190.86700000003</v>
      </c>
      <c r="V681" s="15">
        <v>550</v>
      </c>
    </row>
    <row r="682" spans="2:22" x14ac:dyDescent="0.25">
      <c r="B682" s="15" t="s">
        <v>122</v>
      </c>
      <c r="C682" s="15" t="s">
        <v>345</v>
      </c>
      <c r="D682" s="15" t="s">
        <v>247</v>
      </c>
      <c r="E682" s="15">
        <v>2023</v>
      </c>
      <c r="F682" s="15" t="s">
        <v>162</v>
      </c>
      <c r="G682" s="15" t="s">
        <v>133</v>
      </c>
      <c r="H682" s="15" t="s">
        <v>136</v>
      </c>
      <c r="I682" s="15" t="s">
        <v>139</v>
      </c>
      <c r="J682" s="15" t="s">
        <v>141</v>
      </c>
      <c r="K682" s="15" t="s">
        <v>275</v>
      </c>
      <c r="L682" s="15" t="s">
        <v>280</v>
      </c>
      <c r="M682" s="15">
        <v>0.25800000000000001</v>
      </c>
      <c r="N682" s="15">
        <v>0.188</v>
      </c>
      <c r="O682" s="15">
        <v>1.9E-2</v>
      </c>
      <c r="P682" s="15">
        <v>0.219</v>
      </c>
      <c r="Q682" s="15">
        <v>0.16200000000000001</v>
      </c>
      <c r="R682" s="15">
        <v>0.30499999999999999</v>
      </c>
      <c r="S682" s="15">
        <v>12.199</v>
      </c>
      <c r="U682" s="15">
        <v>295638.39</v>
      </c>
      <c r="V682" s="15">
        <v>100</v>
      </c>
    </row>
    <row r="683" spans="2:22" x14ac:dyDescent="0.25">
      <c r="B683" s="15" t="s">
        <v>122</v>
      </c>
      <c r="C683" s="15" t="s">
        <v>345</v>
      </c>
      <c r="D683" s="15" t="s">
        <v>248</v>
      </c>
      <c r="E683" s="15">
        <v>2023</v>
      </c>
      <c r="F683" s="15" t="s">
        <v>162</v>
      </c>
      <c r="G683" s="15" t="s">
        <v>133</v>
      </c>
      <c r="H683" s="15" t="s">
        <v>136</v>
      </c>
      <c r="I683" s="15" t="s">
        <v>139</v>
      </c>
      <c r="J683" s="15" t="s">
        <v>141</v>
      </c>
      <c r="K683" s="15" t="s">
        <v>275</v>
      </c>
      <c r="L683" s="15" t="s">
        <v>276</v>
      </c>
      <c r="M683" s="15">
        <v>0.214</v>
      </c>
      <c r="N683" s="15">
        <v>0.13500000000000001</v>
      </c>
      <c r="O683" s="15">
        <v>1.0999999999999999E-2</v>
      </c>
      <c r="P683" s="15">
        <v>0.19</v>
      </c>
      <c r="Q683" s="15">
        <v>0.126</v>
      </c>
      <c r="R683" s="15">
        <v>0.252</v>
      </c>
      <c r="S683" s="15">
        <v>11.711</v>
      </c>
      <c r="U683" s="15">
        <v>130745.81299999999</v>
      </c>
      <c r="V683" s="15">
        <v>160</v>
      </c>
    </row>
    <row r="684" spans="2:22" x14ac:dyDescent="0.25">
      <c r="B684" s="15" t="s">
        <v>122</v>
      </c>
      <c r="C684" s="15" t="s">
        <v>345</v>
      </c>
      <c r="D684" s="15" t="s">
        <v>248</v>
      </c>
      <c r="E684" s="15">
        <v>2023</v>
      </c>
      <c r="F684" s="15" t="s">
        <v>162</v>
      </c>
      <c r="G684" s="15" t="s">
        <v>133</v>
      </c>
      <c r="H684" s="15" t="s">
        <v>136</v>
      </c>
      <c r="I684" s="15" t="s">
        <v>139</v>
      </c>
      <c r="J684" s="15" t="s">
        <v>141</v>
      </c>
      <c r="K684" s="15" t="s">
        <v>275</v>
      </c>
      <c r="L684" s="15" t="s">
        <v>277</v>
      </c>
      <c r="M684" s="15">
        <v>0.20699999999999999</v>
      </c>
      <c r="N684" s="15">
        <v>0.127</v>
      </c>
      <c r="O684" s="15">
        <v>4.0000000000000001E-3</v>
      </c>
      <c r="P684" s="15">
        <v>0.182</v>
      </c>
      <c r="Q684" s="15">
        <v>0.123</v>
      </c>
      <c r="R684" s="15">
        <v>0.254</v>
      </c>
      <c r="S684" s="15">
        <v>11.561999999999999</v>
      </c>
      <c r="U684" s="15">
        <v>134218.424</v>
      </c>
      <c r="V684" s="15">
        <v>1320</v>
      </c>
    </row>
    <row r="685" spans="2:22" x14ac:dyDescent="0.25">
      <c r="B685" s="15" t="s">
        <v>122</v>
      </c>
      <c r="C685" s="15" t="s">
        <v>345</v>
      </c>
      <c r="D685" s="15" t="s">
        <v>248</v>
      </c>
      <c r="E685" s="15">
        <v>2023</v>
      </c>
      <c r="F685" s="15" t="s">
        <v>162</v>
      </c>
      <c r="G685" s="15" t="s">
        <v>133</v>
      </c>
      <c r="H685" s="15" t="s">
        <v>136</v>
      </c>
      <c r="I685" s="15" t="s">
        <v>139</v>
      </c>
      <c r="J685" s="15" t="s">
        <v>141</v>
      </c>
      <c r="K685" s="15" t="s">
        <v>275</v>
      </c>
      <c r="L685" s="15" t="s">
        <v>278</v>
      </c>
      <c r="M685" s="15">
        <v>0.216</v>
      </c>
      <c r="N685" s="15">
        <v>0.13</v>
      </c>
      <c r="O685" s="15">
        <v>3.0000000000000001E-3</v>
      </c>
      <c r="P685" s="15">
        <v>0.188</v>
      </c>
      <c r="Q685" s="15">
        <v>0.13</v>
      </c>
      <c r="R685" s="15">
        <v>0.26600000000000001</v>
      </c>
      <c r="S685" s="15">
        <v>11.625999999999999</v>
      </c>
      <c r="U685" s="15">
        <v>133268.19500000001</v>
      </c>
      <c r="V685" s="15">
        <v>1710</v>
      </c>
    </row>
    <row r="686" spans="2:22" x14ac:dyDescent="0.25">
      <c r="B686" s="15" t="s">
        <v>122</v>
      </c>
      <c r="C686" s="15" t="s">
        <v>345</v>
      </c>
      <c r="D686" s="15" t="s">
        <v>248</v>
      </c>
      <c r="E686" s="15">
        <v>2023</v>
      </c>
      <c r="F686" s="15" t="s">
        <v>162</v>
      </c>
      <c r="G686" s="15" t="s">
        <v>133</v>
      </c>
      <c r="H686" s="15" t="s">
        <v>136</v>
      </c>
      <c r="I686" s="15" t="s">
        <v>139</v>
      </c>
      <c r="J686" s="15" t="s">
        <v>141</v>
      </c>
      <c r="K686" s="15" t="s">
        <v>275</v>
      </c>
      <c r="L686" s="15" t="s">
        <v>279</v>
      </c>
      <c r="M686" s="15">
        <v>0.22700000000000001</v>
      </c>
      <c r="N686" s="15">
        <v>0.13300000000000001</v>
      </c>
      <c r="O686" s="15">
        <v>6.0000000000000001E-3</v>
      </c>
      <c r="P686" s="15">
        <v>0.2</v>
      </c>
      <c r="Q686" s="15">
        <v>0.14199999999999999</v>
      </c>
      <c r="R686" s="15">
        <v>0.27600000000000002</v>
      </c>
      <c r="S686" s="15">
        <v>11.656000000000001</v>
      </c>
      <c r="U686" s="15">
        <v>132795.935</v>
      </c>
      <c r="V686" s="15">
        <v>550</v>
      </c>
    </row>
    <row r="687" spans="2:22" x14ac:dyDescent="0.25">
      <c r="B687" s="15" t="s">
        <v>122</v>
      </c>
      <c r="C687" s="15" t="s">
        <v>345</v>
      </c>
      <c r="D687" s="15" t="s">
        <v>248</v>
      </c>
      <c r="E687" s="15">
        <v>2023</v>
      </c>
      <c r="F687" s="15" t="s">
        <v>162</v>
      </c>
      <c r="G687" s="15" t="s">
        <v>133</v>
      </c>
      <c r="H687" s="15" t="s">
        <v>136</v>
      </c>
      <c r="I687" s="15" t="s">
        <v>139</v>
      </c>
      <c r="J687" s="15" t="s">
        <v>141</v>
      </c>
      <c r="K687" s="15" t="s">
        <v>275</v>
      </c>
      <c r="L687" s="15" t="s">
        <v>280</v>
      </c>
      <c r="M687" s="15">
        <v>0.24199999999999999</v>
      </c>
      <c r="N687" s="15">
        <v>0.187</v>
      </c>
      <c r="O687" s="15">
        <v>1.9E-2</v>
      </c>
      <c r="P687" s="15">
        <v>0.21</v>
      </c>
      <c r="Q687" s="15">
        <v>0.14499999999999999</v>
      </c>
      <c r="R687" s="15">
        <v>0.27600000000000002</v>
      </c>
      <c r="S687" s="15">
        <v>11.622999999999999</v>
      </c>
      <c r="U687" s="15">
        <v>135401.16099999999</v>
      </c>
      <c r="V687" s="15">
        <v>100</v>
      </c>
    </row>
    <row r="688" spans="2:22" x14ac:dyDescent="0.25">
      <c r="B688" s="15" t="s">
        <v>122</v>
      </c>
      <c r="C688" s="15" t="s">
        <v>345</v>
      </c>
      <c r="D688" s="15" t="s">
        <v>249</v>
      </c>
      <c r="E688" s="15">
        <v>2023</v>
      </c>
      <c r="F688" s="15" t="s">
        <v>162</v>
      </c>
      <c r="G688" s="15" t="s">
        <v>133</v>
      </c>
      <c r="H688" s="15" t="s">
        <v>136</v>
      </c>
      <c r="I688" s="15" t="s">
        <v>139</v>
      </c>
      <c r="J688" s="15" t="s">
        <v>141</v>
      </c>
      <c r="K688" s="15" t="s">
        <v>275</v>
      </c>
      <c r="L688" s="15" t="s">
        <v>276</v>
      </c>
      <c r="M688" s="15">
        <v>0.20100000000000001</v>
      </c>
      <c r="N688" s="15">
        <v>0.122</v>
      </c>
      <c r="O688" s="15">
        <v>0.01</v>
      </c>
      <c r="P688" s="15">
        <v>0.17499999999999999</v>
      </c>
      <c r="Q688" s="15">
        <v>0.11899999999999999</v>
      </c>
      <c r="R688" s="15">
        <v>0.24199999999999999</v>
      </c>
      <c r="S688" s="15">
        <v>11.711</v>
      </c>
      <c r="U688" s="15">
        <v>130743.70600000001</v>
      </c>
      <c r="V688" s="15">
        <v>160</v>
      </c>
    </row>
    <row r="689" spans="2:22" x14ac:dyDescent="0.25">
      <c r="B689" s="15" t="s">
        <v>122</v>
      </c>
      <c r="C689" s="15" t="s">
        <v>345</v>
      </c>
      <c r="D689" s="15" t="s">
        <v>249</v>
      </c>
      <c r="E689" s="15">
        <v>2023</v>
      </c>
      <c r="F689" s="15" t="s">
        <v>162</v>
      </c>
      <c r="G689" s="15" t="s">
        <v>133</v>
      </c>
      <c r="H689" s="15" t="s">
        <v>136</v>
      </c>
      <c r="I689" s="15" t="s">
        <v>139</v>
      </c>
      <c r="J689" s="15" t="s">
        <v>141</v>
      </c>
      <c r="K689" s="15" t="s">
        <v>275</v>
      </c>
      <c r="L689" s="15" t="s">
        <v>277</v>
      </c>
      <c r="M689" s="15">
        <v>0.19600000000000001</v>
      </c>
      <c r="N689" s="15">
        <v>0.11799999999999999</v>
      </c>
      <c r="O689" s="15">
        <v>3.0000000000000001E-3</v>
      </c>
      <c r="P689" s="15">
        <v>0.17299999999999999</v>
      </c>
      <c r="Q689" s="15">
        <v>0.11799999999999999</v>
      </c>
      <c r="R689" s="15">
        <v>0.24099999999999999</v>
      </c>
      <c r="S689" s="15">
        <v>11.561</v>
      </c>
      <c r="U689" s="15">
        <v>134218.329</v>
      </c>
      <c r="V689" s="15">
        <v>1320</v>
      </c>
    </row>
    <row r="690" spans="2:22" x14ac:dyDescent="0.25">
      <c r="B690" s="15" t="s">
        <v>122</v>
      </c>
      <c r="C690" s="15" t="s">
        <v>345</v>
      </c>
      <c r="D690" s="15" t="s">
        <v>249</v>
      </c>
      <c r="E690" s="15">
        <v>2023</v>
      </c>
      <c r="F690" s="15" t="s">
        <v>162</v>
      </c>
      <c r="G690" s="15" t="s">
        <v>133</v>
      </c>
      <c r="H690" s="15" t="s">
        <v>136</v>
      </c>
      <c r="I690" s="15" t="s">
        <v>139</v>
      </c>
      <c r="J690" s="15" t="s">
        <v>141</v>
      </c>
      <c r="K690" s="15" t="s">
        <v>275</v>
      </c>
      <c r="L690" s="15" t="s">
        <v>278</v>
      </c>
      <c r="M690" s="15">
        <v>0.20599999999999999</v>
      </c>
      <c r="N690" s="15">
        <v>0.125</v>
      </c>
      <c r="O690" s="15">
        <v>3.0000000000000001E-3</v>
      </c>
      <c r="P690" s="15">
        <v>0.17899999999999999</v>
      </c>
      <c r="Q690" s="15">
        <v>0.126</v>
      </c>
      <c r="R690" s="15">
        <v>0.252</v>
      </c>
      <c r="S690" s="15">
        <v>11.625</v>
      </c>
      <c r="U690" s="15">
        <v>133267.93700000001</v>
      </c>
      <c r="V690" s="15">
        <v>1710</v>
      </c>
    </row>
    <row r="691" spans="2:22" x14ac:dyDescent="0.25">
      <c r="B691" s="15" t="s">
        <v>122</v>
      </c>
      <c r="C691" s="15" t="s">
        <v>345</v>
      </c>
      <c r="D691" s="15" t="s">
        <v>249</v>
      </c>
      <c r="E691" s="15">
        <v>2023</v>
      </c>
      <c r="F691" s="15" t="s">
        <v>162</v>
      </c>
      <c r="G691" s="15" t="s">
        <v>133</v>
      </c>
      <c r="H691" s="15" t="s">
        <v>136</v>
      </c>
      <c r="I691" s="15" t="s">
        <v>139</v>
      </c>
      <c r="J691" s="15" t="s">
        <v>141</v>
      </c>
      <c r="K691" s="15" t="s">
        <v>275</v>
      </c>
      <c r="L691" s="15" t="s">
        <v>279</v>
      </c>
      <c r="M691" s="15">
        <v>0.215</v>
      </c>
      <c r="N691" s="15">
        <v>0.127</v>
      </c>
      <c r="O691" s="15">
        <v>5.0000000000000001E-3</v>
      </c>
      <c r="P691" s="15">
        <v>0.188</v>
      </c>
      <c r="Q691" s="15">
        <v>0.13500000000000001</v>
      </c>
      <c r="R691" s="15">
        <v>0.26200000000000001</v>
      </c>
      <c r="S691" s="15">
        <v>11.656000000000001</v>
      </c>
      <c r="U691" s="15">
        <v>132796.56899999999</v>
      </c>
      <c r="V691" s="15">
        <v>550</v>
      </c>
    </row>
    <row r="692" spans="2:22" x14ac:dyDescent="0.25">
      <c r="B692" s="15" t="s">
        <v>122</v>
      </c>
      <c r="C692" s="15" t="s">
        <v>345</v>
      </c>
      <c r="D692" s="15" t="s">
        <v>249</v>
      </c>
      <c r="E692" s="15">
        <v>2023</v>
      </c>
      <c r="F692" s="15" t="s">
        <v>162</v>
      </c>
      <c r="G692" s="15" t="s">
        <v>133</v>
      </c>
      <c r="H692" s="15" t="s">
        <v>136</v>
      </c>
      <c r="I692" s="15" t="s">
        <v>139</v>
      </c>
      <c r="J692" s="15" t="s">
        <v>141</v>
      </c>
      <c r="K692" s="15" t="s">
        <v>275</v>
      </c>
      <c r="L692" s="15" t="s">
        <v>280</v>
      </c>
      <c r="M692" s="15">
        <v>0.23300000000000001</v>
      </c>
      <c r="N692" s="15">
        <v>0.187</v>
      </c>
      <c r="O692" s="15">
        <v>1.9E-2</v>
      </c>
      <c r="P692" s="15">
        <v>0.20899999999999999</v>
      </c>
      <c r="Q692" s="15">
        <v>0.13200000000000001</v>
      </c>
      <c r="R692" s="15">
        <v>0.26100000000000001</v>
      </c>
      <c r="S692" s="15">
        <v>11.622999999999999</v>
      </c>
      <c r="U692" s="15">
        <v>135420.679</v>
      </c>
      <c r="V692" s="15">
        <v>100</v>
      </c>
    </row>
    <row r="693" spans="2:22" x14ac:dyDescent="0.25">
      <c r="B693" s="15" t="s">
        <v>122</v>
      </c>
      <c r="C693" s="15" t="s">
        <v>345</v>
      </c>
      <c r="D693" s="15" t="s">
        <v>250</v>
      </c>
      <c r="E693" s="15">
        <v>2023</v>
      </c>
      <c r="F693" s="15" t="s">
        <v>162</v>
      </c>
      <c r="G693" s="15" t="s">
        <v>133</v>
      </c>
      <c r="H693" s="15" t="s">
        <v>136</v>
      </c>
      <c r="I693" s="15" t="s">
        <v>139</v>
      </c>
      <c r="J693" s="15" t="s">
        <v>141</v>
      </c>
      <c r="K693" s="15" t="s">
        <v>275</v>
      </c>
      <c r="L693" s="15" t="s">
        <v>276</v>
      </c>
      <c r="M693" s="15">
        <v>0.191</v>
      </c>
      <c r="N693" s="15">
        <v>0.121</v>
      </c>
      <c r="O693" s="15">
        <v>0.01</v>
      </c>
      <c r="P693" s="15">
        <v>0.16300000000000001</v>
      </c>
      <c r="Q693" s="15">
        <v>0.108</v>
      </c>
      <c r="R693" s="15">
        <v>0.224</v>
      </c>
      <c r="S693" s="15">
        <v>11.141</v>
      </c>
      <c r="U693" s="15">
        <v>32375.746999999999</v>
      </c>
      <c r="V693" s="15">
        <v>160</v>
      </c>
    </row>
    <row r="694" spans="2:22" x14ac:dyDescent="0.25">
      <c r="B694" s="15" t="s">
        <v>122</v>
      </c>
      <c r="C694" s="15" t="s">
        <v>345</v>
      </c>
      <c r="D694" s="15" t="s">
        <v>250</v>
      </c>
      <c r="E694" s="15">
        <v>2023</v>
      </c>
      <c r="F694" s="15" t="s">
        <v>162</v>
      </c>
      <c r="G694" s="15" t="s">
        <v>133</v>
      </c>
      <c r="H694" s="15" t="s">
        <v>136</v>
      </c>
      <c r="I694" s="15" t="s">
        <v>139</v>
      </c>
      <c r="J694" s="15" t="s">
        <v>141</v>
      </c>
      <c r="K694" s="15" t="s">
        <v>275</v>
      </c>
      <c r="L694" s="15" t="s">
        <v>277</v>
      </c>
      <c r="M694" s="15">
        <v>0.187</v>
      </c>
      <c r="N694" s="15">
        <v>0.114</v>
      </c>
      <c r="O694" s="15">
        <v>3.0000000000000001E-3</v>
      </c>
      <c r="P694" s="15">
        <v>0.16500000000000001</v>
      </c>
      <c r="Q694" s="15">
        <v>0.11600000000000001</v>
      </c>
      <c r="R694" s="15">
        <v>0.22800000000000001</v>
      </c>
      <c r="S694" s="15">
        <v>10.986000000000001</v>
      </c>
      <c r="U694" s="15">
        <v>35132.194000000003</v>
      </c>
      <c r="V694" s="15">
        <v>1320</v>
      </c>
    </row>
    <row r="695" spans="2:22" x14ac:dyDescent="0.25">
      <c r="B695" s="15" t="s">
        <v>122</v>
      </c>
      <c r="C695" s="15" t="s">
        <v>345</v>
      </c>
      <c r="D695" s="15" t="s">
        <v>250</v>
      </c>
      <c r="E695" s="15">
        <v>2023</v>
      </c>
      <c r="F695" s="15" t="s">
        <v>162</v>
      </c>
      <c r="G695" s="15" t="s">
        <v>133</v>
      </c>
      <c r="H695" s="15" t="s">
        <v>136</v>
      </c>
      <c r="I695" s="15" t="s">
        <v>139</v>
      </c>
      <c r="J695" s="15" t="s">
        <v>141</v>
      </c>
      <c r="K695" s="15" t="s">
        <v>275</v>
      </c>
      <c r="L695" s="15" t="s">
        <v>278</v>
      </c>
      <c r="M695" s="15">
        <v>0.19800000000000001</v>
      </c>
      <c r="N695" s="15">
        <v>0.125</v>
      </c>
      <c r="O695" s="15">
        <v>3.0000000000000001E-3</v>
      </c>
      <c r="P695" s="15">
        <v>0.16900000000000001</v>
      </c>
      <c r="Q695" s="15">
        <v>0.121</v>
      </c>
      <c r="R695" s="15">
        <v>0.24099999999999999</v>
      </c>
      <c r="S695" s="15">
        <v>11.058</v>
      </c>
      <c r="U695" s="15">
        <v>34165.97</v>
      </c>
      <c r="V695" s="15">
        <v>1710</v>
      </c>
    </row>
    <row r="696" spans="2:22" x14ac:dyDescent="0.25">
      <c r="B696" s="15" t="s">
        <v>122</v>
      </c>
      <c r="C696" s="15" t="s">
        <v>345</v>
      </c>
      <c r="D696" s="15" t="s">
        <v>250</v>
      </c>
      <c r="E696" s="15">
        <v>2023</v>
      </c>
      <c r="F696" s="15" t="s">
        <v>162</v>
      </c>
      <c r="G696" s="15" t="s">
        <v>133</v>
      </c>
      <c r="H696" s="15" t="s">
        <v>136</v>
      </c>
      <c r="I696" s="15" t="s">
        <v>139</v>
      </c>
      <c r="J696" s="15" t="s">
        <v>141</v>
      </c>
      <c r="K696" s="15" t="s">
        <v>275</v>
      </c>
      <c r="L696" s="15" t="s">
        <v>279</v>
      </c>
      <c r="M696" s="15">
        <v>0.20300000000000001</v>
      </c>
      <c r="N696" s="15">
        <v>0.122</v>
      </c>
      <c r="O696" s="15">
        <v>5.0000000000000001E-3</v>
      </c>
      <c r="P696" s="15">
        <v>0.17399999999999999</v>
      </c>
      <c r="Q696" s="15">
        <v>0.124</v>
      </c>
      <c r="R696" s="15">
        <v>0.246</v>
      </c>
      <c r="S696" s="15">
        <v>11.08</v>
      </c>
      <c r="U696" s="15">
        <v>33619.023999999998</v>
      </c>
      <c r="V696" s="15">
        <v>550</v>
      </c>
    </row>
    <row r="697" spans="2:22" x14ac:dyDescent="0.25">
      <c r="B697" s="15" t="s">
        <v>122</v>
      </c>
      <c r="C697" s="15" t="s">
        <v>345</v>
      </c>
      <c r="D697" s="15" t="s">
        <v>250</v>
      </c>
      <c r="E697" s="15">
        <v>2023</v>
      </c>
      <c r="F697" s="15" t="s">
        <v>162</v>
      </c>
      <c r="G697" s="15" t="s">
        <v>133</v>
      </c>
      <c r="H697" s="15" t="s">
        <v>136</v>
      </c>
      <c r="I697" s="15" t="s">
        <v>139</v>
      </c>
      <c r="J697" s="15" t="s">
        <v>141</v>
      </c>
      <c r="K697" s="15" t="s">
        <v>275</v>
      </c>
      <c r="L697" s="15" t="s">
        <v>280</v>
      </c>
      <c r="M697" s="15">
        <v>0.23200000000000001</v>
      </c>
      <c r="N697" s="15">
        <v>0.188</v>
      </c>
      <c r="O697" s="15">
        <v>1.9E-2</v>
      </c>
      <c r="P697" s="15">
        <v>0.19500000000000001</v>
      </c>
      <c r="Q697" s="15">
        <v>0.13700000000000001</v>
      </c>
      <c r="R697" s="15">
        <v>0.25600000000000001</v>
      </c>
      <c r="S697" s="15">
        <v>11.054</v>
      </c>
      <c r="U697" s="15">
        <v>34827.324000000001</v>
      </c>
      <c r="V697" s="15">
        <v>100</v>
      </c>
    </row>
    <row r="698" spans="2:22" x14ac:dyDescent="0.25">
      <c r="B698" s="15" t="s">
        <v>122</v>
      </c>
      <c r="C698" s="15" t="s">
        <v>345</v>
      </c>
      <c r="D698" s="15" t="s">
        <v>251</v>
      </c>
      <c r="E698" s="15">
        <v>2023</v>
      </c>
      <c r="F698" s="15" t="s">
        <v>162</v>
      </c>
      <c r="G698" s="15" t="s">
        <v>133</v>
      </c>
      <c r="H698" s="15" t="s">
        <v>136</v>
      </c>
      <c r="I698" s="15" t="s">
        <v>139</v>
      </c>
      <c r="J698" s="15" t="s">
        <v>141</v>
      </c>
      <c r="K698" s="15" t="s">
        <v>275</v>
      </c>
      <c r="L698" s="15" t="s">
        <v>276</v>
      </c>
      <c r="M698" s="15">
        <v>0.186</v>
      </c>
      <c r="N698" s="15">
        <v>0.127</v>
      </c>
      <c r="O698" s="15">
        <v>0.01</v>
      </c>
      <c r="P698" s="15">
        <v>0.14499999999999999</v>
      </c>
      <c r="Q698" s="15">
        <v>0.108</v>
      </c>
      <c r="R698" s="15">
        <v>0.218</v>
      </c>
      <c r="S698" s="15">
        <v>11.141</v>
      </c>
      <c r="U698" s="15">
        <v>32375.746999999999</v>
      </c>
      <c r="V698" s="15">
        <v>160</v>
      </c>
    </row>
    <row r="699" spans="2:22" x14ac:dyDescent="0.25">
      <c r="B699" s="15" t="s">
        <v>122</v>
      </c>
      <c r="C699" s="15" t="s">
        <v>345</v>
      </c>
      <c r="D699" s="15" t="s">
        <v>251</v>
      </c>
      <c r="E699" s="15">
        <v>2023</v>
      </c>
      <c r="F699" s="15" t="s">
        <v>162</v>
      </c>
      <c r="G699" s="15" t="s">
        <v>133</v>
      </c>
      <c r="H699" s="15" t="s">
        <v>136</v>
      </c>
      <c r="I699" s="15" t="s">
        <v>139</v>
      </c>
      <c r="J699" s="15" t="s">
        <v>141</v>
      </c>
      <c r="K699" s="15" t="s">
        <v>275</v>
      </c>
      <c r="L699" s="15" t="s">
        <v>277</v>
      </c>
      <c r="M699" s="15">
        <v>0.17799999999999999</v>
      </c>
      <c r="N699" s="15">
        <v>0.11</v>
      </c>
      <c r="O699" s="15">
        <v>3.0000000000000001E-3</v>
      </c>
      <c r="P699" s="15">
        <v>0.154</v>
      </c>
      <c r="Q699" s="15">
        <v>0.109</v>
      </c>
      <c r="R699" s="15">
        <v>0.219</v>
      </c>
      <c r="S699" s="15">
        <v>10.987</v>
      </c>
      <c r="U699" s="15">
        <v>35132.101999999999</v>
      </c>
      <c r="V699" s="15">
        <v>1320</v>
      </c>
    </row>
    <row r="700" spans="2:22" x14ac:dyDescent="0.25">
      <c r="B700" s="15" t="s">
        <v>122</v>
      </c>
      <c r="C700" s="15" t="s">
        <v>345</v>
      </c>
      <c r="D700" s="15" t="s">
        <v>251</v>
      </c>
      <c r="E700" s="15">
        <v>2023</v>
      </c>
      <c r="F700" s="15" t="s">
        <v>162</v>
      </c>
      <c r="G700" s="15" t="s">
        <v>133</v>
      </c>
      <c r="H700" s="15" t="s">
        <v>136</v>
      </c>
      <c r="I700" s="15" t="s">
        <v>139</v>
      </c>
      <c r="J700" s="15" t="s">
        <v>141</v>
      </c>
      <c r="K700" s="15" t="s">
        <v>275</v>
      </c>
      <c r="L700" s="15" t="s">
        <v>278</v>
      </c>
      <c r="M700" s="15">
        <v>0.188</v>
      </c>
      <c r="N700" s="15">
        <v>0.12</v>
      </c>
      <c r="O700" s="15">
        <v>3.0000000000000001E-3</v>
      </c>
      <c r="P700" s="15">
        <v>0.16</v>
      </c>
      <c r="Q700" s="15">
        <v>0.112</v>
      </c>
      <c r="R700" s="15">
        <v>0.23100000000000001</v>
      </c>
      <c r="S700" s="15">
        <v>11.058</v>
      </c>
      <c r="U700" s="15">
        <v>34165.675999999999</v>
      </c>
      <c r="V700" s="15">
        <v>1710</v>
      </c>
    </row>
    <row r="701" spans="2:22" x14ac:dyDescent="0.25">
      <c r="B701" s="15" t="s">
        <v>122</v>
      </c>
      <c r="C701" s="15" t="s">
        <v>345</v>
      </c>
      <c r="D701" s="15" t="s">
        <v>251</v>
      </c>
      <c r="E701" s="15">
        <v>2023</v>
      </c>
      <c r="F701" s="15" t="s">
        <v>162</v>
      </c>
      <c r="G701" s="15" t="s">
        <v>133</v>
      </c>
      <c r="H701" s="15" t="s">
        <v>136</v>
      </c>
      <c r="I701" s="15" t="s">
        <v>139</v>
      </c>
      <c r="J701" s="15" t="s">
        <v>141</v>
      </c>
      <c r="K701" s="15" t="s">
        <v>275</v>
      </c>
      <c r="L701" s="15" t="s">
        <v>279</v>
      </c>
      <c r="M701" s="15">
        <v>0.19400000000000001</v>
      </c>
      <c r="N701" s="15">
        <v>0.12</v>
      </c>
      <c r="O701" s="15">
        <v>5.0000000000000001E-3</v>
      </c>
      <c r="P701" s="15">
        <v>0.16500000000000001</v>
      </c>
      <c r="Q701" s="15">
        <v>0.11799999999999999</v>
      </c>
      <c r="R701" s="15">
        <v>0.22600000000000001</v>
      </c>
      <c r="S701" s="15">
        <v>11.08</v>
      </c>
      <c r="U701" s="15">
        <v>33618.298999999999</v>
      </c>
      <c r="V701" s="15">
        <v>550</v>
      </c>
    </row>
    <row r="702" spans="2:22" x14ac:dyDescent="0.25">
      <c r="B702" s="15" t="s">
        <v>122</v>
      </c>
      <c r="C702" s="15" t="s">
        <v>345</v>
      </c>
      <c r="D702" s="15" t="s">
        <v>251</v>
      </c>
      <c r="E702" s="15">
        <v>2023</v>
      </c>
      <c r="F702" s="15" t="s">
        <v>162</v>
      </c>
      <c r="G702" s="15" t="s">
        <v>133</v>
      </c>
      <c r="H702" s="15" t="s">
        <v>136</v>
      </c>
      <c r="I702" s="15" t="s">
        <v>139</v>
      </c>
      <c r="J702" s="15" t="s">
        <v>141</v>
      </c>
      <c r="K702" s="15" t="s">
        <v>275</v>
      </c>
      <c r="L702" s="15" t="s">
        <v>280</v>
      </c>
      <c r="M702" s="15">
        <v>0.223</v>
      </c>
      <c r="N702" s="15">
        <v>0.182</v>
      </c>
      <c r="O702" s="15">
        <v>1.7999999999999999E-2</v>
      </c>
      <c r="P702" s="15">
        <v>0.191</v>
      </c>
      <c r="Q702" s="15">
        <v>0.127</v>
      </c>
      <c r="R702" s="15">
        <v>0.248</v>
      </c>
      <c r="S702" s="15">
        <v>11.054</v>
      </c>
      <c r="U702" s="15">
        <v>34827.324000000001</v>
      </c>
      <c r="V702" s="15">
        <v>100</v>
      </c>
    </row>
    <row r="703" spans="2:22" x14ac:dyDescent="0.25">
      <c r="B703" s="15" t="s">
        <v>122</v>
      </c>
      <c r="C703" s="15" t="s">
        <v>345</v>
      </c>
      <c r="D703" s="15" t="s">
        <v>252</v>
      </c>
      <c r="E703" s="15">
        <v>2023</v>
      </c>
      <c r="F703" s="15" t="s">
        <v>162</v>
      </c>
      <c r="G703" s="15" t="s">
        <v>133</v>
      </c>
      <c r="H703" s="15" t="s">
        <v>136</v>
      </c>
      <c r="I703" s="15" t="s">
        <v>139</v>
      </c>
      <c r="J703" s="15" t="s">
        <v>141</v>
      </c>
      <c r="K703" s="15" t="s">
        <v>275</v>
      </c>
      <c r="L703" s="15" t="s">
        <v>276</v>
      </c>
      <c r="M703" s="15">
        <v>0.17499999999999999</v>
      </c>
      <c r="N703" s="15">
        <v>0.11799999999999999</v>
      </c>
      <c r="O703" s="15">
        <v>8.9999999999999993E-3</v>
      </c>
      <c r="P703" s="15">
        <v>0.14199999999999999</v>
      </c>
      <c r="Q703" s="15">
        <v>0.107</v>
      </c>
      <c r="R703" s="15">
        <v>0.20399999999999999</v>
      </c>
      <c r="S703" s="15">
        <v>10.648</v>
      </c>
      <c r="U703" s="15">
        <v>1480.319</v>
      </c>
      <c r="V703" s="15">
        <v>160</v>
      </c>
    </row>
    <row r="704" spans="2:22" x14ac:dyDescent="0.25">
      <c r="B704" s="15" t="s">
        <v>122</v>
      </c>
      <c r="C704" s="15" t="s">
        <v>345</v>
      </c>
      <c r="D704" s="15" t="s">
        <v>252</v>
      </c>
      <c r="E704" s="15">
        <v>2023</v>
      </c>
      <c r="F704" s="15" t="s">
        <v>162</v>
      </c>
      <c r="G704" s="15" t="s">
        <v>133</v>
      </c>
      <c r="H704" s="15" t="s">
        <v>136</v>
      </c>
      <c r="I704" s="15" t="s">
        <v>139</v>
      </c>
      <c r="J704" s="15" t="s">
        <v>141</v>
      </c>
      <c r="K704" s="15" t="s">
        <v>275</v>
      </c>
      <c r="L704" s="15" t="s">
        <v>277</v>
      </c>
      <c r="M704" s="15">
        <v>0.16800000000000001</v>
      </c>
      <c r="N704" s="15">
        <v>0.11</v>
      </c>
      <c r="O704" s="15">
        <v>3.0000000000000001E-3</v>
      </c>
      <c r="P704" s="15">
        <v>0.14399999999999999</v>
      </c>
      <c r="Q704" s="15">
        <v>0.10100000000000001</v>
      </c>
      <c r="R704" s="15">
        <v>0.20599999999999999</v>
      </c>
      <c r="S704" s="15">
        <v>10.493</v>
      </c>
      <c r="U704" s="15">
        <v>1976.7139999999999</v>
      </c>
      <c r="V704" s="15">
        <v>1320</v>
      </c>
    </row>
    <row r="705" spans="2:22" x14ac:dyDescent="0.25">
      <c r="B705" s="15" t="s">
        <v>122</v>
      </c>
      <c r="C705" s="15" t="s">
        <v>345</v>
      </c>
      <c r="D705" s="15" t="s">
        <v>252</v>
      </c>
      <c r="E705" s="15">
        <v>2023</v>
      </c>
      <c r="F705" s="15" t="s">
        <v>162</v>
      </c>
      <c r="G705" s="15" t="s">
        <v>133</v>
      </c>
      <c r="H705" s="15" t="s">
        <v>136</v>
      </c>
      <c r="I705" s="15" t="s">
        <v>139</v>
      </c>
      <c r="J705" s="15" t="s">
        <v>141</v>
      </c>
      <c r="K705" s="15" t="s">
        <v>275</v>
      </c>
      <c r="L705" s="15" t="s">
        <v>278</v>
      </c>
      <c r="M705" s="15">
        <v>0.17599999999999999</v>
      </c>
      <c r="N705" s="15">
        <v>0.11600000000000001</v>
      </c>
      <c r="O705" s="15">
        <v>3.0000000000000001E-3</v>
      </c>
      <c r="P705" s="15">
        <v>0.14699999999999999</v>
      </c>
      <c r="Q705" s="15">
        <v>0.10199999999999999</v>
      </c>
      <c r="R705" s="15">
        <v>0.217</v>
      </c>
      <c r="S705" s="15">
        <v>10.57</v>
      </c>
      <c r="U705" s="15">
        <v>1685.422</v>
      </c>
      <c r="V705" s="15">
        <v>1710</v>
      </c>
    </row>
    <row r="706" spans="2:22" x14ac:dyDescent="0.25">
      <c r="B706" s="15" t="s">
        <v>122</v>
      </c>
      <c r="C706" s="15" t="s">
        <v>345</v>
      </c>
      <c r="D706" s="15" t="s">
        <v>252</v>
      </c>
      <c r="E706" s="15">
        <v>2023</v>
      </c>
      <c r="F706" s="15" t="s">
        <v>162</v>
      </c>
      <c r="G706" s="15" t="s">
        <v>133</v>
      </c>
      <c r="H706" s="15" t="s">
        <v>136</v>
      </c>
      <c r="I706" s="15" t="s">
        <v>139</v>
      </c>
      <c r="J706" s="15" t="s">
        <v>141</v>
      </c>
      <c r="K706" s="15" t="s">
        <v>275</v>
      </c>
      <c r="L706" s="15" t="s">
        <v>279</v>
      </c>
      <c r="M706" s="15">
        <v>0.183</v>
      </c>
      <c r="N706" s="15">
        <v>0.11799999999999999</v>
      </c>
      <c r="O706" s="15">
        <v>5.0000000000000001E-3</v>
      </c>
      <c r="P706" s="15">
        <v>0.151</v>
      </c>
      <c r="Q706" s="15">
        <v>0.106</v>
      </c>
      <c r="R706" s="15">
        <v>0.219</v>
      </c>
      <c r="S706" s="15">
        <v>10.584</v>
      </c>
      <c r="U706" s="15">
        <v>1551.0139999999999</v>
      </c>
      <c r="V706" s="15">
        <v>550</v>
      </c>
    </row>
    <row r="707" spans="2:22" x14ac:dyDescent="0.25">
      <c r="B707" s="15" t="s">
        <v>122</v>
      </c>
      <c r="C707" s="15" t="s">
        <v>345</v>
      </c>
      <c r="D707" s="15" t="s">
        <v>252</v>
      </c>
      <c r="E707" s="15">
        <v>2023</v>
      </c>
      <c r="F707" s="15" t="s">
        <v>162</v>
      </c>
      <c r="G707" s="15" t="s">
        <v>133</v>
      </c>
      <c r="H707" s="15" t="s">
        <v>136</v>
      </c>
      <c r="I707" s="15" t="s">
        <v>139</v>
      </c>
      <c r="J707" s="15" t="s">
        <v>141</v>
      </c>
      <c r="K707" s="15" t="s">
        <v>275</v>
      </c>
      <c r="L707" s="15" t="s">
        <v>280</v>
      </c>
      <c r="M707" s="15">
        <v>0.21099999999999999</v>
      </c>
      <c r="N707" s="15">
        <v>0.185</v>
      </c>
      <c r="O707" s="15">
        <v>1.7999999999999999E-2</v>
      </c>
      <c r="P707" s="15">
        <v>0.188</v>
      </c>
      <c r="Q707" s="15">
        <v>0.113</v>
      </c>
      <c r="R707" s="15">
        <v>0.23200000000000001</v>
      </c>
      <c r="S707" s="15">
        <v>10.567</v>
      </c>
      <c r="U707" s="15">
        <v>1704.5820000000001</v>
      </c>
      <c r="V707" s="15">
        <v>100</v>
      </c>
    </row>
    <row r="708" spans="2:22" x14ac:dyDescent="0.25">
      <c r="B708" s="15" t="s">
        <v>122</v>
      </c>
      <c r="C708" s="15" t="s">
        <v>345</v>
      </c>
      <c r="D708" s="15" t="s">
        <v>253</v>
      </c>
      <c r="E708" s="15">
        <v>2023</v>
      </c>
      <c r="F708" s="15" t="s">
        <v>162</v>
      </c>
      <c r="G708" s="15" t="s">
        <v>133</v>
      </c>
      <c r="H708" s="15" t="s">
        <v>136</v>
      </c>
      <c r="I708" s="15" t="s">
        <v>139</v>
      </c>
      <c r="J708" s="15" t="s">
        <v>141</v>
      </c>
      <c r="K708" s="15" t="s">
        <v>275</v>
      </c>
      <c r="L708" s="15" t="s">
        <v>276</v>
      </c>
      <c r="M708" s="15">
        <v>0.16900000000000001</v>
      </c>
      <c r="N708" s="15">
        <v>0.11899999999999999</v>
      </c>
      <c r="O708" s="15">
        <v>8.9999999999999993E-3</v>
      </c>
      <c r="P708" s="15">
        <v>0.13500000000000001</v>
      </c>
      <c r="Q708" s="15">
        <v>9.8000000000000004E-2</v>
      </c>
      <c r="R708" s="15">
        <v>0.2</v>
      </c>
      <c r="S708" s="15">
        <v>10.647</v>
      </c>
      <c r="U708" s="15">
        <v>1480.309</v>
      </c>
      <c r="V708" s="15">
        <v>160</v>
      </c>
    </row>
    <row r="709" spans="2:22" x14ac:dyDescent="0.25">
      <c r="B709" s="15" t="s">
        <v>122</v>
      </c>
      <c r="C709" s="15" t="s">
        <v>345</v>
      </c>
      <c r="D709" s="15" t="s">
        <v>253</v>
      </c>
      <c r="E709" s="15">
        <v>2023</v>
      </c>
      <c r="F709" s="15" t="s">
        <v>162</v>
      </c>
      <c r="G709" s="15" t="s">
        <v>133</v>
      </c>
      <c r="H709" s="15" t="s">
        <v>136</v>
      </c>
      <c r="I709" s="15" t="s">
        <v>139</v>
      </c>
      <c r="J709" s="15" t="s">
        <v>141</v>
      </c>
      <c r="K709" s="15" t="s">
        <v>275</v>
      </c>
      <c r="L709" s="15" t="s">
        <v>277</v>
      </c>
      <c r="M709" s="15">
        <v>0.161</v>
      </c>
      <c r="N709" s="15">
        <v>0.14699999999999999</v>
      </c>
      <c r="O709" s="15">
        <v>4.0000000000000001E-3</v>
      </c>
      <c r="P709" s="15">
        <v>0.13400000000000001</v>
      </c>
      <c r="Q709" s="15">
        <v>8.7999999999999995E-2</v>
      </c>
      <c r="R709" s="15">
        <v>0.19700000000000001</v>
      </c>
      <c r="S709" s="15">
        <v>10.493</v>
      </c>
      <c r="U709" s="15">
        <v>1976.7170000000001</v>
      </c>
      <c r="V709" s="15">
        <v>1320</v>
      </c>
    </row>
    <row r="710" spans="2:22" x14ac:dyDescent="0.25">
      <c r="B710" s="15" t="s">
        <v>122</v>
      </c>
      <c r="C710" s="15" t="s">
        <v>345</v>
      </c>
      <c r="D710" s="15" t="s">
        <v>253</v>
      </c>
      <c r="E710" s="15">
        <v>2023</v>
      </c>
      <c r="F710" s="15" t="s">
        <v>162</v>
      </c>
      <c r="G710" s="15" t="s">
        <v>133</v>
      </c>
      <c r="H710" s="15" t="s">
        <v>136</v>
      </c>
      <c r="I710" s="15" t="s">
        <v>139</v>
      </c>
      <c r="J710" s="15" t="s">
        <v>141</v>
      </c>
      <c r="K710" s="15" t="s">
        <v>275</v>
      </c>
      <c r="L710" s="15" t="s">
        <v>278</v>
      </c>
      <c r="M710" s="15">
        <v>0.16400000000000001</v>
      </c>
      <c r="N710" s="15">
        <v>0.11</v>
      </c>
      <c r="O710" s="15">
        <v>3.0000000000000001E-3</v>
      </c>
      <c r="P710" s="15">
        <v>0.13800000000000001</v>
      </c>
      <c r="Q710" s="15">
        <v>9.0999999999999998E-2</v>
      </c>
      <c r="R710" s="15">
        <v>0.20399999999999999</v>
      </c>
      <c r="S710" s="15">
        <v>10.57</v>
      </c>
      <c r="U710" s="15">
        <v>1685.421</v>
      </c>
      <c r="V710" s="15">
        <v>1710</v>
      </c>
    </row>
    <row r="711" spans="2:22" x14ac:dyDescent="0.25">
      <c r="B711" s="15" t="s">
        <v>122</v>
      </c>
      <c r="C711" s="15" t="s">
        <v>345</v>
      </c>
      <c r="D711" s="15" t="s">
        <v>253</v>
      </c>
      <c r="E711" s="15">
        <v>2023</v>
      </c>
      <c r="F711" s="15" t="s">
        <v>162</v>
      </c>
      <c r="G711" s="15" t="s">
        <v>133</v>
      </c>
      <c r="H711" s="15" t="s">
        <v>136</v>
      </c>
      <c r="I711" s="15" t="s">
        <v>139</v>
      </c>
      <c r="J711" s="15" t="s">
        <v>141</v>
      </c>
      <c r="K711" s="15" t="s">
        <v>275</v>
      </c>
      <c r="L711" s="15" t="s">
        <v>279</v>
      </c>
      <c r="M711" s="15">
        <v>0.17</v>
      </c>
      <c r="N711" s="15">
        <v>0.11600000000000001</v>
      </c>
      <c r="O711" s="15">
        <v>5.0000000000000001E-3</v>
      </c>
      <c r="P711" s="15">
        <v>0.14000000000000001</v>
      </c>
      <c r="Q711" s="15">
        <v>9.5000000000000001E-2</v>
      </c>
      <c r="R711" s="15">
        <v>0.20899999999999999</v>
      </c>
      <c r="S711" s="15">
        <v>10.584</v>
      </c>
      <c r="U711" s="15">
        <v>1551.0029999999999</v>
      </c>
      <c r="V711" s="15">
        <v>550</v>
      </c>
    </row>
    <row r="712" spans="2:22" x14ac:dyDescent="0.25">
      <c r="B712" s="15" t="s">
        <v>122</v>
      </c>
      <c r="C712" s="15" t="s">
        <v>345</v>
      </c>
      <c r="D712" s="15" t="s">
        <v>253</v>
      </c>
      <c r="E712" s="15">
        <v>2023</v>
      </c>
      <c r="F712" s="15" t="s">
        <v>162</v>
      </c>
      <c r="G712" s="15" t="s">
        <v>133</v>
      </c>
      <c r="H712" s="15" t="s">
        <v>136</v>
      </c>
      <c r="I712" s="15" t="s">
        <v>139</v>
      </c>
      <c r="J712" s="15" t="s">
        <v>141</v>
      </c>
      <c r="K712" s="15" t="s">
        <v>275</v>
      </c>
      <c r="L712" s="15" t="s">
        <v>280</v>
      </c>
      <c r="M712" s="15">
        <v>0.19800000000000001</v>
      </c>
      <c r="N712" s="15">
        <v>0.182</v>
      </c>
      <c r="O712" s="15">
        <v>1.7999999999999999E-2</v>
      </c>
      <c r="P712" s="15">
        <v>0.155</v>
      </c>
      <c r="Q712" s="15">
        <v>0.107</v>
      </c>
      <c r="R712" s="15">
        <v>0.215</v>
      </c>
      <c r="S712" s="15">
        <v>10.567</v>
      </c>
      <c r="U712" s="15">
        <v>1704.5820000000001</v>
      </c>
      <c r="V712" s="15">
        <v>100</v>
      </c>
    </row>
    <row r="713" spans="2:22" x14ac:dyDescent="0.25">
      <c r="B713" s="15" t="s">
        <v>122</v>
      </c>
      <c r="C713" s="15" t="s">
        <v>345</v>
      </c>
      <c r="D713" s="15" t="s">
        <v>254</v>
      </c>
      <c r="E713" s="15">
        <v>2023</v>
      </c>
      <c r="F713" s="15" t="s">
        <v>162</v>
      </c>
      <c r="G713" s="15" t="s">
        <v>133</v>
      </c>
      <c r="H713" s="15" t="s">
        <v>136</v>
      </c>
      <c r="I713" s="15" t="s">
        <v>139</v>
      </c>
      <c r="J713" s="15" t="s">
        <v>141</v>
      </c>
      <c r="K713" s="15" t="s">
        <v>275</v>
      </c>
      <c r="L713" s="15" t="s">
        <v>276</v>
      </c>
      <c r="M713" s="15">
        <v>0.156</v>
      </c>
      <c r="N713" s="15">
        <v>0.12</v>
      </c>
      <c r="O713" s="15">
        <v>0.01</v>
      </c>
      <c r="P713" s="15">
        <v>0.114</v>
      </c>
      <c r="Q713" s="15">
        <v>0.08</v>
      </c>
      <c r="R713" s="15">
        <v>0.185</v>
      </c>
      <c r="S713" s="15">
        <v>10.257</v>
      </c>
      <c r="U713" s="15">
        <v>0.83699999999999997</v>
      </c>
      <c r="V713" s="15">
        <v>160</v>
      </c>
    </row>
    <row r="714" spans="2:22" x14ac:dyDescent="0.25">
      <c r="B714" s="15" t="s">
        <v>122</v>
      </c>
      <c r="C714" s="15" t="s">
        <v>345</v>
      </c>
      <c r="D714" s="15" t="s">
        <v>254</v>
      </c>
      <c r="E714" s="15">
        <v>2023</v>
      </c>
      <c r="F714" s="15" t="s">
        <v>162</v>
      </c>
      <c r="G714" s="15" t="s">
        <v>133</v>
      </c>
      <c r="H714" s="15" t="s">
        <v>136</v>
      </c>
      <c r="I714" s="15" t="s">
        <v>139</v>
      </c>
      <c r="J714" s="15" t="s">
        <v>141</v>
      </c>
      <c r="K714" s="15" t="s">
        <v>275</v>
      </c>
      <c r="L714" s="15" t="s">
        <v>277</v>
      </c>
      <c r="M714" s="15">
        <v>0.14499999999999999</v>
      </c>
      <c r="N714" s="15">
        <v>0.14099999999999999</v>
      </c>
      <c r="O714" s="15">
        <v>4.0000000000000001E-3</v>
      </c>
      <c r="P714" s="15">
        <v>0.11799999999999999</v>
      </c>
      <c r="Q714" s="15">
        <v>7.8E-2</v>
      </c>
      <c r="R714" s="15">
        <v>0.17499999999999999</v>
      </c>
      <c r="S714" s="15">
        <v>10.103999999999999</v>
      </c>
      <c r="U714" s="15">
        <v>0.106</v>
      </c>
      <c r="V714" s="15">
        <v>1320</v>
      </c>
    </row>
    <row r="715" spans="2:22" x14ac:dyDescent="0.25">
      <c r="B715" s="15" t="s">
        <v>122</v>
      </c>
      <c r="C715" s="15" t="s">
        <v>345</v>
      </c>
      <c r="D715" s="15" t="s">
        <v>254</v>
      </c>
      <c r="E715" s="15">
        <v>2023</v>
      </c>
      <c r="F715" s="15" t="s">
        <v>162</v>
      </c>
      <c r="G715" s="15" t="s">
        <v>133</v>
      </c>
      <c r="H715" s="15" t="s">
        <v>136</v>
      </c>
      <c r="I715" s="15" t="s">
        <v>139</v>
      </c>
      <c r="J715" s="15" t="s">
        <v>141</v>
      </c>
      <c r="K715" s="15" t="s">
        <v>275</v>
      </c>
      <c r="L715" s="15" t="s">
        <v>278</v>
      </c>
      <c r="M715" s="15">
        <v>0.14799999999999999</v>
      </c>
      <c r="N715" s="15">
        <v>0.108</v>
      </c>
      <c r="O715" s="15">
        <v>3.0000000000000001E-3</v>
      </c>
      <c r="P715" s="15">
        <v>0.122</v>
      </c>
      <c r="Q715" s="15">
        <v>7.9000000000000001E-2</v>
      </c>
      <c r="R715" s="15">
        <v>0.185</v>
      </c>
      <c r="S715" s="15">
        <v>10.186999999999999</v>
      </c>
      <c r="U715" s="15">
        <v>3.4000000000000002E-2</v>
      </c>
      <c r="V715" s="15">
        <v>1710</v>
      </c>
    </row>
    <row r="716" spans="2:22" x14ac:dyDescent="0.25">
      <c r="B716" s="15" t="s">
        <v>122</v>
      </c>
      <c r="C716" s="15" t="s">
        <v>345</v>
      </c>
      <c r="D716" s="15" t="s">
        <v>254</v>
      </c>
      <c r="E716" s="15">
        <v>2023</v>
      </c>
      <c r="F716" s="15" t="s">
        <v>162</v>
      </c>
      <c r="G716" s="15" t="s">
        <v>133</v>
      </c>
      <c r="H716" s="15" t="s">
        <v>136</v>
      </c>
      <c r="I716" s="15" t="s">
        <v>139</v>
      </c>
      <c r="J716" s="15" t="s">
        <v>141</v>
      </c>
      <c r="K716" s="15" t="s">
        <v>275</v>
      </c>
      <c r="L716" s="15" t="s">
        <v>279</v>
      </c>
      <c r="M716" s="15">
        <v>0.153</v>
      </c>
      <c r="N716" s="15">
        <v>0.11</v>
      </c>
      <c r="O716" s="15">
        <v>5.0000000000000001E-3</v>
      </c>
      <c r="P716" s="15">
        <v>0.126</v>
      </c>
      <c r="Q716" s="15">
        <v>8.3000000000000004E-2</v>
      </c>
      <c r="R716" s="15">
        <v>0.189</v>
      </c>
      <c r="S716" s="15">
        <v>10.196</v>
      </c>
      <c r="U716" s="15">
        <v>0.182</v>
      </c>
      <c r="V716" s="15">
        <v>550</v>
      </c>
    </row>
    <row r="717" spans="2:22" x14ac:dyDescent="0.25">
      <c r="B717" s="15" t="s">
        <v>122</v>
      </c>
      <c r="C717" s="15" t="s">
        <v>345</v>
      </c>
      <c r="D717" s="15" t="s">
        <v>254</v>
      </c>
      <c r="E717" s="15">
        <v>2023</v>
      </c>
      <c r="F717" s="15" t="s">
        <v>162</v>
      </c>
      <c r="G717" s="15" t="s">
        <v>133</v>
      </c>
      <c r="H717" s="15" t="s">
        <v>136</v>
      </c>
      <c r="I717" s="15" t="s">
        <v>139</v>
      </c>
      <c r="J717" s="15" t="s">
        <v>141</v>
      </c>
      <c r="K717" s="15" t="s">
        <v>275</v>
      </c>
      <c r="L717" s="15" t="s">
        <v>280</v>
      </c>
      <c r="M717" s="15">
        <v>0.18099999999999999</v>
      </c>
      <c r="N717" s="15">
        <v>0.17299999999999999</v>
      </c>
      <c r="O717" s="15">
        <v>1.7000000000000001E-2</v>
      </c>
      <c r="P717" s="15">
        <v>0.13700000000000001</v>
      </c>
      <c r="Q717" s="15">
        <v>8.6999999999999994E-2</v>
      </c>
      <c r="R717" s="15">
        <v>0.19800000000000001</v>
      </c>
      <c r="S717" s="15">
        <v>10.183999999999999</v>
      </c>
      <c r="U717" s="15">
        <v>-1.0999999999999999E-2</v>
      </c>
      <c r="V717" s="15">
        <v>100</v>
      </c>
    </row>
    <row r="718" spans="2:22" x14ac:dyDescent="0.25">
      <c r="B718" s="15" t="s">
        <v>122</v>
      </c>
      <c r="C718" s="15" t="s">
        <v>345</v>
      </c>
      <c r="D718" s="15" t="s">
        <v>255</v>
      </c>
      <c r="E718" s="15">
        <v>2023</v>
      </c>
      <c r="F718" s="15" t="s">
        <v>162</v>
      </c>
      <c r="G718" s="15" t="s">
        <v>133</v>
      </c>
      <c r="H718" s="15" t="s">
        <v>136</v>
      </c>
      <c r="I718" s="15" t="s">
        <v>139</v>
      </c>
      <c r="J718" s="15" t="s">
        <v>141</v>
      </c>
      <c r="K718" s="15" t="s">
        <v>275</v>
      </c>
      <c r="L718" s="15" t="s">
        <v>276</v>
      </c>
      <c r="M718" s="15">
        <v>0.14000000000000001</v>
      </c>
      <c r="N718" s="15">
        <v>0.11600000000000001</v>
      </c>
      <c r="O718" s="15">
        <v>8.9999999999999993E-3</v>
      </c>
      <c r="P718" s="15">
        <v>0.1</v>
      </c>
      <c r="Q718" s="15">
        <v>6.6000000000000003E-2</v>
      </c>
      <c r="R718" s="15">
        <v>0.159</v>
      </c>
      <c r="S718" s="15">
        <v>10.257</v>
      </c>
      <c r="U718" s="15">
        <v>0.83699999999999997</v>
      </c>
      <c r="V718" s="15">
        <v>160</v>
      </c>
    </row>
    <row r="719" spans="2:22" x14ac:dyDescent="0.25">
      <c r="B719" s="15" t="s">
        <v>122</v>
      </c>
      <c r="C719" s="15" t="s">
        <v>345</v>
      </c>
      <c r="D719" s="15" t="s">
        <v>255</v>
      </c>
      <c r="E719" s="15">
        <v>2023</v>
      </c>
      <c r="F719" s="15" t="s">
        <v>162</v>
      </c>
      <c r="G719" s="15" t="s">
        <v>133</v>
      </c>
      <c r="H719" s="15" t="s">
        <v>136</v>
      </c>
      <c r="I719" s="15" t="s">
        <v>139</v>
      </c>
      <c r="J719" s="15" t="s">
        <v>141</v>
      </c>
      <c r="K719" s="15" t="s">
        <v>275</v>
      </c>
      <c r="L719" s="15" t="s">
        <v>277</v>
      </c>
      <c r="M719" s="15">
        <v>0.128</v>
      </c>
      <c r="N719" s="15">
        <v>0.13400000000000001</v>
      </c>
      <c r="O719" s="15">
        <v>4.0000000000000001E-3</v>
      </c>
      <c r="P719" s="15">
        <v>0.10100000000000001</v>
      </c>
      <c r="Q719" s="15">
        <v>6.7000000000000004E-2</v>
      </c>
      <c r="R719" s="15">
        <v>0.157</v>
      </c>
      <c r="S719" s="15">
        <v>10.103999999999999</v>
      </c>
      <c r="U719" s="15">
        <v>0.106</v>
      </c>
      <c r="V719" s="15">
        <v>1320</v>
      </c>
    </row>
    <row r="720" spans="2:22" x14ac:dyDescent="0.25">
      <c r="B720" s="15" t="s">
        <v>122</v>
      </c>
      <c r="C720" s="15" t="s">
        <v>345</v>
      </c>
      <c r="D720" s="15" t="s">
        <v>255</v>
      </c>
      <c r="E720" s="15">
        <v>2023</v>
      </c>
      <c r="F720" s="15" t="s">
        <v>162</v>
      </c>
      <c r="G720" s="15" t="s">
        <v>133</v>
      </c>
      <c r="H720" s="15" t="s">
        <v>136</v>
      </c>
      <c r="I720" s="15" t="s">
        <v>139</v>
      </c>
      <c r="J720" s="15" t="s">
        <v>141</v>
      </c>
      <c r="K720" s="15" t="s">
        <v>275</v>
      </c>
      <c r="L720" s="15" t="s">
        <v>278</v>
      </c>
      <c r="M720" s="15">
        <v>0.13100000000000001</v>
      </c>
      <c r="N720" s="15">
        <v>0.105</v>
      </c>
      <c r="O720" s="15">
        <v>3.0000000000000001E-3</v>
      </c>
      <c r="P720" s="15">
        <v>0.104</v>
      </c>
      <c r="Q720" s="15">
        <v>6.8000000000000005E-2</v>
      </c>
      <c r="R720" s="15">
        <v>0.159</v>
      </c>
      <c r="S720" s="15">
        <v>10.186999999999999</v>
      </c>
      <c r="U720" s="15">
        <v>3.4000000000000002E-2</v>
      </c>
      <c r="V720" s="15">
        <v>1710</v>
      </c>
    </row>
    <row r="721" spans="2:22" x14ac:dyDescent="0.25">
      <c r="B721" s="15" t="s">
        <v>122</v>
      </c>
      <c r="C721" s="15" t="s">
        <v>345</v>
      </c>
      <c r="D721" s="15" t="s">
        <v>255</v>
      </c>
      <c r="E721" s="15">
        <v>2023</v>
      </c>
      <c r="F721" s="15" t="s">
        <v>162</v>
      </c>
      <c r="G721" s="15" t="s">
        <v>133</v>
      </c>
      <c r="H721" s="15" t="s">
        <v>136</v>
      </c>
      <c r="I721" s="15" t="s">
        <v>139</v>
      </c>
      <c r="J721" s="15" t="s">
        <v>141</v>
      </c>
      <c r="K721" s="15" t="s">
        <v>275</v>
      </c>
      <c r="L721" s="15" t="s">
        <v>279</v>
      </c>
      <c r="M721" s="15">
        <v>0.13500000000000001</v>
      </c>
      <c r="N721" s="15">
        <v>0.10100000000000001</v>
      </c>
      <c r="O721" s="15">
        <v>4.0000000000000001E-3</v>
      </c>
      <c r="P721" s="15">
        <v>0.106</v>
      </c>
      <c r="Q721" s="15">
        <v>7.1999999999999995E-2</v>
      </c>
      <c r="R721" s="15">
        <v>0.161</v>
      </c>
      <c r="S721" s="15">
        <v>10.196</v>
      </c>
      <c r="U721" s="15">
        <v>0.182</v>
      </c>
      <c r="V721" s="15">
        <v>550</v>
      </c>
    </row>
    <row r="722" spans="2:22" x14ac:dyDescent="0.25">
      <c r="B722" s="15" t="s">
        <v>122</v>
      </c>
      <c r="C722" s="15" t="s">
        <v>345</v>
      </c>
      <c r="D722" s="15" t="s">
        <v>255</v>
      </c>
      <c r="E722" s="15">
        <v>2023</v>
      </c>
      <c r="F722" s="15" t="s">
        <v>162</v>
      </c>
      <c r="G722" s="15" t="s">
        <v>133</v>
      </c>
      <c r="H722" s="15" t="s">
        <v>136</v>
      </c>
      <c r="I722" s="15" t="s">
        <v>139</v>
      </c>
      <c r="J722" s="15" t="s">
        <v>141</v>
      </c>
      <c r="K722" s="15" t="s">
        <v>275</v>
      </c>
      <c r="L722" s="15" t="s">
        <v>280</v>
      </c>
      <c r="M722" s="15">
        <v>0.157</v>
      </c>
      <c r="N722" s="15">
        <v>0.155</v>
      </c>
      <c r="O722" s="15">
        <v>1.6E-2</v>
      </c>
      <c r="P722" s="15">
        <v>0.121</v>
      </c>
      <c r="Q722" s="15">
        <v>7.1999999999999995E-2</v>
      </c>
      <c r="R722" s="15">
        <v>0.16900000000000001</v>
      </c>
      <c r="S722" s="15">
        <v>10.183999999999999</v>
      </c>
      <c r="U722" s="15">
        <v>-1.0999999999999999E-2</v>
      </c>
      <c r="V722" s="15">
        <v>100</v>
      </c>
    </row>
  </sheetData>
  <mergeCells count="1">
    <mergeCell ref="B1:V1"/>
  </mergeCell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V242"/>
  <sheetViews>
    <sheetView zoomScale="85" zoomScaleNormal="85" workbookViewId="0">
      <selection activeCell="B1" sqref="B1:V1"/>
    </sheetView>
  </sheetViews>
  <sheetFormatPr defaultColWidth="16" defaultRowHeight="15" x14ac:dyDescent="0.25"/>
  <cols>
    <col min="1" max="1" width="22.7109375" style="18" customWidth="1"/>
    <col min="2" max="2" width="19.42578125" style="15" customWidth="1"/>
    <col min="3" max="3" width="17.5703125" style="15" customWidth="1"/>
    <col min="4" max="4" width="16" style="15"/>
    <col min="5" max="5" width="17.5703125" style="15" customWidth="1"/>
    <col min="6" max="6" width="17.28515625" style="15" customWidth="1"/>
    <col min="7" max="7" width="28.140625" style="15" customWidth="1"/>
    <col min="8" max="8" width="27.140625" style="15" customWidth="1"/>
    <col min="9" max="9" width="24.5703125" style="15" customWidth="1"/>
    <col min="10" max="10" width="16" style="15"/>
    <col min="11" max="11" width="24.5703125" style="15" customWidth="1"/>
    <col min="12" max="13" width="16" style="15"/>
    <col min="14" max="14" width="17.7109375" style="15" customWidth="1"/>
    <col min="15" max="15" width="18.85546875" style="15" customWidth="1"/>
    <col min="16" max="16" width="18" style="15" customWidth="1"/>
    <col min="17" max="17" width="16" style="15"/>
    <col min="18" max="18" width="19" style="15" customWidth="1"/>
    <col min="19" max="19" width="16" style="15"/>
    <col min="20" max="20" width="18.7109375" style="15" customWidth="1"/>
    <col min="21" max="21" width="16" style="15"/>
    <col min="22" max="22" width="18.42578125" style="15" customWidth="1"/>
    <col min="23" max="16384" width="16" style="15"/>
  </cols>
  <sheetData>
    <row r="1" spans="1:22" ht="38.25" customHeight="1" x14ac:dyDescent="0.25">
      <c r="A1" s="37" t="str">
        <f>HYPERLINK("#Contents!A1","Return to table of contents")</f>
        <v>Return to table of contents</v>
      </c>
      <c r="B1" s="47" t="s">
        <v>347</v>
      </c>
      <c r="C1" s="47"/>
      <c r="D1" s="47"/>
      <c r="E1" s="47"/>
      <c r="F1" s="47"/>
      <c r="G1" s="47"/>
      <c r="H1" s="47"/>
      <c r="I1" s="47"/>
      <c r="J1" s="47"/>
      <c r="K1" s="47"/>
      <c r="L1" s="47"/>
      <c r="M1" s="47"/>
      <c r="N1" s="47"/>
      <c r="O1" s="47"/>
      <c r="P1" s="47"/>
      <c r="Q1" s="47"/>
      <c r="R1" s="47"/>
      <c r="S1" s="47"/>
      <c r="T1" s="47"/>
      <c r="U1" s="47"/>
      <c r="V1" s="48"/>
    </row>
    <row r="2" spans="1:22" ht="30" x14ac:dyDescent="0.25">
      <c r="A2" s="19"/>
      <c r="B2" s="5" t="s">
        <v>120</v>
      </c>
      <c r="C2" s="5" t="s">
        <v>123</v>
      </c>
      <c r="D2" s="5" t="s">
        <v>126</v>
      </c>
      <c r="E2" s="5" t="s">
        <v>127</v>
      </c>
      <c r="F2" s="5" t="s">
        <v>128</v>
      </c>
      <c r="G2" s="5" t="s">
        <v>131</v>
      </c>
      <c r="H2" s="5" t="s">
        <v>134</v>
      </c>
      <c r="I2" s="5" t="s">
        <v>137</v>
      </c>
      <c r="J2" s="5" t="s">
        <v>140</v>
      </c>
      <c r="K2" s="5" t="s">
        <v>142</v>
      </c>
      <c r="L2" s="5" t="s">
        <v>145</v>
      </c>
      <c r="M2" s="5" t="s">
        <v>147</v>
      </c>
      <c r="N2" s="5" t="s">
        <v>149</v>
      </c>
      <c r="O2" s="5" t="s">
        <v>150</v>
      </c>
      <c r="P2" s="5" t="s">
        <v>151</v>
      </c>
      <c r="Q2" s="5" t="s">
        <v>152</v>
      </c>
      <c r="R2" s="5" t="s">
        <v>153</v>
      </c>
      <c r="S2" s="5" t="s">
        <v>154</v>
      </c>
      <c r="T2" s="5" t="s">
        <v>155</v>
      </c>
      <c r="U2" s="5" t="s">
        <v>156</v>
      </c>
      <c r="V2" s="5" t="s">
        <v>158</v>
      </c>
    </row>
    <row r="3" spans="1:22" x14ac:dyDescent="0.25">
      <c r="A3" s="19"/>
      <c r="B3" s="15" t="s">
        <v>136</v>
      </c>
      <c r="C3" s="15" t="s">
        <v>207</v>
      </c>
      <c r="D3" s="15" t="s">
        <v>208</v>
      </c>
      <c r="E3" s="15">
        <v>2023</v>
      </c>
      <c r="F3" s="15" t="s">
        <v>162</v>
      </c>
      <c r="G3" s="15" t="s">
        <v>133</v>
      </c>
      <c r="H3" s="15" t="s">
        <v>136</v>
      </c>
      <c r="I3" s="15" t="s">
        <v>139</v>
      </c>
      <c r="J3" s="15" t="s">
        <v>141</v>
      </c>
      <c r="K3" s="15" t="s">
        <v>282</v>
      </c>
      <c r="L3" s="15" t="s">
        <v>283</v>
      </c>
      <c r="M3" s="15">
        <v>0.36599999999999999</v>
      </c>
      <c r="N3" s="15">
        <v>0.54300000000000004</v>
      </c>
      <c r="O3" s="15">
        <v>1.9E-2</v>
      </c>
      <c r="P3" s="15">
        <v>0.14799999999999999</v>
      </c>
      <c r="Q3" s="15">
        <v>3.9E-2</v>
      </c>
      <c r="R3" s="15">
        <v>0.44400000000000001</v>
      </c>
      <c r="S3" s="15">
        <v>10.01</v>
      </c>
      <c r="U3" s="15">
        <v>-1.0999999999999999E-2</v>
      </c>
      <c r="V3" s="15">
        <v>840</v>
      </c>
    </row>
    <row r="4" spans="1:22" x14ac:dyDescent="0.25">
      <c r="B4" s="15" t="s">
        <v>136</v>
      </c>
      <c r="C4" s="15" t="s">
        <v>207</v>
      </c>
      <c r="D4" s="15" t="s">
        <v>208</v>
      </c>
      <c r="E4" s="15">
        <v>2023</v>
      </c>
      <c r="F4" s="15" t="s">
        <v>162</v>
      </c>
      <c r="G4" s="15" t="s">
        <v>133</v>
      </c>
      <c r="H4" s="15" t="s">
        <v>136</v>
      </c>
      <c r="I4" s="15" t="s">
        <v>139</v>
      </c>
      <c r="J4" s="15" t="s">
        <v>141</v>
      </c>
      <c r="K4" s="15" t="s">
        <v>282</v>
      </c>
      <c r="L4" s="15" t="s">
        <v>284</v>
      </c>
      <c r="M4" s="15">
        <v>0.41799999999999998</v>
      </c>
      <c r="N4" s="15">
        <v>0.59299999999999997</v>
      </c>
      <c r="O4" s="15">
        <v>0.04</v>
      </c>
      <c r="P4" s="15">
        <v>0.21099999999999999</v>
      </c>
      <c r="Q4" s="15">
        <v>5.7000000000000002E-2</v>
      </c>
      <c r="R4" s="15">
        <v>0.52100000000000002</v>
      </c>
      <c r="S4" s="15">
        <v>9.9580000000000002</v>
      </c>
      <c r="U4" s="15">
        <v>-1.0999999999999999E-2</v>
      </c>
      <c r="V4" s="15">
        <v>220</v>
      </c>
    </row>
    <row r="5" spans="1:22" x14ac:dyDescent="0.25">
      <c r="B5" s="15" t="s">
        <v>136</v>
      </c>
      <c r="C5" s="15" t="s">
        <v>207</v>
      </c>
      <c r="D5" s="15" t="s">
        <v>208</v>
      </c>
      <c r="E5" s="15">
        <v>2023</v>
      </c>
      <c r="F5" s="15" t="s">
        <v>162</v>
      </c>
      <c r="G5" s="15" t="s">
        <v>133</v>
      </c>
      <c r="H5" s="15" t="s">
        <v>136</v>
      </c>
      <c r="I5" s="15" t="s">
        <v>139</v>
      </c>
      <c r="J5" s="15" t="s">
        <v>141</v>
      </c>
      <c r="K5" s="15" t="s">
        <v>282</v>
      </c>
      <c r="L5" s="15" t="s">
        <v>285</v>
      </c>
      <c r="M5" s="15">
        <v>0.26800000000000002</v>
      </c>
      <c r="N5" s="15">
        <v>0.36199999999999999</v>
      </c>
      <c r="O5" s="15">
        <v>2.1999999999999999E-2</v>
      </c>
      <c r="P5" s="15">
        <v>0.11899999999999999</v>
      </c>
      <c r="Q5" s="15">
        <v>3.2000000000000001E-2</v>
      </c>
      <c r="R5" s="15">
        <v>0.372</v>
      </c>
      <c r="S5" s="15">
        <v>9.9269999999999996</v>
      </c>
      <c r="U5" s="15">
        <v>-1.0999999999999999E-2</v>
      </c>
      <c r="V5" s="15">
        <v>260</v>
      </c>
    </row>
    <row r="6" spans="1:22" x14ac:dyDescent="0.25">
      <c r="B6" s="15" t="s">
        <v>136</v>
      </c>
      <c r="C6" s="15" t="s">
        <v>207</v>
      </c>
      <c r="D6" s="15" t="s">
        <v>208</v>
      </c>
      <c r="E6" s="15">
        <v>2023</v>
      </c>
      <c r="F6" s="15" t="s">
        <v>162</v>
      </c>
      <c r="G6" s="15" t="s">
        <v>133</v>
      </c>
      <c r="H6" s="15" t="s">
        <v>136</v>
      </c>
      <c r="I6" s="15" t="s">
        <v>139</v>
      </c>
      <c r="J6" s="15" t="s">
        <v>141</v>
      </c>
      <c r="K6" s="15" t="s">
        <v>282</v>
      </c>
      <c r="L6" s="15" t="s">
        <v>286</v>
      </c>
      <c r="M6" s="15">
        <v>0.32600000000000001</v>
      </c>
      <c r="N6" s="15">
        <v>0.45500000000000002</v>
      </c>
      <c r="O6" s="15">
        <v>0.01</v>
      </c>
      <c r="P6" s="15">
        <v>0.14199999999999999</v>
      </c>
      <c r="Q6" s="15">
        <v>4.3999999999999997E-2</v>
      </c>
      <c r="R6" s="15">
        <v>0.42299999999999999</v>
      </c>
      <c r="S6" s="15">
        <v>9.8719999999999999</v>
      </c>
      <c r="U6" s="15">
        <v>-1.0999999999999999E-2</v>
      </c>
      <c r="V6" s="15">
        <v>2090</v>
      </c>
    </row>
    <row r="7" spans="1:22" x14ac:dyDescent="0.25">
      <c r="B7" s="15" t="s">
        <v>136</v>
      </c>
      <c r="C7" s="15" t="s">
        <v>207</v>
      </c>
      <c r="D7" s="15" t="s">
        <v>208</v>
      </c>
      <c r="E7" s="15">
        <v>2023</v>
      </c>
      <c r="F7" s="15" t="s">
        <v>162</v>
      </c>
      <c r="G7" s="15" t="s">
        <v>133</v>
      </c>
      <c r="H7" s="15" t="s">
        <v>136</v>
      </c>
      <c r="I7" s="15" t="s">
        <v>139</v>
      </c>
      <c r="J7" s="15" t="s">
        <v>141</v>
      </c>
      <c r="K7" s="15" t="s">
        <v>282</v>
      </c>
      <c r="L7" s="15" t="s">
        <v>287</v>
      </c>
      <c r="M7" s="15">
        <v>0.63500000000000001</v>
      </c>
      <c r="N7" s="15">
        <v>0.92900000000000005</v>
      </c>
      <c r="O7" s="15">
        <v>8.5000000000000006E-2</v>
      </c>
      <c r="P7" s="15">
        <v>0.22500000000000001</v>
      </c>
      <c r="Q7" s="15">
        <v>5.6000000000000001E-2</v>
      </c>
      <c r="R7" s="15">
        <v>0.67500000000000004</v>
      </c>
      <c r="S7" s="15">
        <v>9.9779999999999998</v>
      </c>
      <c r="U7" s="15">
        <v>-1.0999999999999999E-2</v>
      </c>
      <c r="V7" s="15">
        <v>120</v>
      </c>
    </row>
    <row r="8" spans="1:22" x14ac:dyDescent="0.25">
      <c r="B8" s="15" t="s">
        <v>136</v>
      </c>
      <c r="C8" s="15" t="s">
        <v>207</v>
      </c>
      <c r="D8" s="15" t="s">
        <v>209</v>
      </c>
      <c r="E8" s="15">
        <v>2023</v>
      </c>
      <c r="F8" s="15" t="s">
        <v>162</v>
      </c>
      <c r="G8" s="15" t="s">
        <v>133</v>
      </c>
      <c r="H8" s="15" t="s">
        <v>136</v>
      </c>
      <c r="I8" s="15" t="s">
        <v>139</v>
      </c>
      <c r="J8" s="15" t="s">
        <v>141</v>
      </c>
      <c r="K8" s="15" t="s">
        <v>282</v>
      </c>
      <c r="L8" s="15" t="s">
        <v>283</v>
      </c>
      <c r="M8" s="15">
        <v>0.308</v>
      </c>
      <c r="N8" s="15">
        <v>0.50600000000000001</v>
      </c>
      <c r="O8" s="15">
        <v>1.7000000000000001E-2</v>
      </c>
      <c r="P8" s="15">
        <v>0.114</v>
      </c>
      <c r="Q8" s="15">
        <v>2.8000000000000001E-2</v>
      </c>
      <c r="R8" s="15">
        <v>0.32300000000000001</v>
      </c>
      <c r="S8" s="15">
        <v>10.006</v>
      </c>
      <c r="U8" s="15">
        <v>-1.0999999999999999E-2</v>
      </c>
      <c r="V8" s="15">
        <v>840</v>
      </c>
    </row>
    <row r="9" spans="1:22" x14ac:dyDescent="0.25">
      <c r="B9" s="15" t="s">
        <v>136</v>
      </c>
      <c r="C9" s="15" t="s">
        <v>207</v>
      </c>
      <c r="D9" s="15" t="s">
        <v>209</v>
      </c>
      <c r="E9" s="15">
        <v>2023</v>
      </c>
      <c r="F9" s="15" t="s">
        <v>162</v>
      </c>
      <c r="G9" s="15" t="s">
        <v>133</v>
      </c>
      <c r="H9" s="15" t="s">
        <v>136</v>
      </c>
      <c r="I9" s="15" t="s">
        <v>139</v>
      </c>
      <c r="J9" s="15" t="s">
        <v>141</v>
      </c>
      <c r="K9" s="15" t="s">
        <v>282</v>
      </c>
      <c r="L9" s="15" t="s">
        <v>284</v>
      </c>
      <c r="M9" s="15">
        <v>0.34200000000000003</v>
      </c>
      <c r="N9" s="15">
        <v>0.55000000000000004</v>
      </c>
      <c r="O9" s="15">
        <v>3.6999999999999998E-2</v>
      </c>
      <c r="P9" s="15">
        <v>0.13</v>
      </c>
      <c r="Q9" s="15">
        <v>2.5999999999999999E-2</v>
      </c>
      <c r="R9" s="15">
        <v>0.34499999999999997</v>
      </c>
      <c r="S9" s="15">
        <v>9.952</v>
      </c>
      <c r="U9" s="15">
        <v>-1.0999999999999999E-2</v>
      </c>
      <c r="V9" s="15">
        <v>220</v>
      </c>
    </row>
    <row r="10" spans="1:22" x14ac:dyDescent="0.25">
      <c r="B10" s="15" t="s">
        <v>136</v>
      </c>
      <c r="C10" s="15" t="s">
        <v>207</v>
      </c>
      <c r="D10" s="15" t="s">
        <v>209</v>
      </c>
      <c r="E10" s="15">
        <v>2023</v>
      </c>
      <c r="F10" s="15" t="s">
        <v>162</v>
      </c>
      <c r="G10" s="15" t="s">
        <v>133</v>
      </c>
      <c r="H10" s="15" t="s">
        <v>136</v>
      </c>
      <c r="I10" s="15" t="s">
        <v>139</v>
      </c>
      <c r="J10" s="15" t="s">
        <v>141</v>
      </c>
      <c r="K10" s="15" t="s">
        <v>282</v>
      </c>
      <c r="L10" s="15" t="s">
        <v>285</v>
      </c>
      <c r="M10" s="15">
        <v>0.224</v>
      </c>
      <c r="N10" s="15">
        <v>0.317</v>
      </c>
      <c r="O10" s="15">
        <v>0.02</v>
      </c>
      <c r="P10" s="15">
        <v>9.2999999999999999E-2</v>
      </c>
      <c r="Q10" s="15">
        <v>2.3E-2</v>
      </c>
      <c r="R10" s="15">
        <v>0.29799999999999999</v>
      </c>
      <c r="S10" s="15">
        <v>9.9220000000000006</v>
      </c>
      <c r="U10" s="15">
        <v>-1.0999999999999999E-2</v>
      </c>
      <c r="V10" s="15">
        <v>260</v>
      </c>
    </row>
    <row r="11" spans="1:22" x14ac:dyDescent="0.25">
      <c r="B11" s="15" t="s">
        <v>136</v>
      </c>
      <c r="C11" s="15" t="s">
        <v>207</v>
      </c>
      <c r="D11" s="15" t="s">
        <v>209</v>
      </c>
      <c r="E11" s="15">
        <v>2023</v>
      </c>
      <c r="F11" s="15" t="s">
        <v>162</v>
      </c>
      <c r="G11" s="15" t="s">
        <v>133</v>
      </c>
      <c r="H11" s="15" t="s">
        <v>136</v>
      </c>
      <c r="I11" s="15" t="s">
        <v>139</v>
      </c>
      <c r="J11" s="15" t="s">
        <v>141</v>
      </c>
      <c r="K11" s="15" t="s">
        <v>282</v>
      </c>
      <c r="L11" s="15" t="s">
        <v>286</v>
      </c>
      <c r="M11" s="15">
        <v>0.27100000000000002</v>
      </c>
      <c r="N11" s="15">
        <v>0.41399999999999998</v>
      </c>
      <c r="O11" s="15">
        <v>8.9999999999999993E-3</v>
      </c>
      <c r="P11" s="15">
        <v>0.107</v>
      </c>
      <c r="Q11" s="15">
        <v>2.9000000000000001E-2</v>
      </c>
      <c r="R11" s="15">
        <v>0.33300000000000002</v>
      </c>
      <c r="S11" s="15">
        <v>9.8659999999999997</v>
      </c>
      <c r="U11" s="15">
        <v>-1.0999999999999999E-2</v>
      </c>
      <c r="V11" s="15">
        <v>2090</v>
      </c>
    </row>
    <row r="12" spans="1:22" x14ac:dyDescent="0.25">
      <c r="B12" s="15" t="s">
        <v>136</v>
      </c>
      <c r="C12" s="15" t="s">
        <v>207</v>
      </c>
      <c r="D12" s="15" t="s">
        <v>209</v>
      </c>
      <c r="E12" s="15">
        <v>2023</v>
      </c>
      <c r="F12" s="15" t="s">
        <v>162</v>
      </c>
      <c r="G12" s="15" t="s">
        <v>133</v>
      </c>
      <c r="H12" s="15" t="s">
        <v>136</v>
      </c>
      <c r="I12" s="15" t="s">
        <v>139</v>
      </c>
      <c r="J12" s="15" t="s">
        <v>141</v>
      </c>
      <c r="K12" s="15" t="s">
        <v>282</v>
      </c>
      <c r="L12" s="15" t="s">
        <v>287</v>
      </c>
      <c r="M12" s="15">
        <v>0.56399999999999995</v>
      </c>
      <c r="N12" s="15">
        <v>0.88100000000000001</v>
      </c>
      <c r="O12" s="15">
        <v>0.08</v>
      </c>
      <c r="P12" s="15">
        <v>0.19700000000000001</v>
      </c>
      <c r="Q12" s="15">
        <v>4.3999999999999997E-2</v>
      </c>
      <c r="R12" s="15">
        <v>0.49299999999999999</v>
      </c>
      <c r="S12" s="15">
        <v>9.9740000000000002</v>
      </c>
      <c r="U12" s="15">
        <v>-1.0999999999999999E-2</v>
      </c>
      <c r="V12" s="15">
        <v>120</v>
      </c>
    </row>
    <row r="13" spans="1:22" x14ac:dyDescent="0.25">
      <c r="B13" s="15" t="s">
        <v>136</v>
      </c>
      <c r="C13" s="15" t="s">
        <v>207</v>
      </c>
      <c r="D13" s="15" t="s">
        <v>210</v>
      </c>
      <c r="E13" s="15">
        <v>2023</v>
      </c>
      <c r="F13" s="15" t="s">
        <v>162</v>
      </c>
      <c r="G13" s="15" t="s">
        <v>133</v>
      </c>
      <c r="H13" s="15" t="s">
        <v>136</v>
      </c>
      <c r="I13" s="15" t="s">
        <v>139</v>
      </c>
      <c r="J13" s="15" t="s">
        <v>141</v>
      </c>
      <c r="K13" s="15" t="s">
        <v>282</v>
      </c>
      <c r="L13" s="15" t="s">
        <v>283</v>
      </c>
      <c r="M13" s="15">
        <v>0.27600000000000002</v>
      </c>
      <c r="N13" s="15">
        <v>0.49199999999999999</v>
      </c>
      <c r="O13" s="15">
        <v>1.7000000000000001E-2</v>
      </c>
      <c r="P13" s="15">
        <v>9.1999999999999998E-2</v>
      </c>
      <c r="Q13" s="15">
        <v>1.6E-2</v>
      </c>
      <c r="R13" s="15">
        <v>0.27900000000000003</v>
      </c>
      <c r="S13" s="15">
        <v>9.7739999999999991</v>
      </c>
      <c r="U13" s="15">
        <v>-1.0999999999999999E-2</v>
      </c>
      <c r="V13" s="15">
        <v>840</v>
      </c>
    </row>
    <row r="14" spans="1:22" x14ac:dyDescent="0.25">
      <c r="B14" s="15" t="s">
        <v>136</v>
      </c>
      <c r="C14" s="15" t="s">
        <v>207</v>
      </c>
      <c r="D14" s="15" t="s">
        <v>210</v>
      </c>
      <c r="E14" s="15">
        <v>2023</v>
      </c>
      <c r="F14" s="15" t="s">
        <v>162</v>
      </c>
      <c r="G14" s="15" t="s">
        <v>133</v>
      </c>
      <c r="H14" s="15" t="s">
        <v>136</v>
      </c>
      <c r="I14" s="15" t="s">
        <v>139</v>
      </c>
      <c r="J14" s="15" t="s">
        <v>141</v>
      </c>
      <c r="K14" s="15" t="s">
        <v>282</v>
      </c>
      <c r="L14" s="15" t="s">
        <v>284</v>
      </c>
      <c r="M14" s="15">
        <v>0.32700000000000001</v>
      </c>
      <c r="N14" s="15">
        <v>0.56999999999999995</v>
      </c>
      <c r="O14" s="15">
        <v>3.7999999999999999E-2</v>
      </c>
      <c r="P14" s="15">
        <v>9.1999999999999998E-2</v>
      </c>
      <c r="Q14" s="15">
        <v>2.4E-2</v>
      </c>
      <c r="R14" s="15">
        <v>0.33400000000000002</v>
      </c>
      <c r="S14" s="15">
        <v>9.7240000000000002</v>
      </c>
      <c r="U14" s="15">
        <v>-1.0999999999999999E-2</v>
      </c>
      <c r="V14" s="15">
        <v>220</v>
      </c>
    </row>
    <row r="15" spans="1:22" x14ac:dyDescent="0.25">
      <c r="B15" s="15" t="s">
        <v>136</v>
      </c>
      <c r="C15" s="15" t="s">
        <v>207</v>
      </c>
      <c r="D15" s="15" t="s">
        <v>210</v>
      </c>
      <c r="E15" s="15">
        <v>2023</v>
      </c>
      <c r="F15" s="15" t="s">
        <v>162</v>
      </c>
      <c r="G15" s="15" t="s">
        <v>133</v>
      </c>
      <c r="H15" s="15" t="s">
        <v>136</v>
      </c>
      <c r="I15" s="15" t="s">
        <v>139</v>
      </c>
      <c r="J15" s="15" t="s">
        <v>141</v>
      </c>
      <c r="K15" s="15" t="s">
        <v>282</v>
      </c>
      <c r="L15" s="15" t="s">
        <v>285</v>
      </c>
      <c r="M15" s="15">
        <v>0.192</v>
      </c>
      <c r="N15" s="15">
        <v>0.29199999999999998</v>
      </c>
      <c r="O15" s="15">
        <v>1.7999999999999999E-2</v>
      </c>
      <c r="P15" s="15">
        <v>8.3000000000000004E-2</v>
      </c>
      <c r="Q15" s="15">
        <v>1.7999999999999999E-2</v>
      </c>
      <c r="R15" s="15">
        <v>0.246</v>
      </c>
      <c r="S15" s="15">
        <v>9.6890000000000001</v>
      </c>
      <c r="U15" s="15">
        <v>-1.0999999999999999E-2</v>
      </c>
      <c r="V15" s="15">
        <v>260</v>
      </c>
    </row>
    <row r="16" spans="1:22" x14ac:dyDescent="0.25">
      <c r="B16" s="15" t="s">
        <v>136</v>
      </c>
      <c r="C16" s="15" t="s">
        <v>207</v>
      </c>
      <c r="D16" s="15" t="s">
        <v>210</v>
      </c>
      <c r="E16" s="15">
        <v>2023</v>
      </c>
      <c r="F16" s="15" t="s">
        <v>162</v>
      </c>
      <c r="G16" s="15" t="s">
        <v>133</v>
      </c>
      <c r="H16" s="15" t="s">
        <v>136</v>
      </c>
      <c r="I16" s="15" t="s">
        <v>139</v>
      </c>
      <c r="J16" s="15" t="s">
        <v>141</v>
      </c>
      <c r="K16" s="15" t="s">
        <v>282</v>
      </c>
      <c r="L16" s="15" t="s">
        <v>286</v>
      </c>
      <c r="M16" s="15">
        <v>0.24299999999999999</v>
      </c>
      <c r="N16" s="15">
        <v>0.39300000000000002</v>
      </c>
      <c r="O16" s="15">
        <v>8.9999999999999993E-3</v>
      </c>
      <c r="P16" s="15">
        <v>8.5999999999999993E-2</v>
      </c>
      <c r="Q16" s="15">
        <v>1.9E-2</v>
      </c>
      <c r="R16" s="15">
        <v>0.28499999999999998</v>
      </c>
      <c r="S16" s="15">
        <v>9.6310000000000002</v>
      </c>
      <c r="U16" s="15">
        <v>-1.0999999999999999E-2</v>
      </c>
      <c r="V16" s="15">
        <v>2090</v>
      </c>
    </row>
    <row r="17" spans="2:22" x14ac:dyDescent="0.25">
      <c r="B17" s="15" t="s">
        <v>136</v>
      </c>
      <c r="C17" s="15" t="s">
        <v>207</v>
      </c>
      <c r="D17" s="15" t="s">
        <v>210</v>
      </c>
      <c r="E17" s="15">
        <v>2023</v>
      </c>
      <c r="F17" s="15" t="s">
        <v>162</v>
      </c>
      <c r="G17" s="15" t="s">
        <v>133</v>
      </c>
      <c r="H17" s="15" t="s">
        <v>136</v>
      </c>
      <c r="I17" s="15" t="s">
        <v>139</v>
      </c>
      <c r="J17" s="15" t="s">
        <v>141</v>
      </c>
      <c r="K17" s="15" t="s">
        <v>282</v>
      </c>
      <c r="L17" s="15" t="s">
        <v>287</v>
      </c>
      <c r="M17" s="15">
        <v>0.55700000000000005</v>
      </c>
      <c r="N17" s="15">
        <v>0.90900000000000003</v>
      </c>
      <c r="O17" s="15">
        <v>8.3000000000000004E-2</v>
      </c>
      <c r="P17" s="15">
        <v>0.111</v>
      </c>
      <c r="Q17" s="15">
        <v>3.5000000000000003E-2</v>
      </c>
      <c r="R17" s="15">
        <v>0.49399999999999999</v>
      </c>
      <c r="S17" s="15">
        <v>9.7430000000000003</v>
      </c>
      <c r="U17" s="15">
        <v>-1.0999999999999999E-2</v>
      </c>
      <c r="V17" s="15">
        <v>120</v>
      </c>
    </row>
    <row r="18" spans="2:22" x14ac:dyDescent="0.25">
      <c r="B18" s="15" t="s">
        <v>136</v>
      </c>
      <c r="C18" s="15" t="s">
        <v>207</v>
      </c>
      <c r="D18" s="15" t="s">
        <v>211</v>
      </c>
      <c r="E18" s="15">
        <v>2023</v>
      </c>
      <c r="F18" s="15" t="s">
        <v>162</v>
      </c>
      <c r="G18" s="15" t="s">
        <v>133</v>
      </c>
      <c r="H18" s="15" t="s">
        <v>136</v>
      </c>
      <c r="I18" s="15" t="s">
        <v>139</v>
      </c>
      <c r="J18" s="15" t="s">
        <v>141</v>
      </c>
      <c r="K18" s="15" t="s">
        <v>282</v>
      </c>
      <c r="L18" s="15" t="s">
        <v>283</v>
      </c>
      <c r="M18" s="15">
        <v>0.27300000000000002</v>
      </c>
      <c r="N18" s="15">
        <v>0.55000000000000004</v>
      </c>
      <c r="O18" s="15">
        <v>1.9E-2</v>
      </c>
      <c r="P18" s="15">
        <v>8.5999999999999993E-2</v>
      </c>
      <c r="Q18" s="15">
        <v>1.4E-2</v>
      </c>
      <c r="R18" s="15">
        <v>0.25900000000000001</v>
      </c>
      <c r="S18" s="15">
        <v>9.7739999999999991</v>
      </c>
      <c r="U18" s="15">
        <v>-1.0999999999999999E-2</v>
      </c>
      <c r="V18" s="15">
        <v>840</v>
      </c>
    </row>
    <row r="19" spans="2:22" x14ac:dyDescent="0.25">
      <c r="B19" s="15" t="s">
        <v>136</v>
      </c>
      <c r="C19" s="15" t="s">
        <v>207</v>
      </c>
      <c r="D19" s="15" t="s">
        <v>211</v>
      </c>
      <c r="E19" s="15">
        <v>2023</v>
      </c>
      <c r="F19" s="15" t="s">
        <v>162</v>
      </c>
      <c r="G19" s="15" t="s">
        <v>133</v>
      </c>
      <c r="H19" s="15" t="s">
        <v>136</v>
      </c>
      <c r="I19" s="15" t="s">
        <v>139</v>
      </c>
      <c r="J19" s="15" t="s">
        <v>141</v>
      </c>
      <c r="K19" s="15" t="s">
        <v>282</v>
      </c>
      <c r="L19" s="15" t="s">
        <v>284</v>
      </c>
      <c r="M19" s="15">
        <v>0.317</v>
      </c>
      <c r="N19" s="15">
        <v>0.54600000000000004</v>
      </c>
      <c r="O19" s="15">
        <v>3.6999999999999998E-2</v>
      </c>
      <c r="P19" s="15">
        <v>8.5000000000000006E-2</v>
      </c>
      <c r="Q19" s="15">
        <v>1.6E-2</v>
      </c>
      <c r="R19" s="15">
        <v>0.30599999999999999</v>
      </c>
      <c r="S19" s="15">
        <v>9.7240000000000002</v>
      </c>
      <c r="U19" s="15">
        <v>-1.0999999999999999E-2</v>
      </c>
      <c r="V19" s="15">
        <v>220</v>
      </c>
    </row>
    <row r="20" spans="2:22" x14ac:dyDescent="0.25">
      <c r="B20" s="15" t="s">
        <v>136</v>
      </c>
      <c r="C20" s="15" t="s">
        <v>207</v>
      </c>
      <c r="D20" s="15" t="s">
        <v>211</v>
      </c>
      <c r="E20" s="15">
        <v>2023</v>
      </c>
      <c r="F20" s="15" t="s">
        <v>162</v>
      </c>
      <c r="G20" s="15" t="s">
        <v>133</v>
      </c>
      <c r="H20" s="15" t="s">
        <v>136</v>
      </c>
      <c r="I20" s="15" t="s">
        <v>139</v>
      </c>
      <c r="J20" s="15" t="s">
        <v>141</v>
      </c>
      <c r="K20" s="15" t="s">
        <v>282</v>
      </c>
      <c r="L20" s="15" t="s">
        <v>285</v>
      </c>
      <c r="M20" s="15">
        <v>0.17</v>
      </c>
      <c r="N20" s="15">
        <v>0.255</v>
      </c>
      <c r="O20" s="15">
        <v>1.6E-2</v>
      </c>
      <c r="P20" s="15">
        <v>6.5000000000000002E-2</v>
      </c>
      <c r="Q20" s="15">
        <v>1.6E-2</v>
      </c>
      <c r="R20" s="15">
        <v>0.20399999999999999</v>
      </c>
      <c r="S20" s="15">
        <v>9.6890000000000001</v>
      </c>
      <c r="U20" s="15">
        <v>-1.0999999999999999E-2</v>
      </c>
      <c r="V20" s="15">
        <v>260</v>
      </c>
    </row>
    <row r="21" spans="2:22" x14ac:dyDescent="0.25">
      <c r="B21" s="15" t="s">
        <v>136</v>
      </c>
      <c r="C21" s="15" t="s">
        <v>207</v>
      </c>
      <c r="D21" s="15" t="s">
        <v>211</v>
      </c>
      <c r="E21" s="15">
        <v>2023</v>
      </c>
      <c r="F21" s="15" t="s">
        <v>162</v>
      </c>
      <c r="G21" s="15" t="s">
        <v>133</v>
      </c>
      <c r="H21" s="15" t="s">
        <v>136</v>
      </c>
      <c r="I21" s="15" t="s">
        <v>139</v>
      </c>
      <c r="J21" s="15" t="s">
        <v>141</v>
      </c>
      <c r="K21" s="15" t="s">
        <v>282</v>
      </c>
      <c r="L21" s="15" t="s">
        <v>286</v>
      </c>
      <c r="M21" s="15">
        <v>0.22900000000000001</v>
      </c>
      <c r="N21" s="15">
        <v>0.38600000000000001</v>
      </c>
      <c r="O21" s="15">
        <v>8.0000000000000002E-3</v>
      </c>
      <c r="P21" s="15">
        <v>7.6999999999999999E-2</v>
      </c>
      <c r="Q21" s="15">
        <v>1.4E-2</v>
      </c>
      <c r="R21" s="15">
        <v>0.25800000000000001</v>
      </c>
      <c r="S21" s="15">
        <v>9.6310000000000002</v>
      </c>
      <c r="U21" s="15">
        <v>-1.0999999999999999E-2</v>
      </c>
      <c r="V21" s="15">
        <v>2090</v>
      </c>
    </row>
    <row r="22" spans="2:22" x14ac:dyDescent="0.25">
      <c r="B22" s="15" t="s">
        <v>136</v>
      </c>
      <c r="C22" s="15" t="s">
        <v>207</v>
      </c>
      <c r="D22" s="15" t="s">
        <v>211</v>
      </c>
      <c r="E22" s="15">
        <v>2023</v>
      </c>
      <c r="F22" s="15" t="s">
        <v>162</v>
      </c>
      <c r="G22" s="15" t="s">
        <v>133</v>
      </c>
      <c r="H22" s="15" t="s">
        <v>136</v>
      </c>
      <c r="I22" s="15" t="s">
        <v>139</v>
      </c>
      <c r="J22" s="15" t="s">
        <v>141</v>
      </c>
      <c r="K22" s="15" t="s">
        <v>282</v>
      </c>
      <c r="L22" s="15" t="s">
        <v>287</v>
      </c>
      <c r="M22" s="15">
        <v>0.55100000000000005</v>
      </c>
      <c r="N22" s="15">
        <v>0.91500000000000004</v>
      </c>
      <c r="O22" s="15">
        <v>8.4000000000000005E-2</v>
      </c>
      <c r="P22" s="15">
        <v>0.14799999999999999</v>
      </c>
      <c r="Q22" s="15">
        <v>3.6999999999999998E-2</v>
      </c>
      <c r="R22" s="15">
        <v>0.41299999999999998</v>
      </c>
      <c r="S22" s="15">
        <v>9.7439999999999998</v>
      </c>
      <c r="U22" s="15">
        <v>-1.0999999999999999E-2</v>
      </c>
      <c r="V22" s="15">
        <v>120</v>
      </c>
    </row>
    <row r="23" spans="2:22" x14ac:dyDescent="0.25">
      <c r="B23" s="15" t="s">
        <v>136</v>
      </c>
      <c r="C23" s="15" t="s">
        <v>207</v>
      </c>
      <c r="D23" s="15" t="s">
        <v>212</v>
      </c>
      <c r="E23" s="15">
        <v>2023</v>
      </c>
      <c r="F23" s="15" t="s">
        <v>162</v>
      </c>
      <c r="G23" s="15" t="s">
        <v>133</v>
      </c>
      <c r="H23" s="15" t="s">
        <v>136</v>
      </c>
      <c r="I23" s="15" t="s">
        <v>139</v>
      </c>
      <c r="J23" s="15" t="s">
        <v>141</v>
      </c>
      <c r="K23" s="15" t="s">
        <v>282</v>
      </c>
      <c r="L23" s="15" t="s">
        <v>283</v>
      </c>
      <c r="M23" s="15">
        <v>0.27200000000000002</v>
      </c>
      <c r="N23" s="15">
        <v>0.51400000000000001</v>
      </c>
      <c r="O23" s="15">
        <v>1.7999999999999999E-2</v>
      </c>
      <c r="P23" s="15">
        <v>8.6999999999999994E-2</v>
      </c>
      <c r="Q23" s="15">
        <v>0.01</v>
      </c>
      <c r="R23" s="15">
        <v>0.26</v>
      </c>
      <c r="S23" s="15">
        <v>9.5809999999999995</v>
      </c>
      <c r="U23" s="15">
        <v>-1.0999999999999999E-2</v>
      </c>
      <c r="V23" s="15">
        <v>840</v>
      </c>
    </row>
    <row r="24" spans="2:22" x14ac:dyDescent="0.25">
      <c r="B24" s="15" t="s">
        <v>136</v>
      </c>
      <c r="C24" s="15" t="s">
        <v>207</v>
      </c>
      <c r="D24" s="15" t="s">
        <v>212</v>
      </c>
      <c r="E24" s="15">
        <v>2023</v>
      </c>
      <c r="F24" s="15" t="s">
        <v>162</v>
      </c>
      <c r="G24" s="15" t="s">
        <v>133</v>
      </c>
      <c r="H24" s="15" t="s">
        <v>136</v>
      </c>
      <c r="I24" s="15" t="s">
        <v>139</v>
      </c>
      <c r="J24" s="15" t="s">
        <v>141</v>
      </c>
      <c r="K24" s="15" t="s">
        <v>282</v>
      </c>
      <c r="L24" s="15" t="s">
        <v>284</v>
      </c>
      <c r="M24" s="15">
        <v>0.309</v>
      </c>
      <c r="N24" s="15">
        <v>0.52800000000000002</v>
      </c>
      <c r="O24" s="15">
        <v>3.5999999999999997E-2</v>
      </c>
      <c r="P24" s="15">
        <v>7.1999999999999995E-2</v>
      </c>
      <c r="Q24" s="15">
        <v>1.0999999999999999E-2</v>
      </c>
      <c r="R24" s="15">
        <v>0.32</v>
      </c>
      <c r="S24" s="15">
        <v>9.5340000000000007</v>
      </c>
      <c r="U24" s="15">
        <v>-1.0999999999999999E-2</v>
      </c>
      <c r="V24" s="15">
        <v>220</v>
      </c>
    </row>
    <row r="25" spans="2:22" x14ac:dyDescent="0.25">
      <c r="B25" s="15" t="s">
        <v>136</v>
      </c>
      <c r="C25" s="15" t="s">
        <v>207</v>
      </c>
      <c r="D25" s="15" t="s">
        <v>212</v>
      </c>
      <c r="E25" s="15">
        <v>2023</v>
      </c>
      <c r="F25" s="15" t="s">
        <v>162</v>
      </c>
      <c r="G25" s="15" t="s">
        <v>133</v>
      </c>
      <c r="H25" s="15" t="s">
        <v>136</v>
      </c>
      <c r="I25" s="15" t="s">
        <v>139</v>
      </c>
      <c r="J25" s="15" t="s">
        <v>141</v>
      </c>
      <c r="K25" s="15" t="s">
        <v>282</v>
      </c>
      <c r="L25" s="15" t="s">
        <v>285</v>
      </c>
      <c r="M25" s="15">
        <v>0.159</v>
      </c>
      <c r="N25" s="15">
        <v>0.251</v>
      </c>
      <c r="O25" s="15">
        <v>1.6E-2</v>
      </c>
      <c r="P25" s="15">
        <v>0.06</v>
      </c>
      <c r="Q25" s="15">
        <v>1.0999999999999999E-2</v>
      </c>
      <c r="R25" s="15">
        <v>0.19700000000000001</v>
      </c>
      <c r="S25" s="15">
        <v>9.4949999999999992</v>
      </c>
      <c r="U25" s="15">
        <v>-1.0999999999999999E-2</v>
      </c>
      <c r="V25" s="15">
        <v>260</v>
      </c>
    </row>
    <row r="26" spans="2:22" x14ac:dyDescent="0.25">
      <c r="B26" s="15" t="s">
        <v>136</v>
      </c>
      <c r="C26" s="15" t="s">
        <v>207</v>
      </c>
      <c r="D26" s="15" t="s">
        <v>212</v>
      </c>
      <c r="E26" s="15">
        <v>2023</v>
      </c>
      <c r="F26" s="15" t="s">
        <v>162</v>
      </c>
      <c r="G26" s="15" t="s">
        <v>133</v>
      </c>
      <c r="H26" s="15" t="s">
        <v>136</v>
      </c>
      <c r="I26" s="15" t="s">
        <v>139</v>
      </c>
      <c r="J26" s="15" t="s">
        <v>141</v>
      </c>
      <c r="K26" s="15" t="s">
        <v>282</v>
      </c>
      <c r="L26" s="15" t="s">
        <v>286</v>
      </c>
      <c r="M26" s="15">
        <v>0.224</v>
      </c>
      <c r="N26" s="15">
        <v>0.38200000000000001</v>
      </c>
      <c r="O26" s="15">
        <v>8.0000000000000002E-3</v>
      </c>
      <c r="P26" s="15">
        <v>7.0999999999999994E-2</v>
      </c>
      <c r="Q26" s="15">
        <v>1.0999999999999999E-2</v>
      </c>
      <c r="R26" s="15">
        <v>0.24399999999999999</v>
      </c>
      <c r="S26" s="15">
        <v>9.4359999999999999</v>
      </c>
      <c r="U26" s="15">
        <v>-1.0999999999999999E-2</v>
      </c>
      <c r="V26" s="15">
        <v>2090</v>
      </c>
    </row>
    <row r="27" spans="2:22" x14ac:dyDescent="0.25">
      <c r="B27" s="15" t="s">
        <v>136</v>
      </c>
      <c r="C27" s="15" t="s">
        <v>207</v>
      </c>
      <c r="D27" s="15" t="s">
        <v>212</v>
      </c>
      <c r="E27" s="15">
        <v>2023</v>
      </c>
      <c r="F27" s="15" t="s">
        <v>162</v>
      </c>
      <c r="G27" s="15" t="s">
        <v>133</v>
      </c>
      <c r="H27" s="15" t="s">
        <v>136</v>
      </c>
      <c r="I27" s="15" t="s">
        <v>139</v>
      </c>
      <c r="J27" s="15" t="s">
        <v>141</v>
      </c>
      <c r="K27" s="15" t="s">
        <v>282</v>
      </c>
      <c r="L27" s="15" t="s">
        <v>287</v>
      </c>
      <c r="M27" s="15">
        <v>0.55400000000000005</v>
      </c>
      <c r="N27" s="15">
        <v>0.93700000000000006</v>
      </c>
      <c r="O27" s="15">
        <v>8.5000000000000006E-2</v>
      </c>
      <c r="P27" s="15">
        <v>0.13100000000000001</v>
      </c>
      <c r="Q27" s="15">
        <v>2.9000000000000001E-2</v>
      </c>
      <c r="R27" s="15">
        <v>0.54700000000000004</v>
      </c>
      <c r="S27" s="15">
        <v>9.5519999999999996</v>
      </c>
      <c r="U27" s="15">
        <v>-1.0999999999999999E-2</v>
      </c>
      <c r="V27" s="15">
        <v>120</v>
      </c>
    </row>
    <row r="28" spans="2:22" x14ac:dyDescent="0.25">
      <c r="B28" s="15" t="s">
        <v>136</v>
      </c>
      <c r="C28" s="15" t="s">
        <v>207</v>
      </c>
      <c r="D28" s="15" t="s">
        <v>213</v>
      </c>
      <c r="E28" s="15">
        <v>2023</v>
      </c>
      <c r="F28" s="15" t="s">
        <v>162</v>
      </c>
      <c r="G28" s="15" t="s">
        <v>133</v>
      </c>
      <c r="H28" s="15" t="s">
        <v>136</v>
      </c>
      <c r="I28" s="15" t="s">
        <v>139</v>
      </c>
      <c r="J28" s="15" t="s">
        <v>141</v>
      </c>
      <c r="K28" s="15" t="s">
        <v>282</v>
      </c>
      <c r="L28" s="15" t="s">
        <v>283</v>
      </c>
      <c r="M28" s="15">
        <v>0.26600000000000001</v>
      </c>
      <c r="N28" s="15">
        <v>0.47199999999999998</v>
      </c>
      <c r="O28" s="15">
        <v>1.6E-2</v>
      </c>
      <c r="P28" s="15">
        <v>8.6999999999999994E-2</v>
      </c>
      <c r="Q28" s="15">
        <v>0.01</v>
      </c>
      <c r="R28" s="15">
        <v>0.25900000000000001</v>
      </c>
      <c r="S28" s="15">
        <v>9.5809999999999995</v>
      </c>
      <c r="U28" s="15">
        <v>-1.0999999999999999E-2</v>
      </c>
      <c r="V28" s="15">
        <v>840</v>
      </c>
    </row>
    <row r="29" spans="2:22" x14ac:dyDescent="0.25">
      <c r="B29" s="15" t="s">
        <v>136</v>
      </c>
      <c r="C29" s="15" t="s">
        <v>207</v>
      </c>
      <c r="D29" s="15" t="s">
        <v>213</v>
      </c>
      <c r="E29" s="15">
        <v>2023</v>
      </c>
      <c r="F29" s="15" t="s">
        <v>162</v>
      </c>
      <c r="G29" s="15" t="s">
        <v>133</v>
      </c>
      <c r="H29" s="15" t="s">
        <v>136</v>
      </c>
      <c r="I29" s="15" t="s">
        <v>139</v>
      </c>
      <c r="J29" s="15" t="s">
        <v>141</v>
      </c>
      <c r="K29" s="15" t="s">
        <v>282</v>
      </c>
      <c r="L29" s="15" t="s">
        <v>284</v>
      </c>
      <c r="M29" s="15">
        <v>0.32</v>
      </c>
      <c r="N29" s="15">
        <v>0.53500000000000003</v>
      </c>
      <c r="O29" s="15">
        <v>3.5999999999999997E-2</v>
      </c>
      <c r="P29" s="15">
        <v>7.2999999999999995E-2</v>
      </c>
      <c r="Q29" s="15">
        <v>1.2999999999999999E-2</v>
      </c>
      <c r="R29" s="15">
        <v>0.32800000000000001</v>
      </c>
      <c r="S29" s="15">
        <v>9.5340000000000007</v>
      </c>
      <c r="U29" s="15">
        <v>-1.0999999999999999E-2</v>
      </c>
      <c r="V29" s="15">
        <v>220</v>
      </c>
    </row>
    <row r="30" spans="2:22" x14ac:dyDescent="0.25">
      <c r="B30" s="15" t="s">
        <v>136</v>
      </c>
      <c r="C30" s="15" t="s">
        <v>207</v>
      </c>
      <c r="D30" s="15" t="s">
        <v>213</v>
      </c>
      <c r="E30" s="15">
        <v>2023</v>
      </c>
      <c r="F30" s="15" t="s">
        <v>162</v>
      </c>
      <c r="G30" s="15" t="s">
        <v>133</v>
      </c>
      <c r="H30" s="15" t="s">
        <v>136</v>
      </c>
      <c r="I30" s="15" t="s">
        <v>139</v>
      </c>
      <c r="J30" s="15" t="s">
        <v>141</v>
      </c>
      <c r="K30" s="15" t="s">
        <v>282</v>
      </c>
      <c r="L30" s="15" t="s">
        <v>285</v>
      </c>
      <c r="M30" s="15">
        <v>0.157</v>
      </c>
      <c r="N30" s="15">
        <v>0.25800000000000001</v>
      </c>
      <c r="O30" s="15">
        <v>1.6E-2</v>
      </c>
      <c r="P30" s="15">
        <v>5.2999999999999999E-2</v>
      </c>
      <c r="Q30" s="15">
        <v>1.2999999999999999E-2</v>
      </c>
      <c r="R30" s="15">
        <v>0.17199999999999999</v>
      </c>
      <c r="S30" s="15">
        <v>9.4960000000000004</v>
      </c>
      <c r="U30" s="15">
        <v>-1.0999999999999999E-2</v>
      </c>
      <c r="V30" s="15">
        <v>260</v>
      </c>
    </row>
    <row r="31" spans="2:22" x14ac:dyDescent="0.25">
      <c r="B31" s="15" t="s">
        <v>136</v>
      </c>
      <c r="C31" s="15" t="s">
        <v>207</v>
      </c>
      <c r="D31" s="15" t="s">
        <v>213</v>
      </c>
      <c r="E31" s="15">
        <v>2023</v>
      </c>
      <c r="F31" s="15" t="s">
        <v>162</v>
      </c>
      <c r="G31" s="15" t="s">
        <v>133</v>
      </c>
      <c r="H31" s="15" t="s">
        <v>136</v>
      </c>
      <c r="I31" s="15" t="s">
        <v>139</v>
      </c>
      <c r="J31" s="15" t="s">
        <v>141</v>
      </c>
      <c r="K31" s="15" t="s">
        <v>282</v>
      </c>
      <c r="L31" s="15" t="s">
        <v>286</v>
      </c>
      <c r="M31" s="15">
        <v>0.22700000000000001</v>
      </c>
      <c r="N31" s="15">
        <v>0.39700000000000002</v>
      </c>
      <c r="O31" s="15">
        <v>8.9999999999999993E-3</v>
      </c>
      <c r="P31" s="15">
        <v>7.1999999999999995E-2</v>
      </c>
      <c r="Q31" s="15">
        <v>0.01</v>
      </c>
      <c r="R31" s="15">
        <v>0.25</v>
      </c>
      <c r="S31" s="15">
        <v>9.4359999999999999</v>
      </c>
      <c r="U31" s="15">
        <v>-1.0999999999999999E-2</v>
      </c>
      <c r="V31" s="15">
        <v>2090</v>
      </c>
    </row>
    <row r="32" spans="2:22" x14ac:dyDescent="0.25">
      <c r="B32" s="15" t="s">
        <v>136</v>
      </c>
      <c r="C32" s="15" t="s">
        <v>207</v>
      </c>
      <c r="D32" s="15" t="s">
        <v>213</v>
      </c>
      <c r="E32" s="15">
        <v>2023</v>
      </c>
      <c r="F32" s="15" t="s">
        <v>162</v>
      </c>
      <c r="G32" s="15" t="s">
        <v>133</v>
      </c>
      <c r="H32" s="15" t="s">
        <v>136</v>
      </c>
      <c r="I32" s="15" t="s">
        <v>139</v>
      </c>
      <c r="J32" s="15" t="s">
        <v>141</v>
      </c>
      <c r="K32" s="15" t="s">
        <v>282</v>
      </c>
      <c r="L32" s="15" t="s">
        <v>287</v>
      </c>
      <c r="M32" s="15">
        <v>0.57699999999999996</v>
      </c>
      <c r="N32" s="15">
        <v>0.95099999999999996</v>
      </c>
      <c r="O32" s="15">
        <v>8.6999999999999994E-2</v>
      </c>
      <c r="P32" s="15">
        <v>0.155</v>
      </c>
      <c r="Q32" s="15">
        <v>3.5000000000000003E-2</v>
      </c>
      <c r="R32" s="15">
        <v>0.67700000000000005</v>
      </c>
      <c r="S32" s="15">
        <v>9.5519999999999996</v>
      </c>
      <c r="U32" s="15">
        <v>-1.0999999999999999E-2</v>
      </c>
      <c r="V32" s="15">
        <v>120</v>
      </c>
    </row>
    <row r="33" spans="2:22" x14ac:dyDescent="0.25">
      <c r="B33" s="15" t="s">
        <v>136</v>
      </c>
      <c r="C33" s="15" t="s">
        <v>207</v>
      </c>
      <c r="D33" s="15" t="s">
        <v>214</v>
      </c>
      <c r="E33" s="15">
        <v>2023</v>
      </c>
      <c r="F33" s="15" t="s">
        <v>162</v>
      </c>
      <c r="G33" s="15" t="s">
        <v>133</v>
      </c>
      <c r="H33" s="15" t="s">
        <v>136</v>
      </c>
      <c r="I33" s="15" t="s">
        <v>139</v>
      </c>
      <c r="J33" s="15" t="s">
        <v>141</v>
      </c>
      <c r="K33" s="15" t="s">
        <v>282</v>
      </c>
      <c r="L33" s="15" t="s">
        <v>283</v>
      </c>
      <c r="M33" s="15">
        <v>0.27400000000000002</v>
      </c>
      <c r="N33" s="15">
        <v>0.51300000000000001</v>
      </c>
      <c r="O33" s="15">
        <v>1.7999999999999999E-2</v>
      </c>
      <c r="P33" s="15">
        <v>8.8999999999999996E-2</v>
      </c>
      <c r="Q33" s="15">
        <v>8.9999999999999993E-3</v>
      </c>
      <c r="R33" s="15">
        <v>0.27</v>
      </c>
      <c r="S33" s="15">
        <v>9.4019999999999992</v>
      </c>
      <c r="U33" s="15">
        <v>-1.0999999999999999E-2</v>
      </c>
      <c r="V33" s="15">
        <v>840</v>
      </c>
    </row>
    <row r="34" spans="2:22" x14ac:dyDescent="0.25">
      <c r="B34" s="15" t="s">
        <v>136</v>
      </c>
      <c r="C34" s="15" t="s">
        <v>207</v>
      </c>
      <c r="D34" s="15" t="s">
        <v>214</v>
      </c>
      <c r="E34" s="15">
        <v>2023</v>
      </c>
      <c r="F34" s="15" t="s">
        <v>162</v>
      </c>
      <c r="G34" s="15" t="s">
        <v>133</v>
      </c>
      <c r="H34" s="15" t="s">
        <v>136</v>
      </c>
      <c r="I34" s="15" t="s">
        <v>139</v>
      </c>
      <c r="J34" s="15" t="s">
        <v>141</v>
      </c>
      <c r="K34" s="15" t="s">
        <v>282</v>
      </c>
      <c r="L34" s="15" t="s">
        <v>284</v>
      </c>
      <c r="M34" s="15">
        <v>0.32300000000000001</v>
      </c>
      <c r="N34" s="15">
        <v>0.53</v>
      </c>
      <c r="O34" s="15">
        <v>3.5999999999999997E-2</v>
      </c>
      <c r="P34" s="15">
        <v>7.6999999999999999E-2</v>
      </c>
      <c r="Q34" s="15">
        <v>1.7000000000000001E-2</v>
      </c>
      <c r="R34" s="15">
        <v>0.34499999999999997</v>
      </c>
      <c r="S34" s="15">
        <v>9.3539999999999992</v>
      </c>
      <c r="U34" s="15">
        <v>-1.0999999999999999E-2</v>
      </c>
      <c r="V34" s="15">
        <v>220</v>
      </c>
    </row>
    <row r="35" spans="2:22" x14ac:dyDescent="0.25">
      <c r="B35" s="15" t="s">
        <v>136</v>
      </c>
      <c r="C35" s="15" t="s">
        <v>207</v>
      </c>
      <c r="D35" s="15" t="s">
        <v>214</v>
      </c>
      <c r="E35" s="15">
        <v>2023</v>
      </c>
      <c r="F35" s="15" t="s">
        <v>162</v>
      </c>
      <c r="G35" s="15" t="s">
        <v>133</v>
      </c>
      <c r="H35" s="15" t="s">
        <v>136</v>
      </c>
      <c r="I35" s="15" t="s">
        <v>139</v>
      </c>
      <c r="J35" s="15" t="s">
        <v>141</v>
      </c>
      <c r="K35" s="15" t="s">
        <v>282</v>
      </c>
      <c r="L35" s="15" t="s">
        <v>285</v>
      </c>
      <c r="M35" s="15">
        <v>0.158</v>
      </c>
      <c r="N35" s="15">
        <v>0.26200000000000001</v>
      </c>
      <c r="O35" s="15">
        <v>1.6E-2</v>
      </c>
      <c r="P35" s="15">
        <v>5.6000000000000001E-2</v>
      </c>
      <c r="Q35" s="15">
        <v>7.0000000000000001E-3</v>
      </c>
      <c r="R35" s="15">
        <v>0.183</v>
      </c>
      <c r="S35" s="15">
        <v>9.3160000000000007</v>
      </c>
      <c r="U35" s="15">
        <v>-1.0999999999999999E-2</v>
      </c>
      <c r="V35" s="15">
        <v>260</v>
      </c>
    </row>
    <row r="36" spans="2:22" x14ac:dyDescent="0.25">
      <c r="B36" s="15" t="s">
        <v>136</v>
      </c>
      <c r="C36" s="15" t="s">
        <v>207</v>
      </c>
      <c r="D36" s="15" t="s">
        <v>214</v>
      </c>
      <c r="E36" s="15">
        <v>2023</v>
      </c>
      <c r="F36" s="15" t="s">
        <v>162</v>
      </c>
      <c r="G36" s="15" t="s">
        <v>133</v>
      </c>
      <c r="H36" s="15" t="s">
        <v>136</v>
      </c>
      <c r="I36" s="15" t="s">
        <v>139</v>
      </c>
      <c r="J36" s="15" t="s">
        <v>141</v>
      </c>
      <c r="K36" s="15" t="s">
        <v>282</v>
      </c>
      <c r="L36" s="15" t="s">
        <v>286</v>
      </c>
      <c r="M36" s="15">
        <v>0.23</v>
      </c>
      <c r="N36" s="15">
        <v>0.40799999999999997</v>
      </c>
      <c r="O36" s="15">
        <v>8.9999999999999993E-3</v>
      </c>
      <c r="P36" s="15">
        <v>6.9000000000000006E-2</v>
      </c>
      <c r="Q36" s="15">
        <v>0.01</v>
      </c>
      <c r="R36" s="15">
        <v>0.24299999999999999</v>
      </c>
      <c r="S36" s="15">
        <v>9.2539999999999996</v>
      </c>
      <c r="U36" s="15">
        <v>-1.0999999999999999E-2</v>
      </c>
      <c r="V36" s="15">
        <v>2090</v>
      </c>
    </row>
    <row r="37" spans="2:22" x14ac:dyDescent="0.25">
      <c r="B37" s="15" t="s">
        <v>136</v>
      </c>
      <c r="C37" s="15" t="s">
        <v>207</v>
      </c>
      <c r="D37" s="15" t="s">
        <v>214</v>
      </c>
      <c r="E37" s="15">
        <v>2023</v>
      </c>
      <c r="F37" s="15" t="s">
        <v>162</v>
      </c>
      <c r="G37" s="15" t="s">
        <v>133</v>
      </c>
      <c r="H37" s="15" t="s">
        <v>136</v>
      </c>
      <c r="I37" s="15" t="s">
        <v>139</v>
      </c>
      <c r="J37" s="15" t="s">
        <v>141</v>
      </c>
      <c r="K37" s="15" t="s">
        <v>282</v>
      </c>
      <c r="L37" s="15" t="s">
        <v>287</v>
      </c>
      <c r="M37" s="15">
        <v>0.58799999999999997</v>
      </c>
      <c r="N37" s="15">
        <v>0.94399999999999995</v>
      </c>
      <c r="O37" s="15">
        <v>8.5999999999999993E-2</v>
      </c>
      <c r="P37" s="15">
        <v>0.13100000000000001</v>
      </c>
      <c r="Q37" s="15">
        <v>3.3000000000000002E-2</v>
      </c>
      <c r="R37" s="15">
        <v>0.73199999999999998</v>
      </c>
      <c r="S37" s="15">
        <v>9.3740000000000006</v>
      </c>
      <c r="U37" s="15">
        <v>-1.0999999999999999E-2</v>
      </c>
      <c r="V37" s="15">
        <v>120</v>
      </c>
    </row>
    <row r="38" spans="2:22" x14ac:dyDescent="0.25">
      <c r="B38" s="15" t="s">
        <v>136</v>
      </c>
      <c r="C38" s="15" t="s">
        <v>207</v>
      </c>
      <c r="D38" s="15" t="s">
        <v>215</v>
      </c>
      <c r="E38" s="15">
        <v>2023</v>
      </c>
      <c r="F38" s="15" t="s">
        <v>162</v>
      </c>
      <c r="G38" s="15" t="s">
        <v>133</v>
      </c>
      <c r="H38" s="15" t="s">
        <v>136</v>
      </c>
      <c r="I38" s="15" t="s">
        <v>139</v>
      </c>
      <c r="J38" s="15" t="s">
        <v>141</v>
      </c>
      <c r="K38" s="15" t="s">
        <v>282</v>
      </c>
      <c r="L38" s="15" t="s">
        <v>283</v>
      </c>
      <c r="M38" s="15">
        <v>0.317</v>
      </c>
      <c r="N38" s="15">
        <v>0.79</v>
      </c>
      <c r="O38" s="15">
        <v>2.7E-2</v>
      </c>
      <c r="P38" s="15">
        <v>9.4E-2</v>
      </c>
      <c r="Q38" s="15">
        <v>1.2999999999999999E-2</v>
      </c>
      <c r="R38" s="15">
        <v>0.311</v>
      </c>
      <c r="S38" s="15">
        <v>9.4019999999999992</v>
      </c>
      <c r="U38" s="15">
        <v>-1.0999999999999999E-2</v>
      </c>
      <c r="V38" s="15">
        <v>840</v>
      </c>
    </row>
    <row r="39" spans="2:22" x14ac:dyDescent="0.25">
      <c r="B39" s="15" t="s">
        <v>136</v>
      </c>
      <c r="C39" s="15" t="s">
        <v>207</v>
      </c>
      <c r="D39" s="15" t="s">
        <v>215</v>
      </c>
      <c r="E39" s="15">
        <v>2023</v>
      </c>
      <c r="F39" s="15" t="s">
        <v>162</v>
      </c>
      <c r="G39" s="15" t="s">
        <v>133</v>
      </c>
      <c r="H39" s="15" t="s">
        <v>136</v>
      </c>
      <c r="I39" s="15" t="s">
        <v>139</v>
      </c>
      <c r="J39" s="15" t="s">
        <v>141</v>
      </c>
      <c r="K39" s="15" t="s">
        <v>282</v>
      </c>
      <c r="L39" s="15" t="s">
        <v>284</v>
      </c>
      <c r="M39" s="15">
        <v>0.38900000000000001</v>
      </c>
      <c r="N39" s="15">
        <v>0.73299999999999998</v>
      </c>
      <c r="O39" s="15">
        <v>4.9000000000000002E-2</v>
      </c>
      <c r="P39" s="15">
        <v>8.7999999999999995E-2</v>
      </c>
      <c r="Q39" s="15">
        <v>1.4E-2</v>
      </c>
      <c r="R39" s="15">
        <v>0.40200000000000002</v>
      </c>
      <c r="S39" s="15">
        <v>9.3539999999999992</v>
      </c>
      <c r="U39" s="15">
        <v>-1.0999999999999999E-2</v>
      </c>
      <c r="V39" s="15">
        <v>220</v>
      </c>
    </row>
    <row r="40" spans="2:22" x14ac:dyDescent="0.25">
      <c r="B40" s="15" t="s">
        <v>136</v>
      </c>
      <c r="C40" s="15" t="s">
        <v>207</v>
      </c>
      <c r="D40" s="15" t="s">
        <v>215</v>
      </c>
      <c r="E40" s="15">
        <v>2023</v>
      </c>
      <c r="F40" s="15" t="s">
        <v>162</v>
      </c>
      <c r="G40" s="15" t="s">
        <v>133</v>
      </c>
      <c r="H40" s="15" t="s">
        <v>136</v>
      </c>
      <c r="I40" s="15" t="s">
        <v>139</v>
      </c>
      <c r="J40" s="15" t="s">
        <v>141</v>
      </c>
      <c r="K40" s="15" t="s">
        <v>282</v>
      </c>
      <c r="L40" s="15" t="s">
        <v>285</v>
      </c>
      <c r="M40" s="15">
        <v>0.16500000000000001</v>
      </c>
      <c r="N40" s="15">
        <v>0.28499999999999998</v>
      </c>
      <c r="O40" s="15">
        <v>1.7999999999999999E-2</v>
      </c>
      <c r="P40" s="15">
        <v>5.7000000000000002E-2</v>
      </c>
      <c r="Q40" s="15">
        <v>7.0000000000000001E-3</v>
      </c>
      <c r="R40" s="15">
        <v>0.17199999999999999</v>
      </c>
      <c r="S40" s="15">
        <v>9.3160000000000007</v>
      </c>
      <c r="U40" s="15">
        <v>-1.0999999999999999E-2</v>
      </c>
      <c r="V40" s="15">
        <v>260</v>
      </c>
    </row>
    <row r="41" spans="2:22" x14ac:dyDescent="0.25">
      <c r="B41" s="15" t="s">
        <v>136</v>
      </c>
      <c r="C41" s="15" t="s">
        <v>207</v>
      </c>
      <c r="D41" s="15" t="s">
        <v>215</v>
      </c>
      <c r="E41" s="15">
        <v>2023</v>
      </c>
      <c r="F41" s="15" t="s">
        <v>162</v>
      </c>
      <c r="G41" s="15" t="s">
        <v>133</v>
      </c>
      <c r="H41" s="15" t="s">
        <v>136</v>
      </c>
      <c r="I41" s="15" t="s">
        <v>139</v>
      </c>
      <c r="J41" s="15" t="s">
        <v>141</v>
      </c>
      <c r="K41" s="15" t="s">
        <v>282</v>
      </c>
      <c r="L41" s="15" t="s">
        <v>286</v>
      </c>
      <c r="M41" s="15">
        <v>0.24399999999999999</v>
      </c>
      <c r="N41" s="15">
        <v>0.47599999999999998</v>
      </c>
      <c r="O41" s="15">
        <v>0.01</v>
      </c>
      <c r="P41" s="15">
        <v>7.2999999999999995E-2</v>
      </c>
      <c r="Q41" s="15">
        <v>0.01</v>
      </c>
      <c r="R41" s="15">
        <v>0.25600000000000001</v>
      </c>
      <c r="S41" s="15">
        <v>9.2539999999999996</v>
      </c>
      <c r="U41" s="15">
        <v>-1.0999999999999999E-2</v>
      </c>
      <c r="V41" s="15">
        <v>2090</v>
      </c>
    </row>
    <row r="42" spans="2:22" x14ac:dyDescent="0.25">
      <c r="B42" s="15" t="s">
        <v>136</v>
      </c>
      <c r="C42" s="15" t="s">
        <v>207</v>
      </c>
      <c r="D42" s="15" t="s">
        <v>215</v>
      </c>
      <c r="E42" s="15">
        <v>2023</v>
      </c>
      <c r="F42" s="15" t="s">
        <v>162</v>
      </c>
      <c r="G42" s="15" t="s">
        <v>133</v>
      </c>
      <c r="H42" s="15" t="s">
        <v>136</v>
      </c>
      <c r="I42" s="15" t="s">
        <v>139</v>
      </c>
      <c r="J42" s="15" t="s">
        <v>141</v>
      </c>
      <c r="K42" s="15" t="s">
        <v>282</v>
      </c>
      <c r="L42" s="15" t="s">
        <v>287</v>
      </c>
      <c r="M42" s="15">
        <v>0.62</v>
      </c>
      <c r="N42" s="15">
        <v>0.96299999999999997</v>
      </c>
      <c r="O42" s="15">
        <v>8.7999999999999995E-2</v>
      </c>
      <c r="P42" s="15">
        <v>0.155</v>
      </c>
      <c r="Q42" s="15">
        <v>3.4000000000000002E-2</v>
      </c>
      <c r="R42" s="15">
        <v>0.71799999999999997</v>
      </c>
      <c r="S42" s="15">
        <v>9.3740000000000006</v>
      </c>
      <c r="U42" s="15">
        <v>-1.0999999999999999E-2</v>
      </c>
      <c r="V42" s="15">
        <v>120</v>
      </c>
    </row>
    <row r="43" spans="2:22" x14ac:dyDescent="0.25">
      <c r="B43" s="15" t="s">
        <v>136</v>
      </c>
      <c r="C43" s="15" t="s">
        <v>207</v>
      </c>
      <c r="D43" s="15" t="s">
        <v>216</v>
      </c>
      <c r="E43" s="15">
        <v>2023</v>
      </c>
      <c r="F43" s="15" t="s">
        <v>162</v>
      </c>
      <c r="G43" s="15" t="s">
        <v>133</v>
      </c>
      <c r="H43" s="15" t="s">
        <v>136</v>
      </c>
      <c r="I43" s="15" t="s">
        <v>139</v>
      </c>
      <c r="J43" s="15" t="s">
        <v>141</v>
      </c>
      <c r="K43" s="15" t="s">
        <v>282</v>
      </c>
      <c r="L43" s="15" t="s">
        <v>283</v>
      </c>
      <c r="M43" s="15">
        <v>0.33700000000000002</v>
      </c>
      <c r="N43" s="15">
        <v>0.72899999999999998</v>
      </c>
      <c r="O43" s="15">
        <v>2.5000000000000001E-2</v>
      </c>
      <c r="P43" s="15">
        <v>9.6000000000000002E-2</v>
      </c>
      <c r="Q43" s="15">
        <v>1.6E-2</v>
      </c>
      <c r="R43" s="15">
        <v>0.34599999999999997</v>
      </c>
      <c r="S43" s="15">
        <v>9.2840000000000007</v>
      </c>
      <c r="U43" s="15">
        <v>-1.0999999999999999E-2</v>
      </c>
      <c r="V43" s="15">
        <v>840</v>
      </c>
    </row>
    <row r="44" spans="2:22" x14ac:dyDescent="0.25">
      <c r="B44" s="15" t="s">
        <v>136</v>
      </c>
      <c r="C44" s="15" t="s">
        <v>207</v>
      </c>
      <c r="D44" s="15" t="s">
        <v>216</v>
      </c>
      <c r="E44" s="15">
        <v>2023</v>
      </c>
      <c r="F44" s="15" t="s">
        <v>162</v>
      </c>
      <c r="G44" s="15" t="s">
        <v>133</v>
      </c>
      <c r="H44" s="15" t="s">
        <v>136</v>
      </c>
      <c r="I44" s="15" t="s">
        <v>139</v>
      </c>
      <c r="J44" s="15" t="s">
        <v>141</v>
      </c>
      <c r="K44" s="15" t="s">
        <v>282</v>
      </c>
      <c r="L44" s="15" t="s">
        <v>284</v>
      </c>
      <c r="M44" s="15">
        <v>0.42399999999999999</v>
      </c>
      <c r="N44" s="15">
        <v>0.80100000000000005</v>
      </c>
      <c r="O44" s="15">
        <v>5.3999999999999999E-2</v>
      </c>
      <c r="P44" s="15">
        <v>8.8999999999999996E-2</v>
      </c>
      <c r="Q44" s="15">
        <v>1.2E-2</v>
      </c>
      <c r="R44" s="15">
        <v>0.46500000000000002</v>
      </c>
      <c r="S44" s="15">
        <v>9.2360000000000007</v>
      </c>
      <c r="U44" s="15">
        <v>-1.0999999999999999E-2</v>
      </c>
      <c r="V44" s="15">
        <v>220</v>
      </c>
    </row>
    <row r="45" spans="2:22" x14ac:dyDescent="0.25">
      <c r="B45" s="15" t="s">
        <v>136</v>
      </c>
      <c r="C45" s="15" t="s">
        <v>207</v>
      </c>
      <c r="D45" s="15" t="s">
        <v>216</v>
      </c>
      <c r="E45" s="15">
        <v>2023</v>
      </c>
      <c r="F45" s="15" t="s">
        <v>162</v>
      </c>
      <c r="G45" s="15" t="s">
        <v>133</v>
      </c>
      <c r="H45" s="15" t="s">
        <v>136</v>
      </c>
      <c r="I45" s="15" t="s">
        <v>139</v>
      </c>
      <c r="J45" s="15" t="s">
        <v>141</v>
      </c>
      <c r="K45" s="15" t="s">
        <v>282</v>
      </c>
      <c r="L45" s="15" t="s">
        <v>285</v>
      </c>
      <c r="M45" s="15">
        <v>0.16800000000000001</v>
      </c>
      <c r="N45" s="15">
        <v>0.26100000000000001</v>
      </c>
      <c r="O45" s="15">
        <v>1.6E-2</v>
      </c>
      <c r="P45" s="15">
        <v>5.7000000000000002E-2</v>
      </c>
      <c r="Q45" s="15">
        <v>8.0000000000000002E-3</v>
      </c>
      <c r="R45" s="15">
        <v>0.20399999999999999</v>
      </c>
      <c r="S45" s="15">
        <v>9.1989999999999998</v>
      </c>
      <c r="U45" s="15">
        <v>-1.0999999999999999E-2</v>
      </c>
      <c r="V45" s="15">
        <v>260</v>
      </c>
    </row>
    <row r="46" spans="2:22" x14ac:dyDescent="0.25">
      <c r="B46" s="15" t="s">
        <v>136</v>
      </c>
      <c r="C46" s="15" t="s">
        <v>207</v>
      </c>
      <c r="D46" s="15" t="s">
        <v>216</v>
      </c>
      <c r="E46" s="15">
        <v>2023</v>
      </c>
      <c r="F46" s="15" t="s">
        <v>162</v>
      </c>
      <c r="G46" s="15" t="s">
        <v>133</v>
      </c>
      <c r="H46" s="15" t="s">
        <v>136</v>
      </c>
      <c r="I46" s="15" t="s">
        <v>139</v>
      </c>
      <c r="J46" s="15" t="s">
        <v>141</v>
      </c>
      <c r="K46" s="15" t="s">
        <v>282</v>
      </c>
      <c r="L46" s="15" t="s">
        <v>286</v>
      </c>
      <c r="M46" s="15">
        <v>0.25700000000000001</v>
      </c>
      <c r="N46" s="15">
        <v>0.44500000000000001</v>
      </c>
      <c r="O46" s="15">
        <v>0.01</v>
      </c>
      <c r="P46" s="15">
        <v>7.1999999999999995E-2</v>
      </c>
      <c r="Q46" s="15">
        <v>1.0999999999999999E-2</v>
      </c>
      <c r="R46" s="15">
        <v>0.28499999999999998</v>
      </c>
      <c r="S46" s="15">
        <v>9.1349999999999998</v>
      </c>
      <c r="U46" s="15">
        <v>-1.0999999999999999E-2</v>
      </c>
      <c r="V46" s="15">
        <v>2090</v>
      </c>
    </row>
    <row r="47" spans="2:22" x14ac:dyDescent="0.25">
      <c r="B47" s="15" t="s">
        <v>136</v>
      </c>
      <c r="C47" s="15" t="s">
        <v>207</v>
      </c>
      <c r="D47" s="15" t="s">
        <v>216</v>
      </c>
      <c r="E47" s="15">
        <v>2023</v>
      </c>
      <c r="F47" s="15" t="s">
        <v>162</v>
      </c>
      <c r="G47" s="15" t="s">
        <v>133</v>
      </c>
      <c r="H47" s="15" t="s">
        <v>136</v>
      </c>
      <c r="I47" s="15" t="s">
        <v>139</v>
      </c>
      <c r="J47" s="15" t="s">
        <v>141</v>
      </c>
      <c r="K47" s="15" t="s">
        <v>282</v>
      </c>
      <c r="L47" s="15" t="s">
        <v>287</v>
      </c>
      <c r="M47" s="15">
        <v>0.64700000000000002</v>
      </c>
      <c r="N47" s="15">
        <v>0.97199999999999998</v>
      </c>
      <c r="O47" s="15">
        <v>8.8999999999999996E-2</v>
      </c>
      <c r="P47" s="15">
        <v>0.14499999999999999</v>
      </c>
      <c r="Q47" s="15">
        <v>3.6999999999999998E-2</v>
      </c>
      <c r="R47" s="15">
        <v>1.0289999999999999</v>
      </c>
      <c r="S47" s="15">
        <v>9.2569999999999997</v>
      </c>
      <c r="U47" s="15">
        <v>-1.0999999999999999E-2</v>
      </c>
      <c r="V47" s="15">
        <v>120</v>
      </c>
    </row>
    <row r="48" spans="2:22" x14ac:dyDescent="0.25">
      <c r="B48" s="15" t="s">
        <v>136</v>
      </c>
      <c r="C48" s="15" t="s">
        <v>207</v>
      </c>
      <c r="D48" s="15" t="s">
        <v>217</v>
      </c>
      <c r="E48" s="15">
        <v>2023</v>
      </c>
      <c r="F48" s="15" t="s">
        <v>162</v>
      </c>
      <c r="G48" s="15" t="s">
        <v>133</v>
      </c>
      <c r="H48" s="15" t="s">
        <v>136</v>
      </c>
      <c r="I48" s="15" t="s">
        <v>139</v>
      </c>
      <c r="J48" s="15" t="s">
        <v>141</v>
      </c>
      <c r="K48" s="15" t="s">
        <v>282</v>
      </c>
      <c r="L48" s="15" t="s">
        <v>283</v>
      </c>
      <c r="M48" s="15">
        <v>0.39100000000000001</v>
      </c>
      <c r="N48" s="15">
        <v>0.71099999999999997</v>
      </c>
      <c r="O48" s="15">
        <v>2.5000000000000001E-2</v>
      </c>
      <c r="P48" s="15">
        <v>0.114</v>
      </c>
      <c r="Q48" s="15">
        <v>2.1000000000000001E-2</v>
      </c>
      <c r="R48" s="15">
        <v>0.41799999999999998</v>
      </c>
      <c r="S48" s="15">
        <v>9.2840000000000007</v>
      </c>
      <c r="U48" s="15">
        <v>-1.0999999999999999E-2</v>
      </c>
      <c r="V48" s="15">
        <v>840</v>
      </c>
    </row>
    <row r="49" spans="2:22" x14ac:dyDescent="0.25">
      <c r="B49" s="15" t="s">
        <v>136</v>
      </c>
      <c r="C49" s="15" t="s">
        <v>207</v>
      </c>
      <c r="D49" s="15" t="s">
        <v>217</v>
      </c>
      <c r="E49" s="15">
        <v>2023</v>
      </c>
      <c r="F49" s="15" t="s">
        <v>162</v>
      </c>
      <c r="G49" s="15" t="s">
        <v>133</v>
      </c>
      <c r="H49" s="15" t="s">
        <v>136</v>
      </c>
      <c r="I49" s="15" t="s">
        <v>139</v>
      </c>
      <c r="J49" s="15" t="s">
        <v>141</v>
      </c>
      <c r="K49" s="15" t="s">
        <v>282</v>
      </c>
      <c r="L49" s="15" t="s">
        <v>284</v>
      </c>
      <c r="M49" s="15">
        <v>0.52400000000000002</v>
      </c>
      <c r="N49" s="15">
        <v>0.95099999999999996</v>
      </c>
      <c r="O49" s="15">
        <v>6.4000000000000001E-2</v>
      </c>
      <c r="P49" s="15">
        <v>0.127</v>
      </c>
      <c r="Q49" s="15">
        <v>1.6E-2</v>
      </c>
      <c r="R49" s="15">
        <v>0.53500000000000003</v>
      </c>
      <c r="S49" s="15">
        <v>9.2370000000000001</v>
      </c>
      <c r="U49" s="15">
        <v>-1.0999999999999999E-2</v>
      </c>
      <c r="V49" s="15">
        <v>220</v>
      </c>
    </row>
    <row r="50" spans="2:22" x14ac:dyDescent="0.25">
      <c r="B50" s="15" t="s">
        <v>136</v>
      </c>
      <c r="C50" s="15" t="s">
        <v>207</v>
      </c>
      <c r="D50" s="15" t="s">
        <v>217</v>
      </c>
      <c r="E50" s="15">
        <v>2023</v>
      </c>
      <c r="F50" s="15" t="s">
        <v>162</v>
      </c>
      <c r="G50" s="15" t="s">
        <v>133</v>
      </c>
      <c r="H50" s="15" t="s">
        <v>136</v>
      </c>
      <c r="I50" s="15" t="s">
        <v>139</v>
      </c>
      <c r="J50" s="15" t="s">
        <v>141</v>
      </c>
      <c r="K50" s="15" t="s">
        <v>282</v>
      </c>
      <c r="L50" s="15" t="s">
        <v>285</v>
      </c>
      <c r="M50" s="15">
        <v>0.185</v>
      </c>
      <c r="N50" s="15">
        <v>0.312</v>
      </c>
      <c r="O50" s="15">
        <v>1.9E-2</v>
      </c>
      <c r="P50" s="15">
        <v>6.2E-2</v>
      </c>
      <c r="Q50" s="15">
        <v>8.0000000000000002E-3</v>
      </c>
      <c r="R50" s="15">
        <v>0.23799999999999999</v>
      </c>
      <c r="S50" s="15">
        <v>9.1989999999999998</v>
      </c>
      <c r="U50" s="15">
        <v>-1.0999999999999999E-2</v>
      </c>
      <c r="V50" s="15">
        <v>260</v>
      </c>
    </row>
    <row r="51" spans="2:22" x14ac:dyDescent="0.25">
      <c r="B51" s="15" t="s">
        <v>136</v>
      </c>
      <c r="C51" s="15" t="s">
        <v>207</v>
      </c>
      <c r="D51" s="15" t="s">
        <v>217</v>
      </c>
      <c r="E51" s="15">
        <v>2023</v>
      </c>
      <c r="F51" s="15" t="s">
        <v>162</v>
      </c>
      <c r="G51" s="15" t="s">
        <v>133</v>
      </c>
      <c r="H51" s="15" t="s">
        <v>136</v>
      </c>
      <c r="I51" s="15" t="s">
        <v>139</v>
      </c>
      <c r="J51" s="15" t="s">
        <v>141</v>
      </c>
      <c r="K51" s="15" t="s">
        <v>282</v>
      </c>
      <c r="L51" s="15" t="s">
        <v>286</v>
      </c>
      <c r="M51" s="15">
        <v>0.30399999999999999</v>
      </c>
      <c r="N51" s="15">
        <v>0.55500000000000005</v>
      </c>
      <c r="O51" s="15">
        <v>1.2E-2</v>
      </c>
      <c r="P51" s="15">
        <v>8.3000000000000004E-2</v>
      </c>
      <c r="Q51" s="15">
        <v>1.2999999999999999E-2</v>
      </c>
      <c r="R51" s="15">
        <v>0.33400000000000002</v>
      </c>
      <c r="S51" s="15">
        <v>9.1349999999999998</v>
      </c>
      <c r="U51" s="15">
        <v>-1.0999999999999999E-2</v>
      </c>
      <c r="V51" s="15">
        <v>2090</v>
      </c>
    </row>
    <row r="52" spans="2:22" x14ac:dyDescent="0.25">
      <c r="B52" s="15" t="s">
        <v>136</v>
      </c>
      <c r="C52" s="15" t="s">
        <v>207</v>
      </c>
      <c r="D52" s="15" t="s">
        <v>217</v>
      </c>
      <c r="E52" s="15">
        <v>2023</v>
      </c>
      <c r="F52" s="15" t="s">
        <v>162</v>
      </c>
      <c r="G52" s="15" t="s">
        <v>133</v>
      </c>
      <c r="H52" s="15" t="s">
        <v>136</v>
      </c>
      <c r="I52" s="15" t="s">
        <v>139</v>
      </c>
      <c r="J52" s="15" t="s">
        <v>141</v>
      </c>
      <c r="K52" s="15" t="s">
        <v>282</v>
      </c>
      <c r="L52" s="15" t="s">
        <v>287</v>
      </c>
      <c r="M52" s="15">
        <v>0.79500000000000004</v>
      </c>
      <c r="N52" s="15">
        <v>1.2609999999999999</v>
      </c>
      <c r="O52" s="15">
        <v>0.115</v>
      </c>
      <c r="P52" s="15">
        <v>0.246</v>
      </c>
      <c r="Q52" s="15">
        <v>3.2000000000000001E-2</v>
      </c>
      <c r="R52" s="15">
        <v>1.1080000000000001</v>
      </c>
      <c r="S52" s="15">
        <v>9.2569999999999997</v>
      </c>
      <c r="U52" s="15">
        <v>-1.0999999999999999E-2</v>
      </c>
      <c r="V52" s="15">
        <v>120</v>
      </c>
    </row>
    <row r="53" spans="2:22" x14ac:dyDescent="0.25">
      <c r="B53" s="15" t="s">
        <v>136</v>
      </c>
      <c r="C53" s="15" t="s">
        <v>207</v>
      </c>
      <c r="D53" s="15" t="s">
        <v>218</v>
      </c>
      <c r="E53" s="15">
        <v>2023</v>
      </c>
      <c r="F53" s="15" t="s">
        <v>162</v>
      </c>
      <c r="G53" s="15" t="s">
        <v>133</v>
      </c>
      <c r="H53" s="15" t="s">
        <v>136</v>
      </c>
      <c r="I53" s="15" t="s">
        <v>139</v>
      </c>
      <c r="J53" s="15" t="s">
        <v>141</v>
      </c>
      <c r="K53" s="15" t="s">
        <v>282</v>
      </c>
      <c r="L53" s="15" t="s">
        <v>283</v>
      </c>
      <c r="M53" s="15">
        <v>0.503</v>
      </c>
      <c r="N53" s="15">
        <v>0.84799999999999998</v>
      </c>
      <c r="O53" s="15">
        <v>2.9000000000000001E-2</v>
      </c>
      <c r="P53" s="15">
        <v>0.14799999999999999</v>
      </c>
      <c r="Q53" s="15">
        <v>3.3000000000000002E-2</v>
      </c>
      <c r="R53" s="15">
        <v>0.57299999999999995</v>
      </c>
      <c r="S53" s="15">
        <v>9.2089999999999996</v>
      </c>
      <c r="U53" s="15">
        <v>228.68</v>
      </c>
      <c r="V53" s="15">
        <v>840</v>
      </c>
    </row>
    <row r="54" spans="2:22" x14ac:dyDescent="0.25">
      <c r="B54" s="15" t="s">
        <v>136</v>
      </c>
      <c r="C54" s="15" t="s">
        <v>207</v>
      </c>
      <c r="D54" s="15" t="s">
        <v>218</v>
      </c>
      <c r="E54" s="15">
        <v>2023</v>
      </c>
      <c r="F54" s="15" t="s">
        <v>162</v>
      </c>
      <c r="G54" s="15" t="s">
        <v>133</v>
      </c>
      <c r="H54" s="15" t="s">
        <v>136</v>
      </c>
      <c r="I54" s="15" t="s">
        <v>139</v>
      </c>
      <c r="J54" s="15" t="s">
        <v>141</v>
      </c>
      <c r="K54" s="15" t="s">
        <v>282</v>
      </c>
      <c r="L54" s="15" t="s">
        <v>284</v>
      </c>
      <c r="M54" s="15">
        <v>0.69299999999999995</v>
      </c>
      <c r="N54" s="15">
        <v>1.0960000000000001</v>
      </c>
      <c r="O54" s="15">
        <v>7.3999999999999996E-2</v>
      </c>
      <c r="P54" s="15">
        <v>0.17699999999999999</v>
      </c>
      <c r="Q54" s="15">
        <v>1.7999999999999999E-2</v>
      </c>
      <c r="R54" s="15">
        <v>1.0720000000000001</v>
      </c>
      <c r="S54" s="15">
        <v>9.1630000000000003</v>
      </c>
      <c r="U54" s="15">
        <v>266.82499999999999</v>
      </c>
      <c r="V54" s="15">
        <v>220</v>
      </c>
    </row>
    <row r="55" spans="2:22" x14ac:dyDescent="0.25">
      <c r="B55" s="15" t="s">
        <v>136</v>
      </c>
      <c r="C55" s="15" t="s">
        <v>207</v>
      </c>
      <c r="D55" s="15" t="s">
        <v>218</v>
      </c>
      <c r="E55" s="15">
        <v>2023</v>
      </c>
      <c r="F55" s="15" t="s">
        <v>162</v>
      </c>
      <c r="G55" s="15" t="s">
        <v>133</v>
      </c>
      <c r="H55" s="15" t="s">
        <v>136</v>
      </c>
      <c r="I55" s="15" t="s">
        <v>139</v>
      </c>
      <c r="J55" s="15" t="s">
        <v>141</v>
      </c>
      <c r="K55" s="15" t="s">
        <v>282</v>
      </c>
      <c r="L55" s="15" t="s">
        <v>285</v>
      </c>
      <c r="M55" s="15">
        <v>0.24199999999999999</v>
      </c>
      <c r="N55" s="15">
        <v>0.42799999999999999</v>
      </c>
      <c r="O55" s="15">
        <v>2.7E-2</v>
      </c>
      <c r="P55" s="15">
        <v>7.6999999999999999E-2</v>
      </c>
      <c r="Q55" s="15">
        <v>1.2E-2</v>
      </c>
      <c r="R55" s="15">
        <v>0.29199999999999998</v>
      </c>
      <c r="S55" s="15">
        <v>9.125</v>
      </c>
      <c r="U55" s="15">
        <v>262.59500000000003</v>
      </c>
      <c r="V55" s="15">
        <v>260</v>
      </c>
    </row>
    <row r="56" spans="2:22" x14ac:dyDescent="0.25">
      <c r="B56" s="15" t="s">
        <v>136</v>
      </c>
      <c r="C56" s="15" t="s">
        <v>207</v>
      </c>
      <c r="D56" s="15" t="s">
        <v>218</v>
      </c>
      <c r="E56" s="15">
        <v>2023</v>
      </c>
      <c r="F56" s="15" t="s">
        <v>162</v>
      </c>
      <c r="G56" s="15" t="s">
        <v>133</v>
      </c>
      <c r="H56" s="15" t="s">
        <v>136</v>
      </c>
      <c r="I56" s="15" t="s">
        <v>139</v>
      </c>
      <c r="J56" s="15" t="s">
        <v>141</v>
      </c>
      <c r="K56" s="15" t="s">
        <v>282</v>
      </c>
      <c r="L56" s="15" t="s">
        <v>286</v>
      </c>
      <c r="M56" s="15">
        <v>0.38900000000000001</v>
      </c>
      <c r="N56" s="15">
        <v>0.75</v>
      </c>
      <c r="O56" s="15">
        <v>1.6E-2</v>
      </c>
      <c r="P56" s="15">
        <v>0.1</v>
      </c>
      <c r="Q56" s="15">
        <v>2.1999999999999999E-2</v>
      </c>
      <c r="R56" s="15">
        <v>0.42699999999999999</v>
      </c>
      <c r="S56" s="15">
        <v>9.0609999999999999</v>
      </c>
      <c r="U56" s="15">
        <v>241.166</v>
      </c>
      <c r="V56" s="15">
        <v>2090</v>
      </c>
    </row>
    <row r="57" spans="2:22" x14ac:dyDescent="0.25">
      <c r="B57" s="15" t="s">
        <v>136</v>
      </c>
      <c r="C57" s="15" t="s">
        <v>207</v>
      </c>
      <c r="D57" s="15" t="s">
        <v>218</v>
      </c>
      <c r="E57" s="15">
        <v>2023</v>
      </c>
      <c r="F57" s="15" t="s">
        <v>162</v>
      </c>
      <c r="G57" s="15" t="s">
        <v>133</v>
      </c>
      <c r="H57" s="15" t="s">
        <v>136</v>
      </c>
      <c r="I57" s="15" t="s">
        <v>139</v>
      </c>
      <c r="J57" s="15" t="s">
        <v>141</v>
      </c>
      <c r="K57" s="15" t="s">
        <v>282</v>
      </c>
      <c r="L57" s="15" t="s">
        <v>287</v>
      </c>
      <c r="M57" s="15">
        <v>1.1000000000000001</v>
      </c>
      <c r="N57" s="15">
        <v>1.4670000000000001</v>
      </c>
      <c r="O57" s="15">
        <v>0.13400000000000001</v>
      </c>
      <c r="P57" s="15">
        <v>0.27200000000000002</v>
      </c>
      <c r="Q57" s="15">
        <v>6.7000000000000004E-2</v>
      </c>
      <c r="R57" s="15">
        <v>1.8220000000000001</v>
      </c>
      <c r="S57" s="15">
        <v>9.1850000000000005</v>
      </c>
      <c r="U57" s="15">
        <v>228.88</v>
      </c>
      <c r="V57" s="15">
        <v>120</v>
      </c>
    </row>
    <row r="58" spans="2:22" x14ac:dyDescent="0.25">
      <c r="B58" s="15" t="s">
        <v>136</v>
      </c>
      <c r="C58" s="15" t="s">
        <v>207</v>
      </c>
      <c r="D58" s="15" t="s">
        <v>219</v>
      </c>
      <c r="E58" s="15">
        <v>2023</v>
      </c>
      <c r="F58" s="15" t="s">
        <v>162</v>
      </c>
      <c r="G58" s="15" t="s">
        <v>133</v>
      </c>
      <c r="H58" s="15" t="s">
        <v>136</v>
      </c>
      <c r="I58" s="15" t="s">
        <v>139</v>
      </c>
      <c r="J58" s="15" t="s">
        <v>141</v>
      </c>
      <c r="K58" s="15" t="s">
        <v>282</v>
      </c>
      <c r="L58" s="15" t="s">
        <v>283</v>
      </c>
      <c r="M58" s="15">
        <v>0.84699999999999998</v>
      </c>
      <c r="N58" s="15">
        <v>1.53</v>
      </c>
      <c r="O58" s="15">
        <v>5.2999999999999999E-2</v>
      </c>
      <c r="P58" s="15">
        <v>0.247</v>
      </c>
      <c r="Q58" s="15">
        <v>0.06</v>
      </c>
      <c r="R58" s="15">
        <v>0.98199999999999998</v>
      </c>
      <c r="S58" s="15">
        <v>9.2100000000000009</v>
      </c>
      <c r="U58" s="15">
        <v>228.68</v>
      </c>
      <c r="V58" s="15">
        <v>840</v>
      </c>
    </row>
    <row r="59" spans="2:22" x14ac:dyDescent="0.25">
      <c r="B59" s="15" t="s">
        <v>136</v>
      </c>
      <c r="C59" s="15" t="s">
        <v>207</v>
      </c>
      <c r="D59" s="15" t="s">
        <v>219</v>
      </c>
      <c r="E59" s="15">
        <v>2023</v>
      </c>
      <c r="F59" s="15" t="s">
        <v>162</v>
      </c>
      <c r="G59" s="15" t="s">
        <v>133</v>
      </c>
      <c r="H59" s="15" t="s">
        <v>136</v>
      </c>
      <c r="I59" s="15" t="s">
        <v>139</v>
      </c>
      <c r="J59" s="15" t="s">
        <v>141</v>
      </c>
      <c r="K59" s="15" t="s">
        <v>282</v>
      </c>
      <c r="L59" s="15" t="s">
        <v>284</v>
      </c>
      <c r="M59" s="15">
        <v>1.25</v>
      </c>
      <c r="N59" s="15">
        <v>2.012</v>
      </c>
      <c r="O59" s="15">
        <v>0.13600000000000001</v>
      </c>
      <c r="P59" s="15">
        <v>0.28899999999999998</v>
      </c>
      <c r="Q59" s="15">
        <v>4.2999999999999997E-2</v>
      </c>
      <c r="R59" s="15">
        <v>1.5069999999999999</v>
      </c>
      <c r="S59" s="15">
        <v>9.1630000000000003</v>
      </c>
      <c r="U59" s="15">
        <v>266.82499999999999</v>
      </c>
      <c r="V59" s="15">
        <v>220</v>
      </c>
    </row>
    <row r="60" spans="2:22" x14ac:dyDescent="0.25">
      <c r="B60" s="15" t="s">
        <v>136</v>
      </c>
      <c r="C60" s="15" t="s">
        <v>207</v>
      </c>
      <c r="D60" s="15" t="s">
        <v>219</v>
      </c>
      <c r="E60" s="15">
        <v>2023</v>
      </c>
      <c r="F60" s="15" t="s">
        <v>162</v>
      </c>
      <c r="G60" s="15" t="s">
        <v>133</v>
      </c>
      <c r="H60" s="15" t="s">
        <v>136</v>
      </c>
      <c r="I60" s="15" t="s">
        <v>139</v>
      </c>
      <c r="J60" s="15" t="s">
        <v>141</v>
      </c>
      <c r="K60" s="15" t="s">
        <v>282</v>
      </c>
      <c r="L60" s="15" t="s">
        <v>285</v>
      </c>
      <c r="M60" s="15">
        <v>0.34899999999999998</v>
      </c>
      <c r="N60" s="15">
        <v>0.752</v>
      </c>
      <c r="O60" s="15">
        <v>4.7E-2</v>
      </c>
      <c r="P60" s="15">
        <v>0.09</v>
      </c>
      <c r="Q60" s="15">
        <v>1.6E-2</v>
      </c>
      <c r="R60" s="15">
        <v>0.36099999999999999</v>
      </c>
      <c r="S60" s="15">
        <v>9.125</v>
      </c>
      <c r="U60" s="15">
        <v>262.59500000000003</v>
      </c>
      <c r="V60" s="15">
        <v>260</v>
      </c>
    </row>
    <row r="61" spans="2:22" x14ac:dyDescent="0.25">
      <c r="B61" s="15" t="s">
        <v>136</v>
      </c>
      <c r="C61" s="15" t="s">
        <v>207</v>
      </c>
      <c r="D61" s="15" t="s">
        <v>219</v>
      </c>
      <c r="E61" s="15">
        <v>2023</v>
      </c>
      <c r="F61" s="15" t="s">
        <v>162</v>
      </c>
      <c r="G61" s="15" t="s">
        <v>133</v>
      </c>
      <c r="H61" s="15" t="s">
        <v>136</v>
      </c>
      <c r="I61" s="15" t="s">
        <v>139</v>
      </c>
      <c r="J61" s="15" t="s">
        <v>141</v>
      </c>
      <c r="K61" s="15" t="s">
        <v>282</v>
      </c>
      <c r="L61" s="15" t="s">
        <v>286</v>
      </c>
      <c r="M61" s="15">
        <v>0.55800000000000005</v>
      </c>
      <c r="N61" s="15">
        <v>0.98399999999999999</v>
      </c>
      <c r="O61" s="15">
        <v>2.1999999999999999E-2</v>
      </c>
      <c r="P61" s="15">
        <v>0.161</v>
      </c>
      <c r="Q61" s="15">
        <v>3.4000000000000002E-2</v>
      </c>
      <c r="R61" s="15">
        <v>0.64100000000000001</v>
      </c>
      <c r="S61" s="15">
        <v>9.0609999999999999</v>
      </c>
      <c r="U61" s="15">
        <v>241.167</v>
      </c>
      <c r="V61" s="15">
        <v>2090</v>
      </c>
    </row>
    <row r="62" spans="2:22" x14ac:dyDescent="0.25">
      <c r="B62" s="15" t="s">
        <v>136</v>
      </c>
      <c r="C62" s="15" t="s">
        <v>207</v>
      </c>
      <c r="D62" s="15" t="s">
        <v>219</v>
      </c>
      <c r="E62" s="15">
        <v>2023</v>
      </c>
      <c r="F62" s="15" t="s">
        <v>162</v>
      </c>
      <c r="G62" s="15" t="s">
        <v>133</v>
      </c>
      <c r="H62" s="15" t="s">
        <v>136</v>
      </c>
      <c r="I62" s="15" t="s">
        <v>139</v>
      </c>
      <c r="J62" s="15" t="s">
        <v>141</v>
      </c>
      <c r="K62" s="15" t="s">
        <v>282</v>
      </c>
      <c r="L62" s="15" t="s">
        <v>287</v>
      </c>
      <c r="M62" s="15">
        <v>1.4430000000000001</v>
      </c>
      <c r="N62" s="15">
        <v>1.923</v>
      </c>
      <c r="O62" s="15">
        <v>0.17599999999999999</v>
      </c>
      <c r="P62" s="15">
        <v>0.35699999999999998</v>
      </c>
      <c r="Q62" s="15">
        <v>9.0999999999999998E-2</v>
      </c>
      <c r="R62" s="15">
        <v>2.302</v>
      </c>
      <c r="S62" s="15">
        <v>9.1859999999999999</v>
      </c>
      <c r="U62" s="15">
        <v>228.88</v>
      </c>
      <c r="V62" s="15">
        <v>120</v>
      </c>
    </row>
    <row r="63" spans="2:22" x14ac:dyDescent="0.25">
      <c r="B63" s="15" t="s">
        <v>136</v>
      </c>
      <c r="C63" s="15" t="s">
        <v>207</v>
      </c>
      <c r="D63" s="15" t="s">
        <v>220</v>
      </c>
      <c r="E63" s="15">
        <v>2023</v>
      </c>
      <c r="F63" s="15" t="s">
        <v>162</v>
      </c>
      <c r="G63" s="15" t="s">
        <v>133</v>
      </c>
      <c r="H63" s="15" t="s">
        <v>136</v>
      </c>
      <c r="I63" s="15" t="s">
        <v>139</v>
      </c>
      <c r="J63" s="15" t="s">
        <v>141</v>
      </c>
      <c r="K63" s="15" t="s">
        <v>282</v>
      </c>
      <c r="L63" s="15" t="s">
        <v>283</v>
      </c>
      <c r="M63" s="15">
        <v>1.4159999999999999</v>
      </c>
      <c r="N63" s="15">
        <v>1.976</v>
      </c>
      <c r="O63" s="15">
        <v>6.8000000000000005E-2</v>
      </c>
      <c r="P63" s="15">
        <v>0.53400000000000003</v>
      </c>
      <c r="Q63" s="15">
        <v>0.105</v>
      </c>
      <c r="R63" s="15">
        <v>1.956</v>
      </c>
      <c r="S63" s="15">
        <v>9.2850000000000001</v>
      </c>
      <c r="U63" s="15">
        <v>21093.458999999999</v>
      </c>
      <c r="V63" s="15">
        <v>840</v>
      </c>
    </row>
    <row r="64" spans="2:22" x14ac:dyDescent="0.25">
      <c r="B64" s="15" t="s">
        <v>136</v>
      </c>
      <c r="C64" s="15" t="s">
        <v>207</v>
      </c>
      <c r="D64" s="15" t="s">
        <v>220</v>
      </c>
      <c r="E64" s="15">
        <v>2023</v>
      </c>
      <c r="F64" s="15" t="s">
        <v>162</v>
      </c>
      <c r="G64" s="15" t="s">
        <v>133</v>
      </c>
      <c r="H64" s="15" t="s">
        <v>136</v>
      </c>
      <c r="I64" s="15" t="s">
        <v>139</v>
      </c>
      <c r="J64" s="15" t="s">
        <v>141</v>
      </c>
      <c r="K64" s="15" t="s">
        <v>282</v>
      </c>
      <c r="L64" s="15" t="s">
        <v>284</v>
      </c>
      <c r="M64" s="15">
        <v>2.0790000000000002</v>
      </c>
      <c r="N64" s="15">
        <v>2.5939999999999999</v>
      </c>
      <c r="O64" s="15">
        <v>0.17499999999999999</v>
      </c>
      <c r="P64" s="15">
        <v>0.875</v>
      </c>
      <c r="Q64" s="15">
        <v>0.125</v>
      </c>
      <c r="R64" s="15">
        <v>3.2959999999999998</v>
      </c>
      <c r="S64" s="15">
        <v>9.2379999999999995</v>
      </c>
      <c r="U64" s="15">
        <v>21170.815999999999</v>
      </c>
      <c r="V64" s="15">
        <v>220</v>
      </c>
    </row>
    <row r="65" spans="2:22" x14ac:dyDescent="0.25">
      <c r="B65" s="15" t="s">
        <v>136</v>
      </c>
      <c r="C65" s="15" t="s">
        <v>207</v>
      </c>
      <c r="D65" s="15" t="s">
        <v>220</v>
      </c>
      <c r="E65" s="15">
        <v>2023</v>
      </c>
      <c r="F65" s="15" t="s">
        <v>162</v>
      </c>
      <c r="G65" s="15" t="s">
        <v>133</v>
      </c>
      <c r="H65" s="15" t="s">
        <v>136</v>
      </c>
      <c r="I65" s="15" t="s">
        <v>139</v>
      </c>
      <c r="J65" s="15" t="s">
        <v>141</v>
      </c>
      <c r="K65" s="15" t="s">
        <v>282</v>
      </c>
      <c r="L65" s="15" t="s">
        <v>285</v>
      </c>
      <c r="M65" s="15">
        <v>0.48299999999999998</v>
      </c>
      <c r="N65" s="15">
        <v>0.88800000000000001</v>
      </c>
      <c r="O65" s="15">
        <v>5.5E-2</v>
      </c>
      <c r="P65" s="15">
        <v>0.17199999999999999</v>
      </c>
      <c r="Q65" s="15">
        <v>2.7E-2</v>
      </c>
      <c r="R65" s="15">
        <v>0.53700000000000003</v>
      </c>
      <c r="S65" s="15">
        <v>9.2070000000000007</v>
      </c>
      <c r="U65" s="15">
        <v>21750.003000000001</v>
      </c>
      <c r="V65" s="15">
        <v>260</v>
      </c>
    </row>
    <row r="66" spans="2:22" x14ac:dyDescent="0.25">
      <c r="B66" s="15" t="s">
        <v>136</v>
      </c>
      <c r="C66" s="15" t="s">
        <v>207</v>
      </c>
      <c r="D66" s="15" t="s">
        <v>220</v>
      </c>
      <c r="E66" s="15">
        <v>2023</v>
      </c>
      <c r="F66" s="15" t="s">
        <v>162</v>
      </c>
      <c r="G66" s="15" t="s">
        <v>133</v>
      </c>
      <c r="H66" s="15" t="s">
        <v>136</v>
      </c>
      <c r="I66" s="15" t="s">
        <v>139</v>
      </c>
      <c r="J66" s="15" t="s">
        <v>141</v>
      </c>
      <c r="K66" s="15" t="s">
        <v>282</v>
      </c>
      <c r="L66" s="15" t="s">
        <v>286</v>
      </c>
      <c r="M66" s="15">
        <v>0.83499999999999996</v>
      </c>
      <c r="N66" s="15">
        <v>1.25</v>
      </c>
      <c r="O66" s="15">
        <v>2.7E-2</v>
      </c>
      <c r="P66" s="15">
        <v>0.316</v>
      </c>
      <c r="Q66" s="15">
        <v>6.9000000000000006E-2</v>
      </c>
      <c r="R66" s="15">
        <v>1.0549999999999999</v>
      </c>
      <c r="S66" s="15">
        <v>9.1389999999999993</v>
      </c>
      <c r="U66" s="15">
        <v>21190.332999999999</v>
      </c>
      <c r="V66" s="15">
        <v>2090</v>
      </c>
    </row>
    <row r="67" spans="2:22" x14ac:dyDescent="0.25">
      <c r="B67" s="15" t="s">
        <v>136</v>
      </c>
      <c r="C67" s="15" t="s">
        <v>207</v>
      </c>
      <c r="D67" s="15" t="s">
        <v>220</v>
      </c>
      <c r="E67" s="15">
        <v>2023</v>
      </c>
      <c r="F67" s="15" t="s">
        <v>162</v>
      </c>
      <c r="G67" s="15" t="s">
        <v>133</v>
      </c>
      <c r="H67" s="15" t="s">
        <v>136</v>
      </c>
      <c r="I67" s="15" t="s">
        <v>139</v>
      </c>
      <c r="J67" s="15" t="s">
        <v>141</v>
      </c>
      <c r="K67" s="15" t="s">
        <v>282</v>
      </c>
      <c r="L67" s="15" t="s">
        <v>287</v>
      </c>
      <c r="M67" s="15">
        <v>2.3410000000000002</v>
      </c>
      <c r="N67" s="15">
        <v>2.84</v>
      </c>
      <c r="O67" s="15">
        <v>0.25900000000000001</v>
      </c>
      <c r="P67" s="15">
        <v>1.4119999999999999</v>
      </c>
      <c r="Q67" s="15">
        <v>0.22</v>
      </c>
      <c r="R67" s="15">
        <v>3.5939999999999999</v>
      </c>
      <c r="S67" s="15">
        <v>9.2609999999999992</v>
      </c>
      <c r="U67" s="15">
        <v>21028.137999999999</v>
      </c>
      <c r="V67" s="15">
        <v>120</v>
      </c>
    </row>
    <row r="68" spans="2:22" x14ac:dyDescent="0.25">
      <c r="B68" s="15" t="s">
        <v>136</v>
      </c>
      <c r="C68" s="15" t="s">
        <v>207</v>
      </c>
      <c r="D68" s="15" t="s">
        <v>221</v>
      </c>
      <c r="E68" s="15">
        <v>2023</v>
      </c>
      <c r="F68" s="15" t="s">
        <v>162</v>
      </c>
      <c r="G68" s="15" t="s">
        <v>133</v>
      </c>
      <c r="H68" s="15" t="s">
        <v>136</v>
      </c>
      <c r="I68" s="15" t="s">
        <v>139</v>
      </c>
      <c r="J68" s="15" t="s">
        <v>141</v>
      </c>
      <c r="K68" s="15" t="s">
        <v>282</v>
      </c>
      <c r="L68" s="15" t="s">
        <v>283</v>
      </c>
      <c r="M68" s="15">
        <v>2.2530000000000001</v>
      </c>
      <c r="N68" s="15">
        <v>2.4940000000000002</v>
      </c>
      <c r="O68" s="15">
        <v>8.5999999999999993E-2</v>
      </c>
      <c r="P68" s="15">
        <v>1.3979999999999999</v>
      </c>
      <c r="Q68" s="15">
        <v>0.315</v>
      </c>
      <c r="R68" s="15">
        <v>3.4239999999999999</v>
      </c>
      <c r="S68" s="15">
        <v>9.2859999999999996</v>
      </c>
      <c r="U68" s="15">
        <v>21093.382000000001</v>
      </c>
      <c r="V68" s="15">
        <v>840</v>
      </c>
    </row>
    <row r="69" spans="2:22" x14ac:dyDescent="0.25">
      <c r="B69" s="15" t="s">
        <v>136</v>
      </c>
      <c r="C69" s="15" t="s">
        <v>207</v>
      </c>
      <c r="D69" s="15" t="s">
        <v>221</v>
      </c>
      <c r="E69" s="15">
        <v>2023</v>
      </c>
      <c r="F69" s="15" t="s">
        <v>162</v>
      </c>
      <c r="G69" s="15" t="s">
        <v>133</v>
      </c>
      <c r="H69" s="15" t="s">
        <v>136</v>
      </c>
      <c r="I69" s="15" t="s">
        <v>139</v>
      </c>
      <c r="J69" s="15" t="s">
        <v>141</v>
      </c>
      <c r="K69" s="15" t="s">
        <v>282</v>
      </c>
      <c r="L69" s="15" t="s">
        <v>284</v>
      </c>
      <c r="M69" s="15">
        <v>3.484</v>
      </c>
      <c r="N69" s="15">
        <v>3.4820000000000002</v>
      </c>
      <c r="O69" s="15">
        <v>0.23499999999999999</v>
      </c>
      <c r="P69" s="15">
        <v>2.2989999999999999</v>
      </c>
      <c r="Q69" s="15">
        <v>0.66100000000000003</v>
      </c>
      <c r="R69" s="15">
        <v>5.4470000000000001</v>
      </c>
      <c r="S69" s="15">
        <v>9.2379999999999995</v>
      </c>
      <c r="U69" s="15">
        <v>21169.59</v>
      </c>
      <c r="V69" s="15">
        <v>220</v>
      </c>
    </row>
    <row r="70" spans="2:22" x14ac:dyDescent="0.25">
      <c r="B70" s="15" t="s">
        <v>136</v>
      </c>
      <c r="C70" s="15" t="s">
        <v>207</v>
      </c>
      <c r="D70" s="15" t="s">
        <v>221</v>
      </c>
      <c r="E70" s="15">
        <v>2023</v>
      </c>
      <c r="F70" s="15" t="s">
        <v>162</v>
      </c>
      <c r="G70" s="15" t="s">
        <v>133</v>
      </c>
      <c r="H70" s="15" t="s">
        <v>136</v>
      </c>
      <c r="I70" s="15" t="s">
        <v>139</v>
      </c>
      <c r="J70" s="15" t="s">
        <v>141</v>
      </c>
      <c r="K70" s="15" t="s">
        <v>282</v>
      </c>
      <c r="L70" s="15" t="s">
        <v>285</v>
      </c>
      <c r="M70" s="15">
        <v>0.65700000000000003</v>
      </c>
      <c r="N70" s="15">
        <v>1.077</v>
      </c>
      <c r="O70" s="15">
        <v>6.7000000000000004E-2</v>
      </c>
      <c r="P70" s="15">
        <v>0.249</v>
      </c>
      <c r="Q70" s="15">
        <v>7.1999999999999995E-2</v>
      </c>
      <c r="R70" s="15">
        <v>0.76300000000000001</v>
      </c>
      <c r="S70" s="15">
        <v>9.2080000000000002</v>
      </c>
      <c r="U70" s="15">
        <v>21750.174999999999</v>
      </c>
      <c r="V70" s="15">
        <v>260</v>
      </c>
    </row>
    <row r="71" spans="2:22" x14ac:dyDescent="0.25">
      <c r="B71" s="15" t="s">
        <v>136</v>
      </c>
      <c r="C71" s="15" t="s">
        <v>207</v>
      </c>
      <c r="D71" s="15" t="s">
        <v>221</v>
      </c>
      <c r="E71" s="15">
        <v>2023</v>
      </c>
      <c r="F71" s="15" t="s">
        <v>162</v>
      </c>
      <c r="G71" s="15" t="s">
        <v>133</v>
      </c>
      <c r="H71" s="15" t="s">
        <v>136</v>
      </c>
      <c r="I71" s="15" t="s">
        <v>139</v>
      </c>
      <c r="J71" s="15" t="s">
        <v>141</v>
      </c>
      <c r="K71" s="15" t="s">
        <v>282</v>
      </c>
      <c r="L71" s="15" t="s">
        <v>286</v>
      </c>
      <c r="M71" s="15">
        <v>1.216</v>
      </c>
      <c r="N71" s="15">
        <v>1.5569999999999999</v>
      </c>
      <c r="O71" s="15">
        <v>3.4000000000000002E-2</v>
      </c>
      <c r="P71" s="15">
        <v>0.63300000000000001</v>
      </c>
      <c r="Q71" s="15">
        <v>0.13800000000000001</v>
      </c>
      <c r="R71" s="15">
        <v>1.7</v>
      </c>
      <c r="S71" s="15">
        <v>9.1389999999999993</v>
      </c>
      <c r="U71" s="15">
        <v>21191.61</v>
      </c>
      <c r="V71" s="15">
        <v>2090</v>
      </c>
    </row>
    <row r="72" spans="2:22" x14ac:dyDescent="0.25">
      <c r="B72" s="15" t="s">
        <v>136</v>
      </c>
      <c r="C72" s="15" t="s">
        <v>207</v>
      </c>
      <c r="D72" s="15" t="s">
        <v>221</v>
      </c>
      <c r="E72" s="15">
        <v>2023</v>
      </c>
      <c r="F72" s="15" t="s">
        <v>162</v>
      </c>
      <c r="G72" s="15" t="s">
        <v>133</v>
      </c>
      <c r="H72" s="15" t="s">
        <v>136</v>
      </c>
      <c r="I72" s="15" t="s">
        <v>139</v>
      </c>
      <c r="J72" s="15" t="s">
        <v>141</v>
      </c>
      <c r="K72" s="15" t="s">
        <v>282</v>
      </c>
      <c r="L72" s="15" t="s">
        <v>287</v>
      </c>
      <c r="M72" s="15">
        <v>4.6319999999999997</v>
      </c>
      <c r="N72" s="15">
        <v>4.2850000000000001</v>
      </c>
      <c r="O72" s="15">
        <v>0.39100000000000001</v>
      </c>
      <c r="P72" s="15">
        <v>3.5489999999999999</v>
      </c>
      <c r="Q72" s="15">
        <v>1.121</v>
      </c>
      <c r="R72" s="15">
        <v>7.5540000000000003</v>
      </c>
      <c r="S72" s="15">
        <v>9.2629999999999999</v>
      </c>
      <c r="U72" s="15">
        <v>21028.137999999999</v>
      </c>
      <c r="V72" s="15">
        <v>120</v>
      </c>
    </row>
    <row r="73" spans="2:22" x14ac:dyDescent="0.25">
      <c r="B73" s="15" t="s">
        <v>136</v>
      </c>
      <c r="C73" s="15" t="s">
        <v>207</v>
      </c>
      <c r="D73" s="15" t="s">
        <v>222</v>
      </c>
      <c r="E73" s="15">
        <v>2023</v>
      </c>
      <c r="F73" s="15" t="s">
        <v>162</v>
      </c>
      <c r="G73" s="15" t="s">
        <v>133</v>
      </c>
      <c r="H73" s="15" t="s">
        <v>136</v>
      </c>
      <c r="I73" s="15" t="s">
        <v>139</v>
      </c>
      <c r="J73" s="15" t="s">
        <v>141</v>
      </c>
      <c r="K73" s="15" t="s">
        <v>282</v>
      </c>
      <c r="L73" s="15" t="s">
        <v>283</v>
      </c>
      <c r="M73" s="15">
        <v>2.7749999999999999</v>
      </c>
      <c r="N73" s="15">
        <v>2.3849999999999998</v>
      </c>
      <c r="O73" s="15">
        <v>8.2000000000000003E-2</v>
      </c>
      <c r="P73" s="15">
        <v>2.08</v>
      </c>
      <c r="Q73" s="15">
        <v>0.77300000000000002</v>
      </c>
      <c r="R73" s="15">
        <v>4.2460000000000004</v>
      </c>
      <c r="S73" s="15">
        <v>9.5310000000000006</v>
      </c>
      <c r="U73" s="15">
        <v>108640.478</v>
      </c>
      <c r="V73" s="15">
        <v>840</v>
      </c>
    </row>
    <row r="74" spans="2:22" x14ac:dyDescent="0.25">
      <c r="B74" s="15" t="s">
        <v>136</v>
      </c>
      <c r="C74" s="15" t="s">
        <v>207</v>
      </c>
      <c r="D74" s="15" t="s">
        <v>222</v>
      </c>
      <c r="E74" s="15">
        <v>2023</v>
      </c>
      <c r="F74" s="15" t="s">
        <v>162</v>
      </c>
      <c r="G74" s="15" t="s">
        <v>133</v>
      </c>
      <c r="H74" s="15" t="s">
        <v>136</v>
      </c>
      <c r="I74" s="15" t="s">
        <v>139</v>
      </c>
      <c r="J74" s="15" t="s">
        <v>141</v>
      </c>
      <c r="K74" s="15" t="s">
        <v>282</v>
      </c>
      <c r="L74" s="15" t="s">
        <v>284</v>
      </c>
      <c r="M74" s="15">
        <v>4.2789999999999999</v>
      </c>
      <c r="N74" s="15">
        <v>3.2669999999999999</v>
      </c>
      <c r="O74" s="15">
        <v>0.22</v>
      </c>
      <c r="P74" s="15">
        <v>4.0490000000000004</v>
      </c>
      <c r="Q74" s="15">
        <v>1.371</v>
      </c>
      <c r="R74" s="15">
        <v>6.4660000000000002</v>
      </c>
      <c r="S74" s="15">
        <v>9.4789999999999992</v>
      </c>
      <c r="U74" s="15">
        <v>108546.205</v>
      </c>
      <c r="V74" s="15">
        <v>220</v>
      </c>
    </row>
    <row r="75" spans="2:22" x14ac:dyDescent="0.25">
      <c r="B75" s="15" t="s">
        <v>136</v>
      </c>
      <c r="C75" s="15" t="s">
        <v>207</v>
      </c>
      <c r="D75" s="15" t="s">
        <v>222</v>
      </c>
      <c r="E75" s="15">
        <v>2023</v>
      </c>
      <c r="F75" s="15" t="s">
        <v>162</v>
      </c>
      <c r="G75" s="15" t="s">
        <v>133</v>
      </c>
      <c r="H75" s="15" t="s">
        <v>136</v>
      </c>
      <c r="I75" s="15" t="s">
        <v>139</v>
      </c>
      <c r="J75" s="15" t="s">
        <v>141</v>
      </c>
      <c r="K75" s="15" t="s">
        <v>282</v>
      </c>
      <c r="L75" s="15" t="s">
        <v>285</v>
      </c>
      <c r="M75" s="15">
        <v>0.79900000000000004</v>
      </c>
      <c r="N75" s="15">
        <v>1.103</v>
      </c>
      <c r="O75" s="15">
        <v>6.8000000000000005E-2</v>
      </c>
      <c r="P75" s="15">
        <v>0.46200000000000002</v>
      </c>
      <c r="Q75" s="15">
        <v>0.11899999999999999</v>
      </c>
      <c r="R75" s="15">
        <v>1.024</v>
      </c>
      <c r="S75" s="15">
        <v>9.4589999999999996</v>
      </c>
      <c r="U75" s="15">
        <v>109958.196</v>
      </c>
      <c r="V75" s="15">
        <v>260</v>
      </c>
    </row>
    <row r="76" spans="2:22" x14ac:dyDescent="0.25">
      <c r="B76" s="15" t="s">
        <v>136</v>
      </c>
      <c r="C76" s="15" t="s">
        <v>207</v>
      </c>
      <c r="D76" s="15" t="s">
        <v>222</v>
      </c>
      <c r="E76" s="15">
        <v>2023</v>
      </c>
      <c r="F76" s="15" t="s">
        <v>162</v>
      </c>
      <c r="G76" s="15" t="s">
        <v>133</v>
      </c>
      <c r="H76" s="15" t="s">
        <v>136</v>
      </c>
      <c r="I76" s="15" t="s">
        <v>139</v>
      </c>
      <c r="J76" s="15" t="s">
        <v>141</v>
      </c>
      <c r="K76" s="15" t="s">
        <v>282</v>
      </c>
      <c r="L76" s="15" t="s">
        <v>286</v>
      </c>
      <c r="M76" s="15">
        <v>1.554</v>
      </c>
      <c r="N76" s="15">
        <v>1.708</v>
      </c>
      <c r="O76" s="15">
        <v>3.6999999999999998E-2</v>
      </c>
      <c r="P76" s="15">
        <v>0.998</v>
      </c>
      <c r="Q76" s="15">
        <v>0.27400000000000002</v>
      </c>
      <c r="R76" s="15">
        <v>2.2309999999999999</v>
      </c>
      <c r="S76" s="15">
        <v>9.3919999999999995</v>
      </c>
      <c r="U76" s="15">
        <v>107841.89</v>
      </c>
      <c r="V76" s="15">
        <v>2090</v>
      </c>
    </row>
    <row r="77" spans="2:22" x14ac:dyDescent="0.25">
      <c r="B77" s="15" t="s">
        <v>136</v>
      </c>
      <c r="C77" s="15" t="s">
        <v>207</v>
      </c>
      <c r="D77" s="15" t="s">
        <v>222</v>
      </c>
      <c r="E77" s="15">
        <v>2023</v>
      </c>
      <c r="F77" s="15" t="s">
        <v>162</v>
      </c>
      <c r="G77" s="15" t="s">
        <v>133</v>
      </c>
      <c r="H77" s="15" t="s">
        <v>136</v>
      </c>
      <c r="I77" s="15" t="s">
        <v>139</v>
      </c>
      <c r="J77" s="15" t="s">
        <v>141</v>
      </c>
      <c r="K77" s="15" t="s">
        <v>282</v>
      </c>
      <c r="L77" s="15" t="s">
        <v>287</v>
      </c>
      <c r="M77" s="15">
        <v>5.84</v>
      </c>
      <c r="N77" s="15">
        <v>4.4660000000000002</v>
      </c>
      <c r="O77" s="15">
        <v>0.40799999999999997</v>
      </c>
      <c r="P77" s="15">
        <v>4.5179999999999998</v>
      </c>
      <c r="Q77" s="15">
        <v>2.7610000000000001</v>
      </c>
      <c r="R77" s="15">
        <v>8.2080000000000002</v>
      </c>
      <c r="S77" s="15">
        <v>9.5120000000000005</v>
      </c>
      <c r="U77" s="15">
        <v>108227.57399999999</v>
      </c>
      <c r="V77" s="15">
        <v>120</v>
      </c>
    </row>
    <row r="78" spans="2:22" x14ac:dyDescent="0.25">
      <c r="B78" s="15" t="s">
        <v>136</v>
      </c>
      <c r="C78" s="15" t="s">
        <v>207</v>
      </c>
      <c r="D78" s="15" t="s">
        <v>223</v>
      </c>
      <c r="E78" s="15">
        <v>2023</v>
      </c>
      <c r="F78" s="15" t="s">
        <v>162</v>
      </c>
      <c r="G78" s="15" t="s">
        <v>133</v>
      </c>
      <c r="H78" s="15" t="s">
        <v>136</v>
      </c>
      <c r="I78" s="15" t="s">
        <v>139</v>
      </c>
      <c r="J78" s="15" t="s">
        <v>141</v>
      </c>
      <c r="K78" s="15" t="s">
        <v>282</v>
      </c>
      <c r="L78" s="15" t="s">
        <v>283</v>
      </c>
      <c r="M78" s="15">
        <v>3.097</v>
      </c>
      <c r="N78" s="15">
        <v>2.4460000000000002</v>
      </c>
      <c r="O78" s="15">
        <v>8.4000000000000005E-2</v>
      </c>
      <c r="P78" s="15">
        <v>2.609</v>
      </c>
      <c r="Q78" s="15">
        <v>1.2230000000000001</v>
      </c>
      <c r="R78" s="15">
        <v>4.3319999999999999</v>
      </c>
      <c r="S78" s="15">
        <v>9.532</v>
      </c>
      <c r="U78" s="15">
        <v>108641.556</v>
      </c>
      <c r="V78" s="15">
        <v>840</v>
      </c>
    </row>
    <row r="79" spans="2:22" x14ac:dyDescent="0.25">
      <c r="B79" s="15" t="s">
        <v>136</v>
      </c>
      <c r="C79" s="15" t="s">
        <v>207</v>
      </c>
      <c r="D79" s="15" t="s">
        <v>223</v>
      </c>
      <c r="E79" s="15">
        <v>2023</v>
      </c>
      <c r="F79" s="15" t="s">
        <v>162</v>
      </c>
      <c r="G79" s="15" t="s">
        <v>133</v>
      </c>
      <c r="H79" s="15" t="s">
        <v>136</v>
      </c>
      <c r="I79" s="15" t="s">
        <v>139</v>
      </c>
      <c r="J79" s="15" t="s">
        <v>141</v>
      </c>
      <c r="K79" s="15" t="s">
        <v>282</v>
      </c>
      <c r="L79" s="15" t="s">
        <v>284</v>
      </c>
      <c r="M79" s="15">
        <v>4.274</v>
      </c>
      <c r="N79" s="15">
        <v>3.085</v>
      </c>
      <c r="O79" s="15">
        <v>0.20799999999999999</v>
      </c>
      <c r="P79" s="15">
        <v>3.7109999999999999</v>
      </c>
      <c r="Q79" s="15">
        <v>1.694</v>
      </c>
      <c r="R79" s="15">
        <v>6.3140000000000001</v>
      </c>
      <c r="S79" s="15">
        <v>9.48</v>
      </c>
      <c r="U79" s="15">
        <v>108545.71799999999</v>
      </c>
      <c r="V79" s="15">
        <v>220</v>
      </c>
    </row>
    <row r="80" spans="2:22" x14ac:dyDescent="0.25">
      <c r="B80" s="15" t="s">
        <v>136</v>
      </c>
      <c r="C80" s="15" t="s">
        <v>207</v>
      </c>
      <c r="D80" s="15" t="s">
        <v>223</v>
      </c>
      <c r="E80" s="15">
        <v>2023</v>
      </c>
      <c r="F80" s="15" t="s">
        <v>162</v>
      </c>
      <c r="G80" s="15" t="s">
        <v>133</v>
      </c>
      <c r="H80" s="15" t="s">
        <v>136</v>
      </c>
      <c r="I80" s="15" t="s">
        <v>139</v>
      </c>
      <c r="J80" s="15" t="s">
        <v>141</v>
      </c>
      <c r="K80" s="15" t="s">
        <v>282</v>
      </c>
      <c r="L80" s="15" t="s">
        <v>285</v>
      </c>
      <c r="M80" s="15">
        <v>0.91800000000000004</v>
      </c>
      <c r="N80" s="15">
        <v>1.1930000000000001</v>
      </c>
      <c r="O80" s="15">
        <v>7.3999999999999996E-2</v>
      </c>
      <c r="P80" s="15">
        <v>0.52900000000000003</v>
      </c>
      <c r="Q80" s="15">
        <v>0.18099999999999999</v>
      </c>
      <c r="R80" s="15">
        <v>1.095</v>
      </c>
      <c r="S80" s="15">
        <v>9.4589999999999996</v>
      </c>
      <c r="U80" s="15">
        <v>109956.55899999999</v>
      </c>
      <c r="V80" s="15">
        <v>260</v>
      </c>
    </row>
    <row r="81" spans="2:22" x14ac:dyDescent="0.25">
      <c r="B81" s="15" t="s">
        <v>136</v>
      </c>
      <c r="C81" s="15" t="s">
        <v>207</v>
      </c>
      <c r="D81" s="15" t="s">
        <v>223</v>
      </c>
      <c r="E81" s="15">
        <v>2023</v>
      </c>
      <c r="F81" s="15" t="s">
        <v>162</v>
      </c>
      <c r="G81" s="15" t="s">
        <v>133</v>
      </c>
      <c r="H81" s="15" t="s">
        <v>136</v>
      </c>
      <c r="I81" s="15" t="s">
        <v>139</v>
      </c>
      <c r="J81" s="15" t="s">
        <v>141</v>
      </c>
      <c r="K81" s="15" t="s">
        <v>282</v>
      </c>
      <c r="L81" s="15" t="s">
        <v>286</v>
      </c>
      <c r="M81" s="15">
        <v>1.7070000000000001</v>
      </c>
      <c r="N81" s="15">
        <v>1.6259999999999999</v>
      </c>
      <c r="O81" s="15">
        <v>3.5999999999999997E-2</v>
      </c>
      <c r="P81" s="15">
        <v>1.2589999999999999</v>
      </c>
      <c r="Q81" s="15">
        <v>0.48399999999999999</v>
      </c>
      <c r="R81" s="15">
        <v>2.4209999999999998</v>
      </c>
      <c r="S81" s="15">
        <v>9.3930000000000007</v>
      </c>
      <c r="U81" s="15">
        <v>107841.412</v>
      </c>
      <c r="V81" s="15">
        <v>2090</v>
      </c>
    </row>
    <row r="82" spans="2:22" x14ac:dyDescent="0.25">
      <c r="B82" s="15" t="s">
        <v>136</v>
      </c>
      <c r="C82" s="15" t="s">
        <v>207</v>
      </c>
      <c r="D82" s="15" t="s">
        <v>223</v>
      </c>
      <c r="E82" s="15">
        <v>2023</v>
      </c>
      <c r="F82" s="15" t="s">
        <v>162</v>
      </c>
      <c r="G82" s="15" t="s">
        <v>133</v>
      </c>
      <c r="H82" s="15" t="s">
        <v>136</v>
      </c>
      <c r="I82" s="15" t="s">
        <v>139</v>
      </c>
      <c r="J82" s="15" t="s">
        <v>141</v>
      </c>
      <c r="K82" s="15" t="s">
        <v>282</v>
      </c>
      <c r="L82" s="15" t="s">
        <v>287</v>
      </c>
      <c r="M82" s="15">
        <v>5.7949999999999999</v>
      </c>
      <c r="N82" s="15">
        <v>3.7040000000000002</v>
      </c>
      <c r="O82" s="15">
        <v>0.33800000000000002</v>
      </c>
      <c r="P82" s="15">
        <v>5.1449999999999996</v>
      </c>
      <c r="Q82" s="15">
        <v>2.7210000000000001</v>
      </c>
      <c r="R82" s="15">
        <v>8.0790000000000006</v>
      </c>
      <c r="S82" s="15">
        <v>9.5129999999999999</v>
      </c>
      <c r="U82" s="15">
        <v>108227.57399999999</v>
      </c>
      <c r="V82" s="15">
        <v>120</v>
      </c>
    </row>
    <row r="83" spans="2:22" x14ac:dyDescent="0.25">
      <c r="B83" s="15" t="s">
        <v>136</v>
      </c>
      <c r="C83" s="15" t="s">
        <v>207</v>
      </c>
      <c r="D83" s="15" t="s">
        <v>224</v>
      </c>
      <c r="E83" s="15">
        <v>2023</v>
      </c>
      <c r="F83" s="15" t="s">
        <v>162</v>
      </c>
      <c r="G83" s="15" t="s">
        <v>133</v>
      </c>
      <c r="H83" s="15" t="s">
        <v>136</v>
      </c>
      <c r="I83" s="15" t="s">
        <v>139</v>
      </c>
      <c r="J83" s="15" t="s">
        <v>141</v>
      </c>
      <c r="K83" s="15" t="s">
        <v>282</v>
      </c>
      <c r="L83" s="15" t="s">
        <v>283</v>
      </c>
      <c r="M83" s="15">
        <v>2.7810000000000001</v>
      </c>
      <c r="N83" s="15">
        <v>2.077</v>
      </c>
      <c r="O83" s="15">
        <v>7.1999999999999995E-2</v>
      </c>
      <c r="P83" s="15">
        <v>2.3820000000000001</v>
      </c>
      <c r="Q83" s="15">
        <v>1.2909999999999999</v>
      </c>
      <c r="R83" s="15">
        <v>3.8849999999999998</v>
      </c>
      <c r="S83" s="15">
        <v>9.9990000000000006</v>
      </c>
      <c r="U83" s="15">
        <v>274340.42700000003</v>
      </c>
      <c r="V83" s="15">
        <v>840</v>
      </c>
    </row>
    <row r="84" spans="2:22" x14ac:dyDescent="0.25">
      <c r="B84" s="15" t="s">
        <v>136</v>
      </c>
      <c r="C84" s="15" t="s">
        <v>207</v>
      </c>
      <c r="D84" s="15" t="s">
        <v>224</v>
      </c>
      <c r="E84" s="15">
        <v>2023</v>
      </c>
      <c r="F84" s="15" t="s">
        <v>162</v>
      </c>
      <c r="G84" s="15" t="s">
        <v>133</v>
      </c>
      <c r="H84" s="15" t="s">
        <v>136</v>
      </c>
      <c r="I84" s="15" t="s">
        <v>139</v>
      </c>
      <c r="J84" s="15" t="s">
        <v>141</v>
      </c>
      <c r="K84" s="15" t="s">
        <v>282</v>
      </c>
      <c r="L84" s="15" t="s">
        <v>284</v>
      </c>
      <c r="M84" s="15">
        <v>3.7829999999999999</v>
      </c>
      <c r="N84" s="15">
        <v>2.5249999999999999</v>
      </c>
      <c r="O84" s="15">
        <v>0.17</v>
      </c>
      <c r="P84" s="15">
        <v>3.4350000000000001</v>
      </c>
      <c r="Q84" s="15">
        <v>1.6870000000000001</v>
      </c>
      <c r="R84" s="15">
        <v>5.2919999999999998</v>
      </c>
      <c r="S84" s="15">
        <v>9.94</v>
      </c>
      <c r="U84" s="15">
        <v>274165.08399999997</v>
      </c>
      <c r="V84" s="15">
        <v>220</v>
      </c>
    </row>
    <row r="85" spans="2:22" x14ac:dyDescent="0.25">
      <c r="B85" s="15" t="s">
        <v>136</v>
      </c>
      <c r="C85" s="15" t="s">
        <v>207</v>
      </c>
      <c r="D85" s="15" t="s">
        <v>224</v>
      </c>
      <c r="E85" s="15">
        <v>2023</v>
      </c>
      <c r="F85" s="15" t="s">
        <v>162</v>
      </c>
      <c r="G85" s="15" t="s">
        <v>133</v>
      </c>
      <c r="H85" s="15" t="s">
        <v>136</v>
      </c>
      <c r="I85" s="15" t="s">
        <v>139</v>
      </c>
      <c r="J85" s="15" t="s">
        <v>141</v>
      </c>
      <c r="K85" s="15" t="s">
        <v>282</v>
      </c>
      <c r="L85" s="15" t="s">
        <v>285</v>
      </c>
      <c r="M85" s="15">
        <v>0.91200000000000003</v>
      </c>
      <c r="N85" s="15">
        <v>1.151</v>
      </c>
      <c r="O85" s="15">
        <v>7.0999999999999994E-2</v>
      </c>
      <c r="P85" s="15">
        <v>0.61299999999999999</v>
      </c>
      <c r="Q85" s="15">
        <v>0.254</v>
      </c>
      <c r="R85" s="15">
        <v>1.0860000000000001</v>
      </c>
      <c r="S85" s="15">
        <v>9.9359999999999999</v>
      </c>
      <c r="U85" s="15">
        <v>275876.68699999998</v>
      </c>
      <c r="V85" s="15">
        <v>260</v>
      </c>
    </row>
    <row r="86" spans="2:22" x14ac:dyDescent="0.25">
      <c r="B86" s="15" t="s">
        <v>136</v>
      </c>
      <c r="C86" s="15" t="s">
        <v>207</v>
      </c>
      <c r="D86" s="15" t="s">
        <v>224</v>
      </c>
      <c r="E86" s="15">
        <v>2023</v>
      </c>
      <c r="F86" s="15" t="s">
        <v>162</v>
      </c>
      <c r="G86" s="15" t="s">
        <v>133</v>
      </c>
      <c r="H86" s="15" t="s">
        <v>136</v>
      </c>
      <c r="I86" s="15" t="s">
        <v>139</v>
      </c>
      <c r="J86" s="15" t="s">
        <v>141</v>
      </c>
      <c r="K86" s="15" t="s">
        <v>282</v>
      </c>
      <c r="L86" s="15" t="s">
        <v>286</v>
      </c>
      <c r="M86" s="15">
        <v>1.647</v>
      </c>
      <c r="N86" s="15">
        <v>1.446</v>
      </c>
      <c r="O86" s="15">
        <v>3.2000000000000001E-2</v>
      </c>
      <c r="P86" s="15">
        <v>1.296</v>
      </c>
      <c r="Q86" s="15">
        <v>0.59899999999999998</v>
      </c>
      <c r="R86" s="15">
        <v>2.298</v>
      </c>
      <c r="S86" s="15">
        <v>9.8719999999999999</v>
      </c>
      <c r="U86" s="15">
        <v>271367.70400000003</v>
      </c>
      <c r="V86" s="15">
        <v>2090</v>
      </c>
    </row>
    <row r="87" spans="2:22" x14ac:dyDescent="0.25">
      <c r="B87" s="15" t="s">
        <v>136</v>
      </c>
      <c r="C87" s="15" t="s">
        <v>207</v>
      </c>
      <c r="D87" s="15" t="s">
        <v>224</v>
      </c>
      <c r="E87" s="15">
        <v>2023</v>
      </c>
      <c r="F87" s="15" t="s">
        <v>162</v>
      </c>
      <c r="G87" s="15" t="s">
        <v>133</v>
      </c>
      <c r="H87" s="15" t="s">
        <v>136</v>
      </c>
      <c r="I87" s="15" t="s">
        <v>139</v>
      </c>
      <c r="J87" s="15" t="s">
        <v>141</v>
      </c>
      <c r="K87" s="15" t="s">
        <v>282</v>
      </c>
      <c r="L87" s="15" t="s">
        <v>287</v>
      </c>
      <c r="M87" s="15">
        <v>5.3449999999999998</v>
      </c>
      <c r="N87" s="15">
        <v>3.4609999999999999</v>
      </c>
      <c r="O87" s="15">
        <v>0.316</v>
      </c>
      <c r="P87" s="15">
        <v>4.657</v>
      </c>
      <c r="Q87" s="15">
        <v>2.956</v>
      </c>
      <c r="R87" s="15">
        <v>7.6989999999999998</v>
      </c>
      <c r="S87" s="15">
        <v>9.9789999999999992</v>
      </c>
      <c r="U87" s="15">
        <v>272851.826</v>
      </c>
      <c r="V87" s="15">
        <v>120</v>
      </c>
    </row>
    <row r="88" spans="2:22" x14ac:dyDescent="0.25">
      <c r="B88" s="15" t="s">
        <v>136</v>
      </c>
      <c r="C88" s="15" t="s">
        <v>207</v>
      </c>
      <c r="D88" s="15" t="s">
        <v>225</v>
      </c>
      <c r="E88" s="15">
        <v>2023</v>
      </c>
      <c r="F88" s="15" t="s">
        <v>162</v>
      </c>
      <c r="G88" s="15" t="s">
        <v>133</v>
      </c>
      <c r="H88" s="15" t="s">
        <v>136</v>
      </c>
      <c r="I88" s="15" t="s">
        <v>139</v>
      </c>
      <c r="J88" s="15" t="s">
        <v>141</v>
      </c>
      <c r="K88" s="15" t="s">
        <v>282</v>
      </c>
      <c r="L88" s="15" t="s">
        <v>283</v>
      </c>
      <c r="M88" s="15">
        <v>2.3290000000000002</v>
      </c>
      <c r="N88" s="15">
        <v>1.7529999999999999</v>
      </c>
      <c r="O88" s="15">
        <v>0.06</v>
      </c>
      <c r="P88" s="15">
        <v>1.978</v>
      </c>
      <c r="Q88" s="15">
        <v>1.0860000000000001</v>
      </c>
      <c r="R88" s="15">
        <v>3.1859999999999999</v>
      </c>
      <c r="S88" s="15">
        <v>9.9990000000000006</v>
      </c>
      <c r="U88" s="15">
        <v>274339.38900000002</v>
      </c>
      <c r="V88" s="15">
        <v>840</v>
      </c>
    </row>
    <row r="89" spans="2:22" x14ac:dyDescent="0.25">
      <c r="B89" s="15" t="s">
        <v>136</v>
      </c>
      <c r="C89" s="15" t="s">
        <v>207</v>
      </c>
      <c r="D89" s="15" t="s">
        <v>225</v>
      </c>
      <c r="E89" s="15">
        <v>2023</v>
      </c>
      <c r="F89" s="15" t="s">
        <v>162</v>
      </c>
      <c r="G89" s="15" t="s">
        <v>133</v>
      </c>
      <c r="H89" s="15" t="s">
        <v>136</v>
      </c>
      <c r="I89" s="15" t="s">
        <v>139</v>
      </c>
      <c r="J89" s="15" t="s">
        <v>141</v>
      </c>
      <c r="K89" s="15" t="s">
        <v>282</v>
      </c>
      <c r="L89" s="15" t="s">
        <v>284</v>
      </c>
      <c r="M89" s="15">
        <v>3.145</v>
      </c>
      <c r="N89" s="15">
        <v>2.3370000000000002</v>
      </c>
      <c r="O89" s="15">
        <v>0.158</v>
      </c>
      <c r="P89" s="15">
        <v>2.6930000000000001</v>
      </c>
      <c r="Q89" s="15">
        <v>1.4670000000000001</v>
      </c>
      <c r="R89" s="15">
        <v>4.2300000000000004</v>
      </c>
      <c r="S89" s="15">
        <v>9.94</v>
      </c>
      <c r="U89" s="15">
        <v>274168.99300000002</v>
      </c>
      <c r="V89" s="15">
        <v>220</v>
      </c>
    </row>
    <row r="90" spans="2:22" x14ac:dyDescent="0.25">
      <c r="B90" s="15" t="s">
        <v>136</v>
      </c>
      <c r="C90" s="15" t="s">
        <v>207</v>
      </c>
      <c r="D90" s="15" t="s">
        <v>225</v>
      </c>
      <c r="E90" s="15">
        <v>2023</v>
      </c>
      <c r="F90" s="15" t="s">
        <v>162</v>
      </c>
      <c r="G90" s="15" t="s">
        <v>133</v>
      </c>
      <c r="H90" s="15" t="s">
        <v>136</v>
      </c>
      <c r="I90" s="15" t="s">
        <v>139</v>
      </c>
      <c r="J90" s="15" t="s">
        <v>141</v>
      </c>
      <c r="K90" s="15" t="s">
        <v>282</v>
      </c>
      <c r="L90" s="15" t="s">
        <v>285</v>
      </c>
      <c r="M90" s="15">
        <v>0.88600000000000001</v>
      </c>
      <c r="N90" s="15">
        <v>0.95399999999999996</v>
      </c>
      <c r="O90" s="15">
        <v>5.8999999999999997E-2</v>
      </c>
      <c r="P90" s="15">
        <v>0.65900000000000003</v>
      </c>
      <c r="Q90" s="15">
        <v>0.27900000000000003</v>
      </c>
      <c r="R90" s="15">
        <v>1.1419999999999999</v>
      </c>
      <c r="S90" s="15">
        <v>9.9359999999999999</v>
      </c>
      <c r="U90" s="15">
        <v>275878.72899999999</v>
      </c>
      <c r="V90" s="15">
        <v>260</v>
      </c>
    </row>
    <row r="91" spans="2:22" x14ac:dyDescent="0.25">
      <c r="B91" s="15" t="s">
        <v>136</v>
      </c>
      <c r="C91" s="15" t="s">
        <v>207</v>
      </c>
      <c r="D91" s="15" t="s">
        <v>225</v>
      </c>
      <c r="E91" s="15">
        <v>2023</v>
      </c>
      <c r="F91" s="15" t="s">
        <v>162</v>
      </c>
      <c r="G91" s="15" t="s">
        <v>133</v>
      </c>
      <c r="H91" s="15" t="s">
        <v>136</v>
      </c>
      <c r="I91" s="15" t="s">
        <v>139</v>
      </c>
      <c r="J91" s="15" t="s">
        <v>141</v>
      </c>
      <c r="K91" s="15" t="s">
        <v>282</v>
      </c>
      <c r="L91" s="15" t="s">
        <v>286</v>
      </c>
      <c r="M91" s="15">
        <v>1.5049999999999999</v>
      </c>
      <c r="N91" s="15">
        <v>1.276</v>
      </c>
      <c r="O91" s="15">
        <v>2.8000000000000001E-2</v>
      </c>
      <c r="P91" s="15">
        <v>1.1850000000000001</v>
      </c>
      <c r="Q91" s="15">
        <v>0.59699999999999998</v>
      </c>
      <c r="R91" s="15">
        <v>2.052</v>
      </c>
      <c r="S91" s="15">
        <v>9.8719999999999999</v>
      </c>
      <c r="U91" s="15">
        <v>271365.68699999998</v>
      </c>
      <c r="V91" s="15">
        <v>2090</v>
      </c>
    </row>
    <row r="92" spans="2:22" x14ac:dyDescent="0.25">
      <c r="B92" s="15" t="s">
        <v>136</v>
      </c>
      <c r="C92" s="15" t="s">
        <v>207</v>
      </c>
      <c r="D92" s="15" t="s">
        <v>225</v>
      </c>
      <c r="E92" s="15">
        <v>2023</v>
      </c>
      <c r="F92" s="15" t="s">
        <v>162</v>
      </c>
      <c r="G92" s="15" t="s">
        <v>133</v>
      </c>
      <c r="H92" s="15" t="s">
        <v>136</v>
      </c>
      <c r="I92" s="15" t="s">
        <v>139</v>
      </c>
      <c r="J92" s="15" t="s">
        <v>141</v>
      </c>
      <c r="K92" s="15" t="s">
        <v>282</v>
      </c>
      <c r="L92" s="15" t="s">
        <v>287</v>
      </c>
      <c r="M92" s="15">
        <v>4.383</v>
      </c>
      <c r="N92" s="15">
        <v>3.0089999999999999</v>
      </c>
      <c r="O92" s="15">
        <v>0.27500000000000002</v>
      </c>
      <c r="P92" s="15">
        <v>3.5680000000000001</v>
      </c>
      <c r="Q92" s="15">
        <v>1.925</v>
      </c>
      <c r="R92" s="15">
        <v>6.8550000000000004</v>
      </c>
      <c r="S92" s="15">
        <v>9.9789999999999992</v>
      </c>
      <c r="U92" s="15">
        <v>272851.82500000001</v>
      </c>
      <c r="V92" s="15">
        <v>120</v>
      </c>
    </row>
    <row r="93" spans="2:22" x14ac:dyDescent="0.25">
      <c r="B93" s="15" t="s">
        <v>136</v>
      </c>
      <c r="C93" s="15" t="s">
        <v>207</v>
      </c>
      <c r="D93" s="15" t="s">
        <v>226</v>
      </c>
      <c r="E93" s="15">
        <v>2023</v>
      </c>
      <c r="F93" s="15" t="s">
        <v>162</v>
      </c>
      <c r="G93" s="15" t="s">
        <v>133</v>
      </c>
      <c r="H93" s="15" t="s">
        <v>136</v>
      </c>
      <c r="I93" s="15" t="s">
        <v>139</v>
      </c>
      <c r="J93" s="15" t="s">
        <v>141</v>
      </c>
      <c r="K93" s="15" t="s">
        <v>282</v>
      </c>
      <c r="L93" s="15" t="s">
        <v>283</v>
      </c>
      <c r="M93" s="15">
        <v>1.8859999999999999</v>
      </c>
      <c r="N93" s="15">
        <v>1.4850000000000001</v>
      </c>
      <c r="O93" s="15">
        <v>5.0999999999999997E-2</v>
      </c>
      <c r="P93" s="15">
        <v>1.5349999999999999</v>
      </c>
      <c r="Q93" s="15">
        <v>0.84499999999999997</v>
      </c>
      <c r="R93" s="15">
        <v>2.605</v>
      </c>
      <c r="S93" s="15">
        <v>10.726000000000001</v>
      </c>
      <c r="U93" s="15">
        <v>537263.16500000004</v>
      </c>
      <c r="V93" s="15">
        <v>840</v>
      </c>
    </row>
    <row r="94" spans="2:22" x14ac:dyDescent="0.25">
      <c r="B94" s="15" t="s">
        <v>136</v>
      </c>
      <c r="C94" s="15" t="s">
        <v>207</v>
      </c>
      <c r="D94" s="15" t="s">
        <v>226</v>
      </c>
      <c r="E94" s="15">
        <v>2023</v>
      </c>
      <c r="F94" s="15" t="s">
        <v>162</v>
      </c>
      <c r="G94" s="15" t="s">
        <v>133</v>
      </c>
      <c r="H94" s="15" t="s">
        <v>136</v>
      </c>
      <c r="I94" s="15" t="s">
        <v>139</v>
      </c>
      <c r="J94" s="15" t="s">
        <v>141</v>
      </c>
      <c r="K94" s="15" t="s">
        <v>282</v>
      </c>
      <c r="L94" s="15" t="s">
        <v>284</v>
      </c>
      <c r="M94" s="15">
        <v>2.4159999999999999</v>
      </c>
      <c r="N94" s="15">
        <v>1.8460000000000001</v>
      </c>
      <c r="O94" s="15">
        <v>0.124</v>
      </c>
      <c r="P94" s="15">
        <v>2.2229999999999999</v>
      </c>
      <c r="Q94" s="15">
        <v>1.111</v>
      </c>
      <c r="R94" s="15">
        <v>3.3010000000000002</v>
      </c>
      <c r="S94" s="15">
        <v>10.657</v>
      </c>
      <c r="U94" s="15">
        <v>537317.33499999996</v>
      </c>
      <c r="V94" s="15">
        <v>220</v>
      </c>
    </row>
    <row r="95" spans="2:22" x14ac:dyDescent="0.25">
      <c r="B95" s="15" t="s">
        <v>136</v>
      </c>
      <c r="C95" s="15" t="s">
        <v>207</v>
      </c>
      <c r="D95" s="15" t="s">
        <v>226</v>
      </c>
      <c r="E95" s="15">
        <v>2023</v>
      </c>
      <c r="F95" s="15" t="s">
        <v>162</v>
      </c>
      <c r="G95" s="15" t="s">
        <v>133</v>
      </c>
      <c r="H95" s="15" t="s">
        <v>136</v>
      </c>
      <c r="I95" s="15" t="s">
        <v>139</v>
      </c>
      <c r="J95" s="15" t="s">
        <v>141</v>
      </c>
      <c r="K95" s="15" t="s">
        <v>282</v>
      </c>
      <c r="L95" s="15" t="s">
        <v>285</v>
      </c>
      <c r="M95" s="15">
        <v>0.84099999999999997</v>
      </c>
      <c r="N95" s="15">
        <v>1.07</v>
      </c>
      <c r="O95" s="15">
        <v>6.6000000000000003E-2</v>
      </c>
      <c r="P95" s="15">
        <v>0.52</v>
      </c>
      <c r="Q95" s="15">
        <v>0.27300000000000002</v>
      </c>
      <c r="R95" s="15">
        <v>1.032</v>
      </c>
      <c r="S95" s="15">
        <v>10.673</v>
      </c>
      <c r="U95" s="15">
        <v>538543.62699999998</v>
      </c>
      <c r="V95" s="15">
        <v>260</v>
      </c>
    </row>
    <row r="96" spans="2:22" x14ac:dyDescent="0.25">
      <c r="B96" s="15" t="s">
        <v>136</v>
      </c>
      <c r="C96" s="15" t="s">
        <v>207</v>
      </c>
      <c r="D96" s="15" t="s">
        <v>226</v>
      </c>
      <c r="E96" s="15">
        <v>2023</v>
      </c>
      <c r="F96" s="15" t="s">
        <v>162</v>
      </c>
      <c r="G96" s="15" t="s">
        <v>133</v>
      </c>
      <c r="H96" s="15" t="s">
        <v>136</v>
      </c>
      <c r="I96" s="15" t="s">
        <v>139</v>
      </c>
      <c r="J96" s="15" t="s">
        <v>141</v>
      </c>
      <c r="K96" s="15" t="s">
        <v>282</v>
      </c>
      <c r="L96" s="15" t="s">
        <v>286</v>
      </c>
      <c r="M96" s="15">
        <v>1.3080000000000001</v>
      </c>
      <c r="N96" s="15">
        <v>1.0720000000000001</v>
      </c>
      <c r="O96" s="15">
        <v>2.3E-2</v>
      </c>
      <c r="P96" s="15">
        <v>1.0580000000000001</v>
      </c>
      <c r="Q96" s="15">
        <v>0.55300000000000005</v>
      </c>
      <c r="R96" s="15">
        <v>1.768</v>
      </c>
      <c r="S96" s="15">
        <v>10.617000000000001</v>
      </c>
      <c r="U96" s="15">
        <v>531097.02599999995</v>
      </c>
      <c r="V96" s="15">
        <v>2090</v>
      </c>
    </row>
    <row r="97" spans="2:22" x14ac:dyDescent="0.25">
      <c r="B97" s="15" t="s">
        <v>136</v>
      </c>
      <c r="C97" s="15" t="s">
        <v>207</v>
      </c>
      <c r="D97" s="15" t="s">
        <v>226</v>
      </c>
      <c r="E97" s="15">
        <v>2023</v>
      </c>
      <c r="F97" s="15" t="s">
        <v>162</v>
      </c>
      <c r="G97" s="15" t="s">
        <v>133</v>
      </c>
      <c r="H97" s="15" t="s">
        <v>136</v>
      </c>
      <c r="I97" s="15" t="s">
        <v>139</v>
      </c>
      <c r="J97" s="15" t="s">
        <v>141</v>
      </c>
      <c r="K97" s="15" t="s">
        <v>282</v>
      </c>
      <c r="L97" s="15" t="s">
        <v>287</v>
      </c>
      <c r="M97" s="15">
        <v>3.3660000000000001</v>
      </c>
      <c r="N97" s="15">
        <v>2.6509999999999998</v>
      </c>
      <c r="O97" s="15">
        <v>0.24199999999999999</v>
      </c>
      <c r="P97" s="15">
        <v>2.4740000000000002</v>
      </c>
      <c r="Q97" s="15">
        <v>1.3340000000000001</v>
      </c>
      <c r="R97" s="15">
        <v>4.7640000000000002</v>
      </c>
      <c r="S97" s="15">
        <v>10.706</v>
      </c>
      <c r="U97" s="15">
        <v>534654.14500000002</v>
      </c>
      <c r="V97" s="15">
        <v>120</v>
      </c>
    </row>
    <row r="98" spans="2:22" x14ac:dyDescent="0.25">
      <c r="B98" s="15" t="s">
        <v>136</v>
      </c>
      <c r="C98" s="15" t="s">
        <v>207</v>
      </c>
      <c r="D98" s="15" t="s">
        <v>227</v>
      </c>
      <c r="E98" s="15">
        <v>2023</v>
      </c>
      <c r="F98" s="15" t="s">
        <v>162</v>
      </c>
      <c r="G98" s="15" t="s">
        <v>133</v>
      </c>
      <c r="H98" s="15" t="s">
        <v>136</v>
      </c>
      <c r="I98" s="15" t="s">
        <v>139</v>
      </c>
      <c r="J98" s="15" t="s">
        <v>141</v>
      </c>
      <c r="K98" s="15" t="s">
        <v>282</v>
      </c>
      <c r="L98" s="15" t="s">
        <v>283</v>
      </c>
      <c r="M98" s="15">
        <v>1.5920000000000001</v>
      </c>
      <c r="N98" s="15">
        <v>1.3089999999999999</v>
      </c>
      <c r="O98" s="15">
        <v>4.4999999999999998E-2</v>
      </c>
      <c r="P98" s="15">
        <v>1.2709999999999999</v>
      </c>
      <c r="Q98" s="15">
        <v>0.69699999999999995</v>
      </c>
      <c r="R98" s="15">
        <v>2.1459999999999999</v>
      </c>
      <c r="S98" s="15">
        <v>10.727</v>
      </c>
      <c r="U98" s="15">
        <v>537263.61399999994</v>
      </c>
      <c r="V98" s="15">
        <v>840</v>
      </c>
    </row>
    <row r="99" spans="2:22" x14ac:dyDescent="0.25">
      <c r="B99" s="15" t="s">
        <v>136</v>
      </c>
      <c r="C99" s="15" t="s">
        <v>207</v>
      </c>
      <c r="D99" s="15" t="s">
        <v>227</v>
      </c>
      <c r="E99" s="15">
        <v>2023</v>
      </c>
      <c r="F99" s="15" t="s">
        <v>162</v>
      </c>
      <c r="G99" s="15" t="s">
        <v>133</v>
      </c>
      <c r="H99" s="15" t="s">
        <v>136</v>
      </c>
      <c r="I99" s="15" t="s">
        <v>139</v>
      </c>
      <c r="J99" s="15" t="s">
        <v>141</v>
      </c>
      <c r="K99" s="15" t="s">
        <v>282</v>
      </c>
      <c r="L99" s="15" t="s">
        <v>284</v>
      </c>
      <c r="M99" s="15">
        <v>1.9950000000000001</v>
      </c>
      <c r="N99" s="15">
        <v>1.5609999999999999</v>
      </c>
      <c r="O99" s="15">
        <v>0.105</v>
      </c>
      <c r="P99" s="15">
        <v>1.675</v>
      </c>
      <c r="Q99" s="15">
        <v>0.80800000000000005</v>
      </c>
      <c r="R99" s="15">
        <v>2.839</v>
      </c>
      <c r="S99" s="15">
        <v>10.657999999999999</v>
      </c>
      <c r="U99" s="15">
        <v>537318.75800000003</v>
      </c>
      <c r="V99" s="15">
        <v>220</v>
      </c>
    </row>
    <row r="100" spans="2:22" x14ac:dyDescent="0.25">
      <c r="B100" s="15" t="s">
        <v>136</v>
      </c>
      <c r="C100" s="15" t="s">
        <v>207</v>
      </c>
      <c r="D100" s="15" t="s">
        <v>227</v>
      </c>
      <c r="E100" s="15">
        <v>2023</v>
      </c>
      <c r="F100" s="15" t="s">
        <v>162</v>
      </c>
      <c r="G100" s="15" t="s">
        <v>133</v>
      </c>
      <c r="H100" s="15" t="s">
        <v>136</v>
      </c>
      <c r="I100" s="15" t="s">
        <v>139</v>
      </c>
      <c r="J100" s="15" t="s">
        <v>141</v>
      </c>
      <c r="K100" s="15" t="s">
        <v>282</v>
      </c>
      <c r="L100" s="15" t="s">
        <v>285</v>
      </c>
      <c r="M100" s="15">
        <v>0.749</v>
      </c>
      <c r="N100" s="15">
        <v>0.876</v>
      </c>
      <c r="O100" s="15">
        <v>5.3999999999999999E-2</v>
      </c>
      <c r="P100" s="15">
        <v>0.52800000000000002</v>
      </c>
      <c r="Q100" s="15">
        <v>0.252</v>
      </c>
      <c r="R100" s="15">
        <v>0.95799999999999996</v>
      </c>
      <c r="S100" s="15">
        <v>10.673</v>
      </c>
      <c r="U100" s="15">
        <v>538532.23100000003</v>
      </c>
      <c r="V100" s="15">
        <v>260</v>
      </c>
    </row>
    <row r="101" spans="2:22" x14ac:dyDescent="0.25">
      <c r="B101" s="15" t="s">
        <v>136</v>
      </c>
      <c r="C101" s="15" t="s">
        <v>207</v>
      </c>
      <c r="D101" s="15" t="s">
        <v>227</v>
      </c>
      <c r="E101" s="15">
        <v>2023</v>
      </c>
      <c r="F101" s="15" t="s">
        <v>162</v>
      </c>
      <c r="G101" s="15" t="s">
        <v>133</v>
      </c>
      <c r="H101" s="15" t="s">
        <v>136</v>
      </c>
      <c r="I101" s="15" t="s">
        <v>139</v>
      </c>
      <c r="J101" s="15" t="s">
        <v>141</v>
      </c>
      <c r="K101" s="15" t="s">
        <v>282</v>
      </c>
      <c r="L101" s="15" t="s">
        <v>286</v>
      </c>
      <c r="M101" s="15">
        <v>1.1559999999999999</v>
      </c>
      <c r="N101" s="15">
        <v>0.91800000000000004</v>
      </c>
      <c r="O101" s="15">
        <v>0.02</v>
      </c>
      <c r="P101" s="15">
        <v>0.93700000000000006</v>
      </c>
      <c r="Q101" s="15">
        <v>0.5</v>
      </c>
      <c r="R101" s="15">
        <v>1.5669999999999999</v>
      </c>
      <c r="S101" s="15">
        <v>10.617000000000001</v>
      </c>
      <c r="U101" s="15">
        <v>531095.61899999995</v>
      </c>
      <c r="V101" s="15">
        <v>2090</v>
      </c>
    </row>
    <row r="102" spans="2:22" x14ac:dyDescent="0.25">
      <c r="B102" s="15" t="s">
        <v>136</v>
      </c>
      <c r="C102" s="15" t="s">
        <v>207</v>
      </c>
      <c r="D102" s="15" t="s">
        <v>227</v>
      </c>
      <c r="E102" s="15">
        <v>2023</v>
      </c>
      <c r="F102" s="15" t="s">
        <v>162</v>
      </c>
      <c r="G102" s="15" t="s">
        <v>133</v>
      </c>
      <c r="H102" s="15" t="s">
        <v>136</v>
      </c>
      <c r="I102" s="15" t="s">
        <v>139</v>
      </c>
      <c r="J102" s="15" t="s">
        <v>141</v>
      </c>
      <c r="K102" s="15" t="s">
        <v>282</v>
      </c>
      <c r="L102" s="15" t="s">
        <v>287</v>
      </c>
      <c r="M102" s="15">
        <v>2.6560000000000001</v>
      </c>
      <c r="N102" s="15">
        <v>2.145</v>
      </c>
      <c r="O102" s="15">
        <v>0.19600000000000001</v>
      </c>
      <c r="P102" s="15">
        <v>2.0489999999999999</v>
      </c>
      <c r="Q102" s="15">
        <v>1.042</v>
      </c>
      <c r="R102" s="15">
        <v>3.7919999999999998</v>
      </c>
      <c r="S102" s="15">
        <v>10.706</v>
      </c>
      <c r="U102" s="15">
        <v>534650.26800000004</v>
      </c>
      <c r="V102" s="15">
        <v>120</v>
      </c>
    </row>
    <row r="103" spans="2:22" x14ac:dyDescent="0.25">
      <c r="B103" s="15" t="s">
        <v>136</v>
      </c>
      <c r="C103" s="15" t="s">
        <v>207</v>
      </c>
      <c r="D103" s="15" t="s">
        <v>228</v>
      </c>
      <c r="E103" s="15">
        <v>2023</v>
      </c>
      <c r="F103" s="15" t="s">
        <v>162</v>
      </c>
      <c r="G103" s="15" t="s">
        <v>133</v>
      </c>
      <c r="H103" s="15" t="s">
        <v>136</v>
      </c>
      <c r="I103" s="15" t="s">
        <v>139</v>
      </c>
      <c r="J103" s="15" t="s">
        <v>141</v>
      </c>
      <c r="K103" s="15" t="s">
        <v>282</v>
      </c>
      <c r="L103" s="15" t="s">
        <v>283</v>
      </c>
      <c r="M103" s="15">
        <v>1.353</v>
      </c>
      <c r="N103" s="15">
        <v>1.0660000000000001</v>
      </c>
      <c r="O103" s="15">
        <v>3.6999999999999998E-2</v>
      </c>
      <c r="P103" s="15">
        <v>1.075</v>
      </c>
      <c r="Q103" s="15">
        <v>0.57899999999999996</v>
      </c>
      <c r="R103" s="15">
        <v>1.821</v>
      </c>
      <c r="S103" s="15">
        <v>11.599</v>
      </c>
      <c r="U103" s="15">
        <v>842231.71299999999</v>
      </c>
      <c r="V103" s="15">
        <v>840</v>
      </c>
    </row>
    <row r="104" spans="2:22" x14ac:dyDescent="0.25">
      <c r="B104" s="15" t="s">
        <v>136</v>
      </c>
      <c r="C104" s="15" t="s">
        <v>207</v>
      </c>
      <c r="D104" s="15" t="s">
        <v>228</v>
      </c>
      <c r="E104" s="15">
        <v>2023</v>
      </c>
      <c r="F104" s="15" t="s">
        <v>162</v>
      </c>
      <c r="G104" s="15" t="s">
        <v>133</v>
      </c>
      <c r="H104" s="15" t="s">
        <v>136</v>
      </c>
      <c r="I104" s="15" t="s">
        <v>139</v>
      </c>
      <c r="J104" s="15" t="s">
        <v>141</v>
      </c>
      <c r="K104" s="15" t="s">
        <v>282</v>
      </c>
      <c r="L104" s="15" t="s">
        <v>284</v>
      </c>
      <c r="M104" s="15">
        <v>1.64</v>
      </c>
      <c r="N104" s="15">
        <v>1.2669999999999999</v>
      </c>
      <c r="O104" s="15">
        <v>8.5000000000000006E-2</v>
      </c>
      <c r="P104" s="15">
        <v>1.5129999999999999</v>
      </c>
      <c r="Q104" s="15">
        <v>0.67500000000000004</v>
      </c>
      <c r="R104" s="15">
        <v>2.3759999999999999</v>
      </c>
      <c r="S104" s="15">
        <v>11.519</v>
      </c>
      <c r="U104" s="15">
        <v>842063.79799999995</v>
      </c>
      <c r="V104" s="15">
        <v>220</v>
      </c>
    </row>
    <row r="105" spans="2:22" x14ac:dyDescent="0.25">
      <c r="B105" s="15" t="s">
        <v>136</v>
      </c>
      <c r="C105" s="15" t="s">
        <v>207</v>
      </c>
      <c r="D105" s="15" t="s">
        <v>228</v>
      </c>
      <c r="E105" s="15">
        <v>2023</v>
      </c>
      <c r="F105" s="15" t="s">
        <v>162</v>
      </c>
      <c r="G105" s="15" t="s">
        <v>133</v>
      </c>
      <c r="H105" s="15" t="s">
        <v>136</v>
      </c>
      <c r="I105" s="15" t="s">
        <v>139</v>
      </c>
      <c r="J105" s="15" t="s">
        <v>141</v>
      </c>
      <c r="K105" s="15" t="s">
        <v>282</v>
      </c>
      <c r="L105" s="15" t="s">
        <v>285</v>
      </c>
      <c r="M105" s="15">
        <v>0.70199999999999996</v>
      </c>
      <c r="N105" s="15">
        <v>0.79300000000000004</v>
      </c>
      <c r="O105" s="15">
        <v>4.9000000000000002E-2</v>
      </c>
      <c r="P105" s="15">
        <v>0.50800000000000001</v>
      </c>
      <c r="Q105" s="15">
        <v>0.25600000000000001</v>
      </c>
      <c r="R105" s="15">
        <v>0.92</v>
      </c>
      <c r="S105" s="15">
        <v>11.56</v>
      </c>
      <c r="U105" s="15">
        <v>842701.91399999999</v>
      </c>
      <c r="V105" s="15">
        <v>260</v>
      </c>
    </row>
    <row r="106" spans="2:22" x14ac:dyDescent="0.25">
      <c r="B106" s="15" t="s">
        <v>136</v>
      </c>
      <c r="C106" s="15" t="s">
        <v>207</v>
      </c>
      <c r="D106" s="15" t="s">
        <v>228</v>
      </c>
      <c r="E106" s="15">
        <v>2023</v>
      </c>
      <c r="F106" s="15" t="s">
        <v>162</v>
      </c>
      <c r="G106" s="15" t="s">
        <v>133</v>
      </c>
      <c r="H106" s="15" t="s">
        <v>136</v>
      </c>
      <c r="I106" s="15" t="s">
        <v>139</v>
      </c>
      <c r="J106" s="15" t="s">
        <v>141</v>
      </c>
      <c r="K106" s="15" t="s">
        <v>282</v>
      </c>
      <c r="L106" s="15" t="s">
        <v>286</v>
      </c>
      <c r="M106" s="15">
        <v>1.0189999999999999</v>
      </c>
      <c r="N106" s="15">
        <v>0.77600000000000002</v>
      </c>
      <c r="O106" s="15">
        <v>1.7000000000000001E-2</v>
      </c>
      <c r="P106" s="15">
        <v>0.84799999999999998</v>
      </c>
      <c r="Q106" s="15">
        <v>0.443</v>
      </c>
      <c r="R106" s="15">
        <v>1.399</v>
      </c>
      <c r="S106" s="15">
        <v>11.510999999999999</v>
      </c>
      <c r="U106" s="15">
        <v>832704.93099999998</v>
      </c>
      <c r="V106" s="15">
        <v>2090</v>
      </c>
    </row>
    <row r="107" spans="2:22" x14ac:dyDescent="0.25">
      <c r="B107" s="15" t="s">
        <v>136</v>
      </c>
      <c r="C107" s="15" t="s">
        <v>207</v>
      </c>
      <c r="D107" s="15" t="s">
        <v>228</v>
      </c>
      <c r="E107" s="15">
        <v>2023</v>
      </c>
      <c r="F107" s="15" t="s">
        <v>162</v>
      </c>
      <c r="G107" s="15" t="s">
        <v>133</v>
      </c>
      <c r="H107" s="15" t="s">
        <v>136</v>
      </c>
      <c r="I107" s="15" t="s">
        <v>139</v>
      </c>
      <c r="J107" s="15" t="s">
        <v>141</v>
      </c>
      <c r="K107" s="15" t="s">
        <v>282</v>
      </c>
      <c r="L107" s="15" t="s">
        <v>287</v>
      </c>
      <c r="M107" s="15">
        <v>2.2440000000000002</v>
      </c>
      <c r="N107" s="15">
        <v>1.883</v>
      </c>
      <c r="O107" s="15">
        <v>0.17199999999999999</v>
      </c>
      <c r="P107" s="15">
        <v>1.65</v>
      </c>
      <c r="Q107" s="15">
        <v>0.78800000000000003</v>
      </c>
      <c r="R107" s="15">
        <v>3.1</v>
      </c>
      <c r="S107" s="15">
        <v>11.58</v>
      </c>
      <c r="U107" s="15">
        <v>838004.01100000006</v>
      </c>
      <c r="V107" s="15">
        <v>120</v>
      </c>
    </row>
    <row r="108" spans="2:22" x14ac:dyDescent="0.25">
      <c r="B108" s="15" t="s">
        <v>136</v>
      </c>
      <c r="C108" s="15" t="s">
        <v>207</v>
      </c>
      <c r="D108" s="15" t="s">
        <v>229</v>
      </c>
      <c r="E108" s="15">
        <v>2023</v>
      </c>
      <c r="F108" s="15" t="s">
        <v>162</v>
      </c>
      <c r="G108" s="15" t="s">
        <v>133</v>
      </c>
      <c r="H108" s="15" t="s">
        <v>136</v>
      </c>
      <c r="I108" s="15" t="s">
        <v>139</v>
      </c>
      <c r="J108" s="15" t="s">
        <v>141</v>
      </c>
      <c r="K108" s="15" t="s">
        <v>282</v>
      </c>
      <c r="L108" s="15" t="s">
        <v>283</v>
      </c>
      <c r="M108" s="15">
        <v>1.1850000000000001</v>
      </c>
      <c r="N108" s="15">
        <v>0.91900000000000004</v>
      </c>
      <c r="O108" s="15">
        <v>3.2000000000000001E-2</v>
      </c>
      <c r="P108" s="15">
        <v>0.95199999999999996</v>
      </c>
      <c r="Q108" s="15">
        <v>0.502</v>
      </c>
      <c r="R108" s="15">
        <v>1.6259999999999999</v>
      </c>
      <c r="S108" s="15">
        <v>11.6</v>
      </c>
      <c r="U108" s="15">
        <v>842304.02500000002</v>
      </c>
      <c r="V108" s="15">
        <v>840</v>
      </c>
    </row>
    <row r="109" spans="2:22" x14ac:dyDescent="0.25">
      <c r="B109" s="15" t="s">
        <v>136</v>
      </c>
      <c r="C109" s="15" t="s">
        <v>207</v>
      </c>
      <c r="D109" s="15" t="s">
        <v>229</v>
      </c>
      <c r="E109" s="15">
        <v>2023</v>
      </c>
      <c r="F109" s="15" t="s">
        <v>162</v>
      </c>
      <c r="G109" s="15" t="s">
        <v>133</v>
      </c>
      <c r="H109" s="15" t="s">
        <v>136</v>
      </c>
      <c r="I109" s="15" t="s">
        <v>139</v>
      </c>
      <c r="J109" s="15" t="s">
        <v>141</v>
      </c>
      <c r="K109" s="15" t="s">
        <v>282</v>
      </c>
      <c r="L109" s="15" t="s">
        <v>284</v>
      </c>
      <c r="M109" s="15">
        <v>1.4690000000000001</v>
      </c>
      <c r="N109" s="15">
        <v>1.165</v>
      </c>
      <c r="O109" s="15">
        <v>7.9000000000000001E-2</v>
      </c>
      <c r="P109" s="15">
        <v>1.254</v>
      </c>
      <c r="Q109" s="15">
        <v>0.57499999999999996</v>
      </c>
      <c r="R109" s="15">
        <v>2.0019999999999998</v>
      </c>
      <c r="S109" s="15">
        <v>11.519</v>
      </c>
      <c r="U109" s="15">
        <v>842068.799</v>
      </c>
      <c r="V109" s="15">
        <v>220</v>
      </c>
    </row>
    <row r="110" spans="2:22" x14ac:dyDescent="0.25">
      <c r="B110" s="15" t="s">
        <v>136</v>
      </c>
      <c r="C110" s="15" t="s">
        <v>207</v>
      </c>
      <c r="D110" s="15" t="s">
        <v>229</v>
      </c>
      <c r="E110" s="15">
        <v>2023</v>
      </c>
      <c r="F110" s="15" t="s">
        <v>162</v>
      </c>
      <c r="G110" s="15" t="s">
        <v>133</v>
      </c>
      <c r="H110" s="15" t="s">
        <v>136</v>
      </c>
      <c r="I110" s="15" t="s">
        <v>139</v>
      </c>
      <c r="J110" s="15" t="s">
        <v>141</v>
      </c>
      <c r="K110" s="15" t="s">
        <v>282</v>
      </c>
      <c r="L110" s="15" t="s">
        <v>285</v>
      </c>
      <c r="M110" s="15">
        <v>0.67</v>
      </c>
      <c r="N110" s="15">
        <v>0.745</v>
      </c>
      <c r="O110" s="15">
        <v>4.5999999999999999E-2</v>
      </c>
      <c r="P110" s="15">
        <v>0.496</v>
      </c>
      <c r="Q110" s="15">
        <v>0.24299999999999999</v>
      </c>
      <c r="R110" s="15">
        <v>0.84</v>
      </c>
      <c r="S110" s="15">
        <v>11.56</v>
      </c>
      <c r="U110" s="15">
        <v>842695.32700000005</v>
      </c>
      <c r="V110" s="15">
        <v>260</v>
      </c>
    </row>
    <row r="111" spans="2:22" x14ac:dyDescent="0.25">
      <c r="B111" s="15" t="s">
        <v>136</v>
      </c>
      <c r="C111" s="15" t="s">
        <v>207</v>
      </c>
      <c r="D111" s="15" t="s">
        <v>229</v>
      </c>
      <c r="E111" s="15">
        <v>2023</v>
      </c>
      <c r="F111" s="15" t="s">
        <v>162</v>
      </c>
      <c r="G111" s="15" t="s">
        <v>133</v>
      </c>
      <c r="H111" s="15" t="s">
        <v>136</v>
      </c>
      <c r="I111" s="15" t="s">
        <v>139</v>
      </c>
      <c r="J111" s="15" t="s">
        <v>141</v>
      </c>
      <c r="K111" s="15" t="s">
        <v>282</v>
      </c>
      <c r="L111" s="15" t="s">
        <v>286</v>
      </c>
      <c r="M111" s="15">
        <v>0.92100000000000004</v>
      </c>
      <c r="N111" s="15">
        <v>0.70499999999999996</v>
      </c>
      <c r="O111" s="15">
        <v>1.4999999999999999E-2</v>
      </c>
      <c r="P111" s="15">
        <v>0.75900000000000001</v>
      </c>
      <c r="Q111" s="15">
        <v>0.41299999999999998</v>
      </c>
      <c r="R111" s="15">
        <v>1.264</v>
      </c>
      <c r="S111" s="15">
        <v>11.510999999999999</v>
      </c>
      <c r="U111" s="15">
        <v>832700.27899999998</v>
      </c>
      <c r="V111" s="15">
        <v>2090</v>
      </c>
    </row>
    <row r="112" spans="2:22" x14ac:dyDescent="0.25">
      <c r="B112" s="15" t="s">
        <v>136</v>
      </c>
      <c r="C112" s="15" t="s">
        <v>207</v>
      </c>
      <c r="D112" s="15" t="s">
        <v>229</v>
      </c>
      <c r="E112" s="15">
        <v>2023</v>
      </c>
      <c r="F112" s="15" t="s">
        <v>162</v>
      </c>
      <c r="G112" s="15" t="s">
        <v>133</v>
      </c>
      <c r="H112" s="15" t="s">
        <v>136</v>
      </c>
      <c r="I112" s="15" t="s">
        <v>139</v>
      </c>
      <c r="J112" s="15" t="s">
        <v>141</v>
      </c>
      <c r="K112" s="15" t="s">
        <v>282</v>
      </c>
      <c r="L112" s="15" t="s">
        <v>287</v>
      </c>
      <c r="M112" s="15">
        <v>1.956</v>
      </c>
      <c r="N112" s="15">
        <v>1.7509999999999999</v>
      </c>
      <c r="O112" s="15">
        <v>0.16</v>
      </c>
      <c r="P112" s="15">
        <v>1.3620000000000001</v>
      </c>
      <c r="Q112" s="15">
        <v>0.69599999999999995</v>
      </c>
      <c r="R112" s="15">
        <v>2.665</v>
      </c>
      <c r="S112" s="15">
        <v>11.58</v>
      </c>
      <c r="U112" s="15">
        <v>838007.13600000006</v>
      </c>
      <c r="V112" s="15">
        <v>120</v>
      </c>
    </row>
    <row r="113" spans="2:22" x14ac:dyDescent="0.25">
      <c r="B113" s="15" t="s">
        <v>136</v>
      </c>
      <c r="C113" s="15" t="s">
        <v>207</v>
      </c>
      <c r="D113" s="15" t="s">
        <v>230</v>
      </c>
      <c r="E113" s="15">
        <v>2023</v>
      </c>
      <c r="F113" s="15" t="s">
        <v>162</v>
      </c>
      <c r="G113" s="15" t="s">
        <v>133</v>
      </c>
      <c r="H113" s="15" t="s">
        <v>136</v>
      </c>
      <c r="I113" s="15" t="s">
        <v>139</v>
      </c>
      <c r="J113" s="15" t="s">
        <v>141</v>
      </c>
      <c r="K113" s="15" t="s">
        <v>282</v>
      </c>
      <c r="L113" s="15" t="s">
        <v>283</v>
      </c>
      <c r="M113" s="15">
        <v>1.111</v>
      </c>
      <c r="N113" s="15">
        <v>0.88200000000000001</v>
      </c>
      <c r="O113" s="15">
        <v>0.03</v>
      </c>
      <c r="P113" s="15">
        <v>0.88900000000000001</v>
      </c>
      <c r="Q113" s="15">
        <v>0.46400000000000002</v>
      </c>
      <c r="R113" s="15">
        <v>1.5629999999999999</v>
      </c>
      <c r="S113" s="15">
        <v>12.406000000000001</v>
      </c>
      <c r="U113" s="15">
        <v>1100917.0649999999</v>
      </c>
      <c r="V113" s="15">
        <v>840</v>
      </c>
    </row>
    <row r="114" spans="2:22" x14ac:dyDescent="0.25">
      <c r="B114" s="15" t="s">
        <v>136</v>
      </c>
      <c r="C114" s="15" t="s">
        <v>207</v>
      </c>
      <c r="D114" s="15" t="s">
        <v>230</v>
      </c>
      <c r="E114" s="15">
        <v>2023</v>
      </c>
      <c r="F114" s="15" t="s">
        <v>162</v>
      </c>
      <c r="G114" s="15" t="s">
        <v>133</v>
      </c>
      <c r="H114" s="15" t="s">
        <v>136</v>
      </c>
      <c r="I114" s="15" t="s">
        <v>139</v>
      </c>
      <c r="J114" s="15" t="s">
        <v>141</v>
      </c>
      <c r="K114" s="15" t="s">
        <v>282</v>
      </c>
      <c r="L114" s="15" t="s">
        <v>284</v>
      </c>
      <c r="M114" s="15">
        <v>1.3759999999999999</v>
      </c>
      <c r="N114" s="15">
        <v>1.1910000000000001</v>
      </c>
      <c r="O114" s="15">
        <v>0.08</v>
      </c>
      <c r="P114" s="15">
        <v>1.137</v>
      </c>
      <c r="Q114" s="15">
        <v>0.51100000000000001</v>
      </c>
      <c r="R114" s="15">
        <v>1.887</v>
      </c>
      <c r="S114" s="15">
        <v>12.313000000000001</v>
      </c>
      <c r="U114" s="15">
        <v>1101188.406</v>
      </c>
      <c r="V114" s="15">
        <v>220</v>
      </c>
    </row>
    <row r="115" spans="2:22" x14ac:dyDescent="0.25">
      <c r="B115" s="15" t="s">
        <v>136</v>
      </c>
      <c r="C115" s="15" t="s">
        <v>207</v>
      </c>
      <c r="D115" s="15" t="s">
        <v>230</v>
      </c>
      <c r="E115" s="15">
        <v>2023</v>
      </c>
      <c r="F115" s="15" t="s">
        <v>162</v>
      </c>
      <c r="G115" s="15" t="s">
        <v>133</v>
      </c>
      <c r="H115" s="15" t="s">
        <v>136</v>
      </c>
      <c r="I115" s="15" t="s">
        <v>139</v>
      </c>
      <c r="J115" s="15" t="s">
        <v>141</v>
      </c>
      <c r="K115" s="15" t="s">
        <v>282</v>
      </c>
      <c r="L115" s="15" t="s">
        <v>285</v>
      </c>
      <c r="M115" s="15">
        <v>0.58899999999999997</v>
      </c>
      <c r="N115" s="15">
        <v>0.63100000000000001</v>
      </c>
      <c r="O115" s="15">
        <v>3.9E-2</v>
      </c>
      <c r="P115" s="15">
        <v>0.47</v>
      </c>
      <c r="Q115" s="15">
        <v>0.23400000000000001</v>
      </c>
      <c r="R115" s="15">
        <v>0.77500000000000002</v>
      </c>
      <c r="S115" s="15">
        <v>12.378</v>
      </c>
      <c r="U115" s="15">
        <v>1099708.898</v>
      </c>
      <c r="V115" s="15">
        <v>260</v>
      </c>
    </row>
    <row r="116" spans="2:22" x14ac:dyDescent="0.25">
      <c r="B116" s="15" t="s">
        <v>136</v>
      </c>
      <c r="C116" s="15" t="s">
        <v>207</v>
      </c>
      <c r="D116" s="15" t="s">
        <v>230</v>
      </c>
      <c r="E116" s="15">
        <v>2023</v>
      </c>
      <c r="F116" s="15" t="s">
        <v>162</v>
      </c>
      <c r="G116" s="15" t="s">
        <v>133</v>
      </c>
      <c r="H116" s="15" t="s">
        <v>136</v>
      </c>
      <c r="I116" s="15" t="s">
        <v>139</v>
      </c>
      <c r="J116" s="15" t="s">
        <v>141</v>
      </c>
      <c r="K116" s="15" t="s">
        <v>282</v>
      </c>
      <c r="L116" s="15" t="s">
        <v>286</v>
      </c>
      <c r="M116" s="15">
        <v>0.85499999999999998</v>
      </c>
      <c r="N116" s="15">
        <v>0.66200000000000003</v>
      </c>
      <c r="O116" s="15">
        <v>1.4E-2</v>
      </c>
      <c r="P116" s="15">
        <v>0.69799999999999995</v>
      </c>
      <c r="Q116" s="15">
        <v>0.377</v>
      </c>
      <c r="R116" s="15">
        <v>1.1830000000000001</v>
      </c>
      <c r="S116" s="15">
        <v>12.335000000000001</v>
      </c>
      <c r="U116" s="15">
        <v>1088996.2990000001</v>
      </c>
      <c r="V116" s="15">
        <v>2090</v>
      </c>
    </row>
    <row r="117" spans="2:22" x14ac:dyDescent="0.25">
      <c r="B117" s="15" t="s">
        <v>136</v>
      </c>
      <c r="C117" s="15" t="s">
        <v>207</v>
      </c>
      <c r="D117" s="15" t="s">
        <v>230</v>
      </c>
      <c r="E117" s="15">
        <v>2023</v>
      </c>
      <c r="F117" s="15" t="s">
        <v>162</v>
      </c>
      <c r="G117" s="15" t="s">
        <v>133</v>
      </c>
      <c r="H117" s="15" t="s">
        <v>136</v>
      </c>
      <c r="I117" s="15" t="s">
        <v>139</v>
      </c>
      <c r="J117" s="15" t="s">
        <v>141</v>
      </c>
      <c r="K117" s="15" t="s">
        <v>282</v>
      </c>
      <c r="L117" s="15" t="s">
        <v>287</v>
      </c>
      <c r="M117" s="15">
        <v>1.7370000000000001</v>
      </c>
      <c r="N117" s="15">
        <v>1.5740000000000001</v>
      </c>
      <c r="O117" s="15">
        <v>0.14399999999999999</v>
      </c>
      <c r="P117" s="15">
        <v>1.3260000000000001</v>
      </c>
      <c r="Q117" s="15">
        <v>0.55600000000000005</v>
      </c>
      <c r="R117" s="15">
        <v>2.3140000000000001</v>
      </c>
      <c r="S117" s="15">
        <v>12.385999999999999</v>
      </c>
      <c r="U117" s="15">
        <v>1097095.121</v>
      </c>
      <c r="V117" s="15">
        <v>120</v>
      </c>
    </row>
    <row r="118" spans="2:22" x14ac:dyDescent="0.25">
      <c r="B118" s="15" t="s">
        <v>136</v>
      </c>
      <c r="C118" s="15" t="s">
        <v>207</v>
      </c>
      <c r="D118" s="15" t="s">
        <v>231</v>
      </c>
      <c r="E118" s="15">
        <v>2023</v>
      </c>
      <c r="F118" s="15" t="s">
        <v>162</v>
      </c>
      <c r="G118" s="15" t="s">
        <v>133</v>
      </c>
      <c r="H118" s="15" t="s">
        <v>136</v>
      </c>
      <c r="I118" s="15" t="s">
        <v>139</v>
      </c>
      <c r="J118" s="15" t="s">
        <v>141</v>
      </c>
      <c r="K118" s="15" t="s">
        <v>282</v>
      </c>
      <c r="L118" s="15" t="s">
        <v>283</v>
      </c>
      <c r="M118" s="15">
        <v>1.107</v>
      </c>
      <c r="N118" s="15">
        <v>0.91400000000000003</v>
      </c>
      <c r="O118" s="15">
        <v>3.2000000000000001E-2</v>
      </c>
      <c r="P118" s="15">
        <v>0.88</v>
      </c>
      <c r="Q118" s="15">
        <v>0.47599999999999998</v>
      </c>
      <c r="R118" s="15">
        <v>1.512</v>
      </c>
      <c r="S118" s="15">
        <v>12.406000000000001</v>
      </c>
      <c r="U118" s="15">
        <v>1100906.4569999999</v>
      </c>
      <c r="V118" s="15">
        <v>840</v>
      </c>
    </row>
    <row r="119" spans="2:22" x14ac:dyDescent="0.25">
      <c r="B119" s="15" t="s">
        <v>136</v>
      </c>
      <c r="C119" s="15" t="s">
        <v>207</v>
      </c>
      <c r="D119" s="15" t="s">
        <v>231</v>
      </c>
      <c r="E119" s="15">
        <v>2023</v>
      </c>
      <c r="F119" s="15" t="s">
        <v>162</v>
      </c>
      <c r="G119" s="15" t="s">
        <v>133</v>
      </c>
      <c r="H119" s="15" t="s">
        <v>136</v>
      </c>
      <c r="I119" s="15" t="s">
        <v>139</v>
      </c>
      <c r="J119" s="15" t="s">
        <v>141</v>
      </c>
      <c r="K119" s="15" t="s">
        <v>282</v>
      </c>
      <c r="L119" s="15" t="s">
        <v>284</v>
      </c>
      <c r="M119" s="15">
        <v>1.3280000000000001</v>
      </c>
      <c r="N119" s="15">
        <v>1.06</v>
      </c>
      <c r="O119" s="15">
        <v>7.0999999999999994E-2</v>
      </c>
      <c r="P119" s="15">
        <v>1.1379999999999999</v>
      </c>
      <c r="Q119" s="15">
        <v>0.54500000000000004</v>
      </c>
      <c r="R119" s="15">
        <v>1.7410000000000001</v>
      </c>
      <c r="S119" s="15">
        <v>12.313000000000001</v>
      </c>
      <c r="U119" s="15">
        <v>1101183.057</v>
      </c>
      <c r="V119" s="15">
        <v>220</v>
      </c>
    </row>
    <row r="120" spans="2:22" x14ac:dyDescent="0.25">
      <c r="B120" s="15" t="s">
        <v>136</v>
      </c>
      <c r="C120" s="15" t="s">
        <v>207</v>
      </c>
      <c r="D120" s="15" t="s">
        <v>231</v>
      </c>
      <c r="E120" s="15">
        <v>2023</v>
      </c>
      <c r="F120" s="15" t="s">
        <v>162</v>
      </c>
      <c r="G120" s="15" t="s">
        <v>133</v>
      </c>
      <c r="H120" s="15" t="s">
        <v>136</v>
      </c>
      <c r="I120" s="15" t="s">
        <v>139</v>
      </c>
      <c r="J120" s="15" t="s">
        <v>141</v>
      </c>
      <c r="K120" s="15" t="s">
        <v>282</v>
      </c>
      <c r="L120" s="15" t="s">
        <v>285</v>
      </c>
      <c r="M120" s="15">
        <v>0.56000000000000005</v>
      </c>
      <c r="N120" s="15">
        <v>0.58799999999999997</v>
      </c>
      <c r="O120" s="15">
        <v>3.5999999999999997E-2</v>
      </c>
      <c r="P120" s="15">
        <v>0.441</v>
      </c>
      <c r="Q120" s="15">
        <v>0.23899999999999999</v>
      </c>
      <c r="R120" s="15">
        <v>0.74299999999999999</v>
      </c>
      <c r="S120" s="15">
        <v>12.378</v>
      </c>
      <c r="U120" s="15">
        <v>1099698.638</v>
      </c>
      <c r="V120" s="15">
        <v>260</v>
      </c>
    </row>
    <row r="121" spans="2:22" x14ac:dyDescent="0.25">
      <c r="B121" s="15" t="s">
        <v>136</v>
      </c>
      <c r="C121" s="15" t="s">
        <v>207</v>
      </c>
      <c r="D121" s="15" t="s">
        <v>231</v>
      </c>
      <c r="E121" s="15">
        <v>2023</v>
      </c>
      <c r="F121" s="15" t="s">
        <v>162</v>
      </c>
      <c r="G121" s="15" t="s">
        <v>133</v>
      </c>
      <c r="H121" s="15" t="s">
        <v>136</v>
      </c>
      <c r="I121" s="15" t="s">
        <v>139</v>
      </c>
      <c r="J121" s="15" t="s">
        <v>141</v>
      </c>
      <c r="K121" s="15" t="s">
        <v>282</v>
      </c>
      <c r="L121" s="15" t="s">
        <v>286</v>
      </c>
      <c r="M121" s="15">
        <v>0.81</v>
      </c>
      <c r="N121" s="15">
        <v>0.63100000000000001</v>
      </c>
      <c r="O121" s="15">
        <v>1.4E-2</v>
      </c>
      <c r="P121" s="15">
        <v>0.66</v>
      </c>
      <c r="Q121" s="15">
        <v>0.34499999999999997</v>
      </c>
      <c r="R121" s="15">
        <v>1.113</v>
      </c>
      <c r="S121" s="15">
        <v>12.336</v>
      </c>
      <c r="U121" s="15">
        <v>1089047.4820000001</v>
      </c>
      <c r="V121" s="15">
        <v>2090</v>
      </c>
    </row>
    <row r="122" spans="2:22" x14ac:dyDescent="0.25">
      <c r="B122" s="15" t="s">
        <v>136</v>
      </c>
      <c r="C122" s="15" t="s">
        <v>207</v>
      </c>
      <c r="D122" s="15" t="s">
        <v>231</v>
      </c>
      <c r="E122" s="15">
        <v>2023</v>
      </c>
      <c r="F122" s="15" t="s">
        <v>162</v>
      </c>
      <c r="G122" s="15" t="s">
        <v>133</v>
      </c>
      <c r="H122" s="15" t="s">
        <v>136</v>
      </c>
      <c r="I122" s="15" t="s">
        <v>139</v>
      </c>
      <c r="J122" s="15" t="s">
        <v>141</v>
      </c>
      <c r="K122" s="15" t="s">
        <v>282</v>
      </c>
      <c r="L122" s="15" t="s">
        <v>287</v>
      </c>
      <c r="M122" s="15">
        <v>1.6539999999999999</v>
      </c>
      <c r="N122" s="15">
        <v>1.488</v>
      </c>
      <c r="O122" s="15">
        <v>0.13600000000000001</v>
      </c>
      <c r="P122" s="15">
        <v>1.177</v>
      </c>
      <c r="Q122" s="15">
        <v>0.59299999999999997</v>
      </c>
      <c r="R122" s="15">
        <v>2.0870000000000002</v>
      </c>
      <c r="S122" s="15">
        <v>12.385999999999999</v>
      </c>
      <c r="U122" s="15">
        <v>1097023.615</v>
      </c>
      <c r="V122" s="15">
        <v>120</v>
      </c>
    </row>
    <row r="123" spans="2:22" x14ac:dyDescent="0.25">
      <c r="B123" s="15" t="s">
        <v>136</v>
      </c>
      <c r="C123" s="15" t="s">
        <v>207</v>
      </c>
      <c r="D123" s="15" t="s">
        <v>232</v>
      </c>
      <c r="E123" s="15">
        <v>2023</v>
      </c>
      <c r="F123" s="15" t="s">
        <v>162</v>
      </c>
      <c r="G123" s="15" t="s">
        <v>133</v>
      </c>
      <c r="H123" s="15" t="s">
        <v>136</v>
      </c>
      <c r="I123" s="15" t="s">
        <v>139</v>
      </c>
      <c r="J123" s="15" t="s">
        <v>141</v>
      </c>
      <c r="K123" s="15" t="s">
        <v>282</v>
      </c>
      <c r="L123" s="15" t="s">
        <v>283</v>
      </c>
      <c r="M123" s="15">
        <v>1.1000000000000001</v>
      </c>
      <c r="N123" s="15">
        <v>0.86099999999999999</v>
      </c>
      <c r="O123" s="15">
        <v>0.03</v>
      </c>
      <c r="P123" s="15">
        <v>0.89100000000000001</v>
      </c>
      <c r="Q123" s="15">
        <v>0.47099999999999997</v>
      </c>
      <c r="R123" s="15">
        <v>1.508</v>
      </c>
      <c r="S123" s="15">
        <v>13.003</v>
      </c>
      <c r="U123" s="15">
        <v>1269316.9680000001</v>
      </c>
      <c r="V123" s="15">
        <v>840</v>
      </c>
    </row>
    <row r="124" spans="2:22" x14ac:dyDescent="0.25">
      <c r="B124" s="15" t="s">
        <v>136</v>
      </c>
      <c r="C124" s="15" t="s">
        <v>207</v>
      </c>
      <c r="D124" s="15" t="s">
        <v>232</v>
      </c>
      <c r="E124" s="15">
        <v>2023</v>
      </c>
      <c r="F124" s="15" t="s">
        <v>162</v>
      </c>
      <c r="G124" s="15" t="s">
        <v>133</v>
      </c>
      <c r="H124" s="15" t="s">
        <v>136</v>
      </c>
      <c r="I124" s="15" t="s">
        <v>139</v>
      </c>
      <c r="J124" s="15" t="s">
        <v>141</v>
      </c>
      <c r="K124" s="15" t="s">
        <v>282</v>
      </c>
      <c r="L124" s="15" t="s">
        <v>284</v>
      </c>
      <c r="M124" s="15">
        <v>1.329</v>
      </c>
      <c r="N124" s="15">
        <v>1.0960000000000001</v>
      </c>
      <c r="O124" s="15">
        <v>7.3999999999999996E-2</v>
      </c>
      <c r="P124" s="15">
        <v>1.111</v>
      </c>
      <c r="Q124" s="15">
        <v>0.55700000000000005</v>
      </c>
      <c r="R124" s="15">
        <v>1.889</v>
      </c>
      <c r="S124" s="15">
        <v>12.901999999999999</v>
      </c>
      <c r="U124" s="15">
        <v>1270472.804</v>
      </c>
      <c r="V124" s="15">
        <v>220</v>
      </c>
    </row>
    <row r="125" spans="2:22" x14ac:dyDescent="0.25">
      <c r="B125" s="15" t="s">
        <v>136</v>
      </c>
      <c r="C125" s="15" t="s">
        <v>207</v>
      </c>
      <c r="D125" s="15" t="s">
        <v>232</v>
      </c>
      <c r="E125" s="15">
        <v>2023</v>
      </c>
      <c r="F125" s="15" t="s">
        <v>162</v>
      </c>
      <c r="G125" s="15" t="s">
        <v>133</v>
      </c>
      <c r="H125" s="15" t="s">
        <v>136</v>
      </c>
      <c r="I125" s="15" t="s">
        <v>139</v>
      </c>
      <c r="J125" s="15" t="s">
        <v>141</v>
      </c>
      <c r="K125" s="15" t="s">
        <v>282</v>
      </c>
      <c r="L125" s="15" t="s">
        <v>285</v>
      </c>
      <c r="M125" s="15">
        <v>0.55400000000000005</v>
      </c>
      <c r="N125" s="15">
        <v>0.55900000000000005</v>
      </c>
      <c r="O125" s="15">
        <v>3.5000000000000003E-2</v>
      </c>
      <c r="P125" s="15">
        <v>0.41899999999999998</v>
      </c>
      <c r="Q125" s="15">
        <v>0.253</v>
      </c>
      <c r="R125" s="15">
        <v>0.66500000000000004</v>
      </c>
      <c r="S125" s="15">
        <v>12.983000000000001</v>
      </c>
      <c r="U125" s="15">
        <v>1268399.077</v>
      </c>
      <c r="V125" s="15">
        <v>260</v>
      </c>
    </row>
    <row r="126" spans="2:22" x14ac:dyDescent="0.25">
      <c r="B126" s="15" t="s">
        <v>136</v>
      </c>
      <c r="C126" s="15" t="s">
        <v>207</v>
      </c>
      <c r="D126" s="15" t="s">
        <v>232</v>
      </c>
      <c r="E126" s="15">
        <v>2023</v>
      </c>
      <c r="F126" s="15" t="s">
        <v>162</v>
      </c>
      <c r="G126" s="15" t="s">
        <v>133</v>
      </c>
      <c r="H126" s="15" t="s">
        <v>136</v>
      </c>
      <c r="I126" s="15" t="s">
        <v>139</v>
      </c>
      <c r="J126" s="15" t="s">
        <v>141</v>
      </c>
      <c r="K126" s="15" t="s">
        <v>282</v>
      </c>
      <c r="L126" s="15" t="s">
        <v>286</v>
      </c>
      <c r="M126" s="15">
        <v>0.81299999999999994</v>
      </c>
      <c r="N126" s="15">
        <v>0.65300000000000002</v>
      </c>
      <c r="O126" s="15">
        <v>1.4E-2</v>
      </c>
      <c r="P126" s="15">
        <v>0.66700000000000004</v>
      </c>
      <c r="Q126" s="15">
        <v>0.34899999999999998</v>
      </c>
      <c r="R126" s="15">
        <v>1.1020000000000001</v>
      </c>
      <c r="S126" s="15">
        <v>12.95</v>
      </c>
      <c r="U126" s="15">
        <v>1257013.3</v>
      </c>
      <c r="V126" s="15">
        <v>2090</v>
      </c>
    </row>
    <row r="127" spans="2:22" x14ac:dyDescent="0.25">
      <c r="B127" s="15" t="s">
        <v>136</v>
      </c>
      <c r="C127" s="15" t="s">
        <v>207</v>
      </c>
      <c r="D127" s="15" t="s">
        <v>232</v>
      </c>
      <c r="E127" s="15">
        <v>2023</v>
      </c>
      <c r="F127" s="15" t="s">
        <v>162</v>
      </c>
      <c r="G127" s="15" t="s">
        <v>133</v>
      </c>
      <c r="H127" s="15" t="s">
        <v>136</v>
      </c>
      <c r="I127" s="15" t="s">
        <v>139</v>
      </c>
      <c r="J127" s="15" t="s">
        <v>141</v>
      </c>
      <c r="K127" s="15" t="s">
        <v>282</v>
      </c>
      <c r="L127" s="15" t="s">
        <v>287</v>
      </c>
      <c r="M127" s="15">
        <v>1.8180000000000001</v>
      </c>
      <c r="N127" s="15">
        <v>2.0979999999999999</v>
      </c>
      <c r="O127" s="15">
        <v>0.192</v>
      </c>
      <c r="P127" s="15">
        <v>1.2609999999999999</v>
      </c>
      <c r="Q127" s="15">
        <v>0.53600000000000003</v>
      </c>
      <c r="R127" s="15">
        <v>2.4329999999999998</v>
      </c>
      <c r="S127" s="15">
        <v>12.981999999999999</v>
      </c>
      <c r="U127" s="15">
        <v>1265087.294</v>
      </c>
      <c r="V127" s="15">
        <v>120</v>
      </c>
    </row>
    <row r="128" spans="2:22" x14ac:dyDescent="0.25">
      <c r="B128" s="15" t="s">
        <v>136</v>
      </c>
      <c r="C128" s="15" t="s">
        <v>207</v>
      </c>
      <c r="D128" s="15" t="s">
        <v>233</v>
      </c>
      <c r="E128" s="15">
        <v>2023</v>
      </c>
      <c r="F128" s="15" t="s">
        <v>162</v>
      </c>
      <c r="G128" s="15" t="s">
        <v>133</v>
      </c>
      <c r="H128" s="15" t="s">
        <v>136</v>
      </c>
      <c r="I128" s="15" t="s">
        <v>139</v>
      </c>
      <c r="J128" s="15" t="s">
        <v>141</v>
      </c>
      <c r="K128" s="15" t="s">
        <v>282</v>
      </c>
      <c r="L128" s="15" t="s">
        <v>283</v>
      </c>
      <c r="M128" s="15">
        <v>1.159</v>
      </c>
      <c r="N128" s="15">
        <v>0.90100000000000002</v>
      </c>
      <c r="O128" s="15">
        <v>3.1E-2</v>
      </c>
      <c r="P128" s="15">
        <v>0.93700000000000006</v>
      </c>
      <c r="Q128" s="15">
        <v>0.53100000000000003</v>
      </c>
      <c r="R128" s="15">
        <v>1.5529999999999999</v>
      </c>
      <c r="S128" s="15">
        <v>13.003</v>
      </c>
      <c r="U128" s="15">
        <v>1269313.0220000001</v>
      </c>
      <c r="V128" s="15">
        <v>840</v>
      </c>
    </row>
    <row r="129" spans="2:22" x14ac:dyDescent="0.25">
      <c r="B129" s="15" t="s">
        <v>136</v>
      </c>
      <c r="C129" s="15" t="s">
        <v>207</v>
      </c>
      <c r="D129" s="15" t="s">
        <v>233</v>
      </c>
      <c r="E129" s="15">
        <v>2023</v>
      </c>
      <c r="F129" s="15" t="s">
        <v>162</v>
      </c>
      <c r="G129" s="15" t="s">
        <v>133</v>
      </c>
      <c r="H129" s="15" t="s">
        <v>136</v>
      </c>
      <c r="I129" s="15" t="s">
        <v>139</v>
      </c>
      <c r="J129" s="15" t="s">
        <v>141</v>
      </c>
      <c r="K129" s="15" t="s">
        <v>282</v>
      </c>
      <c r="L129" s="15" t="s">
        <v>284</v>
      </c>
      <c r="M129" s="15">
        <v>1.484</v>
      </c>
      <c r="N129" s="15">
        <v>1.3169999999999999</v>
      </c>
      <c r="O129" s="15">
        <v>8.8999999999999996E-2</v>
      </c>
      <c r="P129" s="15">
        <v>1.1240000000000001</v>
      </c>
      <c r="Q129" s="15">
        <v>0.6</v>
      </c>
      <c r="R129" s="15">
        <v>1.9670000000000001</v>
      </c>
      <c r="S129" s="15">
        <v>12.901999999999999</v>
      </c>
      <c r="U129" s="15">
        <v>1270438.0619999999</v>
      </c>
      <c r="V129" s="15">
        <v>220</v>
      </c>
    </row>
    <row r="130" spans="2:22" x14ac:dyDescent="0.25">
      <c r="B130" s="15" t="s">
        <v>136</v>
      </c>
      <c r="C130" s="15" t="s">
        <v>207</v>
      </c>
      <c r="D130" s="15" t="s">
        <v>233</v>
      </c>
      <c r="E130" s="15">
        <v>2023</v>
      </c>
      <c r="F130" s="15" t="s">
        <v>162</v>
      </c>
      <c r="G130" s="15" t="s">
        <v>133</v>
      </c>
      <c r="H130" s="15" t="s">
        <v>136</v>
      </c>
      <c r="I130" s="15" t="s">
        <v>139</v>
      </c>
      <c r="J130" s="15" t="s">
        <v>141</v>
      </c>
      <c r="K130" s="15" t="s">
        <v>282</v>
      </c>
      <c r="L130" s="15" t="s">
        <v>285</v>
      </c>
      <c r="M130" s="15">
        <v>0.56999999999999995</v>
      </c>
      <c r="N130" s="15">
        <v>0.59599999999999997</v>
      </c>
      <c r="O130" s="15">
        <v>3.6999999999999998E-2</v>
      </c>
      <c r="P130" s="15">
        <v>0.41099999999999998</v>
      </c>
      <c r="Q130" s="15">
        <v>0.254</v>
      </c>
      <c r="R130" s="15">
        <v>0.71899999999999997</v>
      </c>
      <c r="S130" s="15">
        <v>12.983000000000001</v>
      </c>
      <c r="U130" s="15">
        <v>1268405.0279999999</v>
      </c>
      <c r="V130" s="15">
        <v>260</v>
      </c>
    </row>
    <row r="131" spans="2:22" x14ac:dyDescent="0.25">
      <c r="B131" s="15" t="s">
        <v>136</v>
      </c>
      <c r="C131" s="15" t="s">
        <v>207</v>
      </c>
      <c r="D131" s="15" t="s">
        <v>233</v>
      </c>
      <c r="E131" s="15">
        <v>2023</v>
      </c>
      <c r="F131" s="15" t="s">
        <v>162</v>
      </c>
      <c r="G131" s="15" t="s">
        <v>133</v>
      </c>
      <c r="H131" s="15" t="s">
        <v>136</v>
      </c>
      <c r="I131" s="15" t="s">
        <v>139</v>
      </c>
      <c r="J131" s="15" t="s">
        <v>141</v>
      </c>
      <c r="K131" s="15" t="s">
        <v>282</v>
      </c>
      <c r="L131" s="15" t="s">
        <v>286</v>
      </c>
      <c r="M131" s="15">
        <v>0.84799999999999998</v>
      </c>
      <c r="N131" s="15">
        <v>0.71799999999999997</v>
      </c>
      <c r="O131" s="15">
        <v>1.6E-2</v>
      </c>
      <c r="P131" s="15">
        <v>0.68200000000000005</v>
      </c>
      <c r="Q131" s="15">
        <v>0.37</v>
      </c>
      <c r="R131" s="15">
        <v>1.1180000000000001</v>
      </c>
      <c r="S131" s="15">
        <v>12.95</v>
      </c>
      <c r="U131" s="15">
        <v>1257008.638</v>
      </c>
      <c r="V131" s="15">
        <v>2090</v>
      </c>
    </row>
    <row r="132" spans="2:22" x14ac:dyDescent="0.25">
      <c r="B132" s="15" t="s">
        <v>136</v>
      </c>
      <c r="C132" s="15" t="s">
        <v>207</v>
      </c>
      <c r="D132" s="15" t="s">
        <v>233</v>
      </c>
      <c r="E132" s="15">
        <v>2023</v>
      </c>
      <c r="F132" s="15" t="s">
        <v>162</v>
      </c>
      <c r="G132" s="15" t="s">
        <v>133</v>
      </c>
      <c r="H132" s="15" t="s">
        <v>136</v>
      </c>
      <c r="I132" s="15" t="s">
        <v>139</v>
      </c>
      <c r="J132" s="15" t="s">
        <v>141</v>
      </c>
      <c r="K132" s="15" t="s">
        <v>282</v>
      </c>
      <c r="L132" s="15" t="s">
        <v>287</v>
      </c>
      <c r="M132" s="15">
        <v>2.0830000000000002</v>
      </c>
      <c r="N132" s="15">
        <v>1.996</v>
      </c>
      <c r="O132" s="15">
        <v>0.182</v>
      </c>
      <c r="P132" s="15">
        <v>1.4419999999999999</v>
      </c>
      <c r="Q132" s="15">
        <v>0.58099999999999996</v>
      </c>
      <c r="R132" s="15">
        <v>2.8069999999999999</v>
      </c>
      <c r="S132" s="15">
        <v>12.981999999999999</v>
      </c>
      <c r="U132" s="15">
        <v>1265161.3589999999</v>
      </c>
      <c r="V132" s="15">
        <v>120</v>
      </c>
    </row>
    <row r="133" spans="2:22" x14ac:dyDescent="0.25">
      <c r="B133" s="15" t="s">
        <v>136</v>
      </c>
      <c r="C133" s="15" t="s">
        <v>207</v>
      </c>
      <c r="D133" s="15" t="s">
        <v>234</v>
      </c>
      <c r="E133" s="15">
        <v>2023</v>
      </c>
      <c r="F133" s="15" t="s">
        <v>162</v>
      </c>
      <c r="G133" s="15" t="s">
        <v>133</v>
      </c>
      <c r="H133" s="15" t="s">
        <v>136</v>
      </c>
      <c r="I133" s="15" t="s">
        <v>139</v>
      </c>
      <c r="J133" s="15" t="s">
        <v>141</v>
      </c>
      <c r="K133" s="15" t="s">
        <v>282</v>
      </c>
      <c r="L133" s="15" t="s">
        <v>283</v>
      </c>
      <c r="M133" s="15">
        <v>1.0840000000000001</v>
      </c>
      <c r="N133" s="15">
        <v>0.79600000000000004</v>
      </c>
      <c r="O133" s="15">
        <v>2.7E-2</v>
      </c>
      <c r="P133" s="15">
        <v>0.89</v>
      </c>
      <c r="Q133" s="15">
        <v>0.51400000000000001</v>
      </c>
      <c r="R133" s="15">
        <v>1.4810000000000001</v>
      </c>
      <c r="S133" s="15">
        <v>13.42</v>
      </c>
      <c r="U133" s="15">
        <v>1337763.1599999999</v>
      </c>
      <c r="V133" s="15">
        <v>840</v>
      </c>
    </row>
    <row r="134" spans="2:22" x14ac:dyDescent="0.25">
      <c r="B134" s="15" t="s">
        <v>136</v>
      </c>
      <c r="C134" s="15" t="s">
        <v>207</v>
      </c>
      <c r="D134" s="15" t="s">
        <v>234</v>
      </c>
      <c r="E134" s="15">
        <v>2023</v>
      </c>
      <c r="F134" s="15" t="s">
        <v>162</v>
      </c>
      <c r="G134" s="15" t="s">
        <v>133</v>
      </c>
      <c r="H134" s="15" t="s">
        <v>136</v>
      </c>
      <c r="I134" s="15" t="s">
        <v>139</v>
      </c>
      <c r="J134" s="15" t="s">
        <v>141</v>
      </c>
      <c r="K134" s="15" t="s">
        <v>282</v>
      </c>
      <c r="L134" s="15" t="s">
        <v>284</v>
      </c>
      <c r="M134" s="15">
        <v>1.3580000000000001</v>
      </c>
      <c r="N134" s="15">
        <v>1.091</v>
      </c>
      <c r="O134" s="15">
        <v>7.3999999999999996E-2</v>
      </c>
      <c r="P134" s="15">
        <v>1.137</v>
      </c>
      <c r="Q134" s="15">
        <v>0.64600000000000002</v>
      </c>
      <c r="R134" s="15">
        <v>1.772</v>
      </c>
      <c r="S134" s="15">
        <v>13.313000000000001</v>
      </c>
      <c r="U134" s="15">
        <v>1340157.8970000001</v>
      </c>
      <c r="V134" s="15">
        <v>220</v>
      </c>
    </row>
    <row r="135" spans="2:22" x14ac:dyDescent="0.25">
      <c r="B135" s="15" t="s">
        <v>136</v>
      </c>
      <c r="C135" s="15" t="s">
        <v>207</v>
      </c>
      <c r="D135" s="15" t="s">
        <v>234</v>
      </c>
      <c r="E135" s="15">
        <v>2023</v>
      </c>
      <c r="F135" s="15" t="s">
        <v>162</v>
      </c>
      <c r="G135" s="15" t="s">
        <v>133</v>
      </c>
      <c r="H135" s="15" t="s">
        <v>136</v>
      </c>
      <c r="I135" s="15" t="s">
        <v>139</v>
      </c>
      <c r="J135" s="15" t="s">
        <v>141</v>
      </c>
      <c r="K135" s="15" t="s">
        <v>282</v>
      </c>
      <c r="L135" s="15" t="s">
        <v>285</v>
      </c>
      <c r="M135" s="15">
        <v>0.53300000000000003</v>
      </c>
      <c r="N135" s="15">
        <v>0.504</v>
      </c>
      <c r="O135" s="15">
        <v>3.1E-2</v>
      </c>
      <c r="P135" s="15">
        <v>0.41199999999999998</v>
      </c>
      <c r="Q135" s="15">
        <v>0.26400000000000001</v>
      </c>
      <c r="R135" s="15">
        <v>0.69499999999999995</v>
      </c>
      <c r="S135" s="15">
        <v>13.404999999999999</v>
      </c>
      <c r="U135" s="15">
        <v>1335228.3670000001</v>
      </c>
      <c r="V135" s="15">
        <v>260</v>
      </c>
    </row>
    <row r="136" spans="2:22" x14ac:dyDescent="0.25">
      <c r="B136" s="15" t="s">
        <v>136</v>
      </c>
      <c r="C136" s="15" t="s">
        <v>207</v>
      </c>
      <c r="D136" s="15" t="s">
        <v>234</v>
      </c>
      <c r="E136" s="15">
        <v>2023</v>
      </c>
      <c r="F136" s="15" t="s">
        <v>162</v>
      </c>
      <c r="G136" s="15" t="s">
        <v>133</v>
      </c>
      <c r="H136" s="15" t="s">
        <v>136</v>
      </c>
      <c r="I136" s="15" t="s">
        <v>139</v>
      </c>
      <c r="J136" s="15" t="s">
        <v>141</v>
      </c>
      <c r="K136" s="15" t="s">
        <v>282</v>
      </c>
      <c r="L136" s="15" t="s">
        <v>286</v>
      </c>
      <c r="M136" s="15">
        <v>0.80100000000000005</v>
      </c>
      <c r="N136" s="15">
        <v>0.63900000000000001</v>
      </c>
      <c r="O136" s="15">
        <v>1.4E-2</v>
      </c>
      <c r="P136" s="15">
        <v>0.65600000000000003</v>
      </c>
      <c r="Q136" s="15">
        <v>0.36599999999999999</v>
      </c>
      <c r="R136" s="15">
        <v>1.0740000000000001</v>
      </c>
      <c r="S136" s="15">
        <v>13.378</v>
      </c>
      <c r="U136" s="15">
        <v>1324503.8419999999</v>
      </c>
      <c r="V136" s="15">
        <v>2090</v>
      </c>
    </row>
    <row r="137" spans="2:22" x14ac:dyDescent="0.25">
      <c r="B137" s="15" t="s">
        <v>136</v>
      </c>
      <c r="C137" s="15" t="s">
        <v>207</v>
      </c>
      <c r="D137" s="15" t="s">
        <v>234</v>
      </c>
      <c r="E137" s="15">
        <v>2023</v>
      </c>
      <c r="F137" s="15" t="s">
        <v>162</v>
      </c>
      <c r="G137" s="15" t="s">
        <v>133</v>
      </c>
      <c r="H137" s="15" t="s">
        <v>136</v>
      </c>
      <c r="I137" s="15" t="s">
        <v>139</v>
      </c>
      <c r="J137" s="15" t="s">
        <v>141</v>
      </c>
      <c r="K137" s="15" t="s">
        <v>282</v>
      </c>
      <c r="L137" s="15" t="s">
        <v>287</v>
      </c>
      <c r="M137" s="15">
        <v>1.8939999999999999</v>
      </c>
      <c r="N137" s="15">
        <v>1.681</v>
      </c>
      <c r="O137" s="15">
        <v>0.153</v>
      </c>
      <c r="P137" s="15">
        <v>1.373</v>
      </c>
      <c r="Q137" s="15">
        <v>0.49</v>
      </c>
      <c r="R137" s="15">
        <v>2.62</v>
      </c>
      <c r="S137" s="15">
        <v>13.397</v>
      </c>
      <c r="U137" s="15">
        <v>1334898.827</v>
      </c>
      <c r="V137" s="15">
        <v>120</v>
      </c>
    </row>
    <row r="138" spans="2:22" x14ac:dyDescent="0.25">
      <c r="B138" s="15" t="s">
        <v>136</v>
      </c>
      <c r="C138" s="15" t="s">
        <v>207</v>
      </c>
      <c r="D138" s="15" t="s">
        <v>235</v>
      </c>
      <c r="E138" s="15">
        <v>2023</v>
      </c>
      <c r="F138" s="15" t="s">
        <v>162</v>
      </c>
      <c r="G138" s="15" t="s">
        <v>133</v>
      </c>
      <c r="H138" s="15" t="s">
        <v>136</v>
      </c>
      <c r="I138" s="15" t="s">
        <v>139</v>
      </c>
      <c r="J138" s="15" t="s">
        <v>141</v>
      </c>
      <c r="K138" s="15" t="s">
        <v>282</v>
      </c>
      <c r="L138" s="15" t="s">
        <v>283</v>
      </c>
      <c r="M138" s="15">
        <v>1.05</v>
      </c>
      <c r="N138" s="15">
        <v>0.74299999999999999</v>
      </c>
      <c r="O138" s="15">
        <v>2.5999999999999999E-2</v>
      </c>
      <c r="P138" s="15">
        <v>0.875</v>
      </c>
      <c r="Q138" s="15">
        <v>0.51600000000000001</v>
      </c>
      <c r="R138" s="15">
        <v>1.417</v>
      </c>
      <c r="S138" s="15">
        <v>13.42</v>
      </c>
      <c r="U138" s="15">
        <v>1337921.5149999999</v>
      </c>
      <c r="V138" s="15">
        <v>840</v>
      </c>
    </row>
    <row r="139" spans="2:22" x14ac:dyDescent="0.25">
      <c r="B139" s="15" t="s">
        <v>136</v>
      </c>
      <c r="C139" s="15" t="s">
        <v>207</v>
      </c>
      <c r="D139" s="15" t="s">
        <v>235</v>
      </c>
      <c r="E139" s="15">
        <v>2023</v>
      </c>
      <c r="F139" s="15" t="s">
        <v>162</v>
      </c>
      <c r="G139" s="15" t="s">
        <v>133</v>
      </c>
      <c r="H139" s="15" t="s">
        <v>136</v>
      </c>
      <c r="I139" s="15" t="s">
        <v>139</v>
      </c>
      <c r="J139" s="15" t="s">
        <v>141</v>
      </c>
      <c r="K139" s="15" t="s">
        <v>282</v>
      </c>
      <c r="L139" s="15" t="s">
        <v>284</v>
      </c>
      <c r="M139" s="15">
        <v>1.302</v>
      </c>
      <c r="N139" s="15">
        <v>0.99399999999999999</v>
      </c>
      <c r="O139" s="15">
        <v>6.7000000000000004E-2</v>
      </c>
      <c r="P139" s="15">
        <v>1.113</v>
      </c>
      <c r="Q139" s="15">
        <v>0.59</v>
      </c>
      <c r="R139" s="15">
        <v>1.706</v>
      </c>
      <c r="S139" s="15">
        <v>13.313000000000001</v>
      </c>
      <c r="U139" s="15">
        <v>1340144.091</v>
      </c>
      <c r="V139" s="15">
        <v>220</v>
      </c>
    </row>
    <row r="140" spans="2:22" x14ac:dyDescent="0.25">
      <c r="B140" s="15" t="s">
        <v>136</v>
      </c>
      <c r="C140" s="15" t="s">
        <v>207</v>
      </c>
      <c r="D140" s="15" t="s">
        <v>235</v>
      </c>
      <c r="E140" s="15">
        <v>2023</v>
      </c>
      <c r="F140" s="15" t="s">
        <v>162</v>
      </c>
      <c r="G140" s="15" t="s">
        <v>133</v>
      </c>
      <c r="H140" s="15" t="s">
        <v>136</v>
      </c>
      <c r="I140" s="15" t="s">
        <v>139</v>
      </c>
      <c r="J140" s="15" t="s">
        <v>141</v>
      </c>
      <c r="K140" s="15" t="s">
        <v>282</v>
      </c>
      <c r="L140" s="15" t="s">
        <v>285</v>
      </c>
      <c r="M140" s="15">
        <v>0.51700000000000002</v>
      </c>
      <c r="N140" s="15">
        <v>0.435</v>
      </c>
      <c r="O140" s="15">
        <v>2.7E-2</v>
      </c>
      <c r="P140" s="15">
        <v>0.432</v>
      </c>
      <c r="Q140" s="15">
        <v>0.248</v>
      </c>
      <c r="R140" s="15">
        <v>0.65200000000000002</v>
      </c>
      <c r="S140" s="15">
        <v>13.404999999999999</v>
      </c>
      <c r="U140" s="15">
        <v>1335227.1440000001</v>
      </c>
      <c r="V140" s="15">
        <v>260</v>
      </c>
    </row>
    <row r="141" spans="2:22" x14ac:dyDescent="0.25">
      <c r="B141" s="15" t="s">
        <v>136</v>
      </c>
      <c r="C141" s="15" t="s">
        <v>207</v>
      </c>
      <c r="D141" s="15" t="s">
        <v>235</v>
      </c>
      <c r="E141" s="15">
        <v>2023</v>
      </c>
      <c r="F141" s="15" t="s">
        <v>162</v>
      </c>
      <c r="G141" s="15" t="s">
        <v>133</v>
      </c>
      <c r="H141" s="15" t="s">
        <v>136</v>
      </c>
      <c r="I141" s="15" t="s">
        <v>139</v>
      </c>
      <c r="J141" s="15" t="s">
        <v>141</v>
      </c>
      <c r="K141" s="15" t="s">
        <v>282</v>
      </c>
      <c r="L141" s="15" t="s">
        <v>286</v>
      </c>
      <c r="M141" s="15">
        <v>0.79300000000000004</v>
      </c>
      <c r="N141" s="15">
        <v>0.63300000000000001</v>
      </c>
      <c r="O141" s="15">
        <v>1.4E-2</v>
      </c>
      <c r="P141" s="15">
        <v>0.65400000000000003</v>
      </c>
      <c r="Q141" s="15">
        <v>0.36599999999999999</v>
      </c>
      <c r="R141" s="15">
        <v>1.0509999999999999</v>
      </c>
      <c r="S141" s="15">
        <v>13.378</v>
      </c>
      <c r="U141" s="15">
        <v>1324498.568</v>
      </c>
      <c r="V141" s="15">
        <v>2090</v>
      </c>
    </row>
    <row r="142" spans="2:22" x14ac:dyDescent="0.25">
      <c r="B142" s="15" t="s">
        <v>136</v>
      </c>
      <c r="C142" s="15" t="s">
        <v>207</v>
      </c>
      <c r="D142" s="15" t="s">
        <v>235</v>
      </c>
      <c r="E142" s="15">
        <v>2023</v>
      </c>
      <c r="F142" s="15" t="s">
        <v>162</v>
      </c>
      <c r="G142" s="15" t="s">
        <v>133</v>
      </c>
      <c r="H142" s="15" t="s">
        <v>136</v>
      </c>
      <c r="I142" s="15" t="s">
        <v>139</v>
      </c>
      <c r="J142" s="15" t="s">
        <v>141</v>
      </c>
      <c r="K142" s="15" t="s">
        <v>282</v>
      </c>
      <c r="L142" s="15" t="s">
        <v>287</v>
      </c>
      <c r="M142" s="15">
        <v>1.748</v>
      </c>
      <c r="N142" s="15">
        <v>1.4279999999999999</v>
      </c>
      <c r="O142" s="15">
        <v>0.13</v>
      </c>
      <c r="P142" s="15">
        <v>1.4</v>
      </c>
      <c r="Q142" s="15">
        <v>0.57999999999999996</v>
      </c>
      <c r="R142" s="15">
        <v>2.6429999999999998</v>
      </c>
      <c r="S142" s="15">
        <v>13.397</v>
      </c>
      <c r="U142" s="15">
        <v>1334853.8259999999</v>
      </c>
      <c r="V142" s="15">
        <v>120</v>
      </c>
    </row>
    <row r="143" spans="2:22" x14ac:dyDescent="0.25">
      <c r="B143" s="15" t="s">
        <v>136</v>
      </c>
      <c r="C143" s="15" t="s">
        <v>207</v>
      </c>
      <c r="D143" s="15" t="s">
        <v>236</v>
      </c>
      <c r="E143" s="15">
        <v>2023</v>
      </c>
      <c r="F143" s="15" t="s">
        <v>162</v>
      </c>
      <c r="G143" s="15" t="s">
        <v>133</v>
      </c>
      <c r="H143" s="15" t="s">
        <v>136</v>
      </c>
      <c r="I143" s="15" t="s">
        <v>139</v>
      </c>
      <c r="J143" s="15" t="s">
        <v>141</v>
      </c>
      <c r="K143" s="15" t="s">
        <v>282</v>
      </c>
      <c r="L143" s="15" t="s">
        <v>283</v>
      </c>
      <c r="M143" s="15">
        <v>1.0249999999999999</v>
      </c>
      <c r="N143" s="15">
        <v>0.71599999999999997</v>
      </c>
      <c r="O143" s="15">
        <v>2.5000000000000001E-2</v>
      </c>
      <c r="P143" s="15">
        <v>0.86499999999999999</v>
      </c>
      <c r="Q143" s="15">
        <v>0.51100000000000001</v>
      </c>
      <c r="R143" s="15">
        <v>1.4039999999999999</v>
      </c>
      <c r="S143" s="15">
        <v>13.672000000000001</v>
      </c>
      <c r="U143" s="15">
        <v>1297067.138</v>
      </c>
      <c r="V143" s="15">
        <v>840</v>
      </c>
    </row>
    <row r="144" spans="2:22" x14ac:dyDescent="0.25">
      <c r="B144" s="15" t="s">
        <v>136</v>
      </c>
      <c r="C144" s="15" t="s">
        <v>207</v>
      </c>
      <c r="D144" s="15" t="s">
        <v>236</v>
      </c>
      <c r="E144" s="15">
        <v>2023</v>
      </c>
      <c r="F144" s="15" t="s">
        <v>162</v>
      </c>
      <c r="G144" s="15" t="s">
        <v>133</v>
      </c>
      <c r="H144" s="15" t="s">
        <v>136</v>
      </c>
      <c r="I144" s="15" t="s">
        <v>139</v>
      </c>
      <c r="J144" s="15" t="s">
        <v>141</v>
      </c>
      <c r="K144" s="15" t="s">
        <v>282</v>
      </c>
      <c r="L144" s="15" t="s">
        <v>284</v>
      </c>
      <c r="M144" s="15">
        <v>1.246</v>
      </c>
      <c r="N144" s="15">
        <v>0.91</v>
      </c>
      <c r="O144" s="15">
        <v>6.0999999999999999E-2</v>
      </c>
      <c r="P144" s="15">
        <v>1.077</v>
      </c>
      <c r="Q144" s="15">
        <v>0.56299999999999994</v>
      </c>
      <c r="R144" s="15">
        <v>1.756</v>
      </c>
      <c r="S144" s="15">
        <v>13.561</v>
      </c>
      <c r="U144" s="15">
        <v>1298777.561</v>
      </c>
      <c r="V144" s="15">
        <v>220</v>
      </c>
    </row>
    <row r="145" spans="2:22" x14ac:dyDescent="0.25">
      <c r="B145" s="15" t="s">
        <v>136</v>
      </c>
      <c r="C145" s="15" t="s">
        <v>207</v>
      </c>
      <c r="D145" s="15" t="s">
        <v>236</v>
      </c>
      <c r="E145" s="15">
        <v>2023</v>
      </c>
      <c r="F145" s="15" t="s">
        <v>162</v>
      </c>
      <c r="G145" s="15" t="s">
        <v>133</v>
      </c>
      <c r="H145" s="15" t="s">
        <v>136</v>
      </c>
      <c r="I145" s="15" t="s">
        <v>139</v>
      </c>
      <c r="J145" s="15" t="s">
        <v>141</v>
      </c>
      <c r="K145" s="15" t="s">
        <v>282</v>
      </c>
      <c r="L145" s="15" t="s">
        <v>285</v>
      </c>
      <c r="M145" s="15">
        <v>0.48899999999999999</v>
      </c>
      <c r="N145" s="15">
        <v>0.39800000000000002</v>
      </c>
      <c r="O145" s="15">
        <v>2.5000000000000001E-2</v>
      </c>
      <c r="P145" s="15">
        <v>0.40699999999999997</v>
      </c>
      <c r="Q145" s="15">
        <v>0.23599999999999999</v>
      </c>
      <c r="R145" s="15">
        <v>0.622</v>
      </c>
      <c r="S145" s="15">
        <v>13.659000000000001</v>
      </c>
      <c r="U145" s="15">
        <v>1292586.32</v>
      </c>
      <c r="V145" s="15">
        <v>260</v>
      </c>
    </row>
    <row r="146" spans="2:22" x14ac:dyDescent="0.25">
      <c r="B146" s="15" t="s">
        <v>136</v>
      </c>
      <c r="C146" s="15" t="s">
        <v>207</v>
      </c>
      <c r="D146" s="15" t="s">
        <v>236</v>
      </c>
      <c r="E146" s="15">
        <v>2023</v>
      </c>
      <c r="F146" s="15" t="s">
        <v>162</v>
      </c>
      <c r="G146" s="15" t="s">
        <v>133</v>
      </c>
      <c r="H146" s="15" t="s">
        <v>136</v>
      </c>
      <c r="I146" s="15" t="s">
        <v>139</v>
      </c>
      <c r="J146" s="15" t="s">
        <v>141</v>
      </c>
      <c r="K146" s="15" t="s">
        <v>282</v>
      </c>
      <c r="L146" s="15" t="s">
        <v>286</v>
      </c>
      <c r="M146" s="15">
        <v>0.77300000000000002</v>
      </c>
      <c r="N146" s="15">
        <v>0.58299999999999996</v>
      </c>
      <c r="O146" s="15">
        <v>1.2999999999999999E-2</v>
      </c>
      <c r="P146" s="15">
        <v>0.65100000000000002</v>
      </c>
      <c r="Q146" s="15">
        <v>0.35799999999999998</v>
      </c>
      <c r="R146" s="15">
        <v>1.0409999999999999</v>
      </c>
      <c r="S146" s="15">
        <v>13.635999999999999</v>
      </c>
      <c r="U146" s="15">
        <v>1282855.3700000001</v>
      </c>
      <c r="V146" s="15">
        <v>2090</v>
      </c>
    </row>
    <row r="147" spans="2:22" x14ac:dyDescent="0.25">
      <c r="B147" s="15" t="s">
        <v>136</v>
      </c>
      <c r="C147" s="15" t="s">
        <v>207</v>
      </c>
      <c r="D147" s="15" t="s">
        <v>236</v>
      </c>
      <c r="E147" s="15">
        <v>2023</v>
      </c>
      <c r="F147" s="15" t="s">
        <v>162</v>
      </c>
      <c r="G147" s="15" t="s">
        <v>133</v>
      </c>
      <c r="H147" s="15" t="s">
        <v>136</v>
      </c>
      <c r="I147" s="15" t="s">
        <v>139</v>
      </c>
      <c r="J147" s="15" t="s">
        <v>141</v>
      </c>
      <c r="K147" s="15" t="s">
        <v>282</v>
      </c>
      <c r="L147" s="15" t="s">
        <v>287</v>
      </c>
      <c r="M147" s="15">
        <v>1.7150000000000001</v>
      </c>
      <c r="N147" s="15">
        <v>1.423</v>
      </c>
      <c r="O147" s="15">
        <v>0.13</v>
      </c>
      <c r="P147" s="15">
        <v>1.2190000000000001</v>
      </c>
      <c r="Q147" s="15">
        <v>0.61499999999999999</v>
      </c>
      <c r="R147" s="15">
        <v>2.355</v>
      </c>
      <c r="S147" s="15">
        <v>13.647</v>
      </c>
      <c r="U147" s="15">
        <v>1293468.149</v>
      </c>
      <c r="V147" s="15">
        <v>120</v>
      </c>
    </row>
    <row r="148" spans="2:22" x14ac:dyDescent="0.25">
      <c r="B148" s="15" t="s">
        <v>136</v>
      </c>
      <c r="C148" s="15" t="s">
        <v>207</v>
      </c>
      <c r="D148" s="15" t="s">
        <v>237</v>
      </c>
      <c r="E148" s="15">
        <v>2023</v>
      </c>
      <c r="F148" s="15" t="s">
        <v>162</v>
      </c>
      <c r="G148" s="15" t="s">
        <v>133</v>
      </c>
      <c r="H148" s="15" t="s">
        <v>136</v>
      </c>
      <c r="I148" s="15" t="s">
        <v>139</v>
      </c>
      <c r="J148" s="15" t="s">
        <v>141</v>
      </c>
      <c r="K148" s="15" t="s">
        <v>282</v>
      </c>
      <c r="L148" s="15" t="s">
        <v>283</v>
      </c>
      <c r="M148" s="15">
        <v>1.089</v>
      </c>
      <c r="N148" s="15">
        <v>0.85699999999999998</v>
      </c>
      <c r="O148" s="15">
        <v>0.03</v>
      </c>
      <c r="P148" s="15">
        <v>0.94</v>
      </c>
      <c r="Q148" s="15">
        <v>0.52200000000000002</v>
      </c>
      <c r="R148" s="15">
        <v>1.42</v>
      </c>
      <c r="S148" s="15">
        <v>13.672000000000001</v>
      </c>
      <c r="U148" s="15">
        <v>1297066.8019999999</v>
      </c>
      <c r="V148" s="15">
        <v>840</v>
      </c>
    </row>
    <row r="149" spans="2:22" x14ac:dyDescent="0.25">
      <c r="B149" s="15" t="s">
        <v>136</v>
      </c>
      <c r="C149" s="15" t="s">
        <v>207</v>
      </c>
      <c r="D149" s="15" t="s">
        <v>237</v>
      </c>
      <c r="E149" s="15">
        <v>2023</v>
      </c>
      <c r="F149" s="15" t="s">
        <v>162</v>
      </c>
      <c r="G149" s="15" t="s">
        <v>133</v>
      </c>
      <c r="H149" s="15" t="s">
        <v>136</v>
      </c>
      <c r="I149" s="15" t="s">
        <v>139</v>
      </c>
      <c r="J149" s="15" t="s">
        <v>141</v>
      </c>
      <c r="K149" s="15" t="s">
        <v>282</v>
      </c>
      <c r="L149" s="15" t="s">
        <v>284</v>
      </c>
      <c r="M149" s="15">
        <v>1.2689999999999999</v>
      </c>
      <c r="N149" s="15">
        <v>0.91900000000000004</v>
      </c>
      <c r="O149" s="15">
        <v>6.2E-2</v>
      </c>
      <c r="P149" s="15">
        <v>1.167</v>
      </c>
      <c r="Q149" s="15">
        <v>0.56699999999999995</v>
      </c>
      <c r="R149" s="15">
        <v>1.72</v>
      </c>
      <c r="S149" s="15">
        <v>13.561</v>
      </c>
      <c r="U149" s="15">
        <v>1298788.6510000001</v>
      </c>
      <c r="V149" s="15">
        <v>220</v>
      </c>
    </row>
    <row r="150" spans="2:22" x14ac:dyDescent="0.25">
      <c r="B150" s="15" t="s">
        <v>136</v>
      </c>
      <c r="C150" s="15" t="s">
        <v>207</v>
      </c>
      <c r="D150" s="15" t="s">
        <v>237</v>
      </c>
      <c r="E150" s="15">
        <v>2023</v>
      </c>
      <c r="F150" s="15" t="s">
        <v>162</v>
      </c>
      <c r="G150" s="15" t="s">
        <v>133</v>
      </c>
      <c r="H150" s="15" t="s">
        <v>136</v>
      </c>
      <c r="I150" s="15" t="s">
        <v>139</v>
      </c>
      <c r="J150" s="15" t="s">
        <v>141</v>
      </c>
      <c r="K150" s="15" t="s">
        <v>282</v>
      </c>
      <c r="L150" s="15" t="s">
        <v>285</v>
      </c>
      <c r="M150" s="15">
        <v>0.49299999999999999</v>
      </c>
      <c r="N150" s="15">
        <v>0.38600000000000001</v>
      </c>
      <c r="O150" s="15">
        <v>2.4E-2</v>
      </c>
      <c r="P150" s="15">
        <v>0.39500000000000002</v>
      </c>
      <c r="Q150" s="15">
        <v>0.23499999999999999</v>
      </c>
      <c r="R150" s="15">
        <v>0.66300000000000003</v>
      </c>
      <c r="S150" s="15">
        <v>13.659000000000001</v>
      </c>
      <c r="U150" s="15">
        <v>1292604.4269999999</v>
      </c>
      <c r="V150" s="15">
        <v>260</v>
      </c>
    </row>
    <row r="151" spans="2:22" x14ac:dyDescent="0.25">
      <c r="B151" s="15" t="s">
        <v>136</v>
      </c>
      <c r="C151" s="15" t="s">
        <v>207</v>
      </c>
      <c r="D151" s="15" t="s">
        <v>237</v>
      </c>
      <c r="E151" s="15">
        <v>2023</v>
      </c>
      <c r="F151" s="15" t="s">
        <v>162</v>
      </c>
      <c r="G151" s="15" t="s">
        <v>133</v>
      </c>
      <c r="H151" s="15" t="s">
        <v>136</v>
      </c>
      <c r="I151" s="15" t="s">
        <v>139</v>
      </c>
      <c r="J151" s="15" t="s">
        <v>141</v>
      </c>
      <c r="K151" s="15" t="s">
        <v>282</v>
      </c>
      <c r="L151" s="15" t="s">
        <v>286</v>
      </c>
      <c r="M151" s="15">
        <v>0.79200000000000004</v>
      </c>
      <c r="N151" s="15">
        <v>0.66500000000000004</v>
      </c>
      <c r="O151" s="15">
        <v>1.4999999999999999E-2</v>
      </c>
      <c r="P151" s="15">
        <v>0.64900000000000002</v>
      </c>
      <c r="Q151" s="15">
        <v>0.36399999999999999</v>
      </c>
      <c r="R151" s="15">
        <v>1.0529999999999999</v>
      </c>
      <c r="S151" s="15">
        <v>13.635999999999999</v>
      </c>
      <c r="U151" s="15">
        <v>1282845.7949999999</v>
      </c>
      <c r="V151" s="15">
        <v>2090</v>
      </c>
    </row>
    <row r="152" spans="2:22" x14ac:dyDescent="0.25">
      <c r="B152" s="15" t="s">
        <v>136</v>
      </c>
      <c r="C152" s="15" t="s">
        <v>207</v>
      </c>
      <c r="D152" s="15" t="s">
        <v>237</v>
      </c>
      <c r="E152" s="15">
        <v>2023</v>
      </c>
      <c r="F152" s="15" t="s">
        <v>162</v>
      </c>
      <c r="G152" s="15" t="s">
        <v>133</v>
      </c>
      <c r="H152" s="15" t="s">
        <v>136</v>
      </c>
      <c r="I152" s="15" t="s">
        <v>139</v>
      </c>
      <c r="J152" s="15" t="s">
        <v>141</v>
      </c>
      <c r="K152" s="15" t="s">
        <v>282</v>
      </c>
      <c r="L152" s="15" t="s">
        <v>287</v>
      </c>
      <c r="M152" s="15">
        <v>1.6970000000000001</v>
      </c>
      <c r="N152" s="15">
        <v>1.3959999999999999</v>
      </c>
      <c r="O152" s="15">
        <v>0.127</v>
      </c>
      <c r="P152" s="15">
        <v>1.29</v>
      </c>
      <c r="Q152" s="15">
        <v>0.73099999999999998</v>
      </c>
      <c r="R152" s="15">
        <v>2.4089999999999998</v>
      </c>
      <c r="S152" s="15">
        <v>13.647</v>
      </c>
      <c r="U152" s="15">
        <v>1293468.149</v>
      </c>
      <c r="V152" s="15">
        <v>120</v>
      </c>
    </row>
    <row r="153" spans="2:22" x14ac:dyDescent="0.25">
      <c r="B153" s="15" t="s">
        <v>136</v>
      </c>
      <c r="C153" s="15" t="s">
        <v>207</v>
      </c>
      <c r="D153" s="15" t="s">
        <v>238</v>
      </c>
      <c r="E153" s="15">
        <v>2023</v>
      </c>
      <c r="F153" s="15" t="s">
        <v>162</v>
      </c>
      <c r="G153" s="15" t="s">
        <v>133</v>
      </c>
      <c r="H153" s="15" t="s">
        <v>136</v>
      </c>
      <c r="I153" s="15" t="s">
        <v>139</v>
      </c>
      <c r="J153" s="15" t="s">
        <v>141</v>
      </c>
      <c r="K153" s="15" t="s">
        <v>282</v>
      </c>
      <c r="L153" s="15" t="s">
        <v>283</v>
      </c>
      <c r="M153" s="15">
        <v>1.1639999999999999</v>
      </c>
      <c r="N153" s="15">
        <v>0.85599999999999998</v>
      </c>
      <c r="O153" s="15">
        <v>0.03</v>
      </c>
      <c r="P153" s="15">
        <v>0.99099999999999999</v>
      </c>
      <c r="Q153" s="15">
        <v>0.56399999999999995</v>
      </c>
      <c r="R153" s="15">
        <v>1.5109999999999999</v>
      </c>
      <c r="S153" s="15">
        <v>13.726000000000001</v>
      </c>
      <c r="U153" s="15">
        <v>1163444.4950000001</v>
      </c>
      <c r="V153" s="15">
        <v>840</v>
      </c>
    </row>
    <row r="154" spans="2:22" x14ac:dyDescent="0.25">
      <c r="B154" s="15" t="s">
        <v>136</v>
      </c>
      <c r="C154" s="15" t="s">
        <v>207</v>
      </c>
      <c r="D154" s="15" t="s">
        <v>238</v>
      </c>
      <c r="E154" s="15">
        <v>2023</v>
      </c>
      <c r="F154" s="15" t="s">
        <v>162</v>
      </c>
      <c r="G154" s="15" t="s">
        <v>133</v>
      </c>
      <c r="H154" s="15" t="s">
        <v>136</v>
      </c>
      <c r="I154" s="15" t="s">
        <v>139</v>
      </c>
      <c r="J154" s="15" t="s">
        <v>141</v>
      </c>
      <c r="K154" s="15" t="s">
        <v>282</v>
      </c>
      <c r="L154" s="15" t="s">
        <v>284</v>
      </c>
      <c r="M154" s="15">
        <v>1.4930000000000001</v>
      </c>
      <c r="N154" s="15">
        <v>1.143</v>
      </c>
      <c r="O154" s="15">
        <v>7.6999999999999999E-2</v>
      </c>
      <c r="P154" s="15">
        <v>1.3089999999999999</v>
      </c>
      <c r="Q154" s="15">
        <v>0.66100000000000003</v>
      </c>
      <c r="R154" s="15">
        <v>2</v>
      </c>
      <c r="S154" s="15">
        <v>13.614000000000001</v>
      </c>
      <c r="U154" s="15">
        <v>1165844.2250000001</v>
      </c>
      <c r="V154" s="15">
        <v>220</v>
      </c>
    </row>
    <row r="155" spans="2:22" x14ac:dyDescent="0.25">
      <c r="B155" s="15" t="s">
        <v>136</v>
      </c>
      <c r="C155" s="15" t="s">
        <v>207</v>
      </c>
      <c r="D155" s="15" t="s">
        <v>238</v>
      </c>
      <c r="E155" s="15">
        <v>2023</v>
      </c>
      <c r="F155" s="15" t="s">
        <v>162</v>
      </c>
      <c r="G155" s="15" t="s">
        <v>133</v>
      </c>
      <c r="H155" s="15" t="s">
        <v>136</v>
      </c>
      <c r="I155" s="15" t="s">
        <v>139</v>
      </c>
      <c r="J155" s="15" t="s">
        <v>141</v>
      </c>
      <c r="K155" s="15" t="s">
        <v>282</v>
      </c>
      <c r="L155" s="15" t="s">
        <v>285</v>
      </c>
      <c r="M155" s="15">
        <v>0.499</v>
      </c>
      <c r="N155" s="15">
        <v>0.41</v>
      </c>
      <c r="O155" s="15">
        <v>2.5000000000000001E-2</v>
      </c>
      <c r="P155" s="15">
        <v>0.41799999999999998</v>
      </c>
      <c r="Q155" s="15">
        <v>0.24399999999999999</v>
      </c>
      <c r="R155" s="15">
        <v>0.63900000000000001</v>
      </c>
      <c r="S155" s="15">
        <v>13.711</v>
      </c>
      <c r="U155" s="15">
        <v>1159131.5919999999</v>
      </c>
      <c r="V155" s="15">
        <v>260</v>
      </c>
    </row>
    <row r="156" spans="2:22" x14ac:dyDescent="0.25">
      <c r="B156" s="15" t="s">
        <v>136</v>
      </c>
      <c r="C156" s="15" t="s">
        <v>207</v>
      </c>
      <c r="D156" s="15" t="s">
        <v>238</v>
      </c>
      <c r="E156" s="15">
        <v>2023</v>
      </c>
      <c r="F156" s="15" t="s">
        <v>162</v>
      </c>
      <c r="G156" s="15" t="s">
        <v>133</v>
      </c>
      <c r="H156" s="15" t="s">
        <v>136</v>
      </c>
      <c r="I156" s="15" t="s">
        <v>139</v>
      </c>
      <c r="J156" s="15" t="s">
        <v>141</v>
      </c>
      <c r="K156" s="15" t="s">
        <v>282</v>
      </c>
      <c r="L156" s="15" t="s">
        <v>286</v>
      </c>
      <c r="M156" s="15">
        <v>0.82799999999999996</v>
      </c>
      <c r="N156" s="15">
        <v>0.66400000000000003</v>
      </c>
      <c r="O156" s="15">
        <v>1.4999999999999999E-2</v>
      </c>
      <c r="P156" s="15">
        <v>0.68100000000000005</v>
      </c>
      <c r="Q156" s="15">
        <v>0.375</v>
      </c>
      <c r="R156" s="15">
        <v>1.115</v>
      </c>
      <c r="S156" s="15">
        <v>13.691000000000001</v>
      </c>
      <c r="U156" s="15">
        <v>1150847.4939999999</v>
      </c>
      <c r="V156" s="15">
        <v>2090</v>
      </c>
    </row>
    <row r="157" spans="2:22" x14ac:dyDescent="0.25">
      <c r="B157" s="15" t="s">
        <v>136</v>
      </c>
      <c r="C157" s="15" t="s">
        <v>207</v>
      </c>
      <c r="D157" s="15" t="s">
        <v>238</v>
      </c>
      <c r="E157" s="15">
        <v>2023</v>
      </c>
      <c r="F157" s="15" t="s">
        <v>162</v>
      </c>
      <c r="G157" s="15" t="s">
        <v>133</v>
      </c>
      <c r="H157" s="15" t="s">
        <v>136</v>
      </c>
      <c r="I157" s="15" t="s">
        <v>139</v>
      </c>
      <c r="J157" s="15" t="s">
        <v>141</v>
      </c>
      <c r="K157" s="15" t="s">
        <v>282</v>
      </c>
      <c r="L157" s="15" t="s">
        <v>287</v>
      </c>
      <c r="M157" s="15">
        <v>1.7569999999999999</v>
      </c>
      <c r="N157" s="15">
        <v>1.5149999999999999</v>
      </c>
      <c r="O157" s="15">
        <v>0.13800000000000001</v>
      </c>
      <c r="P157" s="15">
        <v>1.25</v>
      </c>
      <c r="Q157" s="15">
        <v>0.61699999999999999</v>
      </c>
      <c r="R157" s="15">
        <v>2.4369999999999998</v>
      </c>
      <c r="S157" s="15">
        <v>13.7</v>
      </c>
      <c r="U157" s="15">
        <v>1161914.8470000001</v>
      </c>
      <c r="V157" s="15">
        <v>120</v>
      </c>
    </row>
    <row r="158" spans="2:22" x14ac:dyDescent="0.25">
      <c r="B158" s="15" t="s">
        <v>136</v>
      </c>
      <c r="C158" s="15" t="s">
        <v>207</v>
      </c>
      <c r="D158" s="15" t="s">
        <v>239</v>
      </c>
      <c r="E158" s="15">
        <v>2023</v>
      </c>
      <c r="F158" s="15" t="s">
        <v>162</v>
      </c>
      <c r="G158" s="15" t="s">
        <v>133</v>
      </c>
      <c r="H158" s="15" t="s">
        <v>136</v>
      </c>
      <c r="I158" s="15" t="s">
        <v>139</v>
      </c>
      <c r="J158" s="15" t="s">
        <v>141</v>
      </c>
      <c r="K158" s="15" t="s">
        <v>282</v>
      </c>
      <c r="L158" s="15" t="s">
        <v>283</v>
      </c>
      <c r="M158" s="15">
        <v>1.349</v>
      </c>
      <c r="N158" s="15">
        <v>1.0289999999999999</v>
      </c>
      <c r="O158" s="15">
        <v>3.5000000000000003E-2</v>
      </c>
      <c r="P158" s="15">
        <v>1.1539999999999999</v>
      </c>
      <c r="Q158" s="15">
        <v>0.65</v>
      </c>
      <c r="R158" s="15">
        <v>1.7350000000000001</v>
      </c>
      <c r="S158" s="15">
        <v>13.726000000000001</v>
      </c>
      <c r="U158" s="15">
        <v>1163448.6980000001</v>
      </c>
      <c r="V158" s="15">
        <v>840</v>
      </c>
    </row>
    <row r="159" spans="2:22" x14ac:dyDescent="0.25">
      <c r="B159" s="15" t="s">
        <v>136</v>
      </c>
      <c r="C159" s="15" t="s">
        <v>207</v>
      </c>
      <c r="D159" s="15" t="s">
        <v>239</v>
      </c>
      <c r="E159" s="15">
        <v>2023</v>
      </c>
      <c r="F159" s="15" t="s">
        <v>162</v>
      </c>
      <c r="G159" s="15" t="s">
        <v>133</v>
      </c>
      <c r="H159" s="15" t="s">
        <v>136</v>
      </c>
      <c r="I159" s="15" t="s">
        <v>139</v>
      </c>
      <c r="J159" s="15" t="s">
        <v>141</v>
      </c>
      <c r="K159" s="15" t="s">
        <v>282</v>
      </c>
      <c r="L159" s="15" t="s">
        <v>284</v>
      </c>
      <c r="M159" s="15">
        <v>1.8420000000000001</v>
      </c>
      <c r="N159" s="15">
        <v>1.542</v>
      </c>
      <c r="O159" s="15">
        <v>0.104</v>
      </c>
      <c r="P159" s="15">
        <v>1.6020000000000001</v>
      </c>
      <c r="Q159" s="15">
        <v>0.86099999999999999</v>
      </c>
      <c r="R159" s="15">
        <v>2.399</v>
      </c>
      <c r="S159" s="15">
        <v>13.613</v>
      </c>
      <c r="U159" s="15">
        <v>1165829.6499999999</v>
      </c>
      <c r="V159" s="15">
        <v>220</v>
      </c>
    </row>
    <row r="160" spans="2:22" x14ac:dyDescent="0.25">
      <c r="B160" s="15" t="s">
        <v>136</v>
      </c>
      <c r="C160" s="15" t="s">
        <v>207</v>
      </c>
      <c r="D160" s="15" t="s">
        <v>239</v>
      </c>
      <c r="E160" s="15">
        <v>2023</v>
      </c>
      <c r="F160" s="15" t="s">
        <v>162</v>
      </c>
      <c r="G160" s="15" t="s">
        <v>133</v>
      </c>
      <c r="H160" s="15" t="s">
        <v>136</v>
      </c>
      <c r="I160" s="15" t="s">
        <v>139</v>
      </c>
      <c r="J160" s="15" t="s">
        <v>141</v>
      </c>
      <c r="K160" s="15" t="s">
        <v>282</v>
      </c>
      <c r="L160" s="15" t="s">
        <v>285</v>
      </c>
      <c r="M160" s="15">
        <v>0.52800000000000002</v>
      </c>
      <c r="N160" s="15">
        <v>0.40500000000000003</v>
      </c>
      <c r="O160" s="15">
        <v>2.5000000000000001E-2</v>
      </c>
      <c r="P160" s="15">
        <v>0.42499999999999999</v>
      </c>
      <c r="Q160" s="15">
        <v>0.27100000000000002</v>
      </c>
      <c r="R160" s="15">
        <v>0.68799999999999994</v>
      </c>
      <c r="S160" s="15">
        <v>13.711</v>
      </c>
      <c r="U160" s="15">
        <v>1159120.3459999999</v>
      </c>
      <c r="V160" s="15">
        <v>260</v>
      </c>
    </row>
    <row r="161" spans="2:22" x14ac:dyDescent="0.25">
      <c r="B161" s="15" t="s">
        <v>136</v>
      </c>
      <c r="C161" s="15" t="s">
        <v>207</v>
      </c>
      <c r="D161" s="15" t="s">
        <v>239</v>
      </c>
      <c r="E161" s="15">
        <v>2023</v>
      </c>
      <c r="F161" s="15" t="s">
        <v>162</v>
      </c>
      <c r="G161" s="15" t="s">
        <v>133</v>
      </c>
      <c r="H161" s="15" t="s">
        <v>136</v>
      </c>
      <c r="I161" s="15" t="s">
        <v>139</v>
      </c>
      <c r="J161" s="15" t="s">
        <v>141</v>
      </c>
      <c r="K161" s="15" t="s">
        <v>282</v>
      </c>
      <c r="L161" s="15" t="s">
        <v>286</v>
      </c>
      <c r="M161" s="15">
        <v>0.94099999999999995</v>
      </c>
      <c r="N161" s="15">
        <v>0.76700000000000002</v>
      </c>
      <c r="O161" s="15">
        <v>1.7000000000000001E-2</v>
      </c>
      <c r="P161" s="15">
        <v>0.75800000000000001</v>
      </c>
      <c r="Q161" s="15">
        <v>0.437</v>
      </c>
      <c r="R161" s="15">
        <v>1.244</v>
      </c>
      <c r="S161" s="15">
        <v>13.691000000000001</v>
      </c>
      <c r="U161" s="15">
        <v>1150848.7930000001</v>
      </c>
      <c r="V161" s="15">
        <v>2090</v>
      </c>
    </row>
    <row r="162" spans="2:22" x14ac:dyDescent="0.25">
      <c r="B162" s="15" t="s">
        <v>136</v>
      </c>
      <c r="C162" s="15" t="s">
        <v>207</v>
      </c>
      <c r="D162" s="15" t="s">
        <v>239</v>
      </c>
      <c r="E162" s="15">
        <v>2023</v>
      </c>
      <c r="F162" s="15" t="s">
        <v>162</v>
      </c>
      <c r="G162" s="15" t="s">
        <v>133</v>
      </c>
      <c r="H162" s="15" t="s">
        <v>136</v>
      </c>
      <c r="I162" s="15" t="s">
        <v>139</v>
      </c>
      <c r="J162" s="15" t="s">
        <v>141</v>
      </c>
      <c r="K162" s="15" t="s">
        <v>282</v>
      </c>
      <c r="L162" s="15" t="s">
        <v>287</v>
      </c>
      <c r="M162" s="15">
        <v>2.0550000000000002</v>
      </c>
      <c r="N162" s="15">
        <v>1.671</v>
      </c>
      <c r="O162" s="15">
        <v>0.153</v>
      </c>
      <c r="P162" s="15">
        <v>1.569</v>
      </c>
      <c r="Q162" s="15">
        <v>0.73499999999999999</v>
      </c>
      <c r="R162" s="15">
        <v>2.8679999999999999</v>
      </c>
      <c r="S162" s="15">
        <v>13.7</v>
      </c>
      <c r="U162" s="15">
        <v>1161914.8470000001</v>
      </c>
      <c r="V162" s="15">
        <v>120</v>
      </c>
    </row>
    <row r="163" spans="2:22" x14ac:dyDescent="0.25">
      <c r="B163" s="15" t="s">
        <v>136</v>
      </c>
      <c r="C163" s="15" t="s">
        <v>207</v>
      </c>
      <c r="D163" s="15" t="s">
        <v>240</v>
      </c>
      <c r="E163" s="15">
        <v>2023</v>
      </c>
      <c r="F163" s="15" t="s">
        <v>162</v>
      </c>
      <c r="G163" s="15" t="s">
        <v>133</v>
      </c>
      <c r="H163" s="15" t="s">
        <v>136</v>
      </c>
      <c r="I163" s="15" t="s">
        <v>139</v>
      </c>
      <c r="J163" s="15" t="s">
        <v>141</v>
      </c>
      <c r="K163" s="15" t="s">
        <v>282</v>
      </c>
      <c r="L163" s="15" t="s">
        <v>283</v>
      </c>
      <c r="M163" s="15">
        <v>1.6020000000000001</v>
      </c>
      <c r="N163" s="15">
        <v>1.1779999999999999</v>
      </c>
      <c r="O163" s="15">
        <v>4.1000000000000002E-2</v>
      </c>
      <c r="P163" s="15">
        <v>1.373</v>
      </c>
      <c r="Q163" s="15">
        <v>0.81100000000000005</v>
      </c>
      <c r="R163" s="15">
        <v>2.0339999999999998</v>
      </c>
      <c r="S163" s="15">
        <v>13.565</v>
      </c>
      <c r="U163" s="15">
        <v>956212.18599999999</v>
      </c>
      <c r="V163" s="15">
        <v>840</v>
      </c>
    </row>
    <row r="164" spans="2:22" x14ac:dyDescent="0.25">
      <c r="B164" s="15" t="s">
        <v>136</v>
      </c>
      <c r="C164" s="15" t="s">
        <v>207</v>
      </c>
      <c r="D164" s="15" t="s">
        <v>240</v>
      </c>
      <c r="E164" s="15">
        <v>2023</v>
      </c>
      <c r="F164" s="15" t="s">
        <v>162</v>
      </c>
      <c r="G164" s="15" t="s">
        <v>133</v>
      </c>
      <c r="H164" s="15" t="s">
        <v>136</v>
      </c>
      <c r="I164" s="15" t="s">
        <v>139</v>
      </c>
      <c r="J164" s="15" t="s">
        <v>141</v>
      </c>
      <c r="K164" s="15" t="s">
        <v>282</v>
      </c>
      <c r="L164" s="15" t="s">
        <v>284</v>
      </c>
      <c r="M164" s="15">
        <v>2.1970000000000001</v>
      </c>
      <c r="N164" s="15">
        <v>1.522</v>
      </c>
      <c r="O164" s="15">
        <v>0.10299999999999999</v>
      </c>
      <c r="P164" s="15">
        <v>1.9259999999999999</v>
      </c>
      <c r="Q164" s="15">
        <v>1.1559999999999999</v>
      </c>
      <c r="R164" s="15">
        <v>2.9340000000000002</v>
      </c>
      <c r="S164" s="15">
        <v>13.455</v>
      </c>
      <c r="U164" s="15">
        <v>957662.54799999995</v>
      </c>
      <c r="V164" s="15">
        <v>220</v>
      </c>
    </row>
    <row r="165" spans="2:22" x14ac:dyDescent="0.25">
      <c r="B165" s="15" t="s">
        <v>136</v>
      </c>
      <c r="C165" s="15" t="s">
        <v>207</v>
      </c>
      <c r="D165" s="15" t="s">
        <v>240</v>
      </c>
      <c r="E165" s="15">
        <v>2023</v>
      </c>
      <c r="F165" s="15" t="s">
        <v>162</v>
      </c>
      <c r="G165" s="15" t="s">
        <v>133</v>
      </c>
      <c r="H165" s="15" t="s">
        <v>136</v>
      </c>
      <c r="I165" s="15" t="s">
        <v>139</v>
      </c>
      <c r="J165" s="15" t="s">
        <v>141</v>
      </c>
      <c r="K165" s="15" t="s">
        <v>282</v>
      </c>
      <c r="L165" s="15" t="s">
        <v>285</v>
      </c>
      <c r="M165" s="15">
        <v>0.63</v>
      </c>
      <c r="N165" s="15">
        <v>0.55200000000000005</v>
      </c>
      <c r="O165" s="15">
        <v>3.4000000000000002E-2</v>
      </c>
      <c r="P165" s="15">
        <v>0.52600000000000002</v>
      </c>
      <c r="Q165" s="15">
        <v>0.28899999999999998</v>
      </c>
      <c r="R165" s="15">
        <v>0.84499999999999997</v>
      </c>
      <c r="S165" s="15">
        <v>13.547000000000001</v>
      </c>
      <c r="U165" s="15">
        <v>951657.78399999999</v>
      </c>
      <c r="V165" s="15">
        <v>260</v>
      </c>
    </row>
    <row r="166" spans="2:22" x14ac:dyDescent="0.25">
      <c r="B166" s="15" t="s">
        <v>136</v>
      </c>
      <c r="C166" s="15" t="s">
        <v>207</v>
      </c>
      <c r="D166" s="15" t="s">
        <v>240</v>
      </c>
      <c r="E166" s="15">
        <v>2023</v>
      </c>
      <c r="F166" s="15" t="s">
        <v>162</v>
      </c>
      <c r="G166" s="15" t="s">
        <v>133</v>
      </c>
      <c r="H166" s="15" t="s">
        <v>136</v>
      </c>
      <c r="I166" s="15" t="s">
        <v>139</v>
      </c>
      <c r="J166" s="15" t="s">
        <v>141</v>
      </c>
      <c r="K166" s="15" t="s">
        <v>282</v>
      </c>
      <c r="L166" s="15" t="s">
        <v>286</v>
      </c>
      <c r="M166" s="15">
        <v>1.0980000000000001</v>
      </c>
      <c r="N166" s="15">
        <v>0.83699999999999997</v>
      </c>
      <c r="O166" s="15">
        <v>1.7999999999999999E-2</v>
      </c>
      <c r="P166" s="15">
        <v>0.91500000000000004</v>
      </c>
      <c r="Q166" s="15">
        <v>0.53100000000000003</v>
      </c>
      <c r="R166" s="15">
        <v>1.4530000000000001</v>
      </c>
      <c r="S166" s="15">
        <v>13.523999999999999</v>
      </c>
      <c r="U166" s="15">
        <v>945713.26699999999</v>
      </c>
      <c r="V166" s="15">
        <v>2090</v>
      </c>
    </row>
    <row r="167" spans="2:22" x14ac:dyDescent="0.25">
      <c r="B167" s="15" t="s">
        <v>136</v>
      </c>
      <c r="C167" s="15" t="s">
        <v>207</v>
      </c>
      <c r="D167" s="15" t="s">
        <v>240</v>
      </c>
      <c r="E167" s="15">
        <v>2023</v>
      </c>
      <c r="F167" s="15" t="s">
        <v>162</v>
      </c>
      <c r="G167" s="15" t="s">
        <v>133</v>
      </c>
      <c r="H167" s="15" t="s">
        <v>136</v>
      </c>
      <c r="I167" s="15" t="s">
        <v>139</v>
      </c>
      <c r="J167" s="15" t="s">
        <v>141</v>
      </c>
      <c r="K167" s="15" t="s">
        <v>282</v>
      </c>
      <c r="L167" s="15" t="s">
        <v>287</v>
      </c>
      <c r="M167" s="15">
        <v>2.6179999999999999</v>
      </c>
      <c r="N167" s="15">
        <v>1.9370000000000001</v>
      </c>
      <c r="O167" s="15">
        <v>0.17699999999999999</v>
      </c>
      <c r="P167" s="15">
        <v>2.11</v>
      </c>
      <c r="Q167" s="15">
        <v>1.0740000000000001</v>
      </c>
      <c r="R167" s="15">
        <v>3.6269999999999998</v>
      </c>
      <c r="S167" s="15">
        <v>13.539</v>
      </c>
      <c r="U167" s="15">
        <v>953839.04200000002</v>
      </c>
      <c r="V167" s="15">
        <v>120</v>
      </c>
    </row>
    <row r="168" spans="2:22" x14ac:dyDescent="0.25">
      <c r="B168" s="15" t="s">
        <v>136</v>
      </c>
      <c r="C168" s="15" t="s">
        <v>207</v>
      </c>
      <c r="D168" s="15" t="s">
        <v>241</v>
      </c>
      <c r="E168" s="15">
        <v>2023</v>
      </c>
      <c r="F168" s="15" t="s">
        <v>162</v>
      </c>
      <c r="G168" s="15" t="s">
        <v>133</v>
      </c>
      <c r="H168" s="15" t="s">
        <v>136</v>
      </c>
      <c r="I168" s="15" t="s">
        <v>139</v>
      </c>
      <c r="J168" s="15" t="s">
        <v>141</v>
      </c>
      <c r="K168" s="15" t="s">
        <v>282</v>
      </c>
      <c r="L168" s="15" t="s">
        <v>283</v>
      </c>
      <c r="M168" s="15">
        <v>2.1030000000000002</v>
      </c>
      <c r="N168" s="15">
        <v>1.5249999999999999</v>
      </c>
      <c r="O168" s="15">
        <v>5.2999999999999999E-2</v>
      </c>
      <c r="P168" s="15">
        <v>1.7470000000000001</v>
      </c>
      <c r="Q168" s="15">
        <v>1.0349999999999999</v>
      </c>
      <c r="R168" s="15">
        <v>2.7130000000000001</v>
      </c>
      <c r="S168" s="15">
        <v>13.565</v>
      </c>
      <c r="U168" s="15">
        <v>956200.17799999996</v>
      </c>
      <c r="V168" s="15">
        <v>840</v>
      </c>
    </row>
    <row r="169" spans="2:22" x14ac:dyDescent="0.25">
      <c r="B169" s="15" t="s">
        <v>136</v>
      </c>
      <c r="C169" s="15" t="s">
        <v>207</v>
      </c>
      <c r="D169" s="15" t="s">
        <v>241</v>
      </c>
      <c r="E169" s="15">
        <v>2023</v>
      </c>
      <c r="F169" s="15" t="s">
        <v>162</v>
      </c>
      <c r="G169" s="15" t="s">
        <v>133</v>
      </c>
      <c r="H169" s="15" t="s">
        <v>136</v>
      </c>
      <c r="I169" s="15" t="s">
        <v>139</v>
      </c>
      <c r="J169" s="15" t="s">
        <v>141</v>
      </c>
      <c r="K169" s="15" t="s">
        <v>282</v>
      </c>
      <c r="L169" s="15" t="s">
        <v>284</v>
      </c>
      <c r="M169" s="15">
        <v>3.04</v>
      </c>
      <c r="N169" s="15">
        <v>2.2229999999999999</v>
      </c>
      <c r="O169" s="15">
        <v>0.15</v>
      </c>
      <c r="P169" s="15">
        <v>2.5430000000000001</v>
      </c>
      <c r="Q169" s="15">
        <v>1.554</v>
      </c>
      <c r="R169" s="15">
        <v>3.669</v>
      </c>
      <c r="S169" s="15">
        <v>13.455</v>
      </c>
      <c r="U169" s="15">
        <v>957675.69499999995</v>
      </c>
      <c r="V169" s="15">
        <v>220</v>
      </c>
    </row>
    <row r="170" spans="2:22" x14ac:dyDescent="0.25">
      <c r="B170" s="15" t="s">
        <v>136</v>
      </c>
      <c r="C170" s="15" t="s">
        <v>207</v>
      </c>
      <c r="D170" s="15" t="s">
        <v>241</v>
      </c>
      <c r="E170" s="15">
        <v>2023</v>
      </c>
      <c r="F170" s="15" t="s">
        <v>162</v>
      </c>
      <c r="G170" s="15" t="s">
        <v>133</v>
      </c>
      <c r="H170" s="15" t="s">
        <v>136</v>
      </c>
      <c r="I170" s="15" t="s">
        <v>139</v>
      </c>
      <c r="J170" s="15" t="s">
        <v>141</v>
      </c>
      <c r="K170" s="15" t="s">
        <v>282</v>
      </c>
      <c r="L170" s="15" t="s">
        <v>285</v>
      </c>
      <c r="M170" s="15">
        <v>0.77700000000000002</v>
      </c>
      <c r="N170" s="15">
        <v>0.749</v>
      </c>
      <c r="O170" s="15">
        <v>4.5999999999999999E-2</v>
      </c>
      <c r="P170" s="15">
        <v>0.57299999999999995</v>
      </c>
      <c r="Q170" s="15">
        <v>0.32800000000000001</v>
      </c>
      <c r="R170" s="15">
        <v>0.96499999999999997</v>
      </c>
      <c r="S170" s="15">
        <v>13.547000000000001</v>
      </c>
      <c r="U170" s="15">
        <v>951653.83900000004</v>
      </c>
      <c r="V170" s="15">
        <v>260</v>
      </c>
    </row>
    <row r="171" spans="2:22" x14ac:dyDescent="0.25">
      <c r="B171" s="15" t="s">
        <v>136</v>
      </c>
      <c r="C171" s="15" t="s">
        <v>207</v>
      </c>
      <c r="D171" s="15" t="s">
        <v>241</v>
      </c>
      <c r="E171" s="15">
        <v>2023</v>
      </c>
      <c r="F171" s="15" t="s">
        <v>162</v>
      </c>
      <c r="G171" s="15" t="s">
        <v>133</v>
      </c>
      <c r="H171" s="15" t="s">
        <v>136</v>
      </c>
      <c r="I171" s="15" t="s">
        <v>139</v>
      </c>
      <c r="J171" s="15" t="s">
        <v>141</v>
      </c>
      <c r="K171" s="15" t="s">
        <v>282</v>
      </c>
      <c r="L171" s="15" t="s">
        <v>286</v>
      </c>
      <c r="M171" s="15">
        <v>1.3859999999999999</v>
      </c>
      <c r="N171" s="15">
        <v>1.1259999999999999</v>
      </c>
      <c r="O171" s="15">
        <v>2.5000000000000001E-2</v>
      </c>
      <c r="P171" s="15">
        <v>1.111</v>
      </c>
      <c r="Q171" s="15">
        <v>0.67200000000000004</v>
      </c>
      <c r="R171" s="15">
        <v>1.748</v>
      </c>
      <c r="S171" s="15">
        <v>13.523999999999999</v>
      </c>
      <c r="U171" s="15">
        <v>945710.31</v>
      </c>
      <c r="V171" s="15">
        <v>2090</v>
      </c>
    </row>
    <row r="172" spans="2:22" x14ac:dyDescent="0.25">
      <c r="B172" s="15" t="s">
        <v>136</v>
      </c>
      <c r="C172" s="15" t="s">
        <v>207</v>
      </c>
      <c r="D172" s="15" t="s">
        <v>241</v>
      </c>
      <c r="E172" s="15">
        <v>2023</v>
      </c>
      <c r="F172" s="15" t="s">
        <v>162</v>
      </c>
      <c r="G172" s="15" t="s">
        <v>133</v>
      </c>
      <c r="H172" s="15" t="s">
        <v>136</v>
      </c>
      <c r="I172" s="15" t="s">
        <v>139</v>
      </c>
      <c r="J172" s="15" t="s">
        <v>141</v>
      </c>
      <c r="K172" s="15" t="s">
        <v>282</v>
      </c>
      <c r="L172" s="15" t="s">
        <v>287</v>
      </c>
      <c r="M172" s="15">
        <v>3.7509999999999999</v>
      </c>
      <c r="N172" s="15">
        <v>2.75</v>
      </c>
      <c r="O172" s="15">
        <v>0.251</v>
      </c>
      <c r="P172" s="15">
        <v>2.86</v>
      </c>
      <c r="Q172" s="15">
        <v>1.738</v>
      </c>
      <c r="R172" s="15">
        <v>5.3529999999999998</v>
      </c>
      <c r="S172" s="15">
        <v>13.539</v>
      </c>
      <c r="U172" s="15">
        <v>953839.04200000002</v>
      </c>
      <c r="V172" s="15">
        <v>120</v>
      </c>
    </row>
    <row r="173" spans="2:22" x14ac:dyDescent="0.25">
      <c r="B173" s="15" t="s">
        <v>136</v>
      </c>
      <c r="C173" s="15" t="s">
        <v>207</v>
      </c>
      <c r="D173" s="15" t="s">
        <v>242</v>
      </c>
      <c r="E173" s="15">
        <v>2023</v>
      </c>
      <c r="F173" s="15" t="s">
        <v>162</v>
      </c>
      <c r="G173" s="15" t="s">
        <v>133</v>
      </c>
      <c r="H173" s="15" t="s">
        <v>136</v>
      </c>
      <c r="I173" s="15" t="s">
        <v>139</v>
      </c>
      <c r="J173" s="15" t="s">
        <v>141</v>
      </c>
      <c r="K173" s="15" t="s">
        <v>282</v>
      </c>
      <c r="L173" s="15" t="s">
        <v>283</v>
      </c>
      <c r="M173" s="15">
        <v>2.5059999999999998</v>
      </c>
      <c r="N173" s="15">
        <v>1.744</v>
      </c>
      <c r="O173" s="15">
        <v>0.06</v>
      </c>
      <c r="P173" s="15">
        <v>2.0979999999999999</v>
      </c>
      <c r="Q173" s="15">
        <v>1.3169999999999999</v>
      </c>
      <c r="R173" s="15">
        <v>3.218</v>
      </c>
      <c r="S173" s="15">
        <v>13.226000000000001</v>
      </c>
      <c r="U173" s="15">
        <v>720494.78500000003</v>
      </c>
      <c r="V173" s="15">
        <v>840</v>
      </c>
    </row>
    <row r="174" spans="2:22" x14ac:dyDescent="0.25">
      <c r="B174" s="15" t="s">
        <v>136</v>
      </c>
      <c r="C174" s="15" t="s">
        <v>207</v>
      </c>
      <c r="D174" s="15" t="s">
        <v>242</v>
      </c>
      <c r="E174" s="15">
        <v>2023</v>
      </c>
      <c r="F174" s="15" t="s">
        <v>162</v>
      </c>
      <c r="G174" s="15" t="s">
        <v>133</v>
      </c>
      <c r="H174" s="15" t="s">
        <v>136</v>
      </c>
      <c r="I174" s="15" t="s">
        <v>139</v>
      </c>
      <c r="J174" s="15" t="s">
        <v>141</v>
      </c>
      <c r="K174" s="15" t="s">
        <v>282</v>
      </c>
      <c r="L174" s="15" t="s">
        <v>284</v>
      </c>
      <c r="M174" s="15">
        <v>3.3759999999999999</v>
      </c>
      <c r="N174" s="15">
        <v>2.101</v>
      </c>
      <c r="O174" s="15">
        <v>0.14199999999999999</v>
      </c>
      <c r="P174" s="15">
        <v>3.0550000000000002</v>
      </c>
      <c r="Q174" s="15">
        <v>1.8919999999999999</v>
      </c>
      <c r="R174" s="15">
        <v>4.45</v>
      </c>
      <c r="S174" s="15">
        <v>13.121</v>
      </c>
      <c r="U174" s="15">
        <v>721294.61</v>
      </c>
      <c r="V174" s="15">
        <v>220</v>
      </c>
    </row>
    <row r="175" spans="2:22" x14ac:dyDescent="0.25">
      <c r="B175" s="15" t="s">
        <v>136</v>
      </c>
      <c r="C175" s="15" t="s">
        <v>207</v>
      </c>
      <c r="D175" s="15" t="s">
        <v>242</v>
      </c>
      <c r="E175" s="15">
        <v>2023</v>
      </c>
      <c r="F175" s="15" t="s">
        <v>162</v>
      </c>
      <c r="G175" s="15" t="s">
        <v>133</v>
      </c>
      <c r="H175" s="15" t="s">
        <v>136</v>
      </c>
      <c r="I175" s="15" t="s">
        <v>139</v>
      </c>
      <c r="J175" s="15" t="s">
        <v>141</v>
      </c>
      <c r="K175" s="15" t="s">
        <v>282</v>
      </c>
      <c r="L175" s="15" t="s">
        <v>285</v>
      </c>
      <c r="M175" s="15">
        <v>0.86899999999999999</v>
      </c>
      <c r="N175" s="15">
        <v>0.82099999999999995</v>
      </c>
      <c r="O175" s="15">
        <v>5.0999999999999997E-2</v>
      </c>
      <c r="P175" s="15">
        <v>0.66300000000000003</v>
      </c>
      <c r="Q175" s="15">
        <v>0.39800000000000002</v>
      </c>
      <c r="R175" s="15">
        <v>1.054</v>
      </c>
      <c r="S175" s="15">
        <v>13.201000000000001</v>
      </c>
      <c r="U175" s="15">
        <v>716470.31099999999</v>
      </c>
      <c r="V175" s="15">
        <v>260</v>
      </c>
    </row>
    <row r="176" spans="2:22" x14ac:dyDescent="0.25">
      <c r="B176" s="15" t="s">
        <v>136</v>
      </c>
      <c r="C176" s="15" t="s">
        <v>207</v>
      </c>
      <c r="D176" s="15" t="s">
        <v>242</v>
      </c>
      <c r="E176" s="15">
        <v>2023</v>
      </c>
      <c r="F176" s="15" t="s">
        <v>162</v>
      </c>
      <c r="G176" s="15" t="s">
        <v>133</v>
      </c>
      <c r="H176" s="15" t="s">
        <v>136</v>
      </c>
      <c r="I176" s="15" t="s">
        <v>139</v>
      </c>
      <c r="J176" s="15" t="s">
        <v>141</v>
      </c>
      <c r="K176" s="15" t="s">
        <v>282</v>
      </c>
      <c r="L176" s="15" t="s">
        <v>286</v>
      </c>
      <c r="M176" s="15">
        <v>1.544</v>
      </c>
      <c r="N176" s="15">
        <v>1.1100000000000001</v>
      </c>
      <c r="O176" s="15">
        <v>2.4E-2</v>
      </c>
      <c r="P176" s="15">
        <v>1.2989999999999999</v>
      </c>
      <c r="Q176" s="15">
        <v>0.80900000000000005</v>
      </c>
      <c r="R176" s="15">
        <v>1.98</v>
      </c>
      <c r="S176" s="15">
        <v>13.176</v>
      </c>
      <c r="U176" s="15">
        <v>713656.65300000005</v>
      </c>
      <c r="V176" s="15">
        <v>2090</v>
      </c>
    </row>
    <row r="177" spans="2:22" x14ac:dyDescent="0.25">
      <c r="B177" s="15" t="s">
        <v>136</v>
      </c>
      <c r="C177" s="15" t="s">
        <v>207</v>
      </c>
      <c r="D177" s="15" t="s">
        <v>242</v>
      </c>
      <c r="E177" s="15">
        <v>2023</v>
      </c>
      <c r="F177" s="15" t="s">
        <v>162</v>
      </c>
      <c r="G177" s="15" t="s">
        <v>133</v>
      </c>
      <c r="H177" s="15" t="s">
        <v>136</v>
      </c>
      <c r="I177" s="15" t="s">
        <v>139</v>
      </c>
      <c r="J177" s="15" t="s">
        <v>141</v>
      </c>
      <c r="K177" s="15" t="s">
        <v>282</v>
      </c>
      <c r="L177" s="15" t="s">
        <v>287</v>
      </c>
      <c r="M177" s="15">
        <v>4.7110000000000003</v>
      </c>
      <c r="N177" s="15">
        <v>3.3479999999999999</v>
      </c>
      <c r="O177" s="15">
        <v>0.30599999999999999</v>
      </c>
      <c r="P177" s="15">
        <v>4.1260000000000003</v>
      </c>
      <c r="Q177" s="15">
        <v>2.1629999999999998</v>
      </c>
      <c r="R177" s="15">
        <v>6.0990000000000002</v>
      </c>
      <c r="S177" s="15">
        <v>13.199</v>
      </c>
      <c r="U177" s="15">
        <v>718676.38100000005</v>
      </c>
      <c r="V177" s="15">
        <v>120</v>
      </c>
    </row>
    <row r="178" spans="2:22" x14ac:dyDescent="0.25">
      <c r="B178" s="15" t="s">
        <v>136</v>
      </c>
      <c r="C178" s="15" t="s">
        <v>207</v>
      </c>
      <c r="D178" s="15" t="s">
        <v>243</v>
      </c>
      <c r="E178" s="15">
        <v>2023</v>
      </c>
      <c r="F178" s="15" t="s">
        <v>162</v>
      </c>
      <c r="G178" s="15" t="s">
        <v>133</v>
      </c>
      <c r="H178" s="15" t="s">
        <v>136</v>
      </c>
      <c r="I178" s="15" t="s">
        <v>139</v>
      </c>
      <c r="J178" s="15" t="s">
        <v>141</v>
      </c>
      <c r="K178" s="15" t="s">
        <v>282</v>
      </c>
      <c r="L178" s="15" t="s">
        <v>283</v>
      </c>
      <c r="M178" s="15">
        <v>2.7370000000000001</v>
      </c>
      <c r="N178" s="15">
        <v>1.7370000000000001</v>
      </c>
      <c r="O178" s="15">
        <v>0.06</v>
      </c>
      <c r="P178" s="15">
        <v>2.347</v>
      </c>
      <c r="Q178" s="15">
        <v>1.5529999999999999</v>
      </c>
      <c r="R178" s="15">
        <v>3.5590000000000002</v>
      </c>
      <c r="S178" s="15">
        <v>13.226000000000001</v>
      </c>
      <c r="U178" s="15">
        <v>720490.53599999996</v>
      </c>
      <c r="V178" s="15">
        <v>840</v>
      </c>
    </row>
    <row r="179" spans="2:22" x14ac:dyDescent="0.25">
      <c r="B179" s="15" t="s">
        <v>136</v>
      </c>
      <c r="C179" s="15" t="s">
        <v>207</v>
      </c>
      <c r="D179" s="15" t="s">
        <v>243</v>
      </c>
      <c r="E179" s="15">
        <v>2023</v>
      </c>
      <c r="F179" s="15" t="s">
        <v>162</v>
      </c>
      <c r="G179" s="15" t="s">
        <v>133</v>
      </c>
      <c r="H179" s="15" t="s">
        <v>136</v>
      </c>
      <c r="I179" s="15" t="s">
        <v>139</v>
      </c>
      <c r="J179" s="15" t="s">
        <v>141</v>
      </c>
      <c r="K179" s="15" t="s">
        <v>282</v>
      </c>
      <c r="L179" s="15" t="s">
        <v>284</v>
      </c>
      <c r="M179" s="15">
        <v>3.7090000000000001</v>
      </c>
      <c r="N179" s="15">
        <v>2.452</v>
      </c>
      <c r="O179" s="15">
        <v>0.16500000000000001</v>
      </c>
      <c r="P179" s="15">
        <v>3.2389999999999999</v>
      </c>
      <c r="Q179" s="15">
        <v>2.0470000000000002</v>
      </c>
      <c r="R179" s="15">
        <v>4.7649999999999997</v>
      </c>
      <c r="S179" s="15">
        <v>13.121</v>
      </c>
      <c r="U179" s="15">
        <v>721291.22600000002</v>
      </c>
      <c r="V179" s="15">
        <v>220</v>
      </c>
    </row>
    <row r="180" spans="2:22" x14ac:dyDescent="0.25">
      <c r="B180" s="15" t="s">
        <v>136</v>
      </c>
      <c r="C180" s="15" t="s">
        <v>207</v>
      </c>
      <c r="D180" s="15" t="s">
        <v>243</v>
      </c>
      <c r="E180" s="15">
        <v>2023</v>
      </c>
      <c r="F180" s="15" t="s">
        <v>162</v>
      </c>
      <c r="G180" s="15" t="s">
        <v>133</v>
      </c>
      <c r="H180" s="15" t="s">
        <v>136</v>
      </c>
      <c r="I180" s="15" t="s">
        <v>139</v>
      </c>
      <c r="J180" s="15" t="s">
        <v>141</v>
      </c>
      <c r="K180" s="15" t="s">
        <v>282</v>
      </c>
      <c r="L180" s="15" t="s">
        <v>285</v>
      </c>
      <c r="M180" s="15">
        <v>0.95199999999999996</v>
      </c>
      <c r="N180" s="15">
        <v>1.028</v>
      </c>
      <c r="O180" s="15">
        <v>6.4000000000000001E-2</v>
      </c>
      <c r="P180" s="15">
        <v>0.76400000000000001</v>
      </c>
      <c r="Q180" s="15">
        <v>0.45100000000000001</v>
      </c>
      <c r="R180" s="15">
        <v>1.161</v>
      </c>
      <c r="S180" s="15">
        <v>13.201000000000001</v>
      </c>
      <c r="U180" s="15">
        <v>716470.56900000002</v>
      </c>
      <c r="V180" s="15">
        <v>260</v>
      </c>
    </row>
    <row r="181" spans="2:22" x14ac:dyDescent="0.25">
      <c r="B181" s="15" t="s">
        <v>136</v>
      </c>
      <c r="C181" s="15" t="s">
        <v>207</v>
      </c>
      <c r="D181" s="15" t="s">
        <v>243</v>
      </c>
      <c r="E181" s="15">
        <v>2023</v>
      </c>
      <c r="F181" s="15" t="s">
        <v>162</v>
      </c>
      <c r="G181" s="15" t="s">
        <v>133</v>
      </c>
      <c r="H181" s="15" t="s">
        <v>136</v>
      </c>
      <c r="I181" s="15" t="s">
        <v>139</v>
      </c>
      <c r="J181" s="15" t="s">
        <v>141</v>
      </c>
      <c r="K181" s="15" t="s">
        <v>282</v>
      </c>
      <c r="L181" s="15" t="s">
        <v>286</v>
      </c>
      <c r="M181" s="15">
        <v>1.722</v>
      </c>
      <c r="N181" s="15">
        <v>1.2110000000000001</v>
      </c>
      <c r="O181" s="15">
        <v>2.5999999999999999E-2</v>
      </c>
      <c r="P181" s="15">
        <v>1.4570000000000001</v>
      </c>
      <c r="Q181" s="15">
        <v>0.92900000000000005</v>
      </c>
      <c r="R181" s="15">
        <v>2.169</v>
      </c>
      <c r="S181" s="15">
        <v>13.176</v>
      </c>
      <c r="U181" s="15">
        <v>713659.16399999999</v>
      </c>
      <c r="V181" s="15">
        <v>2090</v>
      </c>
    </row>
    <row r="182" spans="2:22" x14ac:dyDescent="0.25">
      <c r="B182" s="15" t="s">
        <v>136</v>
      </c>
      <c r="C182" s="15" t="s">
        <v>207</v>
      </c>
      <c r="D182" s="15" t="s">
        <v>243</v>
      </c>
      <c r="E182" s="15">
        <v>2023</v>
      </c>
      <c r="F182" s="15" t="s">
        <v>162</v>
      </c>
      <c r="G182" s="15" t="s">
        <v>133</v>
      </c>
      <c r="H182" s="15" t="s">
        <v>136</v>
      </c>
      <c r="I182" s="15" t="s">
        <v>139</v>
      </c>
      <c r="J182" s="15" t="s">
        <v>141</v>
      </c>
      <c r="K182" s="15" t="s">
        <v>282</v>
      </c>
      <c r="L182" s="15" t="s">
        <v>287</v>
      </c>
      <c r="M182" s="15">
        <v>5.39</v>
      </c>
      <c r="N182" s="15">
        <v>3.4630000000000001</v>
      </c>
      <c r="O182" s="15">
        <v>0.316</v>
      </c>
      <c r="P182" s="15">
        <v>4.7290000000000001</v>
      </c>
      <c r="Q182" s="15">
        <v>2.9460000000000002</v>
      </c>
      <c r="R182" s="15">
        <v>7.0010000000000003</v>
      </c>
      <c r="S182" s="15">
        <v>13.199</v>
      </c>
      <c r="U182" s="15">
        <v>718675.71299999999</v>
      </c>
      <c r="V182" s="15">
        <v>120</v>
      </c>
    </row>
    <row r="183" spans="2:22" x14ac:dyDescent="0.25">
      <c r="B183" s="15" t="s">
        <v>136</v>
      </c>
      <c r="C183" s="15" t="s">
        <v>207</v>
      </c>
      <c r="D183" s="15" t="s">
        <v>244</v>
      </c>
      <c r="E183" s="15">
        <v>2023</v>
      </c>
      <c r="F183" s="15" t="s">
        <v>162</v>
      </c>
      <c r="G183" s="15" t="s">
        <v>133</v>
      </c>
      <c r="H183" s="15" t="s">
        <v>136</v>
      </c>
      <c r="I183" s="15" t="s">
        <v>139</v>
      </c>
      <c r="J183" s="15" t="s">
        <v>141</v>
      </c>
      <c r="K183" s="15" t="s">
        <v>282</v>
      </c>
      <c r="L183" s="15" t="s">
        <v>283</v>
      </c>
      <c r="M183" s="15">
        <v>2.6230000000000002</v>
      </c>
      <c r="N183" s="15">
        <v>1.466</v>
      </c>
      <c r="O183" s="15">
        <v>5.0999999999999997E-2</v>
      </c>
      <c r="P183" s="15">
        <v>2.3319999999999999</v>
      </c>
      <c r="Q183" s="15">
        <v>1.6339999999999999</v>
      </c>
      <c r="R183" s="15">
        <v>3.38</v>
      </c>
      <c r="S183" s="15">
        <v>12.788</v>
      </c>
      <c r="U183" s="15">
        <v>493223.09899999999</v>
      </c>
      <c r="V183" s="15">
        <v>840</v>
      </c>
    </row>
    <row r="184" spans="2:22" x14ac:dyDescent="0.25">
      <c r="B184" s="15" t="s">
        <v>136</v>
      </c>
      <c r="C184" s="15" t="s">
        <v>207</v>
      </c>
      <c r="D184" s="15" t="s">
        <v>244</v>
      </c>
      <c r="E184" s="15">
        <v>2023</v>
      </c>
      <c r="F184" s="15" t="s">
        <v>162</v>
      </c>
      <c r="G184" s="15" t="s">
        <v>133</v>
      </c>
      <c r="H184" s="15" t="s">
        <v>136</v>
      </c>
      <c r="I184" s="15" t="s">
        <v>139</v>
      </c>
      <c r="J184" s="15" t="s">
        <v>141</v>
      </c>
      <c r="K184" s="15" t="s">
        <v>282</v>
      </c>
      <c r="L184" s="15" t="s">
        <v>284</v>
      </c>
      <c r="M184" s="15">
        <v>3.46</v>
      </c>
      <c r="N184" s="15">
        <v>1.9079999999999999</v>
      </c>
      <c r="O184" s="15">
        <v>0.129</v>
      </c>
      <c r="P184" s="15">
        <v>3.0840000000000001</v>
      </c>
      <c r="Q184" s="15">
        <v>2.1549999999999998</v>
      </c>
      <c r="R184" s="15">
        <v>4.601</v>
      </c>
      <c r="S184" s="15">
        <v>12.691000000000001</v>
      </c>
      <c r="U184" s="15">
        <v>494442.478</v>
      </c>
      <c r="V184" s="15">
        <v>220</v>
      </c>
    </row>
    <row r="185" spans="2:22" x14ac:dyDescent="0.25">
      <c r="B185" s="15" t="s">
        <v>136</v>
      </c>
      <c r="C185" s="15" t="s">
        <v>207</v>
      </c>
      <c r="D185" s="15" t="s">
        <v>244</v>
      </c>
      <c r="E185" s="15">
        <v>2023</v>
      </c>
      <c r="F185" s="15" t="s">
        <v>162</v>
      </c>
      <c r="G185" s="15" t="s">
        <v>133</v>
      </c>
      <c r="H185" s="15" t="s">
        <v>136</v>
      </c>
      <c r="I185" s="15" t="s">
        <v>139</v>
      </c>
      <c r="J185" s="15" t="s">
        <v>141</v>
      </c>
      <c r="K185" s="15" t="s">
        <v>282</v>
      </c>
      <c r="L185" s="15" t="s">
        <v>285</v>
      </c>
      <c r="M185" s="15">
        <v>0.93600000000000005</v>
      </c>
      <c r="N185" s="15">
        <v>0.79700000000000004</v>
      </c>
      <c r="O185" s="15">
        <v>4.9000000000000002E-2</v>
      </c>
      <c r="P185" s="15">
        <v>0.77300000000000002</v>
      </c>
      <c r="Q185" s="15">
        <v>0.45800000000000002</v>
      </c>
      <c r="R185" s="15">
        <v>1.1539999999999999</v>
      </c>
      <c r="S185" s="15">
        <v>12.753</v>
      </c>
      <c r="U185" s="15">
        <v>489721.68199999997</v>
      </c>
      <c r="V185" s="15">
        <v>260</v>
      </c>
    </row>
    <row r="186" spans="2:22" x14ac:dyDescent="0.25">
      <c r="B186" s="15" t="s">
        <v>136</v>
      </c>
      <c r="C186" s="15" t="s">
        <v>207</v>
      </c>
      <c r="D186" s="15" t="s">
        <v>244</v>
      </c>
      <c r="E186" s="15">
        <v>2023</v>
      </c>
      <c r="F186" s="15" t="s">
        <v>162</v>
      </c>
      <c r="G186" s="15" t="s">
        <v>133</v>
      </c>
      <c r="H186" s="15" t="s">
        <v>136</v>
      </c>
      <c r="I186" s="15" t="s">
        <v>139</v>
      </c>
      <c r="J186" s="15" t="s">
        <v>141</v>
      </c>
      <c r="K186" s="15" t="s">
        <v>282</v>
      </c>
      <c r="L186" s="15" t="s">
        <v>286</v>
      </c>
      <c r="M186" s="15">
        <v>1.74</v>
      </c>
      <c r="N186" s="15">
        <v>1.0640000000000001</v>
      </c>
      <c r="O186" s="15">
        <v>2.3E-2</v>
      </c>
      <c r="P186" s="15">
        <v>1.514</v>
      </c>
      <c r="Q186" s="15">
        <v>1.0129999999999999</v>
      </c>
      <c r="R186" s="15">
        <v>2.25</v>
      </c>
      <c r="S186" s="15">
        <v>12.728</v>
      </c>
      <c r="U186" s="15">
        <v>489113.473</v>
      </c>
      <c r="V186" s="15">
        <v>2090</v>
      </c>
    </row>
    <row r="187" spans="2:22" x14ac:dyDescent="0.25">
      <c r="B187" s="15" t="s">
        <v>136</v>
      </c>
      <c r="C187" s="15" t="s">
        <v>207</v>
      </c>
      <c r="D187" s="15" t="s">
        <v>244</v>
      </c>
      <c r="E187" s="15">
        <v>2023</v>
      </c>
      <c r="F187" s="15" t="s">
        <v>162</v>
      </c>
      <c r="G187" s="15" t="s">
        <v>133</v>
      </c>
      <c r="H187" s="15" t="s">
        <v>136</v>
      </c>
      <c r="I187" s="15" t="s">
        <v>139</v>
      </c>
      <c r="J187" s="15" t="s">
        <v>141</v>
      </c>
      <c r="K187" s="15" t="s">
        <v>282</v>
      </c>
      <c r="L187" s="15" t="s">
        <v>287</v>
      </c>
      <c r="M187" s="15">
        <v>5.2080000000000002</v>
      </c>
      <c r="N187" s="15">
        <v>3.5190000000000001</v>
      </c>
      <c r="O187" s="15">
        <v>0.32100000000000001</v>
      </c>
      <c r="P187" s="15">
        <v>4.923</v>
      </c>
      <c r="Q187" s="15">
        <v>2.927</v>
      </c>
      <c r="R187" s="15">
        <v>6.8620000000000001</v>
      </c>
      <c r="S187" s="15">
        <v>12.765000000000001</v>
      </c>
      <c r="U187" s="15">
        <v>492613.73300000001</v>
      </c>
      <c r="V187" s="15">
        <v>120</v>
      </c>
    </row>
    <row r="188" spans="2:22" x14ac:dyDescent="0.25">
      <c r="B188" s="15" t="s">
        <v>136</v>
      </c>
      <c r="C188" s="15" t="s">
        <v>207</v>
      </c>
      <c r="D188" s="15" t="s">
        <v>245</v>
      </c>
      <c r="E188" s="15">
        <v>2023</v>
      </c>
      <c r="F188" s="15" t="s">
        <v>162</v>
      </c>
      <c r="G188" s="15" t="s">
        <v>133</v>
      </c>
      <c r="H188" s="15" t="s">
        <v>136</v>
      </c>
      <c r="I188" s="15" t="s">
        <v>139</v>
      </c>
      <c r="J188" s="15" t="s">
        <v>141</v>
      </c>
      <c r="K188" s="15" t="s">
        <v>282</v>
      </c>
      <c r="L188" s="15" t="s">
        <v>283</v>
      </c>
      <c r="M188" s="15">
        <v>2.641</v>
      </c>
      <c r="N188" s="15">
        <v>1.4950000000000001</v>
      </c>
      <c r="O188" s="15">
        <v>5.1999999999999998E-2</v>
      </c>
      <c r="P188" s="15">
        <v>2.3199999999999998</v>
      </c>
      <c r="Q188" s="15">
        <v>1.6539999999999999</v>
      </c>
      <c r="R188" s="15">
        <v>3.323</v>
      </c>
      <c r="S188" s="15">
        <v>12.788</v>
      </c>
      <c r="U188" s="15">
        <v>493220.45299999998</v>
      </c>
      <c r="V188" s="15">
        <v>840</v>
      </c>
    </row>
    <row r="189" spans="2:22" x14ac:dyDescent="0.25">
      <c r="B189" s="15" t="s">
        <v>136</v>
      </c>
      <c r="C189" s="15" t="s">
        <v>207</v>
      </c>
      <c r="D189" s="15" t="s">
        <v>245</v>
      </c>
      <c r="E189" s="15">
        <v>2023</v>
      </c>
      <c r="F189" s="15" t="s">
        <v>162</v>
      </c>
      <c r="G189" s="15" t="s">
        <v>133</v>
      </c>
      <c r="H189" s="15" t="s">
        <v>136</v>
      </c>
      <c r="I189" s="15" t="s">
        <v>139</v>
      </c>
      <c r="J189" s="15" t="s">
        <v>141</v>
      </c>
      <c r="K189" s="15" t="s">
        <v>282</v>
      </c>
      <c r="L189" s="15" t="s">
        <v>284</v>
      </c>
      <c r="M189" s="15">
        <v>3.4630000000000001</v>
      </c>
      <c r="N189" s="15">
        <v>2.0179999999999998</v>
      </c>
      <c r="O189" s="15">
        <v>0.13600000000000001</v>
      </c>
      <c r="P189" s="15">
        <v>3.1379999999999999</v>
      </c>
      <c r="Q189" s="15">
        <v>2.1389999999999998</v>
      </c>
      <c r="R189" s="15">
        <v>4.4029999999999996</v>
      </c>
      <c r="S189" s="15">
        <v>12.691000000000001</v>
      </c>
      <c r="U189" s="15">
        <v>494455.27</v>
      </c>
      <c r="V189" s="15">
        <v>220</v>
      </c>
    </row>
    <row r="190" spans="2:22" x14ac:dyDescent="0.25">
      <c r="B190" s="15" t="s">
        <v>136</v>
      </c>
      <c r="C190" s="15" t="s">
        <v>207</v>
      </c>
      <c r="D190" s="15" t="s">
        <v>245</v>
      </c>
      <c r="E190" s="15">
        <v>2023</v>
      </c>
      <c r="F190" s="15" t="s">
        <v>162</v>
      </c>
      <c r="G190" s="15" t="s">
        <v>133</v>
      </c>
      <c r="H190" s="15" t="s">
        <v>136</v>
      </c>
      <c r="I190" s="15" t="s">
        <v>139</v>
      </c>
      <c r="J190" s="15" t="s">
        <v>141</v>
      </c>
      <c r="K190" s="15" t="s">
        <v>282</v>
      </c>
      <c r="L190" s="15" t="s">
        <v>285</v>
      </c>
      <c r="M190" s="15">
        <v>1.0029999999999999</v>
      </c>
      <c r="N190" s="15">
        <v>0.95499999999999996</v>
      </c>
      <c r="O190" s="15">
        <v>5.8999999999999997E-2</v>
      </c>
      <c r="P190" s="15">
        <v>0.79300000000000004</v>
      </c>
      <c r="Q190" s="15">
        <v>0.46100000000000002</v>
      </c>
      <c r="R190" s="15">
        <v>1.1859999999999999</v>
      </c>
      <c r="S190" s="15">
        <v>12.753</v>
      </c>
      <c r="U190" s="15">
        <v>489722.62300000002</v>
      </c>
      <c r="V190" s="15">
        <v>260</v>
      </c>
    </row>
    <row r="191" spans="2:22" x14ac:dyDescent="0.25">
      <c r="B191" s="15" t="s">
        <v>136</v>
      </c>
      <c r="C191" s="15" t="s">
        <v>207</v>
      </c>
      <c r="D191" s="15" t="s">
        <v>245</v>
      </c>
      <c r="E191" s="15">
        <v>2023</v>
      </c>
      <c r="F191" s="15" t="s">
        <v>162</v>
      </c>
      <c r="G191" s="15" t="s">
        <v>133</v>
      </c>
      <c r="H191" s="15" t="s">
        <v>136</v>
      </c>
      <c r="I191" s="15" t="s">
        <v>139</v>
      </c>
      <c r="J191" s="15" t="s">
        <v>141</v>
      </c>
      <c r="K191" s="15" t="s">
        <v>282</v>
      </c>
      <c r="L191" s="15" t="s">
        <v>286</v>
      </c>
      <c r="M191" s="15">
        <v>1.792</v>
      </c>
      <c r="N191" s="15">
        <v>1.1080000000000001</v>
      </c>
      <c r="O191" s="15">
        <v>2.4E-2</v>
      </c>
      <c r="P191" s="15">
        <v>1.5669999999999999</v>
      </c>
      <c r="Q191" s="15">
        <v>1.0189999999999999</v>
      </c>
      <c r="R191" s="15">
        <v>2.3180000000000001</v>
      </c>
      <c r="S191" s="15">
        <v>12.728</v>
      </c>
      <c r="U191" s="15">
        <v>489114.16899999999</v>
      </c>
      <c r="V191" s="15">
        <v>2090</v>
      </c>
    </row>
    <row r="192" spans="2:22" x14ac:dyDescent="0.25">
      <c r="B192" s="15" t="s">
        <v>136</v>
      </c>
      <c r="C192" s="15" t="s">
        <v>207</v>
      </c>
      <c r="D192" s="15" t="s">
        <v>245</v>
      </c>
      <c r="E192" s="15">
        <v>2023</v>
      </c>
      <c r="F192" s="15" t="s">
        <v>162</v>
      </c>
      <c r="G192" s="15" t="s">
        <v>133</v>
      </c>
      <c r="H192" s="15" t="s">
        <v>136</v>
      </c>
      <c r="I192" s="15" t="s">
        <v>139</v>
      </c>
      <c r="J192" s="15" t="s">
        <v>141</v>
      </c>
      <c r="K192" s="15" t="s">
        <v>282</v>
      </c>
      <c r="L192" s="15" t="s">
        <v>287</v>
      </c>
      <c r="M192" s="15">
        <v>4.7889999999999997</v>
      </c>
      <c r="N192" s="15">
        <v>2.7949999999999999</v>
      </c>
      <c r="O192" s="15">
        <v>0.255</v>
      </c>
      <c r="P192" s="15">
        <v>4.6760000000000002</v>
      </c>
      <c r="Q192" s="15">
        <v>2.9820000000000002</v>
      </c>
      <c r="R192" s="15">
        <v>6.1230000000000002</v>
      </c>
      <c r="S192" s="15">
        <v>12.765000000000001</v>
      </c>
      <c r="U192" s="15">
        <v>492613.73300000001</v>
      </c>
      <c r="V192" s="15">
        <v>120</v>
      </c>
    </row>
    <row r="193" spans="2:22" x14ac:dyDescent="0.25">
      <c r="B193" s="15" t="s">
        <v>136</v>
      </c>
      <c r="C193" s="15" t="s">
        <v>207</v>
      </c>
      <c r="D193" s="15" t="s">
        <v>246</v>
      </c>
      <c r="E193" s="15">
        <v>2023</v>
      </c>
      <c r="F193" s="15" t="s">
        <v>162</v>
      </c>
      <c r="G193" s="15" t="s">
        <v>133</v>
      </c>
      <c r="H193" s="15" t="s">
        <v>136</v>
      </c>
      <c r="I193" s="15" t="s">
        <v>139</v>
      </c>
      <c r="J193" s="15" t="s">
        <v>141</v>
      </c>
      <c r="K193" s="15" t="s">
        <v>282</v>
      </c>
      <c r="L193" s="15" t="s">
        <v>283</v>
      </c>
      <c r="M193" s="15">
        <v>2.516</v>
      </c>
      <c r="N193" s="15">
        <v>1.3580000000000001</v>
      </c>
      <c r="O193" s="15">
        <v>4.7E-2</v>
      </c>
      <c r="P193" s="15">
        <v>2.2400000000000002</v>
      </c>
      <c r="Q193" s="15">
        <v>1.579</v>
      </c>
      <c r="R193" s="15">
        <v>3.2690000000000001</v>
      </c>
      <c r="S193" s="15">
        <v>12.28</v>
      </c>
      <c r="U193" s="15">
        <v>293242.25</v>
      </c>
      <c r="V193" s="15">
        <v>840</v>
      </c>
    </row>
    <row r="194" spans="2:22" x14ac:dyDescent="0.25">
      <c r="B194" s="15" t="s">
        <v>136</v>
      </c>
      <c r="C194" s="15" t="s">
        <v>207</v>
      </c>
      <c r="D194" s="15" t="s">
        <v>246</v>
      </c>
      <c r="E194" s="15">
        <v>2023</v>
      </c>
      <c r="F194" s="15" t="s">
        <v>162</v>
      </c>
      <c r="G194" s="15" t="s">
        <v>133</v>
      </c>
      <c r="H194" s="15" t="s">
        <v>136</v>
      </c>
      <c r="I194" s="15" t="s">
        <v>139</v>
      </c>
      <c r="J194" s="15" t="s">
        <v>141</v>
      </c>
      <c r="K194" s="15" t="s">
        <v>282</v>
      </c>
      <c r="L194" s="15" t="s">
        <v>284</v>
      </c>
      <c r="M194" s="15">
        <v>3.1629999999999998</v>
      </c>
      <c r="N194" s="15">
        <v>1.704</v>
      </c>
      <c r="O194" s="15">
        <v>0.115</v>
      </c>
      <c r="P194" s="15">
        <v>2.9449999999999998</v>
      </c>
      <c r="Q194" s="15">
        <v>2.008</v>
      </c>
      <c r="R194" s="15">
        <v>4.077</v>
      </c>
      <c r="S194" s="15">
        <v>12.193</v>
      </c>
      <c r="U194" s="15">
        <v>294393.603</v>
      </c>
      <c r="V194" s="15">
        <v>220</v>
      </c>
    </row>
    <row r="195" spans="2:22" x14ac:dyDescent="0.25">
      <c r="B195" s="15" t="s">
        <v>136</v>
      </c>
      <c r="C195" s="15" t="s">
        <v>207</v>
      </c>
      <c r="D195" s="15" t="s">
        <v>246</v>
      </c>
      <c r="E195" s="15">
        <v>2023</v>
      </c>
      <c r="F195" s="15" t="s">
        <v>162</v>
      </c>
      <c r="G195" s="15" t="s">
        <v>133</v>
      </c>
      <c r="H195" s="15" t="s">
        <v>136</v>
      </c>
      <c r="I195" s="15" t="s">
        <v>139</v>
      </c>
      <c r="J195" s="15" t="s">
        <v>141</v>
      </c>
      <c r="K195" s="15" t="s">
        <v>282</v>
      </c>
      <c r="L195" s="15" t="s">
        <v>285</v>
      </c>
      <c r="M195" s="15">
        <v>0.98699999999999999</v>
      </c>
      <c r="N195" s="15">
        <v>0.997</v>
      </c>
      <c r="O195" s="15">
        <v>6.2E-2</v>
      </c>
      <c r="P195" s="15">
        <v>0.77700000000000002</v>
      </c>
      <c r="Q195" s="15">
        <v>0.47</v>
      </c>
      <c r="R195" s="15">
        <v>1.2270000000000001</v>
      </c>
      <c r="S195" s="15">
        <v>12.234999999999999</v>
      </c>
      <c r="U195" s="15">
        <v>290652.147</v>
      </c>
      <c r="V195" s="15">
        <v>260</v>
      </c>
    </row>
    <row r="196" spans="2:22" x14ac:dyDescent="0.25">
      <c r="B196" s="15" t="s">
        <v>136</v>
      </c>
      <c r="C196" s="15" t="s">
        <v>207</v>
      </c>
      <c r="D196" s="15" t="s">
        <v>246</v>
      </c>
      <c r="E196" s="15">
        <v>2023</v>
      </c>
      <c r="F196" s="15" t="s">
        <v>162</v>
      </c>
      <c r="G196" s="15" t="s">
        <v>133</v>
      </c>
      <c r="H196" s="15" t="s">
        <v>136</v>
      </c>
      <c r="I196" s="15" t="s">
        <v>139</v>
      </c>
      <c r="J196" s="15" t="s">
        <v>141</v>
      </c>
      <c r="K196" s="15" t="s">
        <v>282</v>
      </c>
      <c r="L196" s="15" t="s">
        <v>286</v>
      </c>
      <c r="M196" s="15">
        <v>1.7230000000000001</v>
      </c>
      <c r="N196" s="15">
        <v>1.0860000000000001</v>
      </c>
      <c r="O196" s="15">
        <v>2.4E-2</v>
      </c>
      <c r="P196" s="15">
        <v>1.506</v>
      </c>
      <c r="Q196" s="15">
        <v>0.98899999999999999</v>
      </c>
      <c r="R196" s="15">
        <v>2.2309999999999999</v>
      </c>
      <c r="S196" s="15">
        <v>12.208</v>
      </c>
      <c r="U196" s="15">
        <v>291974.38</v>
      </c>
      <c r="V196" s="15">
        <v>2090</v>
      </c>
    </row>
    <row r="197" spans="2:22" x14ac:dyDescent="0.25">
      <c r="B197" s="15" t="s">
        <v>136</v>
      </c>
      <c r="C197" s="15" t="s">
        <v>207</v>
      </c>
      <c r="D197" s="15" t="s">
        <v>246</v>
      </c>
      <c r="E197" s="15">
        <v>2023</v>
      </c>
      <c r="F197" s="15" t="s">
        <v>162</v>
      </c>
      <c r="G197" s="15" t="s">
        <v>133</v>
      </c>
      <c r="H197" s="15" t="s">
        <v>136</v>
      </c>
      <c r="I197" s="15" t="s">
        <v>139</v>
      </c>
      <c r="J197" s="15" t="s">
        <v>141</v>
      </c>
      <c r="K197" s="15" t="s">
        <v>282</v>
      </c>
      <c r="L197" s="15" t="s">
        <v>287</v>
      </c>
      <c r="M197" s="15">
        <v>4.5170000000000003</v>
      </c>
      <c r="N197" s="15">
        <v>2.617</v>
      </c>
      <c r="O197" s="15">
        <v>0.23899999999999999</v>
      </c>
      <c r="P197" s="15">
        <v>4.04</v>
      </c>
      <c r="Q197" s="15">
        <v>2.8719999999999999</v>
      </c>
      <c r="R197" s="15">
        <v>5.8570000000000002</v>
      </c>
      <c r="S197" s="15">
        <v>12.257</v>
      </c>
      <c r="U197" s="15">
        <v>294117.38900000002</v>
      </c>
      <c r="V197" s="15">
        <v>120</v>
      </c>
    </row>
    <row r="198" spans="2:22" x14ac:dyDescent="0.25">
      <c r="B198" s="15" t="s">
        <v>136</v>
      </c>
      <c r="C198" s="15" t="s">
        <v>207</v>
      </c>
      <c r="D198" s="15" t="s">
        <v>247</v>
      </c>
      <c r="E198" s="15">
        <v>2023</v>
      </c>
      <c r="F198" s="15" t="s">
        <v>162</v>
      </c>
      <c r="G198" s="15" t="s">
        <v>133</v>
      </c>
      <c r="H198" s="15" t="s">
        <v>136</v>
      </c>
      <c r="I198" s="15" t="s">
        <v>139</v>
      </c>
      <c r="J198" s="15" t="s">
        <v>141</v>
      </c>
      <c r="K198" s="15" t="s">
        <v>282</v>
      </c>
      <c r="L198" s="15" t="s">
        <v>283</v>
      </c>
      <c r="M198" s="15">
        <v>2.4020000000000001</v>
      </c>
      <c r="N198" s="15">
        <v>1.345</v>
      </c>
      <c r="O198" s="15">
        <v>4.5999999999999999E-2</v>
      </c>
      <c r="P198" s="15">
        <v>2.169</v>
      </c>
      <c r="Q198" s="15">
        <v>1.468</v>
      </c>
      <c r="R198" s="15">
        <v>3.133</v>
      </c>
      <c r="S198" s="15">
        <v>12.28</v>
      </c>
      <c r="U198" s="15">
        <v>293243.77600000001</v>
      </c>
      <c r="V198" s="15">
        <v>840</v>
      </c>
    </row>
    <row r="199" spans="2:22" x14ac:dyDescent="0.25">
      <c r="B199" s="15" t="s">
        <v>136</v>
      </c>
      <c r="C199" s="15" t="s">
        <v>207</v>
      </c>
      <c r="D199" s="15" t="s">
        <v>247</v>
      </c>
      <c r="E199" s="15">
        <v>2023</v>
      </c>
      <c r="F199" s="15" t="s">
        <v>162</v>
      </c>
      <c r="G199" s="15" t="s">
        <v>133</v>
      </c>
      <c r="H199" s="15" t="s">
        <v>136</v>
      </c>
      <c r="I199" s="15" t="s">
        <v>139</v>
      </c>
      <c r="J199" s="15" t="s">
        <v>141</v>
      </c>
      <c r="K199" s="15" t="s">
        <v>282</v>
      </c>
      <c r="L199" s="15" t="s">
        <v>284</v>
      </c>
      <c r="M199" s="15">
        <v>2.9159999999999999</v>
      </c>
      <c r="N199" s="15">
        <v>1.5760000000000001</v>
      </c>
      <c r="O199" s="15">
        <v>0.106</v>
      </c>
      <c r="P199" s="15">
        <v>2.74</v>
      </c>
      <c r="Q199" s="15">
        <v>1.8</v>
      </c>
      <c r="R199" s="15">
        <v>3.77</v>
      </c>
      <c r="S199" s="15">
        <v>12.193</v>
      </c>
      <c r="U199" s="15">
        <v>294393.603</v>
      </c>
      <c r="V199" s="15">
        <v>220</v>
      </c>
    </row>
    <row r="200" spans="2:22" x14ac:dyDescent="0.25">
      <c r="B200" s="15" t="s">
        <v>136</v>
      </c>
      <c r="C200" s="15" t="s">
        <v>207</v>
      </c>
      <c r="D200" s="15" t="s">
        <v>247</v>
      </c>
      <c r="E200" s="15">
        <v>2023</v>
      </c>
      <c r="F200" s="15" t="s">
        <v>162</v>
      </c>
      <c r="G200" s="15" t="s">
        <v>133</v>
      </c>
      <c r="H200" s="15" t="s">
        <v>136</v>
      </c>
      <c r="I200" s="15" t="s">
        <v>139</v>
      </c>
      <c r="J200" s="15" t="s">
        <v>141</v>
      </c>
      <c r="K200" s="15" t="s">
        <v>282</v>
      </c>
      <c r="L200" s="15" t="s">
        <v>285</v>
      </c>
      <c r="M200" s="15">
        <v>0.92100000000000004</v>
      </c>
      <c r="N200" s="15">
        <v>0.97899999999999998</v>
      </c>
      <c r="O200" s="15">
        <v>6.0999999999999999E-2</v>
      </c>
      <c r="P200" s="15">
        <v>0.68</v>
      </c>
      <c r="Q200" s="15">
        <v>0.46600000000000003</v>
      </c>
      <c r="R200" s="15">
        <v>1.0580000000000001</v>
      </c>
      <c r="S200" s="15">
        <v>12.234999999999999</v>
      </c>
      <c r="U200" s="15">
        <v>290652.10700000002</v>
      </c>
      <c r="V200" s="15">
        <v>260</v>
      </c>
    </row>
    <row r="201" spans="2:22" x14ac:dyDescent="0.25">
      <c r="B201" s="15" t="s">
        <v>136</v>
      </c>
      <c r="C201" s="15" t="s">
        <v>207</v>
      </c>
      <c r="D201" s="15" t="s">
        <v>247</v>
      </c>
      <c r="E201" s="15">
        <v>2023</v>
      </c>
      <c r="F201" s="15" t="s">
        <v>162</v>
      </c>
      <c r="G201" s="15" t="s">
        <v>133</v>
      </c>
      <c r="H201" s="15" t="s">
        <v>136</v>
      </c>
      <c r="I201" s="15" t="s">
        <v>139</v>
      </c>
      <c r="J201" s="15" t="s">
        <v>141</v>
      </c>
      <c r="K201" s="15" t="s">
        <v>282</v>
      </c>
      <c r="L201" s="15" t="s">
        <v>286</v>
      </c>
      <c r="M201" s="15">
        <v>1.635</v>
      </c>
      <c r="N201" s="15">
        <v>1.0720000000000001</v>
      </c>
      <c r="O201" s="15">
        <v>2.3E-2</v>
      </c>
      <c r="P201" s="15">
        <v>1.4370000000000001</v>
      </c>
      <c r="Q201" s="15">
        <v>0.89400000000000002</v>
      </c>
      <c r="R201" s="15">
        <v>2.1379999999999999</v>
      </c>
      <c r="S201" s="15">
        <v>12.207000000000001</v>
      </c>
      <c r="U201" s="15">
        <v>291970.83100000001</v>
      </c>
      <c r="V201" s="15">
        <v>2090</v>
      </c>
    </row>
    <row r="202" spans="2:22" x14ac:dyDescent="0.25">
      <c r="B202" s="15" t="s">
        <v>136</v>
      </c>
      <c r="C202" s="15" t="s">
        <v>207</v>
      </c>
      <c r="D202" s="15" t="s">
        <v>247</v>
      </c>
      <c r="E202" s="15">
        <v>2023</v>
      </c>
      <c r="F202" s="15" t="s">
        <v>162</v>
      </c>
      <c r="G202" s="15" t="s">
        <v>133</v>
      </c>
      <c r="H202" s="15" t="s">
        <v>136</v>
      </c>
      <c r="I202" s="15" t="s">
        <v>139</v>
      </c>
      <c r="J202" s="15" t="s">
        <v>141</v>
      </c>
      <c r="K202" s="15" t="s">
        <v>282</v>
      </c>
      <c r="L202" s="15" t="s">
        <v>287</v>
      </c>
      <c r="M202" s="15">
        <v>4.0430000000000001</v>
      </c>
      <c r="N202" s="15">
        <v>2.1659999999999999</v>
      </c>
      <c r="O202" s="15">
        <v>0.19800000000000001</v>
      </c>
      <c r="P202" s="15">
        <v>3.794</v>
      </c>
      <c r="Q202" s="15">
        <v>2.5219999999999998</v>
      </c>
      <c r="R202" s="15">
        <v>5.383</v>
      </c>
      <c r="S202" s="15">
        <v>12.257</v>
      </c>
      <c r="U202" s="15">
        <v>294117.38900000002</v>
      </c>
      <c r="V202" s="15">
        <v>120</v>
      </c>
    </row>
    <row r="203" spans="2:22" x14ac:dyDescent="0.25">
      <c r="B203" s="15" t="s">
        <v>136</v>
      </c>
      <c r="C203" s="15" t="s">
        <v>207</v>
      </c>
      <c r="D203" s="15" t="s">
        <v>248</v>
      </c>
      <c r="E203" s="15">
        <v>2023</v>
      </c>
      <c r="F203" s="15" t="s">
        <v>162</v>
      </c>
      <c r="G203" s="15" t="s">
        <v>133</v>
      </c>
      <c r="H203" s="15" t="s">
        <v>136</v>
      </c>
      <c r="I203" s="15" t="s">
        <v>139</v>
      </c>
      <c r="J203" s="15" t="s">
        <v>141</v>
      </c>
      <c r="K203" s="15" t="s">
        <v>282</v>
      </c>
      <c r="L203" s="15" t="s">
        <v>283</v>
      </c>
      <c r="M203" s="15">
        <v>2.2130000000000001</v>
      </c>
      <c r="N203" s="15">
        <v>1.276</v>
      </c>
      <c r="O203" s="15">
        <v>4.3999999999999997E-2</v>
      </c>
      <c r="P203" s="15">
        <v>2.0569999999999999</v>
      </c>
      <c r="Q203" s="15">
        <v>1.333</v>
      </c>
      <c r="R203" s="15">
        <v>2.907</v>
      </c>
      <c r="S203" s="15">
        <v>11.709</v>
      </c>
      <c r="U203" s="15">
        <v>132984.829</v>
      </c>
      <c r="V203" s="15">
        <v>840</v>
      </c>
    </row>
    <row r="204" spans="2:22" x14ac:dyDescent="0.25">
      <c r="B204" s="15" t="s">
        <v>136</v>
      </c>
      <c r="C204" s="15" t="s">
        <v>207</v>
      </c>
      <c r="D204" s="15" t="s">
        <v>248</v>
      </c>
      <c r="E204" s="15">
        <v>2023</v>
      </c>
      <c r="F204" s="15" t="s">
        <v>162</v>
      </c>
      <c r="G204" s="15" t="s">
        <v>133</v>
      </c>
      <c r="H204" s="15" t="s">
        <v>136</v>
      </c>
      <c r="I204" s="15" t="s">
        <v>139</v>
      </c>
      <c r="J204" s="15" t="s">
        <v>141</v>
      </c>
      <c r="K204" s="15" t="s">
        <v>282</v>
      </c>
      <c r="L204" s="15" t="s">
        <v>284</v>
      </c>
      <c r="M204" s="15">
        <v>2.7280000000000002</v>
      </c>
      <c r="N204" s="15">
        <v>1.516</v>
      </c>
      <c r="O204" s="15">
        <v>0.10199999999999999</v>
      </c>
      <c r="P204" s="15">
        <v>2.5089999999999999</v>
      </c>
      <c r="Q204" s="15">
        <v>1.706</v>
      </c>
      <c r="R204" s="15">
        <v>3.5670000000000002</v>
      </c>
      <c r="S204" s="15">
        <v>11.635</v>
      </c>
      <c r="U204" s="15">
        <v>133780.58499999999</v>
      </c>
      <c r="V204" s="15">
        <v>220</v>
      </c>
    </row>
    <row r="205" spans="2:22" x14ac:dyDescent="0.25">
      <c r="B205" s="15" t="s">
        <v>136</v>
      </c>
      <c r="C205" s="15" t="s">
        <v>207</v>
      </c>
      <c r="D205" s="15" t="s">
        <v>248</v>
      </c>
      <c r="E205" s="15">
        <v>2023</v>
      </c>
      <c r="F205" s="15" t="s">
        <v>162</v>
      </c>
      <c r="G205" s="15" t="s">
        <v>133</v>
      </c>
      <c r="H205" s="15" t="s">
        <v>136</v>
      </c>
      <c r="I205" s="15" t="s">
        <v>139</v>
      </c>
      <c r="J205" s="15" t="s">
        <v>141</v>
      </c>
      <c r="K205" s="15" t="s">
        <v>282</v>
      </c>
      <c r="L205" s="15" t="s">
        <v>285</v>
      </c>
      <c r="M205" s="15">
        <v>0.83499999999999996</v>
      </c>
      <c r="N205" s="15">
        <v>0.80600000000000005</v>
      </c>
      <c r="O205" s="15">
        <v>0.05</v>
      </c>
      <c r="P205" s="15">
        <v>0.64800000000000002</v>
      </c>
      <c r="Q205" s="15">
        <v>0.41899999999999998</v>
      </c>
      <c r="R205" s="15">
        <v>0.99299999999999999</v>
      </c>
      <c r="S205" s="15">
        <v>11.656000000000001</v>
      </c>
      <c r="U205" s="15">
        <v>131893.606</v>
      </c>
      <c r="V205" s="15">
        <v>260</v>
      </c>
    </row>
    <row r="206" spans="2:22" x14ac:dyDescent="0.25">
      <c r="B206" s="15" t="s">
        <v>136</v>
      </c>
      <c r="C206" s="15" t="s">
        <v>207</v>
      </c>
      <c r="D206" s="15" t="s">
        <v>248</v>
      </c>
      <c r="E206" s="15">
        <v>2023</v>
      </c>
      <c r="F206" s="15" t="s">
        <v>162</v>
      </c>
      <c r="G206" s="15" t="s">
        <v>133</v>
      </c>
      <c r="H206" s="15" t="s">
        <v>136</v>
      </c>
      <c r="I206" s="15" t="s">
        <v>139</v>
      </c>
      <c r="J206" s="15" t="s">
        <v>141</v>
      </c>
      <c r="K206" s="15" t="s">
        <v>282</v>
      </c>
      <c r="L206" s="15" t="s">
        <v>286</v>
      </c>
      <c r="M206" s="15">
        <v>1.4970000000000001</v>
      </c>
      <c r="N206" s="15">
        <v>0.96199999999999997</v>
      </c>
      <c r="O206" s="15">
        <v>2.1000000000000001E-2</v>
      </c>
      <c r="P206" s="15">
        <v>1.3129999999999999</v>
      </c>
      <c r="Q206" s="15">
        <v>0.83</v>
      </c>
      <c r="R206" s="15">
        <v>1.9950000000000001</v>
      </c>
      <c r="S206" s="15">
        <v>11.618</v>
      </c>
      <c r="U206" s="15">
        <v>133489.19099999999</v>
      </c>
      <c r="V206" s="15">
        <v>2090</v>
      </c>
    </row>
    <row r="207" spans="2:22" x14ac:dyDescent="0.25">
      <c r="B207" s="15" t="s">
        <v>136</v>
      </c>
      <c r="C207" s="15" t="s">
        <v>207</v>
      </c>
      <c r="D207" s="15" t="s">
        <v>248</v>
      </c>
      <c r="E207" s="15">
        <v>2023</v>
      </c>
      <c r="F207" s="15" t="s">
        <v>162</v>
      </c>
      <c r="G207" s="15" t="s">
        <v>133</v>
      </c>
      <c r="H207" s="15" t="s">
        <v>136</v>
      </c>
      <c r="I207" s="15" t="s">
        <v>139</v>
      </c>
      <c r="J207" s="15" t="s">
        <v>141</v>
      </c>
      <c r="K207" s="15" t="s">
        <v>282</v>
      </c>
      <c r="L207" s="15" t="s">
        <v>287</v>
      </c>
      <c r="M207" s="15">
        <v>3.76</v>
      </c>
      <c r="N207" s="15">
        <v>2.1869999999999998</v>
      </c>
      <c r="O207" s="15">
        <v>0.2</v>
      </c>
      <c r="P207" s="15">
        <v>3.3490000000000002</v>
      </c>
      <c r="Q207" s="15">
        <v>2.383</v>
      </c>
      <c r="R207" s="15">
        <v>5.3230000000000004</v>
      </c>
      <c r="S207" s="15">
        <v>11.680999999999999</v>
      </c>
      <c r="U207" s="15">
        <v>133787.18</v>
      </c>
      <c r="V207" s="15">
        <v>120</v>
      </c>
    </row>
    <row r="208" spans="2:22" x14ac:dyDescent="0.25">
      <c r="B208" s="15" t="s">
        <v>136</v>
      </c>
      <c r="C208" s="15" t="s">
        <v>207</v>
      </c>
      <c r="D208" s="15" t="s">
        <v>249</v>
      </c>
      <c r="E208" s="15">
        <v>2023</v>
      </c>
      <c r="F208" s="15" t="s">
        <v>162</v>
      </c>
      <c r="G208" s="15" t="s">
        <v>133</v>
      </c>
      <c r="H208" s="15" t="s">
        <v>136</v>
      </c>
      <c r="I208" s="15" t="s">
        <v>139</v>
      </c>
      <c r="J208" s="15" t="s">
        <v>141</v>
      </c>
      <c r="K208" s="15" t="s">
        <v>282</v>
      </c>
      <c r="L208" s="15" t="s">
        <v>283</v>
      </c>
      <c r="M208" s="15">
        <v>2.04</v>
      </c>
      <c r="N208" s="15">
        <v>1.2549999999999999</v>
      </c>
      <c r="O208" s="15">
        <v>4.2999999999999997E-2</v>
      </c>
      <c r="P208" s="15">
        <v>1.8979999999999999</v>
      </c>
      <c r="Q208" s="15">
        <v>1.1180000000000001</v>
      </c>
      <c r="R208" s="15">
        <v>2.7240000000000002</v>
      </c>
      <c r="S208" s="15">
        <v>11.709</v>
      </c>
      <c r="U208" s="15">
        <v>132985.20000000001</v>
      </c>
      <c r="V208" s="15">
        <v>840</v>
      </c>
    </row>
    <row r="209" spans="2:22" x14ac:dyDescent="0.25">
      <c r="B209" s="15" t="s">
        <v>136</v>
      </c>
      <c r="C209" s="15" t="s">
        <v>207</v>
      </c>
      <c r="D209" s="15" t="s">
        <v>249</v>
      </c>
      <c r="E209" s="15">
        <v>2023</v>
      </c>
      <c r="F209" s="15" t="s">
        <v>162</v>
      </c>
      <c r="G209" s="15" t="s">
        <v>133</v>
      </c>
      <c r="H209" s="15" t="s">
        <v>136</v>
      </c>
      <c r="I209" s="15" t="s">
        <v>139</v>
      </c>
      <c r="J209" s="15" t="s">
        <v>141</v>
      </c>
      <c r="K209" s="15" t="s">
        <v>282</v>
      </c>
      <c r="L209" s="15" t="s">
        <v>284</v>
      </c>
      <c r="M209" s="15">
        <v>2.5529999999999999</v>
      </c>
      <c r="N209" s="15">
        <v>1.5840000000000001</v>
      </c>
      <c r="O209" s="15">
        <v>0.107</v>
      </c>
      <c r="P209" s="15">
        <v>2.34</v>
      </c>
      <c r="Q209" s="15">
        <v>1.387</v>
      </c>
      <c r="R209" s="15">
        <v>3.3239999999999998</v>
      </c>
      <c r="S209" s="15">
        <v>11.635</v>
      </c>
      <c r="U209" s="15">
        <v>133780.58499999999</v>
      </c>
      <c r="V209" s="15">
        <v>220</v>
      </c>
    </row>
    <row r="210" spans="2:22" x14ac:dyDescent="0.25">
      <c r="B210" s="15" t="s">
        <v>136</v>
      </c>
      <c r="C210" s="15" t="s">
        <v>207</v>
      </c>
      <c r="D210" s="15" t="s">
        <v>249</v>
      </c>
      <c r="E210" s="15">
        <v>2023</v>
      </c>
      <c r="F210" s="15" t="s">
        <v>162</v>
      </c>
      <c r="G210" s="15" t="s">
        <v>133</v>
      </c>
      <c r="H210" s="15" t="s">
        <v>136</v>
      </c>
      <c r="I210" s="15" t="s">
        <v>139</v>
      </c>
      <c r="J210" s="15" t="s">
        <v>141</v>
      </c>
      <c r="K210" s="15" t="s">
        <v>282</v>
      </c>
      <c r="L210" s="15" t="s">
        <v>285</v>
      </c>
      <c r="M210" s="15">
        <v>0.79600000000000004</v>
      </c>
      <c r="N210" s="15">
        <v>0.75800000000000001</v>
      </c>
      <c r="O210" s="15">
        <v>4.7E-2</v>
      </c>
      <c r="P210" s="15">
        <v>0.624</v>
      </c>
      <c r="Q210" s="15">
        <v>0.38700000000000001</v>
      </c>
      <c r="R210" s="15">
        <v>0.95699999999999996</v>
      </c>
      <c r="S210" s="15">
        <v>11.656000000000001</v>
      </c>
      <c r="U210" s="15">
        <v>131893.66899999999</v>
      </c>
      <c r="V210" s="15">
        <v>260</v>
      </c>
    </row>
    <row r="211" spans="2:22" x14ac:dyDescent="0.25">
      <c r="B211" s="15" t="s">
        <v>136</v>
      </c>
      <c r="C211" s="15" t="s">
        <v>207</v>
      </c>
      <c r="D211" s="15" t="s">
        <v>249</v>
      </c>
      <c r="E211" s="15">
        <v>2023</v>
      </c>
      <c r="F211" s="15" t="s">
        <v>162</v>
      </c>
      <c r="G211" s="15" t="s">
        <v>133</v>
      </c>
      <c r="H211" s="15" t="s">
        <v>136</v>
      </c>
      <c r="I211" s="15" t="s">
        <v>139</v>
      </c>
      <c r="J211" s="15" t="s">
        <v>141</v>
      </c>
      <c r="K211" s="15" t="s">
        <v>282</v>
      </c>
      <c r="L211" s="15" t="s">
        <v>286</v>
      </c>
      <c r="M211" s="15">
        <v>1.3660000000000001</v>
      </c>
      <c r="N211" s="15">
        <v>0.92100000000000004</v>
      </c>
      <c r="O211" s="15">
        <v>0.02</v>
      </c>
      <c r="P211" s="15">
        <v>1.2030000000000001</v>
      </c>
      <c r="Q211" s="15">
        <v>0.72199999999999998</v>
      </c>
      <c r="R211" s="15">
        <v>1.819</v>
      </c>
      <c r="S211" s="15">
        <v>11.618</v>
      </c>
      <c r="U211" s="15">
        <v>133491.19</v>
      </c>
      <c r="V211" s="15">
        <v>2090</v>
      </c>
    </row>
    <row r="212" spans="2:22" x14ac:dyDescent="0.25">
      <c r="B212" s="15" t="s">
        <v>136</v>
      </c>
      <c r="C212" s="15" t="s">
        <v>207</v>
      </c>
      <c r="D212" s="15" t="s">
        <v>249</v>
      </c>
      <c r="E212" s="15">
        <v>2023</v>
      </c>
      <c r="F212" s="15" t="s">
        <v>162</v>
      </c>
      <c r="G212" s="15" t="s">
        <v>133</v>
      </c>
      <c r="H212" s="15" t="s">
        <v>136</v>
      </c>
      <c r="I212" s="15" t="s">
        <v>139</v>
      </c>
      <c r="J212" s="15" t="s">
        <v>141</v>
      </c>
      <c r="K212" s="15" t="s">
        <v>282</v>
      </c>
      <c r="L212" s="15" t="s">
        <v>287</v>
      </c>
      <c r="M212" s="15">
        <v>3.3420000000000001</v>
      </c>
      <c r="N212" s="15">
        <v>2.169</v>
      </c>
      <c r="O212" s="15">
        <v>0.19800000000000001</v>
      </c>
      <c r="P212" s="15">
        <v>2.9409999999999998</v>
      </c>
      <c r="Q212" s="15">
        <v>1.863</v>
      </c>
      <c r="R212" s="15">
        <v>4.6159999999999997</v>
      </c>
      <c r="S212" s="15">
        <v>11.680999999999999</v>
      </c>
      <c r="U212" s="15">
        <v>133787.18</v>
      </c>
      <c r="V212" s="15">
        <v>120</v>
      </c>
    </row>
    <row r="213" spans="2:22" x14ac:dyDescent="0.25">
      <c r="B213" s="15" t="s">
        <v>136</v>
      </c>
      <c r="C213" s="15" t="s">
        <v>207</v>
      </c>
      <c r="D213" s="15" t="s">
        <v>250</v>
      </c>
      <c r="E213" s="15">
        <v>2023</v>
      </c>
      <c r="F213" s="15" t="s">
        <v>162</v>
      </c>
      <c r="G213" s="15" t="s">
        <v>133</v>
      </c>
      <c r="H213" s="15" t="s">
        <v>136</v>
      </c>
      <c r="I213" s="15" t="s">
        <v>139</v>
      </c>
      <c r="J213" s="15" t="s">
        <v>141</v>
      </c>
      <c r="K213" s="15" t="s">
        <v>282</v>
      </c>
      <c r="L213" s="15" t="s">
        <v>283</v>
      </c>
      <c r="M213" s="15">
        <v>1.802</v>
      </c>
      <c r="N213" s="15">
        <v>1.1719999999999999</v>
      </c>
      <c r="O213" s="15">
        <v>0.04</v>
      </c>
      <c r="P213" s="15">
        <v>1.635</v>
      </c>
      <c r="Q213" s="15">
        <v>0.98199999999999998</v>
      </c>
      <c r="R213" s="15">
        <v>2.456</v>
      </c>
      <c r="S213" s="15">
        <v>11.146000000000001</v>
      </c>
      <c r="U213" s="15">
        <v>33630.620000000003</v>
      </c>
      <c r="V213" s="15">
        <v>840</v>
      </c>
    </row>
    <row r="214" spans="2:22" x14ac:dyDescent="0.25">
      <c r="B214" s="15" t="s">
        <v>136</v>
      </c>
      <c r="C214" s="15" t="s">
        <v>207</v>
      </c>
      <c r="D214" s="15" t="s">
        <v>250</v>
      </c>
      <c r="E214" s="15">
        <v>2023</v>
      </c>
      <c r="F214" s="15" t="s">
        <v>162</v>
      </c>
      <c r="G214" s="15" t="s">
        <v>133</v>
      </c>
      <c r="H214" s="15" t="s">
        <v>136</v>
      </c>
      <c r="I214" s="15" t="s">
        <v>139</v>
      </c>
      <c r="J214" s="15" t="s">
        <v>141</v>
      </c>
      <c r="K214" s="15" t="s">
        <v>282</v>
      </c>
      <c r="L214" s="15" t="s">
        <v>284</v>
      </c>
      <c r="M214" s="15">
        <v>2.254</v>
      </c>
      <c r="N214" s="15">
        <v>1.54</v>
      </c>
      <c r="O214" s="15">
        <v>0.104</v>
      </c>
      <c r="P214" s="15">
        <v>1.9890000000000001</v>
      </c>
      <c r="Q214" s="15">
        <v>1.204</v>
      </c>
      <c r="R214" s="15">
        <v>3.0259999999999998</v>
      </c>
      <c r="S214" s="15">
        <v>11.082000000000001</v>
      </c>
      <c r="U214" s="15">
        <v>34151.896999999997</v>
      </c>
      <c r="V214" s="15">
        <v>220</v>
      </c>
    </row>
    <row r="215" spans="2:22" x14ac:dyDescent="0.25">
      <c r="B215" s="15" t="s">
        <v>136</v>
      </c>
      <c r="C215" s="15" t="s">
        <v>207</v>
      </c>
      <c r="D215" s="15" t="s">
        <v>250</v>
      </c>
      <c r="E215" s="15">
        <v>2023</v>
      </c>
      <c r="F215" s="15" t="s">
        <v>162</v>
      </c>
      <c r="G215" s="15" t="s">
        <v>133</v>
      </c>
      <c r="H215" s="15" t="s">
        <v>136</v>
      </c>
      <c r="I215" s="15" t="s">
        <v>139</v>
      </c>
      <c r="J215" s="15" t="s">
        <v>141</v>
      </c>
      <c r="K215" s="15" t="s">
        <v>282</v>
      </c>
      <c r="L215" s="15" t="s">
        <v>285</v>
      </c>
      <c r="M215" s="15">
        <v>0.74299999999999999</v>
      </c>
      <c r="N215" s="15">
        <v>0.72199999999999998</v>
      </c>
      <c r="O215" s="15">
        <v>4.4999999999999998E-2</v>
      </c>
      <c r="P215" s="15">
        <v>0.60599999999999998</v>
      </c>
      <c r="Q215" s="15">
        <v>0.30299999999999999</v>
      </c>
      <c r="R215" s="15">
        <v>0.92900000000000005</v>
      </c>
      <c r="S215" s="15">
        <v>11.083</v>
      </c>
      <c r="U215" s="15">
        <v>33388.811000000002</v>
      </c>
      <c r="V215" s="15">
        <v>260</v>
      </c>
    </row>
    <row r="216" spans="2:22" x14ac:dyDescent="0.25">
      <c r="B216" s="15" t="s">
        <v>136</v>
      </c>
      <c r="C216" s="15" t="s">
        <v>207</v>
      </c>
      <c r="D216" s="15" t="s">
        <v>250</v>
      </c>
      <c r="E216" s="15">
        <v>2023</v>
      </c>
      <c r="F216" s="15" t="s">
        <v>162</v>
      </c>
      <c r="G216" s="15" t="s">
        <v>133</v>
      </c>
      <c r="H216" s="15" t="s">
        <v>136</v>
      </c>
      <c r="I216" s="15" t="s">
        <v>139</v>
      </c>
      <c r="J216" s="15" t="s">
        <v>141</v>
      </c>
      <c r="K216" s="15" t="s">
        <v>282</v>
      </c>
      <c r="L216" s="15" t="s">
        <v>286</v>
      </c>
      <c r="M216" s="15">
        <v>1.22</v>
      </c>
      <c r="N216" s="15">
        <v>0.88</v>
      </c>
      <c r="O216" s="15">
        <v>1.9E-2</v>
      </c>
      <c r="P216" s="15">
        <v>1.0489999999999999</v>
      </c>
      <c r="Q216" s="15">
        <v>0.59399999999999997</v>
      </c>
      <c r="R216" s="15">
        <v>1.679</v>
      </c>
      <c r="S216" s="15">
        <v>11.037000000000001</v>
      </c>
      <c r="U216" s="15">
        <v>34414.192000000003</v>
      </c>
      <c r="V216" s="15">
        <v>2090</v>
      </c>
    </row>
    <row r="217" spans="2:22" x14ac:dyDescent="0.25">
      <c r="B217" s="15" t="s">
        <v>136</v>
      </c>
      <c r="C217" s="15" t="s">
        <v>207</v>
      </c>
      <c r="D217" s="15" t="s">
        <v>250</v>
      </c>
      <c r="E217" s="15">
        <v>2023</v>
      </c>
      <c r="F217" s="15" t="s">
        <v>162</v>
      </c>
      <c r="G217" s="15" t="s">
        <v>133</v>
      </c>
      <c r="H217" s="15" t="s">
        <v>136</v>
      </c>
      <c r="I217" s="15" t="s">
        <v>139</v>
      </c>
      <c r="J217" s="15" t="s">
        <v>141</v>
      </c>
      <c r="K217" s="15" t="s">
        <v>282</v>
      </c>
      <c r="L217" s="15" t="s">
        <v>287</v>
      </c>
      <c r="M217" s="15">
        <v>3.0409999999999999</v>
      </c>
      <c r="N217" s="15">
        <v>1.9830000000000001</v>
      </c>
      <c r="O217" s="15">
        <v>0.18099999999999999</v>
      </c>
      <c r="P217" s="15">
        <v>3.0630000000000002</v>
      </c>
      <c r="Q217" s="15">
        <v>1.538</v>
      </c>
      <c r="R217" s="15">
        <v>4.1230000000000002</v>
      </c>
      <c r="S217" s="15">
        <v>11.115</v>
      </c>
      <c r="U217" s="15">
        <v>33887.728999999999</v>
      </c>
      <c r="V217" s="15">
        <v>120</v>
      </c>
    </row>
    <row r="218" spans="2:22" x14ac:dyDescent="0.25">
      <c r="B218" s="15" t="s">
        <v>136</v>
      </c>
      <c r="C218" s="15" t="s">
        <v>207</v>
      </c>
      <c r="D218" s="15" t="s">
        <v>251</v>
      </c>
      <c r="E218" s="15">
        <v>2023</v>
      </c>
      <c r="F218" s="15" t="s">
        <v>162</v>
      </c>
      <c r="G218" s="15" t="s">
        <v>133</v>
      </c>
      <c r="H218" s="15" t="s">
        <v>136</v>
      </c>
      <c r="I218" s="15" t="s">
        <v>139</v>
      </c>
      <c r="J218" s="15" t="s">
        <v>141</v>
      </c>
      <c r="K218" s="15" t="s">
        <v>282</v>
      </c>
      <c r="L218" s="15" t="s">
        <v>283</v>
      </c>
      <c r="M218" s="15">
        <v>1.5369999999999999</v>
      </c>
      <c r="N218" s="15">
        <v>1.1259999999999999</v>
      </c>
      <c r="O218" s="15">
        <v>3.9E-2</v>
      </c>
      <c r="P218" s="15">
        <v>1.357</v>
      </c>
      <c r="Q218" s="15">
        <v>0.69</v>
      </c>
      <c r="R218" s="15">
        <v>2.1709999999999998</v>
      </c>
      <c r="S218" s="15">
        <v>11.146000000000001</v>
      </c>
      <c r="U218" s="15">
        <v>33631.029000000002</v>
      </c>
      <c r="V218" s="15">
        <v>840</v>
      </c>
    </row>
    <row r="219" spans="2:22" x14ac:dyDescent="0.25">
      <c r="B219" s="15" t="s">
        <v>136</v>
      </c>
      <c r="C219" s="15" t="s">
        <v>207</v>
      </c>
      <c r="D219" s="15" t="s">
        <v>251</v>
      </c>
      <c r="E219" s="15">
        <v>2023</v>
      </c>
      <c r="F219" s="15" t="s">
        <v>162</v>
      </c>
      <c r="G219" s="15" t="s">
        <v>133</v>
      </c>
      <c r="H219" s="15" t="s">
        <v>136</v>
      </c>
      <c r="I219" s="15" t="s">
        <v>139</v>
      </c>
      <c r="J219" s="15" t="s">
        <v>141</v>
      </c>
      <c r="K219" s="15" t="s">
        <v>282</v>
      </c>
      <c r="L219" s="15" t="s">
        <v>284</v>
      </c>
      <c r="M219" s="15">
        <v>1.929</v>
      </c>
      <c r="N219" s="15">
        <v>1.536</v>
      </c>
      <c r="O219" s="15">
        <v>0.104</v>
      </c>
      <c r="P219" s="15">
        <v>1.597</v>
      </c>
      <c r="Q219" s="15">
        <v>0.72</v>
      </c>
      <c r="R219" s="15">
        <v>2.746</v>
      </c>
      <c r="S219" s="15">
        <v>11.082000000000001</v>
      </c>
      <c r="U219" s="15">
        <v>34151.896999999997</v>
      </c>
      <c r="V219" s="15">
        <v>220</v>
      </c>
    </row>
    <row r="220" spans="2:22" x14ac:dyDescent="0.25">
      <c r="B220" s="15" t="s">
        <v>136</v>
      </c>
      <c r="C220" s="15" t="s">
        <v>207</v>
      </c>
      <c r="D220" s="15" t="s">
        <v>251</v>
      </c>
      <c r="E220" s="15">
        <v>2023</v>
      </c>
      <c r="F220" s="15" t="s">
        <v>162</v>
      </c>
      <c r="G220" s="15" t="s">
        <v>133</v>
      </c>
      <c r="H220" s="15" t="s">
        <v>136</v>
      </c>
      <c r="I220" s="15" t="s">
        <v>139</v>
      </c>
      <c r="J220" s="15" t="s">
        <v>141</v>
      </c>
      <c r="K220" s="15" t="s">
        <v>282</v>
      </c>
      <c r="L220" s="15" t="s">
        <v>285</v>
      </c>
      <c r="M220" s="15">
        <v>0.67900000000000005</v>
      </c>
      <c r="N220" s="15">
        <v>0.72199999999999998</v>
      </c>
      <c r="O220" s="15">
        <v>4.4999999999999998E-2</v>
      </c>
      <c r="P220" s="15">
        <v>0.53700000000000003</v>
      </c>
      <c r="Q220" s="15">
        <v>0.23599999999999999</v>
      </c>
      <c r="R220" s="15">
        <v>0.84499999999999997</v>
      </c>
      <c r="S220" s="15">
        <v>11.083</v>
      </c>
      <c r="U220" s="15">
        <v>33388.811000000002</v>
      </c>
      <c r="V220" s="15">
        <v>260</v>
      </c>
    </row>
    <row r="221" spans="2:22" x14ac:dyDescent="0.25">
      <c r="B221" s="15" t="s">
        <v>136</v>
      </c>
      <c r="C221" s="15" t="s">
        <v>207</v>
      </c>
      <c r="D221" s="15" t="s">
        <v>251</v>
      </c>
      <c r="E221" s="15">
        <v>2023</v>
      </c>
      <c r="F221" s="15" t="s">
        <v>162</v>
      </c>
      <c r="G221" s="15" t="s">
        <v>133</v>
      </c>
      <c r="H221" s="15" t="s">
        <v>136</v>
      </c>
      <c r="I221" s="15" t="s">
        <v>139</v>
      </c>
      <c r="J221" s="15" t="s">
        <v>141</v>
      </c>
      <c r="K221" s="15" t="s">
        <v>282</v>
      </c>
      <c r="L221" s="15" t="s">
        <v>286</v>
      </c>
      <c r="M221" s="15">
        <v>1.05</v>
      </c>
      <c r="N221" s="15">
        <v>0.85699999999999998</v>
      </c>
      <c r="O221" s="15">
        <v>1.9E-2</v>
      </c>
      <c r="P221" s="15">
        <v>0.86899999999999999</v>
      </c>
      <c r="Q221" s="15">
        <v>0.41499999999999998</v>
      </c>
      <c r="R221" s="15">
        <v>1.458</v>
      </c>
      <c r="S221" s="15">
        <v>11.037000000000001</v>
      </c>
      <c r="U221" s="15">
        <v>34411.855000000003</v>
      </c>
      <c r="V221" s="15">
        <v>2090</v>
      </c>
    </row>
    <row r="222" spans="2:22" x14ac:dyDescent="0.25">
      <c r="B222" s="15" t="s">
        <v>136</v>
      </c>
      <c r="C222" s="15" t="s">
        <v>207</v>
      </c>
      <c r="D222" s="15" t="s">
        <v>251</v>
      </c>
      <c r="E222" s="15">
        <v>2023</v>
      </c>
      <c r="F222" s="15" t="s">
        <v>162</v>
      </c>
      <c r="G222" s="15" t="s">
        <v>133</v>
      </c>
      <c r="H222" s="15" t="s">
        <v>136</v>
      </c>
      <c r="I222" s="15" t="s">
        <v>139</v>
      </c>
      <c r="J222" s="15" t="s">
        <v>141</v>
      </c>
      <c r="K222" s="15" t="s">
        <v>282</v>
      </c>
      <c r="L222" s="15" t="s">
        <v>287</v>
      </c>
      <c r="M222" s="15">
        <v>2.605</v>
      </c>
      <c r="N222" s="15">
        <v>2.0009999999999999</v>
      </c>
      <c r="O222" s="15">
        <v>0.183</v>
      </c>
      <c r="P222" s="15">
        <v>2.2730000000000001</v>
      </c>
      <c r="Q222" s="15">
        <v>0.92</v>
      </c>
      <c r="R222" s="15">
        <v>3.6459999999999999</v>
      </c>
      <c r="S222" s="15">
        <v>11.115</v>
      </c>
      <c r="U222" s="15">
        <v>33887.728999999999</v>
      </c>
      <c r="V222" s="15">
        <v>120</v>
      </c>
    </row>
    <row r="223" spans="2:22" x14ac:dyDescent="0.25">
      <c r="B223" s="15" t="s">
        <v>136</v>
      </c>
      <c r="C223" s="15" t="s">
        <v>207</v>
      </c>
      <c r="D223" s="15" t="s">
        <v>252</v>
      </c>
      <c r="E223" s="15">
        <v>2023</v>
      </c>
      <c r="F223" s="15" t="s">
        <v>162</v>
      </c>
      <c r="G223" s="15" t="s">
        <v>133</v>
      </c>
      <c r="H223" s="15" t="s">
        <v>136</v>
      </c>
      <c r="I223" s="15" t="s">
        <v>139</v>
      </c>
      <c r="J223" s="15" t="s">
        <v>141</v>
      </c>
      <c r="K223" s="15" t="s">
        <v>282</v>
      </c>
      <c r="L223" s="15" t="s">
        <v>283</v>
      </c>
      <c r="M223" s="15">
        <v>1.256</v>
      </c>
      <c r="N223" s="15">
        <v>1.044</v>
      </c>
      <c r="O223" s="15">
        <v>3.5999999999999997E-2</v>
      </c>
      <c r="P223" s="15">
        <v>1.028</v>
      </c>
      <c r="Q223" s="15">
        <v>0.42199999999999999</v>
      </c>
      <c r="R223" s="15">
        <v>1.8180000000000001</v>
      </c>
      <c r="S223" s="15">
        <v>10.662000000000001</v>
      </c>
      <c r="U223" s="15">
        <v>1544.86</v>
      </c>
      <c r="V223" s="15">
        <v>840</v>
      </c>
    </row>
    <row r="224" spans="2:22" x14ac:dyDescent="0.25">
      <c r="B224" s="15" t="s">
        <v>136</v>
      </c>
      <c r="C224" s="15" t="s">
        <v>207</v>
      </c>
      <c r="D224" s="15" t="s">
        <v>252</v>
      </c>
      <c r="E224" s="15">
        <v>2023</v>
      </c>
      <c r="F224" s="15" t="s">
        <v>162</v>
      </c>
      <c r="G224" s="15" t="s">
        <v>133</v>
      </c>
      <c r="H224" s="15" t="s">
        <v>136</v>
      </c>
      <c r="I224" s="15" t="s">
        <v>139</v>
      </c>
      <c r="J224" s="15" t="s">
        <v>141</v>
      </c>
      <c r="K224" s="15" t="s">
        <v>282</v>
      </c>
      <c r="L224" s="15" t="s">
        <v>284</v>
      </c>
      <c r="M224" s="15">
        <v>1.569</v>
      </c>
      <c r="N224" s="15">
        <v>1.413</v>
      </c>
      <c r="O224" s="15">
        <v>9.5000000000000001E-2</v>
      </c>
      <c r="P224" s="15">
        <v>1.175</v>
      </c>
      <c r="Q224" s="15">
        <v>0.42</v>
      </c>
      <c r="R224" s="15">
        <v>2.42</v>
      </c>
      <c r="S224" s="15">
        <v>10.605</v>
      </c>
      <c r="U224" s="15">
        <v>1702.8789999999999</v>
      </c>
      <c r="V224" s="15">
        <v>220</v>
      </c>
    </row>
    <row r="225" spans="2:22" x14ac:dyDescent="0.25">
      <c r="B225" s="15" t="s">
        <v>136</v>
      </c>
      <c r="C225" s="15" t="s">
        <v>207</v>
      </c>
      <c r="D225" s="15" t="s">
        <v>252</v>
      </c>
      <c r="E225" s="15">
        <v>2023</v>
      </c>
      <c r="F225" s="15" t="s">
        <v>162</v>
      </c>
      <c r="G225" s="15" t="s">
        <v>133</v>
      </c>
      <c r="H225" s="15" t="s">
        <v>136</v>
      </c>
      <c r="I225" s="15" t="s">
        <v>139</v>
      </c>
      <c r="J225" s="15" t="s">
        <v>141</v>
      </c>
      <c r="K225" s="15" t="s">
        <v>282</v>
      </c>
      <c r="L225" s="15" t="s">
        <v>285</v>
      </c>
      <c r="M225" s="15">
        <v>0.58599999999999997</v>
      </c>
      <c r="N225" s="15">
        <v>0.60299999999999998</v>
      </c>
      <c r="O225" s="15">
        <v>3.6999999999999998E-2</v>
      </c>
      <c r="P225" s="15">
        <v>0.43</v>
      </c>
      <c r="Q225" s="15">
        <v>0.18</v>
      </c>
      <c r="R225" s="15">
        <v>0.79500000000000004</v>
      </c>
      <c r="S225" s="15">
        <v>10.59</v>
      </c>
      <c r="U225" s="15">
        <v>1646.0440000000001</v>
      </c>
      <c r="V225" s="15">
        <v>260</v>
      </c>
    </row>
    <row r="226" spans="2:22" x14ac:dyDescent="0.25">
      <c r="B226" s="15" t="s">
        <v>136</v>
      </c>
      <c r="C226" s="15" t="s">
        <v>207</v>
      </c>
      <c r="D226" s="15" t="s">
        <v>252</v>
      </c>
      <c r="E226" s="15">
        <v>2023</v>
      </c>
      <c r="F226" s="15" t="s">
        <v>162</v>
      </c>
      <c r="G226" s="15" t="s">
        <v>133</v>
      </c>
      <c r="H226" s="15" t="s">
        <v>136</v>
      </c>
      <c r="I226" s="15" t="s">
        <v>139</v>
      </c>
      <c r="J226" s="15" t="s">
        <v>141</v>
      </c>
      <c r="K226" s="15" t="s">
        <v>282</v>
      </c>
      <c r="L226" s="15" t="s">
        <v>286</v>
      </c>
      <c r="M226" s="15">
        <v>0.873</v>
      </c>
      <c r="N226" s="15">
        <v>0.78900000000000003</v>
      </c>
      <c r="O226" s="15">
        <v>1.7000000000000001E-2</v>
      </c>
      <c r="P226" s="15">
        <v>0.67500000000000004</v>
      </c>
      <c r="Q226" s="15">
        <v>0.28299999999999997</v>
      </c>
      <c r="R226" s="15">
        <v>1.2430000000000001</v>
      </c>
      <c r="S226" s="15">
        <v>10.538</v>
      </c>
      <c r="U226" s="15">
        <v>1694.5060000000001</v>
      </c>
      <c r="V226" s="15">
        <v>2090</v>
      </c>
    </row>
    <row r="227" spans="2:22" x14ac:dyDescent="0.25">
      <c r="B227" s="15" t="s">
        <v>136</v>
      </c>
      <c r="C227" s="15" t="s">
        <v>207</v>
      </c>
      <c r="D227" s="15" t="s">
        <v>252</v>
      </c>
      <c r="E227" s="15">
        <v>2023</v>
      </c>
      <c r="F227" s="15" t="s">
        <v>162</v>
      </c>
      <c r="G227" s="15" t="s">
        <v>133</v>
      </c>
      <c r="H227" s="15" t="s">
        <v>136</v>
      </c>
      <c r="I227" s="15" t="s">
        <v>139</v>
      </c>
      <c r="J227" s="15" t="s">
        <v>141</v>
      </c>
      <c r="K227" s="15" t="s">
        <v>282</v>
      </c>
      <c r="L227" s="15" t="s">
        <v>287</v>
      </c>
      <c r="M227" s="15">
        <v>2.1019999999999999</v>
      </c>
      <c r="N227" s="15">
        <v>1.8779999999999999</v>
      </c>
      <c r="O227" s="15">
        <v>0.17100000000000001</v>
      </c>
      <c r="P227" s="15">
        <v>1.5429999999999999</v>
      </c>
      <c r="Q227" s="15">
        <v>0.57699999999999996</v>
      </c>
      <c r="R227" s="15">
        <v>3.383</v>
      </c>
      <c r="S227" s="15">
        <v>10.627000000000001</v>
      </c>
      <c r="U227" s="15">
        <v>1526.636</v>
      </c>
      <c r="V227" s="15">
        <v>120</v>
      </c>
    </row>
    <row r="228" spans="2:22" x14ac:dyDescent="0.25">
      <c r="B228" s="15" t="s">
        <v>136</v>
      </c>
      <c r="C228" s="15" t="s">
        <v>207</v>
      </c>
      <c r="D228" s="15" t="s">
        <v>253</v>
      </c>
      <c r="E228" s="15">
        <v>2023</v>
      </c>
      <c r="F228" s="15" t="s">
        <v>162</v>
      </c>
      <c r="G228" s="15" t="s">
        <v>133</v>
      </c>
      <c r="H228" s="15" t="s">
        <v>136</v>
      </c>
      <c r="I228" s="15" t="s">
        <v>139</v>
      </c>
      <c r="J228" s="15" t="s">
        <v>141</v>
      </c>
      <c r="K228" s="15" t="s">
        <v>282</v>
      </c>
      <c r="L228" s="15" t="s">
        <v>283</v>
      </c>
      <c r="M228" s="15">
        <v>0.92900000000000005</v>
      </c>
      <c r="N228" s="15">
        <v>0.97199999999999998</v>
      </c>
      <c r="O228" s="15">
        <v>3.4000000000000002E-2</v>
      </c>
      <c r="P228" s="15">
        <v>0.64200000000000002</v>
      </c>
      <c r="Q228" s="15">
        <v>0.20699999999999999</v>
      </c>
      <c r="R228" s="15">
        <v>1.355</v>
      </c>
      <c r="S228" s="15">
        <v>10.659000000000001</v>
      </c>
      <c r="U228" s="15">
        <v>1546.43</v>
      </c>
      <c r="V228" s="15">
        <v>840</v>
      </c>
    </row>
    <row r="229" spans="2:22" x14ac:dyDescent="0.25">
      <c r="B229" s="15" t="s">
        <v>136</v>
      </c>
      <c r="C229" s="15" t="s">
        <v>207</v>
      </c>
      <c r="D229" s="15" t="s">
        <v>253</v>
      </c>
      <c r="E229" s="15">
        <v>2023</v>
      </c>
      <c r="F229" s="15" t="s">
        <v>162</v>
      </c>
      <c r="G229" s="15" t="s">
        <v>133</v>
      </c>
      <c r="H229" s="15" t="s">
        <v>136</v>
      </c>
      <c r="I229" s="15" t="s">
        <v>139</v>
      </c>
      <c r="J229" s="15" t="s">
        <v>141</v>
      </c>
      <c r="K229" s="15" t="s">
        <v>282</v>
      </c>
      <c r="L229" s="15" t="s">
        <v>284</v>
      </c>
      <c r="M229" s="15">
        <v>1.18</v>
      </c>
      <c r="N229" s="15">
        <v>1.3859999999999999</v>
      </c>
      <c r="O229" s="15">
        <v>9.2999999999999999E-2</v>
      </c>
      <c r="P229" s="15">
        <v>0.65900000000000003</v>
      </c>
      <c r="Q229" s="15">
        <v>0.215</v>
      </c>
      <c r="R229" s="15">
        <v>1.673</v>
      </c>
      <c r="S229" s="15">
        <v>10.603999999999999</v>
      </c>
      <c r="U229" s="15">
        <v>1702.876</v>
      </c>
      <c r="V229" s="15">
        <v>220</v>
      </c>
    </row>
    <row r="230" spans="2:22" x14ac:dyDescent="0.25">
      <c r="B230" s="15" t="s">
        <v>136</v>
      </c>
      <c r="C230" s="15" t="s">
        <v>207</v>
      </c>
      <c r="D230" s="15" t="s">
        <v>253</v>
      </c>
      <c r="E230" s="15">
        <v>2023</v>
      </c>
      <c r="F230" s="15" t="s">
        <v>162</v>
      </c>
      <c r="G230" s="15" t="s">
        <v>133</v>
      </c>
      <c r="H230" s="15" t="s">
        <v>136</v>
      </c>
      <c r="I230" s="15" t="s">
        <v>139</v>
      </c>
      <c r="J230" s="15" t="s">
        <v>141</v>
      </c>
      <c r="K230" s="15" t="s">
        <v>282</v>
      </c>
      <c r="L230" s="15" t="s">
        <v>285</v>
      </c>
      <c r="M230" s="15">
        <v>0.48299999999999998</v>
      </c>
      <c r="N230" s="15">
        <v>0.52900000000000003</v>
      </c>
      <c r="O230" s="15">
        <v>3.3000000000000002E-2</v>
      </c>
      <c r="P230" s="15">
        <v>0.316</v>
      </c>
      <c r="Q230" s="15">
        <v>0.12</v>
      </c>
      <c r="R230" s="15">
        <v>0.65</v>
      </c>
      <c r="S230" s="15">
        <v>10.59</v>
      </c>
      <c r="U230" s="15">
        <v>1646.0440000000001</v>
      </c>
      <c r="V230" s="15">
        <v>260</v>
      </c>
    </row>
    <row r="231" spans="2:22" x14ac:dyDescent="0.25">
      <c r="B231" s="15" t="s">
        <v>136</v>
      </c>
      <c r="C231" s="15" t="s">
        <v>207</v>
      </c>
      <c r="D231" s="15" t="s">
        <v>253</v>
      </c>
      <c r="E231" s="15">
        <v>2023</v>
      </c>
      <c r="F231" s="15" t="s">
        <v>162</v>
      </c>
      <c r="G231" s="15" t="s">
        <v>133</v>
      </c>
      <c r="H231" s="15" t="s">
        <v>136</v>
      </c>
      <c r="I231" s="15" t="s">
        <v>139</v>
      </c>
      <c r="J231" s="15" t="s">
        <v>141</v>
      </c>
      <c r="K231" s="15" t="s">
        <v>282</v>
      </c>
      <c r="L231" s="15" t="s">
        <v>286</v>
      </c>
      <c r="M231" s="15">
        <v>0.67700000000000005</v>
      </c>
      <c r="N231" s="15">
        <v>0.70399999999999996</v>
      </c>
      <c r="O231" s="15">
        <v>1.4999999999999999E-2</v>
      </c>
      <c r="P231" s="15">
        <v>0.45300000000000001</v>
      </c>
      <c r="Q231" s="15">
        <v>0.16800000000000001</v>
      </c>
      <c r="R231" s="15">
        <v>0.95</v>
      </c>
      <c r="S231" s="15">
        <v>10.538</v>
      </c>
      <c r="U231" s="15">
        <v>1694.9259999999999</v>
      </c>
      <c r="V231" s="15">
        <v>2090</v>
      </c>
    </row>
    <row r="232" spans="2:22" x14ac:dyDescent="0.25">
      <c r="B232" s="15" t="s">
        <v>136</v>
      </c>
      <c r="C232" s="15" t="s">
        <v>207</v>
      </c>
      <c r="D232" s="15" t="s">
        <v>253</v>
      </c>
      <c r="E232" s="15">
        <v>2023</v>
      </c>
      <c r="F232" s="15" t="s">
        <v>162</v>
      </c>
      <c r="G232" s="15" t="s">
        <v>133</v>
      </c>
      <c r="H232" s="15" t="s">
        <v>136</v>
      </c>
      <c r="I232" s="15" t="s">
        <v>139</v>
      </c>
      <c r="J232" s="15" t="s">
        <v>141</v>
      </c>
      <c r="K232" s="15" t="s">
        <v>282</v>
      </c>
      <c r="L232" s="15" t="s">
        <v>287</v>
      </c>
      <c r="M232" s="15">
        <v>1.56</v>
      </c>
      <c r="N232" s="15">
        <v>1.675</v>
      </c>
      <c r="O232" s="15">
        <v>0.153</v>
      </c>
      <c r="P232" s="15">
        <v>0.81</v>
      </c>
      <c r="Q232" s="15">
        <v>0.3</v>
      </c>
      <c r="R232" s="15">
        <v>2.15</v>
      </c>
      <c r="S232" s="15">
        <v>10.627000000000001</v>
      </c>
      <c r="U232" s="15">
        <v>1526.636</v>
      </c>
      <c r="V232" s="15">
        <v>120</v>
      </c>
    </row>
    <row r="233" spans="2:22" x14ac:dyDescent="0.25">
      <c r="B233" s="15" t="s">
        <v>136</v>
      </c>
      <c r="C233" s="15" t="s">
        <v>207</v>
      </c>
      <c r="D233" s="15" t="s">
        <v>254</v>
      </c>
      <c r="E233" s="15">
        <v>2023</v>
      </c>
      <c r="F233" s="15" t="s">
        <v>162</v>
      </c>
      <c r="G233" s="15" t="s">
        <v>133</v>
      </c>
      <c r="H233" s="15" t="s">
        <v>136</v>
      </c>
      <c r="I233" s="15" t="s">
        <v>139</v>
      </c>
      <c r="J233" s="15" t="s">
        <v>141</v>
      </c>
      <c r="K233" s="15" t="s">
        <v>282</v>
      </c>
      <c r="L233" s="15" t="s">
        <v>283</v>
      </c>
      <c r="M233" s="15">
        <v>0.64200000000000002</v>
      </c>
      <c r="N233" s="15">
        <v>0.754</v>
      </c>
      <c r="O233" s="15">
        <v>2.5999999999999999E-2</v>
      </c>
      <c r="P233" s="15">
        <v>0.36099999999999999</v>
      </c>
      <c r="Q233" s="15">
        <v>0.11700000000000001</v>
      </c>
      <c r="R233" s="15">
        <v>0.90500000000000003</v>
      </c>
      <c r="S233" s="15">
        <v>10.28</v>
      </c>
      <c r="U233" s="15">
        <v>0.105</v>
      </c>
      <c r="V233" s="15">
        <v>840</v>
      </c>
    </row>
    <row r="234" spans="2:22" x14ac:dyDescent="0.25">
      <c r="B234" s="15" t="s">
        <v>136</v>
      </c>
      <c r="C234" s="15" t="s">
        <v>207</v>
      </c>
      <c r="D234" s="15" t="s">
        <v>254</v>
      </c>
      <c r="E234" s="15">
        <v>2023</v>
      </c>
      <c r="F234" s="15" t="s">
        <v>162</v>
      </c>
      <c r="G234" s="15" t="s">
        <v>133</v>
      </c>
      <c r="H234" s="15" t="s">
        <v>136</v>
      </c>
      <c r="I234" s="15" t="s">
        <v>139</v>
      </c>
      <c r="J234" s="15" t="s">
        <v>141</v>
      </c>
      <c r="K234" s="15" t="s">
        <v>282</v>
      </c>
      <c r="L234" s="15" t="s">
        <v>284</v>
      </c>
      <c r="M234" s="15">
        <v>0.75800000000000001</v>
      </c>
      <c r="N234" s="15">
        <v>0.94199999999999995</v>
      </c>
      <c r="O234" s="15">
        <v>6.3E-2</v>
      </c>
      <c r="P234" s="15">
        <v>0.40500000000000003</v>
      </c>
      <c r="Q234" s="15">
        <v>0.111</v>
      </c>
      <c r="R234" s="15">
        <v>1.002</v>
      </c>
      <c r="S234" s="15">
        <v>10.227</v>
      </c>
      <c r="U234" s="15">
        <v>0.17899999999999999</v>
      </c>
      <c r="V234" s="15">
        <v>220</v>
      </c>
    </row>
    <row r="235" spans="2:22" x14ac:dyDescent="0.25">
      <c r="B235" s="15" t="s">
        <v>136</v>
      </c>
      <c r="C235" s="15" t="s">
        <v>207</v>
      </c>
      <c r="D235" s="15" t="s">
        <v>254</v>
      </c>
      <c r="E235" s="15">
        <v>2023</v>
      </c>
      <c r="F235" s="15" t="s">
        <v>162</v>
      </c>
      <c r="G235" s="15" t="s">
        <v>133</v>
      </c>
      <c r="H235" s="15" t="s">
        <v>136</v>
      </c>
      <c r="I235" s="15" t="s">
        <v>139</v>
      </c>
      <c r="J235" s="15" t="s">
        <v>141</v>
      </c>
      <c r="K235" s="15" t="s">
        <v>282</v>
      </c>
      <c r="L235" s="15" t="s">
        <v>285</v>
      </c>
      <c r="M235" s="15">
        <v>0.39900000000000002</v>
      </c>
      <c r="N235" s="15">
        <v>0.49299999999999999</v>
      </c>
      <c r="O235" s="15">
        <v>3.1E-2</v>
      </c>
      <c r="P235" s="15">
        <v>0.20499999999999999</v>
      </c>
      <c r="Q235" s="15">
        <v>7.1999999999999995E-2</v>
      </c>
      <c r="R235" s="15">
        <v>0.57899999999999996</v>
      </c>
      <c r="S235" s="15">
        <v>10.199999999999999</v>
      </c>
      <c r="U235" s="15">
        <v>0.33100000000000002</v>
      </c>
      <c r="V235" s="15">
        <v>260</v>
      </c>
    </row>
    <row r="236" spans="2:22" x14ac:dyDescent="0.25">
      <c r="B236" s="15" t="s">
        <v>136</v>
      </c>
      <c r="C236" s="15" t="s">
        <v>207</v>
      </c>
      <c r="D236" s="15" t="s">
        <v>254</v>
      </c>
      <c r="E236" s="15">
        <v>2023</v>
      </c>
      <c r="F236" s="15" t="s">
        <v>162</v>
      </c>
      <c r="G236" s="15" t="s">
        <v>133</v>
      </c>
      <c r="H236" s="15" t="s">
        <v>136</v>
      </c>
      <c r="I236" s="15" t="s">
        <v>139</v>
      </c>
      <c r="J236" s="15" t="s">
        <v>141</v>
      </c>
      <c r="K236" s="15" t="s">
        <v>282</v>
      </c>
      <c r="L236" s="15" t="s">
        <v>286</v>
      </c>
      <c r="M236" s="15">
        <v>0.52500000000000002</v>
      </c>
      <c r="N236" s="15">
        <v>0.624</v>
      </c>
      <c r="O236" s="15">
        <v>1.4E-2</v>
      </c>
      <c r="P236" s="15">
        <v>0.29699999999999999</v>
      </c>
      <c r="Q236" s="15">
        <v>0.10299999999999999</v>
      </c>
      <c r="R236" s="15">
        <v>0.76200000000000001</v>
      </c>
      <c r="S236" s="15">
        <v>10.148999999999999</v>
      </c>
      <c r="U236" s="15">
        <v>4.5999999999999999E-2</v>
      </c>
      <c r="V236" s="15">
        <v>2090</v>
      </c>
    </row>
    <row r="237" spans="2:22" x14ac:dyDescent="0.25">
      <c r="B237" s="15" t="s">
        <v>136</v>
      </c>
      <c r="C237" s="15" t="s">
        <v>207</v>
      </c>
      <c r="D237" s="15" t="s">
        <v>254</v>
      </c>
      <c r="E237" s="15">
        <v>2023</v>
      </c>
      <c r="F237" s="15" t="s">
        <v>162</v>
      </c>
      <c r="G237" s="15" t="s">
        <v>133</v>
      </c>
      <c r="H237" s="15" t="s">
        <v>136</v>
      </c>
      <c r="I237" s="15" t="s">
        <v>139</v>
      </c>
      <c r="J237" s="15" t="s">
        <v>141</v>
      </c>
      <c r="K237" s="15" t="s">
        <v>282</v>
      </c>
      <c r="L237" s="15" t="s">
        <v>287</v>
      </c>
      <c r="M237" s="15">
        <v>1.1379999999999999</v>
      </c>
      <c r="N237" s="15">
        <v>1.3819999999999999</v>
      </c>
      <c r="O237" s="15">
        <v>0.126</v>
      </c>
      <c r="P237" s="15">
        <v>0.49</v>
      </c>
      <c r="Q237" s="15">
        <v>0.13400000000000001</v>
      </c>
      <c r="R237" s="15">
        <v>1.746</v>
      </c>
      <c r="S237" s="15">
        <v>10.249000000000001</v>
      </c>
      <c r="U237" s="15">
        <v>-1.0999999999999999E-2</v>
      </c>
      <c r="V237" s="15">
        <v>120</v>
      </c>
    </row>
    <row r="238" spans="2:22" x14ac:dyDescent="0.25">
      <c r="B238" s="15" t="s">
        <v>136</v>
      </c>
      <c r="C238" s="15" t="s">
        <v>207</v>
      </c>
      <c r="D238" s="15" t="s">
        <v>255</v>
      </c>
      <c r="E238" s="15">
        <v>2023</v>
      </c>
      <c r="F238" s="15" t="s">
        <v>162</v>
      </c>
      <c r="G238" s="15" t="s">
        <v>133</v>
      </c>
      <c r="H238" s="15" t="s">
        <v>136</v>
      </c>
      <c r="I238" s="15" t="s">
        <v>139</v>
      </c>
      <c r="J238" s="15" t="s">
        <v>141</v>
      </c>
      <c r="K238" s="15" t="s">
        <v>282</v>
      </c>
      <c r="L238" s="15" t="s">
        <v>283</v>
      </c>
      <c r="M238" s="15">
        <v>0.47799999999999998</v>
      </c>
      <c r="N238" s="15">
        <v>0.65500000000000003</v>
      </c>
      <c r="O238" s="15">
        <v>2.3E-2</v>
      </c>
      <c r="P238" s="15">
        <v>0.221</v>
      </c>
      <c r="Q238" s="15">
        <v>6.9000000000000006E-2</v>
      </c>
      <c r="R238" s="15">
        <v>0.61</v>
      </c>
      <c r="S238" s="15">
        <v>10.28</v>
      </c>
      <c r="U238" s="15">
        <v>0.105</v>
      </c>
      <c r="V238" s="15">
        <v>840</v>
      </c>
    </row>
    <row r="239" spans="2:22" x14ac:dyDescent="0.25">
      <c r="B239" s="15" t="s">
        <v>136</v>
      </c>
      <c r="C239" s="15" t="s">
        <v>207</v>
      </c>
      <c r="D239" s="15" t="s">
        <v>255</v>
      </c>
      <c r="E239" s="15">
        <v>2023</v>
      </c>
      <c r="F239" s="15" t="s">
        <v>162</v>
      </c>
      <c r="G239" s="15" t="s">
        <v>133</v>
      </c>
      <c r="H239" s="15" t="s">
        <v>136</v>
      </c>
      <c r="I239" s="15" t="s">
        <v>139</v>
      </c>
      <c r="J239" s="15" t="s">
        <v>141</v>
      </c>
      <c r="K239" s="15" t="s">
        <v>282</v>
      </c>
      <c r="L239" s="15" t="s">
        <v>284</v>
      </c>
      <c r="M239" s="15">
        <v>0.55500000000000005</v>
      </c>
      <c r="N239" s="15">
        <v>0.77400000000000002</v>
      </c>
      <c r="O239" s="15">
        <v>5.1999999999999998E-2</v>
      </c>
      <c r="P239" s="15">
        <v>0.23599999999999999</v>
      </c>
      <c r="Q239" s="15">
        <v>6.2E-2</v>
      </c>
      <c r="R239" s="15">
        <v>0.78900000000000003</v>
      </c>
      <c r="S239" s="15">
        <v>10.227</v>
      </c>
      <c r="U239" s="15">
        <v>0.17899999999999999</v>
      </c>
      <c r="V239" s="15">
        <v>220</v>
      </c>
    </row>
    <row r="240" spans="2:22" x14ac:dyDescent="0.25">
      <c r="B240" s="15" t="s">
        <v>136</v>
      </c>
      <c r="C240" s="15" t="s">
        <v>207</v>
      </c>
      <c r="D240" s="15" t="s">
        <v>255</v>
      </c>
      <c r="E240" s="15">
        <v>2023</v>
      </c>
      <c r="F240" s="15" t="s">
        <v>162</v>
      </c>
      <c r="G240" s="15" t="s">
        <v>133</v>
      </c>
      <c r="H240" s="15" t="s">
        <v>136</v>
      </c>
      <c r="I240" s="15" t="s">
        <v>139</v>
      </c>
      <c r="J240" s="15" t="s">
        <v>141</v>
      </c>
      <c r="K240" s="15" t="s">
        <v>282</v>
      </c>
      <c r="L240" s="15" t="s">
        <v>285</v>
      </c>
      <c r="M240" s="15">
        <v>0.33100000000000002</v>
      </c>
      <c r="N240" s="15">
        <v>0.443</v>
      </c>
      <c r="O240" s="15">
        <v>2.7E-2</v>
      </c>
      <c r="P240" s="15">
        <v>0.16700000000000001</v>
      </c>
      <c r="Q240" s="15">
        <v>4.7E-2</v>
      </c>
      <c r="R240" s="15">
        <v>0.43099999999999999</v>
      </c>
      <c r="S240" s="15">
        <v>10.199999999999999</v>
      </c>
      <c r="U240" s="15">
        <v>0.33100000000000002</v>
      </c>
      <c r="V240" s="15">
        <v>260</v>
      </c>
    </row>
    <row r="241" spans="2:22" x14ac:dyDescent="0.25">
      <c r="B241" s="15" t="s">
        <v>136</v>
      </c>
      <c r="C241" s="15" t="s">
        <v>207</v>
      </c>
      <c r="D241" s="15" t="s">
        <v>255</v>
      </c>
      <c r="E241" s="15">
        <v>2023</v>
      </c>
      <c r="F241" s="15" t="s">
        <v>162</v>
      </c>
      <c r="G241" s="15" t="s">
        <v>133</v>
      </c>
      <c r="H241" s="15" t="s">
        <v>136</v>
      </c>
      <c r="I241" s="15" t="s">
        <v>139</v>
      </c>
      <c r="J241" s="15" t="s">
        <v>141</v>
      </c>
      <c r="K241" s="15" t="s">
        <v>282</v>
      </c>
      <c r="L241" s="15" t="s">
        <v>286</v>
      </c>
      <c r="M241" s="15">
        <v>0.40799999999999997</v>
      </c>
      <c r="N241" s="15">
        <v>0.51800000000000002</v>
      </c>
      <c r="O241" s="15">
        <v>1.0999999999999999E-2</v>
      </c>
      <c r="P241" s="15">
        <v>0.20599999999999999</v>
      </c>
      <c r="Q241" s="15">
        <v>6.8000000000000005E-2</v>
      </c>
      <c r="R241" s="15">
        <v>0.56999999999999995</v>
      </c>
      <c r="S241" s="15">
        <v>10.148999999999999</v>
      </c>
      <c r="U241" s="15">
        <v>4.5999999999999999E-2</v>
      </c>
      <c r="V241" s="15">
        <v>2090</v>
      </c>
    </row>
    <row r="242" spans="2:22" x14ac:dyDescent="0.25">
      <c r="B242" s="15" t="s">
        <v>136</v>
      </c>
      <c r="C242" s="15" t="s">
        <v>207</v>
      </c>
      <c r="D242" s="15" t="s">
        <v>255</v>
      </c>
      <c r="E242" s="15">
        <v>2023</v>
      </c>
      <c r="F242" s="15" t="s">
        <v>162</v>
      </c>
      <c r="G242" s="15" t="s">
        <v>133</v>
      </c>
      <c r="H242" s="15" t="s">
        <v>136</v>
      </c>
      <c r="I242" s="15" t="s">
        <v>139</v>
      </c>
      <c r="J242" s="15" t="s">
        <v>141</v>
      </c>
      <c r="K242" s="15" t="s">
        <v>282</v>
      </c>
      <c r="L242" s="15" t="s">
        <v>287</v>
      </c>
      <c r="M242" s="15">
        <v>0.875</v>
      </c>
      <c r="N242" s="15">
        <v>1.1839999999999999</v>
      </c>
      <c r="O242" s="15">
        <v>0.108</v>
      </c>
      <c r="P242" s="15">
        <v>0.36699999999999999</v>
      </c>
      <c r="Q242" s="15">
        <v>0.1</v>
      </c>
      <c r="R242" s="15">
        <v>0.95199999999999996</v>
      </c>
      <c r="S242" s="15">
        <v>10.249000000000001</v>
      </c>
      <c r="U242" s="15">
        <v>-1.0999999999999999E-2</v>
      </c>
      <c r="V242" s="15">
        <v>120</v>
      </c>
    </row>
  </sheetData>
  <mergeCells count="1">
    <mergeCell ref="B1:V1"/>
  </mergeCell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V242"/>
  <sheetViews>
    <sheetView zoomScale="85" zoomScaleNormal="85" workbookViewId="0">
      <selection activeCell="B1" sqref="B1:V1"/>
    </sheetView>
  </sheetViews>
  <sheetFormatPr defaultColWidth="16" defaultRowHeight="15" x14ac:dyDescent="0.25"/>
  <cols>
    <col min="1" max="1" width="22.7109375" style="18" customWidth="1"/>
    <col min="2" max="2" width="19.42578125" style="15" customWidth="1"/>
    <col min="3" max="3" width="17.5703125" style="15" customWidth="1"/>
    <col min="4" max="4" width="16" style="15"/>
    <col min="5" max="5" width="17.5703125" style="15" customWidth="1"/>
    <col min="6" max="6" width="17.28515625" style="15" customWidth="1"/>
    <col min="7" max="7" width="28.140625" style="15" customWidth="1"/>
    <col min="8" max="8" width="27.140625" style="15" customWidth="1"/>
    <col min="9" max="9" width="24.5703125" style="15" customWidth="1"/>
    <col min="10" max="10" width="16" style="15"/>
    <col min="11" max="11" width="24.5703125" style="15" customWidth="1"/>
    <col min="12" max="13" width="16" style="15"/>
    <col min="14" max="14" width="17.7109375" style="15" customWidth="1"/>
    <col min="15" max="15" width="18.85546875" style="15" customWidth="1"/>
    <col min="16" max="16" width="18" style="15" customWidth="1"/>
    <col min="17" max="17" width="16" style="15"/>
    <col min="18" max="18" width="19" style="15" customWidth="1"/>
    <col min="19" max="19" width="16" style="15"/>
    <col min="20" max="20" width="18.7109375" style="15" customWidth="1"/>
    <col min="21" max="21" width="16" style="15"/>
    <col min="22" max="22" width="18.42578125" style="15" customWidth="1"/>
    <col min="23" max="16384" width="16" style="15"/>
  </cols>
  <sheetData>
    <row r="1" spans="1:22" ht="38.25" customHeight="1" x14ac:dyDescent="0.25">
      <c r="A1" s="37" t="str">
        <f>HYPERLINK("#Contents!A1","Return to table of contents")</f>
        <v>Return to table of contents</v>
      </c>
      <c r="B1" s="47" t="s">
        <v>348</v>
      </c>
      <c r="C1" s="47"/>
      <c r="D1" s="47"/>
      <c r="E1" s="47"/>
      <c r="F1" s="47"/>
      <c r="G1" s="47"/>
      <c r="H1" s="47"/>
      <c r="I1" s="47"/>
      <c r="J1" s="47"/>
      <c r="K1" s="47"/>
      <c r="L1" s="47"/>
      <c r="M1" s="47"/>
      <c r="N1" s="47"/>
      <c r="O1" s="47"/>
      <c r="P1" s="47"/>
      <c r="Q1" s="47"/>
      <c r="R1" s="47"/>
      <c r="S1" s="47"/>
      <c r="T1" s="47"/>
      <c r="U1" s="47"/>
      <c r="V1" s="48"/>
    </row>
    <row r="2" spans="1:22" ht="30" x14ac:dyDescent="0.25">
      <c r="A2" s="19"/>
      <c r="B2" s="5" t="s">
        <v>120</v>
      </c>
      <c r="C2" s="5" t="s">
        <v>123</v>
      </c>
      <c r="D2" s="5" t="s">
        <v>126</v>
      </c>
      <c r="E2" s="5" t="s">
        <v>127</v>
      </c>
      <c r="F2" s="5" t="s">
        <v>128</v>
      </c>
      <c r="G2" s="5" t="s">
        <v>131</v>
      </c>
      <c r="H2" s="5" t="s">
        <v>134</v>
      </c>
      <c r="I2" s="5" t="s">
        <v>137</v>
      </c>
      <c r="J2" s="5" t="s">
        <v>140</v>
      </c>
      <c r="K2" s="5" t="s">
        <v>142</v>
      </c>
      <c r="L2" s="5" t="s">
        <v>145</v>
      </c>
      <c r="M2" s="5" t="s">
        <v>147</v>
      </c>
      <c r="N2" s="5" t="s">
        <v>149</v>
      </c>
      <c r="O2" s="5" t="s">
        <v>150</v>
      </c>
      <c r="P2" s="5" t="s">
        <v>151</v>
      </c>
      <c r="Q2" s="5" t="s">
        <v>152</v>
      </c>
      <c r="R2" s="5" t="s">
        <v>153</v>
      </c>
      <c r="S2" s="5" t="s">
        <v>154</v>
      </c>
      <c r="T2" s="5" t="s">
        <v>155</v>
      </c>
      <c r="U2" s="5" t="s">
        <v>156</v>
      </c>
      <c r="V2" s="5" t="s">
        <v>158</v>
      </c>
    </row>
    <row r="3" spans="1:22" x14ac:dyDescent="0.25">
      <c r="A3" s="19"/>
      <c r="B3" s="15" t="s">
        <v>122</v>
      </c>
      <c r="C3" s="15" t="s">
        <v>207</v>
      </c>
      <c r="D3" s="15" t="s">
        <v>208</v>
      </c>
      <c r="E3" s="15">
        <v>2023</v>
      </c>
      <c r="F3" s="15" t="s">
        <v>162</v>
      </c>
      <c r="G3" s="15" t="s">
        <v>133</v>
      </c>
      <c r="H3" s="15" t="s">
        <v>136</v>
      </c>
      <c r="I3" s="15" t="s">
        <v>139</v>
      </c>
      <c r="J3" s="15" t="s">
        <v>141</v>
      </c>
      <c r="K3" s="15" t="s">
        <v>282</v>
      </c>
      <c r="L3" s="15" t="s">
        <v>283</v>
      </c>
      <c r="M3" s="15">
        <v>0.32400000000000001</v>
      </c>
      <c r="N3" s="15">
        <v>0.40799999999999997</v>
      </c>
      <c r="O3" s="15">
        <v>1.2999999999999999E-2</v>
      </c>
      <c r="P3" s="15">
        <v>0.23799999999999999</v>
      </c>
      <c r="Q3" s="15">
        <v>0.154</v>
      </c>
      <c r="R3" s="15">
        <v>0.375</v>
      </c>
      <c r="S3" s="15">
        <v>9.9670000000000005</v>
      </c>
      <c r="U3" s="15">
        <v>-1.0999999999999999E-2</v>
      </c>
      <c r="V3" s="15">
        <v>920</v>
      </c>
    </row>
    <row r="4" spans="1:22" x14ac:dyDescent="0.25">
      <c r="B4" s="15" t="s">
        <v>122</v>
      </c>
      <c r="C4" s="15" t="s">
        <v>207</v>
      </c>
      <c r="D4" s="15" t="s">
        <v>208</v>
      </c>
      <c r="E4" s="15">
        <v>2023</v>
      </c>
      <c r="F4" s="15" t="s">
        <v>162</v>
      </c>
      <c r="G4" s="15" t="s">
        <v>133</v>
      </c>
      <c r="H4" s="15" t="s">
        <v>136</v>
      </c>
      <c r="I4" s="15" t="s">
        <v>139</v>
      </c>
      <c r="J4" s="15" t="s">
        <v>141</v>
      </c>
      <c r="K4" s="15" t="s">
        <v>282</v>
      </c>
      <c r="L4" s="15" t="s">
        <v>284</v>
      </c>
      <c r="M4" s="15">
        <v>0.44900000000000001</v>
      </c>
      <c r="N4" s="15">
        <v>0.60899999999999999</v>
      </c>
      <c r="O4" s="15">
        <v>3.9E-2</v>
      </c>
      <c r="P4" s="15">
        <v>0.28499999999999998</v>
      </c>
      <c r="Q4" s="15">
        <v>0.192</v>
      </c>
      <c r="R4" s="15">
        <v>0.45200000000000001</v>
      </c>
      <c r="S4" s="15">
        <v>9.9290000000000003</v>
      </c>
      <c r="U4" s="15">
        <v>-1.0999999999999999E-2</v>
      </c>
      <c r="V4" s="15">
        <v>250</v>
      </c>
    </row>
    <row r="5" spans="1:22" x14ac:dyDescent="0.25">
      <c r="B5" s="15" t="s">
        <v>122</v>
      </c>
      <c r="C5" s="15" t="s">
        <v>207</v>
      </c>
      <c r="D5" s="15" t="s">
        <v>208</v>
      </c>
      <c r="E5" s="15">
        <v>2023</v>
      </c>
      <c r="F5" s="15" t="s">
        <v>162</v>
      </c>
      <c r="G5" s="15" t="s">
        <v>133</v>
      </c>
      <c r="H5" s="15" t="s">
        <v>136</v>
      </c>
      <c r="I5" s="15" t="s">
        <v>139</v>
      </c>
      <c r="J5" s="15" t="s">
        <v>141</v>
      </c>
      <c r="K5" s="15" t="s">
        <v>282</v>
      </c>
      <c r="L5" s="15" t="s">
        <v>285</v>
      </c>
      <c r="M5" s="15">
        <v>0.14499999999999999</v>
      </c>
      <c r="N5" s="15">
        <v>0.152</v>
      </c>
      <c r="O5" s="15">
        <v>8.9999999999999993E-3</v>
      </c>
      <c r="P5" s="15">
        <v>0.11799999999999999</v>
      </c>
      <c r="Q5" s="15">
        <v>7.2999999999999995E-2</v>
      </c>
      <c r="R5" s="15">
        <v>0.16800000000000001</v>
      </c>
      <c r="S5" s="15">
        <v>9.9749999999999996</v>
      </c>
      <c r="U5" s="15">
        <v>-1.0999999999999999E-2</v>
      </c>
      <c r="V5" s="15">
        <v>310</v>
      </c>
    </row>
    <row r="6" spans="1:22" x14ac:dyDescent="0.25">
      <c r="B6" s="15" t="s">
        <v>122</v>
      </c>
      <c r="C6" s="15" t="s">
        <v>207</v>
      </c>
      <c r="D6" s="15" t="s">
        <v>208</v>
      </c>
      <c r="E6" s="15">
        <v>2023</v>
      </c>
      <c r="F6" s="15" t="s">
        <v>162</v>
      </c>
      <c r="G6" s="15" t="s">
        <v>133</v>
      </c>
      <c r="H6" s="15" t="s">
        <v>136</v>
      </c>
      <c r="I6" s="15" t="s">
        <v>139</v>
      </c>
      <c r="J6" s="15" t="s">
        <v>141</v>
      </c>
      <c r="K6" s="15" t="s">
        <v>282</v>
      </c>
      <c r="L6" s="15" t="s">
        <v>286</v>
      </c>
      <c r="M6" s="15">
        <v>0.221</v>
      </c>
      <c r="N6" s="15">
        <v>0.22</v>
      </c>
      <c r="O6" s="15">
        <v>5.0000000000000001E-3</v>
      </c>
      <c r="P6" s="15">
        <v>0.16800000000000001</v>
      </c>
      <c r="Q6" s="15">
        <v>0.108</v>
      </c>
      <c r="R6" s="15">
        <v>0.26300000000000001</v>
      </c>
      <c r="S6" s="15">
        <v>9.8320000000000007</v>
      </c>
      <c r="U6" s="15">
        <v>-1.0999999999999999E-2</v>
      </c>
      <c r="V6" s="15">
        <v>2310</v>
      </c>
    </row>
    <row r="7" spans="1:22" x14ac:dyDescent="0.25">
      <c r="B7" s="15" t="s">
        <v>122</v>
      </c>
      <c r="C7" s="15" t="s">
        <v>207</v>
      </c>
      <c r="D7" s="15" t="s">
        <v>208</v>
      </c>
      <c r="E7" s="15">
        <v>2023</v>
      </c>
      <c r="F7" s="15" t="s">
        <v>162</v>
      </c>
      <c r="G7" s="15" t="s">
        <v>133</v>
      </c>
      <c r="H7" s="15" t="s">
        <v>136</v>
      </c>
      <c r="I7" s="15" t="s">
        <v>139</v>
      </c>
      <c r="J7" s="15" t="s">
        <v>141</v>
      </c>
      <c r="K7" s="15" t="s">
        <v>282</v>
      </c>
      <c r="L7" s="15" t="s">
        <v>287</v>
      </c>
      <c r="M7" s="15">
        <v>0.57299999999999995</v>
      </c>
      <c r="N7" s="15">
        <v>0.53100000000000003</v>
      </c>
      <c r="O7" s="15">
        <v>4.7E-2</v>
      </c>
      <c r="P7" s="15">
        <v>0.40600000000000003</v>
      </c>
      <c r="Q7" s="15">
        <v>0.27900000000000003</v>
      </c>
      <c r="R7" s="15">
        <v>0.65900000000000003</v>
      </c>
      <c r="S7" s="15">
        <v>9.9359999999999999</v>
      </c>
      <c r="U7" s="15">
        <v>-1.0999999999999999E-2</v>
      </c>
      <c r="V7" s="15">
        <v>130</v>
      </c>
    </row>
    <row r="8" spans="1:22" x14ac:dyDescent="0.25">
      <c r="B8" s="15" t="s">
        <v>122</v>
      </c>
      <c r="C8" s="15" t="s">
        <v>207</v>
      </c>
      <c r="D8" s="15" t="s">
        <v>209</v>
      </c>
      <c r="E8" s="15">
        <v>2023</v>
      </c>
      <c r="F8" s="15" t="s">
        <v>162</v>
      </c>
      <c r="G8" s="15" t="s">
        <v>133</v>
      </c>
      <c r="H8" s="15" t="s">
        <v>136</v>
      </c>
      <c r="I8" s="15" t="s">
        <v>139</v>
      </c>
      <c r="J8" s="15" t="s">
        <v>141</v>
      </c>
      <c r="K8" s="15" t="s">
        <v>282</v>
      </c>
      <c r="L8" s="15" t="s">
        <v>283</v>
      </c>
      <c r="M8" s="15">
        <v>0.29899999999999999</v>
      </c>
      <c r="N8" s="15">
        <v>0.41399999999999998</v>
      </c>
      <c r="O8" s="15">
        <v>1.4E-2</v>
      </c>
      <c r="P8" s="15">
        <v>0.21099999999999999</v>
      </c>
      <c r="Q8" s="15">
        <v>0.13500000000000001</v>
      </c>
      <c r="R8" s="15">
        <v>0.33500000000000002</v>
      </c>
      <c r="S8" s="15">
        <v>9.9730000000000008</v>
      </c>
      <c r="U8" s="15">
        <v>-1.0999999999999999E-2</v>
      </c>
      <c r="V8" s="15">
        <v>920</v>
      </c>
    </row>
    <row r="9" spans="1:22" x14ac:dyDescent="0.25">
      <c r="B9" s="15" t="s">
        <v>122</v>
      </c>
      <c r="C9" s="15" t="s">
        <v>207</v>
      </c>
      <c r="D9" s="15" t="s">
        <v>209</v>
      </c>
      <c r="E9" s="15">
        <v>2023</v>
      </c>
      <c r="F9" s="15" t="s">
        <v>162</v>
      </c>
      <c r="G9" s="15" t="s">
        <v>133</v>
      </c>
      <c r="H9" s="15" t="s">
        <v>136</v>
      </c>
      <c r="I9" s="15" t="s">
        <v>139</v>
      </c>
      <c r="J9" s="15" t="s">
        <v>141</v>
      </c>
      <c r="K9" s="15" t="s">
        <v>282</v>
      </c>
      <c r="L9" s="15" t="s">
        <v>284</v>
      </c>
      <c r="M9" s="15">
        <v>0.42799999999999999</v>
      </c>
      <c r="N9" s="15">
        <v>0.58799999999999997</v>
      </c>
      <c r="O9" s="15">
        <v>3.6999999999999998E-2</v>
      </c>
      <c r="P9" s="15">
        <v>0.26500000000000001</v>
      </c>
      <c r="Q9" s="15">
        <v>0.17100000000000001</v>
      </c>
      <c r="R9" s="15">
        <v>0.40100000000000002</v>
      </c>
      <c r="S9" s="15">
        <v>9.9339999999999993</v>
      </c>
      <c r="U9" s="15">
        <v>-1.0999999999999999E-2</v>
      </c>
      <c r="V9" s="15">
        <v>250</v>
      </c>
    </row>
    <row r="10" spans="1:22" x14ac:dyDescent="0.25">
      <c r="B10" s="15" t="s">
        <v>122</v>
      </c>
      <c r="C10" s="15" t="s">
        <v>207</v>
      </c>
      <c r="D10" s="15" t="s">
        <v>209</v>
      </c>
      <c r="E10" s="15">
        <v>2023</v>
      </c>
      <c r="F10" s="15" t="s">
        <v>162</v>
      </c>
      <c r="G10" s="15" t="s">
        <v>133</v>
      </c>
      <c r="H10" s="15" t="s">
        <v>136</v>
      </c>
      <c r="I10" s="15" t="s">
        <v>139</v>
      </c>
      <c r="J10" s="15" t="s">
        <v>141</v>
      </c>
      <c r="K10" s="15" t="s">
        <v>282</v>
      </c>
      <c r="L10" s="15" t="s">
        <v>285</v>
      </c>
      <c r="M10" s="15">
        <v>0.13100000000000001</v>
      </c>
      <c r="N10" s="15">
        <v>0.14399999999999999</v>
      </c>
      <c r="O10" s="15">
        <v>8.0000000000000002E-3</v>
      </c>
      <c r="P10" s="15">
        <v>0.10100000000000001</v>
      </c>
      <c r="Q10" s="15">
        <v>6.8000000000000005E-2</v>
      </c>
      <c r="R10" s="15">
        <v>0.154</v>
      </c>
      <c r="S10" s="15">
        <v>9.9809999999999999</v>
      </c>
      <c r="U10" s="15">
        <v>-1.0999999999999999E-2</v>
      </c>
      <c r="V10" s="15">
        <v>310</v>
      </c>
    </row>
    <row r="11" spans="1:22" x14ac:dyDescent="0.25">
      <c r="B11" s="15" t="s">
        <v>122</v>
      </c>
      <c r="C11" s="15" t="s">
        <v>207</v>
      </c>
      <c r="D11" s="15" t="s">
        <v>209</v>
      </c>
      <c r="E11" s="15">
        <v>2023</v>
      </c>
      <c r="F11" s="15" t="s">
        <v>162</v>
      </c>
      <c r="G11" s="15" t="s">
        <v>133</v>
      </c>
      <c r="H11" s="15" t="s">
        <v>136</v>
      </c>
      <c r="I11" s="15" t="s">
        <v>139</v>
      </c>
      <c r="J11" s="15" t="s">
        <v>141</v>
      </c>
      <c r="K11" s="15" t="s">
        <v>282</v>
      </c>
      <c r="L11" s="15" t="s">
        <v>286</v>
      </c>
      <c r="M11" s="15">
        <v>0.20200000000000001</v>
      </c>
      <c r="N11" s="15">
        <v>0.21299999999999999</v>
      </c>
      <c r="O11" s="15">
        <v>4.0000000000000001E-3</v>
      </c>
      <c r="P11" s="15">
        <v>0.15</v>
      </c>
      <c r="Q11" s="15">
        <v>9.6000000000000002E-2</v>
      </c>
      <c r="R11" s="15">
        <v>0.23599999999999999</v>
      </c>
      <c r="S11" s="15">
        <v>9.8390000000000004</v>
      </c>
      <c r="U11" s="15">
        <v>-1.0999999999999999E-2</v>
      </c>
      <c r="V11" s="15">
        <v>2320</v>
      </c>
    </row>
    <row r="12" spans="1:22" x14ac:dyDescent="0.25">
      <c r="B12" s="15" t="s">
        <v>122</v>
      </c>
      <c r="C12" s="15" t="s">
        <v>207</v>
      </c>
      <c r="D12" s="15" t="s">
        <v>209</v>
      </c>
      <c r="E12" s="15">
        <v>2023</v>
      </c>
      <c r="F12" s="15" t="s">
        <v>162</v>
      </c>
      <c r="G12" s="15" t="s">
        <v>133</v>
      </c>
      <c r="H12" s="15" t="s">
        <v>136</v>
      </c>
      <c r="I12" s="15" t="s">
        <v>139</v>
      </c>
      <c r="J12" s="15" t="s">
        <v>141</v>
      </c>
      <c r="K12" s="15" t="s">
        <v>282</v>
      </c>
      <c r="L12" s="15" t="s">
        <v>287</v>
      </c>
      <c r="M12" s="15">
        <v>0.54300000000000004</v>
      </c>
      <c r="N12" s="15">
        <v>0.53700000000000003</v>
      </c>
      <c r="O12" s="15">
        <v>4.7E-2</v>
      </c>
      <c r="P12" s="15">
        <v>0.34399999999999997</v>
      </c>
      <c r="Q12" s="15">
        <v>0.23499999999999999</v>
      </c>
      <c r="R12" s="15">
        <v>0.61299999999999999</v>
      </c>
      <c r="S12" s="15">
        <v>9.9429999999999996</v>
      </c>
      <c r="U12" s="15">
        <v>-1.0999999999999999E-2</v>
      </c>
      <c r="V12" s="15">
        <v>130</v>
      </c>
    </row>
    <row r="13" spans="1:22" x14ac:dyDescent="0.25">
      <c r="B13" s="15" t="s">
        <v>122</v>
      </c>
      <c r="C13" s="15" t="s">
        <v>207</v>
      </c>
      <c r="D13" s="15" t="s">
        <v>210</v>
      </c>
      <c r="E13" s="15">
        <v>2023</v>
      </c>
      <c r="F13" s="15" t="s">
        <v>162</v>
      </c>
      <c r="G13" s="15" t="s">
        <v>133</v>
      </c>
      <c r="H13" s="15" t="s">
        <v>136</v>
      </c>
      <c r="I13" s="15" t="s">
        <v>139</v>
      </c>
      <c r="J13" s="15" t="s">
        <v>141</v>
      </c>
      <c r="K13" s="15" t="s">
        <v>282</v>
      </c>
      <c r="L13" s="15" t="s">
        <v>283</v>
      </c>
      <c r="M13" s="15">
        <v>0.29799999999999999</v>
      </c>
      <c r="N13" s="15">
        <v>0.45700000000000002</v>
      </c>
      <c r="O13" s="15">
        <v>1.4999999999999999E-2</v>
      </c>
      <c r="P13" s="15">
        <v>0.19600000000000001</v>
      </c>
      <c r="Q13" s="15">
        <v>0.123</v>
      </c>
      <c r="R13" s="15">
        <v>0.311</v>
      </c>
      <c r="S13" s="15">
        <v>9.7390000000000008</v>
      </c>
      <c r="U13" s="15">
        <v>-1.0999999999999999E-2</v>
      </c>
      <c r="V13" s="15">
        <v>920</v>
      </c>
    </row>
    <row r="14" spans="1:22" x14ac:dyDescent="0.25">
      <c r="B14" s="15" t="s">
        <v>122</v>
      </c>
      <c r="C14" s="15" t="s">
        <v>207</v>
      </c>
      <c r="D14" s="15" t="s">
        <v>210</v>
      </c>
      <c r="E14" s="15">
        <v>2023</v>
      </c>
      <c r="F14" s="15" t="s">
        <v>162</v>
      </c>
      <c r="G14" s="15" t="s">
        <v>133</v>
      </c>
      <c r="H14" s="15" t="s">
        <v>136</v>
      </c>
      <c r="I14" s="15" t="s">
        <v>139</v>
      </c>
      <c r="J14" s="15" t="s">
        <v>141</v>
      </c>
      <c r="K14" s="15" t="s">
        <v>282</v>
      </c>
      <c r="L14" s="15" t="s">
        <v>284</v>
      </c>
      <c r="M14" s="15">
        <v>0.5</v>
      </c>
      <c r="N14" s="15">
        <v>0.80100000000000005</v>
      </c>
      <c r="O14" s="15">
        <v>5.0999999999999997E-2</v>
      </c>
      <c r="P14" s="15">
        <v>0.249</v>
      </c>
      <c r="Q14" s="15">
        <v>0.158</v>
      </c>
      <c r="R14" s="15">
        <v>0.38900000000000001</v>
      </c>
      <c r="S14" s="15">
        <v>9.6989999999999998</v>
      </c>
      <c r="U14" s="15">
        <v>-1.0999999999999999E-2</v>
      </c>
      <c r="V14" s="15">
        <v>250</v>
      </c>
    </row>
    <row r="15" spans="1:22" x14ac:dyDescent="0.25">
      <c r="B15" s="15" t="s">
        <v>122</v>
      </c>
      <c r="C15" s="15" t="s">
        <v>207</v>
      </c>
      <c r="D15" s="15" t="s">
        <v>210</v>
      </c>
      <c r="E15" s="15">
        <v>2023</v>
      </c>
      <c r="F15" s="15" t="s">
        <v>162</v>
      </c>
      <c r="G15" s="15" t="s">
        <v>133</v>
      </c>
      <c r="H15" s="15" t="s">
        <v>136</v>
      </c>
      <c r="I15" s="15" t="s">
        <v>139</v>
      </c>
      <c r="J15" s="15" t="s">
        <v>141</v>
      </c>
      <c r="K15" s="15" t="s">
        <v>282</v>
      </c>
      <c r="L15" s="15" t="s">
        <v>285</v>
      </c>
      <c r="M15" s="15">
        <v>0.12</v>
      </c>
      <c r="N15" s="15">
        <v>0.14099999999999999</v>
      </c>
      <c r="O15" s="15">
        <v>8.0000000000000002E-3</v>
      </c>
      <c r="P15" s="15">
        <v>9.5000000000000001E-2</v>
      </c>
      <c r="Q15" s="15">
        <v>6.4000000000000001E-2</v>
      </c>
      <c r="R15" s="15">
        <v>0.14000000000000001</v>
      </c>
      <c r="S15" s="15">
        <v>9.7449999999999992</v>
      </c>
      <c r="U15" s="15">
        <v>-1.0999999999999999E-2</v>
      </c>
      <c r="V15" s="15">
        <v>310</v>
      </c>
    </row>
    <row r="16" spans="1:22" x14ac:dyDescent="0.25">
      <c r="B16" s="15" t="s">
        <v>122</v>
      </c>
      <c r="C16" s="15" t="s">
        <v>207</v>
      </c>
      <c r="D16" s="15" t="s">
        <v>210</v>
      </c>
      <c r="E16" s="15">
        <v>2023</v>
      </c>
      <c r="F16" s="15" t="s">
        <v>162</v>
      </c>
      <c r="G16" s="15" t="s">
        <v>133</v>
      </c>
      <c r="H16" s="15" t="s">
        <v>136</v>
      </c>
      <c r="I16" s="15" t="s">
        <v>139</v>
      </c>
      <c r="J16" s="15" t="s">
        <v>141</v>
      </c>
      <c r="K16" s="15" t="s">
        <v>282</v>
      </c>
      <c r="L16" s="15" t="s">
        <v>286</v>
      </c>
      <c r="M16" s="15">
        <v>0.19500000000000001</v>
      </c>
      <c r="N16" s="15">
        <v>0.25800000000000001</v>
      </c>
      <c r="O16" s="15">
        <v>5.0000000000000001E-3</v>
      </c>
      <c r="P16" s="15">
        <v>0.13600000000000001</v>
      </c>
      <c r="Q16" s="15">
        <v>8.7999999999999995E-2</v>
      </c>
      <c r="R16" s="15">
        <v>0.215</v>
      </c>
      <c r="S16" s="15">
        <v>9.5990000000000002</v>
      </c>
      <c r="U16" s="15">
        <v>-1.0999999999999999E-2</v>
      </c>
      <c r="V16" s="15">
        <v>2310</v>
      </c>
    </row>
    <row r="17" spans="2:22" x14ac:dyDescent="0.25">
      <c r="B17" s="15" t="s">
        <v>122</v>
      </c>
      <c r="C17" s="15" t="s">
        <v>207</v>
      </c>
      <c r="D17" s="15" t="s">
        <v>210</v>
      </c>
      <c r="E17" s="15">
        <v>2023</v>
      </c>
      <c r="F17" s="15" t="s">
        <v>162</v>
      </c>
      <c r="G17" s="15" t="s">
        <v>133</v>
      </c>
      <c r="H17" s="15" t="s">
        <v>136</v>
      </c>
      <c r="I17" s="15" t="s">
        <v>139</v>
      </c>
      <c r="J17" s="15" t="s">
        <v>141</v>
      </c>
      <c r="K17" s="15" t="s">
        <v>282</v>
      </c>
      <c r="L17" s="15" t="s">
        <v>287</v>
      </c>
      <c r="M17" s="15">
        <v>0.60199999999999998</v>
      </c>
      <c r="N17" s="15">
        <v>0.76800000000000002</v>
      </c>
      <c r="O17" s="15">
        <v>6.7000000000000004E-2</v>
      </c>
      <c r="P17" s="15">
        <v>0.33</v>
      </c>
      <c r="Q17" s="15">
        <v>0.19500000000000001</v>
      </c>
      <c r="R17" s="15">
        <v>0.59299999999999997</v>
      </c>
      <c r="S17" s="15">
        <v>9.7110000000000003</v>
      </c>
      <c r="U17" s="15">
        <v>-1.0999999999999999E-2</v>
      </c>
      <c r="V17" s="15">
        <v>130</v>
      </c>
    </row>
    <row r="18" spans="2:22" x14ac:dyDescent="0.25">
      <c r="B18" s="15" t="s">
        <v>122</v>
      </c>
      <c r="C18" s="15" t="s">
        <v>207</v>
      </c>
      <c r="D18" s="15" t="s">
        <v>211</v>
      </c>
      <c r="E18" s="15">
        <v>2023</v>
      </c>
      <c r="F18" s="15" t="s">
        <v>162</v>
      </c>
      <c r="G18" s="15" t="s">
        <v>133</v>
      </c>
      <c r="H18" s="15" t="s">
        <v>136</v>
      </c>
      <c r="I18" s="15" t="s">
        <v>139</v>
      </c>
      <c r="J18" s="15" t="s">
        <v>141</v>
      </c>
      <c r="K18" s="15" t="s">
        <v>282</v>
      </c>
      <c r="L18" s="15" t="s">
        <v>283</v>
      </c>
      <c r="M18" s="15">
        <v>0.28799999999999998</v>
      </c>
      <c r="N18" s="15">
        <v>0.46500000000000002</v>
      </c>
      <c r="O18" s="15">
        <v>1.4999999999999999E-2</v>
      </c>
      <c r="P18" s="15">
        <v>0.18</v>
      </c>
      <c r="Q18" s="15">
        <v>0.11899999999999999</v>
      </c>
      <c r="R18" s="15">
        <v>0.29099999999999998</v>
      </c>
      <c r="S18" s="15">
        <v>9.7390000000000008</v>
      </c>
      <c r="U18" s="15">
        <v>-1.0999999999999999E-2</v>
      </c>
      <c r="V18" s="15">
        <v>920</v>
      </c>
    </row>
    <row r="19" spans="2:22" x14ac:dyDescent="0.25">
      <c r="B19" s="15" t="s">
        <v>122</v>
      </c>
      <c r="C19" s="15" t="s">
        <v>207</v>
      </c>
      <c r="D19" s="15" t="s">
        <v>211</v>
      </c>
      <c r="E19" s="15">
        <v>2023</v>
      </c>
      <c r="F19" s="15" t="s">
        <v>162</v>
      </c>
      <c r="G19" s="15" t="s">
        <v>133</v>
      </c>
      <c r="H19" s="15" t="s">
        <v>136</v>
      </c>
      <c r="I19" s="15" t="s">
        <v>139</v>
      </c>
      <c r="J19" s="15" t="s">
        <v>141</v>
      </c>
      <c r="K19" s="15" t="s">
        <v>282</v>
      </c>
      <c r="L19" s="15" t="s">
        <v>284</v>
      </c>
      <c r="M19" s="15">
        <v>0.47799999999999998</v>
      </c>
      <c r="N19" s="15">
        <v>0.78300000000000003</v>
      </c>
      <c r="O19" s="15">
        <v>0.05</v>
      </c>
      <c r="P19" s="15">
        <v>0.23400000000000001</v>
      </c>
      <c r="Q19" s="15">
        <v>0.152</v>
      </c>
      <c r="R19" s="15">
        <v>0.38400000000000001</v>
      </c>
      <c r="S19" s="15">
        <v>9.6989999999999998</v>
      </c>
      <c r="U19" s="15">
        <v>-1.0999999999999999E-2</v>
      </c>
      <c r="V19" s="15">
        <v>250</v>
      </c>
    </row>
    <row r="20" spans="2:22" x14ac:dyDescent="0.25">
      <c r="B20" s="15" t="s">
        <v>122</v>
      </c>
      <c r="C20" s="15" t="s">
        <v>207</v>
      </c>
      <c r="D20" s="15" t="s">
        <v>211</v>
      </c>
      <c r="E20" s="15">
        <v>2023</v>
      </c>
      <c r="F20" s="15" t="s">
        <v>162</v>
      </c>
      <c r="G20" s="15" t="s">
        <v>133</v>
      </c>
      <c r="H20" s="15" t="s">
        <v>136</v>
      </c>
      <c r="I20" s="15" t="s">
        <v>139</v>
      </c>
      <c r="J20" s="15" t="s">
        <v>141</v>
      </c>
      <c r="K20" s="15" t="s">
        <v>282</v>
      </c>
      <c r="L20" s="15" t="s">
        <v>285</v>
      </c>
      <c r="M20" s="15">
        <v>0.111</v>
      </c>
      <c r="N20" s="15">
        <v>0.13700000000000001</v>
      </c>
      <c r="O20" s="15">
        <v>8.0000000000000002E-3</v>
      </c>
      <c r="P20" s="15">
        <v>8.5000000000000006E-2</v>
      </c>
      <c r="Q20" s="15">
        <v>5.8999999999999997E-2</v>
      </c>
      <c r="R20" s="15">
        <v>0.125</v>
      </c>
      <c r="S20" s="15">
        <v>9.7449999999999992</v>
      </c>
      <c r="U20" s="15">
        <v>-1.0999999999999999E-2</v>
      </c>
      <c r="V20" s="15">
        <v>310</v>
      </c>
    </row>
    <row r="21" spans="2:22" x14ac:dyDescent="0.25">
      <c r="B21" s="15" t="s">
        <v>122</v>
      </c>
      <c r="C21" s="15" t="s">
        <v>207</v>
      </c>
      <c r="D21" s="15" t="s">
        <v>211</v>
      </c>
      <c r="E21" s="15">
        <v>2023</v>
      </c>
      <c r="F21" s="15" t="s">
        <v>162</v>
      </c>
      <c r="G21" s="15" t="s">
        <v>133</v>
      </c>
      <c r="H21" s="15" t="s">
        <v>136</v>
      </c>
      <c r="I21" s="15" t="s">
        <v>139</v>
      </c>
      <c r="J21" s="15" t="s">
        <v>141</v>
      </c>
      <c r="K21" s="15" t="s">
        <v>282</v>
      </c>
      <c r="L21" s="15" t="s">
        <v>286</v>
      </c>
      <c r="M21" s="15">
        <v>0.182</v>
      </c>
      <c r="N21" s="15">
        <v>0.25</v>
      </c>
      <c r="O21" s="15">
        <v>5.0000000000000001E-3</v>
      </c>
      <c r="P21" s="15">
        <v>0.126</v>
      </c>
      <c r="Q21" s="15">
        <v>8.3000000000000004E-2</v>
      </c>
      <c r="R21" s="15">
        <v>0.19800000000000001</v>
      </c>
      <c r="S21" s="15">
        <v>9.6</v>
      </c>
      <c r="U21" s="15">
        <v>-1.0999999999999999E-2</v>
      </c>
      <c r="V21" s="15">
        <v>2310</v>
      </c>
    </row>
    <row r="22" spans="2:22" x14ac:dyDescent="0.25">
      <c r="B22" s="15" t="s">
        <v>122</v>
      </c>
      <c r="C22" s="15" t="s">
        <v>207</v>
      </c>
      <c r="D22" s="15" t="s">
        <v>211</v>
      </c>
      <c r="E22" s="15">
        <v>2023</v>
      </c>
      <c r="F22" s="15" t="s">
        <v>162</v>
      </c>
      <c r="G22" s="15" t="s">
        <v>133</v>
      </c>
      <c r="H22" s="15" t="s">
        <v>136</v>
      </c>
      <c r="I22" s="15" t="s">
        <v>139</v>
      </c>
      <c r="J22" s="15" t="s">
        <v>141</v>
      </c>
      <c r="K22" s="15" t="s">
        <v>282</v>
      </c>
      <c r="L22" s="15" t="s">
        <v>287</v>
      </c>
      <c r="M22" s="15">
        <v>0.57799999999999996</v>
      </c>
      <c r="N22" s="15">
        <v>0.75900000000000001</v>
      </c>
      <c r="O22" s="15">
        <v>6.7000000000000004E-2</v>
      </c>
      <c r="P22" s="15">
        <v>0.30599999999999999</v>
      </c>
      <c r="Q22" s="15">
        <v>0.17799999999999999</v>
      </c>
      <c r="R22" s="15">
        <v>0.51600000000000001</v>
      </c>
      <c r="S22" s="15">
        <v>9.7110000000000003</v>
      </c>
      <c r="U22" s="15">
        <v>-1.0999999999999999E-2</v>
      </c>
      <c r="V22" s="15">
        <v>130</v>
      </c>
    </row>
    <row r="23" spans="2:22" x14ac:dyDescent="0.25">
      <c r="B23" s="15" t="s">
        <v>122</v>
      </c>
      <c r="C23" s="15" t="s">
        <v>207</v>
      </c>
      <c r="D23" s="15" t="s">
        <v>212</v>
      </c>
      <c r="E23" s="15">
        <v>2023</v>
      </c>
      <c r="F23" s="15" t="s">
        <v>162</v>
      </c>
      <c r="G23" s="15" t="s">
        <v>133</v>
      </c>
      <c r="H23" s="15" t="s">
        <v>136</v>
      </c>
      <c r="I23" s="15" t="s">
        <v>139</v>
      </c>
      <c r="J23" s="15" t="s">
        <v>141</v>
      </c>
      <c r="K23" s="15" t="s">
        <v>282</v>
      </c>
      <c r="L23" s="15" t="s">
        <v>283</v>
      </c>
      <c r="M23" s="15">
        <v>0.27300000000000002</v>
      </c>
      <c r="N23" s="15">
        <v>0.44600000000000001</v>
      </c>
      <c r="O23" s="15">
        <v>1.4999999999999999E-2</v>
      </c>
      <c r="P23" s="15">
        <v>0.17</v>
      </c>
      <c r="Q23" s="15">
        <v>0.113</v>
      </c>
      <c r="R23" s="15">
        <v>0.26800000000000002</v>
      </c>
      <c r="S23" s="15">
        <v>9.5470000000000006</v>
      </c>
      <c r="U23" s="15">
        <v>-1.0999999999999999E-2</v>
      </c>
      <c r="V23" s="15">
        <v>920</v>
      </c>
    </row>
    <row r="24" spans="2:22" x14ac:dyDescent="0.25">
      <c r="B24" s="15" t="s">
        <v>122</v>
      </c>
      <c r="C24" s="15" t="s">
        <v>207</v>
      </c>
      <c r="D24" s="15" t="s">
        <v>212</v>
      </c>
      <c r="E24" s="15">
        <v>2023</v>
      </c>
      <c r="F24" s="15" t="s">
        <v>162</v>
      </c>
      <c r="G24" s="15" t="s">
        <v>133</v>
      </c>
      <c r="H24" s="15" t="s">
        <v>136</v>
      </c>
      <c r="I24" s="15" t="s">
        <v>139</v>
      </c>
      <c r="J24" s="15" t="s">
        <v>141</v>
      </c>
      <c r="K24" s="15" t="s">
        <v>282</v>
      </c>
      <c r="L24" s="15" t="s">
        <v>284</v>
      </c>
      <c r="M24" s="15">
        <v>0.441</v>
      </c>
      <c r="N24" s="15">
        <v>0.69599999999999995</v>
      </c>
      <c r="O24" s="15">
        <v>4.3999999999999997E-2</v>
      </c>
      <c r="P24" s="15">
        <v>0.22500000000000001</v>
      </c>
      <c r="Q24" s="15">
        <v>0.14299999999999999</v>
      </c>
      <c r="R24" s="15">
        <v>0.33900000000000002</v>
      </c>
      <c r="S24" s="15">
        <v>9.5090000000000003</v>
      </c>
      <c r="U24" s="15">
        <v>-1.0999999999999999E-2</v>
      </c>
      <c r="V24" s="15">
        <v>250</v>
      </c>
    </row>
    <row r="25" spans="2:22" x14ac:dyDescent="0.25">
      <c r="B25" s="15" t="s">
        <v>122</v>
      </c>
      <c r="C25" s="15" t="s">
        <v>207</v>
      </c>
      <c r="D25" s="15" t="s">
        <v>212</v>
      </c>
      <c r="E25" s="15">
        <v>2023</v>
      </c>
      <c r="F25" s="15" t="s">
        <v>162</v>
      </c>
      <c r="G25" s="15" t="s">
        <v>133</v>
      </c>
      <c r="H25" s="15" t="s">
        <v>136</v>
      </c>
      <c r="I25" s="15" t="s">
        <v>139</v>
      </c>
      <c r="J25" s="15" t="s">
        <v>141</v>
      </c>
      <c r="K25" s="15" t="s">
        <v>282</v>
      </c>
      <c r="L25" s="15" t="s">
        <v>285</v>
      </c>
      <c r="M25" s="15">
        <v>0.106</v>
      </c>
      <c r="N25" s="15">
        <v>0.13400000000000001</v>
      </c>
      <c r="O25" s="15">
        <v>8.0000000000000002E-3</v>
      </c>
      <c r="P25" s="15">
        <v>0.08</v>
      </c>
      <c r="Q25" s="15">
        <v>5.8000000000000003E-2</v>
      </c>
      <c r="R25" s="15">
        <v>0.11600000000000001</v>
      </c>
      <c r="S25" s="15">
        <v>9.5500000000000007</v>
      </c>
      <c r="U25" s="15">
        <v>-1.0999999999999999E-2</v>
      </c>
      <c r="V25" s="15">
        <v>310</v>
      </c>
    </row>
    <row r="26" spans="2:22" x14ac:dyDescent="0.25">
      <c r="B26" s="15" t="s">
        <v>122</v>
      </c>
      <c r="C26" s="15" t="s">
        <v>207</v>
      </c>
      <c r="D26" s="15" t="s">
        <v>212</v>
      </c>
      <c r="E26" s="15">
        <v>2023</v>
      </c>
      <c r="F26" s="15" t="s">
        <v>162</v>
      </c>
      <c r="G26" s="15" t="s">
        <v>133</v>
      </c>
      <c r="H26" s="15" t="s">
        <v>136</v>
      </c>
      <c r="I26" s="15" t="s">
        <v>139</v>
      </c>
      <c r="J26" s="15" t="s">
        <v>141</v>
      </c>
      <c r="K26" s="15" t="s">
        <v>282</v>
      </c>
      <c r="L26" s="15" t="s">
        <v>286</v>
      </c>
      <c r="M26" s="15">
        <v>0.17100000000000001</v>
      </c>
      <c r="N26" s="15">
        <v>0.23</v>
      </c>
      <c r="O26" s="15">
        <v>5.0000000000000001E-3</v>
      </c>
      <c r="P26" s="15">
        <v>0.12</v>
      </c>
      <c r="Q26" s="15">
        <v>7.9000000000000001E-2</v>
      </c>
      <c r="R26" s="15">
        <v>0.182</v>
      </c>
      <c r="S26" s="15">
        <v>9.4039999999999999</v>
      </c>
      <c r="U26" s="15">
        <v>-1.0999999999999999E-2</v>
      </c>
      <c r="V26" s="15">
        <v>2310</v>
      </c>
    </row>
    <row r="27" spans="2:22" x14ac:dyDescent="0.25">
      <c r="B27" s="15" t="s">
        <v>122</v>
      </c>
      <c r="C27" s="15" t="s">
        <v>207</v>
      </c>
      <c r="D27" s="15" t="s">
        <v>212</v>
      </c>
      <c r="E27" s="15">
        <v>2023</v>
      </c>
      <c r="F27" s="15" t="s">
        <v>162</v>
      </c>
      <c r="G27" s="15" t="s">
        <v>133</v>
      </c>
      <c r="H27" s="15" t="s">
        <v>136</v>
      </c>
      <c r="I27" s="15" t="s">
        <v>139</v>
      </c>
      <c r="J27" s="15" t="s">
        <v>141</v>
      </c>
      <c r="K27" s="15" t="s">
        <v>282</v>
      </c>
      <c r="L27" s="15" t="s">
        <v>287</v>
      </c>
      <c r="M27" s="15">
        <v>0.55300000000000005</v>
      </c>
      <c r="N27" s="15">
        <v>0.72599999999999998</v>
      </c>
      <c r="O27" s="15">
        <v>6.4000000000000001E-2</v>
      </c>
      <c r="P27" s="15">
        <v>0.29799999999999999</v>
      </c>
      <c r="Q27" s="15">
        <v>0.17599999999999999</v>
      </c>
      <c r="R27" s="15">
        <v>0.48699999999999999</v>
      </c>
      <c r="S27" s="15">
        <v>9.5210000000000008</v>
      </c>
      <c r="U27" s="15">
        <v>-1.0999999999999999E-2</v>
      </c>
      <c r="V27" s="15">
        <v>130</v>
      </c>
    </row>
    <row r="28" spans="2:22" x14ac:dyDescent="0.25">
      <c r="B28" s="15" t="s">
        <v>122</v>
      </c>
      <c r="C28" s="15" t="s">
        <v>207</v>
      </c>
      <c r="D28" s="15" t="s">
        <v>213</v>
      </c>
      <c r="E28" s="15">
        <v>2023</v>
      </c>
      <c r="F28" s="15" t="s">
        <v>162</v>
      </c>
      <c r="G28" s="15" t="s">
        <v>133</v>
      </c>
      <c r="H28" s="15" t="s">
        <v>136</v>
      </c>
      <c r="I28" s="15" t="s">
        <v>139</v>
      </c>
      <c r="J28" s="15" t="s">
        <v>141</v>
      </c>
      <c r="K28" s="15" t="s">
        <v>282</v>
      </c>
      <c r="L28" s="15" t="s">
        <v>283</v>
      </c>
      <c r="M28" s="15">
        <v>0.26800000000000002</v>
      </c>
      <c r="N28" s="15">
        <v>0.44500000000000001</v>
      </c>
      <c r="O28" s="15">
        <v>1.4999999999999999E-2</v>
      </c>
      <c r="P28" s="15">
        <v>0.16600000000000001</v>
      </c>
      <c r="Q28" s="15">
        <v>0.11</v>
      </c>
      <c r="R28" s="15">
        <v>0.25700000000000001</v>
      </c>
      <c r="S28" s="15">
        <v>9.5470000000000006</v>
      </c>
      <c r="U28" s="15">
        <v>-1.0999999999999999E-2</v>
      </c>
      <c r="V28" s="15">
        <v>920</v>
      </c>
    </row>
    <row r="29" spans="2:22" x14ac:dyDescent="0.25">
      <c r="B29" s="15" t="s">
        <v>122</v>
      </c>
      <c r="C29" s="15" t="s">
        <v>207</v>
      </c>
      <c r="D29" s="15" t="s">
        <v>213</v>
      </c>
      <c r="E29" s="15">
        <v>2023</v>
      </c>
      <c r="F29" s="15" t="s">
        <v>162</v>
      </c>
      <c r="G29" s="15" t="s">
        <v>133</v>
      </c>
      <c r="H29" s="15" t="s">
        <v>136</v>
      </c>
      <c r="I29" s="15" t="s">
        <v>139</v>
      </c>
      <c r="J29" s="15" t="s">
        <v>141</v>
      </c>
      <c r="K29" s="15" t="s">
        <v>282</v>
      </c>
      <c r="L29" s="15" t="s">
        <v>284</v>
      </c>
      <c r="M29" s="15">
        <v>0.41799999999999998</v>
      </c>
      <c r="N29" s="15">
        <v>0.64900000000000002</v>
      </c>
      <c r="O29" s="15">
        <v>4.1000000000000002E-2</v>
      </c>
      <c r="P29" s="15">
        <v>0.22500000000000001</v>
      </c>
      <c r="Q29" s="15">
        <v>0.14399999999999999</v>
      </c>
      <c r="R29" s="15">
        <v>0.32700000000000001</v>
      </c>
      <c r="S29" s="15">
        <v>9.5090000000000003</v>
      </c>
      <c r="U29" s="15">
        <v>-1.0999999999999999E-2</v>
      </c>
      <c r="V29" s="15">
        <v>250</v>
      </c>
    </row>
    <row r="30" spans="2:22" x14ac:dyDescent="0.25">
      <c r="B30" s="15" t="s">
        <v>122</v>
      </c>
      <c r="C30" s="15" t="s">
        <v>207</v>
      </c>
      <c r="D30" s="15" t="s">
        <v>213</v>
      </c>
      <c r="E30" s="15">
        <v>2023</v>
      </c>
      <c r="F30" s="15" t="s">
        <v>162</v>
      </c>
      <c r="G30" s="15" t="s">
        <v>133</v>
      </c>
      <c r="H30" s="15" t="s">
        <v>136</v>
      </c>
      <c r="I30" s="15" t="s">
        <v>139</v>
      </c>
      <c r="J30" s="15" t="s">
        <v>141</v>
      </c>
      <c r="K30" s="15" t="s">
        <v>282</v>
      </c>
      <c r="L30" s="15" t="s">
        <v>285</v>
      </c>
      <c r="M30" s="15">
        <v>0.10100000000000001</v>
      </c>
      <c r="N30" s="15">
        <v>0.13</v>
      </c>
      <c r="O30" s="15">
        <v>7.0000000000000001E-3</v>
      </c>
      <c r="P30" s="15">
        <v>7.8E-2</v>
      </c>
      <c r="Q30" s="15">
        <v>5.6000000000000001E-2</v>
      </c>
      <c r="R30" s="15">
        <v>0.11700000000000001</v>
      </c>
      <c r="S30" s="15">
        <v>9.5519999999999996</v>
      </c>
      <c r="U30" s="15">
        <v>-1.0999999999999999E-2</v>
      </c>
      <c r="V30" s="15">
        <v>310</v>
      </c>
    </row>
    <row r="31" spans="2:22" x14ac:dyDescent="0.25">
      <c r="B31" s="15" t="s">
        <v>122</v>
      </c>
      <c r="C31" s="15" t="s">
        <v>207</v>
      </c>
      <c r="D31" s="15" t="s">
        <v>213</v>
      </c>
      <c r="E31" s="15">
        <v>2023</v>
      </c>
      <c r="F31" s="15" t="s">
        <v>162</v>
      </c>
      <c r="G31" s="15" t="s">
        <v>133</v>
      </c>
      <c r="H31" s="15" t="s">
        <v>136</v>
      </c>
      <c r="I31" s="15" t="s">
        <v>139</v>
      </c>
      <c r="J31" s="15" t="s">
        <v>141</v>
      </c>
      <c r="K31" s="15" t="s">
        <v>282</v>
      </c>
      <c r="L31" s="15" t="s">
        <v>286</v>
      </c>
      <c r="M31" s="15">
        <v>0.16500000000000001</v>
      </c>
      <c r="N31" s="15">
        <v>0.22</v>
      </c>
      <c r="O31" s="15">
        <v>5.0000000000000001E-3</v>
      </c>
      <c r="P31" s="15">
        <v>0.11600000000000001</v>
      </c>
      <c r="Q31" s="15">
        <v>7.6999999999999999E-2</v>
      </c>
      <c r="R31" s="15">
        <v>0.17899999999999999</v>
      </c>
      <c r="S31" s="15">
        <v>9.4049999999999994</v>
      </c>
      <c r="U31" s="15">
        <v>-1.0999999999999999E-2</v>
      </c>
      <c r="V31" s="15">
        <v>2310</v>
      </c>
    </row>
    <row r="32" spans="2:22" x14ac:dyDescent="0.25">
      <c r="B32" s="15" t="s">
        <v>122</v>
      </c>
      <c r="C32" s="15" t="s">
        <v>207</v>
      </c>
      <c r="D32" s="15" t="s">
        <v>213</v>
      </c>
      <c r="E32" s="15">
        <v>2023</v>
      </c>
      <c r="F32" s="15" t="s">
        <v>162</v>
      </c>
      <c r="G32" s="15" t="s">
        <v>133</v>
      </c>
      <c r="H32" s="15" t="s">
        <v>136</v>
      </c>
      <c r="I32" s="15" t="s">
        <v>139</v>
      </c>
      <c r="J32" s="15" t="s">
        <v>141</v>
      </c>
      <c r="K32" s="15" t="s">
        <v>282</v>
      </c>
      <c r="L32" s="15" t="s">
        <v>287</v>
      </c>
      <c r="M32" s="15">
        <v>0.53400000000000003</v>
      </c>
      <c r="N32" s="15">
        <v>0.68600000000000005</v>
      </c>
      <c r="O32" s="15">
        <v>0.06</v>
      </c>
      <c r="P32" s="15">
        <v>0.28100000000000003</v>
      </c>
      <c r="Q32" s="15">
        <v>0.17399999999999999</v>
      </c>
      <c r="R32" s="15">
        <v>0.49299999999999999</v>
      </c>
      <c r="S32" s="15">
        <v>9.5210000000000008</v>
      </c>
      <c r="U32" s="15">
        <v>-1.0999999999999999E-2</v>
      </c>
      <c r="V32" s="15">
        <v>130</v>
      </c>
    </row>
    <row r="33" spans="2:22" x14ac:dyDescent="0.25">
      <c r="B33" s="15" t="s">
        <v>122</v>
      </c>
      <c r="C33" s="15" t="s">
        <v>207</v>
      </c>
      <c r="D33" s="15" t="s">
        <v>214</v>
      </c>
      <c r="E33" s="15">
        <v>2023</v>
      </c>
      <c r="F33" s="15" t="s">
        <v>162</v>
      </c>
      <c r="G33" s="15" t="s">
        <v>133</v>
      </c>
      <c r="H33" s="15" t="s">
        <v>136</v>
      </c>
      <c r="I33" s="15" t="s">
        <v>139</v>
      </c>
      <c r="J33" s="15" t="s">
        <v>141</v>
      </c>
      <c r="K33" s="15" t="s">
        <v>282</v>
      </c>
      <c r="L33" s="15" t="s">
        <v>283</v>
      </c>
      <c r="M33" s="15">
        <v>0.26</v>
      </c>
      <c r="N33" s="15">
        <v>0.437</v>
      </c>
      <c r="O33" s="15">
        <v>1.4E-2</v>
      </c>
      <c r="P33" s="15">
        <v>0.16</v>
      </c>
      <c r="Q33" s="15">
        <v>0.106</v>
      </c>
      <c r="R33" s="15">
        <v>0.247</v>
      </c>
      <c r="S33" s="15">
        <v>9.3670000000000009</v>
      </c>
      <c r="U33" s="15">
        <v>-1.0999999999999999E-2</v>
      </c>
      <c r="V33" s="15">
        <v>920</v>
      </c>
    </row>
    <row r="34" spans="2:22" x14ac:dyDescent="0.25">
      <c r="B34" s="15" t="s">
        <v>122</v>
      </c>
      <c r="C34" s="15" t="s">
        <v>207</v>
      </c>
      <c r="D34" s="15" t="s">
        <v>214</v>
      </c>
      <c r="E34" s="15">
        <v>2023</v>
      </c>
      <c r="F34" s="15" t="s">
        <v>162</v>
      </c>
      <c r="G34" s="15" t="s">
        <v>133</v>
      </c>
      <c r="H34" s="15" t="s">
        <v>136</v>
      </c>
      <c r="I34" s="15" t="s">
        <v>139</v>
      </c>
      <c r="J34" s="15" t="s">
        <v>141</v>
      </c>
      <c r="K34" s="15" t="s">
        <v>282</v>
      </c>
      <c r="L34" s="15" t="s">
        <v>284</v>
      </c>
      <c r="M34" s="15">
        <v>0.40799999999999997</v>
      </c>
      <c r="N34" s="15">
        <v>0.67600000000000005</v>
      </c>
      <c r="O34" s="15">
        <v>4.2999999999999997E-2</v>
      </c>
      <c r="P34" s="15">
        <v>0.21099999999999999</v>
      </c>
      <c r="Q34" s="15">
        <v>0.14099999999999999</v>
      </c>
      <c r="R34" s="15">
        <v>0.33800000000000002</v>
      </c>
      <c r="S34" s="15">
        <v>9.33</v>
      </c>
      <c r="U34" s="15">
        <v>-1.0999999999999999E-2</v>
      </c>
      <c r="V34" s="15">
        <v>250</v>
      </c>
    </row>
    <row r="35" spans="2:22" x14ac:dyDescent="0.25">
      <c r="B35" s="15" t="s">
        <v>122</v>
      </c>
      <c r="C35" s="15" t="s">
        <v>207</v>
      </c>
      <c r="D35" s="15" t="s">
        <v>214</v>
      </c>
      <c r="E35" s="15">
        <v>2023</v>
      </c>
      <c r="F35" s="15" t="s">
        <v>162</v>
      </c>
      <c r="G35" s="15" t="s">
        <v>133</v>
      </c>
      <c r="H35" s="15" t="s">
        <v>136</v>
      </c>
      <c r="I35" s="15" t="s">
        <v>139</v>
      </c>
      <c r="J35" s="15" t="s">
        <v>141</v>
      </c>
      <c r="K35" s="15" t="s">
        <v>282</v>
      </c>
      <c r="L35" s="15" t="s">
        <v>285</v>
      </c>
      <c r="M35" s="15">
        <v>9.7000000000000003E-2</v>
      </c>
      <c r="N35" s="15">
        <v>0.129</v>
      </c>
      <c r="O35" s="15">
        <v>7.0000000000000001E-3</v>
      </c>
      <c r="P35" s="15">
        <v>7.5999999999999998E-2</v>
      </c>
      <c r="Q35" s="15">
        <v>5.3999999999999999E-2</v>
      </c>
      <c r="R35" s="15">
        <v>0.109</v>
      </c>
      <c r="S35" s="15">
        <v>9.3719999999999999</v>
      </c>
      <c r="U35" s="15">
        <v>-1.0999999999999999E-2</v>
      </c>
      <c r="V35" s="15">
        <v>310</v>
      </c>
    </row>
    <row r="36" spans="2:22" x14ac:dyDescent="0.25">
      <c r="B36" s="15" t="s">
        <v>122</v>
      </c>
      <c r="C36" s="15" t="s">
        <v>207</v>
      </c>
      <c r="D36" s="15" t="s">
        <v>214</v>
      </c>
      <c r="E36" s="15">
        <v>2023</v>
      </c>
      <c r="F36" s="15" t="s">
        <v>162</v>
      </c>
      <c r="G36" s="15" t="s">
        <v>133</v>
      </c>
      <c r="H36" s="15" t="s">
        <v>136</v>
      </c>
      <c r="I36" s="15" t="s">
        <v>139</v>
      </c>
      <c r="J36" s="15" t="s">
        <v>141</v>
      </c>
      <c r="K36" s="15" t="s">
        <v>282</v>
      </c>
      <c r="L36" s="15" t="s">
        <v>286</v>
      </c>
      <c r="M36" s="15">
        <v>0.158</v>
      </c>
      <c r="N36" s="15">
        <v>0.20599999999999999</v>
      </c>
      <c r="O36" s="15">
        <v>4.0000000000000001E-3</v>
      </c>
      <c r="P36" s="15">
        <v>0.112</v>
      </c>
      <c r="Q36" s="15">
        <v>7.4999999999999997E-2</v>
      </c>
      <c r="R36" s="15">
        <v>0.17199999999999999</v>
      </c>
      <c r="S36" s="15">
        <v>9.2230000000000008</v>
      </c>
      <c r="U36" s="15">
        <v>-1.0999999999999999E-2</v>
      </c>
      <c r="V36" s="15">
        <v>2310</v>
      </c>
    </row>
    <row r="37" spans="2:22" x14ac:dyDescent="0.25">
      <c r="B37" s="15" t="s">
        <v>122</v>
      </c>
      <c r="C37" s="15" t="s">
        <v>207</v>
      </c>
      <c r="D37" s="15" t="s">
        <v>214</v>
      </c>
      <c r="E37" s="15">
        <v>2023</v>
      </c>
      <c r="F37" s="15" t="s">
        <v>162</v>
      </c>
      <c r="G37" s="15" t="s">
        <v>133</v>
      </c>
      <c r="H37" s="15" t="s">
        <v>136</v>
      </c>
      <c r="I37" s="15" t="s">
        <v>139</v>
      </c>
      <c r="J37" s="15" t="s">
        <v>141</v>
      </c>
      <c r="K37" s="15" t="s">
        <v>282</v>
      </c>
      <c r="L37" s="15" t="s">
        <v>287</v>
      </c>
      <c r="M37" s="15">
        <v>0.505</v>
      </c>
      <c r="N37" s="15">
        <v>0.63800000000000001</v>
      </c>
      <c r="O37" s="15">
        <v>5.6000000000000001E-2</v>
      </c>
      <c r="P37" s="15">
        <v>0.27200000000000002</v>
      </c>
      <c r="Q37" s="15">
        <v>0.17100000000000001</v>
      </c>
      <c r="R37" s="15">
        <v>0.46100000000000002</v>
      </c>
      <c r="S37" s="15">
        <v>9.343</v>
      </c>
      <c r="U37" s="15">
        <v>-1.0999999999999999E-2</v>
      </c>
      <c r="V37" s="15">
        <v>130</v>
      </c>
    </row>
    <row r="38" spans="2:22" x14ac:dyDescent="0.25">
      <c r="B38" s="15" t="s">
        <v>122</v>
      </c>
      <c r="C38" s="15" t="s">
        <v>207</v>
      </c>
      <c r="D38" s="15" t="s">
        <v>215</v>
      </c>
      <c r="E38" s="15">
        <v>2023</v>
      </c>
      <c r="F38" s="15" t="s">
        <v>162</v>
      </c>
      <c r="G38" s="15" t="s">
        <v>133</v>
      </c>
      <c r="H38" s="15" t="s">
        <v>136</v>
      </c>
      <c r="I38" s="15" t="s">
        <v>139</v>
      </c>
      <c r="J38" s="15" t="s">
        <v>141</v>
      </c>
      <c r="K38" s="15" t="s">
        <v>282</v>
      </c>
      <c r="L38" s="15" t="s">
        <v>283</v>
      </c>
      <c r="M38" s="15">
        <v>0.25</v>
      </c>
      <c r="N38" s="15">
        <v>0.39300000000000002</v>
      </c>
      <c r="O38" s="15">
        <v>1.2999999999999999E-2</v>
      </c>
      <c r="P38" s="15">
        <v>0.155</v>
      </c>
      <c r="Q38" s="15">
        <v>0.10299999999999999</v>
      </c>
      <c r="R38" s="15">
        <v>0.23799999999999999</v>
      </c>
      <c r="S38" s="15">
        <v>9.3680000000000003</v>
      </c>
      <c r="U38" s="15">
        <v>-1.0999999999999999E-2</v>
      </c>
      <c r="V38" s="15">
        <v>920</v>
      </c>
    </row>
    <row r="39" spans="2:22" x14ac:dyDescent="0.25">
      <c r="B39" s="15" t="s">
        <v>122</v>
      </c>
      <c r="C39" s="15" t="s">
        <v>207</v>
      </c>
      <c r="D39" s="15" t="s">
        <v>215</v>
      </c>
      <c r="E39" s="15">
        <v>2023</v>
      </c>
      <c r="F39" s="15" t="s">
        <v>162</v>
      </c>
      <c r="G39" s="15" t="s">
        <v>133</v>
      </c>
      <c r="H39" s="15" t="s">
        <v>136</v>
      </c>
      <c r="I39" s="15" t="s">
        <v>139</v>
      </c>
      <c r="J39" s="15" t="s">
        <v>141</v>
      </c>
      <c r="K39" s="15" t="s">
        <v>282</v>
      </c>
      <c r="L39" s="15" t="s">
        <v>284</v>
      </c>
      <c r="M39" s="15">
        <v>0.38400000000000001</v>
      </c>
      <c r="N39" s="15">
        <v>0.60799999999999998</v>
      </c>
      <c r="O39" s="15">
        <v>3.7999999999999999E-2</v>
      </c>
      <c r="P39" s="15">
        <v>0.21099999999999999</v>
      </c>
      <c r="Q39" s="15">
        <v>0.13900000000000001</v>
      </c>
      <c r="R39" s="15">
        <v>0.33</v>
      </c>
      <c r="S39" s="15">
        <v>9.3309999999999995</v>
      </c>
      <c r="U39" s="15">
        <v>-1.0999999999999999E-2</v>
      </c>
      <c r="V39" s="15">
        <v>250</v>
      </c>
    </row>
    <row r="40" spans="2:22" x14ac:dyDescent="0.25">
      <c r="B40" s="15" t="s">
        <v>122</v>
      </c>
      <c r="C40" s="15" t="s">
        <v>207</v>
      </c>
      <c r="D40" s="15" t="s">
        <v>215</v>
      </c>
      <c r="E40" s="15">
        <v>2023</v>
      </c>
      <c r="F40" s="15" t="s">
        <v>162</v>
      </c>
      <c r="G40" s="15" t="s">
        <v>133</v>
      </c>
      <c r="H40" s="15" t="s">
        <v>136</v>
      </c>
      <c r="I40" s="15" t="s">
        <v>139</v>
      </c>
      <c r="J40" s="15" t="s">
        <v>141</v>
      </c>
      <c r="K40" s="15" t="s">
        <v>282</v>
      </c>
      <c r="L40" s="15" t="s">
        <v>285</v>
      </c>
      <c r="M40" s="15">
        <v>9.5000000000000001E-2</v>
      </c>
      <c r="N40" s="15">
        <v>0.126</v>
      </c>
      <c r="O40" s="15">
        <v>7.0000000000000001E-3</v>
      </c>
      <c r="P40" s="15">
        <v>7.3999999999999996E-2</v>
      </c>
      <c r="Q40" s="15">
        <v>5.2999999999999999E-2</v>
      </c>
      <c r="R40" s="15">
        <v>0.10199999999999999</v>
      </c>
      <c r="S40" s="15">
        <v>9.3729999999999993</v>
      </c>
      <c r="U40" s="15">
        <v>-1.0999999999999999E-2</v>
      </c>
      <c r="V40" s="15">
        <v>310</v>
      </c>
    </row>
    <row r="41" spans="2:22" x14ac:dyDescent="0.25">
      <c r="B41" s="15" t="s">
        <v>122</v>
      </c>
      <c r="C41" s="15" t="s">
        <v>207</v>
      </c>
      <c r="D41" s="15" t="s">
        <v>215</v>
      </c>
      <c r="E41" s="15">
        <v>2023</v>
      </c>
      <c r="F41" s="15" t="s">
        <v>162</v>
      </c>
      <c r="G41" s="15" t="s">
        <v>133</v>
      </c>
      <c r="H41" s="15" t="s">
        <v>136</v>
      </c>
      <c r="I41" s="15" t="s">
        <v>139</v>
      </c>
      <c r="J41" s="15" t="s">
        <v>141</v>
      </c>
      <c r="K41" s="15" t="s">
        <v>282</v>
      </c>
      <c r="L41" s="15" t="s">
        <v>286</v>
      </c>
      <c r="M41" s="15">
        <v>0.152</v>
      </c>
      <c r="N41" s="15">
        <v>0.18099999999999999</v>
      </c>
      <c r="O41" s="15">
        <v>4.0000000000000001E-3</v>
      </c>
      <c r="P41" s="15">
        <v>0.109</v>
      </c>
      <c r="Q41" s="15">
        <v>7.2999999999999995E-2</v>
      </c>
      <c r="R41" s="15">
        <v>0.16900000000000001</v>
      </c>
      <c r="S41" s="15">
        <v>9.2240000000000002</v>
      </c>
      <c r="U41" s="15">
        <v>-1.0999999999999999E-2</v>
      </c>
      <c r="V41" s="15">
        <v>2310</v>
      </c>
    </row>
    <row r="42" spans="2:22" x14ac:dyDescent="0.25">
      <c r="B42" s="15" t="s">
        <v>122</v>
      </c>
      <c r="C42" s="15" t="s">
        <v>207</v>
      </c>
      <c r="D42" s="15" t="s">
        <v>215</v>
      </c>
      <c r="E42" s="15">
        <v>2023</v>
      </c>
      <c r="F42" s="15" t="s">
        <v>162</v>
      </c>
      <c r="G42" s="15" t="s">
        <v>133</v>
      </c>
      <c r="H42" s="15" t="s">
        <v>136</v>
      </c>
      <c r="I42" s="15" t="s">
        <v>139</v>
      </c>
      <c r="J42" s="15" t="s">
        <v>141</v>
      </c>
      <c r="K42" s="15" t="s">
        <v>282</v>
      </c>
      <c r="L42" s="15" t="s">
        <v>287</v>
      </c>
      <c r="M42" s="15">
        <v>0.499</v>
      </c>
      <c r="N42" s="15">
        <v>0.67100000000000004</v>
      </c>
      <c r="O42" s="15">
        <v>5.8999999999999997E-2</v>
      </c>
      <c r="P42" s="15">
        <v>0.25800000000000001</v>
      </c>
      <c r="Q42" s="15">
        <v>0.17100000000000001</v>
      </c>
      <c r="R42" s="15">
        <v>0.46400000000000002</v>
      </c>
      <c r="S42" s="15">
        <v>9.3439999999999994</v>
      </c>
      <c r="U42" s="15">
        <v>-1.0999999999999999E-2</v>
      </c>
      <c r="V42" s="15">
        <v>130</v>
      </c>
    </row>
    <row r="43" spans="2:22" x14ac:dyDescent="0.25">
      <c r="B43" s="15" t="s">
        <v>122</v>
      </c>
      <c r="C43" s="15" t="s">
        <v>207</v>
      </c>
      <c r="D43" s="15" t="s">
        <v>216</v>
      </c>
      <c r="E43" s="15">
        <v>2023</v>
      </c>
      <c r="F43" s="15" t="s">
        <v>162</v>
      </c>
      <c r="G43" s="15" t="s">
        <v>133</v>
      </c>
      <c r="H43" s="15" t="s">
        <v>136</v>
      </c>
      <c r="I43" s="15" t="s">
        <v>139</v>
      </c>
      <c r="J43" s="15" t="s">
        <v>141</v>
      </c>
      <c r="K43" s="15" t="s">
        <v>282</v>
      </c>
      <c r="L43" s="15" t="s">
        <v>283</v>
      </c>
      <c r="M43" s="15">
        <v>0.24099999999999999</v>
      </c>
      <c r="N43" s="15">
        <v>0.36</v>
      </c>
      <c r="O43" s="15">
        <v>1.2E-2</v>
      </c>
      <c r="P43" s="15">
        <v>0.151</v>
      </c>
      <c r="Q43" s="15">
        <v>0.104</v>
      </c>
      <c r="R43" s="15">
        <v>0.23599999999999999</v>
      </c>
      <c r="S43" s="15">
        <v>9.2490000000000006</v>
      </c>
      <c r="U43" s="15">
        <v>-1.0999999999999999E-2</v>
      </c>
      <c r="V43" s="15">
        <v>920</v>
      </c>
    </row>
    <row r="44" spans="2:22" x14ac:dyDescent="0.25">
      <c r="B44" s="15" t="s">
        <v>122</v>
      </c>
      <c r="C44" s="15" t="s">
        <v>207</v>
      </c>
      <c r="D44" s="15" t="s">
        <v>216</v>
      </c>
      <c r="E44" s="15">
        <v>2023</v>
      </c>
      <c r="F44" s="15" t="s">
        <v>162</v>
      </c>
      <c r="G44" s="15" t="s">
        <v>133</v>
      </c>
      <c r="H44" s="15" t="s">
        <v>136</v>
      </c>
      <c r="I44" s="15" t="s">
        <v>139</v>
      </c>
      <c r="J44" s="15" t="s">
        <v>141</v>
      </c>
      <c r="K44" s="15" t="s">
        <v>282</v>
      </c>
      <c r="L44" s="15" t="s">
        <v>284</v>
      </c>
      <c r="M44" s="15">
        <v>0.36099999999999999</v>
      </c>
      <c r="N44" s="15">
        <v>0.51600000000000001</v>
      </c>
      <c r="O44" s="15">
        <v>3.3000000000000002E-2</v>
      </c>
      <c r="P44" s="15">
        <v>0.21099999999999999</v>
      </c>
      <c r="Q44" s="15">
        <v>0.13800000000000001</v>
      </c>
      <c r="R44" s="15">
        <v>0.32300000000000001</v>
      </c>
      <c r="S44" s="15">
        <v>9.2110000000000003</v>
      </c>
      <c r="U44" s="15">
        <v>-1.0999999999999999E-2</v>
      </c>
      <c r="V44" s="15">
        <v>250</v>
      </c>
    </row>
    <row r="45" spans="2:22" x14ac:dyDescent="0.25">
      <c r="B45" s="15" t="s">
        <v>122</v>
      </c>
      <c r="C45" s="15" t="s">
        <v>207</v>
      </c>
      <c r="D45" s="15" t="s">
        <v>216</v>
      </c>
      <c r="E45" s="15">
        <v>2023</v>
      </c>
      <c r="F45" s="15" t="s">
        <v>162</v>
      </c>
      <c r="G45" s="15" t="s">
        <v>133</v>
      </c>
      <c r="H45" s="15" t="s">
        <v>136</v>
      </c>
      <c r="I45" s="15" t="s">
        <v>139</v>
      </c>
      <c r="J45" s="15" t="s">
        <v>141</v>
      </c>
      <c r="K45" s="15" t="s">
        <v>282</v>
      </c>
      <c r="L45" s="15" t="s">
        <v>285</v>
      </c>
      <c r="M45" s="15">
        <v>9.2999999999999999E-2</v>
      </c>
      <c r="N45" s="15">
        <v>0.124</v>
      </c>
      <c r="O45" s="15">
        <v>7.0000000000000001E-3</v>
      </c>
      <c r="P45" s="15">
        <v>7.2999999999999995E-2</v>
      </c>
      <c r="Q45" s="15">
        <v>5.2999999999999999E-2</v>
      </c>
      <c r="R45" s="15">
        <v>0.105</v>
      </c>
      <c r="S45" s="15">
        <v>9.2539999999999996</v>
      </c>
      <c r="U45" s="15">
        <v>-1.0999999999999999E-2</v>
      </c>
      <c r="V45" s="15">
        <v>310</v>
      </c>
    </row>
    <row r="46" spans="2:22" x14ac:dyDescent="0.25">
      <c r="B46" s="15" t="s">
        <v>122</v>
      </c>
      <c r="C46" s="15" t="s">
        <v>207</v>
      </c>
      <c r="D46" s="15" t="s">
        <v>216</v>
      </c>
      <c r="E46" s="15">
        <v>2023</v>
      </c>
      <c r="F46" s="15" t="s">
        <v>162</v>
      </c>
      <c r="G46" s="15" t="s">
        <v>133</v>
      </c>
      <c r="H46" s="15" t="s">
        <v>136</v>
      </c>
      <c r="I46" s="15" t="s">
        <v>139</v>
      </c>
      <c r="J46" s="15" t="s">
        <v>141</v>
      </c>
      <c r="K46" s="15" t="s">
        <v>282</v>
      </c>
      <c r="L46" s="15" t="s">
        <v>286</v>
      </c>
      <c r="M46" s="15">
        <v>0.14799999999999999</v>
      </c>
      <c r="N46" s="15">
        <v>0.16800000000000001</v>
      </c>
      <c r="O46" s="15">
        <v>3.0000000000000001E-3</v>
      </c>
      <c r="P46" s="15">
        <v>0.108</v>
      </c>
      <c r="Q46" s="15">
        <v>7.2999999999999995E-2</v>
      </c>
      <c r="R46" s="15">
        <v>0.16500000000000001</v>
      </c>
      <c r="S46" s="15">
        <v>9.1039999999999992</v>
      </c>
      <c r="U46" s="15">
        <v>-1.0999999999999999E-2</v>
      </c>
      <c r="V46" s="15">
        <v>2310</v>
      </c>
    </row>
    <row r="47" spans="2:22" x14ac:dyDescent="0.25">
      <c r="B47" s="15" t="s">
        <v>122</v>
      </c>
      <c r="C47" s="15" t="s">
        <v>207</v>
      </c>
      <c r="D47" s="15" t="s">
        <v>216</v>
      </c>
      <c r="E47" s="15">
        <v>2023</v>
      </c>
      <c r="F47" s="15" t="s">
        <v>162</v>
      </c>
      <c r="G47" s="15" t="s">
        <v>133</v>
      </c>
      <c r="H47" s="15" t="s">
        <v>136</v>
      </c>
      <c r="I47" s="15" t="s">
        <v>139</v>
      </c>
      <c r="J47" s="15" t="s">
        <v>141</v>
      </c>
      <c r="K47" s="15" t="s">
        <v>282</v>
      </c>
      <c r="L47" s="15" t="s">
        <v>287</v>
      </c>
      <c r="M47" s="15">
        <v>0.45800000000000002</v>
      </c>
      <c r="N47" s="15">
        <v>0.57799999999999996</v>
      </c>
      <c r="O47" s="15">
        <v>5.0999999999999997E-2</v>
      </c>
      <c r="P47" s="15">
        <v>0.25600000000000001</v>
      </c>
      <c r="Q47" s="15">
        <v>0.17199999999999999</v>
      </c>
      <c r="R47" s="15">
        <v>0.44400000000000001</v>
      </c>
      <c r="S47" s="15">
        <v>9.2260000000000009</v>
      </c>
      <c r="U47" s="15">
        <v>-1.0999999999999999E-2</v>
      </c>
      <c r="V47" s="15">
        <v>130</v>
      </c>
    </row>
    <row r="48" spans="2:22" x14ac:dyDescent="0.25">
      <c r="B48" s="15" t="s">
        <v>122</v>
      </c>
      <c r="C48" s="15" t="s">
        <v>207</v>
      </c>
      <c r="D48" s="15" t="s">
        <v>217</v>
      </c>
      <c r="E48" s="15">
        <v>2023</v>
      </c>
      <c r="F48" s="15" t="s">
        <v>162</v>
      </c>
      <c r="G48" s="15" t="s">
        <v>133</v>
      </c>
      <c r="H48" s="15" t="s">
        <v>136</v>
      </c>
      <c r="I48" s="15" t="s">
        <v>139</v>
      </c>
      <c r="J48" s="15" t="s">
        <v>141</v>
      </c>
      <c r="K48" s="15" t="s">
        <v>282</v>
      </c>
      <c r="L48" s="15" t="s">
        <v>283</v>
      </c>
      <c r="M48" s="15">
        <v>0.22800000000000001</v>
      </c>
      <c r="N48" s="15">
        <v>0.3</v>
      </c>
      <c r="O48" s="15">
        <v>0.01</v>
      </c>
      <c r="P48" s="15">
        <v>0.151</v>
      </c>
      <c r="Q48" s="15">
        <v>0.10299999999999999</v>
      </c>
      <c r="R48" s="15">
        <v>0.23599999999999999</v>
      </c>
      <c r="S48" s="15">
        <v>9.2490000000000006</v>
      </c>
      <c r="U48" s="15">
        <v>-1.0999999999999999E-2</v>
      </c>
      <c r="V48" s="15">
        <v>920</v>
      </c>
    </row>
    <row r="49" spans="2:22" x14ac:dyDescent="0.25">
      <c r="B49" s="15" t="s">
        <v>122</v>
      </c>
      <c r="C49" s="15" t="s">
        <v>207</v>
      </c>
      <c r="D49" s="15" t="s">
        <v>217</v>
      </c>
      <c r="E49" s="15">
        <v>2023</v>
      </c>
      <c r="F49" s="15" t="s">
        <v>162</v>
      </c>
      <c r="G49" s="15" t="s">
        <v>133</v>
      </c>
      <c r="H49" s="15" t="s">
        <v>136</v>
      </c>
      <c r="I49" s="15" t="s">
        <v>139</v>
      </c>
      <c r="J49" s="15" t="s">
        <v>141</v>
      </c>
      <c r="K49" s="15" t="s">
        <v>282</v>
      </c>
      <c r="L49" s="15" t="s">
        <v>284</v>
      </c>
      <c r="M49" s="15">
        <v>0.33400000000000002</v>
      </c>
      <c r="N49" s="15">
        <v>0.42799999999999999</v>
      </c>
      <c r="O49" s="15">
        <v>2.7E-2</v>
      </c>
      <c r="P49" s="15">
        <v>0.21</v>
      </c>
      <c r="Q49" s="15">
        <v>0.13400000000000001</v>
      </c>
      <c r="R49" s="15">
        <v>0.316</v>
      </c>
      <c r="S49" s="15">
        <v>9.2110000000000003</v>
      </c>
      <c r="U49" s="15">
        <v>-1.0999999999999999E-2</v>
      </c>
      <c r="V49" s="15">
        <v>250</v>
      </c>
    </row>
    <row r="50" spans="2:22" x14ac:dyDescent="0.25">
      <c r="B50" s="15" t="s">
        <v>122</v>
      </c>
      <c r="C50" s="15" t="s">
        <v>207</v>
      </c>
      <c r="D50" s="15" t="s">
        <v>217</v>
      </c>
      <c r="E50" s="15">
        <v>2023</v>
      </c>
      <c r="F50" s="15" t="s">
        <v>162</v>
      </c>
      <c r="G50" s="15" t="s">
        <v>133</v>
      </c>
      <c r="H50" s="15" t="s">
        <v>136</v>
      </c>
      <c r="I50" s="15" t="s">
        <v>139</v>
      </c>
      <c r="J50" s="15" t="s">
        <v>141</v>
      </c>
      <c r="K50" s="15" t="s">
        <v>282</v>
      </c>
      <c r="L50" s="15" t="s">
        <v>285</v>
      </c>
      <c r="M50" s="15">
        <v>9.4E-2</v>
      </c>
      <c r="N50" s="15">
        <v>0.125</v>
      </c>
      <c r="O50" s="15">
        <v>7.0000000000000001E-3</v>
      </c>
      <c r="P50" s="15">
        <v>7.1999999999999995E-2</v>
      </c>
      <c r="Q50" s="15">
        <v>5.2999999999999999E-2</v>
      </c>
      <c r="R50" s="15">
        <v>0.105</v>
      </c>
      <c r="S50" s="15">
        <v>9.2539999999999996</v>
      </c>
      <c r="U50" s="15">
        <v>-1.0999999999999999E-2</v>
      </c>
      <c r="V50" s="15">
        <v>310</v>
      </c>
    </row>
    <row r="51" spans="2:22" x14ac:dyDescent="0.25">
      <c r="B51" s="15" t="s">
        <v>122</v>
      </c>
      <c r="C51" s="15" t="s">
        <v>207</v>
      </c>
      <c r="D51" s="15" t="s">
        <v>217</v>
      </c>
      <c r="E51" s="15">
        <v>2023</v>
      </c>
      <c r="F51" s="15" t="s">
        <v>162</v>
      </c>
      <c r="G51" s="15" t="s">
        <v>133</v>
      </c>
      <c r="H51" s="15" t="s">
        <v>136</v>
      </c>
      <c r="I51" s="15" t="s">
        <v>139</v>
      </c>
      <c r="J51" s="15" t="s">
        <v>141</v>
      </c>
      <c r="K51" s="15" t="s">
        <v>282</v>
      </c>
      <c r="L51" s="15" t="s">
        <v>286</v>
      </c>
      <c r="M51" s="15">
        <v>0.14499999999999999</v>
      </c>
      <c r="N51" s="15">
        <v>0.14699999999999999</v>
      </c>
      <c r="O51" s="15">
        <v>3.0000000000000001E-3</v>
      </c>
      <c r="P51" s="15">
        <v>0.107</v>
      </c>
      <c r="Q51" s="15">
        <v>7.2999999999999995E-2</v>
      </c>
      <c r="R51" s="15">
        <v>0.16500000000000001</v>
      </c>
      <c r="S51" s="15">
        <v>9.1039999999999992</v>
      </c>
      <c r="U51" s="15">
        <v>-1.0999999999999999E-2</v>
      </c>
      <c r="V51" s="15">
        <v>2310</v>
      </c>
    </row>
    <row r="52" spans="2:22" x14ac:dyDescent="0.25">
      <c r="B52" s="15" t="s">
        <v>122</v>
      </c>
      <c r="C52" s="15" t="s">
        <v>207</v>
      </c>
      <c r="D52" s="15" t="s">
        <v>217</v>
      </c>
      <c r="E52" s="15">
        <v>2023</v>
      </c>
      <c r="F52" s="15" t="s">
        <v>162</v>
      </c>
      <c r="G52" s="15" t="s">
        <v>133</v>
      </c>
      <c r="H52" s="15" t="s">
        <v>136</v>
      </c>
      <c r="I52" s="15" t="s">
        <v>139</v>
      </c>
      <c r="J52" s="15" t="s">
        <v>141</v>
      </c>
      <c r="K52" s="15" t="s">
        <v>282</v>
      </c>
      <c r="L52" s="15" t="s">
        <v>287</v>
      </c>
      <c r="M52" s="15">
        <v>0.41</v>
      </c>
      <c r="N52" s="15">
        <v>0.41899999999999998</v>
      </c>
      <c r="O52" s="15">
        <v>3.6999999999999998E-2</v>
      </c>
      <c r="P52" s="15">
        <v>0.25900000000000001</v>
      </c>
      <c r="Q52" s="15">
        <v>0.17499999999999999</v>
      </c>
      <c r="R52" s="15">
        <v>0.441</v>
      </c>
      <c r="S52" s="15">
        <v>9.2260000000000009</v>
      </c>
      <c r="U52" s="15">
        <v>-1.0999999999999999E-2</v>
      </c>
      <c r="V52" s="15">
        <v>130</v>
      </c>
    </row>
    <row r="53" spans="2:22" x14ac:dyDescent="0.25">
      <c r="B53" s="15" t="s">
        <v>122</v>
      </c>
      <c r="C53" s="15" t="s">
        <v>207</v>
      </c>
      <c r="D53" s="15" t="s">
        <v>218</v>
      </c>
      <c r="E53" s="15">
        <v>2023</v>
      </c>
      <c r="F53" s="15" t="s">
        <v>162</v>
      </c>
      <c r="G53" s="15" t="s">
        <v>133</v>
      </c>
      <c r="H53" s="15" t="s">
        <v>136</v>
      </c>
      <c r="I53" s="15" t="s">
        <v>139</v>
      </c>
      <c r="J53" s="15" t="s">
        <v>141</v>
      </c>
      <c r="K53" s="15" t="s">
        <v>282</v>
      </c>
      <c r="L53" s="15" t="s">
        <v>283</v>
      </c>
      <c r="M53" s="15">
        <v>0.218</v>
      </c>
      <c r="N53" s="15">
        <v>0.252</v>
      </c>
      <c r="O53" s="15">
        <v>8.0000000000000002E-3</v>
      </c>
      <c r="P53" s="15">
        <v>0.151</v>
      </c>
      <c r="Q53" s="15">
        <v>0.10299999999999999</v>
      </c>
      <c r="R53" s="15">
        <v>0.23599999999999999</v>
      </c>
      <c r="S53" s="15">
        <v>9.1739999999999995</v>
      </c>
      <c r="U53" s="15">
        <v>244.82400000000001</v>
      </c>
      <c r="V53" s="15">
        <v>920</v>
      </c>
    </row>
    <row r="54" spans="2:22" x14ac:dyDescent="0.25">
      <c r="B54" s="15" t="s">
        <v>122</v>
      </c>
      <c r="C54" s="15" t="s">
        <v>207</v>
      </c>
      <c r="D54" s="15" t="s">
        <v>218</v>
      </c>
      <c r="E54" s="15">
        <v>2023</v>
      </c>
      <c r="F54" s="15" t="s">
        <v>162</v>
      </c>
      <c r="G54" s="15" t="s">
        <v>133</v>
      </c>
      <c r="H54" s="15" t="s">
        <v>136</v>
      </c>
      <c r="I54" s="15" t="s">
        <v>139</v>
      </c>
      <c r="J54" s="15" t="s">
        <v>141</v>
      </c>
      <c r="K54" s="15" t="s">
        <v>282</v>
      </c>
      <c r="L54" s="15" t="s">
        <v>284</v>
      </c>
      <c r="M54" s="15">
        <v>0.28899999999999998</v>
      </c>
      <c r="N54" s="15">
        <v>0.30099999999999999</v>
      </c>
      <c r="O54" s="15">
        <v>1.9E-2</v>
      </c>
      <c r="P54" s="15">
        <v>0.20599999999999999</v>
      </c>
      <c r="Q54" s="15">
        <v>0.13500000000000001</v>
      </c>
      <c r="R54" s="15">
        <v>0.30399999999999999</v>
      </c>
      <c r="S54" s="15">
        <v>9.1370000000000005</v>
      </c>
      <c r="U54" s="15">
        <v>276.56400000000002</v>
      </c>
      <c r="V54" s="15">
        <v>250</v>
      </c>
    </row>
    <row r="55" spans="2:22" x14ac:dyDescent="0.25">
      <c r="B55" s="15" t="s">
        <v>122</v>
      </c>
      <c r="C55" s="15" t="s">
        <v>207</v>
      </c>
      <c r="D55" s="15" t="s">
        <v>218</v>
      </c>
      <c r="E55" s="15">
        <v>2023</v>
      </c>
      <c r="F55" s="15" t="s">
        <v>162</v>
      </c>
      <c r="G55" s="15" t="s">
        <v>133</v>
      </c>
      <c r="H55" s="15" t="s">
        <v>136</v>
      </c>
      <c r="I55" s="15" t="s">
        <v>139</v>
      </c>
      <c r="J55" s="15" t="s">
        <v>141</v>
      </c>
      <c r="K55" s="15" t="s">
        <v>282</v>
      </c>
      <c r="L55" s="15" t="s">
        <v>285</v>
      </c>
      <c r="M55" s="15">
        <v>9.2999999999999999E-2</v>
      </c>
      <c r="N55" s="15">
        <v>0.12</v>
      </c>
      <c r="O55" s="15">
        <v>7.0000000000000001E-3</v>
      </c>
      <c r="P55" s="15">
        <v>7.2999999999999995E-2</v>
      </c>
      <c r="Q55" s="15">
        <v>5.3999999999999999E-2</v>
      </c>
      <c r="R55" s="15">
        <v>0.104</v>
      </c>
      <c r="S55" s="15">
        <v>9.1790000000000003</v>
      </c>
      <c r="U55" s="15">
        <v>271.00599999999997</v>
      </c>
      <c r="V55" s="15">
        <v>310</v>
      </c>
    </row>
    <row r="56" spans="2:22" x14ac:dyDescent="0.25">
      <c r="B56" s="15" t="s">
        <v>122</v>
      </c>
      <c r="C56" s="15" t="s">
        <v>207</v>
      </c>
      <c r="D56" s="15" t="s">
        <v>218</v>
      </c>
      <c r="E56" s="15">
        <v>2023</v>
      </c>
      <c r="F56" s="15" t="s">
        <v>162</v>
      </c>
      <c r="G56" s="15" t="s">
        <v>133</v>
      </c>
      <c r="H56" s="15" t="s">
        <v>136</v>
      </c>
      <c r="I56" s="15" t="s">
        <v>139</v>
      </c>
      <c r="J56" s="15" t="s">
        <v>141</v>
      </c>
      <c r="K56" s="15" t="s">
        <v>282</v>
      </c>
      <c r="L56" s="15" t="s">
        <v>286</v>
      </c>
      <c r="M56" s="15">
        <v>0.14199999999999999</v>
      </c>
      <c r="N56" s="15">
        <v>0.13100000000000001</v>
      </c>
      <c r="O56" s="15">
        <v>3.0000000000000001E-3</v>
      </c>
      <c r="P56" s="15">
        <v>0.108</v>
      </c>
      <c r="Q56" s="15">
        <v>7.2999999999999995E-2</v>
      </c>
      <c r="R56" s="15">
        <v>0.16600000000000001</v>
      </c>
      <c r="S56" s="15">
        <v>9.0299999999999994</v>
      </c>
      <c r="U56" s="15">
        <v>260.12</v>
      </c>
      <c r="V56" s="15">
        <v>2310</v>
      </c>
    </row>
    <row r="57" spans="2:22" x14ac:dyDescent="0.25">
      <c r="B57" s="15" t="s">
        <v>122</v>
      </c>
      <c r="C57" s="15" t="s">
        <v>207</v>
      </c>
      <c r="D57" s="15" t="s">
        <v>218</v>
      </c>
      <c r="E57" s="15">
        <v>2023</v>
      </c>
      <c r="F57" s="15" t="s">
        <v>162</v>
      </c>
      <c r="G57" s="15" t="s">
        <v>133</v>
      </c>
      <c r="H57" s="15" t="s">
        <v>136</v>
      </c>
      <c r="I57" s="15" t="s">
        <v>139</v>
      </c>
      <c r="J57" s="15" t="s">
        <v>141</v>
      </c>
      <c r="K57" s="15" t="s">
        <v>282</v>
      </c>
      <c r="L57" s="15" t="s">
        <v>287</v>
      </c>
      <c r="M57" s="15">
        <v>0.38</v>
      </c>
      <c r="N57" s="15">
        <v>0.34799999999999998</v>
      </c>
      <c r="O57" s="15">
        <v>3.1E-2</v>
      </c>
      <c r="P57" s="15">
        <v>0.25800000000000001</v>
      </c>
      <c r="Q57" s="15">
        <v>0.17499999999999999</v>
      </c>
      <c r="R57" s="15">
        <v>0.42599999999999999</v>
      </c>
      <c r="S57" s="15">
        <v>9.1519999999999992</v>
      </c>
      <c r="U57" s="15">
        <v>241.12</v>
      </c>
      <c r="V57" s="15">
        <v>130</v>
      </c>
    </row>
    <row r="58" spans="2:22" x14ac:dyDescent="0.25">
      <c r="B58" s="15" t="s">
        <v>122</v>
      </c>
      <c r="C58" s="15" t="s">
        <v>207</v>
      </c>
      <c r="D58" s="15" t="s">
        <v>219</v>
      </c>
      <c r="E58" s="15">
        <v>2023</v>
      </c>
      <c r="F58" s="15" t="s">
        <v>162</v>
      </c>
      <c r="G58" s="15" t="s">
        <v>133</v>
      </c>
      <c r="H58" s="15" t="s">
        <v>136</v>
      </c>
      <c r="I58" s="15" t="s">
        <v>139</v>
      </c>
      <c r="J58" s="15" t="s">
        <v>141</v>
      </c>
      <c r="K58" s="15" t="s">
        <v>282</v>
      </c>
      <c r="L58" s="15" t="s">
        <v>283</v>
      </c>
      <c r="M58" s="15">
        <v>0.21199999999999999</v>
      </c>
      <c r="N58" s="15">
        <v>0.19700000000000001</v>
      </c>
      <c r="O58" s="15">
        <v>6.0000000000000001E-3</v>
      </c>
      <c r="P58" s="15">
        <v>0.155</v>
      </c>
      <c r="Q58" s="15">
        <v>0.105</v>
      </c>
      <c r="R58" s="15">
        <v>0.246</v>
      </c>
      <c r="S58" s="15">
        <v>9.1739999999999995</v>
      </c>
      <c r="U58" s="15">
        <v>244.83699999999999</v>
      </c>
      <c r="V58" s="15">
        <v>920</v>
      </c>
    </row>
    <row r="59" spans="2:22" x14ac:dyDescent="0.25">
      <c r="B59" s="15" t="s">
        <v>122</v>
      </c>
      <c r="C59" s="15" t="s">
        <v>207</v>
      </c>
      <c r="D59" s="15" t="s">
        <v>219</v>
      </c>
      <c r="E59" s="15">
        <v>2023</v>
      </c>
      <c r="F59" s="15" t="s">
        <v>162</v>
      </c>
      <c r="G59" s="15" t="s">
        <v>133</v>
      </c>
      <c r="H59" s="15" t="s">
        <v>136</v>
      </c>
      <c r="I59" s="15" t="s">
        <v>139</v>
      </c>
      <c r="J59" s="15" t="s">
        <v>141</v>
      </c>
      <c r="K59" s="15" t="s">
        <v>282</v>
      </c>
      <c r="L59" s="15" t="s">
        <v>284</v>
      </c>
      <c r="M59" s="15">
        <v>0.28399999999999997</v>
      </c>
      <c r="N59" s="15">
        <v>0.27100000000000002</v>
      </c>
      <c r="O59" s="15">
        <v>1.7000000000000001E-2</v>
      </c>
      <c r="P59" s="15">
        <v>0.20100000000000001</v>
      </c>
      <c r="Q59" s="15">
        <v>0.13500000000000001</v>
      </c>
      <c r="R59" s="15">
        <v>0.308</v>
      </c>
      <c r="S59" s="15">
        <v>9.1370000000000005</v>
      </c>
      <c r="U59" s="15">
        <v>276.56</v>
      </c>
      <c r="V59" s="15">
        <v>250</v>
      </c>
    </row>
    <row r="60" spans="2:22" x14ac:dyDescent="0.25">
      <c r="B60" s="15" t="s">
        <v>122</v>
      </c>
      <c r="C60" s="15" t="s">
        <v>207</v>
      </c>
      <c r="D60" s="15" t="s">
        <v>219</v>
      </c>
      <c r="E60" s="15">
        <v>2023</v>
      </c>
      <c r="F60" s="15" t="s">
        <v>162</v>
      </c>
      <c r="G60" s="15" t="s">
        <v>133</v>
      </c>
      <c r="H60" s="15" t="s">
        <v>136</v>
      </c>
      <c r="I60" s="15" t="s">
        <v>139</v>
      </c>
      <c r="J60" s="15" t="s">
        <v>141</v>
      </c>
      <c r="K60" s="15" t="s">
        <v>282</v>
      </c>
      <c r="L60" s="15" t="s">
        <v>285</v>
      </c>
      <c r="M60" s="15">
        <v>9.7000000000000003E-2</v>
      </c>
      <c r="N60" s="15">
        <v>0.12</v>
      </c>
      <c r="O60" s="15">
        <v>7.0000000000000001E-3</v>
      </c>
      <c r="P60" s="15">
        <v>7.3999999999999996E-2</v>
      </c>
      <c r="Q60" s="15">
        <v>5.5E-2</v>
      </c>
      <c r="R60" s="15">
        <v>0.106</v>
      </c>
      <c r="S60" s="15">
        <v>9.1780000000000008</v>
      </c>
      <c r="U60" s="15">
        <v>271.00599999999997</v>
      </c>
      <c r="V60" s="15">
        <v>310</v>
      </c>
    </row>
    <row r="61" spans="2:22" x14ac:dyDescent="0.25">
      <c r="B61" s="15" t="s">
        <v>122</v>
      </c>
      <c r="C61" s="15" t="s">
        <v>207</v>
      </c>
      <c r="D61" s="15" t="s">
        <v>219</v>
      </c>
      <c r="E61" s="15">
        <v>2023</v>
      </c>
      <c r="F61" s="15" t="s">
        <v>162</v>
      </c>
      <c r="G61" s="15" t="s">
        <v>133</v>
      </c>
      <c r="H61" s="15" t="s">
        <v>136</v>
      </c>
      <c r="I61" s="15" t="s">
        <v>139</v>
      </c>
      <c r="J61" s="15" t="s">
        <v>141</v>
      </c>
      <c r="K61" s="15" t="s">
        <v>282</v>
      </c>
      <c r="L61" s="15" t="s">
        <v>286</v>
      </c>
      <c r="M61" s="15">
        <v>0.14599999999999999</v>
      </c>
      <c r="N61" s="15">
        <v>0.13</v>
      </c>
      <c r="O61" s="15">
        <v>3.0000000000000001E-3</v>
      </c>
      <c r="P61" s="15">
        <v>0.111</v>
      </c>
      <c r="Q61" s="15">
        <v>7.3999999999999996E-2</v>
      </c>
      <c r="R61" s="15">
        <v>0.17199999999999999</v>
      </c>
      <c r="S61" s="15">
        <v>9.0289999999999999</v>
      </c>
      <c r="U61" s="15">
        <v>260.12599999999998</v>
      </c>
      <c r="V61" s="15">
        <v>2310</v>
      </c>
    </row>
    <row r="62" spans="2:22" x14ac:dyDescent="0.25">
      <c r="B62" s="15" t="s">
        <v>122</v>
      </c>
      <c r="C62" s="15" t="s">
        <v>207</v>
      </c>
      <c r="D62" s="15" t="s">
        <v>219</v>
      </c>
      <c r="E62" s="15">
        <v>2023</v>
      </c>
      <c r="F62" s="15" t="s">
        <v>162</v>
      </c>
      <c r="G62" s="15" t="s">
        <v>133</v>
      </c>
      <c r="H62" s="15" t="s">
        <v>136</v>
      </c>
      <c r="I62" s="15" t="s">
        <v>139</v>
      </c>
      <c r="J62" s="15" t="s">
        <v>141</v>
      </c>
      <c r="K62" s="15" t="s">
        <v>282</v>
      </c>
      <c r="L62" s="15" t="s">
        <v>287</v>
      </c>
      <c r="M62" s="15">
        <v>0.38300000000000001</v>
      </c>
      <c r="N62" s="15">
        <v>0.34499999999999997</v>
      </c>
      <c r="O62" s="15">
        <v>0.03</v>
      </c>
      <c r="P62" s="15">
        <v>0.25900000000000001</v>
      </c>
      <c r="Q62" s="15">
        <v>0.184</v>
      </c>
      <c r="R62" s="15">
        <v>0.441</v>
      </c>
      <c r="S62" s="15">
        <v>9.1519999999999992</v>
      </c>
      <c r="U62" s="15">
        <v>241.12</v>
      </c>
      <c r="V62" s="15">
        <v>130</v>
      </c>
    </row>
    <row r="63" spans="2:22" x14ac:dyDescent="0.25">
      <c r="B63" s="15" t="s">
        <v>122</v>
      </c>
      <c r="C63" s="15" t="s">
        <v>207</v>
      </c>
      <c r="D63" s="15" t="s">
        <v>220</v>
      </c>
      <c r="E63" s="15">
        <v>2023</v>
      </c>
      <c r="F63" s="15" t="s">
        <v>162</v>
      </c>
      <c r="G63" s="15" t="s">
        <v>133</v>
      </c>
      <c r="H63" s="15" t="s">
        <v>136</v>
      </c>
      <c r="I63" s="15" t="s">
        <v>139</v>
      </c>
      <c r="J63" s="15" t="s">
        <v>141</v>
      </c>
      <c r="K63" s="15" t="s">
        <v>282</v>
      </c>
      <c r="L63" s="15" t="s">
        <v>283</v>
      </c>
      <c r="M63" s="15">
        <v>0.218</v>
      </c>
      <c r="N63" s="15">
        <v>0.184</v>
      </c>
      <c r="O63" s="15">
        <v>6.0000000000000001E-3</v>
      </c>
      <c r="P63" s="15">
        <v>0.16200000000000001</v>
      </c>
      <c r="Q63" s="15">
        <v>0.112</v>
      </c>
      <c r="R63" s="15">
        <v>0.26400000000000001</v>
      </c>
      <c r="S63" s="15">
        <v>9.2479999999999993</v>
      </c>
      <c r="U63" s="15">
        <v>21197.46</v>
      </c>
      <c r="V63" s="15">
        <v>920</v>
      </c>
    </row>
    <row r="64" spans="2:22" x14ac:dyDescent="0.25">
      <c r="B64" s="15" t="s">
        <v>122</v>
      </c>
      <c r="C64" s="15" t="s">
        <v>207</v>
      </c>
      <c r="D64" s="15" t="s">
        <v>220</v>
      </c>
      <c r="E64" s="15">
        <v>2023</v>
      </c>
      <c r="F64" s="15" t="s">
        <v>162</v>
      </c>
      <c r="G64" s="15" t="s">
        <v>133</v>
      </c>
      <c r="H64" s="15" t="s">
        <v>136</v>
      </c>
      <c r="I64" s="15" t="s">
        <v>139</v>
      </c>
      <c r="J64" s="15" t="s">
        <v>141</v>
      </c>
      <c r="K64" s="15" t="s">
        <v>282</v>
      </c>
      <c r="L64" s="15" t="s">
        <v>284</v>
      </c>
      <c r="M64" s="15">
        <v>0.27400000000000002</v>
      </c>
      <c r="N64" s="15">
        <v>0.222</v>
      </c>
      <c r="O64" s="15">
        <v>1.4E-2</v>
      </c>
      <c r="P64" s="15">
        <v>0.215</v>
      </c>
      <c r="Q64" s="15">
        <v>0.13800000000000001</v>
      </c>
      <c r="R64" s="15">
        <v>0.32900000000000001</v>
      </c>
      <c r="S64" s="15">
        <v>9.2110000000000003</v>
      </c>
      <c r="U64" s="15">
        <v>21144.616000000002</v>
      </c>
      <c r="V64" s="15">
        <v>250</v>
      </c>
    </row>
    <row r="65" spans="2:22" x14ac:dyDescent="0.25">
      <c r="B65" s="15" t="s">
        <v>122</v>
      </c>
      <c r="C65" s="15" t="s">
        <v>207</v>
      </c>
      <c r="D65" s="15" t="s">
        <v>220</v>
      </c>
      <c r="E65" s="15">
        <v>2023</v>
      </c>
      <c r="F65" s="15" t="s">
        <v>162</v>
      </c>
      <c r="G65" s="15" t="s">
        <v>133</v>
      </c>
      <c r="H65" s="15" t="s">
        <v>136</v>
      </c>
      <c r="I65" s="15" t="s">
        <v>139</v>
      </c>
      <c r="J65" s="15" t="s">
        <v>141</v>
      </c>
      <c r="K65" s="15" t="s">
        <v>282</v>
      </c>
      <c r="L65" s="15" t="s">
        <v>285</v>
      </c>
      <c r="M65" s="15">
        <v>0.104</v>
      </c>
      <c r="N65" s="15">
        <v>0.128</v>
      </c>
      <c r="O65" s="15">
        <v>7.0000000000000001E-3</v>
      </c>
      <c r="P65" s="15">
        <v>7.8E-2</v>
      </c>
      <c r="Q65" s="15">
        <v>0.06</v>
      </c>
      <c r="R65" s="15">
        <v>0.112</v>
      </c>
      <c r="S65" s="15">
        <v>9.2560000000000002</v>
      </c>
      <c r="U65" s="15">
        <v>21872.582999999999</v>
      </c>
      <c r="V65" s="15">
        <v>310</v>
      </c>
    </row>
    <row r="66" spans="2:22" x14ac:dyDescent="0.25">
      <c r="B66" s="15" t="s">
        <v>122</v>
      </c>
      <c r="C66" s="15" t="s">
        <v>207</v>
      </c>
      <c r="D66" s="15" t="s">
        <v>220</v>
      </c>
      <c r="E66" s="15">
        <v>2023</v>
      </c>
      <c r="F66" s="15" t="s">
        <v>162</v>
      </c>
      <c r="G66" s="15" t="s">
        <v>133</v>
      </c>
      <c r="H66" s="15" t="s">
        <v>136</v>
      </c>
      <c r="I66" s="15" t="s">
        <v>139</v>
      </c>
      <c r="J66" s="15" t="s">
        <v>141</v>
      </c>
      <c r="K66" s="15" t="s">
        <v>282</v>
      </c>
      <c r="L66" s="15" t="s">
        <v>286</v>
      </c>
      <c r="M66" s="15">
        <v>0.155</v>
      </c>
      <c r="N66" s="15">
        <v>0.13500000000000001</v>
      </c>
      <c r="O66" s="15">
        <v>3.0000000000000001E-3</v>
      </c>
      <c r="P66" s="15">
        <v>0.11799999999999999</v>
      </c>
      <c r="Q66" s="15">
        <v>7.9000000000000001E-2</v>
      </c>
      <c r="R66" s="15">
        <v>0.184</v>
      </c>
      <c r="S66" s="15">
        <v>9.1080000000000005</v>
      </c>
      <c r="U66" s="15">
        <v>21396.512999999999</v>
      </c>
      <c r="V66" s="15">
        <v>2310</v>
      </c>
    </row>
    <row r="67" spans="2:22" x14ac:dyDescent="0.25">
      <c r="B67" s="15" t="s">
        <v>122</v>
      </c>
      <c r="C67" s="15" t="s">
        <v>207</v>
      </c>
      <c r="D67" s="15" t="s">
        <v>220</v>
      </c>
      <c r="E67" s="15">
        <v>2023</v>
      </c>
      <c r="F67" s="15" t="s">
        <v>162</v>
      </c>
      <c r="G67" s="15" t="s">
        <v>133</v>
      </c>
      <c r="H67" s="15" t="s">
        <v>136</v>
      </c>
      <c r="I67" s="15" t="s">
        <v>139</v>
      </c>
      <c r="J67" s="15" t="s">
        <v>141</v>
      </c>
      <c r="K67" s="15" t="s">
        <v>282</v>
      </c>
      <c r="L67" s="15" t="s">
        <v>287</v>
      </c>
      <c r="M67" s="15">
        <v>0.377</v>
      </c>
      <c r="N67" s="15">
        <v>0.314</v>
      </c>
      <c r="O67" s="15">
        <v>2.8000000000000001E-2</v>
      </c>
      <c r="P67" s="15">
        <v>0.26</v>
      </c>
      <c r="Q67" s="15">
        <v>0.187</v>
      </c>
      <c r="R67" s="15">
        <v>0.44600000000000001</v>
      </c>
      <c r="S67" s="15">
        <v>9.2249999999999996</v>
      </c>
      <c r="U67" s="15">
        <v>21122.434000000001</v>
      </c>
      <c r="V67" s="15">
        <v>130</v>
      </c>
    </row>
    <row r="68" spans="2:22" x14ac:dyDescent="0.25">
      <c r="B68" s="15" t="s">
        <v>122</v>
      </c>
      <c r="C68" s="15" t="s">
        <v>207</v>
      </c>
      <c r="D68" s="15" t="s">
        <v>221</v>
      </c>
      <c r="E68" s="15">
        <v>2023</v>
      </c>
      <c r="F68" s="15" t="s">
        <v>162</v>
      </c>
      <c r="G68" s="15" t="s">
        <v>133</v>
      </c>
      <c r="H68" s="15" t="s">
        <v>136</v>
      </c>
      <c r="I68" s="15" t="s">
        <v>139</v>
      </c>
      <c r="J68" s="15" t="s">
        <v>141</v>
      </c>
      <c r="K68" s="15" t="s">
        <v>282</v>
      </c>
      <c r="L68" s="15" t="s">
        <v>283</v>
      </c>
      <c r="M68" s="15">
        <v>0.25</v>
      </c>
      <c r="N68" s="15">
        <v>0.20100000000000001</v>
      </c>
      <c r="O68" s="15">
        <v>7.0000000000000001E-3</v>
      </c>
      <c r="P68" s="15">
        <v>0.191</v>
      </c>
      <c r="Q68" s="15">
        <v>0.128</v>
      </c>
      <c r="R68" s="15">
        <v>0.307</v>
      </c>
      <c r="S68" s="15">
        <v>9.2479999999999993</v>
      </c>
      <c r="U68" s="15">
        <v>21197.674999999999</v>
      </c>
      <c r="V68" s="15">
        <v>920</v>
      </c>
    </row>
    <row r="69" spans="2:22" x14ac:dyDescent="0.25">
      <c r="B69" s="15" t="s">
        <v>122</v>
      </c>
      <c r="C69" s="15" t="s">
        <v>207</v>
      </c>
      <c r="D69" s="15" t="s">
        <v>221</v>
      </c>
      <c r="E69" s="15">
        <v>2023</v>
      </c>
      <c r="F69" s="15" t="s">
        <v>162</v>
      </c>
      <c r="G69" s="15" t="s">
        <v>133</v>
      </c>
      <c r="H69" s="15" t="s">
        <v>136</v>
      </c>
      <c r="I69" s="15" t="s">
        <v>139</v>
      </c>
      <c r="J69" s="15" t="s">
        <v>141</v>
      </c>
      <c r="K69" s="15" t="s">
        <v>282</v>
      </c>
      <c r="L69" s="15" t="s">
        <v>284</v>
      </c>
      <c r="M69" s="15">
        <v>0.32</v>
      </c>
      <c r="N69" s="15">
        <v>0.27</v>
      </c>
      <c r="O69" s="15">
        <v>1.7000000000000001E-2</v>
      </c>
      <c r="P69" s="15">
        <v>0.25</v>
      </c>
      <c r="Q69" s="15">
        <v>0.16200000000000001</v>
      </c>
      <c r="R69" s="15">
        <v>0.40200000000000002</v>
      </c>
      <c r="S69" s="15">
        <v>9.2110000000000003</v>
      </c>
      <c r="U69" s="15">
        <v>21144.633999999998</v>
      </c>
      <c r="V69" s="15">
        <v>250</v>
      </c>
    </row>
    <row r="70" spans="2:22" x14ac:dyDescent="0.25">
      <c r="B70" s="15" t="s">
        <v>122</v>
      </c>
      <c r="C70" s="15" t="s">
        <v>207</v>
      </c>
      <c r="D70" s="15" t="s">
        <v>221</v>
      </c>
      <c r="E70" s="15">
        <v>2023</v>
      </c>
      <c r="F70" s="15" t="s">
        <v>162</v>
      </c>
      <c r="G70" s="15" t="s">
        <v>133</v>
      </c>
      <c r="H70" s="15" t="s">
        <v>136</v>
      </c>
      <c r="I70" s="15" t="s">
        <v>139</v>
      </c>
      <c r="J70" s="15" t="s">
        <v>141</v>
      </c>
      <c r="K70" s="15" t="s">
        <v>282</v>
      </c>
      <c r="L70" s="15" t="s">
        <v>285</v>
      </c>
      <c r="M70" s="15">
        <v>0.11600000000000001</v>
      </c>
      <c r="N70" s="15">
        <v>0.127</v>
      </c>
      <c r="O70" s="15">
        <v>7.0000000000000001E-3</v>
      </c>
      <c r="P70" s="15">
        <v>8.5000000000000006E-2</v>
      </c>
      <c r="Q70" s="15">
        <v>6.4000000000000001E-2</v>
      </c>
      <c r="R70" s="15">
        <v>0.128</v>
      </c>
      <c r="S70" s="15">
        <v>9.2560000000000002</v>
      </c>
      <c r="U70" s="15">
        <v>21872.625</v>
      </c>
      <c r="V70" s="15">
        <v>310</v>
      </c>
    </row>
    <row r="71" spans="2:22" x14ac:dyDescent="0.25">
      <c r="B71" s="15" t="s">
        <v>122</v>
      </c>
      <c r="C71" s="15" t="s">
        <v>207</v>
      </c>
      <c r="D71" s="15" t="s">
        <v>221</v>
      </c>
      <c r="E71" s="15">
        <v>2023</v>
      </c>
      <c r="F71" s="15" t="s">
        <v>162</v>
      </c>
      <c r="G71" s="15" t="s">
        <v>133</v>
      </c>
      <c r="H71" s="15" t="s">
        <v>136</v>
      </c>
      <c r="I71" s="15" t="s">
        <v>139</v>
      </c>
      <c r="J71" s="15" t="s">
        <v>141</v>
      </c>
      <c r="K71" s="15" t="s">
        <v>282</v>
      </c>
      <c r="L71" s="15" t="s">
        <v>286</v>
      </c>
      <c r="M71" s="15">
        <v>0.17799999999999999</v>
      </c>
      <c r="N71" s="15">
        <v>0.159</v>
      </c>
      <c r="O71" s="15">
        <v>3.0000000000000001E-3</v>
      </c>
      <c r="P71" s="15">
        <v>0.13400000000000001</v>
      </c>
      <c r="Q71" s="15">
        <v>8.7999999999999995E-2</v>
      </c>
      <c r="R71" s="15">
        <v>0.21</v>
      </c>
      <c r="S71" s="15">
        <v>9.1080000000000005</v>
      </c>
      <c r="U71" s="15">
        <v>21396.36</v>
      </c>
      <c r="V71" s="15">
        <v>2310</v>
      </c>
    </row>
    <row r="72" spans="2:22" x14ac:dyDescent="0.25">
      <c r="B72" s="15" t="s">
        <v>122</v>
      </c>
      <c r="C72" s="15" t="s">
        <v>207</v>
      </c>
      <c r="D72" s="15" t="s">
        <v>221</v>
      </c>
      <c r="E72" s="15">
        <v>2023</v>
      </c>
      <c r="F72" s="15" t="s">
        <v>162</v>
      </c>
      <c r="G72" s="15" t="s">
        <v>133</v>
      </c>
      <c r="H72" s="15" t="s">
        <v>136</v>
      </c>
      <c r="I72" s="15" t="s">
        <v>139</v>
      </c>
      <c r="J72" s="15" t="s">
        <v>141</v>
      </c>
      <c r="K72" s="15" t="s">
        <v>282</v>
      </c>
      <c r="L72" s="15" t="s">
        <v>287</v>
      </c>
      <c r="M72" s="15">
        <v>0.42</v>
      </c>
      <c r="N72" s="15">
        <v>0.32</v>
      </c>
      <c r="O72" s="15">
        <v>2.8000000000000001E-2</v>
      </c>
      <c r="P72" s="15">
        <v>0.32</v>
      </c>
      <c r="Q72" s="15">
        <v>0.20399999999999999</v>
      </c>
      <c r="R72" s="15">
        <v>0.54200000000000004</v>
      </c>
      <c r="S72" s="15">
        <v>9.2249999999999996</v>
      </c>
      <c r="U72" s="15">
        <v>21123.09</v>
      </c>
      <c r="V72" s="15">
        <v>130</v>
      </c>
    </row>
    <row r="73" spans="2:22" x14ac:dyDescent="0.25">
      <c r="B73" s="15" t="s">
        <v>122</v>
      </c>
      <c r="C73" s="15" t="s">
        <v>207</v>
      </c>
      <c r="D73" s="15" t="s">
        <v>222</v>
      </c>
      <c r="E73" s="15">
        <v>2023</v>
      </c>
      <c r="F73" s="15" t="s">
        <v>162</v>
      </c>
      <c r="G73" s="15" t="s">
        <v>133</v>
      </c>
      <c r="H73" s="15" t="s">
        <v>136</v>
      </c>
      <c r="I73" s="15" t="s">
        <v>139</v>
      </c>
      <c r="J73" s="15" t="s">
        <v>141</v>
      </c>
      <c r="K73" s="15" t="s">
        <v>282</v>
      </c>
      <c r="L73" s="15" t="s">
        <v>283</v>
      </c>
      <c r="M73" s="15">
        <v>0.29299999999999998</v>
      </c>
      <c r="N73" s="15">
        <v>0.217</v>
      </c>
      <c r="O73" s="15">
        <v>7.0000000000000001E-3</v>
      </c>
      <c r="P73" s="15">
        <v>0.23100000000000001</v>
      </c>
      <c r="Q73" s="15">
        <v>0.151</v>
      </c>
      <c r="R73" s="15">
        <v>0.35399999999999998</v>
      </c>
      <c r="S73" s="15">
        <v>9.4920000000000009</v>
      </c>
      <c r="U73" s="15">
        <v>108469.749</v>
      </c>
      <c r="V73" s="15">
        <v>920</v>
      </c>
    </row>
    <row r="74" spans="2:22" x14ac:dyDescent="0.25">
      <c r="B74" s="15" t="s">
        <v>122</v>
      </c>
      <c r="C74" s="15" t="s">
        <v>207</v>
      </c>
      <c r="D74" s="15" t="s">
        <v>222</v>
      </c>
      <c r="E74" s="15">
        <v>2023</v>
      </c>
      <c r="F74" s="15" t="s">
        <v>162</v>
      </c>
      <c r="G74" s="15" t="s">
        <v>133</v>
      </c>
      <c r="H74" s="15" t="s">
        <v>136</v>
      </c>
      <c r="I74" s="15" t="s">
        <v>139</v>
      </c>
      <c r="J74" s="15" t="s">
        <v>141</v>
      </c>
      <c r="K74" s="15" t="s">
        <v>282</v>
      </c>
      <c r="L74" s="15" t="s">
        <v>284</v>
      </c>
      <c r="M74" s="15">
        <v>0.35599999999999998</v>
      </c>
      <c r="N74" s="15">
        <v>0.27500000000000002</v>
      </c>
      <c r="O74" s="15">
        <v>1.7000000000000001E-2</v>
      </c>
      <c r="P74" s="15">
        <v>0.28499999999999998</v>
      </c>
      <c r="Q74" s="15">
        <v>0.193</v>
      </c>
      <c r="R74" s="15">
        <v>0.43099999999999999</v>
      </c>
      <c r="S74" s="15">
        <v>9.4499999999999993</v>
      </c>
      <c r="U74" s="15">
        <v>108122.677</v>
      </c>
      <c r="V74" s="15">
        <v>250</v>
      </c>
    </row>
    <row r="75" spans="2:22" x14ac:dyDescent="0.25">
      <c r="B75" s="15" t="s">
        <v>122</v>
      </c>
      <c r="C75" s="15" t="s">
        <v>207</v>
      </c>
      <c r="D75" s="15" t="s">
        <v>222</v>
      </c>
      <c r="E75" s="15">
        <v>2023</v>
      </c>
      <c r="F75" s="15" t="s">
        <v>162</v>
      </c>
      <c r="G75" s="15" t="s">
        <v>133</v>
      </c>
      <c r="H75" s="15" t="s">
        <v>136</v>
      </c>
      <c r="I75" s="15" t="s">
        <v>139</v>
      </c>
      <c r="J75" s="15" t="s">
        <v>141</v>
      </c>
      <c r="K75" s="15" t="s">
        <v>282</v>
      </c>
      <c r="L75" s="15" t="s">
        <v>285</v>
      </c>
      <c r="M75" s="15">
        <v>0.128</v>
      </c>
      <c r="N75" s="15">
        <v>0.122</v>
      </c>
      <c r="O75" s="15">
        <v>7.0000000000000001E-3</v>
      </c>
      <c r="P75" s="15">
        <v>9.5000000000000001E-2</v>
      </c>
      <c r="Q75" s="15">
        <v>6.9000000000000006E-2</v>
      </c>
      <c r="R75" s="15">
        <v>0.157</v>
      </c>
      <c r="S75" s="15">
        <v>9.5</v>
      </c>
      <c r="U75" s="15">
        <v>110550.966</v>
      </c>
      <c r="V75" s="15">
        <v>310</v>
      </c>
    </row>
    <row r="76" spans="2:22" x14ac:dyDescent="0.25">
      <c r="B76" s="15" t="s">
        <v>122</v>
      </c>
      <c r="C76" s="15" t="s">
        <v>207</v>
      </c>
      <c r="D76" s="15" t="s">
        <v>222</v>
      </c>
      <c r="E76" s="15">
        <v>2023</v>
      </c>
      <c r="F76" s="15" t="s">
        <v>162</v>
      </c>
      <c r="G76" s="15" t="s">
        <v>133</v>
      </c>
      <c r="H76" s="15" t="s">
        <v>136</v>
      </c>
      <c r="I76" s="15" t="s">
        <v>139</v>
      </c>
      <c r="J76" s="15" t="s">
        <v>141</v>
      </c>
      <c r="K76" s="15" t="s">
        <v>282</v>
      </c>
      <c r="L76" s="15" t="s">
        <v>286</v>
      </c>
      <c r="M76" s="15">
        <v>0.20599999999999999</v>
      </c>
      <c r="N76" s="15">
        <v>0.17100000000000001</v>
      </c>
      <c r="O76" s="15">
        <v>4.0000000000000001E-3</v>
      </c>
      <c r="P76" s="15">
        <v>0.159</v>
      </c>
      <c r="Q76" s="15">
        <v>0.10100000000000001</v>
      </c>
      <c r="R76" s="15">
        <v>0.253</v>
      </c>
      <c r="S76" s="15">
        <v>9.36</v>
      </c>
      <c r="U76" s="15">
        <v>108136.177</v>
      </c>
      <c r="V76" s="15">
        <v>2310</v>
      </c>
    </row>
    <row r="77" spans="2:22" x14ac:dyDescent="0.25">
      <c r="B77" s="15" t="s">
        <v>122</v>
      </c>
      <c r="C77" s="15" t="s">
        <v>207</v>
      </c>
      <c r="D77" s="15" t="s">
        <v>222</v>
      </c>
      <c r="E77" s="15">
        <v>2023</v>
      </c>
      <c r="F77" s="15" t="s">
        <v>162</v>
      </c>
      <c r="G77" s="15" t="s">
        <v>133</v>
      </c>
      <c r="H77" s="15" t="s">
        <v>136</v>
      </c>
      <c r="I77" s="15" t="s">
        <v>139</v>
      </c>
      <c r="J77" s="15" t="s">
        <v>141</v>
      </c>
      <c r="K77" s="15" t="s">
        <v>282</v>
      </c>
      <c r="L77" s="15" t="s">
        <v>287</v>
      </c>
      <c r="M77" s="15">
        <v>0.47</v>
      </c>
      <c r="N77" s="15">
        <v>0.33500000000000002</v>
      </c>
      <c r="O77" s="15">
        <v>2.9000000000000001E-2</v>
      </c>
      <c r="P77" s="15">
        <v>0.36099999999999999</v>
      </c>
      <c r="Q77" s="15">
        <v>0.251</v>
      </c>
      <c r="R77" s="15">
        <v>0.55500000000000005</v>
      </c>
      <c r="S77" s="15">
        <v>9.4719999999999995</v>
      </c>
      <c r="U77" s="15">
        <v>108158.481</v>
      </c>
      <c r="V77" s="15">
        <v>130</v>
      </c>
    </row>
    <row r="78" spans="2:22" x14ac:dyDescent="0.25">
      <c r="B78" s="15" t="s">
        <v>122</v>
      </c>
      <c r="C78" s="15" t="s">
        <v>207</v>
      </c>
      <c r="D78" s="15" t="s">
        <v>223</v>
      </c>
      <c r="E78" s="15">
        <v>2023</v>
      </c>
      <c r="F78" s="15" t="s">
        <v>162</v>
      </c>
      <c r="G78" s="15" t="s">
        <v>133</v>
      </c>
      <c r="H78" s="15" t="s">
        <v>136</v>
      </c>
      <c r="I78" s="15" t="s">
        <v>139</v>
      </c>
      <c r="J78" s="15" t="s">
        <v>141</v>
      </c>
      <c r="K78" s="15" t="s">
        <v>282</v>
      </c>
      <c r="L78" s="15" t="s">
        <v>283</v>
      </c>
      <c r="M78" s="15">
        <v>0.36399999999999999</v>
      </c>
      <c r="N78" s="15">
        <v>0.28299999999999997</v>
      </c>
      <c r="O78" s="15">
        <v>8.9999999999999993E-3</v>
      </c>
      <c r="P78" s="15">
        <v>0.3</v>
      </c>
      <c r="Q78" s="15">
        <v>0.188</v>
      </c>
      <c r="R78" s="15">
        <v>0.44500000000000001</v>
      </c>
      <c r="S78" s="15">
        <v>9.4920000000000009</v>
      </c>
      <c r="U78" s="15">
        <v>108469.966</v>
      </c>
      <c r="V78" s="15">
        <v>920</v>
      </c>
    </row>
    <row r="79" spans="2:22" x14ac:dyDescent="0.25">
      <c r="B79" s="15" t="s">
        <v>122</v>
      </c>
      <c r="C79" s="15" t="s">
        <v>207</v>
      </c>
      <c r="D79" s="15" t="s">
        <v>223</v>
      </c>
      <c r="E79" s="15">
        <v>2023</v>
      </c>
      <c r="F79" s="15" t="s">
        <v>162</v>
      </c>
      <c r="G79" s="15" t="s">
        <v>133</v>
      </c>
      <c r="H79" s="15" t="s">
        <v>136</v>
      </c>
      <c r="I79" s="15" t="s">
        <v>139</v>
      </c>
      <c r="J79" s="15" t="s">
        <v>141</v>
      </c>
      <c r="K79" s="15" t="s">
        <v>282</v>
      </c>
      <c r="L79" s="15" t="s">
        <v>284</v>
      </c>
      <c r="M79" s="15">
        <v>0.433</v>
      </c>
      <c r="N79" s="15">
        <v>0.30299999999999999</v>
      </c>
      <c r="O79" s="15">
        <v>1.9E-2</v>
      </c>
      <c r="P79" s="15">
        <v>0.35499999999999998</v>
      </c>
      <c r="Q79" s="15">
        <v>0.23799999999999999</v>
      </c>
      <c r="R79" s="15">
        <v>0.50800000000000001</v>
      </c>
      <c r="S79" s="15">
        <v>9.4499999999999993</v>
      </c>
      <c r="U79" s="15">
        <v>108125.363</v>
      </c>
      <c r="V79" s="15">
        <v>250</v>
      </c>
    </row>
    <row r="80" spans="2:22" x14ac:dyDescent="0.25">
      <c r="B80" s="15" t="s">
        <v>122</v>
      </c>
      <c r="C80" s="15" t="s">
        <v>207</v>
      </c>
      <c r="D80" s="15" t="s">
        <v>223</v>
      </c>
      <c r="E80" s="15">
        <v>2023</v>
      </c>
      <c r="F80" s="15" t="s">
        <v>162</v>
      </c>
      <c r="G80" s="15" t="s">
        <v>133</v>
      </c>
      <c r="H80" s="15" t="s">
        <v>136</v>
      </c>
      <c r="I80" s="15" t="s">
        <v>139</v>
      </c>
      <c r="J80" s="15" t="s">
        <v>141</v>
      </c>
      <c r="K80" s="15" t="s">
        <v>282</v>
      </c>
      <c r="L80" s="15" t="s">
        <v>285</v>
      </c>
      <c r="M80" s="15">
        <v>0.15</v>
      </c>
      <c r="N80" s="15">
        <v>0.129</v>
      </c>
      <c r="O80" s="15">
        <v>7.0000000000000001E-3</v>
      </c>
      <c r="P80" s="15">
        <v>0.108</v>
      </c>
      <c r="Q80" s="15">
        <v>0.08</v>
      </c>
      <c r="R80" s="15">
        <v>0.17599999999999999</v>
      </c>
      <c r="S80" s="15">
        <v>9.5</v>
      </c>
      <c r="U80" s="15">
        <v>110551.694</v>
      </c>
      <c r="V80" s="15">
        <v>310</v>
      </c>
    </row>
    <row r="81" spans="2:22" x14ac:dyDescent="0.25">
      <c r="B81" s="15" t="s">
        <v>122</v>
      </c>
      <c r="C81" s="15" t="s">
        <v>207</v>
      </c>
      <c r="D81" s="15" t="s">
        <v>223</v>
      </c>
      <c r="E81" s="15">
        <v>2023</v>
      </c>
      <c r="F81" s="15" t="s">
        <v>162</v>
      </c>
      <c r="G81" s="15" t="s">
        <v>133</v>
      </c>
      <c r="H81" s="15" t="s">
        <v>136</v>
      </c>
      <c r="I81" s="15" t="s">
        <v>139</v>
      </c>
      <c r="J81" s="15" t="s">
        <v>141</v>
      </c>
      <c r="K81" s="15" t="s">
        <v>282</v>
      </c>
      <c r="L81" s="15" t="s">
        <v>286</v>
      </c>
      <c r="M81" s="15">
        <v>0.24299999999999999</v>
      </c>
      <c r="N81" s="15">
        <v>0.2</v>
      </c>
      <c r="O81" s="15">
        <v>4.0000000000000001E-3</v>
      </c>
      <c r="P81" s="15">
        <v>0.191</v>
      </c>
      <c r="Q81" s="15">
        <v>0.122</v>
      </c>
      <c r="R81" s="15">
        <v>0.30299999999999999</v>
      </c>
      <c r="S81" s="15">
        <v>9.36</v>
      </c>
      <c r="U81" s="15">
        <v>108136.929</v>
      </c>
      <c r="V81" s="15">
        <v>2310</v>
      </c>
    </row>
    <row r="82" spans="2:22" x14ac:dyDescent="0.25">
      <c r="B82" s="15" t="s">
        <v>122</v>
      </c>
      <c r="C82" s="15" t="s">
        <v>207</v>
      </c>
      <c r="D82" s="15" t="s">
        <v>223</v>
      </c>
      <c r="E82" s="15">
        <v>2023</v>
      </c>
      <c r="F82" s="15" t="s">
        <v>162</v>
      </c>
      <c r="G82" s="15" t="s">
        <v>133</v>
      </c>
      <c r="H82" s="15" t="s">
        <v>136</v>
      </c>
      <c r="I82" s="15" t="s">
        <v>139</v>
      </c>
      <c r="J82" s="15" t="s">
        <v>141</v>
      </c>
      <c r="K82" s="15" t="s">
        <v>282</v>
      </c>
      <c r="L82" s="15" t="s">
        <v>287</v>
      </c>
      <c r="M82" s="15">
        <v>0.54100000000000004</v>
      </c>
      <c r="N82" s="15">
        <v>0.38800000000000001</v>
      </c>
      <c r="O82" s="15">
        <v>3.4000000000000002E-2</v>
      </c>
      <c r="P82" s="15">
        <v>0.434</v>
      </c>
      <c r="Q82" s="15">
        <v>0.28899999999999998</v>
      </c>
      <c r="R82" s="15">
        <v>0.63100000000000001</v>
      </c>
      <c r="S82" s="15">
        <v>9.4719999999999995</v>
      </c>
      <c r="U82" s="15">
        <v>108158.481</v>
      </c>
      <c r="V82" s="15">
        <v>130</v>
      </c>
    </row>
    <row r="83" spans="2:22" x14ac:dyDescent="0.25">
      <c r="B83" s="15" t="s">
        <v>122</v>
      </c>
      <c r="C83" s="15" t="s">
        <v>207</v>
      </c>
      <c r="D83" s="15" t="s">
        <v>224</v>
      </c>
      <c r="E83" s="15">
        <v>2023</v>
      </c>
      <c r="F83" s="15" t="s">
        <v>162</v>
      </c>
      <c r="G83" s="15" t="s">
        <v>133</v>
      </c>
      <c r="H83" s="15" t="s">
        <v>136</v>
      </c>
      <c r="I83" s="15" t="s">
        <v>139</v>
      </c>
      <c r="J83" s="15" t="s">
        <v>141</v>
      </c>
      <c r="K83" s="15" t="s">
        <v>282</v>
      </c>
      <c r="L83" s="15" t="s">
        <v>283</v>
      </c>
      <c r="M83" s="15">
        <v>0.39800000000000002</v>
      </c>
      <c r="N83" s="15">
        <v>0.314</v>
      </c>
      <c r="O83" s="15">
        <v>0.01</v>
      </c>
      <c r="P83" s="15">
        <v>0.32900000000000001</v>
      </c>
      <c r="Q83" s="15">
        <v>0.224</v>
      </c>
      <c r="R83" s="15">
        <v>0.48099999999999998</v>
      </c>
      <c r="S83" s="15">
        <v>9.9600000000000009</v>
      </c>
      <c r="U83" s="15">
        <v>273543.15600000002</v>
      </c>
      <c r="V83" s="15">
        <v>920</v>
      </c>
    </row>
    <row r="84" spans="2:22" x14ac:dyDescent="0.25">
      <c r="B84" s="15" t="s">
        <v>122</v>
      </c>
      <c r="C84" s="15" t="s">
        <v>207</v>
      </c>
      <c r="D84" s="15" t="s">
        <v>224</v>
      </c>
      <c r="E84" s="15">
        <v>2023</v>
      </c>
      <c r="F84" s="15" t="s">
        <v>162</v>
      </c>
      <c r="G84" s="15" t="s">
        <v>133</v>
      </c>
      <c r="H84" s="15" t="s">
        <v>136</v>
      </c>
      <c r="I84" s="15" t="s">
        <v>139</v>
      </c>
      <c r="J84" s="15" t="s">
        <v>141</v>
      </c>
      <c r="K84" s="15" t="s">
        <v>282</v>
      </c>
      <c r="L84" s="15" t="s">
        <v>284</v>
      </c>
      <c r="M84" s="15">
        <v>0.45800000000000002</v>
      </c>
      <c r="N84" s="15">
        <v>0.30099999999999999</v>
      </c>
      <c r="O84" s="15">
        <v>1.9E-2</v>
      </c>
      <c r="P84" s="15">
        <v>0.39700000000000002</v>
      </c>
      <c r="Q84" s="15">
        <v>0.254</v>
      </c>
      <c r="R84" s="15">
        <v>0.55400000000000005</v>
      </c>
      <c r="S84" s="15">
        <v>9.9109999999999996</v>
      </c>
      <c r="U84" s="15">
        <v>272719.29499999998</v>
      </c>
      <c r="V84" s="15">
        <v>250</v>
      </c>
    </row>
    <row r="85" spans="2:22" x14ac:dyDescent="0.25">
      <c r="B85" s="15" t="s">
        <v>122</v>
      </c>
      <c r="C85" s="15" t="s">
        <v>207</v>
      </c>
      <c r="D85" s="15" t="s">
        <v>224</v>
      </c>
      <c r="E85" s="15">
        <v>2023</v>
      </c>
      <c r="F85" s="15" t="s">
        <v>162</v>
      </c>
      <c r="G85" s="15" t="s">
        <v>133</v>
      </c>
      <c r="H85" s="15" t="s">
        <v>136</v>
      </c>
      <c r="I85" s="15" t="s">
        <v>139</v>
      </c>
      <c r="J85" s="15" t="s">
        <v>141</v>
      </c>
      <c r="K85" s="15" t="s">
        <v>282</v>
      </c>
      <c r="L85" s="15" t="s">
        <v>285</v>
      </c>
      <c r="M85" s="15">
        <v>0.17399999999999999</v>
      </c>
      <c r="N85" s="15">
        <v>0.14099999999999999</v>
      </c>
      <c r="O85" s="15">
        <v>8.0000000000000002E-3</v>
      </c>
      <c r="P85" s="15">
        <v>0.13900000000000001</v>
      </c>
      <c r="Q85" s="15">
        <v>8.5999999999999993E-2</v>
      </c>
      <c r="R85" s="15">
        <v>0.215</v>
      </c>
      <c r="S85" s="15">
        <v>9.9710000000000001</v>
      </c>
      <c r="U85" s="15">
        <v>277341.51799999998</v>
      </c>
      <c r="V85" s="15">
        <v>310</v>
      </c>
    </row>
    <row r="86" spans="2:22" x14ac:dyDescent="0.25">
      <c r="B86" s="15" t="s">
        <v>122</v>
      </c>
      <c r="C86" s="15" t="s">
        <v>207</v>
      </c>
      <c r="D86" s="15" t="s">
        <v>224</v>
      </c>
      <c r="E86" s="15">
        <v>2023</v>
      </c>
      <c r="F86" s="15" t="s">
        <v>162</v>
      </c>
      <c r="G86" s="15" t="s">
        <v>133</v>
      </c>
      <c r="H86" s="15" t="s">
        <v>136</v>
      </c>
      <c r="I86" s="15" t="s">
        <v>139</v>
      </c>
      <c r="J86" s="15" t="s">
        <v>141</v>
      </c>
      <c r="K86" s="15" t="s">
        <v>282</v>
      </c>
      <c r="L86" s="15" t="s">
        <v>286</v>
      </c>
      <c r="M86" s="15">
        <v>0.26900000000000002</v>
      </c>
      <c r="N86" s="15">
        <v>0.19600000000000001</v>
      </c>
      <c r="O86" s="15">
        <v>4.0000000000000001E-3</v>
      </c>
      <c r="P86" s="15">
        <v>0.218</v>
      </c>
      <c r="Q86" s="15">
        <v>0.14099999999999999</v>
      </c>
      <c r="R86" s="15">
        <v>0.33600000000000002</v>
      </c>
      <c r="S86" s="15">
        <v>9.84</v>
      </c>
      <c r="U86" s="15">
        <v>271483.91899999999</v>
      </c>
      <c r="V86" s="15">
        <v>2310</v>
      </c>
    </row>
    <row r="87" spans="2:22" x14ac:dyDescent="0.25">
      <c r="B87" s="15" t="s">
        <v>122</v>
      </c>
      <c r="C87" s="15" t="s">
        <v>207</v>
      </c>
      <c r="D87" s="15" t="s">
        <v>224</v>
      </c>
      <c r="E87" s="15">
        <v>2023</v>
      </c>
      <c r="F87" s="15" t="s">
        <v>162</v>
      </c>
      <c r="G87" s="15" t="s">
        <v>133</v>
      </c>
      <c r="H87" s="15" t="s">
        <v>136</v>
      </c>
      <c r="I87" s="15" t="s">
        <v>139</v>
      </c>
      <c r="J87" s="15" t="s">
        <v>141</v>
      </c>
      <c r="K87" s="15" t="s">
        <v>282</v>
      </c>
      <c r="L87" s="15" t="s">
        <v>287</v>
      </c>
      <c r="M87" s="15">
        <v>0.59899999999999998</v>
      </c>
      <c r="N87" s="15">
        <v>0.44700000000000001</v>
      </c>
      <c r="O87" s="15">
        <v>3.9E-2</v>
      </c>
      <c r="P87" s="15">
        <v>0.47899999999999998</v>
      </c>
      <c r="Q87" s="15">
        <v>0.34399999999999997</v>
      </c>
      <c r="R87" s="15">
        <v>0.66400000000000003</v>
      </c>
      <c r="S87" s="15">
        <v>9.9359999999999999</v>
      </c>
      <c r="U87" s="15">
        <v>272075.40100000001</v>
      </c>
      <c r="V87" s="15">
        <v>130</v>
      </c>
    </row>
    <row r="88" spans="2:22" x14ac:dyDescent="0.25">
      <c r="B88" s="15" t="s">
        <v>122</v>
      </c>
      <c r="C88" s="15" t="s">
        <v>207</v>
      </c>
      <c r="D88" s="15" t="s">
        <v>225</v>
      </c>
      <c r="E88" s="15">
        <v>2023</v>
      </c>
      <c r="F88" s="15" t="s">
        <v>162</v>
      </c>
      <c r="G88" s="15" t="s">
        <v>133</v>
      </c>
      <c r="H88" s="15" t="s">
        <v>136</v>
      </c>
      <c r="I88" s="15" t="s">
        <v>139</v>
      </c>
      <c r="J88" s="15" t="s">
        <v>141</v>
      </c>
      <c r="K88" s="15" t="s">
        <v>282</v>
      </c>
      <c r="L88" s="15" t="s">
        <v>283</v>
      </c>
      <c r="M88" s="15">
        <v>0.40500000000000003</v>
      </c>
      <c r="N88" s="15">
        <v>0.26500000000000001</v>
      </c>
      <c r="O88" s="15">
        <v>8.9999999999999993E-3</v>
      </c>
      <c r="P88" s="15">
        <v>0.35199999999999998</v>
      </c>
      <c r="Q88" s="15">
        <v>0.24099999999999999</v>
      </c>
      <c r="R88" s="15">
        <v>0.501</v>
      </c>
      <c r="S88" s="15">
        <v>9.9600000000000009</v>
      </c>
      <c r="U88" s="15">
        <v>273543.83</v>
      </c>
      <c r="V88" s="15">
        <v>920</v>
      </c>
    </row>
    <row r="89" spans="2:22" x14ac:dyDescent="0.25">
      <c r="B89" s="15" t="s">
        <v>122</v>
      </c>
      <c r="C89" s="15" t="s">
        <v>207</v>
      </c>
      <c r="D89" s="15" t="s">
        <v>225</v>
      </c>
      <c r="E89" s="15">
        <v>2023</v>
      </c>
      <c r="F89" s="15" t="s">
        <v>162</v>
      </c>
      <c r="G89" s="15" t="s">
        <v>133</v>
      </c>
      <c r="H89" s="15" t="s">
        <v>136</v>
      </c>
      <c r="I89" s="15" t="s">
        <v>139</v>
      </c>
      <c r="J89" s="15" t="s">
        <v>141</v>
      </c>
      <c r="K89" s="15" t="s">
        <v>282</v>
      </c>
      <c r="L89" s="15" t="s">
        <v>284</v>
      </c>
      <c r="M89" s="15">
        <v>0.47</v>
      </c>
      <c r="N89" s="15">
        <v>0.28999999999999998</v>
      </c>
      <c r="O89" s="15">
        <v>1.7999999999999999E-2</v>
      </c>
      <c r="P89" s="15">
        <v>0.4</v>
      </c>
      <c r="Q89" s="15">
        <v>0.27700000000000002</v>
      </c>
      <c r="R89" s="15">
        <v>0.55700000000000005</v>
      </c>
      <c r="S89" s="15">
        <v>9.9109999999999996</v>
      </c>
      <c r="U89" s="15">
        <v>272719.63900000002</v>
      </c>
      <c r="V89" s="15">
        <v>250</v>
      </c>
    </row>
    <row r="90" spans="2:22" x14ac:dyDescent="0.25">
      <c r="B90" s="15" t="s">
        <v>122</v>
      </c>
      <c r="C90" s="15" t="s">
        <v>207</v>
      </c>
      <c r="D90" s="15" t="s">
        <v>225</v>
      </c>
      <c r="E90" s="15">
        <v>2023</v>
      </c>
      <c r="F90" s="15" t="s">
        <v>162</v>
      </c>
      <c r="G90" s="15" t="s">
        <v>133</v>
      </c>
      <c r="H90" s="15" t="s">
        <v>136</v>
      </c>
      <c r="I90" s="15" t="s">
        <v>139</v>
      </c>
      <c r="J90" s="15" t="s">
        <v>141</v>
      </c>
      <c r="K90" s="15" t="s">
        <v>282</v>
      </c>
      <c r="L90" s="15" t="s">
        <v>285</v>
      </c>
      <c r="M90" s="15">
        <v>0.188</v>
      </c>
      <c r="N90" s="15">
        <v>0.13600000000000001</v>
      </c>
      <c r="O90" s="15">
        <v>8.0000000000000002E-3</v>
      </c>
      <c r="P90" s="15">
        <v>0.157</v>
      </c>
      <c r="Q90" s="15">
        <v>9.6000000000000002E-2</v>
      </c>
      <c r="R90" s="15">
        <v>0.23499999999999999</v>
      </c>
      <c r="S90" s="15">
        <v>9.9710000000000001</v>
      </c>
      <c r="U90" s="15">
        <v>277342.15299999999</v>
      </c>
      <c r="V90" s="15">
        <v>310</v>
      </c>
    </row>
    <row r="91" spans="2:22" x14ac:dyDescent="0.25">
      <c r="B91" s="15" t="s">
        <v>122</v>
      </c>
      <c r="C91" s="15" t="s">
        <v>207</v>
      </c>
      <c r="D91" s="15" t="s">
        <v>225</v>
      </c>
      <c r="E91" s="15">
        <v>2023</v>
      </c>
      <c r="F91" s="15" t="s">
        <v>162</v>
      </c>
      <c r="G91" s="15" t="s">
        <v>133</v>
      </c>
      <c r="H91" s="15" t="s">
        <v>136</v>
      </c>
      <c r="I91" s="15" t="s">
        <v>139</v>
      </c>
      <c r="J91" s="15" t="s">
        <v>141</v>
      </c>
      <c r="K91" s="15" t="s">
        <v>282</v>
      </c>
      <c r="L91" s="15" t="s">
        <v>286</v>
      </c>
      <c r="M91" s="15">
        <v>0.28799999999999998</v>
      </c>
      <c r="N91" s="15">
        <v>0.20899999999999999</v>
      </c>
      <c r="O91" s="15">
        <v>4.0000000000000001E-3</v>
      </c>
      <c r="P91" s="15">
        <v>0.23699999999999999</v>
      </c>
      <c r="Q91" s="15">
        <v>0.156</v>
      </c>
      <c r="R91" s="15">
        <v>0.35599999999999998</v>
      </c>
      <c r="S91" s="15">
        <v>9.84</v>
      </c>
      <c r="U91" s="15">
        <v>271483.33600000001</v>
      </c>
      <c r="V91" s="15">
        <v>2310</v>
      </c>
    </row>
    <row r="92" spans="2:22" x14ac:dyDescent="0.25">
      <c r="B92" s="15" t="s">
        <v>122</v>
      </c>
      <c r="C92" s="15" t="s">
        <v>207</v>
      </c>
      <c r="D92" s="15" t="s">
        <v>225</v>
      </c>
      <c r="E92" s="15">
        <v>2023</v>
      </c>
      <c r="F92" s="15" t="s">
        <v>162</v>
      </c>
      <c r="G92" s="15" t="s">
        <v>133</v>
      </c>
      <c r="H92" s="15" t="s">
        <v>136</v>
      </c>
      <c r="I92" s="15" t="s">
        <v>139</v>
      </c>
      <c r="J92" s="15" t="s">
        <v>141</v>
      </c>
      <c r="K92" s="15" t="s">
        <v>282</v>
      </c>
      <c r="L92" s="15" t="s">
        <v>287</v>
      </c>
      <c r="M92" s="15">
        <v>0.61799999999999999</v>
      </c>
      <c r="N92" s="15">
        <v>0.45100000000000001</v>
      </c>
      <c r="O92" s="15">
        <v>0.04</v>
      </c>
      <c r="P92" s="15">
        <v>0.54100000000000004</v>
      </c>
      <c r="Q92" s="15">
        <v>0.375</v>
      </c>
      <c r="R92" s="15">
        <v>0.73499999999999999</v>
      </c>
      <c r="S92" s="15">
        <v>9.9359999999999999</v>
      </c>
      <c r="U92" s="15">
        <v>272075.54599999997</v>
      </c>
      <c r="V92" s="15">
        <v>130</v>
      </c>
    </row>
    <row r="93" spans="2:22" x14ac:dyDescent="0.25">
      <c r="B93" s="15" t="s">
        <v>122</v>
      </c>
      <c r="C93" s="15" t="s">
        <v>207</v>
      </c>
      <c r="D93" s="15" t="s">
        <v>226</v>
      </c>
      <c r="E93" s="15">
        <v>2023</v>
      </c>
      <c r="F93" s="15" t="s">
        <v>162</v>
      </c>
      <c r="G93" s="15" t="s">
        <v>133</v>
      </c>
      <c r="H93" s="15" t="s">
        <v>136</v>
      </c>
      <c r="I93" s="15" t="s">
        <v>139</v>
      </c>
      <c r="J93" s="15" t="s">
        <v>141</v>
      </c>
      <c r="K93" s="15" t="s">
        <v>282</v>
      </c>
      <c r="L93" s="15" t="s">
        <v>283</v>
      </c>
      <c r="M93" s="15">
        <v>0.40799999999999997</v>
      </c>
      <c r="N93" s="15">
        <v>0.23899999999999999</v>
      </c>
      <c r="O93" s="15">
        <v>8.0000000000000002E-3</v>
      </c>
      <c r="P93" s="15">
        <v>0.35799999999999998</v>
      </c>
      <c r="Q93" s="15">
        <v>0.251</v>
      </c>
      <c r="R93" s="15">
        <v>0.503</v>
      </c>
      <c r="S93" s="15">
        <v>10.685</v>
      </c>
      <c r="U93" s="15">
        <v>535470.16700000002</v>
      </c>
      <c r="V93" s="15">
        <v>920</v>
      </c>
    </row>
    <row r="94" spans="2:22" x14ac:dyDescent="0.25">
      <c r="B94" s="15" t="s">
        <v>122</v>
      </c>
      <c r="C94" s="15" t="s">
        <v>207</v>
      </c>
      <c r="D94" s="15" t="s">
        <v>226</v>
      </c>
      <c r="E94" s="15">
        <v>2023</v>
      </c>
      <c r="F94" s="15" t="s">
        <v>162</v>
      </c>
      <c r="G94" s="15" t="s">
        <v>133</v>
      </c>
      <c r="H94" s="15" t="s">
        <v>136</v>
      </c>
      <c r="I94" s="15" t="s">
        <v>139</v>
      </c>
      <c r="J94" s="15" t="s">
        <v>141</v>
      </c>
      <c r="K94" s="15" t="s">
        <v>282</v>
      </c>
      <c r="L94" s="15" t="s">
        <v>284</v>
      </c>
      <c r="M94" s="15">
        <v>0.45800000000000002</v>
      </c>
      <c r="N94" s="15">
        <v>0.27200000000000002</v>
      </c>
      <c r="O94" s="15">
        <v>1.7000000000000001E-2</v>
      </c>
      <c r="P94" s="15">
        <v>0.40400000000000003</v>
      </c>
      <c r="Q94" s="15">
        <v>0.28199999999999997</v>
      </c>
      <c r="R94" s="15">
        <v>0.54400000000000004</v>
      </c>
      <c r="S94" s="15">
        <v>10.627000000000001</v>
      </c>
      <c r="U94" s="15">
        <v>534432.48199999996</v>
      </c>
      <c r="V94" s="15">
        <v>250</v>
      </c>
    </row>
    <row r="95" spans="2:22" x14ac:dyDescent="0.25">
      <c r="B95" s="15" t="s">
        <v>122</v>
      </c>
      <c r="C95" s="15" t="s">
        <v>207</v>
      </c>
      <c r="D95" s="15" t="s">
        <v>226</v>
      </c>
      <c r="E95" s="15">
        <v>2023</v>
      </c>
      <c r="F95" s="15" t="s">
        <v>162</v>
      </c>
      <c r="G95" s="15" t="s">
        <v>133</v>
      </c>
      <c r="H95" s="15" t="s">
        <v>136</v>
      </c>
      <c r="I95" s="15" t="s">
        <v>139</v>
      </c>
      <c r="J95" s="15" t="s">
        <v>141</v>
      </c>
      <c r="K95" s="15" t="s">
        <v>282</v>
      </c>
      <c r="L95" s="15" t="s">
        <v>285</v>
      </c>
      <c r="M95" s="15">
        <v>0.19700000000000001</v>
      </c>
      <c r="N95" s="15">
        <v>0.13800000000000001</v>
      </c>
      <c r="O95" s="15">
        <v>8.0000000000000002E-3</v>
      </c>
      <c r="P95" s="15">
        <v>0.16600000000000001</v>
      </c>
      <c r="Q95" s="15">
        <v>0.105</v>
      </c>
      <c r="R95" s="15">
        <v>0.23599999999999999</v>
      </c>
      <c r="S95" s="15">
        <v>10.696999999999999</v>
      </c>
      <c r="U95" s="15">
        <v>540968.84</v>
      </c>
      <c r="V95" s="15">
        <v>310</v>
      </c>
    </row>
    <row r="96" spans="2:22" x14ac:dyDescent="0.25">
      <c r="B96" s="15" t="s">
        <v>122</v>
      </c>
      <c r="C96" s="15" t="s">
        <v>207</v>
      </c>
      <c r="D96" s="15" t="s">
        <v>226</v>
      </c>
      <c r="E96" s="15">
        <v>2023</v>
      </c>
      <c r="F96" s="15" t="s">
        <v>162</v>
      </c>
      <c r="G96" s="15" t="s">
        <v>133</v>
      </c>
      <c r="H96" s="15" t="s">
        <v>136</v>
      </c>
      <c r="I96" s="15" t="s">
        <v>139</v>
      </c>
      <c r="J96" s="15" t="s">
        <v>141</v>
      </c>
      <c r="K96" s="15" t="s">
        <v>282</v>
      </c>
      <c r="L96" s="15" t="s">
        <v>286</v>
      </c>
      <c r="M96" s="15">
        <v>0.29299999999999998</v>
      </c>
      <c r="N96" s="15">
        <v>0.191</v>
      </c>
      <c r="O96" s="15">
        <v>4.0000000000000001E-3</v>
      </c>
      <c r="P96" s="15">
        <v>0.249</v>
      </c>
      <c r="Q96" s="15">
        <v>0.16800000000000001</v>
      </c>
      <c r="R96" s="15">
        <v>0.36699999999999999</v>
      </c>
      <c r="S96" s="15">
        <v>10.582000000000001</v>
      </c>
      <c r="U96" s="15">
        <v>530821.31099999999</v>
      </c>
      <c r="V96" s="15">
        <v>2310</v>
      </c>
    </row>
    <row r="97" spans="2:22" x14ac:dyDescent="0.25">
      <c r="B97" s="15" t="s">
        <v>122</v>
      </c>
      <c r="C97" s="15" t="s">
        <v>207</v>
      </c>
      <c r="D97" s="15" t="s">
        <v>226</v>
      </c>
      <c r="E97" s="15">
        <v>2023</v>
      </c>
      <c r="F97" s="15" t="s">
        <v>162</v>
      </c>
      <c r="G97" s="15" t="s">
        <v>133</v>
      </c>
      <c r="H97" s="15" t="s">
        <v>136</v>
      </c>
      <c r="I97" s="15" t="s">
        <v>139</v>
      </c>
      <c r="J97" s="15" t="s">
        <v>141</v>
      </c>
      <c r="K97" s="15" t="s">
        <v>282</v>
      </c>
      <c r="L97" s="15" t="s">
        <v>287</v>
      </c>
      <c r="M97" s="15">
        <v>0.61699999999999999</v>
      </c>
      <c r="N97" s="15">
        <v>0.44500000000000001</v>
      </c>
      <c r="O97" s="15">
        <v>3.9E-2</v>
      </c>
      <c r="P97" s="15">
        <v>0.51100000000000001</v>
      </c>
      <c r="Q97" s="15">
        <v>0.34399999999999997</v>
      </c>
      <c r="R97" s="15">
        <v>0.72899999999999998</v>
      </c>
      <c r="S97" s="15">
        <v>10.656000000000001</v>
      </c>
      <c r="U97" s="15">
        <v>532576.85400000005</v>
      </c>
      <c r="V97" s="15">
        <v>130</v>
      </c>
    </row>
    <row r="98" spans="2:22" x14ac:dyDescent="0.25">
      <c r="B98" s="15" t="s">
        <v>122</v>
      </c>
      <c r="C98" s="15" t="s">
        <v>207</v>
      </c>
      <c r="D98" s="15" t="s">
        <v>227</v>
      </c>
      <c r="E98" s="15">
        <v>2023</v>
      </c>
      <c r="F98" s="15" t="s">
        <v>162</v>
      </c>
      <c r="G98" s="15" t="s">
        <v>133</v>
      </c>
      <c r="H98" s="15" t="s">
        <v>136</v>
      </c>
      <c r="I98" s="15" t="s">
        <v>139</v>
      </c>
      <c r="J98" s="15" t="s">
        <v>141</v>
      </c>
      <c r="K98" s="15" t="s">
        <v>282</v>
      </c>
      <c r="L98" s="15" t="s">
        <v>283</v>
      </c>
      <c r="M98" s="15">
        <v>0.41499999999999998</v>
      </c>
      <c r="N98" s="15">
        <v>0.23699999999999999</v>
      </c>
      <c r="O98" s="15">
        <v>8.0000000000000002E-3</v>
      </c>
      <c r="P98" s="15">
        <v>0.36399999999999999</v>
      </c>
      <c r="Q98" s="15">
        <v>0.26300000000000001</v>
      </c>
      <c r="R98" s="15">
        <v>0.50800000000000001</v>
      </c>
      <c r="S98" s="15">
        <v>10.685</v>
      </c>
      <c r="U98" s="15">
        <v>535475.29700000002</v>
      </c>
      <c r="V98" s="15">
        <v>920</v>
      </c>
    </row>
    <row r="99" spans="2:22" x14ac:dyDescent="0.25">
      <c r="B99" s="15" t="s">
        <v>122</v>
      </c>
      <c r="C99" s="15" t="s">
        <v>207</v>
      </c>
      <c r="D99" s="15" t="s">
        <v>227</v>
      </c>
      <c r="E99" s="15">
        <v>2023</v>
      </c>
      <c r="F99" s="15" t="s">
        <v>162</v>
      </c>
      <c r="G99" s="15" t="s">
        <v>133</v>
      </c>
      <c r="H99" s="15" t="s">
        <v>136</v>
      </c>
      <c r="I99" s="15" t="s">
        <v>139</v>
      </c>
      <c r="J99" s="15" t="s">
        <v>141</v>
      </c>
      <c r="K99" s="15" t="s">
        <v>282</v>
      </c>
      <c r="L99" s="15" t="s">
        <v>284</v>
      </c>
      <c r="M99" s="15">
        <v>0.45900000000000002</v>
      </c>
      <c r="N99" s="15">
        <v>0.25900000000000001</v>
      </c>
      <c r="O99" s="15">
        <v>1.6E-2</v>
      </c>
      <c r="P99" s="15">
        <v>0.41</v>
      </c>
      <c r="Q99" s="15">
        <v>0.28899999999999998</v>
      </c>
      <c r="R99" s="15">
        <v>0.55000000000000004</v>
      </c>
      <c r="S99" s="15">
        <v>10.627000000000001</v>
      </c>
      <c r="U99" s="15">
        <v>534436.929</v>
      </c>
      <c r="V99" s="15">
        <v>250</v>
      </c>
    </row>
    <row r="100" spans="2:22" x14ac:dyDescent="0.25">
      <c r="B100" s="15" t="s">
        <v>122</v>
      </c>
      <c r="C100" s="15" t="s">
        <v>207</v>
      </c>
      <c r="D100" s="15" t="s">
        <v>227</v>
      </c>
      <c r="E100" s="15">
        <v>2023</v>
      </c>
      <c r="F100" s="15" t="s">
        <v>162</v>
      </c>
      <c r="G100" s="15" t="s">
        <v>133</v>
      </c>
      <c r="H100" s="15" t="s">
        <v>136</v>
      </c>
      <c r="I100" s="15" t="s">
        <v>139</v>
      </c>
      <c r="J100" s="15" t="s">
        <v>141</v>
      </c>
      <c r="K100" s="15" t="s">
        <v>282</v>
      </c>
      <c r="L100" s="15" t="s">
        <v>285</v>
      </c>
      <c r="M100" s="15">
        <v>0.20200000000000001</v>
      </c>
      <c r="N100" s="15">
        <v>0.128</v>
      </c>
      <c r="O100" s="15">
        <v>7.0000000000000001E-3</v>
      </c>
      <c r="P100" s="15">
        <v>0.17</v>
      </c>
      <c r="Q100" s="15">
        <v>0.11700000000000001</v>
      </c>
      <c r="R100" s="15">
        <v>0.25900000000000001</v>
      </c>
      <c r="S100" s="15">
        <v>10.698</v>
      </c>
      <c r="U100" s="15">
        <v>540968.18200000003</v>
      </c>
      <c r="V100" s="15">
        <v>310</v>
      </c>
    </row>
    <row r="101" spans="2:22" x14ac:dyDescent="0.25">
      <c r="B101" s="15" t="s">
        <v>122</v>
      </c>
      <c r="C101" s="15" t="s">
        <v>207</v>
      </c>
      <c r="D101" s="15" t="s">
        <v>227</v>
      </c>
      <c r="E101" s="15">
        <v>2023</v>
      </c>
      <c r="F101" s="15" t="s">
        <v>162</v>
      </c>
      <c r="G101" s="15" t="s">
        <v>133</v>
      </c>
      <c r="H101" s="15" t="s">
        <v>136</v>
      </c>
      <c r="I101" s="15" t="s">
        <v>139</v>
      </c>
      <c r="J101" s="15" t="s">
        <v>141</v>
      </c>
      <c r="K101" s="15" t="s">
        <v>282</v>
      </c>
      <c r="L101" s="15" t="s">
        <v>286</v>
      </c>
      <c r="M101" s="15">
        <v>0.30199999999999999</v>
      </c>
      <c r="N101" s="15">
        <v>0.193</v>
      </c>
      <c r="O101" s="15">
        <v>4.0000000000000001E-3</v>
      </c>
      <c r="P101" s="15">
        <v>0.26</v>
      </c>
      <c r="Q101" s="15">
        <v>0.17399999999999999</v>
      </c>
      <c r="R101" s="15">
        <v>0.378</v>
      </c>
      <c r="S101" s="15">
        <v>10.583</v>
      </c>
      <c r="U101" s="15">
        <v>530823.47900000005</v>
      </c>
      <c r="V101" s="15">
        <v>2310</v>
      </c>
    </row>
    <row r="102" spans="2:22" x14ac:dyDescent="0.25">
      <c r="B102" s="15" t="s">
        <v>122</v>
      </c>
      <c r="C102" s="15" t="s">
        <v>207</v>
      </c>
      <c r="D102" s="15" t="s">
        <v>227</v>
      </c>
      <c r="E102" s="15">
        <v>2023</v>
      </c>
      <c r="F102" s="15" t="s">
        <v>162</v>
      </c>
      <c r="G102" s="15" t="s">
        <v>133</v>
      </c>
      <c r="H102" s="15" t="s">
        <v>136</v>
      </c>
      <c r="I102" s="15" t="s">
        <v>139</v>
      </c>
      <c r="J102" s="15" t="s">
        <v>141</v>
      </c>
      <c r="K102" s="15" t="s">
        <v>282</v>
      </c>
      <c r="L102" s="15" t="s">
        <v>287</v>
      </c>
      <c r="M102" s="15">
        <v>0.625</v>
      </c>
      <c r="N102" s="15">
        <v>0.42599999999999999</v>
      </c>
      <c r="O102" s="15">
        <v>3.6999999999999998E-2</v>
      </c>
      <c r="P102" s="15">
        <v>0.55800000000000005</v>
      </c>
      <c r="Q102" s="15">
        <v>0.34399999999999997</v>
      </c>
      <c r="R102" s="15">
        <v>0.73399999999999999</v>
      </c>
      <c r="S102" s="15">
        <v>10.657</v>
      </c>
      <c r="U102" s="15">
        <v>532599.60499999998</v>
      </c>
      <c r="V102" s="15">
        <v>130</v>
      </c>
    </row>
    <row r="103" spans="2:22" x14ac:dyDescent="0.25">
      <c r="B103" s="15" t="s">
        <v>122</v>
      </c>
      <c r="C103" s="15" t="s">
        <v>207</v>
      </c>
      <c r="D103" s="15" t="s">
        <v>228</v>
      </c>
      <c r="E103" s="15">
        <v>2023</v>
      </c>
      <c r="F103" s="15" t="s">
        <v>162</v>
      </c>
      <c r="G103" s="15" t="s">
        <v>133</v>
      </c>
      <c r="H103" s="15" t="s">
        <v>136</v>
      </c>
      <c r="I103" s="15" t="s">
        <v>139</v>
      </c>
      <c r="J103" s="15" t="s">
        <v>141</v>
      </c>
      <c r="K103" s="15" t="s">
        <v>282</v>
      </c>
      <c r="L103" s="15" t="s">
        <v>283</v>
      </c>
      <c r="M103" s="15">
        <v>0.41399999999999998</v>
      </c>
      <c r="N103" s="15">
        <v>0.23899999999999999</v>
      </c>
      <c r="O103" s="15">
        <v>8.0000000000000002E-3</v>
      </c>
      <c r="P103" s="15">
        <v>0.36499999999999999</v>
      </c>
      <c r="Q103" s="15">
        <v>0.26300000000000001</v>
      </c>
      <c r="R103" s="15">
        <v>0.499</v>
      </c>
      <c r="S103" s="15">
        <v>11.555</v>
      </c>
      <c r="U103" s="15">
        <v>839226.74</v>
      </c>
      <c r="V103" s="15">
        <v>920</v>
      </c>
    </row>
    <row r="104" spans="2:22" x14ac:dyDescent="0.25">
      <c r="B104" s="15" t="s">
        <v>122</v>
      </c>
      <c r="C104" s="15" t="s">
        <v>207</v>
      </c>
      <c r="D104" s="15" t="s">
        <v>228</v>
      </c>
      <c r="E104" s="15">
        <v>2023</v>
      </c>
      <c r="F104" s="15" t="s">
        <v>162</v>
      </c>
      <c r="G104" s="15" t="s">
        <v>133</v>
      </c>
      <c r="H104" s="15" t="s">
        <v>136</v>
      </c>
      <c r="I104" s="15" t="s">
        <v>139</v>
      </c>
      <c r="J104" s="15" t="s">
        <v>141</v>
      </c>
      <c r="K104" s="15" t="s">
        <v>282</v>
      </c>
      <c r="L104" s="15" t="s">
        <v>284</v>
      </c>
      <c r="M104" s="15">
        <v>0.45200000000000001</v>
      </c>
      <c r="N104" s="15">
        <v>0.246</v>
      </c>
      <c r="O104" s="15">
        <v>1.6E-2</v>
      </c>
      <c r="P104" s="15">
        <v>0.41699999999999998</v>
      </c>
      <c r="Q104" s="15">
        <v>0.28499999999999998</v>
      </c>
      <c r="R104" s="15">
        <v>0.55600000000000005</v>
      </c>
      <c r="S104" s="15">
        <v>11.487</v>
      </c>
      <c r="U104" s="15">
        <v>837717.31299999997</v>
      </c>
      <c r="V104" s="15">
        <v>250</v>
      </c>
    </row>
    <row r="105" spans="2:22" x14ac:dyDescent="0.25">
      <c r="B105" s="15" t="s">
        <v>122</v>
      </c>
      <c r="C105" s="15" t="s">
        <v>207</v>
      </c>
      <c r="D105" s="15" t="s">
        <v>228</v>
      </c>
      <c r="E105" s="15">
        <v>2023</v>
      </c>
      <c r="F105" s="15" t="s">
        <v>162</v>
      </c>
      <c r="G105" s="15" t="s">
        <v>133</v>
      </c>
      <c r="H105" s="15" t="s">
        <v>136</v>
      </c>
      <c r="I105" s="15" t="s">
        <v>139</v>
      </c>
      <c r="J105" s="15" t="s">
        <v>141</v>
      </c>
      <c r="K105" s="15" t="s">
        <v>282</v>
      </c>
      <c r="L105" s="15" t="s">
        <v>285</v>
      </c>
      <c r="M105" s="15">
        <v>0.20300000000000001</v>
      </c>
      <c r="N105" s="15">
        <v>0.127</v>
      </c>
      <c r="O105" s="15">
        <v>7.0000000000000001E-3</v>
      </c>
      <c r="P105" s="15">
        <v>0.16700000000000001</v>
      </c>
      <c r="Q105" s="15">
        <v>0.112</v>
      </c>
      <c r="R105" s="15">
        <v>0.26500000000000001</v>
      </c>
      <c r="S105" s="15">
        <v>11.571</v>
      </c>
      <c r="U105" s="15">
        <v>845650.00100000005</v>
      </c>
      <c r="V105" s="15">
        <v>310</v>
      </c>
    </row>
    <row r="106" spans="2:22" x14ac:dyDescent="0.25">
      <c r="B106" s="15" t="s">
        <v>122</v>
      </c>
      <c r="C106" s="15" t="s">
        <v>207</v>
      </c>
      <c r="D106" s="15" t="s">
        <v>228</v>
      </c>
      <c r="E106" s="15">
        <v>2023</v>
      </c>
      <c r="F106" s="15" t="s">
        <v>162</v>
      </c>
      <c r="G106" s="15" t="s">
        <v>133</v>
      </c>
      <c r="H106" s="15" t="s">
        <v>136</v>
      </c>
      <c r="I106" s="15" t="s">
        <v>139</v>
      </c>
      <c r="J106" s="15" t="s">
        <v>141</v>
      </c>
      <c r="K106" s="15" t="s">
        <v>282</v>
      </c>
      <c r="L106" s="15" t="s">
        <v>286</v>
      </c>
      <c r="M106" s="15">
        <v>0.30399999999999999</v>
      </c>
      <c r="N106" s="15">
        <v>0.187</v>
      </c>
      <c r="O106" s="15">
        <v>4.0000000000000001E-3</v>
      </c>
      <c r="P106" s="15">
        <v>0.26300000000000001</v>
      </c>
      <c r="Q106" s="15">
        <v>0.17699999999999999</v>
      </c>
      <c r="R106" s="15">
        <v>0.38400000000000001</v>
      </c>
      <c r="S106" s="15">
        <v>11.474</v>
      </c>
      <c r="U106" s="15">
        <v>831932.86399999994</v>
      </c>
      <c r="V106" s="15">
        <v>2310</v>
      </c>
    </row>
    <row r="107" spans="2:22" x14ac:dyDescent="0.25">
      <c r="B107" s="15" t="s">
        <v>122</v>
      </c>
      <c r="C107" s="15" t="s">
        <v>207</v>
      </c>
      <c r="D107" s="15" t="s">
        <v>228</v>
      </c>
      <c r="E107" s="15">
        <v>2023</v>
      </c>
      <c r="F107" s="15" t="s">
        <v>162</v>
      </c>
      <c r="G107" s="15" t="s">
        <v>133</v>
      </c>
      <c r="H107" s="15" t="s">
        <v>136</v>
      </c>
      <c r="I107" s="15" t="s">
        <v>139</v>
      </c>
      <c r="J107" s="15" t="s">
        <v>141</v>
      </c>
      <c r="K107" s="15" t="s">
        <v>282</v>
      </c>
      <c r="L107" s="15" t="s">
        <v>287</v>
      </c>
      <c r="M107" s="15">
        <v>0.62</v>
      </c>
      <c r="N107" s="15">
        <v>0.42699999999999999</v>
      </c>
      <c r="O107" s="15">
        <v>3.6999999999999998E-2</v>
      </c>
      <c r="P107" s="15">
        <v>0.51600000000000001</v>
      </c>
      <c r="Q107" s="15">
        <v>0.36799999999999999</v>
      </c>
      <c r="R107" s="15">
        <v>0.72099999999999997</v>
      </c>
      <c r="S107" s="15">
        <v>11.525</v>
      </c>
      <c r="U107" s="15">
        <v>834561.26199999999</v>
      </c>
      <c r="V107" s="15">
        <v>130</v>
      </c>
    </row>
    <row r="108" spans="2:22" x14ac:dyDescent="0.25">
      <c r="B108" s="15" t="s">
        <v>122</v>
      </c>
      <c r="C108" s="15" t="s">
        <v>207</v>
      </c>
      <c r="D108" s="15" t="s">
        <v>229</v>
      </c>
      <c r="E108" s="15">
        <v>2023</v>
      </c>
      <c r="F108" s="15" t="s">
        <v>162</v>
      </c>
      <c r="G108" s="15" t="s">
        <v>133</v>
      </c>
      <c r="H108" s="15" t="s">
        <v>136</v>
      </c>
      <c r="I108" s="15" t="s">
        <v>139</v>
      </c>
      <c r="J108" s="15" t="s">
        <v>141</v>
      </c>
      <c r="K108" s="15" t="s">
        <v>282</v>
      </c>
      <c r="L108" s="15" t="s">
        <v>283</v>
      </c>
      <c r="M108" s="15">
        <v>0.41</v>
      </c>
      <c r="N108" s="15">
        <v>0.23400000000000001</v>
      </c>
      <c r="O108" s="15">
        <v>8.0000000000000002E-3</v>
      </c>
      <c r="P108" s="15">
        <v>0.36</v>
      </c>
      <c r="Q108" s="15">
        <v>0.255</v>
      </c>
      <c r="R108" s="15">
        <v>0.50900000000000001</v>
      </c>
      <c r="S108" s="15">
        <v>11.555</v>
      </c>
      <c r="U108" s="15">
        <v>839214.58600000001</v>
      </c>
      <c r="V108" s="15">
        <v>920</v>
      </c>
    </row>
    <row r="109" spans="2:22" x14ac:dyDescent="0.25">
      <c r="B109" s="15" t="s">
        <v>122</v>
      </c>
      <c r="C109" s="15" t="s">
        <v>207</v>
      </c>
      <c r="D109" s="15" t="s">
        <v>229</v>
      </c>
      <c r="E109" s="15">
        <v>2023</v>
      </c>
      <c r="F109" s="15" t="s">
        <v>162</v>
      </c>
      <c r="G109" s="15" t="s">
        <v>133</v>
      </c>
      <c r="H109" s="15" t="s">
        <v>136</v>
      </c>
      <c r="I109" s="15" t="s">
        <v>139</v>
      </c>
      <c r="J109" s="15" t="s">
        <v>141</v>
      </c>
      <c r="K109" s="15" t="s">
        <v>282</v>
      </c>
      <c r="L109" s="15" t="s">
        <v>284</v>
      </c>
      <c r="M109" s="15">
        <v>0.44600000000000001</v>
      </c>
      <c r="N109" s="15">
        <v>0.247</v>
      </c>
      <c r="O109" s="15">
        <v>1.6E-2</v>
      </c>
      <c r="P109" s="15">
        <v>0.40500000000000003</v>
      </c>
      <c r="Q109" s="15">
        <v>0.27800000000000002</v>
      </c>
      <c r="R109" s="15">
        <v>0.55600000000000005</v>
      </c>
      <c r="S109" s="15">
        <v>11.487</v>
      </c>
      <c r="U109" s="15">
        <v>837715.98899999994</v>
      </c>
      <c r="V109" s="15">
        <v>250</v>
      </c>
    </row>
    <row r="110" spans="2:22" x14ac:dyDescent="0.25">
      <c r="B110" s="15" t="s">
        <v>122</v>
      </c>
      <c r="C110" s="15" t="s">
        <v>207</v>
      </c>
      <c r="D110" s="15" t="s">
        <v>229</v>
      </c>
      <c r="E110" s="15">
        <v>2023</v>
      </c>
      <c r="F110" s="15" t="s">
        <v>162</v>
      </c>
      <c r="G110" s="15" t="s">
        <v>133</v>
      </c>
      <c r="H110" s="15" t="s">
        <v>136</v>
      </c>
      <c r="I110" s="15" t="s">
        <v>139</v>
      </c>
      <c r="J110" s="15" t="s">
        <v>141</v>
      </c>
      <c r="K110" s="15" t="s">
        <v>282</v>
      </c>
      <c r="L110" s="15" t="s">
        <v>285</v>
      </c>
      <c r="M110" s="15">
        <v>0.20399999999999999</v>
      </c>
      <c r="N110" s="15">
        <v>0.14699999999999999</v>
      </c>
      <c r="O110" s="15">
        <v>8.0000000000000002E-3</v>
      </c>
      <c r="P110" s="15">
        <v>0.16800000000000001</v>
      </c>
      <c r="Q110" s="15">
        <v>0.108</v>
      </c>
      <c r="R110" s="15">
        <v>0.25900000000000001</v>
      </c>
      <c r="S110" s="15">
        <v>11.571</v>
      </c>
      <c r="U110" s="15">
        <v>845655.08499999996</v>
      </c>
      <c r="V110" s="15">
        <v>310</v>
      </c>
    </row>
    <row r="111" spans="2:22" x14ac:dyDescent="0.25">
      <c r="B111" s="15" t="s">
        <v>122</v>
      </c>
      <c r="C111" s="15" t="s">
        <v>207</v>
      </c>
      <c r="D111" s="15" t="s">
        <v>229</v>
      </c>
      <c r="E111" s="15">
        <v>2023</v>
      </c>
      <c r="F111" s="15" t="s">
        <v>162</v>
      </c>
      <c r="G111" s="15" t="s">
        <v>133</v>
      </c>
      <c r="H111" s="15" t="s">
        <v>136</v>
      </c>
      <c r="I111" s="15" t="s">
        <v>139</v>
      </c>
      <c r="J111" s="15" t="s">
        <v>141</v>
      </c>
      <c r="K111" s="15" t="s">
        <v>282</v>
      </c>
      <c r="L111" s="15" t="s">
        <v>286</v>
      </c>
      <c r="M111" s="15">
        <v>0.30299999999999999</v>
      </c>
      <c r="N111" s="15">
        <v>0.184</v>
      </c>
      <c r="O111" s="15">
        <v>4.0000000000000001E-3</v>
      </c>
      <c r="P111" s="15">
        <v>0.26200000000000001</v>
      </c>
      <c r="Q111" s="15">
        <v>0.17499999999999999</v>
      </c>
      <c r="R111" s="15">
        <v>0.38900000000000001</v>
      </c>
      <c r="S111" s="15">
        <v>11.474</v>
      </c>
      <c r="U111" s="15">
        <v>831941.33100000001</v>
      </c>
      <c r="V111" s="15">
        <v>2310</v>
      </c>
    </row>
    <row r="112" spans="2:22" x14ac:dyDescent="0.25">
      <c r="B112" s="15" t="s">
        <v>122</v>
      </c>
      <c r="C112" s="15" t="s">
        <v>207</v>
      </c>
      <c r="D112" s="15" t="s">
        <v>229</v>
      </c>
      <c r="E112" s="15">
        <v>2023</v>
      </c>
      <c r="F112" s="15" t="s">
        <v>162</v>
      </c>
      <c r="G112" s="15" t="s">
        <v>133</v>
      </c>
      <c r="H112" s="15" t="s">
        <v>136</v>
      </c>
      <c r="I112" s="15" t="s">
        <v>139</v>
      </c>
      <c r="J112" s="15" t="s">
        <v>141</v>
      </c>
      <c r="K112" s="15" t="s">
        <v>282</v>
      </c>
      <c r="L112" s="15" t="s">
        <v>287</v>
      </c>
      <c r="M112" s="15">
        <v>0.61499999999999999</v>
      </c>
      <c r="N112" s="15">
        <v>0.41899999999999998</v>
      </c>
      <c r="O112" s="15">
        <v>3.6999999999999998E-2</v>
      </c>
      <c r="P112" s="15">
        <v>0.50800000000000001</v>
      </c>
      <c r="Q112" s="15">
        <v>0.35599999999999998</v>
      </c>
      <c r="R112" s="15">
        <v>0.71299999999999997</v>
      </c>
      <c r="S112" s="15">
        <v>11.523999999999999</v>
      </c>
      <c r="U112" s="15">
        <v>834562.45</v>
      </c>
      <c r="V112" s="15">
        <v>130</v>
      </c>
    </row>
    <row r="113" spans="2:22" x14ac:dyDescent="0.25">
      <c r="B113" s="15" t="s">
        <v>122</v>
      </c>
      <c r="C113" s="15" t="s">
        <v>207</v>
      </c>
      <c r="D113" s="15" t="s">
        <v>230</v>
      </c>
      <c r="E113" s="15">
        <v>2023</v>
      </c>
      <c r="F113" s="15" t="s">
        <v>162</v>
      </c>
      <c r="G113" s="15" t="s">
        <v>133</v>
      </c>
      <c r="H113" s="15" t="s">
        <v>136</v>
      </c>
      <c r="I113" s="15" t="s">
        <v>139</v>
      </c>
      <c r="J113" s="15" t="s">
        <v>141</v>
      </c>
      <c r="K113" s="15" t="s">
        <v>282</v>
      </c>
      <c r="L113" s="15" t="s">
        <v>283</v>
      </c>
      <c r="M113" s="15">
        <v>0.40500000000000003</v>
      </c>
      <c r="N113" s="15">
        <v>0.23300000000000001</v>
      </c>
      <c r="O113" s="15">
        <v>8.0000000000000002E-3</v>
      </c>
      <c r="P113" s="15">
        <v>0.35199999999999998</v>
      </c>
      <c r="Q113" s="15">
        <v>0.251</v>
      </c>
      <c r="R113" s="15">
        <v>0.498</v>
      </c>
      <c r="S113" s="15">
        <v>12.358000000000001</v>
      </c>
      <c r="U113" s="15">
        <v>1097077.828</v>
      </c>
      <c r="V113" s="15">
        <v>920</v>
      </c>
    </row>
    <row r="114" spans="2:22" x14ac:dyDescent="0.25">
      <c r="B114" s="15" t="s">
        <v>122</v>
      </c>
      <c r="C114" s="15" t="s">
        <v>207</v>
      </c>
      <c r="D114" s="15" t="s">
        <v>230</v>
      </c>
      <c r="E114" s="15">
        <v>2023</v>
      </c>
      <c r="F114" s="15" t="s">
        <v>162</v>
      </c>
      <c r="G114" s="15" t="s">
        <v>133</v>
      </c>
      <c r="H114" s="15" t="s">
        <v>136</v>
      </c>
      <c r="I114" s="15" t="s">
        <v>139</v>
      </c>
      <c r="J114" s="15" t="s">
        <v>141</v>
      </c>
      <c r="K114" s="15" t="s">
        <v>282</v>
      </c>
      <c r="L114" s="15" t="s">
        <v>284</v>
      </c>
      <c r="M114" s="15">
        <v>0.443</v>
      </c>
      <c r="N114" s="15">
        <v>0.248</v>
      </c>
      <c r="O114" s="15">
        <v>1.6E-2</v>
      </c>
      <c r="P114" s="15">
        <v>0.40200000000000002</v>
      </c>
      <c r="Q114" s="15">
        <v>0.27500000000000002</v>
      </c>
      <c r="R114" s="15">
        <v>0.55000000000000004</v>
      </c>
      <c r="S114" s="15">
        <v>12.282</v>
      </c>
      <c r="U114" s="15">
        <v>1096355.037</v>
      </c>
      <c r="V114" s="15">
        <v>250</v>
      </c>
    </row>
    <row r="115" spans="2:22" x14ac:dyDescent="0.25">
      <c r="B115" s="15" t="s">
        <v>122</v>
      </c>
      <c r="C115" s="15" t="s">
        <v>207</v>
      </c>
      <c r="D115" s="15" t="s">
        <v>230</v>
      </c>
      <c r="E115" s="15">
        <v>2023</v>
      </c>
      <c r="F115" s="15" t="s">
        <v>162</v>
      </c>
      <c r="G115" s="15" t="s">
        <v>133</v>
      </c>
      <c r="H115" s="15" t="s">
        <v>136</v>
      </c>
      <c r="I115" s="15" t="s">
        <v>139</v>
      </c>
      <c r="J115" s="15" t="s">
        <v>141</v>
      </c>
      <c r="K115" s="15" t="s">
        <v>282</v>
      </c>
      <c r="L115" s="15" t="s">
        <v>285</v>
      </c>
      <c r="M115" s="15">
        <v>0.20200000000000001</v>
      </c>
      <c r="N115" s="15">
        <v>0.13500000000000001</v>
      </c>
      <c r="O115" s="15">
        <v>8.0000000000000002E-3</v>
      </c>
      <c r="P115" s="15">
        <v>0.17</v>
      </c>
      <c r="Q115" s="15">
        <v>0.111</v>
      </c>
      <c r="R115" s="15">
        <v>0.253</v>
      </c>
      <c r="S115" s="15">
        <v>12.377000000000001</v>
      </c>
      <c r="U115" s="15">
        <v>1102959.548</v>
      </c>
      <c r="V115" s="15">
        <v>310</v>
      </c>
    </row>
    <row r="116" spans="2:22" x14ac:dyDescent="0.25">
      <c r="B116" s="15" t="s">
        <v>122</v>
      </c>
      <c r="C116" s="15" t="s">
        <v>207</v>
      </c>
      <c r="D116" s="15" t="s">
        <v>230</v>
      </c>
      <c r="E116" s="15">
        <v>2023</v>
      </c>
      <c r="F116" s="15" t="s">
        <v>162</v>
      </c>
      <c r="G116" s="15" t="s">
        <v>133</v>
      </c>
      <c r="H116" s="15" t="s">
        <v>136</v>
      </c>
      <c r="I116" s="15" t="s">
        <v>139</v>
      </c>
      <c r="J116" s="15" t="s">
        <v>141</v>
      </c>
      <c r="K116" s="15" t="s">
        <v>282</v>
      </c>
      <c r="L116" s="15" t="s">
        <v>286</v>
      </c>
      <c r="M116" s="15">
        <v>0.3</v>
      </c>
      <c r="N116" s="15">
        <v>0.18</v>
      </c>
      <c r="O116" s="15">
        <v>4.0000000000000001E-3</v>
      </c>
      <c r="P116" s="15">
        <v>0.25800000000000001</v>
      </c>
      <c r="Q116" s="15">
        <v>0.17599999999999999</v>
      </c>
      <c r="R116" s="15">
        <v>0.38200000000000001</v>
      </c>
      <c r="S116" s="15">
        <v>12.295999999999999</v>
      </c>
      <c r="U116" s="15">
        <v>1087795.916</v>
      </c>
      <c r="V116" s="15">
        <v>2310</v>
      </c>
    </row>
    <row r="117" spans="2:22" x14ac:dyDescent="0.25">
      <c r="B117" s="15" t="s">
        <v>122</v>
      </c>
      <c r="C117" s="15" t="s">
        <v>207</v>
      </c>
      <c r="D117" s="15" t="s">
        <v>230</v>
      </c>
      <c r="E117" s="15">
        <v>2023</v>
      </c>
      <c r="F117" s="15" t="s">
        <v>162</v>
      </c>
      <c r="G117" s="15" t="s">
        <v>133</v>
      </c>
      <c r="H117" s="15" t="s">
        <v>136</v>
      </c>
      <c r="I117" s="15" t="s">
        <v>139</v>
      </c>
      <c r="J117" s="15" t="s">
        <v>141</v>
      </c>
      <c r="K117" s="15" t="s">
        <v>282</v>
      </c>
      <c r="L117" s="15" t="s">
        <v>287</v>
      </c>
      <c r="M117" s="15">
        <v>0.60299999999999998</v>
      </c>
      <c r="N117" s="15">
        <v>0.40400000000000003</v>
      </c>
      <c r="O117" s="15">
        <v>3.5000000000000003E-2</v>
      </c>
      <c r="P117" s="15">
        <v>0.501</v>
      </c>
      <c r="Q117" s="15">
        <v>0.35299999999999998</v>
      </c>
      <c r="R117" s="15">
        <v>0.70899999999999996</v>
      </c>
      <c r="S117" s="15">
        <v>12.324</v>
      </c>
      <c r="U117" s="15">
        <v>1092534.358</v>
      </c>
      <c r="V117" s="15">
        <v>130</v>
      </c>
    </row>
    <row r="118" spans="2:22" x14ac:dyDescent="0.25">
      <c r="B118" s="15" t="s">
        <v>122</v>
      </c>
      <c r="C118" s="15" t="s">
        <v>207</v>
      </c>
      <c r="D118" s="15" t="s">
        <v>231</v>
      </c>
      <c r="E118" s="15">
        <v>2023</v>
      </c>
      <c r="F118" s="15" t="s">
        <v>162</v>
      </c>
      <c r="G118" s="15" t="s">
        <v>133</v>
      </c>
      <c r="H118" s="15" t="s">
        <v>136</v>
      </c>
      <c r="I118" s="15" t="s">
        <v>139</v>
      </c>
      <c r="J118" s="15" t="s">
        <v>141</v>
      </c>
      <c r="K118" s="15" t="s">
        <v>282</v>
      </c>
      <c r="L118" s="15" t="s">
        <v>283</v>
      </c>
      <c r="M118" s="15">
        <v>0.4</v>
      </c>
      <c r="N118" s="15">
        <v>0.23100000000000001</v>
      </c>
      <c r="O118" s="15">
        <v>8.0000000000000002E-3</v>
      </c>
      <c r="P118" s="15">
        <v>0.35</v>
      </c>
      <c r="Q118" s="15">
        <v>0.247</v>
      </c>
      <c r="R118" s="15">
        <v>0.49299999999999999</v>
      </c>
      <c r="S118" s="15">
        <v>12.358000000000001</v>
      </c>
      <c r="U118" s="15">
        <v>1097071.1869999999</v>
      </c>
      <c r="V118" s="15">
        <v>920</v>
      </c>
    </row>
    <row r="119" spans="2:22" x14ac:dyDescent="0.25">
      <c r="B119" s="15" t="s">
        <v>122</v>
      </c>
      <c r="C119" s="15" t="s">
        <v>207</v>
      </c>
      <c r="D119" s="15" t="s">
        <v>231</v>
      </c>
      <c r="E119" s="15">
        <v>2023</v>
      </c>
      <c r="F119" s="15" t="s">
        <v>162</v>
      </c>
      <c r="G119" s="15" t="s">
        <v>133</v>
      </c>
      <c r="H119" s="15" t="s">
        <v>136</v>
      </c>
      <c r="I119" s="15" t="s">
        <v>139</v>
      </c>
      <c r="J119" s="15" t="s">
        <v>141</v>
      </c>
      <c r="K119" s="15" t="s">
        <v>282</v>
      </c>
      <c r="L119" s="15" t="s">
        <v>284</v>
      </c>
      <c r="M119" s="15">
        <v>0.43099999999999999</v>
      </c>
      <c r="N119" s="15">
        <v>0.246</v>
      </c>
      <c r="O119" s="15">
        <v>1.6E-2</v>
      </c>
      <c r="P119" s="15">
        <v>0.40600000000000003</v>
      </c>
      <c r="Q119" s="15">
        <v>0.26300000000000001</v>
      </c>
      <c r="R119" s="15">
        <v>0.52900000000000003</v>
      </c>
      <c r="S119" s="15">
        <v>12.282</v>
      </c>
      <c r="U119" s="15">
        <v>1096344.0560000001</v>
      </c>
      <c r="V119" s="15">
        <v>250</v>
      </c>
    </row>
    <row r="120" spans="2:22" x14ac:dyDescent="0.25">
      <c r="B120" s="15" t="s">
        <v>122</v>
      </c>
      <c r="C120" s="15" t="s">
        <v>207</v>
      </c>
      <c r="D120" s="15" t="s">
        <v>231</v>
      </c>
      <c r="E120" s="15">
        <v>2023</v>
      </c>
      <c r="F120" s="15" t="s">
        <v>162</v>
      </c>
      <c r="G120" s="15" t="s">
        <v>133</v>
      </c>
      <c r="H120" s="15" t="s">
        <v>136</v>
      </c>
      <c r="I120" s="15" t="s">
        <v>139</v>
      </c>
      <c r="J120" s="15" t="s">
        <v>141</v>
      </c>
      <c r="K120" s="15" t="s">
        <v>282</v>
      </c>
      <c r="L120" s="15" t="s">
        <v>285</v>
      </c>
      <c r="M120" s="15">
        <v>0.20200000000000001</v>
      </c>
      <c r="N120" s="15">
        <v>0.126</v>
      </c>
      <c r="O120" s="15">
        <v>7.0000000000000001E-3</v>
      </c>
      <c r="P120" s="15">
        <v>0.17</v>
      </c>
      <c r="Q120" s="15">
        <v>0.113</v>
      </c>
      <c r="R120" s="15">
        <v>0.25</v>
      </c>
      <c r="S120" s="15">
        <v>12.375999999999999</v>
      </c>
      <c r="U120" s="15">
        <v>1102971.328</v>
      </c>
      <c r="V120" s="15">
        <v>310</v>
      </c>
    </row>
    <row r="121" spans="2:22" x14ac:dyDescent="0.25">
      <c r="B121" s="15" t="s">
        <v>122</v>
      </c>
      <c r="C121" s="15" t="s">
        <v>207</v>
      </c>
      <c r="D121" s="15" t="s">
        <v>231</v>
      </c>
      <c r="E121" s="15">
        <v>2023</v>
      </c>
      <c r="F121" s="15" t="s">
        <v>162</v>
      </c>
      <c r="G121" s="15" t="s">
        <v>133</v>
      </c>
      <c r="H121" s="15" t="s">
        <v>136</v>
      </c>
      <c r="I121" s="15" t="s">
        <v>139</v>
      </c>
      <c r="J121" s="15" t="s">
        <v>141</v>
      </c>
      <c r="K121" s="15" t="s">
        <v>282</v>
      </c>
      <c r="L121" s="15" t="s">
        <v>286</v>
      </c>
      <c r="M121" s="15">
        <v>0.29899999999999999</v>
      </c>
      <c r="N121" s="15">
        <v>0.182</v>
      </c>
      <c r="O121" s="15">
        <v>4.0000000000000001E-3</v>
      </c>
      <c r="P121" s="15">
        <v>0.25900000000000001</v>
      </c>
      <c r="Q121" s="15">
        <v>0.17599999999999999</v>
      </c>
      <c r="R121" s="15">
        <v>0.38</v>
      </c>
      <c r="S121" s="15">
        <v>12.295999999999999</v>
      </c>
      <c r="U121" s="15">
        <v>1087817.3529999999</v>
      </c>
      <c r="V121" s="15">
        <v>2310</v>
      </c>
    </row>
    <row r="122" spans="2:22" x14ac:dyDescent="0.25">
      <c r="B122" s="15" t="s">
        <v>122</v>
      </c>
      <c r="C122" s="15" t="s">
        <v>207</v>
      </c>
      <c r="D122" s="15" t="s">
        <v>231</v>
      </c>
      <c r="E122" s="15">
        <v>2023</v>
      </c>
      <c r="F122" s="15" t="s">
        <v>162</v>
      </c>
      <c r="G122" s="15" t="s">
        <v>133</v>
      </c>
      <c r="H122" s="15" t="s">
        <v>136</v>
      </c>
      <c r="I122" s="15" t="s">
        <v>139</v>
      </c>
      <c r="J122" s="15" t="s">
        <v>141</v>
      </c>
      <c r="K122" s="15" t="s">
        <v>282</v>
      </c>
      <c r="L122" s="15" t="s">
        <v>287</v>
      </c>
      <c r="M122" s="15">
        <v>0.59299999999999997</v>
      </c>
      <c r="N122" s="15">
        <v>0.39600000000000002</v>
      </c>
      <c r="O122" s="15">
        <v>3.5000000000000003E-2</v>
      </c>
      <c r="P122" s="15">
        <v>0.502</v>
      </c>
      <c r="Q122" s="15">
        <v>0.34300000000000003</v>
      </c>
      <c r="R122" s="15">
        <v>0.70599999999999996</v>
      </c>
      <c r="S122" s="15">
        <v>12.324</v>
      </c>
      <c r="U122" s="15">
        <v>1092556.6569999999</v>
      </c>
      <c r="V122" s="15">
        <v>130</v>
      </c>
    </row>
    <row r="123" spans="2:22" x14ac:dyDescent="0.25">
      <c r="B123" s="15" t="s">
        <v>122</v>
      </c>
      <c r="C123" s="15" t="s">
        <v>207</v>
      </c>
      <c r="D123" s="15" t="s">
        <v>232</v>
      </c>
      <c r="E123" s="15">
        <v>2023</v>
      </c>
      <c r="F123" s="15" t="s">
        <v>162</v>
      </c>
      <c r="G123" s="15" t="s">
        <v>133</v>
      </c>
      <c r="H123" s="15" t="s">
        <v>136</v>
      </c>
      <c r="I123" s="15" t="s">
        <v>139</v>
      </c>
      <c r="J123" s="15" t="s">
        <v>141</v>
      </c>
      <c r="K123" s="15" t="s">
        <v>282</v>
      </c>
      <c r="L123" s="15" t="s">
        <v>283</v>
      </c>
      <c r="M123" s="15">
        <v>0.40600000000000003</v>
      </c>
      <c r="N123" s="15">
        <v>0.247</v>
      </c>
      <c r="O123" s="15">
        <v>8.0000000000000002E-3</v>
      </c>
      <c r="P123" s="15">
        <v>0.35599999999999998</v>
      </c>
      <c r="Q123" s="15">
        <v>0.246</v>
      </c>
      <c r="R123" s="15">
        <v>0.49299999999999999</v>
      </c>
      <c r="S123" s="15">
        <v>12.952</v>
      </c>
      <c r="U123" s="15">
        <v>1265063.7879999999</v>
      </c>
      <c r="V123" s="15">
        <v>920</v>
      </c>
    </row>
    <row r="124" spans="2:22" x14ac:dyDescent="0.25">
      <c r="B124" s="15" t="s">
        <v>122</v>
      </c>
      <c r="C124" s="15" t="s">
        <v>207</v>
      </c>
      <c r="D124" s="15" t="s">
        <v>232</v>
      </c>
      <c r="E124" s="15">
        <v>2023</v>
      </c>
      <c r="F124" s="15" t="s">
        <v>162</v>
      </c>
      <c r="G124" s="15" t="s">
        <v>133</v>
      </c>
      <c r="H124" s="15" t="s">
        <v>136</v>
      </c>
      <c r="I124" s="15" t="s">
        <v>139</v>
      </c>
      <c r="J124" s="15" t="s">
        <v>141</v>
      </c>
      <c r="K124" s="15" t="s">
        <v>282</v>
      </c>
      <c r="L124" s="15" t="s">
        <v>284</v>
      </c>
      <c r="M124" s="15">
        <v>0.442</v>
      </c>
      <c r="N124" s="15">
        <v>0.255</v>
      </c>
      <c r="O124" s="15">
        <v>1.6E-2</v>
      </c>
      <c r="P124" s="15">
        <v>0.40500000000000003</v>
      </c>
      <c r="Q124" s="15">
        <v>0.26300000000000001</v>
      </c>
      <c r="R124" s="15">
        <v>0.55700000000000005</v>
      </c>
      <c r="S124" s="15">
        <v>12.871</v>
      </c>
      <c r="U124" s="15">
        <v>1265078.868</v>
      </c>
      <c r="V124" s="15">
        <v>250</v>
      </c>
    </row>
    <row r="125" spans="2:22" x14ac:dyDescent="0.25">
      <c r="B125" s="15" t="s">
        <v>122</v>
      </c>
      <c r="C125" s="15" t="s">
        <v>207</v>
      </c>
      <c r="D125" s="15" t="s">
        <v>232</v>
      </c>
      <c r="E125" s="15">
        <v>2023</v>
      </c>
      <c r="F125" s="15" t="s">
        <v>162</v>
      </c>
      <c r="G125" s="15" t="s">
        <v>133</v>
      </c>
      <c r="H125" s="15" t="s">
        <v>136</v>
      </c>
      <c r="I125" s="15" t="s">
        <v>139</v>
      </c>
      <c r="J125" s="15" t="s">
        <v>141</v>
      </c>
      <c r="K125" s="15" t="s">
        <v>282</v>
      </c>
      <c r="L125" s="15" t="s">
        <v>285</v>
      </c>
      <c r="M125" s="15">
        <v>0.20499999999999999</v>
      </c>
      <c r="N125" s="15">
        <v>0.13700000000000001</v>
      </c>
      <c r="O125" s="15">
        <v>8.0000000000000002E-3</v>
      </c>
      <c r="P125" s="15">
        <v>0.17499999999999999</v>
      </c>
      <c r="Q125" s="15">
        <v>0.112</v>
      </c>
      <c r="R125" s="15">
        <v>0.25700000000000001</v>
      </c>
      <c r="S125" s="15">
        <v>12.972</v>
      </c>
      <c r="U125" s="15">
        <v>1270794.044</v>
      </c>
      <c r="V125" s="15">
        <v>310</v>
      </c>
    </row>
    <row r="126" spans="2:22" x14ac:dyDescent="0.25">
      <c r="B126" s="15" t="s">
        <v>122</v>
      </c>
      <c r="C126" s="15" t="s">
        <v>207</v>
      </c>
      <c r="D126" s="15" t="s">
        <v>232</v>
      </c>
      <c r="E126" s="15">
        <v>2023</v>
      </c>
      <c r="F126" s="15" t="s">
        <v>162</v>
      </c>
      <c r="G126" s="15" t="s">
        <v>133</v>
      </c>
      <c r="H126" s="15" t="s">
        <v>136</v>
      </c>
      <c r="I126" s="15" t="s">
        <v>139</v>
      </c>
      <c r="J126" s="15" t="s">
        <v>141</v>
      </c>
      <c r="K126" s="15" t="s">
        <v>282</v>
      </c>
      <c r="L126" s="15" t="s">
        <v>286</v>
      </c>
      <c r="M126" s="15">
        <v>0.30299999999999999</v>
      </c>
      <c r="N126" s="15">
        <v>0.188</v>
      </c>
      <c r="O126" s="15">
        <v>4.0000000000000001E-3</v>
      </c>
      <c r="P126" s="15">
        <v>0.26</v>
      </c>
      <c r="Q126" s="15">
        <v>0.17499999999999999</v>
      </c>
      <c r="R126" s="15">
        <v>0.38800000000000001</v>
      </c>
      <c r="S126" s="15">
        <v>12.907999999999999</v>
      </c>
      <c r="U126" s="15">
        <v>1255459.2660000001</v>
      </c>
      <c r="V126" s="15">
        <v>2310</v>
      </c>
    </row>
    <row r="127" spans="2:22" x14ac:dyDescent="0.25">
      <c r="B127" s="15" t="s">
        <v>122</v>
      </c>
      <c r="C127" s="15" t="s">
        <v>207</v>
      </c>
      <c r="D127" s="15" t="s">
        <v>232</v>
      </c>
      <c r="E127" s="15">
        <v>2023</v>
      </c>
      <c r="F127" s="15" t="s">
        <v>162</v>
      </c>
      <c r="G127" s="15" t="s">
        <v>133</v>
      </c>
      <c r="H127" s="15" t="s">
        <v>136</v>
      </c>
      <c r="I127" s="15" t="s">
        <v>139</v>
      </c>
      <c r="J127" s="15" t="s">
        <v>141</v>
      </c>
      <c r="K127" s="15" t="s">
        <v>282</v>
      </c>
      <c r="L127" s="15" t="s">
        <v>287</v>
      </c>
      <c r="M127" s="15">
        <v>0.59699999999999998</v>
      </c>
      <c r="N127" s="15">
        <v>0.39500000000000002</v>
      </c>
      <c r="O127" s="15">
        <v>3.5000000000000003E-2</v>
      </c>
      <c r="P127" s="15">
        <v>0.50800000000000001</v>
      </c>
      <c r="Q127" s="15">
        <v>0.34399999999999997</v>
      </c>
      <c r="R127" s="15">
        <v>0.73</v>
      </c>
      <c r="S127" s="15">
        <v>12.916</v>
      </c>
      <c r="U127" s="15">
        <v>1259386.949</v>
      </c>
      <c r="V127" s="15">
        <v>130</v>
      </c>
    </row>
    <row r="128" spans="2:22" x14ac:dyDescent="0.25">
      <c r="B128" s="15" t="s">
        <v>122</v>
      </c>
      <c r="C128" s="15" t="s">
        <v>207</v>
      </c>
      <c r="D128" s="15" t="s">
        <v>233</v>
      </c>
      <c r="E128" s="15">
        <v>2023</v>
      </c>
      <c r="F128" s="15" t="s">
        <v>162</v>
      </c>
      <c r="G128" s="15" t="s">
        <v>133</v>
      </c>
      <c r="H128" s="15" t="s">
        <v>136</v>
      </c>
      <c r="I128" s="15" t="s">
        <v>139</v>
      </c>
      <c r="J128" s="15" t="s">
        <v>141</v>
      </c>
      <c r="K128" s="15" t="s">
        <v>282</v>
      </c>
      <c r="L128" s="15" t="s">
        <v>283</v>
      </c>
      <c r="M128" s="15">
        <v>0.42</v>
      </c>
      <c r="N128" s="15">
        <v>0.248</v>
      </c>
      <c r="O128" s="15">
        <v>8.0000000000000002E-3</v>
      </c>
      <c r="P128" s="15">
        <v>0.36699999999999999</v>
      </c>
      <c r="Q128" s="15">
        <v>0.26300000000000001</v>
      </c>
      <c r="R128" s="15">
        <v>0.51300000000000001</v>
      </c>
      <c r="S128" s="15">
        <v>12.952</v>
      </c>
      <c r="U128" s="15">
        <v>1265066.6969999999</v>
      </c>
      <c r="V128" s="15">
        <v>920</v>
      </c>
    </row>
    <row r="129" spans="2:22" x14ac:dyDescent="0.25">
      <c r="B129" s="15" t="s">
        <v>122</v>
      </c>
      <c r="C129" s="15" t="s">
        <v>207</v>
      </c>
      <c r="D129" s="15" t="s">
        <v>233</v>
      </c>
      <c r="E129" s="15">
        <v>2023</v>
      </c>
      <c r="F129" s="15" t="s">
        <v>162</v>
      </c>
      <c r="G129" s="15" t="s">
        <v>133</v>
      </c>
      <c r="H129" s="15" t="s">
        <v>136</v>
      </c>
      <c r="I129" s="15" t="s">
        <v>139</v>
      </c>
      <c r="J129" s="15" t="s">
        <v>141</v>
      </c>
      <c r="K129" s="15" t="s">
        <v>282</v>
      </c>
      <c r="L129" s="15" t="s">
        <v>284</v>
      </c>
      <c r="M129" s="15">
        <v>0.46200000000000002</v>
      </c>
      <c r="N129" s="15">
        <v>0.27100000000000002</v>
      </c>
      <c r="O129" s="15">
        <v>1.7000000000000001E-2</v>
      </c>
      <c r="P129" s="15">
        <v>0.44700000000000001</v>
      </c>
      <c r="Q129" s="15">
        <v>0.27500000000000002</v>
      </c>
      <c r="R129" s="15">
        <v>0.58099999999999996</v>
      </c>
      <c r="S129" s="15">
        <v>12.871</v>
      </c>
      <c r="U129" s="15">
        <v>1265091.382</v>
      </c>
      <c r="V129" s="15">
        <v>250</v>
      </c>
    </row>
    <row r="130" spans="2:22" x14ac:dyDescent="0.25">
      <c r="B130" s="15" t="s">
        <v>122</v>
      </c>
      <c r="C130" s="15" t="s">
        <v>207</v>
      </c>
      <c r="D130" s="15" t="s">
        <v>233</v>
      </c>
      <c r="E130" s="15">
        <v>2023</v>
      </c>
      <c r="F130" s="15" t="s">
        <v>162</v>
      </c>
      <c r="G130" s="15" t="s">
        <v>133</v>
      </c>
      <c r="H130" s="15" t="s">
        <v>136</v>
      </c>
      <c r="I130" s="15" t="s">
        <v>139</v>
      </c>
      <c r="J130" s="15" t="s">
        <v>141</v>
      </c>
      <c r="K130" s="15" t="s">
        <v>282</v>
      </c>
      <c r="L130" s="15" t="s">
        <v>285</v>
      </c>
      <c r="M130" s="15">
        <v>0.21199999999999999</v>
      </c>
      <c r="N130" s="15">
        <v>0.14499999999999999</v>
      </c>
      <c r="O130" s="15">
        <v>8.0000000000000002E-3</v>
      </c>
      <c r="P130" s="15">
        <v>0.17799999999999999</v>
      </c>
      <c r="Q130" s="15">
        <v>0.11700000000000001</v>
      </c>
      <c r="R130" s="15">
        <v>0.26600000000000001</v>
      </c>
      <c r="S130" s="15">
        <v>12.972</v>
      </c>
      <c r="U130" s="15">
        <v>1270787.1429999999</v>
      </c>
      <c r="V130" s="15">
        <v>310</v>
      </c>
    </row>
    <row r="131" spans="2:22" x14ac:dyDescent="0.25">
      <c r="B131" s="15" t="s">
        <v>122</v>
      </c>
      <c r="C131" s="15" t="s">
        <v>207</v>
      </c>
      <c r="D131" s="15" t="s">
        <v>233</v>
      </c>
      <c r="E131" s="15">
        <v>2023</v>
      </c>
      <c r="F131" s="15" t="s">
        <v>162</v>
      </c>
      <c r="G131" s="15" t="s">
        <v>133</v>
      </c>
      <c r="H131" s="15" t="s">
        <v>136</v>
      </c>
      <c r="I131" s="15" t="s">
        <v>139</v>
      </c>
      <c r="J131" s="15" t="s">
        <v>141</v>
      </c>
      <c r="K131" s="15" t="s">
        <v>282</v>
      </c>
      <c r="L131" s="15" t="s">
        <v>286</v>
      </c>
      <c r="M131" s="15">
        <v>0.312</v>
      </c>
      <c r="N131" s="15">
        <v>0.188</v>
      </c>
      <c r="O131" s="15">
        <v>4.0000000000000001E-3</v>
      </c>
      <c r="P131" s="15">
        <v>0.27</v>
      </c>
      <c r="Q131" s="15">
        <v>0.184</v>
      </c>
      <c r="R131" s="15">
        <v>0.40100000000000002</v>
      </c>
      <c r="S131" s="15">
        <v>12.907</v>
      </c>
      <c r="U131" s="15">
        <v>1255474.0970000001</v>
      </c>
      <c r="V131" s="15">
        <v>2310</v>
      </c>
    </row>
    <row r="132" spans="2:22" x14ac:dyDescent="0.25">
      <c r="B132" s="15" t="s">
        <v>122</v>
      </c>
      <c r="C132" s="15" t="s">
        <v>207</v>
      </c>
      <c r="D132" s="15" t="s">
        <v>233</v>
      </c>
      <c r="E132" s="15">
        <v>2023</v>
      </c>
      <c r="F132" s="15" t="s">
        <v>162</v>
      </c>
      <c r="G132" s="15" t="s">
        <v>133</v>
      </c>
      <c r="H132" s="15" t="s">
        <v>136</v>
      </c>
      <c r="I132" s="15" t="s">
        <v>139</v>
      </c>
      <c r="J132" s="15" t="s">
        <v>141</v>
      </c>
      <c r="K132" s="15" t="s">
        <v>282</v>
      </c>
      <c r="L132" s="15" t="s">
        <v>287</v>
      </c>
      <c r="M132" s="15">
        <v>0.61899999999999999</v>
      </c>
      <c r="N132" s="15">
        <v>0.39200000000000002</v>
      </c>
      <c r="O132" s="15">
        <v>3.4000000000000002E-2</v>
      </c>
      <c r="P132" s="15">
        <v>0.51800000000000002</v>
      </c>
      <c r="Q132" s="15">
        <v>0.36399999999999999</v>
      </c>
      <c r="R132" s="15">
        <v>0.77200000000000002</v>
      </c>
      <c r="S132" s="15">
        <v>12.916</v>
      </c>
      <c r="U132" s="15">
        <v>1259356.835</v>
      </c>
      <c r="V132" s="15">
        <v>130</v>
      </c>
    </row>
    <row r="133" spans="2:22" x14ac:dyDescent="0.25">
      <c r="B133" s="15" t="s">
        <v>122</v>
      </c>
      <c r="C133" s="15" t="s">
        <v>207</v>
      </c>
      <c r="D133" s="15" t="s">
        <v>234</v>
      </c>
      <c r="E133" s="15">
        <v>2023</v>
      </c>
      <c r="F133" s="15" t="s">
        <v>162</v>
      </c>
      <c r="G133" s="15" t="s">
        <v>133</v>
      </c>
      <c r="H133" s="15" t="s">
        <v>136</v>
      </c>
      <c r="I133" s="15" t="s">
        <v>139</v>
      </c>
      <c r="J133" s="15" t="s">
        <v>141</v>
      </c>
      <c r="K133" s="15" t="s">
        <v>282</v>
      </c>
      <c r="L133" s="15" t="s">
        <v>283</v>
      </c>
      <c r="M133" s="15">
        <v>0.42399999999999999</v>
      </c>
      <c r="N133" s="15">
        <v>0.23799999999999999</v>
      </c>
      <c r="O133" s="15">
        <v>8.0000000000000002E-3</v>
      </c>
      <c r="P133" s="15">
        <v>0.36499999999999999</v>
      </c>
      <c r="Q133" s="15">
        <v>0.27</v>
      </c>
      <c r="R133" s="15">
        <v>0.53</v>
      </c>
      <c r="S133" s="15">
        <v>13.368</v>
      </c>
      <c r="U133" s="15">
        <v>1333816.1070000001</v>
      </c>
      <c r="V133" s="15">
        <v>920</v>
      </c>
    </row>
    <row r="134" spans="2:22" x14ac:dyDescent="0.25">
      <c r="B134" s="15" t="s">
        <v>122</v>
      </c>
      <c r="C134" s="15" t="s">
        <v>207</v>
      </c>
      <c r="D134" s="15" t="s">
        <v>234</v>
      </c>
      <c r="E134" s="15">
        <v>2023</v>
      </c>
      <c r="F134" s="15" t="s">
        <v>162</v>
      </c>
      <c r="G134" s="15" t="s">
        <v>133</v>
      </c>
      <c r="H134" s="15" t="s">
        <v>136</v>
      </c>
      <c r="I134" s="15" t="s">
        <v>139</v>
      </c>
      <c r="J134" s="15" t="s">
        <v>141</v>
      </c>
      <c r="K134" s="15" t="s">
        <v>282</v>
      </c>
      <c r="L134" s="15" t="s">
        <v>284</v>
      </c>
      <c r="M134" s="15">
        <v>0.47799999999999998</v>
      </c>
      <c r="N134" s="15">
        <v>0.28000000000000003</v>
      </c>
      <c r="O134" s="15">
        <v>1.7999999999999999E-2</v>
      </c>
      <c r="P134" s="15">
        <v>0.44800000000000001</v>
      </c>
      <c r="Q134" s="15">
        <v>0.28000000000000003</v>
      </c>
      <c r="R134" s="15">
        <v>0.60799999999999998</v>
      </c>
      <c r="S134" s="15">
        <v>13.282</v>
      </c>
      <c r="U134" s="15">
        <v>1334640.8600000001</v>
      </c>
      <c r="V134" s="15">
        <v>250</v>
      </c>
    </row>
    <row r="135" spans="2:22" x14ac:dyDescent="0.25">
      <c r="B135" s="15" t="s">
        <v>122</v>
      </c>
      <c r="C135" s="15" t="s">
        <v>207</v>
      </c>
      <c r="D135" s="15" t="s">
        <v>234</v>
      </c>
      <c r="E135" s="15">
        <v>2023</v>
      </c>
      <c r="F135" s="15" t="s">
        <v>162</v>
      </c>
      <c r="G135" s="15" t="s">
        <v>133</v>
      </c>
      <c r="H135" s="15" t="s">
        <v>136</v>
      </c>
      <c r="I135" s="15" t="s">
        <v>139</v>
      </c>
      <c r="J135" s="15" t="s">
        <v>141</v>
      </c>
      <c r="K135" s="15" t="s">
        <v>282</v>
      </c>
      <c r="L135" s="15" t="s">
        <v>285</v>
      </c>
      <c r="M135" s="15">
        <v>0.21199999999999999</v>
      </c>
      <c r="N135" s="15">
        <v>0.151</v>
      </c>
      <c r="O135" s="15">
        <v>8.9999999999999993E-3</v>
      </c>
      <c r="P135" s="15">
        <v>0.17799999999999999</v>
      </c>
      <c r="Q135" s="15">
        <v>0.12</v>
      </c>
      <c r="R135" s="15">
        <v>0.25600000000000001</v>
      </c>
      <c r="S135" s="15">
        <v>13.388999999999999</v>
      </c>
      <c r="U135" s="15">
        <v>1337999.5120000001</v>
      </c>
      <c r="V135" s="15">
        <v>310</v>
      </c>
    </row>
    <row r="136" spans="2:22" x14ac:dyDescent="0.25">
      <c r="B136" s="15" t="s">
        <v>122</v>
      </c>
      <c r="C136" s="15" t="s">
        <v>207</v>
      </c>
      <c r="D136" s="15" t="s">
        <v>234</v>
      </c>
      <c r="E136" s="15">
        <v>2023</v>
      </c>
      <c r="F136" s="15" t="s">
        <v>162</v>
      </c>
      <c r="G136" s="15" t="s">
        <v>133</v>
      </c>
      <c r="H136" s="15" t="s">
        <v>136</v>
      </c>
      <c r="I136" s="15" t="s">
        <v>139</v>
      </c>
      <c r="J136" s="15" t="s">
        <v>141</v>
      </c>
      <c r="K136" s="15" t="s">
        <v>282</v>
      </c>
      <c r="L136" s="15" t="s">
        <v>286</v>
      </c>
      <c r="M136" s="15">
        <v>0.314</v>
      </c>
      <c r="N136" s="15">
        <v>0.186</v>
      </c>
      <c r="O136" s="15">
        <v>4.0000000000000001E-3</v>
      </c>
      <c r="P136" s="15">
        <v>0.27300000000000002</v>
      </c>
      <c r="Q136" s="15">
        <v>0.185</v>
      </c>
      <c r="R136" s="15">
        <v>0.39900000000000002</v>
      </c>
      <c r="S136" s="15">
        <v>13.334</v>
      </c>
      <c r="U136" s="15">
        <v>1322640.324</v>
      </c>
      <c r="V136" s="15">
        <v>2310</v>
      </c>
    </row>
    <row r="137" spans="2:22" x14ac:dyDescent="0.25">
      <c r="B137" s="15" t="s">
        <v>122</v>
      </c>
      <c r="C137" s="15" t="s">
        <v>207</v>
      </c>
      <c r="D137" s="15" t="s">
        <v>234</v>
      </c>
      <c r="E137" s="15">
        <v>2023</v>
      </c>
      <c r="F137" s="15" t="s">
        <v>162</v>
      </c>
      <c r="G137" s="15" t="s">
        <v>133</v>
      </c>
      <c r="H137" s="15" t="s">
        <v>136</v>
      </c>
      <c r="I137" s="15" t="s">
        <v>139</v>
      </c>
      <c r="J137" s="15" t="s">
        <v>141</v>
      </c>
      <c r="K137" s="15" t="s">
        <v>282</v>
      </c>
      <c r="L137" s="15" t="s">
        <v>287</v>
      </c>
      <c r="M137" s="15">
        <v>0.63200000000000001</v>
      </c>
      <c r="N137" s="15">
        <v>0.4</v>
      </c>
      <c r="O137" s="15">
        <v>3.5000000000000003E-2</v>
      </c>
      <c r="P137" s="15">
        <v>0.52</v>
      </c>
      <c r="Q137" s="15">
        <v>0.36099999999999999</v>
      </c>
      <c r="R137" s="15">
        <v>0.76300000000000001</v>
      </c>
      <c r="S137" s="15">
        <v>13.329000000000001</v>
      </c>
      <c r="U137" s="15">
        <v>1328836.9950000001</v>
      </c>
      <c r="V137" s="15">
        <v>130</v>
      </c>
    </row>
    <row r="138" spans="2:22" x14ac:dyDescent="0.25">
      <c r="B138" s="15" t="s">
        <v>122</v>
      </c>
      <c r="C138" s="15" t="s">
        <v>207</v>
      </c>
      <c r="D138" s="15" t="s">
        <v>235</v>
      </c>
      <c r="E138" s="15">
        <v>2023</v>
      </c>
      <c r="F138" s="15" t="s">
        <v>162</v>
      </c>
      <c r="G138" s="15" t="s">
        <v>133</v>
      </c>
      <c r="H138" s="15" t="s">
        <v>136</v>
      </c>
      <c r="I138" s="15" t="s">
        <v>139</v>
      </c>
      <c r="J138" s="15" t="s">
        <v>141</v>
      </c>
      <c r="K138" s="15" t="s">
        <v>282</v>
      </c>
      <c r="L138" s="15" t="s">
        <v>283</v>
      </c>
      <c r="M138" s="15">
        <v>0.42</v>
      </c>
      <c r="N138" s="15">
        <v>0.24299999999999999</v>
      </c>
      <c r="O138" s="15">
        <v>8.0000000000000002E-3</v>
      </c>
      <c r="P138" s="15">
        <v>0.36499999999999999</v>
      </c>
      <c r="Q138" s="15">
        <v>0.26400000000000001</v>
      </c>
      <c r="R138" s="15">
        <v>0.52100000000000002</v>
      </c>
      <c r="S138" s="15">
        <v>13.368</v>
      </c>
      <c r="U138" s="15">
        <v>1333885.1680000001</v>
      </c>
      <c r="V138" s="15">
        <v>920</v>
      </c>
    </row>
    <row r="139" spans="2:22" x14ac:dyDescent="0.25">
      <c r="B139" s="15" t="s">
        <v>122</v>
      </c>
      <c r="C139" s="15" t="s">
        <v>207</v>
      </c>
      <c r="D139" s="15" t="s">
        <v>235</v>
      </c>
      <c r="E139" s="15">
        <v>2023</v>
      </c>
      <c r="F139" s="15" t="s">
        <v>162</v>
      </c>
      <c r="G139" s="15" t="s">
        <v>133</v>
      </c>
      <c r="H139" s="15" t="s">
        <v>136</v>
      </c>
      <c r="I139" s="15" t="s">
        <v>139</v>
      </c>
      <c r="J139" s="15" t="s">
        <v>141</v>
      </c>
      <c r="K139" s="15" t="s">
        <v>282</v>
      </c>
      <c r="L139" s="15" t="s">
        <v>284</v>
      </c>
      <c r="M139" s="15">
        <v>0.47899999999999998</v>
      </c>
      <c r="N139" s="15">
        <v>0.28399999999999997</v>
      </c>
      <c r="O139" s="15">
        <v>1.7999999999999999E-2</v>
      </c>
      <c r="P139" s="15">
        <v>0.45600000000000002</v>
      </c>
      <c r="Q139" s="15">
        <v>0.28499999999999998</v>
      </c>
      <c r="R139" s="15">
        <v>0.61499999999999999</v>
      </c>
      <c r="S139" s="15">
        <v>13.282</v>
      </c>
      <c r="U139" s="15">
        <v>1334655.942</v>
      </c>
      <c r="V139" s="15">
        <v>250</v>
      </c>
    </row>
    <row r="140" spans="2:22" x14ac:dyDescent="0.25">
      <c r="B140" s="15" t="s">
        <v>122</v>
      </c>
      <c r="C140" s="15" t="s">
        <v>207</v>
      </c>
      <c r="D140" s="15" t="s">
        <v>235</v>
      </c>
      <c r="E140" s="15">
        <v>2023</v>
      </c>
      <c r="F140" s="15" t="s">
        <v>162</v>
      </c>
      <c r="G140" s="15" t="s">
        <v>133</v>
      </c>
      <c r="H140" s="15" t="s">
        <v>136</v>
      </c>
      <c r="I140" s="15" t="s">
        <v>139</v>
      </c>
      <c r="J140" s="15" t="s">
        <v>141</v>
      </c>
      <c r="K140" s="15" t="s">
        <v>282</v>
      </c>
      <c r="L140" s="15" t="s">
        <v>285</v>
      </c>
      <c r="M140" s="15">
        <v>0.20899999999999999</v>
      </c>
      <c r="N140" s="15">
        <v>0.15</v>
      </c>
      <c r="O140" s="15">
        <v>8.9999999999999993E-3</v>
      </c>
      <c r="P140" s="15">
        <v>0.17699999999999999</v>
      </c>
      <c r="Q140" s="15">
        <v>0.11600000000000001</v>
      </c>
      <c r="R140" s="15">
        <v>0.25800000000000001</v>
      </c>
      <c r="S140" s="15">
        <v>13.388999999999999</v>
      </c>
      <c r="U140" s="15">
        <v>1338047.345</v>
      </c>
      <c r="V140" s="15">
        <v>310</v>
      </c>
    </row>
    <row r="141" spans="2:22" x14ac:dyDescent="0.25">
      <c r="B141" s="15" t="s">
        <v>122</v>
      </c>
      <c r="C141" s="15" t="s">
        <v>207</v>
      </c>
      <c r="D141" s="15" t="s">
        <v>235</v>
      </c>
      <c r="E141" s="15">
        <v>2023</v>
      </c>
      <c r="F141" s="15" t="s">
        <v>162</v>
      </c>
      <c r="G141" s="15" t="s">
        <v>133</v>
      </c>
      <c r="H141" s="15" t="s">
        <v>136</v>
      </c>
      <c r="I141" s="15" t="s">
        <v>139</v>
      </c>
      <c r="J141" s="15" t="s">
        <v>141</v>
      </c>
      <c r="K141" s="15" t="s">
        <v>282</v>
      </c>
      <c r="L141" s="15" t="s">
        <v>286</v>
      </c>
      <c r="M141" s="15">
        <v>0.309</v>
      </c>
      <c r="N141" s="15">
        <v>0.183</v>
      </c>
      <c r="O141" s="15">
        <v>4.0000000000000001E-3</v>
      </c>
      <c r="P141" s="15">
        <v>0.27100000000000002</v>
      </c>
      <c r="Q141" s="15">
        <v>0.18099999999999999</v>
      </c>
      <c r="R141" s="15">
        <v>0.39100000000000001</v>
      </c>
      <c r="S141" s="15">
        <v>13.334</v>
      </c>
      <c r="U141" s="15">
        <v>1322708.9790000001</v>
      </c>
      <c r="V141" s="15">
        <v>2310</v>
      </c>
    </row>
    <row r="142" spans="2:22" x14ac:dyDescent="0.25">
      <c r="B142" s="15" t="s">
        <v>122</v>
      </c>
      <c r="C142" s="15" t="s">
        <v>207</v>
      </c>
      <c r="D142" s="15" t="s">
        <v>235</v>
      </c>
      <c r="E142" s="15">
        <v>2023</v>
      </c>
      <c r="F142" s="15" t="s">
        <v>162</v>
      </c>
      <c r="G142" s="15" t="s">
        <v>133</v>
      </c>
      <c r="H142" s="15" t="s">
        <v>136</v>
      </c>
      <c r="I142" s="15" t="s">
        <v>139</v>
      </c>
      <c r="J142" s="15" t="s">
        <v>141</v>
      </c>
      <c r="K142" s="15" t="s">
        <v>282</v>
      </c>
      <c r="L142" s="15" t="s">
        <v>287</v>
      </c>
      <c r="M142" s="15">
        <v>0.63200000000000001</v>
      </c>
      <c r="N142" s="15">
        <v>0.40100000000000002</v>
      </c>
      <c r="O142" s="15">
        <v>3.5000000000000003E-2</v>
      </c>
      <c r="P142" s="15">
        <v>0.52100000000000002</v>
      </c>
      <c r="Q142" s="15">
        <v>0.38</v>
      </c>
      <c r="R142" s="15">
        <v>0.749</v>
      </c>
      <c r="S142" s="15">
        <v>13.327999999999999</v>
      </c>
      <c r="U142" s="15">
        <v>1328892.4129999999</v>
      </c>
      <c r="V142" s="15">
        <v>130</v>
      </c>
    </row>
    <row r="143" spans="2:22" x14ac:dyDescent="0.25">
      <c r="B143" s="15" t="s">
        <v>122</v>
      </c>
      <c r="C143" s="15" t="s">
        <v>207</v>
      </c>
      <c r="D143" s="15" t="s">
        <v>236</v>
      </c>
      <c r="E143" s="15">
        <v>2023</v>
      </c>
      <c r="F143" s="15" t="s">
        <v>162</v>
      </c>
      <c r="G143" s="15" t="s">
        <v>133</v>
      </c>
      <c r="H143" s="15" t="s">
        <v>136</v>
      </c>
      <c r="I143" s="15" t="s">
        <v>139</v>
      </c>
      <c r="J143" s="15" t="s">
        <v>141</v>
      </c>
      <c r="K143" s="15" t="s">
        <v>282</v>
      </c>
      <c r="L143" s="15" t="s">
        <v>283</v>
      </c>
      <c r="M143" s="15">
        <v>0.40500000000000003</v>
      </c>
      <c r="N143" s="15">
        <v>0.23300000000000001</v>
      </c>
      <c r="O143" s="15">
        <v>8.0000000000000002E-3</v>
      </c>
      <c r="P143" s="15">
        <v>0.35099999999999998</v>
      </c>
      <c r="Q143" s="15">
        <v>0.251</v>
      </c>
      <c r="R143" s="15">
        <v>0.505</v>
      </c>
      <c r="S143" s="15">
        <v>13.617000000000001</v>
      </c>
      <c r="U143" s="15">
        <v>1292728.719</v>
      </c>
      <c r="V143" s="15">
        <v>920</v>
      </c>
    </row>
    <row r="144" spans="2:22" x14ac:dyDescent="0.25">
      <c r="B144" s="15" t="s">
        <v>122</v>
      </c>
      <c r="C144" s="15" t="s">
        <v>207</v>
      </c>
      <c r="D144" s="15" t="s">
        <v>236</v>
      </c>
      <c r="E144" s="15">
        <v>2023</v>
      </c>
      <c r="F144" s="15" t="s">
        <v>162</v>
      </c>
      <c r="G144" s="15" t="s">
        <v>133</v>
      </c>
      <c r="H144" s="15" t="s">
        <v>136</v>
      </c>
      <c r="I144" s="15" t="s">
        <v>139</v>
      </c>
      <c r="J144" s="15" t="s">
        <v>141</v>
      </c>
      <c r="K144" s="15" t="s">
        <v>282</v>
      </c>
      <c r="L144" s="15" t="s">
        <v>284</v>
      </c>
      <c r="M144" s="15">
        <v>0.46</v>
      </c>
      <c r="N144" s="15">
        <v>0.27300000000000002</v>
      </c>
      <c r="O144" s="15">
        <v>1.7000000000000001E-2</v>
      </c>
      <c r="P144" s="15">
        <v>0.42799999999999999</v>
      </c>
      <c r="Q144" s="15">
        <v>0.27400000000000002</v>
      </c>
      <c r="R144" s="15">
        <v>0.60399999999999998</v>
      </c>
      <c r="S144" s="15">
        <v>13.53</v>
      </c>
      <c r="U144" s="15">
        <v>1294100.209</v>
      </c>
      <c r="V144" s="15">
        <v>250</v>
      </c>
    </row>
    <row r="145" spans="2:22" x14ac:dyDescent="0.25">
      <c r="B145" s="15" t="s">
        <v>122</v>
      </c>
      <c r="C145" s="15" t="s">
        <v>207</v>
      </c>
      <c r="D145" s="15" t="s">
        <v>236</v>
      </c>
      <c r="E145" s="15">
        <v>2023</v>
      </c>
      <c r="F145" s="15" t="s">
        <v>162</v>
      </c>
      <c r="G145" s="15" t="s">
        <v>133</v>
      </c>
      <c r="H145" s="15" t="s">
        <v>136</v>
      </c>
      <c r="I145" s="15" t="s">
        <v>139</v>
      </c>
      <c r="J145" s="15" t="s">
        <v>141</v>
      </c>
      <c r="K145" s="15" t="s">
        <v>282</v>
      </c>
      <c r="L145" s="15" t="s">
        <v>285</v>
      </c>
      <c r="M145" s="15">
        <v>0.20100000000000001</v>
      </c>
      <c r="N145" s="15">
        <v>0.14299999999999999</v>
      </c>
      <c r="O145" s="15">
        <v>8.0000000000000002E-3</v>
      </c>
      <c r="P145" s="15">
        <v>0.17</v>
      </c>
      <c r="Q145" s="15">
        <v>0.11799999999999999</v>
      </c>
      <c r="R145" s="15">
        <v>0.252</v>
      </c>
      <c r="S145" s="15">
        <v>13.638</v>
      </c>
      <c r="U145" s="15">
        <v>1294517.9680000001</v>
      </c>
      <c r="V145" s="15">
        <v>310</v>
      </c>
    </row>
    <row r="146" spans="2:22" x14ac:dyDescent="0.25">
      <c r="B146" s="15" t="s">
        <v>122</v>
      </c>
      <c r="C146" s="15" t="s">
        <v>207</v>
      </c>
      <c r="D146" s="15" t="s">
        <v>236</v>
      </c>
      <c r="E146" s="15">
        <v>2023</v>
      </c>
      <c r="F146" s="15" t="s">
        <v>162</v>
      </c>
      <c r="G146" s="15" t="s">
        <v>133</v>
      </c>
      <c r="H146" s="15" t="s">
        <v>136</v>
      </c>
      <c r="I146" s="15" t="s">
        <v>139</v>
      </c>
      <c r="J146" s="15" t="s">
        <v>141</v>
      </c>
      <c r="K146" s="15" t="s">
        <v>282</v>
      </c>
      <c r="L146" s="15" t="s">
        <v>286</v>
      </c>
      <c r="M146" s="15">
        <v>0.30099999999999999</v>
      </c>
      <c r="N146" s="15">
        <v>0.17899999999999999</v>
      </c>
      <c r="O146" s="15">
        <v>4.0000000000000001E-3</v>
      </c>
      <c r="P146" s="15">
        <v>0.26200000000000001</v>
      </c>
      <c r="Q146" s="15">
        <v>0.17599999999999999</v>
      </c>
      <c r="R146" s="15">
        <v>0.378</v>
      </c>
      <c r="S146" s="15">
        <v>13.59</v>
      </c>
      <c r="U146" s="15">
        <v>1280626.02</v>
      </c>
      <c r="V146" s="15">
        <v>2310</v>
      </c>
    </row>
    <row r="147" spans="2:22" x14ac:dyDescent="0.25">
      <c r="B147" s="15" t="s">
        <v>122</v>
      </c>
      <c r="C147" s="15" t="s">
        <v>207</v>
      </c>
      <c r="D147" s="15" t="s">
        <v>236</v>
      </c>
      <c r="E147" s="15">
        <v>2023</v>
      </c>
      <c r="F147" s="15" t="s">
        <v>162</v>
      </c>
      <c r="G147" s="15" t="s">
        <v>133</v>
      </c>
      <c r="H147" s="15" t="s">
        <v>136</v>
      </c>
      <c r="I147" s="15" t="s">
        <v>139</v>
      </c>
      <c r="J147" s="15" t="s">
        <v>141</v>
      </c>
      <c r="K147" s="15" t="s">
        <v>282</v>
      </c>
      <c r="L147" s="15" t="s">
        <v>287</v>
      </c>
      <c r="M147" s="15">
        <v>0.61399999999999999</v>
      </c>
      <c r="N147" s="15">
        <v>0.38900000000000001</v>
      </c>
      <c r="O147" s="15">
        <v>3.4000000000000002E-2</v>
      </c>
      <c r="P147" s="15">
        <v>0.50700000000000001</v>
      </c>
      <c r="Q147" s="15">
        <v>0.36599999999999999</v>
      </c>
      <c r="R147" s="15">
        <v>0.76800000000000002</v>
      </c>
      <c r="S147" s="15">
        <v>13.577</v>
      </c>
      <c r="U147" s="15">
        <v>1287532</v>
      </c>
      <c r="V147" s="15">
        <v>130</v>
      </c>
    </row>
    <row r="148" spans="2:22" x14ac:dyDescent="0.25">
      <c r="B148" s="15" t="s">
        <v>122</v>
      </c>
      <c r="C148" s="15" t="s">
        <v>207</v>
      </c>
      <c r="D148" s="15" t="s">
        <v>237</v>
      </c>
      <c r="E148" s="15">
        <v>2023</v>
      </c>
      <c r="F148" s="15" t="s">
        <v>162</v>
      </c>
      <c r="G148" s="15" t="s">
        <v>133</v>
      </c>
      <c r="H148" s="15" t="s">
        <v>136</v>
      </c>
      <c r="I148" s="15" t="s">
        <v>139</v>
      </c>
      <c r="J148" s="15" t="s">
        <v>141</v>
      </c>
      <c r="K148" s="15" t="s">
        <v>282</v>
      </c>
      <c r="L148" s="15" t="s">
        <v>283</v>
      </c>
      <c r="M148" s="15">
        <v>0.39600000000000002</v>
      </c>
      <c r="N148" s="15">
        <v>0.22900000000000001</v>
      </c>
      <c r="O148" s="15">
        <v>8.0000000000000002E-3</v>
      </c>
      <c r="P148" s="15">
        <v>0.34799999999999998</v>
      </c>
      <c r="Q148" s="15">
        <v>0.246</v>
      </c>
      <c r="R148" s="15">
        <v>0.48599999999999999</v>
      </c>
      <c r="S148" s="15">
        <v>13.617000000000001</v>
      </c>
      <c r="U148" s="15">
        <v>1292738.8319999999</v>
      </c>
      <c r="V148" s="15">
        <v>920</v>
      </c>
    </row>
    <row r="149" spans="2:22" x14ac:dyDescent="0.25">
      <c r="B149" s="15" t="s">
        <v>122</v>
      </c>
      <c r="C149" s="15" t="s">
        <v>207</v>
      </c>
      <c r="D149" s="15" t="s">
        <v>237</v>
      </c>
      <c r="E149" s="15">
        <v>2023</v>
      </c>
      <c r="F149" s="15" t="s">
        <v>162</v>
      </c>
      <c r="G149" s="15" t="s">
        <v>133</v>
      </c>
      <c r="H149" s="15" t="s">
        <v>136</v>
      </c>
      <c r="I149" s="15" t="s">
        <v>139</v>
      </c>
      <c r="J149" s="15" t="s">
        <v>141</v>
      </c>
      <c r="K149" s="15" t="s">
        <v>282</v>
      </c>
      <c r="L149" s="15" t="s">
        <v>284</v>
      </c>
      <c r="M149" s="15">
        <v>0.44600000000000001</v>
      </c>
      <c r="N149" s="15">
        <v>0.26300000000000001</v>
      </c>
      <c r="O149" s="15">
        <v>1.7000000000000001E-2</v>
      </c>
      <c r="P149" s="15">
        <v>0.41499999999999998</v>
      </c>
      <c r="Q149" s="15">
        <v>0.27</v>
      </c>
      <c r="R149" s="15">
        <v>0.55600000000000005</v>
      </c>
      <c r="S149" s="15">
        <v>13.53</v>
      </c>
      <c r="U149" s="15">
        <v>1294060.7350000001</v>
      </c>
      <c r="V149" s="15">
        <v>250</v>
      </c>
    </row>
    <row r="150" spans="2:22" x14ac:dyDescent="0.25">
      <c r="B150" s="15" t="s">
        <v>122</v>
      </c>
      <c r="C150" s="15" t="s">
        <v>207</v>
      </c>
      <c r="D150" s="15" t="s">
        <v>237</v>
      </c>
      <c r="E150" s="15">
        <v>2023</v>
      </c>
      <c r="F150" s="15" t="s">
        <v>162</v>
      </c>
      <c r="G150" s="15" t="s">
        <v>133</v>
      </c>
      <c r="H150" s="15" t="s">
        <v>136</v>
      </c>
      <c r="I150" s="15" t="s">
        <v>139</v>
      </c>
      <c r="J150" s="15" t="s">
        <v>141</v>
      </c>
      <c r="K150" s="15" t="s">
        <v>282</v>
      </c>
      <c r="L150" s="15" t="s">
        <v>285</v>
      </c>
      <c r="M150" s="15">
        <v>0.19500000000000001</v>
      </c>
      <c r="N150" s="15">
        <v>0.13700000000000001</v>
      </c>
      <c r="O150" s="15">
        <v>8.0000000000000002E-3</v>
      </c>
      <c r="P150" s="15">
        <v>0.156</v>
      </c>
      <c r="Q150" s="15">
        <v>0.11600000000000001</v>
      </c>
      <c r="R150" s="15">
        <v>0.23499999999999999</v>
      </c>
      <c r="S150" s="15">
        <v>13.638</v>
      </c>
      <c r="U150" s="15">
        <v>1294512.493</v>
      </c>
      <c r="V150" s="15">
        <v>310</v>
      </c>
    </row>
    <row r="151" spans="2:22" x14ac:dyDescent="0.25">
      <c r="B151" s="15" t="s">
        <v>122</v>
      </c>
      <c r="C151" s="15" t="s">
        <v>207</v>
      </c>
      <c r="D151" s="15" t="s">
        <v>237</v>
      </c>
      <c r="E151" s="15">
        <v>2023</v>
      </c>
      <c r="F151" s="15" t="s">
        <v>162</v>
      </c>
      <c r="G151" s="15" t="s">
        <v>133</v>
      </c>
      <c r="H151" s="15" t="s">
        <v>136</v>
      </c>
      <c r="I151" s="15" t="s">
        <v>139</v>
      </c>
      <c r="J151" s="15" t="s">
        <v>141</v>
      </c>
      <c r="K151" s="15" t="s">
        <v>282</v>
      </c>
      <c r="L151" s="15" t="s">
        <v>286</v>
      </c>
      <c r="M151" s="15">
        <v>0.29299999999999998</v>
      </c>
      <c r="N151" s="15">
        <v>0.17499999999999999</v>
      </c>
      <c r="O151" s="15">
        <v>4.0000000000000001E-3</v>
      </c>
      <c r="P151" s="15">
        <v>0.25600000000000001</v>
      </c>
      <c r="Q151" s="15">
        <v>0.17</v>
      </c>
      <c r="R151" s="15">
        <v>0.36899999999999999</v>
      </c>
      <c r="S151" s="15">
        <v>13.59</v>
      </c>
      <c r="U151" s="15">
        <v>1280627.4790000001</v>
      </c>
      <c r="V151" s="15">
        <v>2310</v>
      </c>
    </row>
    <row r="152" spans="2:22" x14ac:dyDescent="0.25">
      <c r="B152" s="15" t="s">
        <v>122</v>
      </c>
      <c r="C152" s="15" t="s">
        <v>207</v>
      </c>
      <c r="D152" s="15" t="s">
        <v>237</v>
      </c>
      <c r="E152" s="15">
        <v>2023</v>
      </c>
      <c r="F152" s="15" t="s">
        <v>162</v>
      </c>
      <c r="G152" s="15" t="s">
        <v>133</v>
      </c>
      <c r="H152" s="15" t="s">
        <v>136</v>
      </c>
      <c r="I152" s="15" t="s">
        <v>139</v>
      </c>
      <c r="J152" s="15" t="s">
        <v>141</v>
      </c>
      <c r="K152" s="15" t="s">
        <v>282</v>
      </c>
      <c r="L152" s="15" t="s">
        <v>287</v>
      </c>
      <c r="M152" s="15">
        <v>0.60299999999999998</v>
      </c>
      <c r="N152" s="15">
        <v>0.38700000000000001</v>
      </c>
      <c r="O152" s="15">
        <v>3.4000000000000002E-2</v>
      </c>
      <c r="P152" s="15">
        <v>0.49</v>
      </c>
      <c r="Q152" s="15">
        <v>0.34899999999999998</v>
      </c>
      <c r="R152" s="15">
        <v>0.74199999999999999</v>
      </c>
      <c r="S152" s="15">
        <v>13.577</v>
      </c>
      <c r="U152" s="15">
        <v>1287543.3859999999</v>
      </c>
      <c r="V152" s="15">
        <v>130</v>
      </c>
    </row>
    <row r="153" spans="2:22" x14ac:dyDescent="0.25">
      <c r="B153" s="15" t="s">
        <v>122</v>
      </c>
      <c r="C153" s="15" t="s">
        <v>207</v>
      </c>
      <c r="D153" s="15" t="s">
        <v>238</v>
      </c>
      <c r="E153" s="15">
        <v>2023</v>
      </c>
      <c r="F153" s="15" t="s">
        <v>162</v>
      </c>
      <c r="G153" s="15" t="s">
        <v>133</v>
      </c>
      <c r="H153" s="15" t="s">
        <v>136</v>
      </c>
      <c r="I153" s="15" t="s">
        <v>139</v>
      </c>
      <c r="J153" s="15" t="s">
        <v>141</v>
      </c>
      <c r="K153" s="15" t="s">
        <v>282</v>
      </c>
      <c r="L153" s="15" t="s">
        <v>283</v>
      </c>
      <c r="M153" s="15">
        <v>0.38900000000000001</v>
      </c>
      <c r="N153" s="15">
        <v>0.224</v>
      </c>
      <c r="O153" s="15">
        <v>7.0000000000000001E-3</v>
      </c>
      <c r="P153" s="15">
        <v>0.34300000000000003</v>
      </c>
      <c r="Q153" s="15">
        <v>0.23799999999999999</v>
      </c>
      <c r="R153" s="15">
        <v>0.48099999999999998</v>
      </c>
      <c r="S153" s="15">
        <v>13.67</v>
      </c>
      <c r="U153" s="15">
        <v>1159985.8959999999</v>
      </c>
      <c r="V153" s="15">
        <v>920</v>
      </c>
    </row>
    <row r="154" spans="2:22" x14ac:dyDescent="0.25">
      <c r="B154" s="15" t="s">
        <v>122</v>
      </c>
      <c r="C154" s="15" t="s">
        <v>207</v>
      </c>
      <c r="D154" s="15" t="s">
        <v>238</v>
      </c>
      <c r="E154" s="15">
        <v>2023</v>
      </c>
      <c r="F154" s="15" t="s">
        <v>162</v>
      </c>
      <c r="G154" s="15" t="s">
        <v>133</v>
      </c>
      <c r="H154" s="15" t="s">
        <v>136</v>
      </c>
      <c r="I154" s="15" t="s">
        <v>139</v>
      </c>
      <c r="J154" s="15" t="s">
        <v>141</v>
      </c>
      <c r="K154" s="15" t="s">
        <v>282</v>
      </c>
      <c r="L154" s="15" t="s">
        <v>284</v>
      </c>
      <c r="M154" s="15">
        <v>0.442</v>
      </c>
      <c r="N154" s="15">
        <v>0.25700000000000001</v>
      </c>
      <c r="O154" s="15">
        <v>1.6E-2</v>
      </c>
      <c r="P154" s="15">
        <v>0.39800000000000002</v>
      </c>
      <c r="Q154" s="15">
        <v>0.28399999999999997</v>
      </c>
      <c r="R154" s="15">
        <v>0.56699999999999995</v>
      </c>
      <c r="S154" s="15">
        <v>13.583</v>
      </c>
      <c r="U154" s="15">
        <v>1162336.3840000001</v>
      </c>
      <c r="V154" s="15">
        <v>250</v>
      </c>
    </row>
    <row r="155" spans="2:22" x14ac:dyDescent="0.25">
      <c r="B155" s="15" t="s">
        <v>122</v>
      </c>
      <c r="C155" s="15" t="s">
        <v>207</v>
      </c>
      <c r="D155" s="15" t="s">
        <v>238</v>
      </c>
      <c r="E155" s="15">
        <v>2023</v>
      </c>
      <c r="F155" s="15" t="s">
        <v>162</v>
      </c>
      <c r="G155" s="15" t="s">
        <v>133</v>
      </c>
      <c r="H155" s="15" t="s">
        <v>136</v>
      </c>
      <c r="I155" s="15" t="s">
        <v>139</v>
      </c>
      <c r="J155" s="15" t="s">
        <v>141</v>
      </c>
      <c r="K155" s="15" t="s">
        <v>282</v>
      </c>
      <c r="L155" s="15" t="s">
        <v>285</v>
      </c>
      <c r="M155" s="15">
        <v>0.192</v>
      </c>
      <c r="N155" s="15">
        <v>0.13500000000000001</v>
      </c>
      <c r="O155" s="15">
        <v>8.0000000000000002E-3</v>
      </c>
      <c r="P155" s="15">
        <v>0.16300000000000001</v>
      </c>
      <c r="Q155" s="15">
        <v>0.114</v>
      </c>
      <c r="R155" s="15">
        <v>0.23300000000000001</v>
      </c>
      <c r="S155" s="15">
        <v>13.69</v>
      </c>
      <c r="U155" s="15">
        <v>1160104.5449999999</v>
      </c>
      <c r="V155" s="15">
        <v>310</v>
      </c>
    </row>
    <row r="156" spans="2:22" x14ac:dyDescent="0.25">
      <c r="B156" s="15" t="s">
        <v>122</v>
      </c>
      <c r="C156" s="15" t="s">
        <v>207</v>
      </c>
      <c r="D156" s="15" t="s">
        <v>238</v>
      </c>
      <c r="E156" s="15">
        <v>2023</v>
      </c>
      <c r="F156" s="15" t="s">
        <v>162</v>
      </c>
      <c r="G156" s="15" t="s">
        <v>133</v>
      </c>
      <c r="H156" s="15" t="s">
        <v>136</v>
      </c>
      <c r="I156" s="15" t="s">
        <v>139</v>
      </c>
      <c r="J156" s="15" t="s">
        <v>141</v>
      </c>
      <c r="K156" s="15" t="s">
        <v>282</v>
      </c>
      <c r="L156" s="15" t="s">
        <v>286</v>
      </c>
      <c r="M156" s="15">
        <v>0.28999999999999998</v>
      </c>
      <c r="N156" s="15">
        <v>0.17199999999999999</v>
      </c>
      <c r="O156" s="15">
        <v>4.0000000000000001E-3</v>
      </c>
      <c r="P156" s="15">
        <v>0.25</v>
      </c>
      <c r="Q156" s="15">
        <v>0.17</v>
      </c>
      <c r="R156" s="15">
        <v>0.371</v>
      </c>
      <c r="S156" s="15">
        <v>13.643000000000001</v>
      </c>
      <c r="U156" s="15">
        <v>1148808.264</v>
      </c>
      <c r="V156" s="15">
        <v>2310</v>
      </c>
    </row>
    <row r="157" spans="2:22" x14ac:dyDescent="0.25">
      <c r="B157" s="15" t="s">
        <v>122</v>
      </c>
      <c r="C157" s="15" t="s">
        <v>207</v>
      </c>
      <c r="D157" s="15" t="s">
        <v>238</v>
      </c>
      <c r="E157" s="15">
        <v>2023</v>
      </c>
      <c r="F157" s="15" t="s">
        <v>162</v>
      </c>
      <c r="G157" s="15" t="s">
        <v>133</v>
      </c>
      <c r="H157" s="15" t="s">
        <v>136</v>
      </c>
      <c r="I157" s="15" t="s">
        <v>139</v>
      </c>
      <c r="J157" s="15" t="s">
        <v>141</v>
      </c>
      <c r="K157" s="15" t="s">
        <v>282</v>
      </c>
      <c r="L157" s="15" t="s">
        <v>287</v>
      </c>
      <c r="M157" s="15">
        <v>0.59699999999999998</v>
      </c>
      <c r="N157" s="15">
        <v>0.38100000000000001</v>
      </c>
      <c r="O157" s="15">
        <v>3.3000000000000002E-2</v>
      </c>
      <c r="P157" s="15">
        <v>0.46899999999999997</v>
      </c>
      <c r="Q157" s="15">
        <v>0.33800000000000002</v>
      </c>
      <c r="R157" s="15">
        <v>0.73199999999999998</v>
      </c>
      <c r="S157" s="15">
        <v>13.63</v>
      </c>
      <c r="U157" s="15">
        <v>1157137.2039999999</v>
      </c>
      <c r="V157" s="15">
        <v>130</v>
      </c>
    </row>
    <row r="158" spans="2:22" x14ac:dyDescent="0.25">
      <c r="B158" s="15" t="s">
        <v>122</v>
      </c>
      <c r="C158" s="15" t="s">
        <v>207</v>
      </c>
      <c r="D158" s="15" t="s">
        <v>239</v>
      </c>
      <c r="E158" s="15">
        <v>2023</v>
      </c>
      <c r="F158" s="15" t="s">
        <v>162</v>
      </c>
      <c r="G158" s="15" t="s">
        <v>133</v>
      </c>
      <c r="H158" s="15" t="s">
        <v>136</v>
      </c>
      <c r="I158" s="15" t="s">
        <v>139</v>
      </c>
      <c r="J158" s="15" t="s">
        <v>141</v>
      </c>
      <c r="K158" s="15" t="s">
        <v>282</v>
      </c>
      <c r="L158" s="15" t="s">
        <v>283</v>
      </c>
      <c r="M158" s="15">
        <v>0.39</v>
      </c>
      <c r="N158" s="15">
        <v>0.223</v>
      </c>
      <c r="O158" s="15">
        <v>7.0000000000000001E-3</v>
      </c>
      <c r="P158" s="15">
        <v>0.34799999999999998</v>
      </c>
      <c r="Q158" s="15">
        <v>0.24</v>
      </c>
      <c r="R158" s="15">
        <v>0.48199999999999998</v>
      </c>
      <c r="S158" s="15">
        <v>13.67</v>
      </c>
      <c r="U158" s="15">
        <v>1159942.686</v>
      </c>
      <c r="V158" s="15">
        <v>920</v>
      </c>
    </row>
    <row r="159" spans="2:22" x14ac:dyDescent="0.25">
      <c r="B159" s="15" t="s">
        <v>122</v>
      </c>
      <c r="C159" s="15" t="s">
        <v>207</v>
      </c>
      <c r="D159" s="15" t="s">
        <v>239</v>
      </c>
      <c r="E159" s="15">
        <v>2023</v>
      </c>
      <c r="F159" s="15" t="s">
        <v>162</v>
      </c>
      <c r="G159" s="15" t="s">
        <v>133</v>
      </c>
      <c r="H159" s="15" t="s">
        <v>136</v>
      </c>
      <c r="I159" s="15" t="s">
        <v>139</v>
      </c>
      <c r="J159" s="15" t="s">
        <v>141</v>
      </c>
      <c r="K159" s="15" t="s">
        <v>282</v>
      </c>
      <c r="L159" s="15" t="s">
        <v>284</v>
      </c>
      <c r="M159" s="15">
        <v>0.44600000000000001</v>
      </c>
      <c r="N159" s="15">
        <v>0.26300000000000001</v>
      </c>
      <c r="O159" s="15">
        <v>1.7000000000000001E-2</v>
      </c>
      <c r="P159" s="15">
        <v>0.38800000000000001</v>
      </c>
      <c r="Q159" s="15">
        <v>0.27600000000000002</v>
      </c>
      <c r="R159" s="15">
        <v>0.56599999999999995</v>
      </c>
      <c r="S159" s="15">
        <v>13.583</v>
      </c>
      <c r="U159" s="15">
        <v>1162287.051</v>
      </c>
      <c r="V159" s="15">
        <v>250</v>
      </c>
    </row>
    <row r="160" spans="2:22" x14ac:dyDescent="0.25">
      <c r="B160" s="15" t="s">
        <v>122</v>
      </c>
      <c r="C160" s="15" t="s">
        <v>207</v>
      </c>
      <c r="D160" s="15" t="s">
        <v>239</v>
      </c>
      <c r="E160" s="15">
        <v>2023</v>
      </c>
      <c r="F160" s="15" t="s">
        <v>162</v>
      </c>
      <c r="G160" s="15" t="s">
        <v>133</v>
      </c>
      <c r="H160" s="15" t="s">
        <v>136</v>
      </c>
      <c r="I160" s="15" t="s">
        <v>139</v>
      </c>
      <c r="J160" s="15" t="s">
        <v>141</v>
      </c>
      <c r="K160" s="15" t="s">
        <v>282</v>
      </c>
      <c r="L160" s="15" t="s">
        <v>285</v>
      </c>
      <c r="M160" s="15">
        <v>0.191</v>
      </c>
      <c r="N160" s="15">
        <v>0.13600000000000001</v>
      </c>
      <c r="O160" s="15">
        <v>8.0000000000000002E-3</v>
      </c>
      <c r="P160" s="15">
        <v>0.158</v>
      </c>
      <c r="Q160" s="15">
        <v>0.111</v>
      </c>
      <c r="R160" s="15">
        <v>0.23100000000000001</v>
      </c>
      <c r="S160" s="15">
        <v>13.691000000000001</v>
      </c>
      <c r="U160" s="15">
        <v>1160033.5449999999</v>
      </c>
      <c r="V160" s="15">
        <v>310</v>
      </c>
    </row>
    <row r="161" spans="2:22" x14ac:dyDescent="0.25">
      <c r="B161" s="15" t="s">
        <v>122</v>
      </c>
      <c r="C161" s="15" t="s">
        <v>207</v>
      </c>
      <c r="D161" s="15" t="s">
        <v>239</v>
      </c>
      <c r="E161" s="15">
        <v>2023</v>
      </c>
      <c r="F161" s="15" t="s">
        <v>162</v>
      </c>
      <c r="G161" s="15" t="s">
        <v>133</v>
      </c>
      <c r="H161" s="15" t="s">
        <v>136</v>
      </c>
      <c r="I161" s="15" t="s">
        <v>139</v>
      </c>
      <c r="J161" s="15" t="s">
        <v>141</v>
      </c>
      <c r="K161" s="15" t="s">
        <v>282</v>
      </c>
      <c r="L161" s="15" t="s">
        <v>286</v>
      </c>
      <c r="M161" s="15">
        <v>0.29399999999999998</v>
      </c>
      <c r="N161" s="15">
        <v>0.17499999999999999</v>
      </c>
      <c r="O161" s="15">
        <v>4.0000000000000001E-3</v>
      </c>
      <c r="P161" s="15">
        <v>0.251</v>
      </c>
      <c r="Q161" s="15">
        <v>0.17299999999999999</v>
      </c>
      <c r="R161" s="15">
        <v>0.372</v>
      </c>
      <c r="S161" s="15">
        <v>13.644</v>
      </c>
      <c r="U161" s="15">
        <v>1148730.1440000001</v>
      </c>
      <c r="V161" s="15">
        <v>2310</v>
      </c>
    </row>
    <row r="162" spans="2:22" x14ac:dyDescent="0.25">
      <c r="B162" s="15" t="s">
        <v>122</v>
      </c>
      <c r="C162" s="15" t="s">
        <v>207</v>
      </c>
      <c r="D162" s="15" t="s">
        <v>239</v>
      </c>
      <c r="E162" s="15">
        <v>2023</v>
      </c>
      <c r="F162" s="15" t="s">
        <v>162</v>
      </c>
      <c r="G162" s="15" t="s">
        <v>133</v>
      </c>
      <c r="H162" s="15" t="s">
        <v>136</v>
      </c>
      <c r="I162" s="15" t="s">
        <v>139</v>
      </c>
      <c r="J162" s="15" t="s">
        <v>141</v>
      </c>
      <c r="K162" s="15" t="s">
        <v>282</v>
      </c>
      <c r="L162" s="15" t="s">
        <v>287</v>
      </c>
      <c r="M162" s="15">
        <v>0.60699999999999998</v>
      </c>
      <c r="N162" s="15">
        <v>0.38400000000000001</v>
      </c>
      <c r="O162" s="15">
        <v>3.4000000000000002E-2</v>
      </c>
      <c r="P162" s="15">
        <v>0.47799999999999998</v>
      </c>
      <c r="Q162" s="15">
        <v>0.34799999999999998</v>
      </c>
      <c r="R162" s="15">
        <v>0.74299999999999999</v>
      </c>
      <c r="S162" s="15">
        <v>13.63</v>
      </c>
      <c r="U162" s="15">
        <v>1157108.507</v>
      </c>
      <c r="V162" s="15">
        <v>130</v>
      </c>
    </row>
    <row r="163" spans="2:22" x14ac:dyDescent="0.25">
      <c r="B163" s="15" t="s">
        <v>122</v>
      </c>
      <c r="C163" s="15" t="s">
        <v>207</v>
      </c>
      <c r="D163" s="15" t="s">
        <v>240</v>
      </c>
      <c r="E163" s="15">
        <v>2023</v>
      </c>
      <c r="F163" s="15" t="s">
        <v>162</v>
      </c>
      <c r="G163" s="15" t="s">
        <v>133</v>
      </c>
      <c r="H163" s="15" t="s">
        <v>136</v>
      </c>
      <c r="I163" s="15" t="s">
        <v>139</v>
      </c>
      <c r="J163" s="15" t="s">
        <v>141</v>
      </c>
      <c r="K163" s="15" t="s">
        <v>282</v>
      </c>
      <c r="L163" s="15" t="s">
        <v>283</v>
      </c>
      <c r="M163" s="15">
        <v>0.40799999999999997</v>
      </c>
      <c r="N163" s="15">
        <v>0.23499999999999999</v>
      </c>
      <c r="O163" s="15">
        <v>8.0000000000000002E-3</v>
      </c>
      <c r="P163" s="15">
        <v>0.35799999999999998</v>
      </c>
      <c r="Q163" s="15">
        <v>0.249</v>
      </c>
      <c r="R163" s="15">
        <v>0.503</v>
      </c>
      <c r="S163" s="15">
        <v>13.510999999999999</v>
      </c>
      <c r="U163" s="15">
        <v>953693.70900000003</v>
      </c>
      <c r="V163" s="15">
        <v>920</v>
      </c>
    </row>
    <row r="164" spans="2:22" x14ac:dyDescent="0.25">
      <c r="B164" s="15" t="s">
        <v>122</v>
      </c>
      <c r="C164" s="15" t="s">
        <v>207</v>
      </c>
      <c r="D164" s="15" t="s">
        <v>240</v>
      </c>
      <c r="E164" s="15">
        <v>2023</v>
      </c>
      <c r="F164" s="15" t="s">
        <v>162</v>
      </c>
      <c r="G164" s="15" t="s">
        <v>133</v>
      </c>
      <c r="H164" s="15" t="s">
        <v>136</v>
      </c>
      <c r="I164" s="15" t="s">
        <v>139</v>
      </c>
      <c r="J164" s="15" t="s">
        <v>141</v>
      </c>
      <c r="K164" s="15" t="s">
        <v>282</v>
      </c>
      <c r="L164" s="15" t="s">
        <v>284</v>
      </c>
      <c r="M164" s="15">
        <v>0.47</v>
      </c>
      <c r="N164" s="15">
        <v>0.27400000000000002</v>
      </c>
      <c r="O164" s="15">
        <v>1.7000000000000001E-2</v>
      </c>
      <c r="P164" s="15">
        <v>0.40400000000000003</v>
      </c>
      <c r="Q164" s="15">
        <v>0.28499999999999998</v>
      </c>
      <c r="R164" s="15">
        <v>0.59899999999999998</v>
      </c>
      <c r="S164" s="15">
        <v>13.425000000000001</v>
      </c>
      <c r="U164" s="15">
        <v>955539.397</v>
      </c>
      <c r="V164" s="15">
        <v>250</v>
      </c>
    </row>
    <row r="165" spans="2:22" x14ac:dyDescent="0.25">
      <c r="B165" s="15" t="s">
        <v>122</v>
      </c>
      <c r="C165" s="15" t="s">
        <v>207</v>
      </c>
      <c r="D165" s="15" t="s">
        <v>240</v>
      </c>
      <c r="E165" s="15">
        <v>2023</v>
      </c>
      <c r="F165" s="15" t="s">
        <v>162</v>
      </c>
      <c r="G165" s="15" t="s">
        <v>133</v>
      </c>
      <c r="H165" s="15" t="s">
        <v>136</v>
      </c>
      <c r="I165" s="15" t="s">
        <v>139</v>
      </c>
      <c r="J165" s="15" t="s">
        <v>141</v>
      </c>
      <c r="K165" s="15" t="s">
        <v>282</v>
      </c>
      <c r="L165" s="15" t="s">
        <v>285</v>
      </c>
      <c r="M165" s="15">
        <v>0.19600000000000001</v>
      </c>
      <c r="N165" s="15">
        <v>0.14000000000000001</v>
      </c>
      <c r="O165" s="15">
        <v>8.0000000000000002E-3</v>
      </c>
      <c r="P165" s="15">
        <v>0.16400000000000001</v>
      </c>
      <c r="Q165" s="15">
        <v>0.114</v>
      </c>
      <c r="R165" s="15">
        <v>0.23599999999999999</v>
      </c>
      <c r="S165" s="15">
        <v>13.531000000000001</v>
      </c>
      <c r="U165" s="15">
        <v>952175.96100000001</v>
      </c>
      <c r="V165" s="15">
        <v>310</v>
      </c>
    </row>
    <row r="166" spans="2:22" x14ac:dyDescent="0.25">
      <c r="B166" s="15" t="s">
        <v>122</v>
      </c>
      <c r="C166" s="15" t="s">
        <v>207</v>
      </c>
      <c r="D166" s="15" t="s">
        <v>240</v>
      </c>
      <c r="E166" s="15">
        <v>2023</v>
      </c>
      <c r="F166" s="15" t="s">
        <v>162</v>
      </c>
      <c r="G166" s="15" t="s">
        <v>133</v>
      </c>
      <c r="H166" s="15" t="s">
        <v>136</v>
      </c>
      <c r="I166" s="15" t="s">
        <v>139</v>
      </c>
      <c r="J166" s="15" t="s">
        <v>141</v>
      </c>
      <c r="K166" s="15" t="s">
        <v>282</v>
      </c>
      <c r="L166" s="15" t="s">
        <v>286</v>
      </c>
      <c r="M166" s="15">
        <v>0.309</v>
      </c>
      <c r="N166" s="15">
        <v>0.185</v>
      </c>
      <c r="O166" s="15">
        <v>4.0000000000000001E-3</v>
      </c>
      <c r="P166" s="15">
        <v>0.26500000000000001</v>
      </c>
      <c r="Q166" s="15">
        <v>0.17699999999999999</v>
      </c>
      <c r="R166" s="15">
        <v>0.39200000000000002</v>
      </c>
      <c r="S166" s="15">
        <v>13.478</v>
      </c>
      <c r="U166" s="15">
        <v>944194.35499999998</v>
      </c>
      <c r="V166" s="15">
        <v>2310</v>
      </c>
    </row>
    <row r="167" spans="2:22" x14ac:dyDescent="0.25">
      <c r="B167" s="15" t="s">
        <v>122</v>
      </c>
      <c r="C167" s="15" t="s">
        <v>207</v>
      </c>
      <c r="D167" s="15" t="s">
        <v>240</v>
      </c>
      <c r="E167" s="15">
        <v>2023</v>
      </c>
      <c r="F167" s="15" t="s">
        <v>162</v>
      </c>
      <c r="G167" s="15" t="s">
        <v>133</v>
      </c>
      <c r="H167" s="15" t="s">
        <v>136</v>
      </c>
      <c r="I167" s="15" t="s">
        <v>139</v>
      </c>
      <c r="J167" s="15" t="s">
        <v>141</v>
      </c>
      <c r="K167" s="15" t="s">
        <v>282</v>
      </c>
      <c r="L167" s="15" t="s">
        <v>287</v>
      </c>
      <c r="M167" s="15">
        <v>0.625</v>
      </c>
      <c r="N167" s="15">
        <v>0.38900000000000001</v>
      </c>
      <c r="O167" s="15">
        <v>3.4000000000000002E-2</v>
      </c>
      <c r="P167" s="15">
        <v>0.53100000000000003</v>
      </c>
      <c r="Q167" s="15">
        <v>0.372</v>
      </c>
      <c r="R167" s="15">
        <v>0.75600000000000001</v>
      </c>
      <c r="S167" s="15">
        <v>13.471</v>
      </c>
      <c r="U167" s="15">
        <v>950780.549</v>
      </c>
      <c r="V167" s="15">
        <v>130</v>
      </c>
    </row>
    <row r="168" spans="2:22" x14ac:dyDescent="0.25">
      <c r="B168" s="15" t="s">
        <v>122</v>
      </c>
      <c r="C168" s="15" t="s">
        <v>207</v>
      </c>
      <c r="D168" s="15" t="s">
        <v>241</v>
      </c>
      <c r="E168" s="15">
        <v>2023</v>
      </c>
      <c r="F168" s="15" t="s">
        <v>162</v>
      </c>
      <c r="G168" s="15" t="s">
        <v>133</v>
      </c>
      <c r="H168" s="15" t="s">
        <v>136</v>
      </c>
      <c r="I168" s="15" t="s">
        <v>139</v>
      </c>
      <c r="J168" s="15" t="s">
        <v>141</v>
      </c>
      <c r="K168" s="15" t="s">
        <v>282</v>
      </c>
      <c r="L168" s="15" t="s">
        <v>283</v>
      </c>
      <c r="M168" s="15">
        <v>0.443</v>
      </c>
      <c r="N168" s="15">
        <v>0.25700000000000001</v>
      </c>
      <c r="O168" s="15">
        <v>8.0000000000000002E-3</v>
      </c>
      <c r="P168" s="15">
        <v>0.38800000000000001</v>
      </c>
      <c r="Q168" s="15">
        <v>0.26700000000000002</v>
      </c>
      <c r="R168" s="15">
        <v>0.56599999999999995</v>
      </c>
      <c r="S168" s="15">
        <v>13.510999999999999</v>
      </c>
      <c r="U168" s="15">
        <v>953702.79500000004</v>
      </c>
      <c r="V168" s="15">
        <v>920</v>
      </c>
    </row>
    <row r="169" spans="2:22" x14ac:dyDescent="0.25">
      <c r="B169" s="15" t="s">
        <v>122</v>
      </c>
      <c r="C169" s="15" t="s">
        <v>207</v>
      </c>
      <c r="D169" s="15" t="s">
        <v>241</v>
      </c>
      <c r="E169" s="15">
        <v>2023</v>
      </c>
      <c r="F169" s="15" t="s">
        <v>162</v>
      </c>
      <c r="G169" s="15" t="s">
        <v>133</v>
      </c>
      <c r="H169" s="15" t="s">
        <v>136</v>
      </c>
      <c r="I169" s="15" t="s">
        <v>139</v>
      </c>
      <c r="J169" s="15" t="s">
        <v>141</v>
      </c>
      <c r="K169" s="15" t="s">
        <v>282</v>
      </c>
      <c r="L169" s="15" t="s">
        <v>284</v>
      </c>
      <c r="M169" s="15">
        <v>0.51700000000000002</v>
      </c>
      <c r="N169" s="15">
        <v>0.316</v>
      </c>
      <c r="O169" s="15">
        <v>0.02</v>
      </c>
      <c r="P169" s="15">
        <v>0.44600000000000001</v>
      </c>
      <c r="Q169" s="15">
        <v>0.30399999999999999</v>
      </c>
      <c r="R169" s="15">
        <v>0.66</v>
      </c>
      <c r="S169" s="15">
        <v>13.425000000000001</v>
      </c>
      <c r="U169" s="15">
        <v>955536.63199999998</v>
      </c>
      <c r="V169" s="15">
        <v>250</v>
      </c>
    </row>
    <row r="170" spans="2:22" x14ac:dyDescent="0.25">
      <c r="B170" s="15" t="s">
        <v>122</v>
      </c>
      <c r="C170" s="15" t="s">
        <v>207</v>
      </c>
      <c r="D170" s="15" t="s">
        <v>241</v>
      </c>
      <c r="E170" s="15">
        <v>2023</v>
      </c>
      <c r="F170" s="15" t="s">
        <v>162</v>
      </c>
      <c r="G170" s="15" t="s">
        <v>133</v>
      </c>
      <c r="H170" s="15" t="s">
        <v>136</v>
      </c>
      <c r="I170" s="15" t="s">
        <v>139</v>
      </c>
      <c r="J170" s="15" t="s">
        <v>141</v>
      </c>
      <c r="K170" s="15" t="s">
        <v>282</v>
      </c>
      <c r="L170" s="15" t="s">
        <v>285</v>
      </c>
      <c r="M170" s="15">
        <v>0.21299999999999999</v>
      </c>
      <c r="N170" s="15">
        <v>0.157</v>
      </c>
      <c r="O170" s="15">
        <v>8.9999999999999993E-3</v>
      </c>
      <c r="P170" s="15">
        <v>0.17499999999999999</v>
      </c>
      <c r="Q170" s="15">
        <v>0.121</v>
      </c>
      <c r="R170" s="15">
        <v>0.25900000000000001</v>
      </c>
      <c r="S170" s="15">
        <v>13.531000000000001</v>
      </c>
      <c r="U170" s="15">
        <v>952187.96600000001</v>
      </c>
      <c r="V170" s="15">
        <v>310</v>
      </c>
    </row>
    <row r="171" spans="2:22" x14ac:dyDescent="0.25">
      <c r="B171" s="15" t="s">
        <v>122</v>
      </c>
      <c r="C171" s="15" t="s">
        <v>207</v>
      </c>
      <c r="D171" s="15" t="s">
        <v>241</v>
      </c>
      <c r="E171" s="15">
        <v>2023</v>
      </c>
      <c r="F171" s="15" t="s">
        <v>162</v>
      </c>
      <c r="G171" s="15" t="s">
        <v>133</v>
      </c>
      <c r="H171" s="15" t="s">
        <v>136</v>
      </c>
      <c r="I171" s="15" t="s">
        <v>139</v>
      </c>
      <c r="J171" s="15" t="s">
        <v>141</v>
      </c>
      <c r="K171" s="15" t="s">
        <v>282</v>
      </c>
      <c r="L171" s="15" t="s">
        <v>286</v>
      </c>
      <c r="M171" s="15">
        <v>0.33600000000000002</v>
      </c>
      <c r="N171" s="15">
        <v>0.20599999999999999</v>
      </c>
      <c r="O171" s="15">
        <v>4.0000000000000001E-3</v>
      </c>
      <c r="P171" s="15">
        <v>0.29099999999999998</v>
      </c>
      <c r="Q171" s="15">
        <v>0.191</v>
      </c>
      <c r="R171" s="15">
        <v>0.42599999999999999</v>
      </c>
      <c r="S171" s="15">
        <v>13.477</v>
      </c>
      <c r="U171" s="15">
        <v>944213.05</v>
      </c>
      <c r="V171" s="15">
        <v>2310</v>
      </c>
    </row>
    <row r="172" spans="2:22" x14ac:dyDescent="0.25">
      <c r="B172" s="15" t="s">
        <v>122</v>
      </c>
      <c r="C172" s="15" t="s">
        <v>207</v>
      </c>
      <c r="D172" s="15" t="s">
        <v>241</v>
      </c>
      <c r="E172" s="15">
        <v>2023</v>
      </c>
      <c r="F172" s="15" t="s">
        <v>162</v>
      </c>
      <c r="G172" s="15" t="s">
        <v>133</v>
      </c>
      <c r="H172" s="15" t="s">
        <v>136</v>
      </c>
      <c r="I172" s="15" t="s">
        <v>139</v>
      </c>
      <c r="J172" s="15" t="s">
        <v>141</v>
      </c>
      <c r="K172" s="15" t="s">
        <v>282</v>
      </c>
      <c r="L172" s="15" t="s">
        <v>287</v>
      </c>
      <c r="M172" s="15">
        <v>0.69299999999999995</v>
      </c>
      <c r="N172" s="15">
        <v>0.45500000000000002</v>
      </c>
      <c r="O172" s="15">
        <v>0.04</v>
      </c>
      <c r="P172" s="15">
        <v>0.54800000000000004</v>
      </c>
      <c r="Q172" s="15">
        <v>0.38600000000000001</v>
      </c>
      <c r="R172" s="15">
        <v>0.84499999999999997</v>
      </c>
      <c r="S172" s="15">
        <v>13.471</v>
      </c>
      <c r="U172" s="15">
        <v>950789.70400000003</v>
      </c>
      <c r="V172" s="15">
        <v>130</v>
      </c>
    </row>
    <row r="173" spans="2:22" x14ac:dyDescent="0.25">
      <c r="B173" s="15" t="s">
        <v>122</v>
      </c>
      <c r="C173" s="15" t="s">
        <v>207</v>
      </c>
      <c r="D173" s="15" t="s">
        <v>242</v>
      </c>
      <c r="E173" s="15">
        <v>2023</v>
      </c>
      <c r="F173" s="15" t="s">
        <v>162</v>
      </c>
      <c r="G173" s="15" t="s">
        <v>133</v>
      </c>
      <c r="H173" s="15" t="s">
        <v>136</v>
      </c>
      <c r="I173" s="15" t="s">
        <v>139</v>
      </c>
      <c r="J173" s="15" t="s">
        <v>141</v>
      </c>
      <c r="K173" s="15" t="s">
        <v>282</v>
      </c>
      <c r="L173" s="15" t="s">
        <v>283</v>
      </c>
      <c r="M173" s="15">
        <v>0.502</v>
      </c>
      <c r="N173" s="15">
        <v>0.29899999999999999</v>
      </c>
      <c r="O173" s="15">
        <v>0.01</v>
      </c>
      <c r="P173" s="15">
        <v>0.435</v>
      </c>
      <c r="Q173" s="15">
        <v>0.29199999999999998</v>
      </c>
      <c r="R173" s="15">
        <v>0.63</v>
      </c>
      <c r="S173" s="15">
        <v>13.173</v>
      </c>
      <c r="U173" s="15">
        <v>719159.88699999999</v>
      </c>
      <c r="V173" s="15">
        <v>920</v>
      </c>
    </row>
    <row r="174" spans="2:22" x14ac:dyDescent="0.25">
      <c r="B174" s="15" t="s">
        <v>122</v>
      </c>
      <c r="C174" s="15" t="s">
        <v>207</v>
      </c>
      <c r="D174" s="15" t="s">
        <v>242</v>
      </c>
      <c r="E174" s="15">
        <v>2023</v>
      </c>
      <c r="F174" s="15" t="s">
        <v>162</v>
      </c>
      <c r="G174" s="15" t="s">
        <v>133</v>
      </c>
      <c r="H174" s="15" t="s">
        <v>136</v>
      </c>
      <c r="I174" s="15" t="s">
        <v>139</v>
      </c>
      <c r="J174" s="15" t="s">
        <v>141</v>
      </c>
      <c r="K174" s="15" t="s">
        <v>282</v>
      </c>
      <c r="L174" s="15" t="s">
        <v>284</v>
      </c>
      <c r="M174" s="15">
        <v>0.57099999999999995</v>
      </c>
      <c r="N174" s="15">
        <v>0.34499999999999997</v>
      </c>
      <c r="O174" s="15">
        <v>2.1999999999999999E-2</v>
      </c>
      <c r="P174" s="15">
        <v>0.49099999999999999</v>
      </c>
      <c r="Q174" s="15">
        <v>0.33300000000000002</v>
      </c>
      <c r="R174" s="15">
        <v>0.74399999999999999</v>
      </c>
      <c r="S174" s="15">
        <v>13.093</v>
      </c>
      <c r="U174" s="15">
        <v>720513.19900000002</v>
      </c>
      <c r="V174" s="15">
        <v>250</v>
      </c>
    </row>
    <row r="175" spans="2:22" x14ac:dyDescent="0.25">
      <c r="B175" s="15" t="s">
        <v>122</v>
      </c>
      <c r="C175" s="15" t="s">
        <v>207</v>
      </c>
      <c r="D175" s="15" t="s">
        <v>242</v>
      </c>
      <c r="E175" s="15">
        <v>2023</v>
      </c>
      <c r="F175" s="15" t="s">
        <v>162</v>
      </c>
      <c r="G175" s="15" t="s">
        <v>133</v>
      </c>
      <c r="H175" s="15" t="s">
        <v>136</v>
      </c>
      <c r="I175" s="15" t="s">
        <v>139</v>
      </c>
      <c r="J175" s="15" t="s">
        <v>141</v>
      </c>
      <c r="K175" s="15" t="s">
        <v>282</v>
      </c>
      <c r="L175" s="15" t="s">
        <v>285</v>
      </c>
      <c r="M175" s="15">
        <v>0.23599999999999999</v>
      </c>
      <c r="N175" s="15">
        <v>0.185</v>
      </c>
      <c r="O175" s="15">
        <v>0.01</v>
      </c>
      <c r="P175" s="15">
        <v>0.187</v>
      </c>
      <c r="Q175" s="15">
        <v>0.129</v>
      </c>
      <c r="R175" s="15">
        <v>0.28399999999999997</v>
      </c>
      <c r="S175" s="15">
        <v>13.193</v>
      </c>
      <c r="U175" s="15">
        <v>716701.96400000004</v>
      </c>
      <c r="V175" s="15">
        <v>310</v>
      </c>
    </row>
    <row r="176" spans="2:22" x14ac:dyDescent="0.25">
      <c r="B176" s="15" t="s">
        <v>122</v>
      </c>
      <c r="C176" s="15" t="s">
        <v>207</v>
      </c>
      <c r="D176" s="15" t="s">
        <v>242</v>
      </c>
      <c r="E176" s="15">
        <v>2023</v>
      </c>
      <c r="F176" s="15" t="s">
        <v>162</v>
      </c>
      <c r="G176" s="15" t="s">
        <v>133</v>
      </c>
      <c r="H176" s="15" t="s">
        <v>136</v>
      </c>
      <c r="I176" s="15" t="s">
        <v>139</v>
      </c>
      <c r="J176" s="15" t="s">
        <v>141</v>
      </c>
      <c r="K176" s="15" t="s">
        <v>282</v>
      </c>
      <c r="L176" s="15" t="s">
        <v>286</v>
      </c>
      <c r="M176" s="15">
        <v>0.374</v>
      </c>
      <c r="N176" s="15">
        <v>0.23400000000000001</v>
      </c>
      <c r="O176" s="15">
        <v>5.0000000000000001E-3</v>
      </c>
      <c r="P176" s="15">
        <v>0.32200000000000001</v>
      </c>
      <c r="Q176" s="15">
        <v>0.21</v>
      </c>
      <c r="R176" s="15">
        <v>0.47599999999999998</v>
      </c>
      <c r="S176" s="15">
        <v>13.13</v>
      </c>
      <c r="U176" s="15">
        <v>712698.16599999997</v>
      </c>
      <c r="V176" s="15">
        <v>2310</v>
      </c>
    </row>
    <row r="177" spans="2:22" x14ac:dyDescent="0.25">
      <c r="B177" s="15" t="s">
        <v>122</v>
      </c>
      <c r="C177" s="15" t="s">
        <v>207</v>
      </c>
      <c r="D177" s="15" t="s">
        <v>242</v>
      </c>
      <c r="E177" s="15">
        <v>2023</v>
      </c>
      <c r="F177" s="15" t="s">
        <v>162</v>
      </c>
      <c r="G177" s="15" t="s">
        <v>133</v>
      </c>
      <c r="H177" s="15" t="s">
        <v>136</v>
      </c>
      <c r="I177" s="15" t="s">
        <v>139</v>
      </c>
      <c r="J177" s="15" t="s">
        <v>141</v>
      </c>
      <c r="K177" s="15" t="s">
        <v>282</v>
      </c>
      <c r="L177" s="15" t="s">
        <v>287</v>
      </c>
      <c r="M177" s="15">
        <v>0.73299999999999998</v>
      </c>
      <c r="N177" s="15">
        <v>0.45300000000000001</v>
      </c>
      <c r="O177" s="15">
        <v>0.04</v>
      </c>
      <c r="P177" s="15">
        <v>0.63</v>
      </c>
      <c r="Q177" s="15">
        <v>0.41299999999999998</v>
      </c>
      <c r="R177" s="15">
        <v>0.91500000000000004</v>
      </c>
      <c r="S177" s="15">
        <v>13.135999999999999</v>
      </c>
      <c r="U177" s="15">
        <v>717014.28099999996</v>
      </c>
      <c r="V177" s="15">
        <v>130</v>
      </c>
    </row>
    <row r="178" spans="2:22" x14ac:dyDescent="0.25">
      <c r="B178" s="15" t="s">
        <v>122</v>
      </c>
      <c r="C178" s="15" t="s">
        <v>207</v>
      </c>
      <c r="D178" s="15" t="s">
        <v>243</v>
      </c>
      <c r="E178" s="15">
        <v>2023</v>
      </c>
      <c r="F178" s="15" t="s">
        <v>162</v>
      </c>
      <c r="G178" s="15" t="s">
        <v>133</v>
      </c>
      <c r="H178" s="15" t="s">
        <v>136</v>
      </c>
      <c r="I178" s="15" t="s">
        <v>139</v>
      </c>
      <c r="J178" s="15" t="s">
        <v>141</v>
      </c>
      <c r="K178" s="15" t="s">
        <v>282</v>
      </c>
      <c r="L178" s="15" t="s">
        <v>283</v>
      </c>
      <c r="M178" s="15">
        <v>0.56699999999999995</v>
      </c>
      <c r="N178" s="15">
        <v>0.32</v>
      </c>
      <c r="O178" s="15">
        <v>1.0999999999999999E-2</v>
      </c>
      <c r="P178" s="15">
        <v>0.497</v>
      </c>
      <c r="Q178" s="15">
        <v>0.33200000000000002</v>
      </c>
      <c r="R178" s="15">
        <v>0.73</v>
      </c>
      <c r="S178" s="15">
        <v>13.173</v>
      </c>
      <c r="U178" s="15">
        <v>719157.93400000001</v>
      </c>
      <c r="V178" s="15">
        <v>920</v>
      </c>
    </row>
    <row r="179" spans="2:22" x14ac:dyDescent="0.25">
      <c r="B179" s="15" t="s">
        <v>122</v>
      </c>
      <c r="C179" s="15" t="s">
        <v>207</v>
      </c>
      <c r="D179" s="15" t="s">
        <v>243</v>
      </c>
      <c r="E179" s="15">
        <v>2023</v>
      </c>
      <c r="F179" s="15" t="s">
        <v>162</v>
      </c>
      <c r="G179" s="15" t="s">
        <v>133</v>
      </c>
      <c r="H179" s="15" t="s">
        <v>136</v>
      </c>
      <c r="I179" s="15" t="s">
        <v>139</v>
      </c>
      <c r="J179" s="15" t="s">
        <v>141</v>
      </c>
      <c r="K179" s="15" t="s">
        <v>282</v>
      </c>
      <c r="L179" s="15" t="s">
        <v>284</v>
      </c>
      <c r="M179" s="15">
        <v>0.63900000000000001</v>
      </c>
      <c r="N179" s="15">
        <v>0.38</v>
      </c>
      <c r="O179" s="15">
        <v>2.4E-2</v>
      </c>
      <c r="P179" s="15">
        <v>0.58299999999999996</v>
      </c>
      <c r="Q179" s="15">
        <v>0.36299999999999999</v>
      </c>
      <c r="R179" s="15">
        <v>0.84099999999999997</v>
      </c>
      <c r="S179" s="15">
        <v>13.093</v>
      </c>
      <c r="U179" s="15">
        <v>720519.69400000002</v>
      </c>
      <c r="V179" s="15">
        <v>250</v>
      </c>
    </row>
    <row r="180" spans="2:22" x14ac:dyDescent="0.25">
      <c r="B180" s="15" t="s">
        <v>122</v>
      </c>
      <c r="C180" s="15" t="s">
        <v>207</v>
      </c>
      <c r="D180" s="15" t="s">
        <v>243</v>
      </c>
      <c r="E180" s="15">
        <v>2023</v>
      </c>
      <c r="F180" s="15" t="s">
        <v>162</v>
      </c>
      <c r="G180" s="15" t="s">
        <v>133</v>
      </c>
      <c r="H180" s="15" t="s">
        <v>136</v>
      </c>
      <c r="I180" s="15" t="s">
        <v>139</v>
      </c>
      <c r="J180" s="15" t="s">
        <v>141</v>
      </c>
      <c r="K180" s="15" t="s">
        <v>282</v>
      </c>
      <c r="L180" s="15" t="s">
        <v>285</v>
      </c>
      <c r="M180" s="15">
        <v>0.26600000000000001</v>
      </c>
      <c r="N180" s="15">
        <v>0.221</v>
      </c>
      <c r="O180" s="15">
        <v>1.2999999999999999E-2</v>
      </c>
      <c r="P180" s="15">
        <v>0.20699999999999999</v>
      </c>
      <c r="Q180" s="15">
        <v>0.14299999999999999</v>
      </c>
      <c r="R180" s="15">
        <v>0.314</v>
      </c>
      <c r="S180" s="15">
        <v>13.193</v>
      </c>
      <c r="U180" s="15">
        <v>716717.15</v>
      </c>
      <c r="V180" s="15">
        <v>310</v>
      </c>
    </row>
    <row r="181" spans="2:22" x14ac:dyDescent="0.25">
      <c r="B181" s="15" t="s">
        <v>122</v>
      </c>
      <c r="C181" s="15" t="s">
        <v>207</v>
      </c>
      <c r="D181" s="15" t="s">
        <v>243</v>
      </c>
      <c r="E181" s="15">
        <v>2023</v>
      </c>
      <c r="F181" s="15" t="s">
        <v>162</v>
      </c>
      <c r="G181" s="15" t="s">
        <v>133</v>
      </c>
      <c r="H181" s="15" t="s">
        <v>136</v>
      </c>
      <c r="I181" s="15" t="s">
        <v>139</v>
      </c>
      <c r="J181" s="15" t="s">
        <v>141</v>
      </c>
      <c r="K181" s="15" t="s">
        <v>282</v>
      </c>
      <c r="L181" s="15" t="s">
        <v>286</v>
      </c>
      <c r="M181" s="15">
        <v>0.42</v>
      </c>
      <c r="N181" s="15">
        <v>0.26</v>
      </c>
      <c r="O181" s="15">
        <v>5.0000000000000001E-3</v>
      </c>
      <c r="P181" s="15">
        <v>0.36</v>
      </c>
      <c r="Q181" s="15">
        <v>0.23300000000000001</v>
      </c>
      <c r="R181" s="15">
        <v>0.54500000000000004</v>
      </c>
      <c r="S181" s="15">
        <v>13.13</v>
      </c>
      <c r="U181" s="15">
        <v>712695.94700000004</v>
      </c>
      <c r="V181" s="15">
        <v>2310</v>
      </c>
    </row>
    <row r="182" spans="2:22" x14ac:dyDescent="0.25">
      <c r="B182" s="15" t="s">
        <v>122</v>
      </c>
      <c r="C182" s="15" t="s">
        <v>207</v>
      </c>
      <c r="D182" s="15" t="s">
        <v>243</v>
      </c>
      <c r="E182" s="15">
        <v>2023</v>
      </c>
      <c r="F182" s="15" t="s">
        <v>162</v>
      </c>
      <c r="G182" s="15" t="s">
        <v>133</v>
      </c>
      <c r="H182" s="15" t="s">
        <v>136</v>
      </c>
      <c r="I182" s="15" t="s">
        <v>139</v>
      </c>
      <c r="J182" s="15" t="s">
        <v>141</v>
      </c>
      <c r="K182" s="15" t="s">
        <v>282</v>
      </c>
      <c r="L182" s="15" t="s">
        <v>287</v>
      </c>
      <c r="M182" s="15">
        <v>0.82299999999999995</v>
      </c>
      <c r="N182" s="15">
        <v>0.495</v>
      </c>
      <c r="O182" s="15">
        <v>4.2999999999999997E-2</v>
      </c>
      <c r="P182" s="15">
        <v>0.67300000000000004</v>
      </c>
      <c r="Q182" s="15">
        <v>0.45600000000000002</v>
      </c>
      <c r="R182" s="15">
        <v>1.0109999999999999</v>
      </c>
      <c r="S182" s="15">
        <v>13.135999999999999</v>
      </c>
      <c r="U182" s="15">
        <v>716991.26500000001</v>
      </c>
      <c r="V182" s="15">
        <v>130</v>
      </c>
    </row>
    <row r="183" spans="2:22" x14ac:dyDescent="0.25">
      <c r="B183" s="15" t="s">
        <v>122</v>
      </c>
      <c r="C183" s="15" t="s">
        <v>207</v>
      </c>
      <c r="D183" s="15" t="s">
        <v>244</v>
      </c>
      <c r="E183" s="15">
        <v>2023</v>
      </c>
      <c r="F183" s="15" t="s">
        <v>162</v>
      </c>
      <c r="G183" s="15" t="s">
        <v>133</v>
      </c>
      <c r="H183" s="15" t="s">
        <v>136</v>
      </c>
      <c r="I183" s="15" t="s">
        <v>139</v>
      </c>
      <c r="J183" s="15" t="s">
        <v>141</v>
      </c>
      <c r="K183" s="15" t="s">
        <v>282</v>
      </c>
      <c r="L183" s="15" t="s">
        <v>283</v>
      </c>
      <c r="M183" s="15">
        <v>0.61</v>
      </c>
      <c r="N183" s="15">
        <v>0.33800000000000002</v>
      </c>
      <c r="O183" s="15">
        <v>1.0999999999999999E-2</v>
      </c>
      <c r="P183" s="15">
        <v>0.54500000000000004</v>
      </c>
      <c r="Q183" s="15">
        <v>0.36299999999999999</v>
      </c>
      <c r="R183" s="15">
        <v>0.78300000000000003</v>
      </c>
      <c r="S183" s="15">
        <v>12.738</v>
      </c>
      <c r="U183" s="15">
        <v>493009.375</v>
      </c>
      <c r="V183" s="15">
        <v>920</v>
      </c>
    </row>
    <row r="184" spans="2:22" x14ac:dyDescent="0.25">
      <c r="B184" s="15" t="s">
        <v>122</v>
      </c>
      <c r="C184" s="15" t="s">
        <v>207</v>
      </c>
      <c r="D184" s="15" t="s">
        <v>244</v>
      </c>
      <c r="E184" s="15">
        <v>2023</v>
      </c>
      <c r="F184" s="15" t="s">
        <v>162</v>
      </c>
      <c r="G184" s="15" t="s">
        <v>133</v>
      </c>
      <c r="H184" s="15" t="s">
        <v>136</v>
      </c>
      <c r="I184" s="15" t="s">
        <v>139</v>
      </c>
      <c r="J184" s="15" t="s">
        <v>141</v>
      </c>
      <c r="K184" s="15" t="s">
        <v>282</v>
      </c>
      <c r="L184" s="15" t="s">
        <v>284</v>
      </c>
      <c r="M184" s="15">
        <v>0.68600000000000005</v>
      </c>
      <c r="N184" s="15">
        <v>0.4</v>
      </c>
      <c r="O184" s="15">
        <v>2.5000000000000001E-2</v>
      </c>
      <c r="P184" s="15">
        <v>0.623</v>
      </c>
      <c r="Q184" s="15">
        <v>0.41199999999999998</v>
      </c>
      <c r="R184" s="15">
        <v>0.89300000000000002</v>
      </c>
      <c r="S184" s="15">
        <v>12.666</v>
      </c>
      <c r="U184" s="15">
        <v>494548.40299999999</v>
      </c>
      <c r="V184" s="15">
        <v>250</v>
      </c>
    </row>
    <row r="185" spans="2:22" x14ac:dyDescent="0.25">
      <c r="B185" s="15" t="s">
        <v>122</v>
      </c>
      <c r="C185" s="15" t="s">
        <v>207</v>
      </c>
      <c r="D185" s="15" t="s">
        <v>244</v>
      </c>
      <c r="E185" s="15">
        <v>2023</v>
      </c>
      <c r="F185" s="15" t="s">
        <v>162</v>
      </c>
      <c r="G185" s="15" t="s">
        <v>133</v>
      </c>
      <c r="H185" s="15" t="s">
        <v>136</v>
      </c>
      <c r="I185" s="15" t="s">
        <v>139</v>
      </c>
      <c r="J185" s="15" t="s">
        <v>141</v>
      </c>
      <c r="K185" s="15" t="s">
        <v>282</v>
      </c>
      <c r="L185" s="15" t="s">
        <v>285</v>
      </c>
      <c r="M185" s="15">
        <v>0.27300000000000002</v>
      </c>
      <c r="N185" s="15">
        <v>0.223</v>
      </c>
      <c r="O185" s="15">
        <v>1.2999999999999999E-2</v>
      </c>
      <c r="P185" s="15">
        <v>0.217</v>
      </c>
      <c r="Q185" s="15">
        <v>0.151</v>
      </c>
      <c r="R185" s="15">
        <v>0.32800000000000001</v>
      </c>
      <c r="S185" s="15">
        <v>12.753</v>
      </c>
      <c r="U185" s="15">
        <v>490303.59700000001</v>
      </c>
      <c r="V185" s="15">
        <v>310</v>
      </c>
    </row>
    <row r="186" spans="2:22" x14ac:dyDescent="0.25">
      <c r="B186" s="15" t="s">
        <v>122</v>
      </c>
      <c r="C186" s="15" t="s">
        <v>207</v>
      </c>
      <c r="D186" s="15" t="s">
        <v>244</v>
      </c>
      <c r="E186" s="15">
        <v>2023</v>
      </c>
      <c r="F186" s="15" t="s">
        <v>162</v>
      </c>
      <c r="G186" s="15" t="s">
        <v>133</v>
      </c>
      <c r="H186" s="15" t="s">
        <v>136</v>
      </c>
      <c r="I186" s="15" t="s">
        <v>139</v>
      </c>
      <c r="J186" s="15" t="s">
        <v>141</v>
      </c>
      <c r="K186" s="15" t="s">
        <v>282</v>
      </c>
      <c r="L186" s="15" t="s">
        <v>286</v>
      </c>
      <c r="M186" s="15">
        <v>0.44400000000000001</v>
      </c>
      <c r="N186" s="15">
        <v>0.27100000000000002</v>
      </c>
      <c r="O186" s="15">
        <v>6.0000000000000001E-3</v>
      </c>
      <c r="P186" s="15">
        <v>0.38600000000000001</v>
      </c>
      <c r="Q186" s="15">
        <v>0.251</v>
      </c>
      <c r="R186" s="15">
        <v>0.57099999999999995</v>
      </c>
      <c r="S186" s="15">
        <v>12.683</v>
      </c>
      <c r="U186" s="15">
        <v>488742.54599999997</v>
      </c>
      <c r="V186" s="15">
        <v>2310</v>
      </c>
    </row>
    <row r="187" spans="2:22" x14ac:dyDescent="0.25">
      <c r="B187" s="15" t="s">
        <v>122</v>
      </c>
      <c r="C187" s="15" t="s">
        <v>207</v>
      </c>
      <c r="D187" s="15" t="s">
        <v>244</v>
      </c>
      <c r="E187" s="15">
        <v>2023</v>
      </c>
      <c r="F187" s="15" t="s">
        <v>162</v>
      </c>
      <c r="G187" s="15" t="s">
        <v>133</v>
      </c>
      <c r="H187" s="15" t="s">
        <v>136</v>
      </c>
      <c r="I187" s="15" t="s">
        <v>139</v>
      </c>
      <c r="J187" s="15" t="s">
        <v>141</v>
      </c>
      <c r="K187" s="15" t="s">
        <v>282</v>
      </c>
      <c r="L187" s="15" t="s">
        <v>287</v>
      </c>
      <c r="M187" s="15">
        <v>0.89800000000000002</v>
      </c>
      <c r="N187" s="15">
        <v>0.50900000000000001</v>
      </c>
      <c r="O187" s="15">
        <v>4.4999999999999998E-2</v>
      </c>
      <c r="P187" s="15">
        <v>0.72199999999999998</v>
      </c>
      <c r="Q187" s="15">
        <v>0.57299999999999995</v>
      </c>
      <c r="R187" s="15">
        <v>1.069</v>
      </c>
      <c r="S187" s="15">
        <v>12.707000000000001</v>
      </c>
      <c r="U187" s="15">
        <v>492256.32799999998</v>
      </c>
      <c r="V187" s="15">
        <v>130</v>
      </c>
    </row>
    <row r="188" spans="2:22" x14ac:dyDescent="0.25">
      <c r="B188" s="15" t="s">
        <v>122</v>
      </c>
      <c r="C188" s="15" t="s">
        <v>207</v>
      </c>
      <c r="D188" s="15" t="s">
        <v>245</v>
      </c>
      <c r="E188" s="15">
        <v>2023</v>
      </c>
      <c r="F188" s="15" t="s">
        <v>162</v>
      </c>
      <c r="G188" s="15" t="s">
        <v>133</v>
      </c>
      <c r="H188" s="15" t="s">
        <v>136</v>
      </c>
      <c r="I188" s="15" t="s">
        <v>139</v>
      </c>
      <c r="J188" s="15" t="s">
        <v>141</v>
      </c>
      <c r="K188" s="15" t="s">
        <v>282</v>
      </c>
      <c r="L188" s="15" t="s">
        <v>283</v>
      </c>
      <c r="M188" s="15">
        <v>0.626</v>
      </c>
      <c r="N188" s="15">
        <v>0.33900000000000002</v>
      </c>
      <c r="O188" s="15">
        <v>1.0999999999999999E-2</v>
      </c>
      <c r="P188" s="15">
        <v>0.57099999999999995</v>
      </c>
      <c r="Q188" s="15">
        <v>0.379</v>
      </c>
      <c r="R188" s="15">
        <v>0.79600000000000004</v>
      </c>
      <c r="S188" s="15">
        <v>12.738</v>
      </c>
      <c r="U188" s="15">
        <v>493008.516</v>
      </c>
      <c r="V188" s="15">
        <v>920</v>
      </c>
    </row>
    <row r="189" spans="2:22" x14ac:dyDescent="0.25">
      <c r="B189" s="15" t="s">
        <v>122</v>
      </c>
      <c r="C189" s="15" t="s">
        <v>207</v>
      </c>
      <c r="D189" s="15" t="s">
        <v>245</v>
      </c>
      <c r="E189" s="15">
        <v>2023</v>
      </c>
      <c r="F189" s="15" t="s">
        <v>162</v>
      </c>
      <c r="G189" s="15" t="s">
        <v>133</v>
      </c>
      <c r="H189" s="15" t="s">
        <v>136</v>
      </c>
      <c r="I189" s="15" t="s">
        <v>139</v>
      </c>
      <c r="J189" s="15" t="s">
        <v>141</v>
      </c>
      <c r="K189" s="15" t="s">
        <v>282</v>
      </c>
      <c r="L189" s="15" t="s">
        <v>284</v>
      </c>
      <c r="M189" s="15">
        <v>0.72299999999999998</v>
      </c>
      <c r="N189" s="15">
        <v>0.41099999999999998</v>
      </c>
      <c r="O189" s="15">
        <v>2.5999999999999999E-2</v>
      </c>
      <c r="P189" s="15">
        <v>0.66700000000000004</v>
      </c>
      <c r="Q189" s="15">
        <v>0.432</v>
      </c>
      <c r="R189" s="15">
        <v>0.94099999999999995</v>
      </c>
      <c r="S189" s="15">
        <v>12.666</v>
      </c>
      <c r="U189" s="15">
        <v>494536.61499999999</v>
      </c>
      <c r="V189" s="15">
        <v>250</v>
      </c>
    </row>
    <row r="190" spans="2:22" x14ac:dyDescent="0.25">
      <c r="B190" s="15" t="s">
        <v>122</v>
      </c>
      <c r="C190" s="15" t="s">
        <v>207</v>
      </c>
      <c r="D190" s="15" t="s">
        <v>245</v>
      </c>
      <c r="E190" s="15">
        <v>2023</v>
      </c>
      <c r="F190" s="15" t="s">
        <v>162</v>
      </c>
      <c r="G190" s="15" t="s">
        <v>133</v>
      </c>
      <c r="H190" s="15" t="s">
        <v>136</v>
      </c>
      <c r="I190" s="15" t="s">
        <v>139</v>
      </c>
      <c r="J190" s="15" t="s">
        <v>141</v>
      </c>
      <c r="K190" s="15" t="s">
        <v>282</v>
      </c>
      <c r="L190" s="15" t="s">
        <v>285</v>
      </c>
      <c r="M190" s="15">
        <v>0.26600000000000001</v>
      </c>
      <c r="N190" s="15">
        <v>0.20200000000000001</v>
      </c>
      <c r="O190" s="15">
        <v>1.0999999999999999E-2</v>
      </c>
      <c r="P190" s="15">
        <v>0.216</v>
      </c>
      <c r="Q190" s="15">
        <v>0.157</v>
      </c>
      <c r="R190" s="15">
        <v>0.31900000000000001</v>
      </c>
      <c r="S190" s="15">
        <v>12.753</v>
      </c>
      <c r="U190" s="15">
        <v>490300.14600000001</v>
      </c>
      <c r="V190" s="15">
        <v>310</v>
      </c>
    </row>
    <row r="191" spans="2:22" x14ac:dyDescent="0.25">
      <c r="B191" s="15" t="s">
        <v>122</v>
      </c>
      <c r="C191" s="15" t="s">
        <v>207</v>
      </c>
      <c r="D191" s="15" t="s">
        <v>245</v>
      </c>
      <c r="E191" s="15">
        <v>2023</v>
      </c>
      <c r="F191" s="15" t="s">
        <v>162</v>
      </c>
      <c r="G191" s="15" t="s">
        <v>133</v>
      </c>
      <c r="H191" s="15" t="s">
        <v>136</v>
      </c>
      <c r="I191" s="15" t="s">
        <v>139</v>
      </c>
      <c r="J191" s="15" t="s">
        <v>141</v>
      </c>
      <c r="K191" s="15" t="s">
        <v>282</v>
      </c>
      <c r="L191" s="15" t="s">
        <v>286</v>
      </c>
      <c r="M191" s="15">
        <v>0.44900000000000001</v>
      </c>
      <c r="N191" s="15">
        <v>0.26300000000000001</v>
      </c>
      <c r="O191" s="15">
        <v>5.0000000000000001E-3</v>
      </c>
      <c r="P191" s="15">
        <v>0.39800000000000002</v>
      </c>
      <c r="Q191" s="15">
        <v>0.25800000000000001</v>
      </c>
      <c r="R191" s="15">
        <v>0.57899999999999996</v>
      </c>
      <c r="S191" s="15">
        <v>12.683</v>
      </c>
      <c r="U191" s="15">
        <v>488742.32500000001</v>
      </c>
      <c r="V191" s="15">
        <v>2310</v>
      </c>
    </row>
    <row r="192" spans="2:22" x14ac:dyDescent="0.25">
      <c r="B192" s="15" t="s">
        <v>122</v>
      </c>
      <c r="C192" s="15" t="s">
        <v>207</v>
      </c>
      <c r="D192" s="15" t="s">
        <v>245</v>
      </c>
      <c r="E192" s="15">
        <v>2023</v>
      </c>
      <c r="F192" s="15" t="s">
        <v>162</v>
      </c>
      <c r="G192" s="15" t="s">
        <v>133</v>
      </c>
      <c r="H192" s="15" t="s">
        <v>136</v>
      </c>
      <c r="I192" s="15" t="s">
        <v>139</v>
      </c>
      <c r="J192" s="15" t="s">
        <v>141</v>
      </c>
      <c r="K192" s="15" t="s">
        <v>282</v>
      </c>
      <c r="L192" s="15" t="s">
        <v>287</v>
      </c>
      <c r="M192" s="15">
        <v>0.95299999999999996</v>
      </c>
      <c r="N192" s="15">
        <v>0.52300000000000002</v>
      </c>
      <c r="O192" s="15">
        <v>4.5999999999999999E-2</v>
      </c>
      <c r="P192" s="15">
        <v>0.79</v>
      </c>
      <c r="Q192" s="15">
        <v>0.60099999999999998</v>
      </c>
      <c r="R192" s="15">
        <v>1.2450000000000001</v>
      </c>
      <c r="S192" s="15">
        <v>12.707000000000001</v>
      </c>
      <c r="U192" s="15">
        <v>492256.32799999998</v>
      </c>
      <c r="V192" s="15">
        <v>130</v>
      </c>
    </row>
    <row r="193" spans="2:22" x14ac:dyDescent="0.25">
      <c r="B193" s="15" t="s">
        <v>122</v>
      </c>
      <c r="C193" s="15" t="s">
        <v>207</v>
      </c>
      <c r="D193" s="15" t="s">
        <v>246</v>
      </c>
      <c r="E193" s="15">
        <v>2023</v>
      </c>
      <c r="F193" s="15" t="s">
        <v>162</v>
      </c>
      <c r="G193" s="15" t="s">
        <v>133</v>
      </c>
      <c r="H193" s="15" t="s">
        <v>136</v>
      </c>
      <c r="I193" s="15" t="s">
        <v>139</v>
      </c>
      <c r="J193" s="15" t="s">
        <v>141</v>
      </c>
      <c r="K193" s="15" t="s">
        <v>282</v>
      </c>
      <c r="L193" s="15" t="s">
        <v>283</v>
      </c>
      <c r="M193" s="15">
        <v>0.61899999999999999</v>
      </c>
      <c r="N193" s="15">
        <v>0.34699999999999998</v>
      </c>
      <c r="O193" s="15">
        <v>1.0999999999999999E-2</v>
      </c>
      <c r="P193" s="15">
        <v>0.55000000000000004</v>
      </c>
      <c r="Q193" s="15">
        <v>0.379</v>
      </c>
      <c r="R193" s="15">
        <v>0.77400000000000002</v>
      </c>
      <c r="S193" s="15">
        <v>12.231999999999999</v>
      </c>
      <c r="U193" s="15">
        <v>293508.27899999998</v>
      </c>
      <c r="V193" s="15">
        <v>920</v>
      </c>
    </row>
    <row r="194" spans="2:22" x14ac:dyDescent="0.25">
      <c r="B194" s="15" t="s">
        <v>122</v>
      </c>
      <c r="C194" s="15" t="s">
        <v>207</v>
      </c>
      <c r="D194" s="15" t="s">
        <v>246</v>
      </c>
      <c r="E194" s="15">
        <v>2023</v>
      </c>
      <c r="F194" s="15" t="s">
        <v>162</v>
      </c>
      <c r="G194" s="15" t="s">
        <v>133</v>
      </c>
      <c r="H194" s="15" t="s">
        <v>136</v>
      </c>
      <c r="I194" s="15" t="s">
        <v>139</v>
      </c>
      <c r="J194" s="15" t="s">
        <v>141</v>
      </c>
      <c r="K194" s="15" t="s">
        <v>282</v>
      </c>
      <c r="L194" s="15" t="s">
        <v>284</v>
      </c>
      <c r="M194" s="15">
        <v>0.72399999999999998</v>
      </c>
      <c r="N194" s="15">
        <v>0.40100000000000002</v>
      </c>
      <c r="O194" s="15">
        <v>2.5000000000000001E-2</v>
      </c>
      <c r="P194" s="15">
        <v>0.66100000000000003</v>
      </c>
      <c r="Q194" s="15">
        <v>0.435</v>
      </c>
      <c r="R194" s="15">
        <v>0.95199999999999996</v>
      </c>
      <c r="S194" s="15">
        <v>12.167999999999999</v>
      </c>
      <c r="U194" s="15">
        <v>295007.40000000002</v>
      </c>
      <c r="V194" s="15">
        <v>250</v>
      </c>
    </row>
    <row r="195" spans="2:22" x14ac:dyDescent="0.25">
      <c r="B195" s="15" t="s">
        <v>122</v>
      </c>
      <c r="C195" s="15" t="s">
        <v>207</v>
      </c>
      <c r="D195" s="15" t="s">
        <v>246</v>
      </c>
      <c r="E195" s="15">
        <v>2023</v>
      </c>
      <c r="F195" s="15" t="s">
        <v>162</v>
      </c>
      <c r="G195" s="15" t="s">
        <v>133</v>
      </c>
      <c r="H195" s="15" t="s">
        <v>136</v>
      </c>
      <c r="I195" s="15" t="s">
        <v>139</v>
      </c>
      <c r="J195" s="15" t="s">
        <v>141</v>
      </c>
      <c r="K195" s="15" t="s">
        <v>282</v>
      </c>
      <c r="L195" s="15" t="s">
        <v>285</v>
      </c>
      <c r="M195" s="15">
        <v>0.26700000000000002</v>
      </c>
      <c r="N195" s="15">
        <v>0.19900000000000001</v>
      </c>
      <c r="O195" s="15">
        <v>1.0999999999999999E-2</v>
      </c>
      <c r="P195" s="15">
        <v>0.22500000000000001</v>
      </c>
      <c r="Q195" s="15">
        <v>0.156</v>
      </c>
      <c r="R195" s="15">
        <v>0.32200000000000001</v>
      </c>
      <c r="S195" s="15">
        <v>12.244</v>
      </c>
      <c r="U195" s="15">
        <v>290542.78000000003</v>
      </c>
      <c r="V195" s="15">
        <v>310</v>
      </c>
    </row>
    <row r="196" spans="2:22" x14ac:dyDescent="0.25">
      <c r="B196" s="15" t="s">
        <v>122</v>
      </c>
      <c r="C196" s="15" t="s">
        <v>207</v>
      </c>
      <c r="D196" s="15" t="s">
        <v>246</v>
      </c>
      <c r="E196" s="15">
        <v>2023</v>
      </c>
      <c r="F196" s="15" t="s">
        <v>162</v>
      </c>
      <c r="G196" s="15" t="s">
        <v>133</v>
      </c>
      <c r="H196" s="15" t="s">
        <v>136</v>
      </c>
      <c r="I196" s="15" t="s">
        <v>139</v>
      </c>
      <c r="J196" s="15" t="s">
        <v>141</v>
      </c>
      <c r="K196" s="15" t="s">
        <v>282</v>
      </c>
      <c r="L196" s="15" t="s">
        <v>286</v>
      </c>
      <c r="M196" s="15">
        <v>0.441</v>
      </c>
      <c r="N196" s="15">
        <v>0.25900000000000001</v>
      </c>
      <c r="O196" s="15">
        <v>5.0000000000000001E-3</v>
      </c>
      <c r="P196" s="15">
        <v>0.38900000000000001</v>
      </c>
      <c r="Q196" s="15">
        <v>0.26</v>
      </c>
      <c r="R196" s="15">
        <v>0.55100000000000005</v>
      </c>
      <c r="S196" s="15">
        <v>12.163</v>
      </c>
      <c r="U196" s="15">
        <v>291826.55200000003</v>
      </c>
      <c r="V196" s="15">
        <v>2310</v>
      </c>
    </row>
    <row r="197" spans="2:22" x14ac:dyDescent="0.25">
      <c r="B197" s="15" t="s">
        <v>122</v>
      </c>
      <c r="C197" s="15" t="s">
        <v>207</v>
      </c>
      <c r="D197" s="15" t="s">
        <v>246</v>
      </c>
      <c r="E197" s="15">
        <v>2023</v>
      </c>
      <c r="F197" s="15" t="s">
        <v>162</v>
      </c>
      <c r="G197" s="15" t="s">
        <v>133</v>
      </c>
      <c r="H197" s="15" t="s">
        <v>136</v>
      </c>
      <c r="I197" s="15" t="s">
        <v>139</v>
      </c>
      <c r="J197" s="15" t="s">
        <v>141</v>
      </c>
      <c r="K197" s="15" t="s">
        <v>282</v>
      </c>
      <c r="L197" s="15" t="s">
        <v>287</v>
      </c>
      <c r="M197" s="15">
        <v>0.95499999999999996</v>
      </c>
      <c r="N197" s="15">
        <v>0.52700000000000002</v>
      </c>
      <c r="O197" s="15">
        <v>4.5999999999999999E-2</v>
      </c>
      <c r="P197" s="15">
        <v>0.78500000000000003</v>
      </c>
      <c r="Q197" s="15">
        <v>0.59</v>
      </c>
      <c r="R197" s="15">
        <v>1.294</v>
      </c>
      <c r="S197" s="15">
        <v>12.204000000000001</v>
      </c>
      <c r="U197" s="15">
        <v>293976.63</v>
      </c>
      <c r="V197" s="15">
        <v>130</v>
      </c>
    </row>
    <row r="198" spans="2:22" x14ac:dyDescent="0.25">
      <c r="B198" s="15" t="s">
        <v>122</v>
      </c>
      <c r="C198" s="15" t="s">
        <v>207</v>
      </c>
      <c r="D198" s="15" t="s">
        <v>247</v>
      </c>
      <c r="E198" s="15">
        <v>2023</v>
      </c>
      <c r="F198" s="15" t="s">
        <v>162</v>
      </c>
      <c r="G198" s="15" t="s">
        <v>133</v>
      </c>
      <c r="H198" s="15" t="s">
        <v>136</v>
      </c>
      <c r="I198" s="15" t="s">
        <v>139</v>
      </c>
      <c r="J198" s="15" t="s">
        <v>141</v>
      </c>
      <c r="K198" s="15" t="s">
        <v>282</v>
      </c>
      <c r="L198" s="15" t="s">
        <v>283</v>
      </c>
      <c r="M198" s="15">
        <v>0.59399999999999997</v>
      </c>
      <c r="N198" s="15">
        <v>0.33700000000000002</v>
      </c>
      <c r="O198" s="15">
        <v>1.0999999999999999E-2</v>
      </c>
      <c r="P198" s="15">
        <v>0.52800000000000002</v>
      </c>
      <c r="Q198" s="15">
        <v>0.36099999999999999</v>
      </c>
      <c r="R198" s="15">
        <v>0.73699999999999999</v>
      </c>
      <c r="S198" s="15">
        <v>12.231999999999999</v>
      </c>
      <c r="U198" s="15">
        <v>293505.73</v>
      </c>
      <c r="V198" s="15">
        <v>920</v>
      </c>
    </row>
    <row r="199" spans="2:22" x14ac:dyDescent="0.25">
      <c r="B199" s="15" t="s">
        <v>122</v>
      </c>
      <c r="C199" s="15" t="s">
        <v>207</v>
      </c>
      <c r="D199" s="15" t="s">
        <v>247</v>
      </c>
      <c r="E199" s="15">
        <v>2023</v>
      </c>
      <c r="F199" s="15" t="s">
        <v>162</v>
      </c>
      <c r="G199" s="15" t="s">
        <v>133</v>
      </c>
      <c r="H199" s="15" t="s">
        <v>136</v>
      </c>
      <c r="I199" s="15" t="s">
        <v>139</v>
      </c>
      <c r="J199" s="15" t="s">
        <v>141</v>
      </c>
      <c r="K199" s="15" t="s">
        <v>282</v>
      </c>
      <c r="L199" s="15" t="s">
        <v>284</v>
      </c>
      <c r="M199" s="15">
        <v>0.69399999999999995</v>
      </c>
      <c r="N199" s="15">
        <v>0.40100000000000002</v>
      </c>
      <c r="O199" s="15">
        <v>2.5000000000000001E-2</v>
      </c>
      <c r="P199" s="15">
        <v>0.60899999999999999</v>
      </c>
      <c r="Q199" s="15">
        <v>0.40200000000000002</v>
      </c>
      <c r="R199" s="15">
        <v>0.91400000000000003</v>
      </c>
      <c r="S199" s="15">
        <v>12.167999999999999</v>
      </c>
      <c r="U199" s="15">
        <v>295004.70699999999</v>
      </c>
      <c r="V199" s="15">
        <v>250</v>
      </c>
    </row>
    <row r="200" spans="2:22" x14ac:dyDescent="0.25">
      <c r="B200" s="15" t="s">
        <v>122</v>
      </c>
      <c r="C200" s="15" t="s">
        <v>207</v>
      </c>
      <c r="D200" s="15" t="s">
        <v>247</v>
      </c>
      <c r="E200" s="15">
        <v>2023</v>
      </c>
      <c r="F200" s="15" t="s">
        <v>162</v>
      </c>
      <c r="G200" s="15" t="s">
        <v>133</v>
      </c>
      <c r="H200" s="15" t="s">
        <v>136</v>
      </c>
      <c r="I200" s="15" t="s">
        <v>139</v>
      </c>
      <c r="J200" s="15" t="s">
        <v>141</v>
      </c>
      <c r="K200" s="15" t="s">
        <v>282</v>
      </c>
      <c r="L200" s="15" t="s">
        <v>285</v>
      </c>
      <c r="M200" s="15">
        <v>0.26100000000000001</v>
      </c>
      <c r="N200" s="15">
        <v>0.193</v>
      </c>
      <c r="O200" s="15">
        <v>1.0999999999999999E-2</v>
      </c>
      <c r="P200" s="15">
        <v>0.223</v>
      </c>
      <c r="Q200" s="15">
        <v>0.15</v>
      </c>
      <c r="R200" s="15">
        <v>0.316</v>
      </c>
      <c r="S200" s="15">
        <v>12.244</v>
      </c>
      <c r="U200" s="15">
        <v>290541.35399999999</v>
      </c>
      <c r="V200" s="15">
        <v>310</v>
      </c>
    </row>
    <row r="201" spans="2:22" x14ac:dyDescent="0.25">
      <c r="B201" s="15" t="s">
        <v>122</v>
      </c>
      <c r="C201" s="15" t="s">
        <v>207</v>
      </c>
      <c r="D201" s="15" t="s">
        <v>247</v>
      </c>
      <c r="E201" s="15">
        <v>2023</v>
      </c>
      <c r="F201" s="15" t="s">
        <v>162</v>
      </c>
      <c r="G201" s="15" t="s">
        <v>133</v>
      </c>
      <c r="H201" s="15" t="s">
        <v>136</v>
      </c>
      <c r="I201" s="15" t="s">
        <v>139</v>
      </c>
      <c r="J201" s="15" t="s">
        <v>141</v>
      </c>
      <c r="K201" s="15" t="s">
        <v>282</v>
      </c>
      <c r="L201" s="15" t="s">
        <v>286</v>
      </c>
      <c r="M201" s="15">
        <v>0.42899999999999999</v>
      </c>
      <c r="N201" s="15">
        <v>0.255</v>
      </c>
      <c r="O201" s="15">
        <v>5.0000000000000001E-3</v>
      </c>
      <c r="P201" s="15">
        <v>0.38100000000000001</v>
      </c>
      <c r="Q201" s="15">
        <v>0.252</v>
      </c>
      <c r="R201" s="15">
        <v>0.53800000000000003</v>
      </c>
      <c r="S201" s="15">
        <v>12.163</v>
      </c>
      <c r="U201" s="15">
        <v>291826.93800000002</v>
      </c>
      <c r="V201" s="15">
        <v>2310</v>
      </c>
    </row>
    <row r="202" spans="2:22" x14ac:dyDescent="0.25">
      <c r="B202" s="15" t="s">
        <v>122</v>
      </c>
      <c r="C202" s="15" t="s">
        <v>207</v>
      </c>
      <c r="D202" s="15" t="s">
        <v>247</v>
      </c>
      <c r="E202" s="15">
        <v>2023</v>
      </c>
      <c r="F202" s="15" t="s">
        <v>162</v>
      </c>
      <c r="G202" s="15" t="s">
        <v>133</v>
      </c>
      <c r="H202" s="15" t="s">
        <v>136</v>
      </c>
      <c r="I202" s="15" t="s">
        <v>139</v>
      </c>
      <c r="J202" s="15" t="s">
        <v>141</v>
      </c>
      <c r="K202" s="15" t="s">
        <v>282</v>
      </c>
      <c r="L202" s="15" t="s">
        <v>287</v>
      </c>
      <c r="M202" s="15">
        <v>0.92600000000000005</v>
      </c>
      <c r="N202" s="15">
        <v>0.52800000000000002</v>
      </c>
      <c r="O202" s="15">
        <v>4.5999999999999999E-2</v>
      </c>
      <c r="P202" s="15">
        <v>0.76700000000000002</v>
      </c>
      <c r="Q202" s="15">
        <v>0.55500000000000005</v>
      </c>
      <c r="R202" s="15">
        <v>1.1930000000000001</v>
      </c>
      <c r="S202" s="15">
        <v>12.204000000000001</v>
      </c>
      <c r="U202" s="15">
        <v>293976.63</v>
      </c>
      <c r="V202" s="15">
        <v>130</v>
      </c>
    </row>
    <row r="203" spans="2:22" x14ac:dyDescent="0.25">
      <c r="B203" s="15" t="s">
        <v>122</v>
      </c>
      <c r="C203" s="15" t="s">
        <v>207</v>
      </c>
      <c r="D203" s="15" t="s">
        <v>248</v>
      </c>
      <c r="E203" s="15">
        <v>2023</v>
      </c>
      <c r="F203" s="15" t="s">
        <v>162</v>
      </c>
      <c r="G203" s="15" t="s">
        <v>133</v>
      </c>
      <c r="H203" s="15" t="s">
        <v>136</v>
      </c>
      <c r="I203" s="15" t="s">
        <v>139</v>
      </c>
      <c r="J203" s="15" t="s">
        <v>141</v>
      </c>
      <c r="K203" s="15" t="s">
        <v>282</v>
      </c>
      <c r="L203" s="15" t="s">
        <v>283</v>
      </c>
      <c r="M203" s="15">
        <v>0.56799999999999995</v>
      </c>
      <c r="N203" s="15">
        <v>0.33200000000000002</v>
      </c>
      <c r="O203" s="15">
        <v>1.0999999999999999E-2</v>
      </c>
      <c r="P203" s="15">
        <v>0.5</v>
      </c>
      <c r="Q203" s="15">
        <v>0.34599999999999997</v>
      </c>
      <c r="R203" s="15">
        <v>0.70599999999999996</v>
      </c>
      <c r="S203" s="15">
        <v>11.664</v>
      </c>
      <c r="U203" s="15">
        <v>133642.359</v>
      </c>
      <c r="V203" s="15">
        <v>920</v>
      </c>
    </row>
    <row r="204" spans="2:22" x14ac:dyDescent="0.25">
      <c r="B204" s="15" t="s">
        <v>122</v>
      </c>
      <c r="C204" s="15" t="s">
        <v>207</v>
      </c>
      <c r="D204" s="15" t="s">
        <v>248</v>
      </c>
      <c r="E204" s="15">
        <v>2023</v>
      </c>
      <c r="F204" s="15" t="s">
        <v>162</v>
      </c>
      <c r="G204" s="15" t="s">
        <v>133</v>
      </c>
      <c r="H204" s="15" t="s">
        <v>136</v>
      </c>
      <c r="I204" s="15" t="s">
        <v>139</v>
      </c>
      <c r="J204" s="15" t="s">
        <v>141</v>
      </c>
      <c r="K204" s="15" t="s">
        <v>282</v>
      </c>
      <c r="L204" s="15" t="s">
        <v>284</v>
      </c>
      <c r="M204" s="15">
        <v>0.64900000000000002</v>
      </c>
      <c r="N204" s="15">
        <v>0.38700000000000001</v>
      </c>
      <c r="O204" s="15">
        <v>2.4E-2</v>
      </c>
      <c r="P204" s="15">
        <v>0.56699999999999995</v>
      </c>
      <c r="Q204" s="15">
        <v>0.38400000000000001</v>
      </c>
      <c r="R204" s="15">
        <v>0.85299999999999998</v>
      </c>
      <c r="S204" s="15">
        <v>11.609</v>
      </c>
      <c r="U204" s="15">
        <v>134584.33900000001</v>
      </c>
      <c r="V204" s="15">
        <v>250</v>
      </c>
    </row>
    <row r="205" spans="2:22" x14ac:dyDescent="0.25">
      <c r="B205" s="15" t="s">
        <v>122</v>
      </c>
      <c r="C205" s="15" t="s">
        <v>207</v>
      </c>
      <c r="D205" s="15" t="s">
        <v>248</v>
      </c>
      <c r="E205" s="15">
        <v>2023</v>
      </c>
      <c r="F205" s="15" t="s">
        <v>162</v>
      </c>
      <c r="G205" s="15" t="s">
        <v>133</v>
      </c>
      <c r="H205" s="15" t="s">
        <v>136</v>
      </c>
      <c r="I205" s="15" t="s">
        <v>139</v>
      </c>
      <c r="J205" s="15" t="s">
        <v>141</v>
      </c>
      <c r="K205" s="15" t="s">
        <v>282</v>
      </c>
      <c r="L205" s="15" t="s">
        <v>285</v>
      </c>
      <c r="M205" s="15">
        <v>0.248</v>
      </c>
      <c r="N205" s="15">
        <v>0.188</v>
      </c>
      <c r="O205" s="15">
        <v>1.0999999999999999E-2</v>
      </c>
      <c r="P205" s="15">
        <v>0.20399999999999999</v>
      </c>
      <c r="Q205" s="15">
        <v>0.14499999999999999</v>
      </c>
      <c r="R205" s="15">
        <v>0.29499999999999998</v>
      </c>
      <c r="S205" s="15">
        <v>11.679</v>
      </c>
      <c r="U205" s="15">
        <v>131614.64000000001</v>
      </c>
      <c r="V205" s="15">
        <v>310</v>
      </c>
    </row>
    <row r="206" spans="2:22" x14ac:dyDescent="0.25">
      <c r="B206" s="15" t="s">
        <v>122</v>
      </c>
      <c r="C206" s="15" t="s">
        <v>207</v>
      </c>
      <c r="D206" s="15" t="s">
        <v>248</v>
      </c>
      <c r="E206" s="15">
        <v>2023</v>
      </c>
      <c r="F206" s="15" t="s">
        <v>162</v>
      </c>
      <c r="G206" s="15" t="s">
        <v>133</v>
      </c>
      <c r="H206" s="15" t="s">
        <v>136</v>
      </c>
      <c r="I206" s="15" t="s">
        <v>139</v>
      </c>
      <c r="J206" s="15" t="s">
        <v>141</v>
      </c>
      <c r="K206" s="15" t="s">
        <v>282</v>
      </c>
      <c r="L206" s="15" t="s">
        <v>286</v>
      </c>
      <c r="M206" s="15">
        <v>0.41399999999999998</v>
      </c>
      <c r="N206" s="15">
        <v>0.253</v>
      </c>
      <c r="O206" s="15">
        <v>5.0000000000000001E-3</v>
      </c>
      <c r="P206" s="15">
        <v>0.36299999999999999</v>
      </c>
      <c r="Q206" s="15">
        <v>0.23899999999999999</v>
      </c>
      <c r="R206" s="15">
        <v>0.51600000000000001</v>
      </c>
      <c r="S206" s="15">
        <v>11.577</v>
      </c>
      <c r="U206" s="15">
        <v>133633.88099999999</v>
      </c>
      <c r="V206" s="15">
        <v>2310</v>
      </c>
    </row>
    <row r="207" spans="2:22" x14ac:dyDescent="0.25">
      <c r="B207" s="15" t="s">
        <v>122</v>
      </c>
      <c r="C207" s="15" t="s">
        <v>207</v>
      </c>
      <c r="D207" s="15" t="s">
        <v>248</v>
      </c>
      <c r="E207" s="15">
        <v>2023</v>
      </c>
      <c r="F207" s="15" t="s">
        <v>162</v>
      </c>
      <c r="G207" s="15" t="s">
        <v>133</v>
      </c>
      <c r="H207" s="15" t="s">
        <v>136</v>
      </c>
      <c r="I207" s="15" t="s">
        <v>139</v>
      </c>
      <c r="J207" s="15" t="s">
        <v>141</v>
      </c>
      <c r="K207" s="15" t="s">
        <v>282</v>
      </c>
      <c r="L207" s="15" t="s">
        <v>287</v>
      </c>
      <c r="M207" s="15">
        <v>0.88800000000000001</v>
      </c>
      <c r="N207" s="15">
        <v>0.52100000000000002</v>
      </c>
      <c r="O207" s="15">
        <v>4.5999999999999999E-2</v>
      </c>
      <c r="P207" s="15">
        <v>0.72099999999999997</v>
      </c>
      <c r="Q207" s="15">
        <v>0.501</v>
      </c>
      <c r="R207" s="15">
        <v>1.149</v>
      </c>
      <c r="S207" s="15">
        <v>11.632</v>
      </c>
      <c r="U207" s="15">
        <v>134088.057</v>
      </c>
      <c r="V207" s="15">
        <v>130</v>
      </c>
    </row>
    <row r="208" spans="2:22" x14ac:dyDescent="0.25">
      <c r="B208" s="15" t="s">
        <v>122</v>
      </c>
      <c r="C208" s="15" t="s">
        <v>207</v>
      </c>
      <c r="D208" s="15" t="s">
        <v>249</v>
      </c>
      <c r="E208" s="15">
        <v>2023</v>
      </c>
      <c r="F208" s="15" t="s">
        <v>162</v>
      </c>
      <c r="G208" s="15" t="s">
        <v>133</v>
      </c>
      <c r="H208" s="15" t="s">
        <v>136</v>
      </c>
      <c r="I208" s="15" t="s">
        <v>139</v>
      </c>
      <c r="J208" s="15" t="s">
        <v>141</v>
      </c>
      <c r="K208" s="15" t="s">
        <v>282</v>
      </c>
      <c r="L208" s="15" t="s">
        <v>283</v>
      </c>
      <c r="M208" s="15">
        <v>0.54400000000000004</v>
      </c>
      <c r="N208" s="15">
        <v>0.32100000000000001</v>
      </c>
      <c r="O208" s="15">
        <v>1.0999999999999999E-2</v>
      </c>
      <c r="P208" s="15">
        <v>0.47199999999999998</v>
      </c>
      <c r="Q208" s="15">
        <v>0.33400000000000002</v>
      </c>
      <c r="R208" s="15">
        <v>0.67300000000000004</v>
      </c>
      <c r="S208" s="15">
        <v>11.663</v>
      </c>
      <c r="U208" s="15">
        <v>133643.52299999999</v>
      </c>
      <c r="V208" s="15">
        <v>920</v>
      </c>
    </row>
    <row r="209" spans="2:22" x14ac:dyDescent="0.25">
      <c r="B209" s="15" t="s">
        <v>122</v>
      </c>
      <c r="C209" s="15" t="s">
        <v>207</v>
      </c>
      <c r="D209" s="15" t="s">
        <v>249</v>
      </c>
      <c r="E209" s="15">
        <v>2023</v>
      </c>
      <c r="F209" s="15" t="s">
        <v>162</v>
      </c>
      <c r="G209" s="15" t="s">
        <v>133</v>
      </c>
      <c r="H209" s="15" t="s">
        <v>136</v>
      </c>
      <c r="I209" s="15" t="s">
        <v>139</v>
      </c>
      <c r="J209" s="15" t="s">
        <v>141</v>
      </c>
      <c r="K209" s="15" t="s">
        <v>282</v>
      </c>
      <c r="L209" s="15" t="s">
        <v>284</v>
      </c>
      <c r="M209" s="15">
        <v>0.61899999999999999</v>
      </c>
      <c r="N209" s="15">
        <v>0.379</v>
      </c>
      <c r="O209" s="15">
        <v>2.4E-2</v>
      </c>
      <c r="P209" s="15">
        <v>0.52700000000000002</v>
      </c>
      <c r="Q209" s="15">
        <v>0.36699999999999999</v>
      </c>
      <c r="R209" s="15">
        <v>0.8</v>
      </c>
      <c r="S209" s="15">
        <v>11.609</v>
      </c>
      <c r="U209" s="15">
        <v>134584.33900000001</v>
      </c>
      <c r="V209" s="15">
        <v>250</v>
      </c>
    </row>
    <row r="210" spans="2:22" x14ac:dyDescent="0.25">
      <c r="B210" s="15" t="s">
        <v>122</v>
      </c>
      <c r="C210" s="15" t="s">
        <v>207</v>
      </c>
      <c r="D210" s="15" t="s">
        <v>249</v>
      </c>
      <c r="E210" s="15">
        <v>2023</v>
      </c>
      <c r="F210" s="15" t="s">
        <v>162</v>
      </c>
      <c r="G210" s="15" t="s">
        <v>133</v>
      </c>
      <c r="H210" s="15" t="s">
        <v>136</v>
      </c>
      <c r="I210" s="15" t="s">
        <v>139</v>
      </c>
      <c r="J210" s="15" t="s">
        <v>141</v>
      </c>
      <c r="K210" s="15" t="s">
        <v>282</v>
      </c>
      <c r="L210" s="15" t="s">
        <v>285</v>
      </c>
      <c r="M210" s="15">
        <v>0.23699999999999999</v>
      </c>
      <c r="N210" s="15">
        <v>0.183</v>
      </c>
      <c r="O210" s="15">
        <v>0.01</v>
      </c>
      <c r="P210" s="15">
        <v>0.19800000000000001</v>
      </c>
      <c r="Q210" s="15">
        <v>0.14000000000000001</v>
      </c>
      <c r="R210" s="15">
        <v>0.27800000000000002</v>
      </c>
      <c r="S210" s="15">
        <v>11.679</v>
      </c>
      <c r="U210" s="15">
        <v>131613.96900000001</v>
      </c>
      <c r="V210" s="15">
        <v>310</v>
      </c>
    </row>
    <row r="211" spans="2:22" x14ac:dyDescent="0.25">
      <c r="B211" s="15" t="s">
        <v>122</v>
      </c>
      <c r="C211" s="15" t="s">
        <v>207</v>
      </c>
      <c r="D211" s="15" t="s">
        <v>249</v>
      </c>
      <c r="E211" s="15">
        <v>2023</v>
      </c>
      <c r="F211" s="15" t="s">
        <v>162</v>
      </c>
      <c r="G211" s="15" t="s">
        <v>133</v>
      </c>
      <c r="H211" s="15" t="s">
        <v>136</v>
      </c>
      <c r="I211" s="15" t="s">
        <v>139</v>
      </c>
      <c r="J211" s="15" t="s">
        <v>141</v>
      </c>
      <c r="K211" s="15" t="s">
        <v>282</v>
      </c>
      <c r="L211" s="15" t="s">
        <v>286</v>
      </c>
      <c r="M211" s="15">
        <v>0.39400000000000002</v>
      </c>
      <c r="N211" s="15">
        <v>0.245</v>
      </c>
      <c r="O211" s="15">
        <v>5.0000000000000001E-3</v>
      </c>
      <c r="P211" s="15">
        <v>0.34499999999999997</v>
      </c>
      <c r="Q211" s="15">
        <v>0.22600000000000001</v>
      </c>
      <c r="R211" s="15">
        <v>0.48699999999999999</v>
      </c>
      <c r="S211" s="15">
        <v>11.577</v>
      </c>
      <c r="U211" s="15">
        <v>133633.99900000001</v>
      </c>
      <c r="V211" s="15">
        <v>2310</v>
      </c>
    </row>
    <row r="212" spans="2:22" x14ac:dyDescent="0.25">
      <c r="B212" s="15" t="s">
        <v>122</v>
      </c>
      <c r="C212" s="15" t="s">
        <v>207</v>
      </c>
      <c r="D212" s="15" t="s">
        <v>249</v>
      </c>
      <c r="E212" s="15">
        <v>2023</v>
      </c>
      <c r="F212" s="15" t="s">
        <v>162</v>
      </c>
      <c r="G212" s="15" t="s">
        <v>133</v>
      </c>
      <c r="H212" s="15" t="s">
        <v>136</v>
      </c>
      <c r="I212" s="15" t="s">
        <v>139</v>
      </c>
      <c r="J212" s="15" t="s">
        <v>141</v>
      </c>
      <c r="K212" s="15" t="s">
        <v>282</v>
      </c>
      <c r="L212" s="15" t="s">
        <v>287</v>
      </c>
      <c r="M212" s="15">
        <v>0.85599999999999998</v>
      </c>
      <c r="N212" s="15">
        <v>0.52500000000000002</v>
      </c>
      <c r="O212" s="15">
        <v>4.5999999999999999E-2</v>
      </c>
      <c r="P212" s="15">
        <v>0.71099999999999997</v>
      </c>
      <c r="Q212" s="15">
        <v>0.48699999999999999</v>
      </c>
      <c r="R212" s="15">
        <v>1.004</v>
      </c>
      <c r="S212" s="15">
        <v>11.631</v>
      </c>
      <c r="U212" s="15">
        <v>134089.592</v>
      </c>
      <c r="V212" s="15">
        <v>130</v>
      </c>
    </row>
    <row r="213" spans="2:22" x14ac:dyDescent="0.25">
      <c r="B213" s="15" t="s">
        <v>122</v>
      </c>
      <c r="C213" s="15" t="s">
        <v>207</v>
      </c>
      <c r="D213" s="15" t="s">
        <v>250</v>
      </c>
      <c r="E213" s="15">
        <v>2023</v>
      </c>
      <c r="F213" s="15" t="s">
        <v>162</v>
      </c>
      <c r="G213" s="15" t="s">
        <v>133</v>
      </c>
      <c r="H213" s="15" t="s">
        <v>136</v>
      </c>
      <c r="I213" s="15" t="s">
        <v>139</v>
      </c>
      <c r="J213" s="15" t="s">
        <v>141</v>
      </c>
      <c r="K213" s="15" t="s">
        <v>282</v>
      </c>
      <c r="L213" s="15" t="s">
        <v>283</v>
      </c>
      <c r="M213" s="15">
        <v>0.52100000000000002</v>
      </c>
      <c r="N213" s="15">
        <v>0.318</v>
      </c>
      <c r="O213" s="15">
        <v>0.01</v>
      </c>
      <c r="P213" s="15">
        <v>0.44800000000000001</v>
      </c>
      <c r="Q213" s="15">
        <v>0.313</v>
      </c>
      <c r="R213" s="15">
        <v>0.64400000000000002</v>
      </c>
      <c r="S213" s="15">
        <v>11.102</v>
      </c>
      <c r="U213" s="15">
        <v>34196.125</v>
      </c>
      <c r="V213" s="15">
        <v>920</v>
      </c>
    </row>
    <row r="214" spans="2:22" x14ac:dyDescent="0.25">
      <c r="B214" s="15" t="s">
        <v>122</v>
      </c>
      <c r="C214" s="15" t="s">
        <v>207</v>
      </c>
      <c r="D214" s="15" t="s">
        <v>250</v>
      </c>
      <c r="E214" s="15">
        <v>2023</v>
      </c>
      <c r="F214" s="15" t="s">
        <v>162</v>
      </c>
      <c r="G214" s="15" t="s">
        <v>133</v>
      </c>
      <c r="H214" s="15" t="s">
        <v>136</v>
      </c>
      <c r="I214" s="15" t="s">
        <v>139</v>
      </c>
      <c r="J214" s="15" t="s">
        <v>141</v>
      </c>
      <c r="K214" s="15" t="s">
        <v>282</v>
      </c>
      <c r="L214" s="15" t="s">
        <v>284</v>
      </c>
      <c r="M214" s="15">
        <v>0.59899999999999998</v>
      </c>
      <c r="N214" s="15">
        <v>0.36899999999999999</v>
      </c>
      <c r="O214" s="15">
        <v>2.3E-2</v>
      </c>
      <c r="P214" s="15">
        <v>0.505</v>
      </c>
      <c r="Q214" s="15">
        <v>0.34100000000000003</v>
      </c>
      <c r="R214" s="15">
        <v>0.76</v>
      </c>
      <c r="S214" s="15">
        <v>11.055</v>
      </c>
      <c r="U214" s="15">
        <v>34697.707999999999</v>
      </c>
      <c r="V214" s="15">
        <v>250</v>
      </c>
    </row>
    <row r="215" spans="2:22" x14ac:dyDescent="0.25">
      <c r="B215" s="15" t="s">
        <v>122</v>
      </c>
      <c r="C215" s="15" t="s">
        <v>207</v>
      </c>
      <c r="D215" s="15" t="s">
        <v>250</v>
      </c>
      <c r="E215" s="15">
        <v>2023</v>
      </c>
      <c r="F215" s="15" t="s">
        <v>162</v>
      </c>
      <c r="G215" s="15" t="s">
        <v>133</v>
      </c>
      <c r="H215" s="15" t="s">
        <v>136</v>
      </c>
      <c r="I215" s="15" t="s">
        <v>139</v>
      </c>
      <c r="J215" s="15" t="s">
        <v>141</v>
      </c>
      <c r="K215" s="15" t="s">
        <v>282</v>
      </c>
      <c r="L215" s="15" t="s">
        <v>285</v>
      </c>
      <c r="M215" s="15">
        <v>0.22900000000000001</v>
      </c>
      <c r="N215" s="15">
        <v>0.18099999999999999</v>
      </c>
      <c r="O215" s="15">
        <v>0.01</v>
      </c>
      <c r="P215" s="15">
        <v>0.192</v>
      </c>
      <c r="Q215" s="15">
        <v>0.13700000000000001</v>
      </c>
      <c r="R215" s="15">
        <v>0.27700000000000002</v>
      </c>
      <c r="S215" s="15">
        <v>11.117000000000001</v>
      </c>
      <c r="U215" s="15">
        <v>33242.362999999998</v>
      </c>
      <c r="V215" s="15">
        <v>310</v>
      </c>
    </row>
    <row r="216" spans="2:22" x14ac:dyDescent="0.25">
      <c r="B216" s="15" t="s">
        <v>122</v>
      </c>
      <c r="C216" s="15" t="s">
        <v>207</v>
      </c>
      <c r="D216" s="15" t="s">
        <v>250</v>
      </c>
      <c r="E216" s="15">
        <v>2023</v>
      </c>
      <c r="F216" s="15" t="s">
        <v>162</v>
      </c>
      <c r="G216" s="15" t="s">
        <v>133</v>
      </c>
      <c r="H216" s="15" t="s">
        <v>136</v>
      </c>
      <c r="I216" s="15" t="s">
        <v>139</v>
      </c>
      <c r="J216" s="15" t="s">
        <v>141</v>
      </c>
      <c r="K216" s="15" t="s">
        <v>282</v>
      </c>
      <c r="L216" s="15" t="s">
        <v>286</v>
      </c>
      <c r="M216" s="15">
        <v>0.376</v>
      </c>
      <c r="N216" s="15">
        <v>0.24299999999999999</v>
      </c>
      <c r="O216" s="15">
        <v>5.0000000000000001E-3</v>
      </c>
      <c r="P216" s="15">
        <v>0.32200000000000001</v>
      </c>
      <c r="Q216" s="15">
        <v>0.217</v>
      </c>
      <c r="R216" s="15">
        <v>0.46300000000000002</v>
      </c>
      <c r="S216" s="15">
        <v>10.997</v>
      </c>
      <c r="U216" s="15">
        <v>34644.252</v>
      </c>
      <c r="V216" s="15">
        <v>2310</v>
      </c>
    </row>
    <row r="217" spans="2:22" x14ac:dyDescent="0.25">
      <c r="B217" s="15" t="s">
        <v>122</v>
      </c>
      <c r="C217" s="15" t="s">
        <v>207</v>
      </c>
      <c r="D217" s="15" t="s">
        <v>250</v>
      </c>
      <c r="E217" s="15">
        <v>2023</v>
      </c>
      <c r="F217" s="15" t="s">
        <v>162</v>
      </c>
      <c r="G217" s="15" t="s">
        <v>133</v>
      </c>
      <c r="H217" s="15" t="s">
        <v>136</v>
      </c>
      <c r="I217" s="15" t="s">
        <v>139</v>
      </c>
      <c r="J217" s="15" t="s">
        <v>141</v>
      </c>
      <c r="K217" s="15" t="s">
        <v>282</v>
      </c>
      <c r="L217" s="15" t="s">
        <v>287</v>
      </c>
      <c r="M217" s="15">
        <v>0.81899999999999995</v>
      </c>
      <c r="N217" s="15">
        <v>0.51400000000000001</v>
      </c>
      <c r="O217" s="15">
        <v>4.4999999999999998E-2</v>
      </c>
      <c r="P217" s="15">
        <v>0.68100000000000005</v>
      </c>
      <c r="Q217" s="15">
        <v>0.45900000000000002</v>
      </c>
      <c r="R217" s="15">
        <v>0.97599999999999998</v>
      </c>
      <c r="S217" s="15">
        <v>11.069000000000001</v>
      </c>
      <c r="U217" s="15">
        <v>34290.879999999997</v>
      </c>
      <c r="V217" s="15">
        <v>130</v>
      </c>
    </row>
    <row r="218" spans="2:22" x14ac:dyDescent="0.25">
      <c r="B218" s="15" t="s">
        <v>122</v>
      </c>
      <c r="C218" s="15" t="s">
        <v>207</v>
      </c>
      <c r="D218" s="15" t="s">
        <v>251</v>
      </c>
      <c r="E218" s="15">
        <v>2023</v>
      </c>
      <c r="F218" s="15" t="s">
        <v>162</v>
      </c>
      <c r="G218" s="15" t="s">
        <v>133</v>
      </c>
      <c r="H218" s="15" t="s">
        <v>136</v>
      </c>
      <c r="I218" s="15" t="s">
        <v>139</v>
      </c>
      <c r="J218" s="15" t="s">
        <v>141</v>
      </c>
      <c r="K218" s="15" t="s">
        <v>282</v>
      </c>
      <c r="L218" s="15" t="s">
        <v>283</v>
      </c>
      <c r="M218" s="15">
        <v>0.495</v>
      </c>
      <c r="N218" s="15">
        <v>0.307</v>
      </c>
      <c r="O218" s="15">
        <v>0.01</v>
      </c>
      <c r="P218" s="15">
        <v>0.42099999999999999</v>
      </c>
      <c r="Q218" s="15">
        <v>0.29499999999999998</v>
      </c>
      <c r="R218" s="15">
        <v>0.61599999999999999</v>
      </c>
      <c r="S218" s="15">
        <v>11.103</v>
      </c>
      <c r="U218" s="15">
        <v>34195.637999999999</v>
      </c>
      <c r="V218" s="15">
        <v>920</v>
      </c>
    </row>
    <row r="219" spans="2:22" x14ac:dyDescent="0.25">
      <c r="B219" s="15" t="s">
        <v>122</v>
      </c>
      <c r="C219" s="15" t="s">
        <v>207</v>
      </c>
      <c r="D219" s="15" t="s">
        <v>251</v>
      </c>
      <c r="E219" s="15">
        <v>2023</v>
      </c>
      <c r="F219" s="15" t="s">
        <v>162</v>
      </c>
      <c r="G219" s="15" t="s">
        <v>133</v>
      </c>
      <c r="H219" s="15" t="s">
        <v>136</v>
      </c>
      <c r="I219" s="15" t="s">
        <v>139</v>
      </c>
      <c r="J219" s="15" t="s">
        <v>141</v>
      </c>
      <c r="K219" s="15" t="s">
        <v>282</v>
      </c>
      <c r="L219" s="15" t="s">
        <v>284</v>
      </c>
      <c r="M219" s="15">
        <v>0.57699999999999996</v>
      </c>
      <c r="N219" s="15">
        <v>0.36399999999999999</v>
      </c>
      <c r="O219" s="15">
        <v>2.3E-2</v>
      </c>
      <c r="P219" s="15">
        <v>0.47099999999999997</v>
      </c>
      <c r="Q219" s="15">
        <v>0.34899999999999998</v>
      </c>
      <c r="R219" s="15">
        <v>0.71599999999999997</v>
      </c>
      <c r="S219" s="15">
        <v>11.055</v>
      </c>
      <c r="U219" s="15">
        <v>34697.612999999998</v>
      </c>
      <c r="V219" s="15">
        <v>250</v>
      </c>
    </row>
    <row r="220" spans="2:22" x14ac:dyDescent="0.25">
      <c r="B220" s="15" t="s">
        <v>122</v>
      </c>
      <c r="C220" s="15" t="s">
        <v>207</v>
      </c>
      <c r="D220" s="15" t="s">
        <v>251</v>
      </c>
      <c r="E220" s="15">
        <v>2023</v>
      </c>
      <c r="F220" s="15" t="s">
        <v>162</v>
      </c>
      <c r="G220" s="15" t="s">
        <v>133</v>
      </c>
      <c r="H220" s="15" t="s">
        <v>136</v>
      </c>
      <c r="I220" s="15" t="s">
        <v>139</v>
      </c>
      <c r="J220" s="15" t="s">
        <v>141</v>
      </c>
      <c r="K220" s="15" t="s">
        <v>282</v>
      </c>
      <c r="L220" s="15" t="s">
        <v>285</v>
      </c>
      <c r="M220" s="15">
        <v>0.22</v>
      </c>
      <c r="N220" s="15">
        <v>0.18</v>
      </c>
      <c r="O220" s="15">
        <v>0.01</v>
      </c>
      <c r="P220" s="15">
        <v>0.18</v>
      </c>
      <c r="Q220" s="15">
        <v>0.13300000000000001</v>
      </c>
      <c r="R220" s="15">
        <v>0.26200000000000001</v>
      </c>
      <c r="S220" s="15">
        <v>11.117000000000001</v>
      </c>
      <c r="U220" s="15">
        <v>33242.199999999997</v>
      </c>
      <c r="V220" s="15">
        <v>310</v>
      </c>
    </row>
    <row r="221" spans="2:22" x14ac:dyDescent="0.25">
      <c r="B221" s="15" t="s">
        <v>122</v>
      </c>
      <c r="C221" s="15" t="s">
        <v>207</v>
      </c>
      <c r="D221" s="15" t="s">
        <v>251</v>
      </c>
      <c r="E221" s="15">
        <v>2023</v>
      </c>
      <c r="F221" s="15" t="s">
        <v>162</v>
      </c>
      <c r="G221" s="15" t="s">
        <v>133</v>
      </c>
      <c r="H221" s="15" t="s">
        <v>136</v>
      </c>
      <c r="I221" s="15" t="s">
        <v>139</v>
      </c>
      <c r="J221" s="15" t="s">
        <v>141</v>
      </c>
      <c r="K221" s="15" t="s">
        <v>282</v>
      </c>
      <c r="L221" s="15" t="s">
        <v>286</v>
      </c>
      <c r="M221" s="15">
        <v>0.35499999999999998</v>
      </c>
      <c r="N221" s="15">
        <v>0.23599999999999999</v>
      </c>
      <c r="O221" s="15">
        <v>5.0000000000000001E-3</v>
      </c>
      <c r="P221" s="15">
        <v>0.30199999999999999</v>
      </c>
      <c r="Q221" s="15">
        <v>0.20300000000000001</v>
      </c>
      <c r="R221" s="15">
        <v>0.433</v>
      </c>
      <c r="S221" s="15">
        <v>10.997999999999999</v>
      </c>
      <c r="U221" s="15">
        <v>34644.072999999997</v>
      </c>
      <c r="V221" s="15">
        <v>2310</v>
      </c>
    </row>
    <row r="222" spans="2:22" x14ac:dyDescent="0.25">
      <c r="B222" s="15" t="s">
        <v>122</v>
      </c>
      <c r="C222" s="15" t="s">
        <v>207</v>
      </c>
      <c r="D222" s="15" t="s">
        <v>251</v>
      </c>
      <c r="E222" s="15">
        <v>2023</v>
      </c>
      <c r="F222" s="15" t="s">
        <v>162</v>
      </c>
      <c r="G222" s="15" t="s">
        <v>133</v>
      </c>
      <c r="H222" s="15" t="s">
        <v>136</v>
      </c>
      <c r="I222" s="15" t="s">
        <v>139</v>
      </c>
      <c r="J222" s="15" t="s">
        <v>141</v>
      </c>
      <c r="K222" s="15" t="s">
        <v>282</v>
      </c>
      <c r="L222" s="15" t="s">
        <v>287</v>
      </c>
      <c r="M222" s="15">
        <v>0.8</v>
      </c>
      <c r="N222" s="15">
        <v>0.504</v>
      </c>
      <c r="O222" s="15">
        <v>4.3999999999999997E-2</v>
      </c>
      <c r="P222" s="15">
        <v>0.66300000000000003</v>
      </c>
      <c r="Q222" s="15">
        <v>0.46700000000000003</v>
      </c>
      <c r="R222" s="15">
        <v>0.96799999999999997</v>
      </c>
      <c r="S222" s="15">
        <v>11.069000000000001</v>
      </c>
      <c r="U222" s="15">
        <v>34290.879999999997</v>
      </c>
      <c r="V222" s="15">
        <v>130</v>
      </c>
    </row>
    <row r="223" spans="2:22" x14ac:dyDescent="0.25">
      <c r="B223" s="15" t="s">
        <v>122</v>
      </c>
      <c r="C223" s="15" t="s">
        <v>207</v>
      </c>
      <c r="D223" s="15" t="s">
        <v>252</v>
      </c>
      <c r="E223" s="15">
        <v>2023</v>
      </c>
      <c r="F223" s="15" t="s">
        <v>162</v>
      </c>
      <c r="G223" s="15" t="s">
        <v>133</v>
      </c>
      <c r="H223" s="15" t="s">
        <v>136</v>
      </c>
      <c r="I223" s="15" t="s">
        <v>139</v>
      </c>
      <c r="J223" s="15" t="s">
        <v>141</v>
      </c>
      <c r="K223" s="15" t="s">
        <v>282</v>
      </c>
      <c r="L223" s="15" t="s">
        <v>283</v>
      </c>
      <c r="M223" s="15">
        <v>0.46600000000000003</v>
      </c>
      <c r="N223" s="15">
        <v>0.29499999999999998</v>
      </c>
      <c r="O223" s="15">
        <v>0.01</v>
      </c>
      <c r="P223" s="15">
        <v>0.39200000000000002</v>
      </c>
      <c r="Q223" s="15">
        <v>0.27600000000000002</v>
      </c>
      <c r="R223" s="15">
        <v>0.57399999999999995</v>
      </c>
      <c r="S223" s="15">
        <v>10.619</v>
      </c>
      <c r="U223" s="15">
        <v>1713.299</v>
      </c>
      <c r="V223" s="15">
        <v>920</v>
      </c>
    </row>
    <row r="224" spans="2:22" x14ac:dyDescent="0.25">
      <c r="B224" s="15" t="s">
        <v>122</v>
      </c>
      <c r="C224" s="15" t="s">
        <v>207</v>
      </c>
      <c r="D224" s="15" t="s">
        <v>252</v>
      </c>
      <c r="E224" s="15">
        <v>2023</v>
      </c>
      <c r="F224" s="15" t="s">
        <v>162</v>
      </c>
      <c r="G224" s="15" t="s">
        <v>133</v>
      </c>
      <c r="H224" s="15" t="s">
        <v>136</v>
      </c>
      <c r="I224" s="15" t="s">
        <v>139</v>
      </c>
      <c r="J224" s="15" t="s">
        <v>141</v>
      </c>
      <c r="K224" s="15" t="s">
        <v>282</v>
      </c>
      <c r="L224" s="15" t="s">
        <v>284</v>
      </c>
      <c r="M224" s="15">
        <v>0.55800000000000005</v>
      </c>
      <c r="N224" s="15">
        <v>0.38600000000000001</v>
      </c>
      <c r="O224" s="15">
        <v>2.4E-2</v>
      </c>
      <c r="P224" s="15">
        <v>0.438</v>
      </c>
      <c r="Q224" s="15">
        <v>0.32100000000000001</v>
      </c>
      <c r="R224" s="15">
        <v>0.70499999999999996</v>
      </c>
      <c r="S224" s="15">
        <v>10.577999999999999</v>
      </c>
      <c r="U224" s="15">
        <v>1822.53</v>
      </c>
      <c r="V224" s="15">
        <v>250</v>
      </c>
    </row>
    <row r="225" spans="2:22" x14ac:dyDescent="0.25">
      <c r="B225" s="15" t="s">
        <v>122</v>
      </c>
      <c r="C225" s="15" t="s">
        <v>207</v>
      </c>
      <c r="D225" s="15" t="s">
        <v>252</v>
      </c>
      <c r="E225" s="15">
        <v>2023</v>
      </c>
      <c r="F225" s="15" t="s">
        <v>162</v>
      </c>
      <c r="G225" s="15" t="s">
        <v>133</v>
      </c>
      <c r="H225" s="15" t="s">
        <v>136</v>
      </c>
      <c r="I225" s="15" t="s">
        <v>139</v>
      </c>
      <c r="J225" s="15" t="s">
        <v>141</v>
      </c>
      <c r="K225" s="15" t="s">
        <v>282</v>
      </c>
      <c r="L225" s="15" t="s">
        <v>285</v>
      </c>
      <c r="M225" s="15">
        <v>0.20599999999999999</v>
      </c>
      <c r="N225" s="15">
        <v>0.17199999999999999</v>
      </c>
      <c r="O225" s="15">
        <v>0.01</v>
      </c>
      <c r="P225" s="15">
        <v>0.16500000000000001</v>
      </c>
      <c r="Q225" s="15">
        <v>0.11799999999999999</v>
      </c>
      <c r="R225" s="15">
        <v>0.246</v>
      </c>
      <c r="S225" s="15">
        <v>10.632999999999999</v>
      </c>
      <c r="U225" s="15">
        <v>1680.136</v>
      </c>
      <c r="V225" s="15">
        <v>310</v>
      </c>
    </row>
    <row r="226" spans="2:22" x14ac:dyDescent="0.25">
      <c r="B226" s="15" t="s">
        <v>122</v>
      </c>
      <c r="C226" s="15" t="s">
        <v>207</v>
      </c>
      <c r="D226" s="15" t="s">
        <v>252</v>
      </c>
      <c r="E226" s="15">
        <v>2023</v>
      </c>
      <c r="F226" s="15" t="s">
        <v>162</v>
      </c>
      <c r="G226" s="15" t="s">
        <v>133</v>
      </c>
      <c r="H226" s="15" t="s">
        <v>136</v>
      </c>
      <c r="I226" s="15" t="s">
        <v>139</v>
      </c>
      <c r="J226" s="15" t="s">
        <v>141</v>
      </c>
      <c r="K226" s="15" t="s">
        <v>282</v>
      </c>
      <c r="L226" s="15" t="s">
        <v>286</v>
      </c>
      <c r="M226" s="15">
        <v>0.33200000000000002</v>
      </c>
      <c r="N226" s="15">
        <v>0.23200000000000001</v>
      </c>
      <c r="O226" s="15">
        <v>5.0000000000000001E-3</v>
      </c>
      <c r="P226" s="15">
        <v>0.28000000000000003</v>
      </c>
      <c r="Q226" s="15">
        <v>0.187</v>
      </c>
      <c r="R226" s="15">
        <v>0.40400000000000003</v>
      </c>
      <c r="S226" s="15">
        <v>10.5</v>
      </c>
      <c r="U226" s="15">
        <v>1803.086</v>
      </c>
      <c r="V226" s="15">
        <v>2310</v>
      </c>
    </row>
    <row r="227" spans="2:22" x14ac:dyDescent="0.25">
      <c r="B227" s="15" t="s">
        <v>122</v>
      </c>
      <c r="C227" s="15" t="s">
        <v>207</v>
      </c>
      <c r="D227" s="15" t="s">
        <v>252</v>
      </c>
      <c r="E227" s="15">
        <v>2023</v>
      </c>
      <c r="F227" s="15" t="s">
        <v>162</v>
      </c>
      <c r="G227" s="15" t="s">
        <v>133</v>
      </c>
      <c r="H227" s="15" t="s">
        <v>136</v>
      </c>
      <c r="I227" s="15" t="s">
        <v>139</v>
      </c>
      <c r="J227" s="15" t="s">
        <v>141</v>
      </c>
      <c r="K227" s="15" t="s">
        <v>282</v>
      </c>
      <c r="L227" s="15" t="s">
        <v>287</v>
      </c>
      <c r="M227" s="15">
        <v>0.75700000000000001</v>
      </c>
      <c r="N227" s="15">
        <v>0.503</v>
      </c>
      <c r="O227" s="15">
        <v>4.3999999999999997E-2</v>
      </c>
      <c r="P227" s="15">
        <v>0.59899999999999998</v>
      </c>
      <c r="Q227" s="15">
        <v>0.42099999999999999</v>
      </c>
      <c r="R227" s="15">
        <v>0.88300000000000001</v>
      </c>
      <c r="S227" s="15">
        <v>10.586</v>
      </c>
      <c r="U227" s="15">
        <v>1681.4110000000001</v>
      </c>
      <c r="V227" s="15">
        <v>130</v>
      </c>
    </row>
    <row r="228" spans="2:22" x14ac:dyDescent="0.25">
      <c r="B228" s="15" t="s">
        <v>122</v>
      </c>
      <c r="C228" s="15" t="s">
        <v>207</v>
      </c>
      <c r="D228" s="15" t="s">
        <v>253</v>
      </c>
      <c r="E228" s="15">
        <v>2023</v>
      </c>
      <c r="F228" s="15" t="s">
        <v>162</v>
      </c>
      <c r="G228" s="15" t="s">
        <v>133</v>
      </c>
      <c r="H228" s="15" t="s">
        <v>136</v>
      </c>
      <c r="I228" s="15" t="s">
        <v>139</v>
      </c>
      <c r="J228" s="15" t="s">
        <v>141</v>
      </c>
      <c r="K228" s="15" t="s">
        <v>282</v>
      </c>
      <c r="L228" s="15" t="s">
        <v>283</v>
      </c>
      <c r="M228" s="15">
        <v>0.435</v>
      </c>
      <c r="N228" s="15">
        <v>0.28299999999999997</v>
      </c>
      <c r="O228" s="15">
        <v>8.9999999999999993E-3</v>
      </c>
      <c r="P228" s="15">
        <v>0.36399999999999999</v>
      </c>
      <c r="Q228" s="15">
        <v>0.249</v>
      </c>
      <c r="R228" s="15">
        <v>0.53800000000000003</v>
      </c>
      <c r="S228" s="15">
        <v>10.619</v>
      </c>
      <c r="U228" s="15">
        <v>1713.2909999999999</v>
      </c>
      <c r="V228" s="15">
        <v>920</v>
      </c>
    </row>
    <row r="229" spans="2:22" x14ac:dyDescent="0.25">
      <c r="B229" s="15" t="s">
        <v>122</v>
      </c>
      <c r="C229" s="15" t="s">
        <v>207</v>
      </c>
      <c r="D229" s="15" t="s">
        <v>253</v>
      </c>
      <c r="E229" s="15">
        <v>2023</v>
      </c>
      <c r="F229" s="15" t="s">
        <v>162</v>
      </c>
      <c r="G229" s="15" t="s">
        <v>133</v>
      </c>
      <c r="H229" s="15" t="s">
        <v>136</v>
      </c>
      <c r="I229" s="15" t="s">
        <v>139</v>
      </c>
      <c r="J229" s="15" t="s">
        <v>141</v>
      </c>
      <c r="K229" s="15" t="s">
        <v>282</v>
      </c>
      <c r="L229" s="15" t="s">
        <v>284</v>
      </c>
      <c r="M229" s="15">
        <v>0.52300000000000002</v>
      </c>
      <c r="N229" s="15">
        <v>0.374</v>
      </c>
      <c r="O229" s="15">
        <v>2.4E-2</v>
      </c>
      <c r="P229" s="15">
        <v>0.41499999999999998</v>
      </c>
      <c r="Q229" s="15">
        <v>0.29099999999999998</v>
      </c>
      <c r="R229" s="15">
        <v>0.67100000000000004</v>
      </c>
      <c r="S229" s="15">
        <v>10.577</v>
      </c>
      <c r="U229" s="15">
        <v>1822.53</v>
      </c>
      <c r="V229" s="15">
        <v>250</v>
      </c>
    </row>
    <row r="230" spans="2:22" x14ac:dyDescent="0.25">
      <c r="B230" s="15" t="s">
        <v>122</v>
      </c>
      <c r="C230" s="15" t="s">
        <v>207</v>
      </c>
      <c r="D230" s="15" t="s">
        <v>253</v>
      </c>
      <c r="E230" s="15">
        <v>2023</v>
      </c>
      <c r="F230" s="15" t="s">
        <v>162</v>
      </c>
      <c r="G230" s="15" t="s">
        <v>133</v>
      </c>
      <c r="H230" s="15" t="s">
        <v>136</v>
      </c>
      <c r="I230" s="15" t="s">
        <v>139</v>
      </c>
      <c r="J230" s="15" t="s">
        <v>141</v>
      </c>
      <c r="K230" s="15" t="s">
        <v>282</v>
      </c>
      <c r="L230" s="15" t="s">
        <v>285</v>
      </c>
      <c r="M230" s="15">
        <v>0.19400000000000001</v>
      </c>
      <c r="N230" s="15">
        <v>0.16900000000000001</v>
      </c>
      <c r="O230" s="15">
        <v>0.01</v>
      </c>
      <c r="P230" s="15">
        <v>0.16</v>
      </c>
      <c r="Q230" s="15">
        <v>0.108</v>
      </c>
      <c r="R230" s="15">
        <v>0.23100000000000001</v>
      </c>
      <c r="S230" s="15">
        <v>10.632999999999999</v>
      </c>
      <c r="U230" s="15">
        <v>1680.136</v>
      </c>
      <c r="V230" s="15">
        <v>310</v>
      </c>
    </row>
    <row r="231" spans="2:22" x14ac:dyDescent="0.25">
      <c r="B231" s="15" t="s">
        <v>122</v>
      </c>
      <c r="C231" s="15" t="s">
        <v>207</v>
      </c>
      <c r="D231" s="15" t="s">
        <v>253</v>
      </c>
      <c r="E231" s="15">
        <v>2023</v>
      </c>
      <c r="F231" s="15" t="s">
        <v>162</v>
      </c>
      <c r="G231" s="15" t="s">
        <v>133</v>
      </c>
      <c r="H231" s="15" t="s">
        <v>136</v>
      </c>
      <c r="I231" s="15" t="s">
        <v>139</v>
      </c>
      <c r="J231" s="15" t="s">
        <v>141</v>
      </c>
      <c r="K231" s="15" t="s">
        <v>282</v>
      </c>
      <c r="L231" s="15" t="s">
        <v>286</v>
      </c>
      <c r="M231" s="15">
        <v>0.31</v>
      </c>
      <c r="N231" s="15">
        <v>0.23599999999999999</v>
      </c>
      <c r="O231" s="15">
        <v>5.0000000000000001E-3</v>
      </c>
      <c r="P231" s="15">
        <v>0.25700000000000001</v>
      </c>
      <c r="Q231" s="15">
        <v>0.17100000000000001</v>
      </c>
      <c r="R231" s="15">
        <v>0.373</v>
      </c>
      <c r="S231" s="15">
        <v>10.499000000000001</v>
      </c>
      <c r="U231" s="15">
        <v>1803.087</v>
      </c>
      <c r="V231" s="15">
        <v>2310</v>
      </c>
    </row>
    <row r="232" spans="2:22" x14ac:dyDescent="0.25">
      <c r="B232" s="15" t="s">
        <v>122</v>
      </c>
      <c r="C232" s="15" t="s">
        <v>207</v>
      </c>
      <c r="D232" s="15" t="s">
        <v>253</v>
      </c>
      <c r="E232" s="15">
        <v>2023</v>
      </c>
      <c r="F232" s="15" t="s">
        <v>162</v>
      </c>
      <c r="G232" s="15" t="s">
        <v>133</v>
      </c>
      <c r="H232" s="15" t="s">
        <v>136</v>
      </c>
      <c r="I232" s="15" t="s">
        <v>139</v>
      </c>
      <c r="J232" s="15" t="s">
        <v>141</v>
      </c>
      <c r="K232" s="15" t="s">
        <v>282</v>
      </c>
      <c r="L232" s="15" t="s">
        <v>287</v>
      </c>
      <c r="M232" s="15">
        <v>0.71399999999999997</v>
      </c>
      <c r="N232" s="15">
        <v>0.49099999999999999</v>
      </c>
      <c r="O232" s="15">
        <v>4.2999999999999997E-2</v>
      </c>
      <c r="P232" s="15">
        <v>0.58599999999999997</v>
      </c>
      <c r="Q232" s="15">
        <v>0.39400000000000002</v>
      </c>
      <c r="R232" s="15">
        <v>0.82599999999999996</v>
      </c>
      <c r="S232" s="15">
        <v>10.585000000000001</v>
      </c>
      <c r="U232" s="15">
        <v>1681.4110000000001</v>
      </c>
      <c r="V232" s="15">
        <v>130</v>
      </c>
    </row>
    <row r="233" spans="2:22" x14ac:dyDescent="0.25">
      <c r="B233" s="15" t="s">
        <v>122</v>
      </c>
      <c r="C233" s="15" t="s">
        <v>207</v>
      </c>
      <c r="D233" s="15" t="s">
        <v>254</v>
      </c>
      <c r="E233" s="15">
        <v>2023</v>
      </c>
      <c r="F233" s="15" t="s">
        <v>162</v>
      </c>
      <c r="G233" s="15" t="s">
        <v>133</v>
      </c>
      <c r="H233" s="15" t="s">
        <v>136</v>
      </c>
      <c r="I233" s="15" t="s">
        <v>139</v>
      </c>
      <c r="J233" s="15" t="s">
        <v>141</v>
      </c>
      <c r="K233" s="15" t="s">
        <v>282</v>
      </c>
      <c r="L233" s="15" t="s">
        <v>283</v>
      </c>
      <c r="M233" s="15">
        <v>0.39300000000000002</v>
      </c>
      <c r="N233" s="15">
        <v>0.27200000000000002</v>
      </c>
      <c r="O233" s="15">
        <v>8.9999999999999993E-3</v>
      </c>
      <c r="P233" s="15">
        <v>0.315</v>
      </c>
      <c r="Q233" s="15">
        <v>0.21299999999999999</v>
      </c>
      <c r="R233" s="15">
        <v>0.48799999999999999</v>
      </c>
      <c r="S233" s="15">
        <v>10.238</v>
      </c>
      <c r="U233" s="15">
        <v>0.111</v>
      </c>
      <c r="V233" s="15">
        <v>920</v>
      </c>
    </row>
    <row r="234" spans="2:22" x14ac:dyDescent="0.25">
      <c r="B234" s="15" t="s">
        <v>122</v>
      </c>
      <c r="C234" s="15" t="s">
        <v>207</v>
      </c>
      <c r="D234" s="15" t="s">
        <v>254</v>
      </c>
      <c r="E234" s="15">
        <v>2023</v>
      </c>
      <c r="F234" s="15" t="s">
        <v>162</v>
      </c>
      <c r="G234" s="15" t="s">
        <v>133</v>
      </c>
      <c r="H234" s="15" t="s">
        <v>136</v>
      </c>
      <c r="I234" s="15" t="s">
        <v>139</v>
      </c>
      <c r="J234" s="15" t="s">
        <v>141</v>
      </c>
      <c r="K234" s="15" t="s">
        <v>282</v>
      </c>
      <c r="L234" s="15" t="s">
        <v>284</v>
      </c>
      <c r="M234" s="15">
        <v>0.47599999999999998</v>
      </c>
      <c r="N234" s="15">
        <v>0.36099999999999999</v>
      </c>
      <c r="O234" s="15">
        <v>2.3E-2</v>
      </c>
      <c r="P234" s="15">
        <v>0.38300000000000001</v>
      </c>
      <c r="Q234" s="15">
        <v>0.25</v>
      </c>
      <c r="R234" s="15">
        <v>0.58199999999999996</v>
      </c>
      <c r="S234" s="15">
        <v>10.199</v>
      </c>
      <c r="U234" s="15">
        <v>0.158</v>
      </c>
      <c r="V234" s="15">
        <v>250</v>
      </c>
    </row>
    <row r="235" spans="2:22" x14ac:dyDescent="0.25">
      <c r="B235" s="15" t="s">
        <v>122</v>
      </c>
      <c r="C235" s="15" t="s">
        <v>207</v>
      </c>
      <c r="D235" s="15" t="s">
        <v>254</v>
      </c>
      <c r="E235" s="15">
        <v>2023</v>
      </c>
      <c r="F235" s="15" t="s">
        <v>162</v>
      </c>
      <c r="G235" s="15" t="s">
        <v>133</v>
      </c>
      <c r="H235" s="15" t="s">
        <v>136</v>
      </c>
      <c r="I235" s="15" t="s">
        <v>139</v>
      </c>
      <c r="J235" s="15" t="s">
        <v>141</v>
      </c>
      <c r="K235" s="15" t="s">
        <v>282</v>
      </c>
      <c r="L235" s="15" t="s">
        <v>285</v>
      </c>
      <c r="M235" s="15">
        <v>0.17899999999999999</v>
      </c>
      <c r="N235" s="15">
        <v>0.16700000000000001</v>
      </c>
      <c r="O235" s="15">
        <v>8.9999999999999993E-3</v>
      </c>
      <c r="P235" s="15">
        <v>0.14399999999999999</v>
      </c>
      <c r="Q235" s="15">
        <v>9.0999999999999998E-2</v>
      </c>
      <c r="R235" s="15">
        <v>0.214</v>
      </c>
      <c r="S235" s="15">
        <v>10.247</v>
      </c>
      <c r="U235" s="15">
        <v>0.16800000000000001</v>
      </c>
      <c r="V235" s="15">
        <v>310</v>
      </c>
    </row>
    <row r="236" spans="2:22" x14ac:dyDescent="0.25">
      <c r="B236" s="15" t="s">
        <v>122</v>
      </c>
      <c r="C236" s="15" t="s">
        <v>207</v>
      </c>
      <c r="D236" s="15" t="s">
        <v>254</v>
      </c>
      <c r="E236" s="15">
        <v>2023</v>
      </c>
      <c r="F236" s="15" t="s">
        <v>162</v>
      </c>
      <c r="G236" s="15" t="s">
        <v>133</v>
      </c>
      <c r="H236" s="15" t="s">
        <v>136</v>
      </c>
      <c r="I236" s="15" t="s">
        <v>139</v>
      </c>
      <c r="J236" s="15" t="s">
        <v>141</v>
      </c>
      <c r="K236" s="15" t="s">
        <v>282</v>
      </c>
      <c r="L236" s="15" t="s">
        <v>286</v>
      </c>
      <c r="M236" s="15">
        <v>0.27700000000000002</v>
      </c>
      <c r="N236" s="15">
        <v>0.223</v>
      </c>
      <c r="O236" s="15">
        <v>5.0000000000000001E-3</v>
      </c>
      <c r="P236" s="15">
        <v>0.22500000000000001</v>
      </c>
      <c r="Q236" s="15">
        <v>0.14899999999999999</v>
      </c>
      <c r="R236" s="15">
        <v>0.33800000000000002</v>
      </c>
      <c r="S236" s="15">
        <v>10.11</v>
      </c>
      <c r="U236" s="15">
        <v>0.10299999999999999</v>
      </c>
      <c r="V236" s="15">
        <v>2310</v>
      </c>
    </row>
    <row r="237" spans="2:22" x14ac:dyDescent="0.25">
      <c r="B237" s="15" t="s">
        <v>122</v>
      </c>
      <c r="C237" s="15" t="s">
        <v>207</v>
      </c>
      <c r="D237" s="15" t="s">
        <v>254</v>
      </c>
      <c r="E237" s="15">
        <v>2023</v>
      </c>
      <c r="F237" s="15" t="s">
        <v>162</v>
      </c>
      <c r="G237" s="15" t="s">
        <v>133</v>
      </c>
      <c r="H237" s="15" t="s">
        <v>136</v>
      </c>
      <c r="I237" s="15" t="s">
        <v>139</v>
      </c>
      <c r="J237" s="15" t="s">
        <v>141</v>
      </c>
      <c r="K237" s="15" t="s">
        <v>282</v>
      </c>
      <c r="L237" s="15" t="s">
        <v>287</v>
      </c>
      <c r="M237" s="15">
        <v>0.65300000000000002</v>
      </c>
      <c r="N237" s="15">
        <v>0.46100000000000002</v>
      </c>
      <c r="O237" s="15">
        <v>0.04</v>
      </c>
      <c r="P237" s="15">
        <v>0.52300000000000002</v>
      </c>
      <c r="Q237" s="15">
        <v>0.35199999999999998</v>
      </c>
      <c r="R237" s="15">
        <v>0.76600000000000001</v>
      </c>
      <c r="S237" s="15">
        <v>10.208</v>
      </c>
      <c r="U237" s="15">
        <v>0.23400000000000001</v>
      </c>
      <c r="V237" s="15">
        <v>130</v>
      </c>
    </row>
    <row r="238" spans="2:22" x14ac:dyDescent="0.25">
      <c r="B238" s="15" t="s">
        <v>122</v>
      </c>
      <c r="C238" s="15" t="s">
        <v>207</v>
      </c>
      <c r="D238" s="15" t="s">
        <v>255</v>
      </c>
      <c r="E238" s="15">
        <v>2023</v>
      </c>
      <c r="F238" s="15" t="s">
        <v>162</v>
      </c>
      <c r="G238" s="15" t="s">
        <v>133</v>
      </c>
      <c r="H238" s="15" t="s">
        <v>136</v>
      </c>
      <c r="I238" s="15" t="s">
        <v>139</v>
      </c>
      <c r="J238" s="15" t="s">
        <v>141</v>
      </c>
      <c r="K238" s="15" t="s">
        <v>282</v>
      </c>
      <c r="L238" s="15" t="s">
        <v>283</v>
      </c>
      <c r="M238" s="15">
        <v>0.34599999999999997</v>
      </c>
      <c r="N238" s="15">
        <v>0.25600000000000001</v>
      </c>
      <c r="O238" s="15">
        <v>8.0000000000000002E-3</v>
      </c>
      <c r="P238" s="15">
        <v>0.27500000000000002</v>
      </c>
      <c r="Q238" s="15">
        <v>0.17299999999999999</v>
      </c>
      <c r="R238" s="15">
        <v>0.42199999999999999</v>
      </c>
      <c r="S238" s="15">
        <v>10.238</v>
      </c>
      <c r="U238" s="15">
        <v>0.111</v>
      </c>
      <c r="V238" s="15">
        <v>920</v>
      </c>
    </row>
    <row r="239" spans="2:22" x14ac:dyDescent="0.25">
      <c r="B239" s="15" t="s">
        <v>122</v>
      </c>
      <c r="C239" s="15" t="s">
        <v>207</v>
      </c>
      <c r="D239" s="15" t="s">
        <v>255</v>
      </c>
      <c r="E239" s="15">
        <v>2023</v>
      </c>
      <c r="F239" s="15" t="s">
        <v>162</v>
      </c>
      <c r="G239" s="15" t="s">
        <v>133</v>
      </c>
      <c r="H239" s="15" t="s">
        <v>136</v>
      </c>
      <c r="I239" s="15" t="s">
        <v>139</v>
      </c>
      <c r="J239" s="15" t="s">
        <v>141</v>
      </c>
      <c r="K239" s="15" t="s">
        <v>282</v>
      </c>
      <c r="L239" s="15" t="s">
        <v>284</v>
      </c>
      <c r="M239" s="15">
        <v>0.42499999999999999</v>
      </c>
      <c r="N239" s="15">
        <v>0.35799999999999998</v>
      </c>
      <c r="O239" s="15">
        <v>2.3E-2</v>
      </c>
      <c r="P239" s="15">
        <v>0.32100000000000001</v>
      </c>
      <c r="Q239" s="15">
        <v>0.214</v>
      </c>
      <c r="R239" s="15">
        <v>0.5</v>
      </c>
      <c r="S239" s="15">
        <v>10.199</v>
      </c>
      <c r="U239" s="15">
        <v>0.158</v>
      </c>
      <c r="V239" s="15">
        <v>250</v>
      </c>
    </row>
    <row r="240" spans="2:22" x14ac:dyDescent="0.25">
      <c r="B240" s="15" t="s">
        <v>122</v>
      </c>
      <c r="C240" s="15" t="s">
        <v>207</v>
      </c>
      <c r="D240" s="15" t="s">
        <v>255</v>
      </c>
      <c r="E240" s="15">
        <v>2023</v>
      </c>
      <c r="F240" s="15" t="s">
        <v>162</v>
      </c>
      <c r="G240" s="15" t="s">
        <v>133</v>
      </c>
      <c r="H240" s="15" t="s">
        <v>136</v>
      </c>
      <c r="I240" s="15" t="s">
        <v>139</v>
      </c>
      <c r="J240" s="15" t="s">
        <v>141</v>
      </c>
      <c r="K240" s="15" t="s">
        <v>282</v>
      </c>
      <c r="L240" s="15" t="s">
        <v>285</v>
      </c>
      <c r="M240" s="15">
        <v>0.161</v>
      </c>
      <c r="N240" s="15">
        <v>0.159</v>
      </c>
      <c r="O240" s="15">
        <v>8.9999999999999993E-3</v>
      </c>
      <c r="P240" s="15">
        <v>0.13400000000000001</v>
      </c>
      <c r="Q240" s="15">
        <v>8.2000000000000003E-2</v>
      </c>
      <c r="R240" s="15">
        <v>0.193</v>
      </c>
      <c r="S240" s="15">
        <v>10.247</v>
      </c>
      <c r="U240" s="15">
        <v>0.16800000000000001</v>
      </c>
      <c r="V240" s="15">
        <v>310</v>
      </c>
    </row>
    <row r="241" spans="2:22" x14ac:dyDescent="0.25">
      <c r="B241" s="15" t="s">
        <v>122</v>
      </c>
      <c r="C241" s="15" t="s">
        <v>207</v>
      </c>
      <c r="D241" s="15" t="s">
        <v>255</v>
      </c>
      <c r="E241" s="15">
        <v>2023</v>
      </c>
      <c r="F241" s="15" t="s">
        <v>162</v>
      </c>
      <c r="G241" s="15" t="s">
        <v>133</v>
      </c>
      <c r="H241" s="15" t="s">
        <v>136</v>
      </c>
      <c r="I241" s="15" t="s">
        <v>139</v>
      </c>
      <c r="J241" s="15" t="s">
        <v>141</v>
      </c>
      <c r="K241" s="15" t="s">
        <v>282</v>
      </c>
      <c r="L241" s="15" t="s">
        <v>286</v>
      </c>
      <c r="M241" s="15">
        <v>0.245</v>
      </c>
      <c r="N241" s="15">
        <v>0.21099999999999999</v>
      </c>
      <c r="O241" s="15">
        <v>4.0000000000000001E-3</v>
      </c>
      <c r="P241" s="15">
        <v>0.193</v>
      </c>
      <c r="Q241" s="15">
        <v>0.124</v>
      </c>
      <c r="R241" s="15">
        <v>0.29599999999999999</v>
      </c>
      <c r="S241" s="15">
        <v>10.11</v>
      </c>
      <c r="U241" s="15">
        <v>0.10299999999999999</v>
      </c>
      <c r="V241" s="15">
        <v>2310</v>
      </c>
    </row>
    <row r="242" spans="2:22" x14ac:dyDescent="0.25">
      <c r="B242" s="15" t="s">
        <v>122</v>
      </c>
      <c r="C242" s="15" t="s">
        <v>207</v>
      </c>
      <c r="D242" s="15" t="s">
        <v>255</v>
      </c>
      <c r="E242" s="15">
        <v>2023</v>
      </c>
      <c r="F242" s="15" t="s">
        <v>162</v>
      </c>
      <c r="G242" s="15" t="s">
        <v>133</v>
      </c>
      <c r="H242" s="15" t="s">
        <v>136</v>
      </c>
      <c r="I242" s="15" t="s">
        <v>139</v>
      </c>
      <c r="J242" s="15" t="s">
        <v>141</v>
      </c>
      <c r="K242" s="15" t="s">
        <v>282</v>
      </c>
      <c r="L242" s="15" t="s">
        <v>287</v>
      </c>
      <c r="M242" s="15">
        <v>0.60699999999999998</v>
      </c>
      <c r="N242" s="15">
        <v>0.48299999999999998</v>
      </c>
      <c r="O242" s="15">
        <v>4.2000000000000003E-2</v>
      </c>
      <c r="P242" s="15">
        <v>0.46100000000000002</v>
      </c>
      <c r="Q242" s="15">
        <v>0.315</v>
      </c>
      <c r="R242" s="15">
        <v>0.752</v>
      </c>
      <c r="S242" s="15">
        <v>10.208</v>
      </c>
      <c r="U242" s="15">
        <v>0.23400000000000001</v>
      </c>
      <c r="V242" s="15">
        <v>130</v>
      </c>
    </row>
  </sheetData>
  <mergeCells count="1">
    <mergeCell ref="B1:V1"/>
  </mergeCell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V290"/>
  <sheetViews>
    <sheetView zoomScale="85" zoomScaleNormal="85" workbookViewId="0">
      <selection activeCell="B1" sqref="B1:V1"/>
    </sheetView>
  </sheetViews>
  <sheetFormatPr defaultColWidth="16" defaultRowHeight="15" x14ac:dyDescent="0.25"/>
  <cols>
    <col min="1" max="1" width="22.7109375" style="18" customWidth="1"/>
    <col min="2" max="2" width="19.42578125" style="15" customWidth="1"/>
    <col min="3" max="3" width="17.5703125" style="15" customWidth="1"/>
    <col min="4" max="4" width="16" style="15"/>
    <col min="5" max="5" width="17.5703125" style="15" customWidth="1"/>
    <col min="6" max="6" width="17.28515625" style="15" customWidth="1"/>
    <col min="7" max="7" width="28.140625" style="15" customWidth="1"/>
    <col min="8" max="8" width="27.140625" style="15" customWidth="1"/>
    <col min="9" max="9" width="24.5703125" style="15" customWidth="1"/>
    <col min="10" max="10" width="16" style="15"/>
    <col min="11" max="11" width="24.5703125" style="15" customWidth="1"/>
    <col min="12" max="13" width="16" style="15"/>
    <col min="14" max="14" width="17.7109375" style="15" customWidth="1"/>
    <col min="15" max="15" width="18.85546875" style="15" customWidth="1"/>
    <col min="16" max="16" width="18" style="15" customWidth="1"/>
    <col min="17" max="17" width="16" style="15"/>
    <col min="18" max="18" width="19" style="15" customWidth="1"/>
    <col min="19" max="19" width="16" style="15"/>
    <col min="20" max="20" width="18.7109375" style="15" customWidth="1"/>
    <col min="21" max="21" width="16" style="15"/>
    <col min="22" max="22" width="18.42578125" style="15" customWidth="1"/>
    <col min="23" max="16384" width="16" style="15"/>
  </cols>
  <sheetData>
    <row r="1" spans="1:22" ht="38.25" customHeight="1" x14ac:dyDescent="0.25">
      <c r="A1" s="37" t="str">
        <f>HYPERLINK("#Contents!A1","Return to table of contents")</f>
        <v>Return to table of contents</v>
      </c>
      <c r="B1" s="47" t="s">
        <v>349</v>
      </c>
      <c r="C1" s="47"/>
      <c r="D1" s="47"/>
      <c r="E1" s="47"/>
      <c r="F1" s="47"/>
      <c r="G1" s="47"/>
      <c r="H1" s="47"/>
      <c r="I1" s="47"/>
      <c r="J1" s="47"/>
      <c r="K1" s="47"/>
      <c r="L1" s="47"/>
      <c r="M1" s="47"/>
      <c r="N1" s="47"/>
      <c r="O1" s="47"/>
      <c r="P1" s="47"/>
      <c r="Q1" s="47"/>
      <c r="R1" s="47"/>
      <c r="S1" s="47"/>
      <c r="T1" s="47"/>
      <c r="U1" s="47"/>
      <c r="V1" s="48"/>
    </row>
    <row r="2" spans="1:22" ht="30" x14ac:dyDescent="0.25">
      <c r="A2" s="19"/>
      <c r="B2" s="5" t="s">
        <v>120</v>
      </c>
      <c r="C2" s="5" t="s">
        <v>123</v>
      </c>
      <c r="D2" s="5" t="s">
        <v>126</v>
      </c>
      <c r="E2" s="5" t="s">
        <v>127</v>
      </c>
      <c r="F2" s="5" t="s">
        <v>128</v>
      </c>
      <c r="G2" s="5" t="s">
        <v>131</v>
      </c>
      <c r="H2" s="5" t="s">
        <v>134</v>
      </c>
      <c r="I2" s="5" t="s">
        <v>137</v>
      </c>
      <c r="J2" s="5" t="s">
        <v>140</v>
      </c>
      <c r="K2" s="5" t="s">
        <v>142</v>
      </c>
      <c r="L2" s="5" t="s">
        <v>145</v>
      </c>
      <c r="M2" s="5" t="s">
        <v>147</v>
      </c>
      <c r="N2" s="5" t="s">
        <v>149</v>
      </c>
      <c r="O2" s="5" t="s">
        <v>150</v>
      </c>
      <c r="P2" s="5" t="s">
        <v>151</v>
      </c>
      <c r="Q2" s="5" t="s">
        <v>152</v>
      </c>
      <c r="R2" s="5" t="s">
        <v>153</v>
      </c>
      <c r="S2" s="5" t="s">
        <v>154</v>
      </c>
      <c r="T2" s="5" t="s">
        <v>155</v>
      </c>
      <c r="U2" s="5" t="s">
        <v>156</v>
      </c>
      <c r="V2" s="5" t="s">
        <v>158</v>
      </c>
    </row>
    <row r="3" spans="1:22" ht="30" x14ac:dyDescent="0.25">
      <c r="A3" s="19"/>
      <c r="B3" s="15" t="s">
        <v>136</v>
      </c>
      <c r="C3" s="15" t="s">
        <v>207</v>
      </c>
      <c r="D3" s="15" t="s">
        <v>208</v>
      </c>
      <c r="E3" s="15">
        <v>2023</v>
      </c>
      <c r="F3" s="15" t="s">
        <v>162</v>
      </c>
      <c r="G3" s="15" t="s">
        <v>133</v>
      </c>
      <c r="H3" s="15" t="s">
        <v>136</v>
      </c>
      <c r="I3" s="15" t="s">
        <v>139</v>
      </c>
      <c r="J3" s="15" t="s">
        <v>141</v>
      </c>
      <c r="K3" s="15" t="s">
        <v>289</v>
      </c>
      <c r="L3" s="15" t="s">
        <v>290</v>
      </c>
      <c r="M3" s="15">
        <v>0.38200000000000001</v>
      </c>
      <c r="N3" s="15">
        <v>0.54200000000000004</v>
      </c>
      <c r="O3" s="15">
        <v>5.3999999999999999E-2</v>
      </c>
      <c r="P3" s="15">
        <v>0.22500000000000001</v>
      </c>
      <c r="Q3" s="15">
        <v>6.8000000000000005E-2</v>
      </c>
      <c r="R3" s="15">
        <v>0.371</v>
      </c>
      <c r="S3" s="15">
        <v>10.262</v>
      </c>
      <c r="U3" s="15">
        <v>-1.0999999999999999E-2</v>
      </c>
      <c r="V3" s="15">
        <v>100</v>
      </c>
    </row>
    <row r="4" spans="1:22" x14ac:dyDescent="0.25">
      <c r="B4" s="15" t="s">
        <v>136</v>
      </c>
      <c r="C4" s="15" t="s">
        <v>207</v>
      </c>
      <c r="D4" s="15" t="s">
        <v>208</v>
      </c>
      <c r="E4" s="15">
        <v>2023</v>
      </c>
      <c r="F4" s="15" t="s">
        <v>162</v>
      </c>
      <c r="G4" s="15" t="s">
        <v>133</v>
      </c>
      <c r="H4" s="15" t="s">
        <v>136</v>
      </c>
      <c r="I4" s="15" t="s">
        <v>139</v>
      </c>
      <c r="J4" s="15" t="s">
        <v>141</v>
      </c>
      <c r="K4" s="15" t="s">
        <v>289</v>
      </c>
      <c r="L4" s="15" t="s">
        <v>291</v>
      </c>
      <c r="M4" s="15">
        <v>0.34599999999999997</v>
      </c>
      <c r="N4" s="15">
        <v>0.59099999999999997</v>
      </c>
      <c r="O4" s="15">
        <v>1.4E-2</v>
      </c>
      <c r="P4" s="15">
        <v>0.11799999999999999</v>
      </c>
      <c r="Q4" s="15">
        <v>2.4E-2</v>
      </c>
      <c r="R4" s="15">
        <v>0.39500000000000002</v>
      </c>
      <c r="S4" s="15">
        <v>9.9619999999999997</v>
      </c>
      <c r="U4" s="15">
        <v>-1.0999999999999999E-2</v>
      </c>
      <c r="V4" s="15">
        <v>1690</v>
      </c>
    </row>
    <row r="5" spans="1:22" ht="30" x14ac:dyDescent="0.25">
      <c r="B5" s="15" t="s">
        <v>136</v>
      </c>
      <c r="C5" s="15" t="s">
        <v>207</v>
      </c>
      <c r="D5" s="15" t="s">
        <v>208</v>
      </c>
      <c r="E5" s="15">
        <v>2023</v>
      </c>
      <c r="F5" s="15" t="s">
        <v>162</v>
      </c>
      <c r="G5" s="15" t="s">
        <v>133</v>
      </c>
      <c r="H5" s="15" t="s">
        <v>136</v>
      </c>
      <c r="I5" s="15" t="s">
        <v>139</v>
      </c>
      <c r="J5" s="15" t="s">
        <v>141</v>
      </c>
      <c r="K5" s="15" t="s">
        <v>289</v>
      </c>
      <c r="L5" s="15" t="s">
        <v>350</v>
      </c>
      <c r="M5" s="15">
        <v>0.46800000000000003</v>
      </c>
      <c r="N5" s="15">
        <v>0.80600000000000005</v>
      </c>
      <c r="O5" s="15">
        <v>8.1000000000000003E-2</v>
      </c>
      <c r="P5" s="15">
        <v>0.19800000000000001</v>
      </c>
      <c r="Q5" s="15">
        <v>7.0000000000000007E-2</v>
      </c>
      <c r="R5" s="15">
        <v>0.52200000000000002</v>
      </c>
      <c r="S5" s="15">
        <v>9.8030000000000008</v>
      </c>
      <c r="U5" s="15">
        <v>-1.0999999999999999E-2</v>
      </c>
      <c r="V5" s="15">
        <v>100</v>
      </c>
    </row>
    <row r="6" spans="1:22" ht="30" x14ac:dyDescent="0.25">
      <c r="B6" s="15" t="s">
        <v>136</v>
      </c>
      <c r="C6" s="15" t="s">
        <v>207</v>
      </c>
      <c r="D6" s="15" t="s">
        <v>208</v>
      </c>
      <c r="E6" s="15">
        <v>2023</v>
      </c>
      <c r="F6" s="15" t="s">
        <v>162</v>
      </c>
      <c r="G6" s="15" t="s">
        <v>133</v>
      </c>
      <c r="H6" s="15" t="s">
        <v>136</v>
      </c>
      <c r="I6" s="15" t="s">
        <v>139</v>
      </c>
      <c r="J6" s="15" t="s">
        <v>141</v>
      </c>
      <c r="K6" s="15" t="s">
        <v>289</v>
      </c>
      <c r="L6" s="15" t="s">
        <v>292</v>
      </c>
      <c r="M6" s="15">
        <v>0.30499999999999999</v>
      </c>
      <c r="N6" s="15">
        <v>0.42</v>
      </c>
      <c r="O6" s="15">
        <v>1.9E-2</v>
      </c>
      <c r="P6" s="15">
        <v>0.13800000000000001</v>
      </c>
      <c r="Q6" s="15">
        <v>0.04</v>
      </c>
      <c r="R6" s="15">
        <v>0.4</v>
      </c>
      <c r="S6" s="15">
        <v>9.75</v>
      </c>
      <c r="U6" s="15">
        <v>-1.0999999999999999E-2</v>
      </c>
      <c r="V6" s="15">
        <v>500</v>
      </c>
    </row>
    <row r="7" spans="1:22" x14ac:dyDescent="0.25">
      <c r="B7" s="15" t="s">
        <v>136</v>
      </c>
      <c r="C7" s="15" t="s">
        <v>207</v>
      </c>
      <c r="D7" s="15" t="s">
        <v>208</v>
      </c>
      <c r="E7" s="15">
        <v>2023</v>
      </c>
      <c r="F7" s="15" t="s">
        <v>162</v>
      </c>
      <c r="G7" s="15" t="s">
        <v>133</v>
      </c>
      <c r="H7" s="15" t="s">
        <v>136</v>
      </c>
      <c r="I7" s="15" t="s">
        <v>139</v>
      </c>
      <c r="J7" s="15" t="s">
        <v>141</v>
      </c>
      <c r="K7" s="15" t="s">
        <v>289</v>
      </c>
      <c r="L7" s="15" t="s">
        <v>293</v>
      </c>
      <c r="M7" s="15">
        <v>0.35299999999999998</v>
      </c>
      <c r="N7" s="15">
        <v>0.57999999999999996</v>
      </c>
      <c r="O7" s="15">
        <v>1.2999999999999999E-2</v>
      </c>
      <c r="P7" s="15">
        <v>0.127</v>
      </c>
      <c r="Q7" s="15">
        <v>3.5000000000000003E-2</v>
      </c>
      <c r="R7" s="15">
        <v>0.42599999999999999</v>
      </c>
      <c r="S7" s="15">
        <v>9.8640000000000008</v>
      </c>
      <c r="U7" s="15">
        <v>-1.0999999999999999E-2</v>
      </c>
      <c r="V7" s="15">
        <v>2070</v>
      </c>
    </row>
    <row r="8" spans="1:22" x14ac:dyDescent="0.25">
      <c r="B8" s="15" t="s">
        <v>136</v>
      </c>
      <c r="C8" s="15" t="s">
        <v>207</v>
      </c>
      <c r="D8" s="15" t="s">
        <v>208</v>
      </c>
      <c r="E8" s="15">
        <v>2023</v>
      </c>
      <c r="F8" s="15" t="s">
        <v>162</v>
      </c>
      <c r="G8" s="15" t="s">
        <v>133</v>
      </c>
      <c r="H8" s="15" t="s">
        <v>136</v>
      </c>
      <c r="I8" s="15" t="s">
        <v>139</v>
      </c>
      <c r="J8" s="15" t="s">
        <v>141</v>
      </c>
      <c r="K8" s="15" t="s">
        <v>289</v>
      </c>
      <c r="L8" s="15" t="s">
        <v>294</v>
      </c>
      <c r="M8" s="15">
        <v>0.35199999999999998</v>
      </c>
      <c r="N8" s="15">
        <v>0.52100000000000002</v>
      </c>
      <c r="O8" s="15">
        <v>1.2999999999999999E-2</v>
      </c>
      <c r="P8" s="15">
        <v>0.14599999999999999</v>
      </c>
      <c r="Q8" s="15">
        <v>3.5999999999999997E-2</v>
      </c>
      <c r="R8" s="15">
        <v>0.42099999999999999</v>
      </c>
      <c r="S8" s="15">
        <v>9.9120000000000008</v>
      </c>
      <c r="U8" s="15">
        <v>-1.0999999999999999E-2</v>
      </c>
      <c r="V8" s="15">
        <v>1640</v>
      </c>
    </row>
    <row r="9" spans="1:22" ht="30" x14ac:dyDescent="0.25">
      <c r="B9" s="15" t="s">
        <v>136</v>
      </c>
      <c r="C9" s="15" t="s">
        <v>207</v>
      </c>
      <c r="D9" s="15" t="s">
        <v>209</v>
      </c>
      <c r="E9" s="15">
        <v>2023</v>
      </c>
      <c r="F9" s="15" t="s">
        <v>162</v>
      </c>
      <c r="G9" s="15" t="s">
        <v>133</v>
      </c>
      <c r="H9" s="15" t="s">
        <v>136</v>
      </c>
      <c r="I9" s="15" t="s">
        <v>139</v>
      </c>
      <c r="J9" s="15" t="s">
        <v>141</v>
      </c>
      <c r="K9" s="15" t="s">
        <v>289</v>
      </c>
      <c r="L9" s="15" t="s">
        <v>290</v>
      </c>
      <c r="M9" s="15">
        <v>0.34300000000000003</v>
      </c>
      <c r="N9" s="15">
        <v>0.53500000000000003</v>
      </c>
      <c r="O9" s="15">
        <v>5.2999999999999999E-2</v>
      </c>
      <c r="P9" s="15">
        <v>0.161</v>
      </c>
      <c r="Q9" s="15">
        <v>5.6000000000000001E-2</v>
      </c>
      <c r="R9" s="15">
        <v>0.34599999999999997</v>
      </c>
      <c r="S9" s="15">
        <v>10.259</v>
      </c>
      <c r="U9" s="15">
        <v>-1.0999999999999999E-2</v>
      </c>
      <c r="V9" s="15">
        <v>100</v>
      </c>
    </row>
    <row r="10" spans="1:22" x14ac:dyDescent="0.25">
      <c r="B10" s="15" t="s">
        <v>136</v>
      </c>
      <c r="C10" s="15" t="s">
        <v>207</v>
      </c>
      <c r="D10" s="15" t="s">
        <v>209</v>
      </c>
      <c r="E10" s="15">
        <v>2023</v>
      </c>
      <c r="F10" s="15" t="s">
        <v>162</v>
      </c>
      <c r="G10" s="15" t="s">
        <v>133</v>
      </c>
      <c r="H10" s="15" t="s">
        <v>136</v>
      </c>
      <c r="I10" s="15" t="s">
        <v>139</v>
      </c>
      <c r="J10" s="15" t="s">
        <v>141</v>
      </c>
      <c r="K10" s="15" t="s">
        <v>289</v>
      </c>
      <c r="L10" s="15" t="s">
        <v>291</v>
      </c>
      <c r="M10" s="15">
        <v>0.28199999999999997</v>
      </c>
      <c r="N10" s="15">
        <v>0.52700000000000002</v>
      </c>
      <c r="O10" s="15">
        <v>1.2999999999999999E-2</v>
      </c>
      <c r="P10" s="15">
        <v>8.4000000000000005E-2</v>
      </c>
      <c r="Q10" s="15">
        <v>1.4E-2</v>
      </c>
      <c r="R10" s="15">
        <v>0.28699999999999998</v>
      </c>
      <c r="S10" s="15">
        <v>9.9580000000000002</v>
      </c>
      <c r="U10" s="15">
        <v>-1.0999999999999999E-2</v>
      </c>
      <c r="V10" s="15">
        <v>1690</v>
      </c>
    </row>
    <row r="11" spans="1:22" ht="30" x14ac:dyDescent="0.25">
      <c r="B11" s="15" t="s">
        <v>136</v>
      </c>
      <c r="C11" s="15" t="s">
        <v>207</v>
      </c>
      <c r="D11" s="15" t="s">
        <v>209</v>
      </c>
      <c r="E11" s="15">
        <v>2023</v>
      </c>
      <c r="F11" s="15" t="s">
        <v>162</v>
      </c>
      <c r="G11" s="15" t="s">
        <v>133</v>
      </c>
      <c r="H11" s="15" t="s">
        <v>136</v>
      </c>
      <c r="I11" s="15" t="s">
        <v>139</v>
      </c>
      <c r="J11" s="15" t="s">
        <v>141</v>
      </c>
      <c r="K11" s="15" t="s">
        <v>289</v>
      </c>
      <c r="L11" s="15" t="s">
        <v>350</v>
      </c>
      <c r="M11" s="15">
        <v>0.40600000000000003</v>
      </c>
      <c r="N11" s="15">
        <v>0.71899999999999997</v>
      </c>
      <c r="O11" s="15">
        <v>7.1999999999999995E-2</v>
      </c>
      <c r="P11" s="15">
        <v>0.16400000000000001</v>
      </c>
      <c r="Q11" s="15">
        <v>4.7E-2</v>
      </c>
      <c r="R11" s="15">
        <v>0.41499999999999998</v>
      </c>
      <c r="S11" s="15">
        <v>9.8010000000000002</v>
      </c>
      <c r="U11" s="15">
        <v>-1.0999999999999999E-2</v>
      </c>
      <c r="V11" s="15">
        <v>100</v>
      </c>
    </row>
    <row r="12" spans="1:22" ht="30" x14ac:dyDescent="0.25">
      <c r="B12" s="15" t="s">
        <v>136</v>
      </c>
      <c r="C12" s="15" t="s">
        <v>207</v>
      </c>
      <c r="D12" s="15" t="s">
        <v>209</v>
      </c>
      <c r="E12" s="15">
        <v>2023</v>
      </c>
      <c r="F12" s="15" t="s">
        <v>162</v>
      </c>
      <c r="G12" s="15" t="s">
        <v>133</v>
      </c>
      <c r="H12" s="15" t="s">
        <v>136</v>
      </c>
      <c r="I12" s="15" t="s">
        <v>139</v>
      </c>
      <c r="J12" s="15" t="s">
        <v>141</v>
      </c>
      <c r="K12" s="15" t="s">
        <v>289</v>
      </c>
      <c r="L12" s="15" t="s">
        <v>292</v>
      </c>
      <c r="M12" s="15">
        <v>0.25</v>
      </c>
      <c r="N12" s="15">
        <v>0.36</v>
      </c>
      <c r="O12" s="15">
        <v>1.6E-2</v>
      </c>
      <c r="P12" s="15">
        <v>0.108</v>
      </c>
      <c r="Q12" s="15">
        <v>2.5999999999999999E-2</v>
      </c>
      <c r="R12" s="15">
        <v>0.31</v>
      </c>
      <c r="S12" s="15">
        <v>9.7460000000000004</v>
      </c>
      <c r="U12" s="15">
        <v>-1.0999999999999999E-2</v>
      </c>
      <c r="V12" s="15">
        <v>500</v>
      </c>
    </row>
    <row r="13" spans="1:22" x14ac:dyDescent="0.25">
      <c r="B13" s="15" t="s">
        <v>136</v>
      </c>
      <c r="C13" s="15" t="s">
        <v>207</v>
      </c>
      <c r="D13" s="15" t="s">
        <v>209</v>
      </c>
      <c r="E13" s="15">
        <v>2023</v>
      </c>
      <c r="F13" s="15" t="s">
        <v>162</v>
      </c>
      <c r="G13" s="15" t="s">
        <v>133</v>
      </c>
      <c r="H13" s="15" t="s">
        <v>136</v>
      </c>
      <c r="I13" s="15" t="s">
        <v>139</v>
      </c>
      <c r="J13" s="15" t="s">
        <v>141</v>
      </c>
      <c r="K13" s="15" t="s">
        <v>289</v>
      </c>
      <c r="L13" s="15" t="s">
        <v>293</v>
      </c>
      <c r="M13" s="15">
        <v>0.29099999999999998</v>
      </c>
      <c r="N13" s="15">
        <v>0.52900000000000003</v>
      </c>
      <c r="O13" s="15">
        <v>1.2E-2</v>
      </c>
      <c r="P13" s="15">
        <v>9.2999999999999999E-2</v>
      </c>
      <c r="Q13" s="15">
        <v>2.1999999999999999E-2</v>
      </c>
      <c r="R13" s="15">
        <v>0.307</v>
      </c>
      <c r="S13" s="15">
        <v>9.86</v>
      </c>
      <c r="U13" s="15">
        <v>-1.0999999999999999E-2</v>
      </c>
      <c r="V13" s="15">
        <v>2070</v>
      </c>
    </row>
    <row r="14" spans="1:22" x14ac:dyDescent="0.25">
      <c r="B14" s="15" t="s">
        <v>136</v>
      </c>
      <c r="C14" s="15" t="s">
        <v>207</v>
      </c>
      <c r="D14" s="15" t="s">
        <v>209</v>
      </c>
      <c r="E14" s="15">
        <v>2023</v>
      </c>
      <c r="F14" s="15" t="s">
        <v>162</v>
      </c>
      <c r="G14" s="15" t="s">
        <v>133</v>
      </c>
      <c r="H14" s="15" t="s">
        <v>136</v>
      </c>
      <c r="I14" s="15" t="s">
        <v>139</v>
      </c>
      <c r="J14" s="15" t="s">
        <v>141</v>
      </c>
      <c r="K14" s="15" t="s">
        <v>289</v>
      </c>
      <c r="L14" s="15" t="s">
        <v>294</v>
      </c>
      <c r="M14" s="15">
        <v>0.29499999999999998</v>
      </c>
      <c r="N14" s="15">
        <v>0.48399999999999999</v>
      </c>
      <c r="O14" s="15">
        <v>1.2E-2</v>
      </c>
      <c r="P14" s="15">
        <v>0.106</v>
      </c>
      <c r="Q14" s="15">
        <v>2.3E-2</v>
      </c>
      <c r="R14" s="15">
        <v>0.32700000000000001</v>
      </c>
      <c r="S14" s="15">
        <v>9.9060000000000006</v>
      </c>
      <c r="U14" s="15">
        <v>-1.0999999999999999E-2</v>
      </c>
      <c r="V14" s="15">
        <v>1640</v>
      </c>
    </row>
    <row r="15" spans="1:22" ht="30" x14ac:dyDescent="0.25">
      <c r="B15" s="15" t="s">
        <v>136</v>
      </c>
      <c r="C15" s="15" t="s">
        <v>207</v>
      </c>
      <c r="D15" s="15" t="s">
        <v>210</v>
      </c>
      <c r="E15" s="15">
        <v>2023</v>
      </c>
      <c r="F15" s="15" t="s">
        <v>162</v>
      </c>
      <c r="G15" s="15" t="s">
        <v>133</v>
      </c>
      <c r="H15" s="15" t="s">
        <v>136</v>
      </c>
      <c r="I15" s="15" t="s">
        <v>139</v>
      </c>
      <c r="J15" s="15" t="s">
        <v>141</v>
      </c>
      <c r="K15" s="15" t="s">
        <v>289</v>
      </c>
      <c r="L15" s="15" t="s">
        <v>290</v>
      </c>
      <c r="M15" s="15">
        <v>0.311</v>
      </c>
      <c r="N15" s="15">
        <v>0.50700000000000001</v>
      </c>
      <c r="O15" s="15">
        <v>5.0999999999999997E-2</v>
      </c>
      <c r="P15" s="15">
        <v>0.126</v>
      </c>
      <c r="Q15" s="15">
        <v>0.05</v>
      </c>
      <c r="R15" s="15">
        <v>0.34</v>
      </c>
      <c r="S15" s="15">
        <v>10.029</v>
      </c>
      <c r="U15" s="15">
        <v>-1.0999999999999999E-2</v>
      </c>
      <c r="V15" s="15">
        <v>100</v>
      </c>
    </row>
    <row r="16" spans="1:22" x14ac:dyDescent="0.25">
      <c r="B16" s="15" t="s">
        <v>136</v>
      </c>
      <c r="C16" s="15" t="s">
        <v>207</v>
      </c>
      <c r="D16" s="15" t="s">
        <v>210</v>
      </c>
      <c r="E16" s="15">
        <v>2023</v>
      </c>
      <c r="F16" s="15" t="s">
        <v>162</v>
      </c>
      <c r="G16" s="15" t="s">
        <v>133</v>
      </c>
      <c r="H16" s="15" t="s">
        <v>136</v>
      </c>
      <c r="I16" s="15" t="s">
        <v>139</v>
      </c>
      <c r="J16" s="15" t="s">
        <v>141</v>
      </c>
      <c r="K16" s="15" t="s">
        <v>289</v>
      </c>
      <c r="L16" s="15" t="s">
        <v>291</v>
      </c>
      <c r="M16" s="15">
        <v>0.26100000000000001</v>
      </c>
      <c r="N16" s="15">
        <v>0.52500000000000002</v>
      </c>
      <c r="O16" s="15">
        <v>1.2999999999999999E-2</v>
      </c>
      <c r="P16" s="15">
        <v>7.0000000000000007E-2</v>
      </c>
      <c r="Q16" s="15">
        <v>8.9999999999999993E-3</v>
      </c>
      <c r="R16" s="15">
        <v>0.247</v>
      </c>
      <c r="S16" s="15">
        <v>9.7260000000000009</v>
      </c>
      <c r="U16" s="15">
        <v>-1.0999999999999999E-2</v>
      </c>
      <c r="V16" s="15">
        <v>1690</v>
      </c>
    </row>
    <row r="17" spans="2:22" ht="30" x14ac:dyDescent="0.25">
      <c r="B17" s="15" t="s">
        <v>136</v>
      </c>
      <c r="C17" s="15" t="s">
        <v>207</v>
      </c>
      <c r="D17" s="15" t="s">
        <v>210</v>
      </c>
      <c r="E17" s="15">
        <v>2023</v>
      </c>
      <c r="F17" s="15" t="s">
        <v>162</v>
      </c>
      <c r="G17" s="15" t="s">
        <v>133</v>
      </c>
      <c r="H17" s="15" t="s">
        <v>136</v>
      </c>
      <c r="I17" s="15" t="s">
        <v>139</v>
      </c>
      <c r="J17" s="15" t="s">
        <v>141</v>
      </c>
      <c r="K17" s="15" t="s">
        <v>289</v>
      </c>
      <c r="L17" s="15" t="s">
        <v>350</v>
      </c>
      <c r="M17" s="15">
        <v>0.36699999999999999</v>
      </c>
      <c r="N17" s="15">
        <v>0.67300000000000004</v>
      </c>
      <c r="O17" s="15">
        <v>6.7000000000000004E-2</v>
      </c>
      <c r="P17" s="15">
        <v>0.13100000000000001</v>
      </c>
      <c r="Q17" s="15">
        <v>3.2000000000000001E-2</v>
      </c>
      <c r="R17" s="15">
        <v>0.41899999999999998</v>
      </c>
      <c r="S17" s="15">
        <v>9.5579999999999998</v>
      </c>
      <c r="U17" s="15">
        <v>-1.0999999999999999E-2</v>
      </c>
      <c r="V17" s="15">
        <v>100</v>
      </c>
    </row>
    <row r="18" spans="2:22" ht="30" x14ac:dyDescent="0.25">
      <c r="B18" s="15" t="s">
        <v>136</v>
      </c>
      <c r="C18" s="15" t="s">
        <v>207</v>
      </c>
      <c r="D18" s="15" t="s">
        <v>210</v>
      </c>
      <c r="E18" s="15">
        <v>2023</v>
      </c>
      <c r="F18" s="15" t="s">
        <v>162</v>
      </c>
      <c r="G18" s="15" t="s">
        <v>133</v>
      </c>
      <c r="H18" s="15" t="s">
        <v>136</v>
      </c>
      <c r="I18" s="15" t="s">
        <v>139</v>
      </c>
      <c r="J18" s="15" t="s">
        <v>141</v>
      </c>
      <c r="K18" s="15" t="s">
        <v>289</v>
      </c>
      <c r="L18" s="15" t="s">
        <v>292</v>
      </c>
      <c r="M18" s="15">
        <v>0.21299999999999999</v>
      </c>
      <c r="N18" s="15">
        <v>0.33500000000000002</v>
      </c>
      <c r="O18" s="15">
        <v>1.4999999999999999E-2</v>
      </c>
      <c r="P18" s="15">
        <v>8.8999999999999996E-2</v>
      </c>
      <c r="Q18" s="15">
        <v>1.4999999999999999E-2</v>
      </c>
      <c r="R18" s="15">
        <v>0.23100000000000001</v>
      </c>
      <c r="S18" s="15">
        <v>9.5039999999999996</v>
      </c>
      <c r="U18" s="15">
        <v>-1.0999999999999999E-2</v>
      </c>
      <c r="V18" s="15">
        <v>500</v>
      </c>
    </row>
    <row r="19" spans="2:22" x14ac:dyDescent="0.25">
      <c r="B19" s="15" t="s">
        <v>136</v>
      </c>
      <c r="C19" s="15" t="s">
        <v>207</v>
      </c>
      <c r="D19" s="15" t="s">
        <v>210</v>
      </c>
      <c r="E19" s="15">
        <v>2023</v>
      </c>
      <c r="F19" s="15" t="s">
        <v>162</v>
      </c>
      <c r="G19" s="15" t="s">
        <v>133</v>
      </c>
      <c r="H19" s="15" t="s">
        <v>136</v>
      </c>
      <c r="I19" s="15" t="s">
        <v>139</v>
      </c>
      <c r="J19" s="15" t="s">
        <v>141</v>
      </c>
      <c r="K19" s="15" t="s">
        <v>289</v>
      </c>
      <c r="L19" s="15" t="s">
        <v>293</v>
      </c>
      <c r="M19" s="15">
        <v>0.253</v>
      </c>
      <c r="N19" s="15">
        <v>0.47499999999999998</v>
      </c>
      <c r="O19" s="15">
        <v>0.01</v>
      </c>
      <c r="P19" s="15">
        <v>7.4999999999999997E-2</v>
      </c>
      <c r="Q19" s="15">
        <v>1.4E-2</v>
      </c>
      <c r="R19" s="15">
        <v>0.26100000000000001</v>
      </c>
      <c r="S19" s="15">
        <v>9.6280000000000001</v>
      </c>
      <c r="U19" s="15">
        <v>-1.0999999999999999E-2</v>
      </c>
      <c r="V19" s="15">
        <v>2070</v>
      </c>
    </row>
    <row r="20" spans="2:22" x14ac:dyDescent="0.25">
      <c r="B20" s="15" t="s">
        <v>136</v>
      </c>
      <c r="C20" s="15" t="s">
        <v>207</v>
      </c>
      <c r="D20" s="15" t="s">
        <v>210</v>
      </c>
      <c r="E20" s="15">
        <v>2023</v>
      </c>
      <c r="F20" s="15" t="s">
        <v>162</v>
      </c>
      <c r="G20" s="15" t="s">
        <v>133</v>
      </c>
      <c r="H20" s="15" t="s">
        <v>136</v>
      </c>
      <c r="I20" s="15" t="s">
        <v>139</v>
      </c>
      <c r="J20" s="15" t="s">
        <v>141</v>
      </c>
      <c r="K20" s="15" t="s">
        <v>289</v>
      </c>
      <c r="L20" s="15" t="s">
        <v>294</v>
      </c>
      <c r="M20" s="15">
        <v>0.26400000000000001</v>
      </c>
      <c r="N20" s="15">
        <v>0.46899999999999997</v>
      </c>
      <c r="O20" s="15">
        <v>1.2E-2</v>
      </c>
      <c r="P20" s="15">
        <v>8.1000000000000003E-2</v>
      </c>
      <c r="Q20" s="15">
        <v>1.7000000000000001E-2</v>
      </c>
      <c r="R20" s="15">
        <v>0.26100000000000001</v>
      </c>
      <c r="S20" s="15">
        <v>9.6690000000000005</v>
      </c>
      <c r="U20" s="15">
        <v>-1.0999999999999999E-2</v>
      </c>
      <c r="V20" s="15">
        <v>1640</v>
      </c>
    </row>
    <row r="21" spans="2:22" ht="30" x14ac:dyDescent="0.25">
      <c r="B21" s="15" t="s">
        <v>136</v>
      </c>
      <c r="C21" s="15" t="s">
        <v>207</v>
      </c>
      <c r="D21" s="15" t="s">
        <v>211</v>
      </c>
      <c r="E21" s="15">
        <v>2023</v>
      </c>
      <c r="F21" s="15" t="s">
        <v>162</v>
      </c>
      <c r="G21" s="15" t="s">
        <v>133</v>
      </c>
      <c r="H21" s="15" t="s">
        <v>136</v>
      </c>
      <c r="I21" s="15" t="s">
        <v>139</v>
      </c>
      <c r="J21" s="15" t="s">
        <v>141</v>
      </c>
      <c r="K21" s="15" t="s">
        <v>289</v>
      </c>
      <c r="L21" s="15" t="s">
        <v>290</v>
      </c>
      <c r="M21" s="15">
        <v>0.378</v>
      </c>
      <c r="N21" s="15">
        <v>0.96899999999999997</v>
      </c>
      <c r="O21" s="15">
        <v>9.7000000000000003E-2</v>
      </c>
      <c r="P21" s="15">
        <v>0.107</v>
      </c>
      <c r="Q21" s="15">
        <v>3.3000000000000002E-2</v>
      </c>
      <c r="R21" s="15">
        <v>0.373</v>
      </c>
      <c r="S21" s="15">
        <v>10.029</v>
      </c>
      <c r="U21" s="15">
        <v>-1.0999999999999999E-2</v>
      </c>
      <c r="V21" s="15">
        <v>100</v>
      </c>
    </row>
    <row r="22" spans="2:22" x14ac:dyDescent="0.25">
      <c r="B22" s="15" t="s">
        <v>136</v>
      </c>
      <c r="C22" s="15" t="s">
        <v>207</v>
      </c>
      <c r="D22" s="15" t="s">
        <v>211</v>
      </c>
      <c r="E22" s="15">
        <v>2023</v>
      </c>
      <c r="F22" s="15" t="s">
        <v>162</v>
      </c>
      <c r="G22" s="15" t="s">
        <v>133</v>
      </c>
      <c r="H22" s="15" t="s">
        <v>136</v>
      </c>
      <c r="I22" s="15" t="s">
        <v>139</v>
      </c>
      <c r="J22" s="15" t="s">
        <v>141</v>
      </c>
      <c r="K22" s="15" t="s">
        <v>289</v>
      </c>
      <c r="L22" s="15" t="s">
        <v>291</v>
      </c>
      <c r="M22" s="15">
        <v>0.255</v>
      </c>
      <c r="N22" s="15">
        <v>0.54700000000000004</v>
      </c>
      <c r="O22" s="15">
        <v>1.2999999999999999E-2</v>
      </c>
      <c r="P22" s="15">
        <v>6.0999999999999999E-2</v>
      </c>
      <c r="Q22" s="15">
        <v>5.0000000000000001E-3</v>
      </c>
      <c r="R22" s="15">
        <v>0.22700000000000001</v>
      </c>
      <c r="S22" s="15">
        <v>9.7260000000000009</v>
      </c>
      <c r="U22" s="15">
        <v>-1.0999999999999999E-2</v>
      </c>
      <c r="V22" s="15">
        <v>1690</v>
      </c>
    </row>
    <row r="23" spans="2:22" ht="30" x14ac:dyDescent="0.25">
      <c r="B23" s="15" t="s">
        <v>136</v>
      </c>
      <c r="C23" s="15" t="s">
        <v>207</v>
      </c>
      <c r="D23" s="15" t="s">
        <v>211</v>
      </c>
      <c r="E23" s="15">
        <v>2023</v>
      </c>
      <c r="F23" s="15" t="s">
        <v>162</v>
      </c>
      <c r="G23" s="15" t="s">
        <v>133</v>
      </c>
      <c r="H23" s="15" t="s">
        <v>136</v>
      </c>
      <c r="I23" s="15" t="s">
        <v>139</v>
      </c>
      <c r="J23" s="15" t="s">
        <v>141</v>
      </c>
      <c r="K23" s="15" t="s">
        <v>289</v>
      </c>
      <c r="L23" s="15" t="s">
        <v>350</v>
      </c>
      <c r="M23" s="15">
        <v>0.35399999999999998</v>
      </c>
      <c r="N23" s="15">
        <v>0.66400000000000003</v>
      </c>
      <c r="O23" s="15">
        <v>6.6000000000000003E-2</v>
      </c>
      <c r="P23" s="15">
        <v>9.1999999999999998E-2</v>
      </c>
      <c r="Q23" s="15">
        <v>3.9E-2</v>
      </c>
      <c r="R23" s="15">
        <v>0.33800000000000002</v>
      </c>
      <c r="S23" s="15">
        <v>9.5579999999999998</v>
      </c>
      <c r="U23" s="15">
        <v>-1.0999999999999999E-2</v>
      </c>
      <c r="V23" s="15">
        <v>100</v>
      </c>
    </row>
    <row r="24" spans="2:22" ht="30" x14ac:dyDescent="0.25">
      <c r="B24" s="15" t="s">
        <v>136</v>
      </c>
      <c r="C24" s="15" t="s">
        <v>207</v>
      </c>
      <c r="D24" s="15" t="s">
        <v>211</v>
      </c>
      <c r="E24" s="15">
        <v>2023</v>
      </c>
      <c r="F24" s="15" t="s">
        <v>162</v>
      </c>
      <c r="G24" s="15" t="s">
        <v>133</v>
      </c>
      <c r="H24" s="15" t="s">
        <v>136</v>
      </c>
      <c r="I24" s="15" t="s">
        <v>139</v>
      </c>
      <c r="J24" s="15" t="s">
        <v>141</v>
      </c>
      <c r="K24" s="15" t="s">
        <v>289</v>
      </c>
      <c r="L24" s="15" t="s">
        <v>292</v>
      </c>
      <c r="M24" s="15">
        <v>0.19600000000000001</v>
      </c>
      <c r="N24" s="15">
        <v>0.32700000000000001</v>
      </c>
      <c r="O24" s="15">
        <v>1.4999999999999999E-2</v>
      </c>
      <c r="P24" s="15">
        <v>7.2999999999999995E-2</v>
      </c>
      <c r="Q24" s="15">
        <v>1.2999999999999999E-2</v>
      </c>
      <c r="R24" s="15">
        <v>0.22600000000000001</v>
      </c>
      <c r="S24" s="15">
        <v>9.5039999999999996</v>
      </c>
      <c r="U24" s="15">
        <v>-1.0999999999999999E-2</v>
      </c>
      <c r="V24" s="15">
        <v>500</v>
      </c>
    </row>
    <row r="25" spans="2:22" x14ac:dyDescent="0.25">
      <c r="B25" s="15" t="s">
        <v>136</v>
      </c>
      <c r="C25" s="15" t="s">
        <v>207</v>
      </c>
      <c r="D25" s="15" t="s">
        <v>211</v>
      </c>
      <c r="E25" s="15">
        <v>2023</v>
      </c>
      <c r="F25" s="15" t="s">
        <v>162</v>
      </c>
      <c r="G25" s="15" t="s">
        <v>133</v>
      </c>
      <c r="H25" s="15" t="s">
        <v>136</v>
      </c>
      <c r="I25" s="15" t="s">
        <v>139</v>
      </c>
      <c r="J25" s="15" t="s">
        <v>141</v>
      </c>
      <c r="K25" s="15" t="s">
        <v>289</v>
      </c>
      <c r="L25" s="15" t="s">
        <v>293</v>
      </c>
      <c r="M25" s="15">
        <v>0.23499999999999999</v>
      </c>
      <c r="N25" s="15">
        <v>0.45200000000000001</v>
      </c>
      <c r="O25" s="15">
        <v>0.01</v>
      </c>
      <c r="P25" s="15">
        <v>6.7000000000000004E-2</v>
      </c>
      <c r="Q25" s="15">
        <v>8.9999999999999993E-3</v>
      </c>
      <c r="R25" s="15">
        <v>0.23</v>
      </c>
      <c r="S25" s="15">
        <v>9.6280000000000001</v>
      </c>
      <c r="U25" s="15">
        <v>-1.0999999999999999E-2</v>
      </c>
      <c r="V25" s="15">
        <v>2070</v>
      </c>
    </row>
    <row r="26" spans="2:22" x14ac:dyDescent="0.25">
      <c r="B26" s="15" t="s">
        <v>136</v>
      </c>
      <c r="C26" s="15" t="s">
        <v>207</v>
      </c>
      <c r="D26" s="15" t="s">
        <v>211</v>
      </c>
      <c r="E26" s="15">
        <v>2023</v>
      </c>
      <c r="F26" s="15" t="s">
        <v>162</v>
      </c>
      <c r="G26" s="15" t="s">
        <v>133</v>
      </c>
      <c r="H26" s="15" t="s">
        <v>136</v>
      </c>
      <c r="I26" s="15" t="s">
        <v>139</v>
      </c>
      <c r="J26" s="15" t="s">
        <v>141</v>
      </c>
      <c r="K26" s="15" t="s">
        <v>289</v>
      </c>
      <c r="L26" s="15" t="s">
        <v>294</v>
      </c>
      <c r="M26" s="15">
        <v>0.248</v>
      </c>
      <c r="N26" s="15">
        <v>0.45100000000000001</v>
      </c>
      <c r="O26" s="15">
        <v>1.0999999999999999E-2</v>
      </c>
      <c r="P26" s="15">
        <v>7.1999999999999995E-2</v>
      </c>
      <c r="Q26" s="15">
        <v>1.4E-2</v>
      </c>
      <c r="R26" s="15">
        <v>0.24099999999999999</v>
      </c>
      <c r="S26" s="15">
        <v>9.6690000000000005</v>
      </c>
      <c r="U26" s="15">
        <v>-1.0999999999999999E-2</v>
      </c>
      <c r="V26" s="15">
        <v>1640</v>
      </c>
    </row>
    <row r="27" spans="2:22" ht="30" x14ac:dyDescent="0.25">
      <c r="B27" s="15" t="s">
        <v>136</v>
      </c>
      <c r="C27" s="15" t="s">
        <v>207</v>
      </c>
      <c r="D27" s="15" t="s">
        <v>212</v>
      </c>
      <c r="E27" s="15">
        <v>2023</v>
      </c>
      <c r="F27" s="15" t="s">
        <v>162</v>
      </c>
      <c r="G27" s="15" t="s">
        <v>133</v>
      </c>
      <c r="H27" s="15" t="s">
        <v>136</v>
      </c>
      <c r="I27" s="15" t="s">
        <v>139</v>
      </c>
      <c r="J27" s="15" t="s">
        <v>141</v>
      </c>
      <c r="K27" s="15" t="s">
        <v>289</v>
      </c>
      <c r="L27" s="15" t="s">
        <v>290</v>
      </c>
      <c r="M27" s="15">
        <v>0.315</v>
      </c>
      <c r="N27" s="15">
        <v>0.60599999999999998</v>
      </c>
      <c r="O27" s="15">
        <v>6.0999999999999999E-2</v>
      </c>
      <c r="P27" s="15">
        <v>8.4000000000000005E-2</v>
      </c>
      <c r="Q27" s="15">
        <v>2.1999999999999999E-2</v>
      </c>
      <c r="R27" s="15">
        <v>0.33100000000000002</v>
      </c>
      <c r="S27" s="15">
        <v>9.8379999999999992</v>
      </c>
      <c r="U27" s="15">
        <v>-1.0999999999999999E-2</v>
      </c>
      <c r="V27" s="15">
        <v>100</v>
      </c>
    </row>
    <row r="28" spans="2:22" x14ac:dyDescent="0.25">
      <c r="B28" s="15" t="s">
        <v>136</v>
      </c>
      <c r="C28" s="15" t="s">
        <v>207</v>
      </c>
      <c r="D28" s="15" t="s">
        <v>212</v>
      </c>
      <c r="E28" s="15">
        <v>2023</v>
      </c>
      <c r="F28" s="15" t="s">
        <v>162</v>
      </c>
      <c r="G28" s="15" t="s">
        <v>133</v>
      </c>
      <c r="H28" s="15" t="s">
        <v>136</v>
      </c>
      <c r="I28" s="15" t="s">
        <v>139</v>
      </c>
      <c r="J28" s="15" t="s">
        <v>141</v>
      </c>
      <c r="K28" s="15" t="s">
        <v>289</v>
      </c>
      <c r="L28" s="15" t="s">
        <v>291</v>
      </c>
      <c r="M28" s="15">
        <v>0.25700000000000001</v>
      </c>
      <c r="N28" s="15">
        <v>0.54700000000000004</v>
      </c>
      <c r="O28" s="15">
        <v>1.2999999999999999E-2</v>
      </c>
      <c r="P28" s="15">
        <v>5.8000000000000003E-2</v>
      </c>
      <c r="Q28" s="15">
        <v>3.0000000000000001E-3</v>
      </c>
      <c r="R28" s="15">
        <v>0.224</v>
      </c>
      <c r="S28" s="15">
        <v>9.5340000000000007</v>
      </c>
      <c r="U28" s="15">
        <v>-1.0999999999999999E-2</v>
      </c>
      <c r="V28" s="15">
        <v>1690</v>
      </c>
    </row>
    <row r="29" spans="2:22" ht="30" x14ac:dyDescent="0.25">
      <c r="B29" s="15" t="s">
        <v>136</v>
      </c>
      <c r="C29" s="15" t="s">
        <v>207</v>
      </c>
      <c r="D29" s="15" t="s">
        <v>212</v>
      </c>
      <c r="E29" s="15">
        <v>2023</v>
      </c>
      <c r="F29" s="15" t="s">
        <v>162</v>
      </c>
      <c r="G29" s="15" t="s">
        <v>133</v>
      </c>
      <c r="H29" s="15" t="s">
        <v>136</v>
      </c>
      <c r="I29" s="15" t="s">
        <v>139</v>
      </c>
      <c r="J29" s="15" t="s">
        <v>141</v>
      </c>
      <c r="K29" s="15" t="s">
        <v>289</v>
      </c>
      <c r="L29" s="15" t="s">
        <v>350</v>
      </c>
      <c r="M29" s="15">
        <v>0.376</v>
      </c>
      <c r="N29" s="15">
        <v>0.71499999999999997</v>
      </c>
      <c r="O29" s="15">
        <v>7.0999999999999994E-2</v>
      </c>
      <c r="P29" s="15">
        <v>0.11700000000000001</v>
      </c>
      <c r="Q29" s="15">
        <v>2.7E-2</v>
      </c>
      <c r="R29" s="15">
        <v>0.36099999999999999</v>
      </c>
      <c r="S29" s="15">
        <v>9.3610000000000007</v>
      </c>
      <c r="U29" s="15">
        <v>-1.0999999999999999E-2</v>
      </c>
      <c r="V29" s="15">
        <v>100</v>
      </c>
    </row>
    <row r="30" spans="2:22" ht="30" x14ac:dyDescent="0.25">
      <c r="B30" s="15" t="s">
        <v>136</v>
      </c>
      <c r="C30" s="15" t="s">
        <v>207</v>
      </c>
      <c r="D30" s="15" t="s">
        <v>212</v>
      </c>
      <c r="E30" s="15">
        <v>2023</v>
      </c>
      <c r="F30" s="15" t="s">
        <v>162</v>
      </c>
      <c r="G30" s="15" t="s">
        <v>133</v>
      </c>
      <c r="H30" s="15" t="s">
        <v>136</v>
      </c>
      <c r="I30" s="15" t="s">
        <v>139</v>
      </c>
      <c r="J30" s="15" t="s">
        <v>141</v>
      </c>
      <c r="K30" s="15" t="s">
        <v>289</v>
      </c>
      <c r="L30" s="15" t="s">
        <v>292</v>
      </c>
      <c r="M30" s="15">
        <v>0.186</v>
      </c>
      <c r="N30" s="15">
        <v>0.32300000000000001</v>
      </c>
      <c r="O30" s="15">
        <v>1.4E-2</v>
      </c>
      <c r="P30" s="15">
        <v>6.2E-2</v>
      </c>
      <c r="Q30" s="15">
        <v>0.01</v>
      </c>
      <c r="R30" s="15">
        <v>0.19400000000000001</v>
      </c>
      <c r="S30" s="15">
        <v>9.3049999999999997</v>
      </c>
      <c r="U30" s="15">
        <v>-1.0999999999999999E-2</v>
      </c>
      <c r="V30" s="15">
        <v>500</v>
      </c>
    </row>
    <row r="31" spans="2:22" x14ac:dyDescent="0.25">
      <c r="B31" s="15" t="s">
        <v>136</v>
      </c>
      <c r="C31" s="15" t="s">
        <v>207</v>
      </c>
      <c r="D31" s="15" t="s">
        <v>212</v>
      </c>
      <c r="E31" s="15">
        <v>2023</v>
      </c>
      <c r="F31" s="15" t="s">
        <v>162</v>
      </c>
      <c r="G31" s="15" t="s">
        <v>133</v>
      </c>
      <c r="H31" s="15" t="s">
        <v>136</v>
      </c>
      <c r="I31" s="15" t="s">
        <v>139</v>
      </c>
      <c r="J31" s="15" t="s">
        <v>141</v>
      </c>
      <c r="K31" s="15" t="s">
        <v>289</v>
      </c>
      <c r="L31" s="15" t="s">
        <v>293</v>
      </c>
      <c r="M31" s="15">
        <v>0.224</v>
      </c>
      <c r="N31" s="15">
        <v>0.436</v>
      </c>
      <c r="O31" s="15">
        <v>0.01</v>
      </c>
      <c r="P31" s="15">
        <v>6.2E-2</v>
      </c>
      <c r="Q31" s="15">
        <v>8.0000000000000002E-3</v>
      </c>
      <c r="R31" s="15">
        <v>0.21299999999999999</v>
      </c>
      <c r="S31" s="15">
        <v>9.4350000000000005</v>
      </c>
      <c r="U31" s="15">
        <v>-1.0999999999999999E-2</v>
      </c>
      <c r="V31" s="15">
        <v>2070</v>
      </c>
    </row>
    <row r="32" spans="2:22" x14ac:dyDescent="0.25">
      <c r="B32" s="15" t="s">
        <v>136</v>
      </c>
      <c r="C32" s="15" t="s">
        <v>207</v>
      </c>
      <c r="D32" s="15" t="s">
        <v>212</v>
      </c>
      <c r="E32" s="15">
        <v>2023</v>
      </c>
      <c r="F32" s="15" t="s">
        <v>162</v>
      </c>
      <c r="G32" s="15" t="s">
        <v>133</v>
      </c>
      <c r="H32" s="15" t="s">
        <v>136</v>
      </c>
      <c r="I32" s="15" t="s">
        <v>139</v>
      </c>
      <c r="J32" s="15" t="s">
        <v>141</v>
      </c>
      <c r="K32" s="15" t="s">
        <v>289</v>
      </c>
      <c r="L32" s="15" t="s">
        <v>294</v>
      </c>
      <c r="M32" s="15">
        <v>0.24399999999999999</v>
      </c>
      <c r="N32" s="15">
        <v>0.45600000000000002</v>
      </c>
      <c r="O32" s="15">
        <v>1.0999999999999999E-2</v>
      </c>
      <c r="P32" s="15">
        <v>6.6000000000000003E-2</v>
      </c>
      <c r="Q32" s="15">
        <v>0.01</v>
      </c>
      <c r="R32" s="15">
        <v>0.23699999999999999</v>
      </c>
      <c r="S32" s="15">
        <v>9.4740000000000002</v>
      </c>
      <c r="U32" s="15">
        <v>-1.0999999999999999E-2</v>
      </c>
      <c r="V32" s="15">
        <v>1640</v>
      </c>
    </row>
    <row r="33" spans="2:22" ht="30" x14ac:dyDescent="0.25">
      <c r="B33" s="15" t="s">
        <v>136</v>
      </c>
      <c r="C33" s="15" t="s">
        <v>207</v>
      </c>
      <c r="D33" s="15" t="s">
        <v>213</v>
      </c>
      <c r="E33" s="15">
        <v>2023</v>
      </c>
      <c r="F33" s="15" t="s">
        <v>162</v>
      </c>
      <c r="G33" s="15" t="s">
        <v>133</v>
      </c>
      <c r="H33" s="15" t="s">
        <v>136</v>
      </c>
      <c r="I33" s="15" t="s">
        <v>139</v>
      </c>
      <c r="J33" s="15" t="s">
        <v>141</v>
      </c>
      <c r="K33" s="15" t="s">
        <v>289</v>
      </c>
      <c r="L33" s="15" t="s">
        <v>290</v>
      </c>
      <c r="M33" s="15">
        <v>0.28399999999999997</v>
      </c>
      <c r="N33" s="15">
        <v>0.504</v>
      </c>
      <c r="O33" s="15">
        <v>0.05</v>
      </c>
      <c r="P33" s="15">
        <v>9.5000000000000001E-2</v>
      </c>
      <c r="Q33" s="15">
        <v>1.7999999999999999E-2</v>
      </c>
      <c r="R33" s="15">
        <v>0.36599999999999999</v>
      </c>
      <c r="S33" s="15">
        <v>9.8390000000000004</v>
      </c>
      <c r="U33" s="15">
        <v>-1.0999999999999999E-2</v>
      </c>
      <c r="V33" s="15">
        <v>100</v>
      </c>
    </row>
    <row r="34" spans="2:22" x14ac:dyDescent="0.25">
      <c r="B34" s="15" t="s">
        <v>136</v>
      </c>
      <c r="C34" s="15" t="s">
        <v>207</v>
      </c>
      <c r="D34" s="15" t="s">
        <v>213</v>
      </c>
      <c r="E34" s="15">
        <v>2023</v>
      </c>
      <c r="F34" s="15" t="s">
        <v>162</v>
      </c>
      <c r="G34" s="15" t="s">
        <v>133</v>
      </c>
      <c r="H34" s="15" t="s">
        <v>136</v>
      </c>
      <c r="I34" s="15" t="s">
        <v>139</v>
      </c>
      <c r="J34" s="15" t="s">
        <v>141</v>
      </c>
      <c r="K34" s="15" t="s">
        <v>289</v>
      </c>
      <c r="L34" s="15" t="s">
        <v>291</v>
      </c>
      <c r="M34" s="15">
        <v>0.26</v>
      </c>
      <c r="N34" s="15">
        <v>0.55100000000000005</v>
      </c>
      <c r="O34" s="15">
        <v>1.2999999999999999E-2</v>
      </c>
      <c r="P34" s="15">
        <v>5.8999999999999997E-2</v>
      </c>
      <c r="Q34" s="15">
        <v>3.0000000000000001E-3</v>
      </c>
      <c r="R34" s="15">
        <v>0.23400000000000001</v>
      </c>
      <c r="S34" s="15">
        <v>9.5340000000000007</v>
      </c>
      <c r="U34" s="15">
        <v>-1.0999999999999999E-2</v>
      </c>
      <c r="V34" s="15">
        <v>1690</v>
      </c>
    </row>
    <row r="35" spans="2:22" ht="30" x14ac:dyDescent="0.25">
      <c r="B35" s="15" t="s">
        <v>136</v>
      </c>
      <c r="C35" s="15" t="s">
        <v>207</v>
      </c>
      <c r="D35" s="15" t="s">
        <v>213</v>
      </c>
      <c r="E35" s="15">
        <v>2023</v>
      </c>
      <c r="F35" s="15" t="s">
        <v>162</v>
      </c>
      <c r="G35" s="15" t="s">
        <v>133</v>
      </c>
      <c r="H35" s="15" t="s">
        <v>136</v>
      </c>
      <c r="I35" s="15" t="s">
        <v>139</v>
      </c>
      <c r="J35" s="15" t="s">
        <v>141</v>
      </c>
      <c r="K35" s="15" t="s">
        <v>289</v>
      </c>
      <c r="L35" s="15" t="s">
        <v>350</v>
      </c>
      <c r="M35" s="15">
        <v>0.36899999999999999</v>
      </c>
      <c r="N35" s="15">
        <v>0.69599999999999995</v>
      </c>
      <c r="O35" s="15">
        <v>7.0000000000000007E-2</v>
      </c>
      <c r="P35" s="15">
        <v>0.12</v>
      </c>
      <c r="Q35" s="15">
        <v>2.8000000000000001E-2</v>
      </c>
      <c r="R35" s="15">
        <v>0.32100000000000001</v>
      </c>
      <c r="S35" s="15">
        <v>9.3610000000000007</v>
      </c>
      <c r="U35" s="15">
        <v>-1.0999999999999999E-2</v>
      </c>
      <c r="V35" s="15">
        <v>100</v>
      </c>
    </row>
    <row r="36" spans="2:22" ht="30" x14ac:dyDescent="0.25">
      <c r="B36" s="15" t="s">
        <v>136</v>
      </c>
      <c r="C36" s="15" t="s">
        <v>207</v>
      </c>
      <c r="D36" s="15" t="s">
        <v>213</v>
      </c>
      <c r="E36" s="15">
        <v>2023</v>
      </c>
      <c r="F36" s="15" t="s">
        <v>162</v>
      </c>
      <c r="G36" s="15" t="s">
        <v>133</v>
      </c>
      <c r="H36" s="15" t="s">
        <v>136</v>
      </c>
      <c r="I36" s="15" t="s">
        <v>139</v>
      </c>
      <c r="J36" s="15" t="s">
        <v>141</v>
      </c>
      <c r="K36" s="15" t="s">
        <v>289</v>
      </c>
      <c r="L36" s="15" t="s">
        <v>292</v>
      </c>
      <c r="M36" s="15">
        <v>0.185</v>
      </c>
      <c r="N36" s="15">
        <v>0.33900000000000002</v>
      </c>
      <c r="O36" s="15">
        <v>1.4999999999999999E-2</v>
      </c>
      <c r="P36" s="15">
        <v>5.8999999999999997E-2</v>
      </c>
      <c r="Q36" s="15">
        <v>8.0000000000000002E-3</v>
      </c>
      <c r="R36" s="15">
        <v>0.16700000000000001</v>
      </c>
      <c r="S36" s="15">
        <v>9.3059999999999992</v>
      </c>
      <c r="U36" s="15">
        <v>-1.0999999999999999E-2</v>
      </c>
      <c r="V36" s="15">
        <v>500</v>
      </c>
    </row>
    <row r="37" spans="2:22" x14ac:dyDescent="0.25">
      <c r="B37" s="15" t="s">
        <v>136</v>
      </c>
      <c r="C37" s="15" t="s">
        <v>207</v>
      </c>
      <c r="D37" s="15" t="s">
        <v>213</v>
      </c>
      <c r="E37" s="15">
        <v>2023</v>
      </c>
      <c r="F37" s="15" t="s">
        <v>162</v>
      </c>
      <c r="G37" s="15" t="s">
        <v>133</v>
      </c>
      <c r="H37" s="15" t="s">
        <v>136</v>
      </c>
      <c r="I37" s="15" t="s">
        <v>139</v>
      </c>
      <c r="J37" s="15" t="s">
        <v>141</v>
      </c>
      <c r="K37" s="15" t="s">
        <v>289</v>
      </c>
      <c r="L37" s="15" t="s">
        <v>293</v>
      </c>
      <c r="M37" s="15">
        <v>0.22500000000000001</v>
      </c>
      <c r="N37" s="15">
        <v>0.442</v>
      </c>
      <c r="O37" s="15">
        <v>0.01</v>
      </c>
      <c r="P37" s="15">
        <v>6.2E-2</v>
      </c>
      <c r="Q37" s="15">
        <v>7.0000000000000001E-3</v>
      </c>
      <c r="R37" s="15">
        <v>0.21099999999999999</v>
      </c>
      <c r="S37" s="15">
        <v>9.4350000000000005</v>
      </c>
      <c r="U37" s="15">
        <v>-1.0999999999999999E-2</v>
      </c>
      <c r="V37" s="15">
        <v>2070</v>
      </c>
    </row>
    <row r="38" spans="2:22" x14ac:dyDescent="0.25">
      <c r="B38" s="15" t="s">
        <v>136</v>
      </c>
      <c r="C38" s="15" t="s">
        <v>207</v>
      </c>
      <c r="D38" s="15" t="s">
        <v>213</v>
      </c>
      <c r="E38" s="15">
        <v>2023</v>
      </c>
      <c r="F38" s="15" t="s">
        <v>162</v>
      </c>
      <c r="G38" s="15" t="s">
        <v>133</v>
      </c>
      <c r="H38" s="15" t="s">
        <v>136</v>
      </c>
      <c r="I38" s="15" t="s">
        <v>139</v>
      </c>
      <c r="J38" s="15" t="s">
        <v>141</v>
      </c>
      <c r="K38" s="15" t="s">
        <v>289</v>
      </c>
      <c r="L38" s="15" t="s">
        <v>294</v>
      </c>
      <c r="M38" s="15">
        <v>0.24099999999999999</v>
      </c>
      <c r="N38" s="15">
        <v>0.44900000000000001</v>
      </c>
      <c r="O38" s="15">
        <v>1.0999999999999999E-2</v>
      </c>
      <c r="P38" s="15">
        <v>6.3E-2</v>
      </c>
      <c r="Q38" s="15">
        <v>8.9999999999999993E-3</v>
      </c>
      <c r="R38" s="15">
        <v>0.23100000000000001</v>
      </c>
      <c r="S38" s="15">
        <v>9.4740000000000002</v>
      </c>
      <c r="U38" s="15">
        <v>-1.0999999999999999E-2</v>
      </c>
      <c r="V38" s="15">
        <v>1640</v>
      </c>
    </row>
    <row r="39" spans="2:22" ht="30" x14ac:dyDescent="0.25">
      <c r="B39" s="15" t="s">
        <v>136</v>
      </c>
      <c r="C39" s="15" t="s">
        <v>207</v>
      </c>
      <c r="D39" s="15" t="s">
        <v>214</v>
      </c>
      <c r="E39" s="15">
        <v>2023</v>
      </c>
      <c r="F39" s="15" t="s">
        <v>162</v>
      </c>
      <c r="G39" s="15" t="s">
        <v>133</v>
      </c>
      <c r="H39" s="15" t="s">
        <v>136</v>
      </c>
      <c r="I39" s="15" t="s">
        <v>139</v>
      </c>
      <c r="J39" s="15" t="s">
        <v>141</v>
      </c>
      <c r="K39" s="15" t="s">
        <v>289</v>
      </c>
      <c r="L39" s="15" t="s">
        <v>290</v>
      </c>
      <c r="M39" s="15">
        <v>0.28199999999999997</v>
      </c>
      <c r="N39" s="15">
        <v>0.50800000000000001</v>
      </c>
      <c r="O39" s="15">
        <v>5.0999999999999997E-2</v>
      </c>
      <c r="P39" s="15">
        <v>9.8000000000000004E-2</v>
      </c>
      <c r="Q39" s="15">
        <v>2.3E-2</v>
      </c>
      <c r="R39" s="15">
        <v>0.219</v>
      </c>
      <c r="S39" s="15">
        <v>9.66</v>
      </c>
      <c r="U39" s="15">
        <v>-1.0999999999999999E-2</v>
      </c>
      <c r="V39" s="15">
        <v>100</v>
      </c>
    </row>
    <row r="40" spans="2:22" x14ac:dyDescent="0.25">
      <c r="B40" s="15" t="s">
        <v>136</v>
      </c>
      <c r="C40" s="15" t="s">
        <v>207</v>
      </c>
      <c r="D40" s="15" t="s">
        <v>214</v>
      </c>
      <c r="E40" s="15">
        <v>2023</v>
      </c>
      <c r="F40" s="15" t="s">
        <v>162</v>
      </c>
      <c r="G40" s="15" t="s">
        <v>133</v>
      </c>
      <c r="H40" s="15" t="s">
        <v>136</v>
      </c>
      <c r="I40" s="15" t="s">
        <v>139</v>
      </c>
      <c r="J40" s="15" t="s">
        <v>141</v>
      </c>
      <c r="K40" s="15" t="s">
        <v>289</v>
      </c>
      <c r="L40" s="15" t="s">
        <v>291</v>
      </c>
      <c r="M40" s="15">
        <v>0.27100000000000002</v>
      </c>
      <c r="N40" s="15">
        <v>0.57699999999999996</v>
      </c>
      <c r="O40" s="15">
        <v>1.4E-2</v>
      </c>
      <c r="P40" s="15">
        <v>5.8999999999999997E-2</v>
      </c>
      <c r="Q40" s="15">
        <v>3.0000000000000001E-3</v>
      </c>
      <c r="R40" s="15">
        <v>0.24099999999999999</v>
      </c>
      <c r="S40" s="15">
        <v>9.3550000000000004</v>
      </c>
      <c r="U40" s="15">
        <v>-1.0999999999999999E-2</v>
      </c>
      <c r="V40" s="15">
        <v>1690</v>
      </c>
    </row>
    <row r="41" spans="2:22" ht="30" x14ac:dyDescent="0.25">
      <c r="B41" s="15" t="s">
        <v>136</v>
      </c>
      <c r="C41" s="15" t="s">
        <v>207</v>
      </c>
      <c r="D41" s="15" t="s">
        <v>214</v>
      </c>
      <c r="E41" s="15">
        <v>2023</v>
      </c>
      <c r="F41" s="15" t="s">
        <v>162</v>
      </c>
      <c r="G41" s="15" t="s">
        <v>133</v>
      </c>
      <c r="H41" s="15" t="s">
        <v>136</v>
      </c>
      <c r="I41" s="15" t="s">
        <v>139</v>
      </c>
      <c r="J41" s="15" t="s">
        <v>141</v>
      </c>
      <c r="K41" s="15" t="s">
        <v>289</v>
      </c>
      <c r="L41" s="15" t="s">
        <v>350</v>
      </c>
      <c r="M41" s="15">
        <v>0.35299999999999998</v>
      </c>
      <c r="N41" s="15">
        <v>0.64700000000000002</v>
      </c>
      <c r="O41" s="15">
        <v>6.5000000000000002E-2</v>
      </c>
      <c r="P41" s="15">
        <v>0.11</v>
      </c>
      <c r="Q41" s="15">
        <v>1.7000000000000001E-2</v>
      </c>
      <c r="R41" s="15">
        <v>0.32400000000000001</v>
      </c>
      <c r="S41" s="15">
        <v>9.1769999999999996</v>
      </c>
      <c r="U41" s="15">
        <v>-1.0999999999999999E-2</v>
      </c>
      <c r="V41" s="15">
        <v>100</v>
      </c>
    </row>
    <row r="42" spans="2:22" ht="30" x14ac:dyDescent="0.25">
      <c r="B42" s="15" t="s">
        <v>136</v>
      </c>
      <c r="C42" s="15" t="s">
        <v>207</v>
      </c>
      <c r="D42" s="15" t="s">
        <v>214</v>
      </c>
      <c r="E42" s="15">
        <v>2023</v>
      </c>
      <c r="F42" s="15" t="s">
        <v>162</v>
      </c>
      <c r="G42" s="15" t="s">
        <v>133</v>
      </c>
      <c r="H42" s="15" t="s">
        <v>136</v>
      </c>
      <c r="I42" s="15" t="s">
        <v>139</v>
      </c>
      <c r="J42" s="15" t="s">
        <v>141</v>
      </c>
      <c r="K42" s="15" t="s">
        <v>289</v>
      </c>
      <c r="L42" s="15" t="s">
        <v>292</v>
      </c>
      <c r="M42" s="15">
        <v>0.183</v>
      </c>
      <c r="N42" s="15">
        <v>0.35</v>
      </c>
      <c r="O42" s="15">
        <v>1.6E-2</v>
      </c>
      <c r="P42" s="15">
        <v>6.0999999999999999E-2</v>
      </c>
      <c r="Q42" s="15">
        <v>7.0000000000000001E-3</v>
      </c>
      <c r="R42" s="15">
        <v>0.185</v>
      </c>
      <c r="S42" s="15">
        <v>9.1189999999999998</v>
      </c>
      <c r="U42" s="15">
        <v>-1.0999999999999999E-2</v>
      </c>
      <c r="V42" s="15">
        <v>500</v>
      </c>
    </row>
    <row r="43" spans="2:22" x14ac:dyDescent="0.25">
      <c r="B43" s="15" t="s">
        <v>136</v>
      </c>
      <c r="C43" s="15" t="s">
        <v>207</v>
      </c>
      <c r="D43" s="15" t="s">
        <v>214</v>
      </c>
      <c r="E43" s="15">
        <v>2023</v>
      </c>
      <c r="F43" s="15" t="s">
        <v>162</v>
      </c>
      <c r="G43" s="15" t="s">
        <v>133</v>
      </c>
      <c r="H43" s="15" t="s">
        <v>136</v>
      </c>
      <c r="I43" s="15" t="s">
        <v>139</v>
      </c>
      <c r="J43" s="15" t="s">
        <v>141</v>
      </c>
      <c r="K43" s="15" t="s">
        <v>289</v>
      </c>
      <c r="L43" s="15" t="s">
        <v>293</v>
      </c>
      <c r="M43" s="15">
        <v>0.23300000000000001</v>
      </c>
      <c r="N43" s="15">
        <v>0.45600000000000002</v>
      </c>
      <c r="O43" s="15">
        <v>0.01</v>
      </c>
      <c r="P43" s="15">
        <v>0.06</v>
      </c>
      <c r="Q43" s="15">
        <v>6.0000000000000001E-3</v>
      </c>
      <c r="R43" s="15">
        <v>0.215</v>
      </c>
      <c r="S43" s="15">
        <v>9.2550000000000008</v>
      </c>
      <c r="U43" s="15">
        <v>-1.0999999999999999E-2</v>
      </c>
      <c r="V43" s="15">
        <v>2070</v>
      </c>
    </row>
    <row r="44" spans="2:22" x14ac:dyDescent="0.25">
      <c r="B44" s="15" t="s">
        <v>136</v>
      </c>
      <c r="C44" s="15" t="s">
        <v>207</v>
      </c>
      <c r="D44" s="15" t="s">
        <v>214</v>
      </c>
      <c r="E44" s="15">
        <v>2023</v>
      </c>
      <c r="F44" s="15" t="s">
        <v>162</v>
      </c>
      <c r="G44" s="15" t="s">
        <v>133</v>
      </c>
      <c r="H44" s="15" t="s">
        <v>136</v>
      </c>
      <c r="I44" s="15" t="s">
        <v>139</v>
      </c>
      <c r="J44" s="15" t="s">
        <v>141</v>
      </c>
      <c r="K44" s="15" t="s">
        <v>289</v>
      </c>
      <c r="L44" s="15" t="s">
        <v>294</v>
      </c>
      <c r="M44" s="15">
        <v>0.24099999999999999</v>
      </c>
      <c r="N44" s="15">
        <v>0.45500000000000002</v>
      </c>
      <c r="O44" s="15">
        <v>1.0999999999999999E-2</v>
      </c>
      <c r="P44" s="15">
        <v>6.5000000000000002E-2</v>
      </c>
      <c r="Q44" s="15">
        <v>7.0000000000000001E-3</v>
      </c>
      <c r="R44" s="15">
        <v>0.23100000000000001</v>
      </c>
      <c r="S44" s="15">
        <v>9.2910000000000004</v>
      </c>
      <c r="U44" s="15">
        <v>-1.0999999999999999E-2</v>
      </c>
      <c r="V44" s="15">
        <v>1640</v>
      </c>
    </row>
    <row r="45" spans="2:22" ht="30" x14ac:dyDescent="0.25">
      <c r="B45" s="15" t="s">
        <v>136</v>
      </c>
      <c r="C45" s="15" t="s">
        <v>207</v>
      </c>
      <c r="D45" s="15" t="s">
        <v>215</v>
      </c>
      <c r="E45" s="15">
        <v>2023</v>
      </c>
      <c r="F45" s="15" t="s">
        <v>162</v>
      </c>
      <c r="G45" s="15" t="s">
        <v>133</v>
      </c>
      <c r="H45" s="15" t="s">
        <v>136</v>
      </c>
      <c r="I45" s="15" t="s">
        <v>139</v>
      </c>
      <c r="J45" s="15" t="s">
        <v>141</v>
      </c>
      <c r="K45" s="15" t="s">
        <v>289</v>
      </c>
      <c r="L45" s="15" t="s">
        <v>290</v>
      </c>
      <c r="M45" s="15">
        <v>0.30099999999999999</v>
      </c>
      <c r="N45" s="15">
        <v>0.51300000000000001</v>
      </c>
      <c r="O45" s="15">
        <v>5.0999999999999997E-2</v>
      </c>
      <c r="P45" s="15">
        <v>0.10299999999999999</v>
      </c>
      <c r="Q45" s="15">
        <v>1.9E-2</v>
      </c>
      <c r="R45" s="15">
        <v>0.39</v>
      </c>
      <c r="S45" s="15">
        <v>9.66</v>
      </c>
      <c r="U45" s="15">
        <v>-1.0999999999999999E-2</v>
      </c>
      <c r="V45" s="15">
        <v>100</v>
      </c>
    </row>
    <row r="46" spans="2:22" x14ac:dyDescent="0.25">
      <c r="B46" s="15" t="s">
        <v>136</v>
      </c>
      <c r="C46" s="15" t="s">
        <v>207</v>
      </c>
      <c r="D46" s="15" t="s">
        <v>215</v>
      </c>
      <c r="E46" s="15">
        <v>2023</v>
      </c>
      <c r="F46" s="15" t="s">
        <v>162</v>
      </c>
      <c r="G46" s="15" t="s">
        <v>133</v>
      </c>
      <c r="H46" s="15" t="s">
        <v>136</v>
      </c>
      <c r="I46" s="15" t="s">
        <v>139</v>
      </c>
      <c r="J46" s="15" t="s">
        <v>141</v>
      </c>
      <c r="K46" s="15" t="s">
        <v>289</v>
      </c>
      <c r="L46" s="15" t="s">
        <v>291</v>
      </c>
      <c r="M46" s="15">
        <v>0.30499999999999999</v>
      </c>
      <c r="N46" s="15">
        <v>0.77800000000000002</v>
      </c>
      <c r="O46" s="15">
        <v>1.9E-2</v>
      </c>
      <c r="P46" s="15">
        <v>6.0999999999999999E-2</v>
      </c>
      <c r="Q46" s="15">
        <v>4.0000000000000001E-3</v>
      </c>
      <c r="R46" s="15">
        <v>0.254</v>
      </c>
      <c r="S46" s="15">
        <v>9.3550000000000004</v>
      </c>
      <c r="U46" s="15">
        <v>-1.0999999999999999E-2</v>
      </c>
      <c r="V46" s="15">
        <v>1690</v>
      </c>
    </row>
    <row r="47" spans="2:22" ht="30" x14ac:dyDescent="0.25">
      <c r="B47" s="15" t="s">
        <v>136</v>
      </c>
      <c r="C47" s="15" t="s">
        <v>207</v>
      </c>
      <c r="D47" s="15" t="s">
        <v>215</v>
      </c>
      <c r="E47" s="15">
        <v>2023</v>
      </c>
      <c r="F47" s="15" t="s">
        <v>162</v>
      </c>
      <c r="G47" s="15" t="s">
        <v>133</v>
      </c>
      <c r="H47" s="15" t="s">
        <v>136</v>
      </c>
      <c r="I47" s="15" t="s">
        <v>139</v>
      </c>
      <c r="J47" s="15" t="s">
        <v>141</v>
      </c>
      <c r="K47" s="15" t="s">
        <v>289</v>
      </c>
      <c r="L47" s="15" t="s">
        <v>350</v>
      </c>
      <c r="M47" s="15">
        <v>0.35</v>
      </c>
      <c r="N47" s="15">
        <v>0.65200000000000002</v>
      </c>
      <c r="O47" s="15">
        <v>6.5000000000000002E-2</v>
      </c>
      <c r="P47" s="15">
        <v>9.7000000000000003E-2</v>
      </c>
      <c r="Q47" s="15">
        <v>2.3E-2</v>
      </c>
      <c r="R47" s="15">
        <v>0.32300000000000001</v>
      </c>
      <c r="S47" s="15">
        <v>9.1780000000000008</v>
      </c>
      <c r="U47" s="15">
        <v>-1.0999999999999999E-2</v>
      </c>
      <c r="V47" s="15">
        <v>100</v>
      </c>
    </row>
    <row r="48" spans="2:22" ht="30" x14ac:dyDescent="0.25">
      <c r="B48" s="15" t="s">
        <v>136</v>
      </c>
      <c r="C48" s="15" t="s">
        <v>207</v>
      </c>
      <c r="D48" s="15" t="s">
        <v>215</v>
      </c>
      <c r="E48" s="15">
        <v>2023</v>
      </c>
      <c r="F48" s="15" t="s">
        <v>162</v>
      </c>
      <c r="G48" s="15" t="s">
        <v>133</v>
      </c>
      <c r="H48" s="15" t="s">
        <v>136</v>
      </c>
      <c r="I48" s="15" t="s">
        <v>139</v>
      </c>
      <c r="J48" s="15" t="s">
        <v>141</v>
      </c>
      <c r="K48" s="15" t="s">
        <v>289</v>
      </c>
      <c r="L48" s="15" t="s">
        <v>292</v>
      </c>
      <c r="M48" s="15">
        <v>0.19</v>
      </c>
      <c r="N48" s="15">
        <v>0.39400000000000002</v>
      </c>
      <c r="O48" s="15">
        <v>1.7999999999999999E-2</v>
      </c>
      <c r="P48" s="15">
        <v>5.7000000000000002E-2</v>
      </c>
      <c r="Q48" s="15">
        <v>7.0000000000000001E-3</v>
      </c>
      <c r="R48" s="15">
        <v>0.16700000000000001</v>
      </c>
      <c r="S48" s="15">
        <v>9.1199999999999992</v>
      </c>
      <c r="U48" s="15">
        <v>-1.0999999999999999E-2</v>
      </c>
      <c r="V48" s="15">
        <v>500</v>
      </c>
    </row>
    <row r="49" spans="2:22" x14ac:dyDescent="0.25">
      <c r="B49" s="15" t="s">
        <v>136</v>
      </c>
      <c r="C49" s="15" t="s">
        <v>207</v>
      </c>
      <c r="D49" s="15" t="s">
        <v>215</v>
      </c>
      <c r="E49" s="15">
        <v>2023</v>
      </c>
      <c r="F49" s="15" t="s">
        <v>162</v>
      </c>
      <c r="G49" s="15" t="s">
        <v>133</v>
      </c>
      <c r="H49" s="15" t="s">
        <v>136</v>
      </c>
      <c r="I49" s="15" t="s">
        <v>139</v>
      </c>
      <c r="J49" s="15" t="s">
        <v>141</v>
      </c>
      <c r="K49" s="15" t="s">
        <v>289</v>
      </c>
      <c r="L49" s="15" t="s">
        <v>293</v>
      </c>
      <c r="M49" s="15">
        <v>0.253</v>
      </c>
      <c r="N49" s="15">
        <v>0.505</v>
      </c>
      <c r="O49" s="15">
        <v>1.0999999999999999E-2</v>
      </c>
      <c r="P49" s="15">
        <v>6.3E-2</v>
      </c>
      <c r="Q49" s="15">
        <v>6.0000000000000001E-3</v>
      </c>
      <c r="R49" s="15">
        <v>0.23799999999999999</v>
      </c>
      <c r="S49" s="15">
        <v>9.2560000000000002</v>
      </c>
      <c r="U49" s="15">
        <v>-1.0999999999999999E-2</v>
      </c>
      <c r="V49" s="15">
        <v>2070</v>
      </c>
    </row>
    <row r="50" spans="2:22" x14ac:dyDescent="0.25">
      <c r="B50" s="15" t="s">
        <v>136</v>
      </c>
      <c r="C50" s="15" t="s">
        <v>207</v>
      </c>
      <c r="D50" s="15" t="s">
        <v>215</v>
      </c>
      <c r="E50" s="15">
        <v>2023</v>
      </c>
      <c r="F50" s="15" t="s">
        <v>162</v>
      </c>
      <c r="G50" s="15" t="s">
        <v>133</v>
      </c>
      <c r="H50" s="15" t="s">
        <v>136</v>
      </c>
      <c r="I50" s="15" t="s">
        <v>139</v>
      </c>
      <c r="J50" s="15" t="s">
        <v>141</v>
      </c>
      <c r="K50" s="15" t="s">
        <v>289</v>
      </c>
      <c r="L50" s="15" t="s">
        <v>294</v>
      </c>
      <c r="M50" s="15">
        <v>0.24399999999999999</v>
      </c>
      <c r="N50" s="15">
        <v>0.45700000000000002</v>
      </c>
      <c r="O50" s="15">
        <v>1.0999999999999999E-2</v>
      </c>
      <c r="P50" s="15">
        <v>6.9000000000000006E-2</v>
      </c>
      <c r="Q50" s="15">
        <v>7.0000000000000001E-3</v>
      </c>
      <c r="R50" s="15">
        <v>0.23899999999999999</v>
      </c>
      <c r="S50" s="15">
        <v>9.2910000000000004</v>
      </c>
      <c r="U50" s="15">
        <v>-1.0999999999999999E-2</v>
      </c>
      <c r="V50" s="15">
        <v>1640</v>
      </c>
    </row>
    <row r="51" spans="2:22" ht="30" x14ac:dyDescent="0.25">
      <c r="B51" s="15" t="s">
        <v>136</v>
      </c>
      <c r="C51" s="15" t="s">
        <v>207</v>
      </c>
      <c r="D51" s="15" t="s">
        <v>216</v>
      </c>
      <c r="E51" s="15">
        <v>2023</v>
      </c>
      <c r="F51" s="15" t="s">
        <v>162</v>
      </c>
      <c r="G51" s="15" t="s">
        <v>133</v>
      </c>
      <c r="H51" s="15" t="s">
        <v>136</v>
      </c>
      <c r="I51" s="15" t="s">
        <v>139</v>
      </c>
      <c r="J51" s="15" t="s">
        <v>141</v>
      </c>
      <c r="K51" s="15" t="s">
        <v>289</v>
      </c>
      <c r="L51" s="15" t="s">
        <v>290</v>
      </c>
      <c r="M51" s="15">
        <v>0.35499999999999998</v>
      </c>
      <c r="N51" s="15">
        <v>0.59799999999999998</v>
      </c>
      <c r="O51" s="15">
        <v>0.06</v>
      </c>
      <c r="P51" s="15">
        <v>0.111</v>
      </c>
      <c r="Q51" s="15">
        <v>0.02</v>
      </c>
      <c r="R51" s="15">
        <v>0.41299999999999998</v>
      </c>
      <c r="S51" s="15">
        <v>9.5419999999999998</v>
      </c>
      <c r="U51" s="15">
        <v>-1.0999999999999999E-2</v>
      </c>
      <c r="V51" s="15">
        <v>100</v>
      </c>
    </row>
    <row r="52" spans="2:22" x14ac:dyDescent="0.25">
      <c r="B52" s="15" t="s">
        <v>136</v>
      </c>
      <c r="C52" s="15" t="s">
        <v>207</v>
      </c>
      <c r="D52" s="15" t="s">
        <v>216</v>
      </c>
      <c r="E52" s="15">
        <v>2023</v>
      </c>
      <c r="F52" s="15" t="s">
        <v>162</v>
      </c>
      <c r="G52" s="15" t="s">
        <v>133</v>
      </c>
      <c r="H52" s="15" t="s">
        <v>136</v>
      </c>
      <c r="I52" s="15" t="s">
        <v>139</v>
      </c>
      <c r="J52" s="15" t="s">
        <v>141</v>
      </c>
      <c r="K52" s="15" t="s">
        <v>289</v>
      </c>
      <c r="L52" s="15" t="s">
        <v>291</v>
      </c>
      <c r="M52" s="15">
        <v>0.32100000000000001</v>
      </c>
      <c r="N52" s="15">
        <v>0.70399999999999996</v>
      </c>
      <c r="O52" s="15">
        <v>1.7000000000000001E-2</v>
      </c>
      <c r="P52" s="15">
        <v>6.8000000000000005E-2</v>
      </c>
      <c r="Q52" s="15">
        <v>6.0000000000000001E-3</v>
      </c>
      <c r="R52" s="15">
        <v>0.29799999999999999</v>
      </c>
      <c r="S52" s="15">
        <v>9.2349999999999994</v>
      </c>
      <c r="U52" s="15">
        <v>-1.0999999999999999E-2</v>
      </c>
      <c r="V52" s="15">
        <v>1690</v>
      </c>
    </row>
    <row r="53" spans="2:22" ht="30" x14ac:dyDescent="0.25">
      <c r="B53" s="15" t="s">
        <v>136</v>
      </c>
      <c r="C53" s="15" t="s">
        <v>207</v>
      </c>
      <c r="D53" s="15" t="s">
        <v>216</v>
      </c>
      <c r="E53" s="15">
        <v>2023</v>
      </c>
      <c r="F53" s="15" t="s">
        <v>162</v>
      </c>
      <c r="G53" s="15" t="s">
        <v>133</v>
      </c>
      <c r="H53" s="15" t="s">
        <v>136</v>
      </c>
      <c r="I53" s="15" t="s">
        <v>139</v>
      </c>
      <c r="J53" s="15" t="s">
        <v>141</v>
      </c>
      <c r="K53" s="15" t="s">
        <v>289</v>
      </c>
      <c r="L53" s="15" t="s">
        <v>350</v>
      </c>
      <c r="M53" s="15">
        <v>0.33800000000000002</v>
      </c>
      <c r="N53" s="15">
        <v>0.59799999999999998</v>
      </c>
      <c r="O53" s="15">
        <v>0.06</v>
      </c>
      <c r="P53" s="15">
        <v>0.10299999999999999</v>
      </c>
      <c r="Q53" s="15">
        <v>1.7000000000000001E-2</v>
      </c>
      <c r="R53" s="15">
        <v>0.36599999999999999</v>
      </c>
      <c r="S53" s="15">
        <v>9.0559999999999992</v>
      </c>
      <c r="U53" s="15">
        <v>-1.0999999999999999E-2</v>
      </c>
      <c r="V53" s="15">
        <v>100</v>
      </c>
    </row>
    <row r="54" spans="2:22" ht="30" x14ac:dyDescent="0.25">
      <c r="B54" s="15" t="s">
        <v>136</v>
      </c>
      <c r="C54" s="15" t="s">
        <v>207</v>
      </c>
      <c r="D54" s="15" t="s">
        <v>216</v>
      </c>
      <c r="E54" s="15">
        <v>2023</v>
      </c>
      <c r="F54" s="15" t="s">
        <v>162</v>
      </c>
      <c r="G54" s="15" t="s">
        <v>133</v>
      </c>
      <c r="H54" s="15" t="s">
        <v>136</v>
      </c>
      <c r="I54" s="15" t="s">
        <v>139</v>
      </c>
      <c r="J54" s="15" t="s">
        <v>141</v>
      </c>
      <c r="K54" s="15" t="s">
        <v>289</v>
      </c>
      <c r="L54" s="15" t="s">
        <v>292</v>
      </c>
      <c r="M54" s="15">
        <v>0.19400000000000001</v>
      </c>
      <c r="N54" s="15">
        <v>0.38800000000000001</v>
      </c>
      <c r="O54" s="15">
        <v>1.7000000000000001E-2</v>
      </c>
      <c r="P54" s="15">
        <v>5.1999999999999998E-2</v>
      </c>
      <c r="Q54" s="15">
        <v>7.0000000000000001E-3</v>
      </c>
      <c r="R54" s="15">
        <v>0.182</v>
      </c>
      <c r="S54" s="15">
        <v>9.0020000000000007</v>
      </c>
      <c r="U54" s="15">
        <v>-1.0999999999999999E-2</v>
      </c>
      <c r="V54" s="15">
        <v>500</v>
      </c>
    </row>
    <row r="55" spans="2:22" x14ac:dyDescent="0.25">
      <c r="B55" s="15" t="s">
        <v>136</v>
      </c>
      <c r="C55" s="15" t="s">
        <v>207</v>
      </c>
      <c r="D55" s="15" t="s">
        <v>216</v>
      </c>
      <c r="E55" s="15">
        <v>2023</v>
      </c>
      <c r="F55" s="15" t="s">
        <v>162</v>
      </c>
      <c r="G55" s="15" t="s">
        <v>133</v>
      </c>
      <c r="H55" s="15" t="s">
        <v>136</v>
      </c>
      <c r="I55" s="15" t="s">
        <v>139</v>
      </c>
      <c r="J55" s="15" t="s">
        <v>141</v>
      </c>
      <c r="K55" s="15" t="s">
        <v>289</v>
      </c>
      <c r="L55" s="15" t="s">
        <v>293</v>
      </c>
      <c r="M55" s="15">
        <v>0.27500000000000002</v>
      </c>
      <c r="N55" s="15">
        <v>0.54700000000000004</v>
      </c>
      <c r="O55" s="15">
        <v>1.2E-2</v>
      </c>
      <c r="P55" s="15">
        <v>6.7000000000000004E-2</v>
      </c>
      <c r="Q55" s="15">
        <v>8.0000000000000002E-3</v>
      </c>
      <c r="R55" s="15">
        <v>0.27100000000000002</v>
      </c>
      <c r="S55" s="15">
        <v>9.1370000000000005</v>
      </c>
      <c r="U55" s="15">
        <v>-1.0999999999999999E-2</v>
      </c>
      <c r="V55" s="15">
        <v>2070</v>
      </c>
    </row>
    <row r="56" spans="2:22" x14ac:dyDescent="0.25">
      <c r="B56" s="15" t="s">
        <v>136</v>
      </c>
      <c r="C56" s="15" t="s">
        <v>207</v>
      </c>
      <c r="D56" s="15" t="s">
        <v>216</v>
      </c>
      <c r="E56" s="15">
        <v>2023</v>
      </c>
      <c r="F56" s="15" t="s">
        <v>162</v>
      </c>
      <c r="G56" s="15" t="s">
        <v>133</v>
      </c>
      <c r="H56" s="15" t="s">
        <v>136</v>
      </c>
      <c r="I56" s="15" t="s">
        <v>139</v>
      </c>
      <c r="J56" s="15" t="s">
        <v>141</v>
      </c>
      <c r="K56" s="15" t="s">
        <v>289</v>
      </c>
      <c r="L56" s="15" t="s">
        <v>294</v>
      </c>
      <c r="M56" s="15">
        <v>0.26300000000000001</v>
      </c>
      <c r="N56" s="15">
        <v>0.48099999999999998</v>
      </c>
      <c r="O56" s="15">
        <v>1.2E-2</v>
      </c>
      <c r="P56" s="15">
        <v>7.0999999999999994E-2</v>
      </c>
      <c r="Q56" s="15">
        <v>8.9999999999999993E-3</v>
      </c>
      <c r="R56" s="15">
        <v>0.26700000000000002</v>
      </c>
      <c r="S56" s="15">
        <v>9.1720000000000006</v>
      </c>
      <c r="U56" s="15">
        <v>-1.0999999999999999E-2</v>
      </c>
      <c r="V56" s="15">
        <v>1640</v>
      </c>
    </row>
    <row r="57" spans="2:22" ht="30" x14ac:dyDescent="0.25">
      <c r="B57" s="15" t="s">
        <v>136</v>
      </c>
      <c r="C57" s="15" t="s">
        <v>207</v>
      </c>
      <c r="D57" s="15" t="s">
        <v>217</v>
      </c>
      <c r="E57" s="15">
        <v>2023</v>
      </c>
      <c r="F57" s="15" t="s">
        <v>162</v>
      </c>
      <c r="G57" s="15" t="s">
        <v>133</v>
      </c>
      <c r="H57" s="15" t="s">
        <v>136</v>
      </c>
      <c r="I57" s="15" t="s">
        <v>139</v>
      </c>
      <c r="J57" s="15" t="s">
        <v>141</v>
      </c>
      <c r="K57" s="15" t="s">
        <v>289</v>
      </c>
      <c r="L57" s="15" t="s">
        <v>290</v>
      </c>
      <c r="M57" s="15">
        <v>0.432</v>
      </c>
      <c r="N57" s="15">
        <v>0.76500000000000001</v>
      </c>
      <c r="O57" s="15">
        <v>7.5999999999999998E-2</v>
      </c>
      <c r="P57" s="15">
        <v>0.13700000000000001</v>
      </c>
      <c r="Q57" s="15">
        <v>1.4999999999999999E-2</v>
      </c>
      <c r="R57" s="15">
        <v>0.45600000000000002</v>
      </c>
      <c r="S57" s="15">
        <v>9.5429999999999993</v>
      </c>
      <c r="U57" s="15">
        <v>-1.0999999999999999E-2</v>
      </c>
      <c r="V57" s="15">
        <v>100</v>
      </c>
    </row>
    <row r="58" spans="2:22" x14ac:dyDescent="0.25">
      <c r="B58" s="15" t="s">
        <v>136</v>
      </c>
      <c r="C58" s="15" t="s">
        <v>207</v>
      </c>
      <c r="D58" s="15" t="s">
        <v>217</v>
      </c>
      <c r="E58" s="15">
        <v>2023</v>
      </c>
      <c r="F58" s="15" t="s">
        <v>162</v>
      </c>
      <c r="G58" s="15" t="s">
        <v>133</v>
      </c>
      <c r="H58" s="15" t="s">
        <v>136</v>
      </c>
      <c r="I58" s="15" t="s">
        <v>139</v>
      </c>
      <c r="J58" s="15" t="s">
        <v>141</v>
      </c>
      <c r="K58" s="15" t="s">
        <v>289</v>
      </c>
      <c r="L58" s="15" t="s">
        <v>291</v>
      </c>
      <c r="M58" s="15">
        <v>0.40100000000000002</v>
      </c>
      <c r="N58" s="15">
        <v>0.871</v>
      </c>
      <c r="O58" s="15">
        <v>2.1000000000000001E-2</v>
      </c>
      <c r="P58" s="15">
        <v>7.6999999999999999E-2</v>
      </c>
      <c r="Q58" s="15">
        <v>8.0000000000000002E-3</v>
      </c>
      <c r="R58" s="15">
        <v>0.36499999999999999</v>
      </c>
      <c r="S58" s="15">
        <v>9.2360000000000007</v>
      </c>
      <c r="U58" s="15">
        <v>-1.0999999999999999E-2</v>
      </c>
      <c r="V58" s="15">
        <v>1690</v>
      </c>
    </row>
    <row r="59" spans="2:22" ht="30" x14ac:dyDescent="0.25">
      <c r="B59" s="15" t="s">
        <v>136</v>
      </c>
      <c r="C59" s="15" t="s">
        <v>207</v>
      </c>
      <c r="D59" s="15" t="s">
        <v>217</v>
      </c>
      <c r="E59" s="15">
        <v>2023</v>
      </c>
      <c r="F59" s="15" t="s">
        <v>162</v>
      </c>
      <c r="G59" s="15" t="s">
        <v>133</v>
      </c>
      <c r="H59" s="15" t="s">
        <v>136</v>
      </c>
      <c r="I59" s="15" t="s">
        <v>139</v>
      </c>
      <c r="J59" s="15" t="s">
        <v>141</v>
      </c>
      <c r="K59" s="15" t="s">
        <v>289</v>
      </c>
      <c r="L59" s="15" t="s">
        <v>350</v>
      </c>
      <c r="M59" s="15">
        <v>0.374</v>
      </c>
      <c r="N59" s="15">
        <v>0.62</v>
      </c>
      <c r="O59" s="15">
        <v>6.2E-2</v>
      </c>
      <c r="P59" s="15">
        <v>0.13200000000000001</v>
      </c>
      <c r="Q59" s="15">
        <v>1.2999999999999999E-2</v>
      </c>
      <c r="R59" s="15">
        <v>0.38600000000000001</v>
      </c>
      <c r="S59" s="15">
        <v>9.0570000000000004</v>
      </c>
      <c r="U59" s="15">
        <v>-1.0999999999999999E-2</v>
      </c>
      <c r="V59" s="15">
        <v>100</v>
      </c>
    </row>
    <row r="60" spans="2:22" ht="30" x14ac:dyDescent="0.25">
      <c r="B60" s="15" t="s">
        <v>136</v>
      </c>
      <c r="C60" s="15" t="s">
        <v>207</v>
      </c>
      <c r="D60" s="15" t="s">
        <v>217</v>
      </c>
      <c r="E60" s="15">
        <v>2023</v>
      </c>
      <c r="F60" s="15" t="s">
        <v>162</v>
      </c>
      <c r="G60" s="15" t="s">
        <v>133</v>
      </c>
      <c r="H60" s="15" t="s">
        <v>136</v>
      </c>
      <c r="I60" s="15" t="s">
        <v>139</v>
      </c>
      <c r="J60" s="15" t="s">
        <v>141</v>
      </c>
      <c r="K60" s="15" t="s">
        <v>289</v>
      </c>
      <c r="L60" s="15" t="s">
        <v>292</v>
      </c>
      <c r="M60" s="15">
        <v>0.223</v>
      </c>
      <c r="N60" s="15">
        <v>0.432</v>
      </c>
      <c r="O60" s="15">
        <v>1.9E-2</v>
      </c>
      <c r="P60" s="15">
        <v>0.06</v>
      </c>
      <c r="Q60" s="15">
        <v>1.0999999999999999E-2</v>
      </c>
      <c r="R60" s="15">
        <v>0.19700000000000001</v>
      </c>
      <c r="S60" s="15">
        <v>9.0020000000000007</v>
      </c>
      <c r="U60" s="15">
        <v>-1.0999999999999999E-2</v>
      </c>
      <c r="V60" s="15">
        <v>500</v>
      </c>
    </row>
    <row r="61" spans="2:22" x14ac:dyDescent="0.25">
      <c r="B61" s="15" t="s">
        <v>136</v>
      </c>
      <c r="C61" s="15" t="s">
        <v>207</v>
      </c>
      <c r="D61" s="15" t="s">
        <v>217</v>
      </c>
      <c r="E61" s="15">
        <v>2023</v>
      </c>
      <c r="F61" s="15" t="s">
        <v>162</v>
      </c>
      <c r="G61" s="15" t="s">
        <v>133</v>
      </c>
      <c r="H61" s="15" t="s">
        <v>136</v>
      </c>
      <c r="I61" s="15" t="s">
        <v>139</v>
      </c>
      <c r="J61" s="15" t="s">
        <v>141</v>
      </c>
      <c r="K61" s="15" t="s">
        <v>289</v>
      </c>
      <c r="L61" s="15" t="s">
        <v>293</v>
      </c>
      <c r="M61" s="15">
        <v>0.34</v>
      </c>
      <c r="N61" s="15">
        <v>0.71799999999999997</v>
      </c>
      <c r="O61" s="15">
        <v>1.6E-2</v>
      </c>
      <c r="P61" s="15">
        <v>7.6999999999999999E-2</v>
      </c>
      <c r="Q61" s="15">
        <v>8.9999999999999993E-3</v>
      </c>
      <c r="R61" s="15">
        <v>0.316</v>
      </c>
      <c r="S61" s="15">
        <v>9.1379999999999999</v>
      </c>
      <c r="U61" s="15">
        <v>-1.0999999999999999E-2</v>
      </c>
      <c r="V61" s="15">
        <v>2070</v>
      </c>
    </row>
    <row r="62" spans="2:22" x14ac:dyDescent="0.25">
      <c r="B62" s="15" t="s">
        <v>136</v>
      </c>
      <c r="C62" s="15" t="s">
        <v>207</v>
      </c>
      <c r="D62" s="15" t="s">
        <v>217</v>
      </c>
      <c r="E62" s="15">
        <v>2023</v>
      </c>
      <c r="F62" s="15" t="s">
        <v>162</v>
      </c>
      <c r="G62" s="15" t="s">
        <v>133</v>
      </c>
      <c r="H62" s="15" t="s">
        <v>136</v>
      </c>
      <c r="I62" s="15" t="s">
        <v>139</v>
      </c>
      <c r="J62" s="15" t="s">
        <v>141</v>
      </c>
      <c r="K62" s="15" t="s">
        <v>289</v>
      </c>
      <c r="L62" s="15" t="s">
        <v>294</v>
      </c>
      <c r="M62" s="15">
        <v>0.29799999999999999</v>
      </c>
      <c r="N62" s="15">
        <v>0.55900000000000005</v>
      </c>
      <c r="O62" s="15">
        <v>1.4E-2</v>
      </c>
      <c r="P62" s="15">
        <v>7.9000000000000001E-2</v>
      </c>
      <c r="Q62" s="15">
        <v>0.01</v>
      </c>
      <c r="R62" s="15">
        <v>0.30099999999999999</v>
      </c>
      <c r="S62" s="15">
        <v>9.1720000000000006</v>
      </c>
      <c r="U62" s="15">
        <v>-1.0999999999999999E-2</v>
      </c>
      <c r="V62" s="15">
        <v>1640</v>
      </c>
    </row>
    <row r="63" spans="2:22" ht="30" x14ac:dyDescent="0.25">
      <c r="B63" s="15" t="s">
        <v>136</v>
      </c>
      <c r="C63" s="15" t="s">
        <v>207</v>
      </c>
      <c r="D63" s="15" t="s">
        <v>218</v>
      </c>
      <c r="E63" s="15">
        <v>2023</v>
      </c>
      <c r="F63" s="15" t="s">
        <v>162</v>
      </c>
      <c r="G63" s="15" t="s">
        <v>133</v>
      </c>
      <c r="H63" s="15" t="s">
        <v>136</v>
      </c>
      <c r="I63" s="15" t="s">
        <v>139</v>
      </c>
      <c r="J63" s="15" t="s">
        <v>141</v>
      </c>
      <c r="K63" s="15" t="s">
        <v>289</v>
      </c>
      <c r="L63" s="15" t="s">
        <v>290</v>
      </c>
      <c r="M63" s="15">
        <v>0.48599999999999999</v>
      </c>
      <c r="N63" s="15">
        <v>0.78200000000000003</v>
      </c>
      <c r="O63" s="15">
        <v>7.8E-2</v>
      </c>
      <c r="P63" s="15">
        <v>0.151</v>
      </c>
      <c r="Q63" s="15">
        <v>3.2000000000000001E-2</v>
      </c>
      <c r="R63" s="15">
        <v>0.56599999999999995</v>
      </c>
      <c r="S63" s="15">
        <v>9.4649999999999999</v>
      </c>
      <c r="U63" s="15">
        <v>200.08199999999999</v>
      </c>
      <c r="V63" s="15">
        <v>100</v>
      </c>
    </row>
    <row r="64" spans="2:22" x14ac:dyDescent="0.25">
      <c r="B64" s="15" t="s">
        <v>136</v>
      </c>
      <c r="C64" s="15" t="s">
        <v>207</v>
      </c>
      <c r="D64" s="15" t="s">
        <v>218</v>
      </c>
      <c r="E64" s="15">
        <v>2023</v>
      </c>
      <c r="F64" s="15" t="s">
        <v>162</v>
      </c>
      <c r="G64" s="15" t="s">
        <v>133</v>
      </c>
      <c r="H64" s="15" t="s">
        <v>136</v>
      </c>
      <c r="I64" s="15" t="s">
        <v>139</v>
      </c>
      <c r="J64" s="15" t="s">
        <v>141</v>
      </c>
      <c r="K64" s="15" t="s">
        <v>289</v>
      </c>
      <c r="L64" s="15" t="s">
        <v>291</v>
      </c>
      <c r="M64" s="15">
        <v>0.52400000000000002</v>
      </c>
      <c r="N64" s="15">
        <v>1.07</v>
      </c>
      <c r="O64" s="15">
        <v>2.5999999999999999E-2</v>
      </c>
      <c r="P64" s="15">
        <v>0.1</v>
      </c>
      <c r="Q64" s="15">
        <v>1.0999999999999999E-2</v>
      </c>
      <c r="R64" s="15">
        <v>0.498</v>
      </c>
      <c r="S64" s="15">
        <v>9.1620000000000008</v>
      </c>
      <c r="U64" s="15">
        <v>255.53399999999999</v>
      </c>
      <c r="V64" s="15">
        <v>1690</v>
      </c>
    </row>
    <row r="65" spans="2:22" ht="30" x14ac:dyDescent="0.25">
      <c r="B65" s="15" t="s">
        <v>136</v>
      </c>
      <c r="C65" s="15" t="s">
        <v>207</v>
      </c>
      <c r="D65" s="15" t="s">
        <v>218</v>
      </c>
      <c r="E65" s="15">
        <v>2023</v>
      </c>
      <c r="F65" s="15" t="s">
        <v>162</v>
      </c>
      <c r="G65" s="15" t="s">
        <v>133</v>
      </c>
      <c r="H65" s="15" t="s">
        <v>136</v>
      </c>
      <c r="I65" s="15" t="s">
        <v>139</v>
      </c>
      <c r="J65" s="15" t="s">
        <v>141</v>
      </c>
      <c r="K65" s="15" t="s">
        <v>289</v>
      </c>
      <c r="L65" s="15" t="s">
        <v>350</v>
      </c>
      <c r="M65" s="15">
        <v>0.50700000000000001</v>
      </c>
      <c r="N65" s="15">
        <v>0.95499999999999996</v>
      </c>
      <c r="O65" s="15">
        <v>9.5000000000000001E-2</v>
      </c>
      <c r="P65" s="15">
        <v>0.13300000000000001</v>
      </c>
      <c r="Q65" s="15">
        <v>0.03</v>
      </c>
      <c r="R65" s="15">
        <v>0.66400000000000003</v>
      </c>
      <c r="S65" s="15">
        <v>8.9779999999999998</v>
      </c>
      <c r="U65" s="15">
        <v>265.80200000000002</v>
      </c>
      <c r="V65" s="15">
        <v>100</v>
      </c>
    </row>
    <row r="66" spans="2:22" ht="30" x14ac:dyDescent="0.25">
      <c r="B66" s="15" t="s">
        <v>136</v>
      </c>
      <c r="C66" s="15" t="s">
        <v>207</v>
      </c>
      <c r="D66" s="15" t="s">
        <v>218</v>
      </c>
      <c r="E66" s="15">
        <v>2023</v>
      </c>
      <c r="F66" s="15" t="s">
        <v>162</v>
      </c>
      <c r="G66" s="15" t="s">
        <v>133</v>
      </c>
      <c r="H66" s="15" t="s">
        <v>136</v>
      </c>
      <c r="I66" s="15" t="s">
        <v>139</v>
      </c>
      <c r="J66" s="15" t="s">
        <v>141</v>
      </c>
      <c r="K66" s="15" t="s">
        <v>289</v>
      </c>
      <c r="L66" s="15" t="s">
        <v>292</v>
      </c>
      <c r="M66" s="15">
        <v>0.26100000000000001</v>
      </c>
      <c r="N66" s="15">
        <v>0.6</v>
      </c>
      <c r="O66" s="15">
        <v>2.7E-2</v>
      </c>
      <c r="P66" s="15">
        <v>7.4999999999999997E-2</v>
      </c>
      <c r="Q66" s="15">
        <v>1.2E-2</v>
      </c>
      <c r="R66" s="15">
        <v>0.246</v>
      </c>
      <c r="S66" s="15">
        <v>8.923</v>
      </c>
      <c r="U66" s="15">
        <v>288.64499999999998</v>
      </c>
      <c r="V66" s="15">
        <v>500</v>
      </c>
    </row>
    <row r="67" spans="2:22" x14ac:dyDescent="0.25">
      <c r="B67" s="15" t="s">
        <v>136</v>
      </c>
      <c r="C67" s="15" t="s">
        <v>207</v>
      </c>
      <c r="D67" s="15" t="s">
        <v>218</v>
      </c>
      <c r="E67" s="15">
        <v>2023</v>
      </c>
      <c r="F67" s="15" t="s">
        <v>162</v>
      </c>
      <c r="G67" s="15" t="s">
        <v>133</v>
      </c>
      <c r="H67" s="15" t="s">
        <v>136</v>
      </c>
      <c r="I67" s="15" t="s">
        <v>139</v>
      </c>
      <c r="J67" s="15" t="s">
        <v>141</v>
      </c>
      <c r="K67" s="15" t="s">
        <v>289</v>
      </c>
      <c r="L67" s="15" t="s">
        <v>293</v>
      </c>
      <c r="M67" s="15">
        <v>0.43099999999999999</v>
      </c>
      <c r="N67" s="15">
        <v>0.89200000000000002</v>
      </c>
      <c r="O67" s="15">
        <v>0.02</v>
      </c>
      <c r="P67" s="15">
        <v>9.4E-2</v>
      </c>
      <c r="Q67" s="15">
        <v>1.6E-2</v>
      </c>
      <c r="R67" s="15">
        <v>0.41799999999999998</v>
      </c>
      <c r="S67" s="15">
        <v>9.0649999999999995</v>
      </c>
      <c r="U67" s="15">
        <v>250.27</v>
      </c>
      <c r="V67" s="15">
        <v>2070</v>
      </c>
    </row>
    <row r="68" spans="2:22" x14ac:dyDescent="0.25">
      <c r="B68" s="15" t="s">
        <v>136</v>
      </c>
      <c r="C68" s="15" t="s">
        <v>207</v>
      </c>
      <c r="D68" s="15" t="s">
        <v>218</v>
      </c>
      <c r="E68" s="15">
        <v>2023</v>
      </c>
      <c r="F68" s="15" t="s">
        <v>162</v>
      </c>
      <c r="G68" s="15" t="s">
        <v>133</v>
      </c>
      <c r="H68" s="15" t="s">
        <v>136</v>
      </c>
      <c r="I68" s="15" t="s">
        <v>139</v>
      </c>
      <c r="J68" s="15" t="s">
        <v>141</v>
      </c>
      <c r="K68" s="15" t="s">
        <v>289</v>
      </c>
      <c r="L68" s="15" t="s">
        <v>294</v>
      </c>
      <c r="M68" s="15">
        <v>0.40100000000000002</v>
      </c>
      <c r="N68" s="15">
        <v>0.74299999999999999</v>
      </c>
      <c r="O68" s="15">
        <v>1.7999999999999999E-2</v>
      </c>
      <c r="P68" s="15">
        <v>9.5000000000000001E-2</v>
      </c>
      <c r="Q68" s="15">
        <v>1.7000000000000001E-2</v>
      </c>
      <c r="R68" s="15">
        <v>0.42799999999999999</v>
      </c>
      <c r="S68" s="15">
        <v>9.0980000000000008</v>
      </c>
      <c r="U68" s="15">
        <v>230.64699999999999</v>
      </c>
      <c r="V68" s="15">
        <v>1640</v>
      </c>
    </row>
    <row r="69" spans="2:22" ht="30" x14ac:dyDescent="0.25">
      <c r="B69" s="15" t="s">
        <v>136</v>
      </c>
      <c r="C69" s="15" t="s">
        <v>207</v>
      </c>
      <c r="D69" s="15" t="s">
        <v>219</v>
      </c>
      <c r="E69" s="15">
        <v>2023</v>
      </c>
      <c r="F69" s="15" t="s">
        <v>162</v>
      </c>
      <c r="G69" s="15" t="s">
        <v>133</v>
      </c>
      <c r="H69" s="15" t="s">
        <v>136</v>
      </c>
      <c r="I69" s="15" t="s">
        <v>139</v>
      </c>
      <c r="J69" s="15" t="s">
        <v>141</v>
      </c>
      <c r="K69" s="15" t="s">
        <v>289</v>
      </c>
      <c r="L69" s="15" t="s">
        <v>290</v>
      </c>
      <c r="M69" s="15">
        <v>0.59599999999999997</v>
      </c>
      <c r="N69" s="15">
        <v>0.92700000000000005</v>
      </c>
      <c r="O69" s="15">
        <v>9.2999999999999999E-2</v>
      </c>
      <c r="P69" s="15">
        <v>0.20799999999999999</v>
      </c>
      <c r="Q69" s="15">
        <v>5.7000000000000002E-2</v>
      </c>
      <c r="R69" s="15">
        <v>0.65900000000000003</v>
      </c>
      <c r="S69" s="15">
        <v>9.4649999999999999</v>
      </c>
      <c r="U69" s="15">
        <v>200.08199999999999</v>
      </c>
      <c r="V69" s="15">
        <v>100</v>
      </c>
    </row>
    <row r="70" spans="2:22" x14ac:dyDescent="0.25">
      <c r="B70" s="15" t="s">
        <v>136</v>
      </c>
      <c r="C70" s="15" t="s">
        <v>207</v>
      </c>
      <c r="D70" s="15" t="s">
        <v>219</v>
      </c>
      <c r="E70" s="15">
        <v>2023</v>
      </c>
      <c r="F70" s="15" t="s">
        <v>162</v>
      </c>
      <c r="G70" s="15" t="s">
        <v>133</v>
      </c>
      <c r="H70" s="15" t="s">
        <v>136</v>
      </c>
      <c r="I70" s="15" t="s">
        <v>139</v>
      </c>
      <c r="J70" s="15" t="s">
        <v>141</v>
      </c>
      <c r="K70" s="15" t="s">
        <v>289</v>
      </c>
      <c r="L70" s="15" t="s">
        <v>291</v>
      </c>
      <c r="M70" s="15">
        <v>0.83099999999999996</v>
      </c>
      <c r="N70" s="15">
        <v>1.534</v>
      </c>
      <c r="O70" s="15">
        <v>3.6999999999999998E-2</v>
      </c>
      <c r="P70" s="15">
        <v>0.16600000000000001</v>
      </c>
      <c r="Q70" s="15">
        <v>2.5000000000000001E-2</v>
      </c>
      <c r="R70" s="15">
        <v>0.89</v>
      </c>
      <c r="S70" s="15">
        <v>9.1630000000000003</v>
      </c>
      <c r="U70" s="15">
        <v>255.53399999999999</v>
      </c>
      <c r="V70" s="15">
        <v>1690</v>
      </c>
    </row>
    <row r="71" spans="2:22" ht="30" x14ac:dyDescent="0.25">
      <c r="B71" s="15" t="s">
        <v>136</v>
      </c>
      <c r="C71" s="15" t="s">
        <v>207</v>
      </c>
      <c r="D71" s="15" t="s">
        <v>219</v>
      </c>
      <c r="E71" s="15">
        <v>2023</v>
      </c>
      <c r="F71" s="15" t="s">
        <v>162</v>
      </c>
      <c r="G71" s="15" t="s">
        <v>133</v>
      </c>
      <c r="H71" s="15" t="s">
        <v>136</v>
      </c>
      <c r="I71" s="15" t="s">
        <v>139</v>
      </c>
      <c r="J71" s="15" t="s">
        <v>141</v>
      </c>
      <c r="K71" s="15" t="s">
        <v>289</v>
      </c>
      <c r="L71" s="15" t="s">
        <v>350</v>
      </c>
      <c r="M71" s="15">
        <v>0.68799999999999994</v>
      </c>
      <c r="N71" s="15">
        <v>1.181</v>
      </c>
      <c r="O71" s="15">
        <v>0.11799999999999999</v>
      </c>
      <c r="P71" s="15">
        <v>0.253</v>
      </c>
      <c r="Q71" s="15">
        <v>3.7999999999999999E-2</v>
      </c>
      <c r="R71" s="15">
        <v>0.75800000000000001</v>
      </c>
      <c r="S71" s="15">
        <v>8.9779999999999998</v>
      </c>
      <c r="U71" s="15">
        <v>265.80200000000002</v>
      </c>
      <c r="V71" s="15">
        <v>100</v>
      </c>
    </row>
    <row r="72" spans="2:22" ht="30" x14ac:dyDescent="0.25">
      <c r="B72" s="15" t="s">
        <v>136</v>
      </c>
      <c r="C72" s="15" t="s">
        <v>207</v>
      </c>
      <c r="D72" s="15" t="s">
        <v>219</v>
      </c>
      <c r="E72" s="15">
        <v>2023</v>
      </c>
      <c r="F72" s="15" t="s">
        <v>162</v>
      </c>
      <c r="G72" s="15" t="s">
        <v>133</v>
      </c>
      <c r="H72" s="15" t="s">
        <v>136</v>
      </c>
      <c r="I72" s="15" t="s">
        <v>139</v>
      </c>
      <c r="J72" s="15" t="s">
        <v>141</v>
      </c>
      <c r="K72" s="15" t="s">
        <v>289</v>
      </c>
      <c r="L72" s="15" t="s">
        <v>292</v>
      </c>
      <c r="M72" s="15">
        <v>0.32400000000000001</v>
      </c>
      <c r="N72" s="15">
        <v>0.56299999999999994</v>
      </c>
      <c r="O72" s="15">
        <v>2.5000000000000001E-2</v>
      </c>
      <c r="P72" s="15">
        <v>9.2999999999999999E-2</v>
      </c>
      <c r="Q72" s="15">
        <v>1.6E-2</v>
      </c>
      <c r="R72" s="15">
        <v>0.35599999999999998</v>
      </c>
      <c r="S72" s="15">
        <v>8.9239999999999995</v>
      </c>
      <c r="U72" s="15">
        <v>288.64299999999997</v>
      </c>
      <c r="V72" s="15">
        <v>500</v>
      </c>
    </row>
    <row r="73" spans="2:22" x14ac:dyDescent="0.25">
      <c r="B73" s="15" t="s">
        <v>136</v>
      </c>
      <c r="C73" s="15" t="s">
        <v>207</v>
      </c>
      <c r="D73" s="15" t="s">
        <v>219</v>
      </c>
      <c r="E73" s="15">
        <v>2023</v>
      </c>
      <c r="F73" s="15" t="s">
        <v>162</v>
      </c>
      <c r="G73" s="15" t="s">
        <v>133</v>
      </c>
      <c r="H73" s="15" t="s">
        <v>136</v>
      </c>
      <c r="I73" s="15" t="s">
        <v>139</v>
      </c>
      <c r="J73" s="15" t="s">
        <v>141</v>
      </c>
      <c r="K73" s="15" t="s">
        <v>289</v>
      </c>
      <c r="L73" s="15" t="s">
        <v>293</v>
      </c>
      <c r="M73" s="15">
        <v>0.68100000000000005</v>
      </c>
      <c r="N73" s="15">
        <v>1.4239999999999999</v>
      </c>
      <c r="O73" s="15">
        <v>3.1E-2</v>
      </c>
      <c r="P73" s="15">
        <v>0.14699999999999999</v>
      </c>
      <c r="Q73" s="15">
        <v>0.03</v>
      </c>
      <c r="R73" s="15">
        <v>0.68</v>
      </c>
      <c r="S73" s="15">
        <v>9.0649999999999995</v>
      </c>
      <c r="U73" s="15">
        <v>250.27500000000001</v>
      </c>
      <c r="V73" s="15">
        <v>2070</v>
      </c>
    </row>
    <row r="74" spans="2:22" x14ac:dyDescent="0.25">
      <c r="B74" s="15" t="s">
        <v>136</v>
      </c>
      <c r="C74" s="15" t="s">
        <v>207</v>
      </c>
      <c r="D74" s="15" t="s">
        <v>219</v>
      </c>
      <c r="E74" s="15">
        <v>2023</v>
      </c>
      <c r="F74" s="15" t="s">
        <v>162</v>
      </c>
      <c r="G74" s="15" t="s">
        <v>133</v>
      </c>
      <c r="H74" s="15" t="s">
        <v>136</v>
      </c>
      <c r="I74" s="15" t="s">
        <v>139</v>
      </c>
      <c r="J74" s="15" t="s">
        <v>141</v>
      </c>
      <c r="K74" s="15" t="s">
        <v>289</v>
      </c>
      <c r="L74" s="15" t="s">
        <v>294</v>
      </c>
      <c r="M74" s="15">
        <v>0.61399999999999999</v>
      </c>
      <c r="N74" s="15">
        <v>1.119</v>
      </c>
      <c r="O74" s="15">
        <v>2.8000000000000001E-2</v>
      </c>
      <c r="P74" s="15">
        <v>0.15</v>
      </c>
      <c r="Q74" s="15">
        <v>3.1E-2</v>
      </c>
      <c r="R74" s="15">
        <v>0.65300000000000002</v>
      </c>
      <c r="S74" s="15">
        <v>9.0980000000000008</v>
      </c>
      <c r="U74" s="15">
        <v>230.65100000000001</v>
      </c>
      <c r="V74" s="15">
        <v>1640</v>
      </c>
    </row>
    <row r="75" spans="2:22" ht="30" x14ac:dyDescent="0.25">
      <c r="B75" s="15" t="s">
        <v>136</v>
      </c>
      <c r="C75" s="15" t="s">
        <v>207</v>
      </c>
      <c r="D75" s="15" t="s">
        <v>220</v>
      </c>
      <c r="E75" s="15">
        <v>2023</v>
      </c>
      <c r="F75" s="15" t="s">
        <v>162</v>
      </c>
      <c r="G75" s="15" t="s">
        <v>133</v>
      </c>
      <c r="H75" s="15" t="s">
        <v>136</v>
      </c>
      <c r="I75" s="15" t="s">
        <v>139</v>
      </c>
      <c r="J75" s="15" t="s">
        <v>141</v>
      </c>
      <c r="K75" s="15" t="s">
        <v>289</v>
      </c>
      <c r="L75" s="15" t="s">
        <v>290</v>
      </c>
      <c r="M75" s="15">
        <v>0.81299999999999994</v>
      </c>
      <c r="N75" s="15">
        <v>1.391</v>
      </c>
      <c r="O75" s="15">
        <v>0.13900000000000001</v>
      </c>
      <c r="P75" s="15">
        <v>0.28599999999999998</v>
      </c>
      <c r="Q75" s="15">
        <v>9.5000000000000001E-2</v>
      </c>
      <c r="R75" s="15">
        <v>0.92400000000000004</v>
      </c>
      <c r="S75" s="15">
        <v>9.5429999999999993</v>
      </c>
      <c r="U75" s="15">
        <v>22006.534</v>
      </c>
      <c r="V75" s="15">
        <v>100</v>
      </c>
    </row>
    <row r="76" spans="2:22" x14ac:dyDescent="0.25">
      <c r="B76" s="15" t="s">
        <v>136</v>
      </c>
      <c r="C76" s="15" t="s">
        <v>207</v>
      </c>
      <c r="D76" s="15" t="s">
        <v>220</v>
      </c>
      <c r="E76" s="15">
        <v>2023</v>
      </c>
      <c r="F76" s="15" t="s">
        <v>162</v>
      </c>
      <c r="G76" s="15" t="s">
        <v>133</v>
      </c>
      <c r="H76" s="15" t="s">
        <v>136</v>
      </c>
      <c r="I76" s="15" t="s">
        <v>139</v>
      </c>
      <c r="J76" s="15" t="s">
        <v>141</v>
      </c>
      <c r="K76" s="15" t="s">
        <v>289</v>
      </c>
      <c r="L76" s="15" t="s">
        <v>291</v>
      </c>
      <c r="M76" s="15">
        <v>1.4339999999999999</v>
      </c>
      <c r="N76" s="15">
        <v>2.2240000000000002</v>
      </c>
      <c r="O76" s="15">
        <v>5.3999999999999999E-2</v>
      </c>
      <c r="P76" s="15">
        <v>0.39900000000000002</v>
      </c>
      <c r="Q76" s="15">
        <v>6.3E-2</v>
      </c>
      <c r="R76" s="15">
        <v>1.86</v>
      </c>
      <c r="S76" s="15">
        <v>9.2360000000000007</v>
      </c>
      <c r="U76" s="15">
        <v>21152.100999999999</v>
      </c>
      <c r="V76" s="15">
        <v>1690</v>
      </c>
    </row>
    <row r="77" spans="2:22" ht="30" x14ac:dyDescent="0.25">
      <c r="B77" s="15" t="s">
        <v>136</v>
      </c>
      <c r="C77" s="15" t="s">
        <v>207</v>
      </c>
      <c r="D77" s="15" t="s">
        <v>220</v>
      </c>
      <c r="E77" s="15">
        <v>2023</v>
      </c>
      <c r="F77" s="15" t="s">
        <v>162</v>
      </c>
      <c r="G77" s="15" t="s">
        <v>133</v>
      </c>
      <c r="H77" s="15" t="s">
        <v>136</v>
      </c>
      <c r="I77" s="15" t="s">
        <v>139</v>
      </c>
      <c r="J77" s="15" t="s">
        <v>141</v>
      </c>
      <c r="K77" s="15" t="s">
        <v>289</v>
      </c>
      <c r="L77" s="15" t="s">
        <v>350</v>
      </c>
      <c r="M77" s="15">
        <v>0.86799999999999999</v>
      </c>
      <c r="N77" s="15">
        <v>1.45</v>
      </c>
      <c r="O77" s="15">
        <v>0.14499999999999999</v>
      </c>
      <c r="P77" s="15">
        <v>0.27300000000000002</v>
      </c>
      <c r="Q77" s="15">
        <v>6.5000000000000002E-2</v>
      </c>
      <c r="R77" s="15">
        <v>0.90700000000000003</v>
      </c>
      <c r="S77" s="15">
        <v>9.0589999999999993</v>
      </c>
      <c r="U77" s="15">
        <v>21331.774000000001</v>
      </c>
      <c r="V77" s="15">
        <v>100</v>
      </c>
    </row>
    <row r="78" spans="2:22" ht="30" x14ac:dyDescent="0.25">
      <c r="B78" s="15" t="s">
        <v>136</v>
      </c>
      <c r="C78" s="15" t="s">
        <v>207</v>
      </c>
      <c r="D78" s="15" t="s">
        <v>220</v>
      </c>
      <c r="E78" s="15">
        <v>2023</v>
      </c>
      <c r="F78" s="15" t="s">
        <v>162</v>
      </c>
      <c r="G78" s="15" t="s">
        <v>133</v>
      </c>
      <c r="H78" s="15" t="s">
        <v>136</v>
      </c>
      <c r="I78" s="15" t="s">
        <v>139</v>
      </c>
      <c r="J78" s="15" t="s">
        <v>141</v>
      </c>
      <c r="K78" s="15" t="s">
        <v>289</v>
      </c>
      <c r="L78" s="15" t="s">
        <v>292</v>
      </c>
      <c r="M78" s="15">
        <v>0.46200000000000002</v>
      </c>
      <c r="N78" s="15">
        <v>0.752</v>
      </c>
      <c r="O78" s="15">
        <v>3.4000000000000002E-2</v>
      </c>
      <c r="P78" s="15">
        <v>0.13900000000000001</v>
      </c>
      <c r="Q78" s="15">
        <v>3.2000000000000001E-2</v>
      </c>
      <c r="R78" s="15">
        <v>0.55100000000000005</v>
      </c>
      <c r="S78" s="15">
        <v>9.016</v>
      </c>
      <c r="U78" s="15">
        <v>22355.631000000001</v>
      </c>
      <c r="V78" s="15">
        <v>500</v>
      </c>
    </row>
    <row r="79" spans="2:22" x14ac:dyDescent="0.25">
      <c r="B79" s="15" t="s">
        <v>136</v>
      </c>
      <c r="C79" s="15" t="s">
        <v>207</v>
      </c>
      <c r="D79" s="15" t="s">
        <v>220</v>
      </c>
      <c r="E79" s="15">
        <v>2023</v>
      </c>
      <c r="F79" s="15" t="s">
        <v>162</v>
      </c>
      <c r="G79" s="15" t="s">
        <v>133</v>
      </c>
      <c r="H79" s="15" t="s">
        <v>136</v>
      </c>
      <c r="I79" s="15" t="s">
        <v>139</v>
      </c>
      <c r="J79" s="15" t="s">
        <v>141</v>
      </c>
      <c r="K79" s="15" t="s">
        <v>289</v>
      </c>
      <c r="L79" s="15" t="s">
        <v>293</v>
      </c>
      <c r="M79" s="15">
        <v>1.02</v>
      </c>
      <c r="N79" s="15">
        <v>1.6180000000000001</v>
      </c>
      <c r="O79" s="15">
        <v>3.5999999999999997E-2</v>
      </c>
      <c r="P79" s="15">
        <v>0.308</v>
      </c>
      <c r="Q79" s="15">
        <v>6.6000000000000003E-2</v>
      </c>
      <c r="R79" s="15">
        <v>1.276</v>
      </c>
      <c r="S79" s="15">
        <v>9.1419999999999995</v>
      </c>
      <c r="U79" s="15">
        <v>21271.550999999999</v>
      </c>
      <c r="V79" s="15">
        <v>2070</v>
      </c>
    </row>
    <row r="80" spans="2:22" x14ac:dyDescent="0.25">
      <c r="B80" s="15" t="s">
        <v>136</v>
      </c>
      <c r="C80" s="15" t="s">
        <v>207</v>
      </c>
      <c r="D80" s="15" t="s">
        <v>220</v>
      </c>
      <c r="E80" s="15">
        <v>2023</v>
      </c>
      <c r="F80" s="15" t="s">
        <v>162</v>
      </c>
      <c r="G80" s="15" t="s">
        <v>133</v>
      </c>
      <c r="H80" s="15" t="s">
        <v>136</v>
      </c>
      <c r="I80" s="15" t="s">
        <v>139</v>
      </c>
      <c r="J80" s="15" t="s">
        <v>141</v>
      </c>
      <c r="K80" s="15" t="s">
        <v>289</v>
      </c>
      <c r="L80" s="15" t="s">
        <v>294</v>
      </c>
      <c r="M80" s="15">
        <v>0.93500000000000005</v>
      </c>
      <c r="N80" s="15">
        <v>1.3540000000000001</v>
      </c>
      <c r="O80" s="15">
        <v>3.3000000000000002E-2</v>
      </c>
      <c r="P80" s="15">
        <v>0.32</v>
      </c>
      <c r="Q80" s="15">
        <v>6.7000000000000004E-2</v>
      </c>
      <c r="R80" s="15">
        <v>1.292</v>
      </c>
      <c r="S80" s="15">
        <v>9.1790000000000003</v>
      </c>
      <c r="U80" s="15">
        <v>21270.321</v>
      </c>
      <c r="V80" s="15">
        <v>1640</v>
      </c>
    </row>
    <row r="81" spans="2:22" ht="30" x14ac:dyDescent="0.25">
      <c r="B81" s="15" t="s">
        <v>136</v>
      </c>
      <c r="C81" s="15" t="s">
        <v>207</v>
      </c>
      <c r="D81" s="15" t="s">
        <v>221</v>
      </c>
      <c r="E81" s="15">
        <v>2023</v>
      </c>
      <c r="F81" s="15" t="s">
        <v>162</v>
      </c>
      <c r="G81" s="15" t="s">
        <v>133</v>
      </c>
      <c r="H81" s="15" t="s">
        <v>136</v>
      </c>
      <c r="I81" s="15" t="s">
        <v>139</v>
      </c>
      <c r="J81" s="15" t="s">
        <v>141</v>
      </c>
      <c r="K81" s="15" t="s">
        <v>289</v>
      </c>
      <c r="L81" s="15" t="s">
        <v>290</v>
      </c>
      <c r="M81" s="15">
        <v>1.167</v>
      </c>
      <c r="N81" s="15">
        <v>1.782</v>
      </c>
      <c r="O81" s="15">
        <v>0.17799999999999999</v>
      </c>
      <c r="P81" s="15">
        <v>0.57399999999999995</v>
      </c>
      <c r="Q81" s="15">
        <v>0.152</v>
      </c>
      <c r="R81" s="15">
        <v>1.272</v>
      </c>
      <c r="S81" s="15">
        <v>9.5429999999999993</v>
      </c>
      <c r="U81" s="15">
        <v>22006.534</v>
      </c>
      <c r="V81" s="15">
        <v>100</v>
      </c>
    </row>
    <row r="82" spans="2:22" x14ac:dyDescent="0.25">
      <c r="B82" s="15" t="s">
        <v>136</v>
      </c>
      <c r="C82" s="15" t="s">
        <v>207</v>
      </c>
      <c r="D82" s="15" t="s">
        <v>221</v>
      </c>
      <c r="E82" s="15">
        <v>2023</v>
      </c>
      <c r="F82" s="15" t="s">
        <v>162</v>
      </c>
      <c r="G82" s="15" t="s">
        <v>133</v>
      </c>
      <c r="H82" s="15" t="s">
        <v>136</v>
      </c>
      <c r="I82" s="15" t="s">
        <v>139</v>
      </c>
      <c r="J82" s="15" t="s">
        <v>141</v>
      </c>
      <c r="K82" s="15" t="s">
        <v>289</v>
      </c>
      <c r="L82" s="15" t="s">
        <v>291</v>
      </c>
      <c r="M82" s="15">
        <v>2.4910000000000001</v>
      </c>
      <c r="N82" s="15">
        <v>3.0259999999999998</v>
      </c>
      <c r="O82" s="15">
        <v>7.3999999999999996E-2</v>
      </c>
      <c r="P82" s="15">
        <v>1.278</v>
      </c>
      <c r="Q82" s="15">
        <v>0.187</v>
      </c>
      <c r="R82" s="15">
        <v>3.766</v>
      </c>
      <c r="S82" s="15">
        <v>9.2370000000000001</v>
      </c>
      <c r="U82" s="15">
        <v>21152.138999999999</v>
      </c>
      <c r="V82" s="15">
        <v>1690</v>
      </c>
    </row>
    <row r="83" spans="2:22" ht="30" x14ac:dyDescent="0.25">
      <c r="B83" s="15" t="s">
        <v>136</v>
      </c>
      <c r="C83" s="15" t="s">
        <v>207</v>
      </c>
      <c r="D83" s="15" t="s">
        <v>221</v>
      </c>
      <c r="E83" s="15">
        <v>2023</v>
      </c>
      <c r="F83" s="15" t="s">
        <v>162</v>
      </c>
      <c r="G83" s="15" t="s">
        <v>133</v>
      </c>
      <c r="H83" s="15" t="s">
        <v>136</v>
      </c>
      <c r="I83" s="15" t="s">
        <v>139</v>
      </c>
      <c r="J83" s="15" t="s">
        <v>141</v>
      </c>
      <c r="K83" s="15" t="s">
        <v>289</v>
      </c>
      <c r="L83" s="15" t="s">
        <v>350</v>
      </c>
      <c r="M83" s="15">
        <v>1.321</v>
      </c>
      <c r="N83" s="15">
        <v>1.794</v>
      </c>
      <c r="O83" s="15">
        <v>0.17899999999999999</v>
      </c>
      <c r="P83" s="15">
        <v>0.63700000000000001</v>
      </c>
      <c r="Q83" s="15">
        <v>0.14899999999999999</v>
      </c>
      <c r="R83" s="15">
        <v>1.877</v>
      </c>
      <c r="S83" s="15">
        <v>9.0589999999999993</v>
      </c>
      <c r="U83" s="15">
        <v>21331.774000000001</v>
      </c>
      <c r="V83" s="15">
        <v>100</v>
      </c>
    </row>
    <row r="84" spans="2:22" ht="30" x14ac:dyDescent="0.25">
      <c r="B84" s="15" t="s">
        <v>136</v>
      </c>
      <c r="C84" s="15" t="s">
        <v>207</v>
      </c>
      <c r="D84" s="15" t="s">
        <v>221</v>
      </c>
      <c r="E84" s="15">
        <v>2023</v>
      </c>
      <c r="F84" s="15" t="s">
        <v>162</v>
      </c>
      <c r="G84" s="15" t="s">
        <v>133</v>
      </c>
      <c r="H84" s="15" t="s">
        <v>136</v>
      </c>
      <c r="I84" s="15" t="s">
        <v>139</v>
      </c>
      <c r="J84" s="15" t="s">
        <v>141</v>
      </c>
      <c r="K84" s="15" t="s">
        <v>289</v>
      </c>
      <c r="L84" s="15" t="s">
        <v>292</v>
      </c>
      <c r="M84" s="15">
        <v>0.67800000000000005</v>
      </c>
      <c r="N84" s="15">
        <v>1.0569999999999999</v>
      </c>
      <c r="O84" s="15">
        <v>4.7E-2</v>
      </c>
      <c r="P84" s="15">
        <v>0.251</v>
      </c>
      <c r="Q84" s="15">
        <v>6.6000000000000003E-2</v>
      </c>
      <c r="R84" s="15">
        <v>0.79200000000000004</v>
      </c>
      <c r="S84" s="15">
        <v>9.0169999999999995</v>
      </c>
      <c r="U84" s="15">
        <v>22362.584999999999</v>
      </c>
      <c r="V84" s="15">
        <v>500</v>
      </c>
    </row>
    <row r="85" spans="2:22" x14ac:dyDescent="0.25">
      <c r="B85" s="15" t="s">
        <v>136</v>
      </c>
      <c r="C85" s="15" t="s">
        <v>207</v>
      </c>
      <c r="D85" s="15" t="s">
        <v>221</v>
      </c>
      <c r="E85" s="15">
        <v>2023</v>
      </c>
      <c r="F85" s="15" t="s">
        <v>162</v>
      </c>
      <c r="G85" s="15" t="s">
        <v>133</v>
      </c>
      <c r="H85" s="15" t="s">
        <v>136</v>
      </c>
      <c r="I85" s="15" t="s">
        <v>139</v>
      </c>
      <c r="J85" s="15" t="s">
        <v>141</v>
      </c>
      <c r="K85" s="15" t="s">
        <v>289</v>
      </c>
      <c r="L85" s="15" t="s">
        <v>293</v>
      </c>
      <c r="M85" s="15">
        <v>1.617</v>
      </c>
      <c r="N85" s="15">
        <v>2.1259999999999999</v>
      </c>
      <c r="O85" s="15">
        <v>4.7E-2</v>
      </c>
      <c r="P85" s="15">
        <v>0.74299999999999999</v>
      </c>
      <c r="Q85" s="15">
        <v>0.14899999999999999</v>
      </c>
      <c r="R85" s="15">
        <v>2.2869999999999999</v>
      </c>
      <c r="S85" s="15">
        <v>9.1430000000000007</v>
      </c>
      <c r="U85" s="15">
        <v>21271.294999999998</v>
      </c>
      <c r="V85" s="15">
        <v>2070</v>
      </c>
    </row>
    <row r="86" spans="2:22" x14ac:dyDescent="0.25">
      <c r="B86" s="15" t="s">
        <v>136</v>
      </c>
      <c r="C86" s="15" t="s">
        <v>207</v>
      </c>
      <c r="D86" s="15" t="s">
        <v>221</v>
      </c>
      <c r="E86" s="15">
        <v>2023</v>
      </c>
      <c r="F86" s="15" t="s">
        <v>162</v>
      </c>
      <c r="G86" s="15" t="s">
        <v>133</v>
      </c>
      <c r="H86" s="15" t="s">
        <v>136</v>
      </c>
      <c r="I86" s="15" t="s">
        <v>139</v>
      </c>
      <c r="J86" s="15" t="s">
        <v>141</v>
      </c>
      <c r="K86" s="15" t="s">
        <v>289</v>
      </c>
      <c r="L86" s="15" t="s">
        <v>294</v>
      </c>
      <c r="M86" s="15">
        <v>1.458</v>
      </c>
      <c r="N86" s="15">
        <v>1.8740000000000001</v>
      </c>
      <c r="O86" s="15">
        <v>4.5999999999999999E-2</v>
      </c>
      <c r="P86" s="15">
        <v>0.72299999999999998</v>
      </c>
      <c r="Q86" s="15">
        <v>0.158</v>
      </c>
      <c r="R86" s="15">
        <v>2.0649999999999999</v>
      </c>
      <c r="S86" s="15">
        <v>9.1790000000000003</v>
      </c>
      <c r="U86" s="15">
        <v>21270.607</v>
      </c>
      <c r="V86" s="15">
        <v>1640</v>
      </c>
    </row>
    <row r="87" spans="2:22" ht="30" x14ac:dyDescent="0.25">
      <c r="B87" s="15" t="s">
        <v>136</v>
      </c>
      <c r="C87" s="15" t="s">
        <v>207</v>
      </c>
      <c r="D87" s="15" t="s">
        <v>222</v>
      </c>
      <c r="E87" s="15">
        <v>2023</v>
      </c>
      <c r="F87" s="15" t="s">
        <v>162</v>
      </c>
      <c r="G87" s="15" t="s">
        <v>133</v>
      </c>
      <c r="H87" s="15" t="s">
        <v>136</v>
      </c>
      <c r="I87" s="15" t="s">
        <v>139</v>
      </c>
      <c r="J87" s="15" t="s">
        <v>141</v>
      </c>
      <c r="K87" s="15" t="s">
        <v>289</v>
      </c>
      <c r="L87" s="15" t="s">
        <v>290</v>
      </c>
      <c r="M87" s="15">
        <v>1.3320000000000001</v>
      </c>
      <c r="N87" s="15">
        <v>1.657</v>
      </c>
      <c r="O87" s="15">
        <v>0.16600000000000001</v>
      </c>
      <c r="P87" s="15">
        <v>0.74299999999999999</v>
      </c>
      <c r="Q87" s="15">
        <v>0.254</v>
      </c>
      <c r="R87" s="15">
        <v>1.7270000000000001</v>
      </c>
      <c r="S87" s="15">
        <v>9.7789999999999999</v>
      </c>
      <c r="U87" s="15">
        <v>114548.647</v>
      </c>
      <c r="V87" s="15">
        <v>100</v>
      </c>
    </row>
    <row r="88" spans="2:22" x14ac:dyDescent="0.25">
      <c r="B88" s="15" t="s">
        <v>136</v>
      </c>
      <c r="C88" s="15" t="s">
        <v>207</v>
      </c>
      <c r="D88" s="15" t="s">
        <v>222</v>
      </c>
      <c r="E88" s="15">
        <v>2023</v>
      </c>
      <c r="F88" s="15" t="s">
        <v>162</v>
      </c>
      <c r="G88" s="15" t="s">
        <v>133</v>
      </c>
      <c r="H88" s="15" t="s">
        <v>136</v>
      </c>
      <c r="I88" s="15" t="s">
        <v>139</v>
      </c>
      <c r="J88" s="15" t="s">
        <v>141</v>
      </c>
      <c r="K88" s="15" t="s">
        <v>289</v>
      </c>
      <c r="L88" s="15" t="s">
        <v>291</v>
      </c>
      <c r="M88" s="15">
        <v>3.431</v>
      </c>
      <c r="N88" s="15">
        <v>3.3929999999999998</v>
      </c>
      <c r="O88" s="15">
        <v>8.3000000000000004E-2</v>
      </c>
      <c r="P88" s="15">
        <v>2.5449999999999999</v>
      </c>
      <c r="Q88" s="15">
        <v>0.72</v>
      </c>
      <c r="R88" s="15">
        <v>5.1909999999999998</v>
      </c>
      <c r="S88" s="15">
        <v>9.48</v>
      </c>
      <c r="U88" s="15">
        <v>107856.23</v>
      </c>
      <c r="V88" s="15">
        <v>1690</v>
      </c>
    </row>
    <row r="89" spans="2:22" ht="30" x14ac:dyDescent="0.25">
      <c r="B89" s="15" t="s">
        <v>136</v>
      </c>
      <c r="C89" s="15" t="s">
        <v>207</v>
      </c>
      <c r="D89" s="15" t="s">
        <v>222</v>
      </c>
      <c r="E89" s="15">
        <v>2023</v>
      </c>
      <c r="F89" s="15" t="s">
        <v>162</v>
      </c>
      <c r="G89" s="15" t="s">
        <v>133</v>
      </c>
      <c r="H89" s="15" t="s">
        <v>136</v>
      </c>
      <c r="I89" s="15" t="s">
        <v>139</v>
      </c>
      <c r="J89" s="15" t="s">
        <v>141</v>
      </c>
      <c r="K89" s="15" t="s">
        <v>289</v>
      </c>
      <c r="L89" s="15" t="s">
        <v>350</v>
      </c>
      <c r="M89" s="15">
        <v>1.9690000000000001</v>
      </c>
      <c r="N89" s="15">
        <v>2.5009999999999999</v>
      </c>
      <c r="O89" s="15">
        <v>0.25</v>
      </c>
      <c r="P89" s="15">
        <v>0.94699999999999995</v>
      </c>
      <c r="Q89" s="15">
        <v>0.19500000000000001</v>
      </c>
      <c r="R89" s="15">
        <v>2.68</v>
      </c>
      <c r="S89" s="15">
        <v>9.3089999999999993</v>
      </c>
      <c r="U89" s="15">
        <v>107381.118</v>
      </c>
      <c r="V89" s="15">
        <v>100</v>
      </c>
    </row>
    <row r="90" spans="2:22" ht="30" x14ac:dyDescent="0.25">
      <c r="B90" s="15" t="s">
        <v>136</v>
      </c>
      <c r="C90" s="15" t="s">
        <v>207</v>
      </c>
      <c r="D90" s="15" t="s">
        <v>222</v>
      </c>
      <c r="E90" s="15">
        <v>2023</v>
      </c>
      <c r="F90" s="15" t="s">
        <v>162</v>
      </c>
      <c r="G90" s="15" t="s">
        <v>133</v>
      </c>
      <c r="H90" s="15" t="s">
        <v>136</v>
      </c>
      <c r="I90" s="15" t="s">
        <v>139</v>
      </c>
      <c r="J90" s="15" t="s">
        <v>141</v>
      </c>
      <c r="K90" s="15" t="s">
        <v>289</v>
      </c>
      <c r="L90" s="15" t="s">
        <v>292</v>
      </c>
      <c r="M90" s="15">
        <v>0.879</v>
      </c>
      <c r="N90" s="15">
        <v>1.2190000000000001</v>
      </c>
      <c r="O90" s="15">
        <v>5.5E-2</v>
      </c>
      <c r="P90" s="15">
        <v>0.42899999999999999</v>
      </c>
      <c r="Q90" s="15">
        <v>0.11899999999999999</v>
      </c>
      <c r="R90" s="15">
        <v>1.159</v>
      </c>
      <c r="S90" s="15">
        <v>9.2799999999999994</v>
      </c>
      <c r="U90" s="15">
        <v>110845.664</v>
      </c>
      <c r="V90" s="15">
        <v>500</v>
      </c>
    </row>
    <row r="91" spans="2:22" x14ac:dyDescent="0.25">
      <c r="B91" s="15" t="s">
        <v>136</v>
      </c>
      <c r="C91" s="15" t="s">
        <v>207</v>
      </c>
      <c r="D91" s="15" t="s">
        <v>222</v>
      </c>
      <c r="E91" s="15">
        <v>2023</v>
      </c>
      <c r="F91" s="15" t="s">
        <v>162</v>
      </c>
      <c r="G91" s="15" t="s">
        <v>133</v>
      </c>
      <c r="H91" s="15" t="s">
        <v>136</v>
      </c>
      <c r="I91" s="15" t="s">
        <v>139</v>
      </c>
      <c r="J91" s="15" t="s">
        <v>141</v>
      </c>
      <c r="K91" s="15" t="s">
        <v>289</v>
      </c>
      <c r="L91" s="15" t="s">
        <v>293</v>
      </c>
      <c r="M91" s="15">
        <v>2.105</v>
      </c>
      <c r="N91" s="15">
        <v>2.3109999999999999</v>
      </c>
      <c r="O91" s="15">
        <v>5.0999999999999997E-2</v>
      </c>
      <c r="P91" s="15">
        <v>1.343</v>
      </c>
      <c r="Q91" s="15">
        <v>0.35</v>
      </c>
      <c r="R91" s="15">
        <v>3.0539999999999998</v>
      </c>
      <c r="S91" s="15">
        <v>9.3940000000000001</v>
      </c>
      <c r="U91" s="15">
        <v>107673.13499999999</v>
      </c>
      <c r="V91" s="15">
        <v>2070</v>
      </c>
    </row>
    <row r="92" spans="2:22" x14ac:dyDescent="0.25">
      <c r="B92" s="15" t="s">
        <v>136</v>
      </c>
      <c r="C92" s="15" t="s">
        <v>207</v>
      </c>
      <c r="D92" s="15" t="s">
        <v>222</v>
      </c>
      <c r="E92" s="15">
        <v>2023</v>
      </c>
      <c r="F92" s="15" t="s">
        <v>162</v>
      </c>
      <c r="G92" s="15" t="s">
        <v>133</v>
      </c>
      <c r="H92" s="15" t="s">
        <v>136</v>
      </c>
      <c r="I92" s="15" t="s">
        <v>139</v>
      </c>
      <c r="J92" s="15" t="s">
        <v>141</v>
      </c>
      <c r="K92" s="15" t="s">
        <v>289</v>
      </c>
      <c r="L92" s="15" t="s">
        <v>294</v>
      </c>
      <c r="M92" s="15">
        <v>1.8979999999999999</v>
      </c>
      <c r="N92" s="15">
        <v>2.0499999999999998</v>
      </c>
      <c r="O92" s="15">
        <v>5.0999999999999997E-2</v>
      </c>
      <c r="P92" s="15">
        <v>1.24</v>
      </c>
      <c r="Q92" s="15">
        <v>0.316</v>
      </c>
      <c r="R92" s="15">
        <v>2.7210000000000001</v>
      </c>
      <c r="S92" s="15">
        <v>9.4359999999999999</v>
      </c>
      <c r="U92" s="15">
        <v>109045.219</v>
      </c>
      <c r="V92" s="15">
        <v>1640</v>
      </c>
    </row>
    <row r="93" spans="2:22" ht="30" x14ac:dyDescent="0.25">
      <c r="B93" s="15" t="s">
        <v>136</v>
      </c>
      <c r="C93" s="15" t="s">
        <v>207</v>
      </c>
      <c r="D93" s="15" t="s">
        <v>223</v>
      </c>
      <c r="E93" s="15">
        <v>2023</v>
      </c>
      <c r="F93" s="15" t="s">
        <v>162</v>
      </c>
      <c r="G93" s="15" t="s">
        <v>133</v>
      </c>
      <c r="H93" s="15" t="s">
        <v>136</v>
      </c>
      <c r="I93" s="15" t="s">
        <v>139</v>
      </c>
      <c r="J93" s="15" t="s">
        <v>141</v>
      </c>
      <c r="K93" s="15" t="s">
        <v>289</v>
      </c>
      <c r="L93" s="15" t="s">
        <v>290</v>
      </c>
      <c r="M93" s="15">
        <v>1.49</v>
      </c>
      <c r="N93" s="15">
        <v>1.6850000000000001</v>
      </c>
      <c r="O93" s="15">
        <v>0.16800000000000001</v>
      </c>
      <c r="P93" s="15">
        <v>1.0409999999999999</v>
      </c>
      <c r="Q93" s="15">
        <v>0.36</v>
      </c>
      <c r="R93" s="15">
        <v>1.8120000000000001</v>
      </c>
      <c r="S93" s="15">
        <v>9.7799999999999994</v>
      </c>
      <c r="U93" s="15">
        <v>114545.666</v>
      </c>
      <c r="V93" s="15">
        <v>100</v>
      </c>
    </row>
    <row r="94" spans="2:22" x14ac:dyDescent="0.25">
      <c r="B94" s="15" t="s">
        <v>136</v>
      </c>
      <c r="C94" s="15" t="s">
        <v>207</v>
      </c>
      <c r="D94" s="15" t="s">
        <v>223</v>
      </c>
      <c r="E94" s="15">
        <v>2023</v>
      </c>
      <c r="F94" s="15" t="s">
        <v>162</v>
      </c>
      <c r="G94" s="15" t="s">
        <v>133</v>
      </c>
      <c r="H94" s="15" t="s">
        <v>136</v>
      </c>
      <c r="I94" s="15" t="s">
        <v>139</v>
      </c>
      <c r="J94" s="15" t="s">
        <v>141</v>
      </c>
      <c r="K94" s="15" t="s">
        <v>289</v>
      </c>
      <c r="L94" s="15" t="s">
        <v>291</v>
      </c>
      <c r="M94" s="15">
        <v>3.742</v>
      </c>
      <c r="N94" s="15">
        <v>3.1749999999999998</v>
      </c>
      <c r="O94" s="15">
        <v>7.6999999999999999E-2</v>
      </c>
      <c r="P94" s="15">
        <v>3.0720000000000001</v>
      </c>
      <c r="Q94" s="15">
        <v>1.2470000000000001</v>
      </c>
      <c r="R94" s="15">
        <v>5.468</v>
      </c>
      <c r="S94" s="15">
        <v>9.48</v>
      </c>
      <c r="U94" s="15">
        <v>107857.283</v>
      </c>
      <c r="V94" s="15">
        <v>1690</v>
      </c>
    </row>
    <row r="95" spans="2:22" ht="30" x14ac:dyDescent="0.25">
      <c r="B95" s="15" t="s">
        <v>136</v>
      </c>
      <c r="C95" s="15" t="s">
        <v>207</v>
      </c>
      <c r="D95" s="15" t="s">
        <v>223</v>
      </c>
      <c r="E95" s="15">
        <v>2023</v>
      </c>
      <c r="F95" s="15" t="s">
        <v>162</v>
      </c>
      <c r="G95" s="15" t="s">
        <v>133</v>
      </c>
      <c r="H95" s="15" t="s">
        <v>136</v>
      </c>
      <c r="I95" s="15" t="s">
        <v>139</v>
      </c>
      <c r="J95" s="15" t="s">
        <v>141</v>
      </c>
      <c r="K95" s="15" t="s">
        <v>289</v>
      </c>
      <c r="L95" s="15" t="s">
        <v>350</v>
      </c>
      <c r="M95" s="15">
        <v>2.3479999999999999</v>
      </c>
      <c r="N95" s="15">
        <v>2.8540000000000001</v>
      </c>
      <c r="O95" s="15">
        <v>0.28499999999999998</v>
      </c>
      <c r="P95" s="15">
        <v>1.3280000000000001</v>
      </c>
      <c r="Q95" s="15">
        <v>0.33200000000000002</v>
      </c>
      <c r="R95" s="15">
        <v>3.2320000000000002</v>
      </c>
      <c r="S95" s="15">
        <v>9.3089999999999993</v>
      </c>
      <c r="U95" s="15">
        <v>107381.118</v>
      </c>
      <c r="V95" s="15">
        <v>100</v>
      </c>
    </row>
    <row r="96" spans="2:22" ht="30" x14ac:dyDescent="0.25">
      <c r="B96" s="15" t="s">
        <v>136</v>
      </c>
      <c r="C96" s="15" t="s">
        <v>207</v>
      </c>
      <c r="D96" s="15" t="s">
        <v>223</v>
      </c>
      <c r="E96" s="15">
        <v>2023</v>
      </c>
      <c r="F96" s="15" t="s">
        <v>162</v>
      </c>
      <c r="G96" s="15" t="s">
        <v>133</v>
      </c>
      <c r="H96" s="15" t="s">
        <v>136</v>
      </c>
      <c r="I96" s="15" t="s">
        <v>139</v>
      </c>
      <c r="J96" s="15" t="s">
        <v>141</v>
      </c>
      <c r="K96" s="15" t="s">
        <v>289</v>
      </c>
      <c r="L96" s="15" t="s">
        <v>292</v>
      </c>
      <c r="M96" s="15">
        <v>0.98599999999999999</v>
      </c>
      <c r="N96" s="15">
        <v>1.2310000000000001</v>
      </c>
      <c r="O96" s="15">
        <v>5.5E-2</v>
      </c>
      <c r="P96" s="15">
        <v>0.56000000000000005</v>
      </c>
      <c r="Q96" s="15">
        <v>0.192</v>
      </c>
      <c r="R96" s="15">
        <v>1.3109999999999999</v>
      </c>
      <c r="S96" s="15">
        <v>9.2810000000000006</v>
      </c>
      <c r="U96" s="15">
        <v>110844.711</v>
      </c>
      <c r="V96" s="15">
        <v>500</v>
      </c>
    </row>
    <row r="97" spans="2:22" x14ac:dyDescent="0.25">
      <c r="B97" s="15" t="s">
        <v>136</v>
      </c>
      <c r="C97" s="15" t="s">
        <v>207</v>
      </c>
      <c r="D97" s="15" t="s">
        <v>223</v>
      </c>
      <c r="E97" s="15">
        <v>2023</v>
      </c>
      <c r="F97" s="15" t="s">
        <v>162</v>
      </c>
      <c r="G97" s="15" t="s">
        <v>133</v>
      </c>
      <c r="H97" s="15" t="s">
        <v>136</v>
      </c>
      <c r="I97" s="15" t="s">
        <v>139</v>
      </c>
      <c r="J97" s="15" t="s">
        <v>141</v>
      </c>
      <c r="K97" s="15" t="s">
        <v>289</v>
      </c>
      <c r="L97" s="15" t="s">
        <v>293</v>
      </c>
      <c r="M97" s="15">
        <v>2.3809999999999998</v>
      </c>
      <c r="N97" s="15">
        <v>2.4380000000000002</v>
      </c>
      <c r="O97" s="15">
        <v>5.3999999999999999E-2</v>
      </c>
      <c r="P97" s="15">
        <v>1.7030000000000001</v>
      </c>
      <c r="Q97" s="15">
        <v>0.629</v>
      </c>
      <c r="R97" s="15">
        <v>3.4430000000000001</v>
      </c>
      <c r="S97" s="15">
        <v>9.3940000000000001</v>
      </c>
      <c r="U97" s="15">
        <v>107673.429</v>
      </c>
      <c r="V97" s="15">
        <v>2070</v>
      </c>
    </row>
    <row r="98" spans="2:22" x14ac:dyDescent="0.25">
      <c r="B98" s="15" t="s">
        <v>136</v>
      </c>
      <c r="C98" s="15" t="s">
        <v>207</v>
      </c>
      <c r="D98" s="15" t="s">
        <v>223</v>
      </c>
      <c r="E98" s="15">
        <v>2023</v>
      </c>
      <c r="F98" s="15" t="s">
        <v>162</v>
      </c>
      <c r="G98" s="15" t="s">
        <v>133</v>
      </c>
      <c r="H98" s="15" t="s">
        <v>136</v>
      </c>
      <c r="I98" s="15" t="s">
        <v>139</v>
      </c>
      <c r="J98" s="15" t="s">
        <v>141</v>
      </c>
      <c r="K98" s="15" t="s">
        <v>289</v>
      </c>
      <c r="L98" s="15" t="s">
        <v>294</v>
      </c>
      <c r="M98" s="15">
        <v>2.0670000000000002</v>
      </c>
      <c r="N98" s="15">
        <v>2.0259999999999998</v>
      </c>
      <c r="O98" s="15">
        <v>0.05</v>
      </c>
      <c r="P98" s="15">
        <v>1.472</v>
      </c>
      <c r="Q98" s="15">
        <v>0.54100000000000004</v>
      </c>
      <c r="R98" s="15">
        <v>2.9540000000000002</v>
      </c>
      <c r="S98" s="15">
        <v>9.4369999999999994</v>
      </c>
      <c r="U98" s="15">
        <v>109047.024</v>
      </c>
      <c r="V98" s="15">
        <v>1640</v>
      </c>
    </row>
    <row r="99" spans="2:22" ht="30" x14ac:dyDescent="0.25">
      <c r="B99" s="15" t="s">
        <v>136</v>
      </c>
      <c r="C99" s="15" t="s">
        <v>207</v>
      </c>
      <c r="D99" s="15" t="s">
        <v>224</v>
      </c>
      <c r="E99" s="15">
        <v>2023</v>
      </c>
      <c r="F99" s="15" t="s">
        <v>162</v>
      </c>
      <c r="G99" s="15" t="s">
        <v>133</v>
      </c>
      <c r="H99" s="15" t="s">
        <v>136</v>
      </c>
      <c r="I99" s="15" t="s">
        <v>139</v>
      </c>
      <c r="J99" s="15" t="s">
        <v>141</v>
      </c>
      <c r="K99" s="15" t="s">
        <v>289</v>
      </c>
      <c r="L99" s="15" t="s">
        <v>290</v>
      </c>
      <c r="M99" s="15">
        <v>1.571</v>
      </c>
      <c r="N99" s="15">
        <v>1.595</v>
      </c>
      <c r="O99" s="15">
        <v>0.159</v>
      </c>
      <c r="P99" s="15">
        <v>1.0980000000000001</v>
      </c>
      <c r="Q99" s="15">
        <v>0.45100000000000001</v>
      </c>
      <c r="R99" s="15">
        <v>1.9810000000000001</v>
      </c>
      <c r="S99" s="15">
        <v>10.236000000000001</v>
      </c>
      <c r="U99" s="15">
        <v>288053.478</v>
      </c>
      <c r="V99" s="15">
        <v>100</v>
      </c>
    </row>
    <row r="100" spans="2:22" x14ac:dyDescent="0.25">
      <c r="B100" s="15" t="s">
        <v>136</v>
      </c>
      <c r="C100" s="15" t="s">
        <v>207</v>
      </c>
      <c r="D100" s="15" t="s">
        <v>224</v>
      </c>
      <c r="E100" s="15">
        <v>2023</v>
      </c>
      <c r="F100" s="15" t="s">
        <v>162</v>
      </c>
      <c r="G100" s="15" t="s">
        <v>133</v>
      </c>
      <c r="H100" s="15" t="s">
        <v>136</v>
      </c>
      <c r="I100" s="15" t="s">
        <v>139</v>
      </c>
      <c r="J100" s="15" t="s">
        <v>141</v>
      </c>
      <c r="K100" s="15" t="s">
        <v>289</v>
      </c>
      <c r="L100" s="15" t="s">
        <v>291</v>
      </c>
      <c r="M100" s="15">
        <v>3.51</v>
      </c>
      <c r="N100" s="15">
        <v>2.7250000000000001</v>
      </c>
      <c r="O100" s="15">
        <v>6.6000000000000003E-2</v>
      </c>
      <c r="P100" s="15">
        <v>2.996</v>
      </c>
      <c r="Q100" s="15">
        <v>1.4370000000000001</v>
      </c>
      <c r="R100" s="15">
        <v>4.8280000000000003</v>
      </c>
      <c r="S100" s="15">
        <v>9.9410000000000007</v>
      </c>
      <c r="U100" s="15">
        <v>272238.69300000003</v>
      </c>
      <c r="V100" s="15">
        <v>1690</v>
      </c>
    </row>
    <row r="101" spans="2:22" ht="30" x14ac:dyDescent="0.25">
      <c r="B101" s="15" t="s">
        <v>136</v>
      </c>
      <c r="C101" s="15" t="s">
        <v>207</v>
      </c>
      <c r="D101" s="15" t="s">
        <v>224</v>
      </c>
      <c r="E101" s="15">
        <v>2023</v>
      </c>
      <c r="F101" s="15" t="s">
        <v>162</v>
      </c>
      <c r="G101" s="15" t="s">
        <v>133</v>
      </c>
      <c r="H101" s="15" t="s">
        <v>136</v>
      </c>
      <c r="I101" s="15" t="s">
        <v>139</v>
      </c>
      <c r="J101" s="15" t="s">
        <v>141</v>
      </c>
      <c r="K101" s="15" t="s">
        <v>289</v>
      </c>
      <c r="L101" s="15" t="s">
        <v>350</v>
      </c>
      <c r="M101" s="15">
        <v>2.2480000000000002</v>
      </c>
      <c r="N101" s="15">
        <v>2.367</v>
      </c>
      <c r="O101" s="15">
        <v>0.23699999999999999</v>
      </c>
      <c r="P101" s="15">
        <v>1.6970000000000001</v>
      </c>
      <c r="Q101" s="15">
        <v>0.41599999999999998</v>
      </c>
      <c r="R101" s="15">
        <v>2.7240000000000002</v>
      </c>
      <c r="S101" s="15">
        <v>9.7859999999999996</v>
      </c>
      <c r="U101" s="15">
        <v>269115.15399999998</v>
      </c>
      <c r="V101" s="15">
        <v>100</v>
      </c>
    </row>
    <row r="102" spans="2:22" ht="30" x14ac:dyDescent="0.25">
      <c r="B102" s="15" t="s">
        <v>136</v>
      </c>
      <c r="C102" s="15" t="s">
        <v>207</v>
      </c>
      <c r="D102" s="15" t="s">
        <v>224</v>
      </c>
      <c r="E102" s="15">
        <v>2023</v>
      </c>
      <c r="F102" s="15" t="s">
        <v>162</v>
      </c>
      <c r="G102" s="15" t="s">
        <v>133</v>
      </c>
      <c r="H102" s="15" t="s">
        <v>136</v>
      </c>
      <c r="I102" s="15" t="s">
        <v>139</v>
      </c>
      <c r="J102" s="15" t="s">
        <v>141</v>
      </c>
      <c r="K102" s="15" t="s">
        <v>289</v>
      </c>
      <c r="L102" s="15" t="s">
        <v>292</v>
      </c>
      <c r="M102" s="15">
        <v>0.99299999999999999</v>
      </c>
      <c r="N102" s="15">
        <v>1.0740000000000001</v>
      </c>
      <c r="O102" s="15">
        <v>4.8000000000000001E-2</v>
      </c>
      <c r="P102" s="15">
        <v>0.68100000000000005</v>
      </c>
      <c r="Q102" s="15">
        <v>0.253</v>
      </c>
      <c r="R102" s="15">
        <v>1.367</v>
      </c>
      <c r="S102" s="15">
        <v>9.7850000000000001</v>
      </c>
      <c r="U102" s="15">
        <v>276342.30699999997</v>
      </c>
      <c r="V102" s="15">
        <v>500</v>
      </c>
    </row>
    <row r="103" spans="2:22" x14ac:dyDescent="0.25">
      <c r="B103" s="15" t="s">
        <v>136</v>
      </c>
      <c r="C103" s="15" t="s">
        <v>207</v>
      </c>
      <c r="D103" s="15" t="s">
        <v>224</v>
      </c>
      <c r="E103" s="15">
        <v>2023</v>
      </c>
      <c r="F103" s="15" t="s">
        <v>162</v>
      </c>
      <c r="G103" s="15" t="s">
        <v>133</v>
      </c>
      <c r="H103" s="15" t="s">
        <v>136</v>
      </c>
      <c r="I103" s="15" t="s">
        <v>139</v>
      </c>
      <c r="J103" s="15" t="s">
        <v>141</v>
      </c>
      <c r="K103" s="15" t="s">
        <v>289</v>
      </c>
      <c r="L103" s="15" t="s">
        <v>293</v>
      </c>
      <c r="M103" s="15">
        <v>2.2930000000000001</v>
      </c>
      <c r="N103" s="15">
        <v>2.145</v>
      </c>
      <c r="O103" s="15">
        <v>4.7E-2</v>
      </c>
      <c r="P103" s="15">
        <v>1.7549999999999999</v>
      </c>
      <c r="Q103" s="15">
        <v>0.72</v>
      </c>
      <c r="R103" s="15">
        <v>3.165</v>
      </c>
      <c r="S103" s="15">
        <v>9.8659999999999997</v>
      </c>
      <c r="U103" s="15">
        <v>270527.71600000001</v>
      </c>
      <c r="V103" s="15">
        <v>2070</v>
      </c>
    </row>
    <row r="104" spans="2:22" x14ac:dyDescent="0.25">
      <c r="B104" s="15" t="s">
        <v>136</v>
      </c>
      <c r="C104" s="15" t="s">
        <v>207</v>
      </c>
      <c r="D104" s="15" t="s">
        <v>224</v>
      </c>
      <c r="E104" s="15">
        <v>2023</v>
      </c>
      <c r="F104" s="15" t="s">
        <v>162</v>
      </c>
      <c r="G104" s="15" t="s">
        <v>133</v>
      </c>
      <c r="H104" s="15" t="s">
        <v>136</v>
      </c>
      <c r="I104" s="15" t="s">
        <v>139</v>
      </c>
      <c r="J104" s="15" t="s">
        <v>141</v>
      </c>
      <c r="K104" s="15" t="s">
        <v>289</v>
      </c>
      <c r="L104" s="15" t="s">
        <v>294</v>
      </c>
      <c r="M104" s="15">
        <v>1.96</v>
      </c>
      <c r="N104" s="15">
        <v>1.7709999999999999</v>
      </c>
      <c r="O104" s="15">
        <v>4.3999999999999997E-2</v>
      </c>
      <c r="P104" s="15">
        <v>1.528</v>
      </c>
      <c r="Q104" s="15">
        <v>0.65600000000000003</v>
      </c>
      <c r="R104" s="15">
        <v>2.7149999999999999</v>
      </c>
      <c r="S104" s="15">
        <v>9.9209999999999994</v>
      </c>
      <c r="U104" s="15">
        <v>274478.89899999998</v>
      </c>
      <c r="V104" s="15">
        <v>1640</v>
      </c>
    </row>
    <row r="105" spans="2:22" ht="30" x14ac:dyDescent="0.25">
      <c r="B105" s="15" t="s">
        <v>136</v>
      </c>
      <c r="C105" s="15" t="s">
        <v>207</v>
      </c>
      <c r="D105" s="15" t="s">
        <v>225</v>
      </c>
      <c r="E105" s="15">
        <v>2023</v>
      </c>
      <c r="F105" s="15" t="s">
        <v>162</v>
      </c>
      <c r="G105" s="15" t="s">
        <v>133</v>
      </c>
      <c r="H105" s="15" t="s">
        <v>136</v>
      </c>
      <c r="I105" s="15" t="s">
        <v>139</v>
      </c>
      <c r="J105" s="15" t="s">
        <v>141</v>
      </c>
      <c r="K105" s="15" t="s">
        <v>289</v>
      </c>
      <c r="L105" s="15" t="s">
        <v>290</v>
      </c>
      <c r="M105" s="15">
        <v>1.55</v>
      </c>
      <c r="N105" s="15">
        <v>1.6870000000000001</v>
      </c>
      <c r="O105" s="15">
        <v>0.16900000000000001</v>
      </c>
      <c r="P105" s="15">
        <v>0.96</v>
      </c>
      <c r="Q105" s="15">
        <v>0.66800000000000004</v>
      </c>
      <c r="R105" s="15">
        <v>1.714</v>
      </c>
      <c r="S105" s="15">
        <v>10.236000000000001</v>
      </c>
      <c r="U105" s="15">
        <v>288044.07900000003</v>
      </c>
      <c r="V105" s="15">
        <v>100</v>
      </c>
    </row>
    <row r="106" spans="2:22" x14ac:dyDescent="0.25">
      <c r="B106" s="15" t="s">
        <v>136</v>
      </c>
      <c r="C106" s="15" t="s">
        <v>207</v>
      </c>
      <c r="D106" s="15" t="s">
        <v>225</v>
      </c>
      <c r="E106" s="15">
        <v>2023</v>
      </c>
      <c r="F106" s="15" t="s">
        <v>162</v>
      </c>
      <c r="G106" s="15" t="s">
        <v>133</v>
      </c>
      <c r="H106" s="15" t="s">
        <v>136</v>
      </c>
      <c r="I106" s="15" t="s">
        <v>139</v>
      </c>
      <c r="J106" s="15" t="s">
        <v>141</v>
      </c>
      <c r="K106" s="15" t="s">
        <v>289</v>
      </c>
      <c r="L106" s="15" t="s">
        <v>291</v>
      </c>
      <c r="M106" s="15">
        <v>3.052</v>
      </c>
      <c r="N106" s="15">
        <v>2.3519999999999999</v>
      </c>
      <c r="O106" s="15">
        <v>5.7000000000000002E-2</v>
      </c>
      <c r="P106" s="15">
        <v>2.585</v>
      </c>
      <c r="Q106" s="15">
        <v>1.3220000000000001</v>
      </c>
      <c r="R106" s="15">
        <v>4.2060000000000004</v>
      </c>
      <c r="S106" s="15">
        <v>9.9410000000000007</v>
      </c>
      <c r="U106" s="15">
        <v>272242.375</v>
      </c>
      <c r="V106" s="15">
        <v>1690</v>
      </c>
    </row>
    <row r="107" spans="2:22" ht="30" x14ac:dyDescent="0.25">
      <c r="B107" s="15" t="s">
        <v>136</v>
      </c>
      <c r="C107" s="15" t="s">
        <v>207</v>
      </c>
      <c r="D107" s="15" t="s">
        <v>225</v>
      </c>
      <c r="E107" s="15">
        <v>2023</v>
      </c>
      <c r="F107" s="15" t="s">
        <v>162</v>
      </c>
      <c r="G107" s="15" t="s">
        <v>133</v>
      </c>
      <c r="H107" s="15" t="s">
        <v>136</v>
      </c>
      <c r="I107" s="15" t="s">
        <v>139</v>
      </c>
      <c r="J107" s="15" t="s">
        <v>141</v>
      </c>
      <c r="K107" s="15" t="s">
        <v>289</v>
      </c>
      <c r="L107" s="15" t="s">
        <v>350</v>
      </c>
      <c r="M107" s="15">
        <v>1.9219999999999999</v>
      </c>
      <c r="N107" s="15">
        <v>1.778</v>
      </c>
      <c r="O107" s="15">
        <v>0.17799999999999999</v>
      </c>
      <c r="P107" s="15">
        <v>1.387</v>
      </c>
      <c r="Q107" s="15">
        <v>0.48599999999999999</v>
      </c>
      <c r="R107" s="15">
        <v>2.8370000000000002</v>
      </c>
      <c r="S107" s="15">
        <v>9.7859999999999996</v>
      </c>
      <c r="U107" s="15">
        <v>269116.277</v>
      </c>
      <c r="V107" s="15">
        <v>100</v>
      </c>
    </row>
    <row r="108" spans="2:22" ht="30" x14ac:dyDescent="0.25">
      <c r="B108" s="15" t="s">
        <v>136</v>
      </c>
      <c r="C108" s="15" t="s">
        <v>207</v>
      </c>
      <c r="D108" s="15" t="s">
        <v>225</v>
      </c>
      <c r="E108" s="15">
        <v>2023</v>
      </c>
      <c r="F108" s="15" t="s">
        <v>162</v>
      </c>
      <c r="G108" s="15" t="s">
        <v>133</v>
      </c>
      <c r="H108" s="15" t="s">
        <v>136</v>
      </c>
      <c r="I108" s="15" t="s">
        <v>139</v>
      </c>
      <c r="J108" s="15" t="s">
        <v>141</v>
      </c>
      <c r="K108" s="15" t="s">
        <v>289</v>
      </c>
      <c r="L108" s="15" t="s">
        <v>292</v>
      </c>
      <c r="M108" s="15">
        <v>0.94599999999999995</v>
      </c>
      <c r="N108" s="15">
        <v>0.90100000000000002</v>
      </c>
      <c r="O108" s="15">
        <v>0.04</v>
      </c>
      <c r="P108" s="15">
        <v>0.68200000000000005</v>
      </c>
      <c r="Q108" s="15">
        <v>0.28100000000000003</v>
      </c>
      <c r="R108" s="15">
        <v>1.2789999999999999</v>
      </c>
      <c r="S108" s="15">
        <v>9.7850000000000001</v>
      </c>
      <c r="U108" s="15">
        <v>276342.42800000001</v>
      </c>
      <c r="V108" s="15">
        <v>500</v>
      </c>
    </row>
    <row r="109" spans="2:22" x14ac:dyDescent="0.25">
      <c r="B109" s="15" t="s">
        <v>136</v>
      </c>
      <c r="C109" s="15" t="s">
        <v>207</v>
      </c>
      <c r="D109" s="15" t="s">
        <v>225</v>
      </c>
      <c r="E109" s="15">
        <v>2023</v>
      </c>
      <c r="F109" s="15" t="s">
        <v>162</v>
      </c>
      <c r="G109" s="15" t="s">
        <v>133</v>
      </c>
      <c r="H109" s="15" t="s">
        <v>136</v>
      </c>
      <c r="I109" s="15" t="s">
        <v>139</v>
      </c>
      <c r="J109" s="15" t="s">
        <v>141</v>
      </c>
      <c r="K109" s="15" t="s">
        <v>289</v>
      </c>
      <c r="L109" s="15" t="s">
        <v>293</v>
      </c>
      <c r="M109" s="15">
        <v>2.0649999999999999</v>
      </c>
      <c r="N109" s="15">
        <v>1.849</v>
      </c>
      <c r="O109" s="15">
        <v>4.1000000000000002E-2</v>
      </c>
      <c r="P109" s="15">
        <v>1.583</v>
      </c>
      <c r="Q109" s="15">
        <v>0.8</v>
      </c>
      <c r="R109" s="15">
        <v>2.8319999999999999</v>
      </c>
      <c r="S109" s="15">
        <v>9.8659999999999997</v>
      </c>
      <c r="U109" s="15">
        <v>270526.33899999998</v>
      </c>
      <c r="V109" s="15">
        <v>2070</v>
      </c>
    </row>
    <row r="110" spans="2:22" x14ac:dyDescent="0.25">
      <c r="B110" s="15" t="s">
        <v>136</v>
      </c>
      <c r="C110" s="15" t="s">
        <v>207</v>
      </c>
      <c r="D110" s="15" t="s">
        <v>225</v>
      </c>
      <c r="E110" s="15">
        <v>2023</v>
      </c>
      <c r="F110" s="15" t="s">
        <v>162</v>
      </c>
      <c r="G110" s="15" t="s">
        <v>133</v>
      </c>
      <c r="H110" s="15" t="s">
        <v>136</v>
      </c>
      <c r="I110" s="15" t="s">
        <v>139</v>
      </c>
      <c r="J110" s="15" t="s">
        <v>141</v>
      </c>
      <c r="K110" s="15" t="s">
        <v>289</v>
      </c>
      <c r="L110" s="15" t="s">
        <v>294</v>
      </c>
      <c r="M110" s="15">
        <v>1.716</v>
      </c>
      <c r="N110" s="15">
        <v>1.4890000000000001</v>
      </c>
      <c r="O110" s="15">
        <v>3.6999999999999998E-2</v>
      </c>
      <c r="P110" s="15">
        <v>1.3560000000000001</v>
      </c>
      <c r="Q110" s="15">
        <v>0.66200000000000003</v>
      </c>
      <c r="R110" s="15">
        <v>2.3079999999999998</v>
      </c>
      <c r="S110" s="15">
        <v>9.9209999999999994</v>
      </c>
      <c r="U110" s="15">
        <v>274478.40000000002</v>
      </c>
      <c r="V110" s="15">
        <v>1640</v>
      </c>
    </row>
    <row r="111" spans="2:22" ht="30" x14ac:dyDescent="0.25">
      <c r="B111" s="15" t="s">
        <v>136</v>
      </c>
      <c r="C111" s="15" t="s">
        <v>207</v>
      </c>
      <c r="D111" s="15" t="s">
        <v>226</v>
      </c>
      <c r="E111" s="15">
        <v>2023</v>
      </c>
      <c r="F111" s="15" t="s">
        <v>162</v>
      </c>
      <c r="G111" s="15" t="s">
        <v>133</v>
      </c>
      <c r="H111" s="15" t="s">
        <v>136</v>
      </c>
      <c r="I111" s="15" t="s">
        <v>139</v>
      </c>
      <c r="J111" s="15" t="s">
        <v>141</v>
      </c>
      <c r="K111" s="15" t="s">
        <v>289</v>
      </c>
      <c r="L111" s="15" t="s">
        <v>290</v>
      </c>
      <c r="M111" s="15">
        <v>1.397</v>
      </c>
      <c r="N111" s="15">
        <v>1.5469999999999999</v>
      </c>
      <c r="O111" s="15">
        <v>0.155</v>
      </c>
      <c r="P111" s="15">
        <v>0.91900000000000004</v>
      </c>
      <c r="Q111" s="15">
        <v>0.48</v>
      </c>
      <c r="R111" s="15">
        <v>1.7609999999999999</v>
      </c>
      <c r="S111" s="15">
        <v>10.946999999999999</v>
      </c>
      <c r="U111" s="15">
        <v>561802.99800000002</v>
      </c>
      <c r="V111" s="15">
        <v>100</v>
      </c>
    </row>
    <row r="112" spans="2:22" x14ac:dyDescent="0.25">
      <c r="B112" s="15" t="s">
        <v>136</v>
      </c>
      <c r="C112" s="15" t="s">
        <v>207</v>
      </c>
      <c r="D112" s="15" t="s">
        <v>226</v>
      </c>
      <c r="E112" s="15">
        <v>2023</v>
      </c>
      <c r="F112" s="15" t="s">
        <v>162</v>
      </c>
      <c r="G112" s="15" t="s">
        <v>133</v>
      </c>
      <c r="H112" s="15" t="s">
        <v>136</v>
      </c>
      <c r="I112" s="15" t="s">
        <v>139</v>
      </c>
      <c r="J112" s="15" t="s">
        <v>141</v>
      </c>
      <c r="K112" s="15" t="s">
        <v>289</v>
      </c>
      <c r="L112" s="15" t="s">
        <v>291</v>
      </c>
      <c r="M112" s="15">
        <v>2.4700000000000002</v>
      </c>
      <c r="N112" s="15">
        <v>1.9890000000000001</v>
      </c>
      <c r="O112" s="15">
        <v>4.8000000000000001E-2</v>
      </c>
      <c r="P112" s="15">
        <v>2.0310000000000001</v>
      </c>
      <c r="Q112" s="15">
        <v>1.0329999999999999</v>
      </c>
      <c r="R112" s="15">
        <v>3.3860000000000001</v>
      </c>
      <c r="S112" s="15">
        <v>10.662000000000001</v>
      </c>
      <c r="U112" s="15">
        <v>533000.06900000002</v>
      </c>
      <c r="V112" s="15">
        <v>1690</v>
      </c>
    </row>
    <row r="113" spans="2:22" ht="30" x14ac:dyDescent="0.25">
      <c r="B113" s="15" t="s">
        <v>136</v>
      </c>
      <c r="C113" s="15" t="s">
        <v>207</v>
      </c>
      <c r="D113" s="15" t="s">
        <v>226</v>
      </c>
      <c r="E113" s="15">
        <v>2023</v>
      </c>
      <c r="F113" s="15" t="s">
        <v>162</v>
      </c>
      <c r="G113" s="15" t="s">
        <v>133</v>
      </c>
      <c r="H113" s="15" t="s">
        <v>136</v>
      </c>
      <c r="I113" s="15" t="s">
        <v>139</v>
      </c>
      <c r="J113" s="15" t="s">
        <v>141</v>
      </c>
      <c r="K113" s="15" t="s">
        <v>289</v>
      </c>
      <c r="L113" s="15" t="s">
        <v>350</v>
      </c>
      <c r="M113" s="15">
        <v>1.675</v>
      </c>
      <c r="N113" s="15">
        <v>1.5609999999999999</v>
      </c>
      <c r="O113" s="15">
        <v>0.156</v>
      </c>
      <c r="P113" s="15">
        <v>1.4930000000000001</v>
      </c>
      <c r="Q113" s="15">
        <v>0.50600000000000001</v>
      </c>
      <c r="R113" s="15">
        <v>2.1960000000000002</v>
      </c>
      <c r="S113" s="15">
        <v>10.525</v>
      </c>
      <c r="U113" s="15">
        <v>526101.43599999999</v>
      </c>
      <c r="V113" s="15">
        <v>100</v>
      </c>
    </row>
    <row r="114" spans="2:22" ht="30" x14ac:dyDescent="0.25">
      <c r="B114" s="15" t="s">
        <v>136</v>
      </c>
      <c r="C114" s="15" t="s">
        <v>207</v>
      </c>
      <c r="D114" s="15" t="s">
        <v>226</v>
      </c>
      <c r="E114" s="15">
        <v>2023</v>
      </c>
      <c r="F114" s="15" t="s">
        <v>162</v>
      </c>
      <c r="G114" s="15" t="s">
        <v>133</v>
      </c>
      <c r="H114" s="15" t="s">
        <v>136</v>
      </c>
      <c r="I114" s="15" t="s">
        <v>139</v>
      </c>
      <c r="J114" s="15" t="s">
        <v>141</v>
      </c>
      <c r="K114" s="15" t="s">
        <v>289</v>
      </c>
      <c r="L114" s="15" t="s">
        <v>292</v>
      </c>
      <c r="M114" s="15">
        <v>0.88500000000000001</v>
      </c>
      <c r="N114" s="15">
        <v>0.81200000000000006</v>
      </c>
      <c r="O114" s="15">
        <v>3.5999999999999997E-2</v>
      </c>
      <c r="P114" s="15">
        <v>0.64100000000000001</v>
      </c>
      <c r="Q114" s="15">
        <v>0.30399999999999999</v>
      </c>
      <c r="R114" s="15">
        <v>1.165</v>
      </c>
      <c r="S114" s="15">
        <v>10.552</v>
      </c>
      <c r="U114" s="15">
        <v>538147.45900000003</v>
      </c>
      <c r="V114" s="15">
        <v>500</v>
      </c>
    </row>
    <row r="115" spans="2:22" x14ac:dyDescent="0.25">
      <c r="B115" s="15" t="s">
        <v>136</v>
      </c>
      <c r="C115" s="15" t="s">
        <v>207</v>
      </c>
      <c r="D115" s="15" t="s">
        <v>226</v>
      </c>
      <c r="E115" s="15">
        <v>2023</v>
      </c>
      <c r="F115" s="15" t="s">
        <v>162</v>
      </c>
      <c r="G115" s="15" t="s">
        <v>133</v>
      </c>
      <c r="H115" s="15" t="s">
        <v>136</v>
      </c>
      <c r="I115" s="15" t="s">
        <v>139</v>
      </c>
      <c r="J115" s="15" t="s">
        <v>141</v>
      </c>
      <c r="K115" s="15" t="s">
        <v>289</v>
      </c>
      <c r="L115" s="15" t="s">
        <v>293</v>
      </c>
      <c r="M115" s="15">
        <v>1.738</v>
      </c>
      <c r="N115" s="15">
        <v>1.4910000000000001</v>
      </c>
      <c r="O115" s="15">
        <v>3.3000000000000002E-2</v>
      </c>
      <c r="P115" s="15">
        <v>1.341</v>
      </c>
      <c r="Q115" s="15">
        <v>0.68200000000000005</v>
      </c>
      <c r="R115" s="15">
        <v>2.379</v>
      </c>
      <c r="S115" s="15">
        <v>10.6</v>
      </c>
      <c r="U115" s="15">
        <v>529345.82900000003</v>
      </c>
      <c r="V115" s="15">
        <v>2070</v>
      </c>
    </row>
    <row r="116" spans="2:22" x14ac:dyDescent="0.25">
      <c r="B116" s="15" t="s">
        <v>136</v>
      </c>
      <c r="C116" s="15" t="s">
        <v>207</v>
      </c>
      <c r="D116" s="15" t="s">
        <v>226</v>
      </c>
      <c r="E116" s="15">
        <v>2023</v>
      </c>
      <c r="F116" s="15" t="s">
        <v>162</v>
      </c>
      <c r="G116" s="15" t="s">
        <v>133</v>
      </c>
      <c r="H116" s="15" t="s">
        <v>136</v>
      </c>
      <c r="I116" s="15" t="s">
        <v>139</v>
      </c>
      <c r="J116" s="15" t="s">
        <v>141</v>
      </c>
      <c r="K116" s="15" t="s">
        <v>289</v>
      </c>
      <c r="L116" s="15" t="s">
        <v>294</v>
      </c>
      <c r="M116" s="15">
        <v>1.4490000000000001</v>
      </c>
      <c r="N116" s="15">
        <v>1.236</v>
      </c>
      <c r="O116" s="15">
        <v>3.1E-2</v>
      </c>
      <c r="P116" s="15">
        <v>1.1319999999999999</v>
      </c>
      <c r="Q116" s="15">
        <v>0.55900000000000005</v>
      </c>
      <c r="R116" s="15">
        <v>1.956</v>
      </c>
      <c r="S116" s="15">
        <v>10.673</v>
      </c>
      <c r="U116" s="15">
        <v>536922.63899999997</v>
      </c>
      <c r="V116" s="15">
        <v>1640</v>
      </c>
    </row>
    <row r="117" spans="2:22" ht="30" x14ac:dyDescent="0.25">
      <c r="B117" s="15" t="s">
        <v>136</v>
      </c>
      <c r="C117" s="15" t="s">
        <v>207</v>
      </c>
      <c r="D117" s="15" t="s">
        <v>227</v>
      </c>
      <c r="E117" s="15">
        <v>2023</v>
      </c>
      <c r="F117" s="15" t="s">
        <v>162</v>
      </c>
      <c r="G117" s="15" t="s">
        <v>133</v>
      </c>
      <c r="H117" s="15" t="s">
        <v>136</v>
      </c>
      <c r="I117" s="15" t="s">
        <v>139</v>
      </c>
      <c r="J117" s="15" t="s">
        <v>141</v>
      </c>
      <c r="K117" s="15" t="s">
        <v>289</v>
      </c>
      <c r="L117" s="15" t="s">
        <v>290</v>
      </c>
      <c r="M117" s="15">
        <v>1.1970000000000001</v>
      </c>
      <c r="N117" s="15">
        <v>1.248</v>
      </c>
      <c r="O117" s="15">
        <v>0.125</v>
      </c>
      <c r="P117" s="15">
        <v>0.872</v>
      </c>
      <c r="Q117" s="15">
        <v>0.48399999999999999</v>
      </c>
      <c r="R117" s="15">
        <v>1.4319999999999999</v>
      </c>
      <c r="S117" s="15">
        <v>10.946999999999999</v>
      </c>
      <c r="U117" s="15">
        <v>561805.79700000002</v>
      </c>
      <c r="V117" s="15">
        <v>100</v>
      </c>
    </row>
    <row r="118" spans="2:22" x14ac:dyDescent="0.25">
      <c r="B118" s="15" t="s">
        <v>136</v>
      </c>
      <c r="C118" s="15" t="s">
        <v>207</v>
      </c>
      <c r="D118" s="15" t="s">
        <v>227</v>
      </c>
      <c r="E118" s="15">
        <v>2023</v>
      </c>
      <c r="F118" s="15" t="s">
        <v>162</v>
      </c>
      <c r="G118" s="15" t="s">
        <v>133</v>
      </c>
      <c r="H118" s="15" t="s">
        <v>136</v>
      </c>
      <c r="I118" s="15" t="s">
        <v>139</v>
      </c>
      <c r="J118" s="15" t="s">
        <v>141</v>
      </c>
      <c r="K118" s="15" t="s">
        <v>289</v>
      </c>
      <c r="L118" s="15" t="s">
        <v>291</v>
      </c>
      <c r="M118" s="15">
        <v>2.0289999999999999</v>
      </c>
      <c r="N118" s="15">
        <v>1.706</v>
      </c>
      <c r="O118" s="15">
        <v>4.1000000000000002E-2</v>
      </c>
      <c r="P118" s="15">
        <v>1.6240000000000001</v>
      </c>
      <c r="Q118" s="15">
        <v>0.80300000000000005</v>
      </c>
      <c r="R118" s="15">
        <v>2.7869999999999999</v>
      </c>
      <c r="S118" s="15">
        <v>10.662000000000001</v>
      </c>
      <c r="U118" s="15">
        <v>532999.92599999998</v>
      </c>
      <c r="V118" s="15">
        <v>1690</v>
      </c>
    </row>
    <row r="119" spans="2:22" ht="30" x14ac:dyDescent="0.25">
      <c r="B119" s="15" t="s">
        <v>136</v>
      </c>
      <c r="C119" s="15" t="s">
        <v>207</v>
      </c>
      <c r="D119" s="15" t="s">
        <v>227</v>
      </c>
      <c r="E119" s="15">
        <v>2023</v>
      </c>
      <c r="F119" s="15" t="s">
        <v>162</v>
      </c>
      <c r="G119" s="15" t="s">
        <v>133</v>
      </c>
      <c r="H119" s="15" t="s">
        <v>136</v>
      </c>
      <c r="I119" s="15" t="s">
        <v>139</v>
      </c>
      <c r="J119" s="15" t="s">
        <v>141</v>
      </c>
      <c r="K119" s="15" t="s">
        <v>289</v>
      </c>
      <c r="L119" s="15" t="s">
        <v>350</v>
      </c>
      <c r="M119" s="15">
        <v>1.613</v>
      </c>
      <c r="N119" s="15">
        <v>1.5349999999999999</v>
      </c>
      <c r="O119" s="15">
        <v>0.154</v>
      </c>
      <c r="P119" s="15">
        <v>1.085</v>
      </c>
      <c r="Q119" s="15">
        <v>0.40799999999999997</v>
      </c>
      <c r="R119" s="15">
        <v>2.2250000000000001</v>
      </c>
      <c r="S119" s="15">
        <v>10.525</v>
      </c>
      <c r="U119" s="15">
        <v>526112.73199999996</v>
      </c>
      <c r="V119" s="15">
        <v>100</v>
      </c>
    </row>
    <row r="120" spans="2:22" ht="30" x14ac:dyDescent="0.25">
      <c r="B120" s="15" t="s">
        <v>136</v>
      </c>
      <c r="C120" s="15" t="s">
        <v>207</v>
      </c>
      <c r="D120" s="15" t="s">
        <v>227</v>
      </c>
      <c r="E120" s="15">
        <v>2023</v>
      </c>
      <c r="F120" s="15" t="s">
        <v>162</v>
      </c>
      <c r="G120" s="15" t="s">
        <v>133</v>
      </c>
      <c r="H120" s="15" t="s">
        <v>136</v>
      </c>
      <c r="I120" s="15" t="s">
        <v>139</v>
      </c>
      <c r="J120" s="15" t="s">
        <v>141</v>
      </c>
      <c r="K120" s="15" t="s">
        <v>289</v>
      </c>
      <c r="L120" s="15" t="s">
        <v>292</v>
      </c>
      <c r="M120" s="15">
        <v>0.82599999999999996</v>
      </c>
      <c r="N120" s="15">
        <v>0.79700000000000004</v>
      </c>
      <c r="O120" s="15">
        <v>3.5999999999999997E-2</v>
      </c>
      <c r="P120" s="15">
        <v>0.61099999999999999</v>
      </c>
      <c r="Q120" s="15">
        <v>0.29599999999999999</v>
      </c>
      <c r="R120" s="15">
        <v>1.0620000000000001</v>
      </c>
      <c r="S120" s="15">
        <v>10.552</v>
      </c>
      <c r="U120" s="15">
        <v>538142.04099999997</v>
      </c>
      <c r="V120" s="15">
        <v>500</v>
      </c>
    </row>
    <row r="121" spans="2:22" x14ac:dyDescent="0.25">
      <c r="B121" s="15" t="s">
        <v>136</v>
      </c>
      <c r="C121" s="15" t="s">
        <v>207</v>
      </c>
      <c r="D121" s="15" t="s">
        <v>227</v>
      </c>
      <c r="E121" s="15">
        <v>2023</v>
      </c>
      <c r="F121" s="15" t="s">
        <v>162</v>
      </c>
      <c r="G121" s="15" t="s">
        <v>133</v>
      </c>
      <c r="H121" s="15" t="s">
        <v>136</v>
      </c>
      <c r="I121" s="15" t="s">
        <v>139</v>
      </c>
      <c r="J121" s="15" t="s">
        <v>141</v>
      </c>
      <c r="K121" s="15" t="s">
        <v>289</v>
      </c>
      <c r="L121" s="15" t="s">
        <v>293</v>
      </c>
      <c r="M121" s="15">
        <v>1.4750000000000001</v>
      </c>
      <c r="N121" s="15">
        <v>1.258</v>
      </c>
      <c r="O121" s="15">
        <v>2.8000000000000001E-2</v>
      </c>
      <c r="P121" s="15">
        <v>1.1399999999999999</v>
      </c>
      <c r="Q121" s="15">
        <v>0.60599999999999998</v>
      </c>
      <c r="R121" s="15">
        <v>1.97</v>
      </c>
      <c r="S121" s="15">
        <v>10.601000000000001</v>
      </c>
      <c r="U121" s="15">
        <v>529348.34900000005</v>
      </c>
      <c r="V121" s="15">
        <v>2070</v>
      </c>
    </row>
    <row r="122" spans="2:22" x14ac:dyDescent="0.25">
      <c r="B122" s="15" t="s">
        <v>136</v>
      </c>
      <c r="C122" s="15" t="s">
        <v>207</v>
      </c>
      <c r="D122" s="15" t="s">
        <v>227</v>
      </c>
      <c r="E122" s="15">
        <v>2023</v>
      </c>
      <c r="F122" s="15" t="s">
        <v>162</v>
      </c>
      <c r="G122" s="15" t="s">
        <v>133</v>
      </c>
      <c r="H122" s="15" t="s">
        <v>136</v>
      </c>
      <c r="I122" s="15" t="s">
        <v>139</v>
      </c>
      <c r="J122" s="15" t="s">
        <v>141</v>
      </c>
      <c r="K122" s="15" t="s">
        <v>289</v>
      </c>
      <c r="L122" s="15" t="s">
        <v>294</v>
      </c>
      <c r="M122" s="15">
        <v>1.2869999999999999</v>
      </c>
      <c r="N122" s="15">
        <v>1.111</v>
      </c>
      <c r="O122" s="15">
        <v>2.7E-2</v>
      </c>
      <c r="P122" s="15">
        <v>0.99399999999999999</v>
      </c>
      <c r="Q122" s="15">
        <v>0.51100000000000001</v>
      </c>
      <c r="R122" s="15">
        <v>1.756</v>
      </c>
      <c r="S122" s="15">
        <v>10.673</v>
      </c>
      <c r="U122" s="15">
        <v>536916.228</v>
      </c>
      <c r="V122" s="15">
        <v>1640</v>
      </c>
    </row>
    <row r="123" spans="2:22" ht="30" x14ac:dyDescent="0.25">
      <c r="B123" s="15" t="s">
        <v>136</v>
      </c>
      <c r="C123" s="15" t="s">
        <v>207</v>
      </c>
      <c r="D123" s="15" t="s">
        <v>228</v>
      </c>
      <c r="E123" s="15">
        <v>2023</v>
      </c>
      <c r="F123" s="15" t="s">
        <v>162</v>
      </c>
      <c r="G123" s="15" t="s">
        <v>133</v>
      </c>
      <c r="H123" s="15" t="s">
        <v>136</v>
      </c>
      <c r="I123" s="15" t="s">
        <v>139</v>
      </c>
      <c r="J123" s="15" t="s">
        <v>141</v>
      </c>
      <c r="K123" s="15" t="s">
        <v>289</v>
      </c>
      <c r="L123" s="15" t="s">
        <v>290</v>
      </c>
      <c r="M123" s="15">
        <v>1.006</v>
      </c>
      <c r="N123" s="15">
        <v>0.94199999999999995</v>
      </c>
      <c r="O123" s="15">
        <v>9.4E-2</v>
      </c>
      <c r="P123" s="15">
        <v>0.747</v>
      </c>
      <c r="Q123" s="15">
        <v>0.47099999999999997</v>
      </c>
      <c r="R123" s="15">
        <v>1.171</v>
      </c>
      <c r="S123" s="15">
        <v>11.814</v>
      </c>
      <c r="U123" s="15">
        <v>876833.46600000001</v>
      </c>
      <c r="V123" s="15">
        <v>100</v>
      </c>
    </row>
    <row r="124" spans="2:22" x14ac:dyDescent="0.25">
      <c r="B124" s="15" t="s">
        <v>136</v>
      </c>
      <c r="C124" s="15" t="s">
        <v>207</v>
      </c>
      <c r="D124" s="15" t="s">
        <v>228</v>
      </c>
      <c r="E124" s="15">
        <v>2023</v>
      </c>
      <c r="F124" s="15" t="s">
        <v>162</v>
      </c>
      <c r="G124" s="15" t="s">
        <v>133</v>
      </c>
      <c r="H124" s="15" t="s">
        <v>136</v>
      </c>
      <c r="I124" s="15" t="s">
        <v>139</v>
      </c>
      <c r="J124" s="15" t="s">
        <v>141</v>
      </c>
      <c r="K124" s="15" t="s">
        <v>289</v>
      </c>
      <c r="L124" s="15" t="s">
        <v>291</v>
      </c>
      <c r="M124" s="15">
        <v>1.6859999999999999</v>
      </c>
      <c r="N124" s="15">
        <v>1.417</v>
      </c>
      <c r="O124" s="15">
        <v>3.4000000000000002E-2</v>
      </c>
      <c r="P124" s="15">
        <v>1.34</v>
      </c>
      <c r="Q124" s="15">
        <v>0.64200000000000002</v>
      </c>
      <c r="R124" s="15">
        <v>2.3679999999999999</v>
      </c>
      <c r="S124" s="15">
        <v>11.525</v>
      </c>
      <c r="U124" s="15">
        <v>835544.55200000003</v>
      </c>
      <c r="V124" s="15">
        <v>1690</v>
      </c>
    </row>
    <row r="125" spans="2:22" ht="30" x14ac:dyDescent="0.25">
      <c r="B125" s="15" t="s">
        <v>136</v>
      </c>
      <c r="C125" s="15" t="s">
        <v>207</v>
      </c>
      <c r="D125" s="15" t="s">
        <v>228</v>
      </c>
      <c r="E125" s="15">
        <v>2023</v>
      </c>
      <c r="F125" s="15" t="s">
        <v>162</v>
      </c>
      <c r="G125" s="15" t="s">
        <v>133</v>
      </c>
      <c r="H125" s="15" t="s">
        <v>136</v>
      </c>
      <c r="I125" s="15" t="s">
        <v>139</v>
      </c>
      <c r="J125" s="15" t="s">
        <v>141</v>
      </c>
      <c r="K125" s="15" t="s">
        <v>289</v>
      </c>
      <c r="L125" s="15" t="s">
        <v>350</v>
      </c>
      <c r="M125" s="15">
        <v>1.343</v>
      </c>
      <c r="N125" s="15">
        <v>1.216</v>
      </c>
      <c r="O125" s="15">
        <v>0.122</v>
      </c>
      <c r="P125" s="15">
        <v>0.99099999999999999</v>
      </c>
      <c r="Q125" s="15">
        <v>0.49299999999999999</v>
      </c>
      <c r="R125" s="15">
        <v>1.7829999999999999</v>
      </c>
      <c r="S125" s="15">
        <v>11.419</v>
      </c>
      <c r="U125" s="15">
        <v>824913.81</v>
      </c>
      <c r="V125" s="15">
        <v>100</v>
      </c>
    </row>
    <row r="126" spans="2:22" ht="30" x14ac:dyDescent="0.25">
      <c r="B126" s="15" t="s">
        <v>136</v>
      </c>
      <c r="C126" s="15" t="s">
        <v>207</v>
      </c>
      <c r="D126" s="15" t="s">
        <v>228</v>
      </c>
      <c r="E126" s="15">
        <v>2023</v>
      </c>
      <c r="F126" s="15" t="s">
        <v>162</v>
      </c>
      <c r="G126" s="15" t="s">
        <v>133</v>
      </c>
      <c r="H126" s="15" t="s">
        <v>136</v>
      </c>
      <c r="I126" s="15" t="s">
        <v>139</v>
      </c>
      <c r="J126" s="15" t="s">
        <v>141</v>
      </c>
      <c r="K126" s="15" t="s">
        <v>289</v>
      </c>
      <c r="L126" s="15" t="s">
        <v>292</v>
      </c>
      <c r="M126" s="15">
        <v>0.76300000000000001</v>
      </c>
      <c r="N126" s="15">
        <v>0.75800000000000001</v>
      </c>
      <c r="O126" s="15">
        <v>3.4000000000000002E-2</v>
      </c>
      <c r="P126" s="15">
        <v>0.54800000000000004</v>
      </c>
      <c r="Q126" s="15">
        <v>0.27600000000000002</v>
      </c>
      <c r="R126" s="15">
        <v>1.014</v>
      </c>
      <c r="S126" s="15">
        <v>11.473000000000001</v>
      </c>
      <c r="U126" s="15">
        <v>841048.95</v>
      </c>
      <c r="V126" s="15">
        <v>500</v>
      </c>
    </row>
    <row r="127" spans="2:22" x14ac:dyDescent="0.25">
      <c r="B127" s="15" t="s">
        <v>136</v>
      </c>
      <c r="C127" s="15" t="s">
        <v>207</v>
      </c>
      <c r="D127" s="15" t="s">
        <v>228</v>
      </c>
      <c r="E127" s="15">
        <v>2023</v>
      </c>
      <c r="F127" s="15" t="s">
        <v>162</v>
      </c>
      <c r="G127" s="15" t="s">
        <v>133</v>
      </c>
      <c r="H127" s="15" t="s">
        <v>136</v>
      </c>
      <c r="I127" s="15" t="s">
        <v>139</v>
      </c>
      <c r="J127" s="15" t="s">
        <v>141</v>
      </c>
      <c r="K127" s="15" t="s">
        <v>289</v>
      </c>
      <c r="L127" s="15" t="s">
        <v>293</v>
      </c>
      <c r="M127" s="15">
        <v>1.264</v>
      </c>
      <c r="N127" s="15">
        <v>1.0629999999999999</v>
      </c>
      <c r="O127" s="15">
        <v>2.3E-2</v>
      </c>
      <c r="P127" s="15">
        <v>0.96799999999999997</v>
      </c>
      <c r="Q127" s="15">
        <v>0.52700000000000002</v>
      </c>
      <c r="R127" s="15">
        <v>1.6930000000000001</v>
      </c>
      <c r="S127" s="15">
        <v>11.484999999999999</v>
      </c>
      <c r="U127" s="15">
        <v>830280.31099999999</v>
      </c>
      <c r="V127" s="15">
        <v>2070</v>
      </c>
    </row>
    <row r="128" spans="2:22" x14ac:dyDescent="0.25">
      <c r="B128" s="15" t="s">
        <v>136</v>
      </c>
      <c r="C128" s="15" t="s">
        <v>207</v>
      </c>
      <c r="D128" s="15" t="s">
        <v>228</v>
      </c>
      <c r="E128" s="15">
        <v>2023</v>
      </c>
      <c r="F128" s="15" t="s">
        <v>162</v>
      </c>
      <c r="G128" s="15" t="s">
        <v>133</v>
      </c>
      <c r="H128" s="15" t="s">
        <v>136</v>
      </c>
      <c r="I128" s="15" t="s">
        <v>139</v>
      </c>
      <c r="J128" s="15" t="s">
        <v>141</v>
      </c>
      <c r="K128" s="15" t="s">
        <v>289</v>
      </c>
      <c r="L128" s="15" t="s">
        <v>294</v>
      </c>
      <c r="M128" s="15">
        <v>1.131</v>
      </c>
      <c r="N128" s="15">
        <v>0.96499999999999997</v>
      </c>
      <c r="O128" s="15">
        <v>2.4E-2</v>
      </c>
      <c r="P128" s="15">
        <v>0.89200000000000002</v>
      </c>
      <c r="Q128" s="15">
        <v>0.44900000000000001</v>
      </c>
      <c r="R128" s="15">
        <v>1.5389999999999999</v>
      </c>
      <c r="S128" s="15">
        <v>11.574999999999999</v>
      </c>
      <c r="U128" s="15">
        <v>841275.10600000003</v>
      </c>
      <c r="V128" s="15">
        <v>1640</v>
      </c>
    </row>
    <row r="129" spans="2:22" ht="30" x14ac:dyDescent="0.25">
      <c r="B129" s="15" t="s">
        <v>136</v>
      </c>
      <c r="C129" s="15" t="s">
        <v>207</v>
      </c>
      <c r="D129" s="15" t="s">
        <v>229</v>
      </c>
      <c r="E129" s="15">
        <v>2023</v>
      </c>
      <c r="F129" s="15" t="s">
        <v>162</v>
      </c>
      <c r="G129" s="15" t="s">
        <v>133</v>
      </c>
      <c r="H129" s="15" t="s">
        <v>136</v>
      </c>
      <c r="I129" s="15" t="s">
        <v>139</v>
      </c>
      <c r="J129" s="15" t="s">
        <v>141</v>
      </c>
      <c r="K129" s="15" t="s">
        <v>289</v>
      </c>
      <c r="L129" s="15" t="s">
        <v>290</v>
      </c>
      <c r="M129" s="15">
        <v>0.89800000000000002</v>
      </c>
      <c r="N129" s="15">
        <v>0.77300000000000002</v>
      </c>
      <c r="O129" s="15">
        <v>7.6999999999999999E-2</v>
      </c>
      <c r="P129" s="15">
        <v>0.68500000000000005</v>
      </c>
      <c r="Q129" s="15">
        <v>0.46200000000000002</v>
      </c>
      <c r="R129" s="15">
        <v>1.0580000000000001</v>
      </c>
      <c r="S129" s="15">
        <v>11.814</v>
      </c>
      <c r="U129" s="15">
        <v>876828.31700000004</v>
      </c>
      <c r="V129" s="15">
        <v>100</v>
      </c>
    </row>
    <row r="130" spans="2:22" x14ac:dyDescent="0.25">
      <c r="B130" s="15" t="s">
        <v>136</v>
      </c>
      <c r="C130" s="15" t="s">
        <v>207</v>
      </c>
      <c r="D130" s="15" t="s">
        <v>229</v>
      </c>
      <c r="E130" s="15">
        <v>2023</v>
      </c>
      <c r="F130" s="15" t="s">
        <v>162</v>
      </c>
      <c r="G130" s="15" t="s">
        <v>133</v>
      </c>
      <c r="H130" s="15" t="s">
        <v>136</v>
      </c>
      <c r="I130" s="15" t="s">
        <v>139</v>
      </c>
      <c r="J130" s="15" t="s">
        <v>141</v>
      </c>
      <c r="K130" s="15" t="s">
        <v>289</v>
      </c>
      <c r="L130" s="15" t="s">
        <v>291</v>
      </c>
      <c r="M130" s="15">
        <v>1.4490000000000001</v>
      </c>
      <c r="N130" s="15">
        <v>1.27</v>
      </c>
      <c r="O130" s="15">
        <v>3.1E-2</v>
      </c>
      <c r="P130" s="15">
        <v>1.1359999999999999</v>
      </c>
      <c r="Q130" s="15">
        <v>0.53800000000000003</v>
      </c>
      <c r="R130" s="15">
        <v>1.9670000000000001</v>
      </c>
      <c r="S130" s="15">
        <v>11.525</v>
      </c>
      <c r="U130" s="15">
        <v>835534.46900000004</v>
      </c>
      <c r="V130" s="15">
        <v>1690</v>
      </c>
    </row>
    <row r="131" spans="2:22" ht="30" x14ac:dyDescent="0.25">
      <c r="B131" s="15" t="s">
        <v>136</v>
      </c>
      <c r="C131" s="15" t="s">
        <v>207</v>
      </c>
      <c r="D131" s="15" t="s">
        <v>229</v>
      </c>
      <c r="E131" s="15">
        <v>2023</v>
      </c>
      <c r="F131" s="15" t="s">
        <v>162</v>
      </c>
      <c r="G131" s="15" t="s">
        <v>133</v>
      </c>
      <c r="H131" s="15" t="s">
        <v>136</v>
      </c>
      <c r="I131" s="15" t="s">
        <v>139</v>
      </c>
      <c r="J131" s="15" t="s">
        <v>141</v>
      </c>
      <c r="K131" s="15" t="s">
        <v>289</v>
      </c>
      <c r="L131" s="15" t="s">
        <v>350</v>
      </c>
      <c r="M131" s="15">
        <v>1.1719999999999999</v>
      </c>
      <c r="N131" s="15">
        <v>1.0629999999999999</v>
      </c>
      <c r="O131" s="15">
        <v>0.106</v>
      </c>
      <c r="P131" s="15">
        <v>0.83799999999999997</v>
      </c>
      <c r="Q131" s="15">
        <v>0.38900000000000001</v>
      </c>
      <c r="R131" s="15">
        <v>1.4350000000000001</v>
      </c>
      <c r="S131" s="15">
        <v>11.419</v>
      </c>
      <c r="U131" s="15">
        <v>824910.18599999999</v>
      </c>
      <c r="V131" s="15">
        <v>100</v>
      </c>
    </row>
    <row r="132" spans="2:22" ht="30" x14ac:dyDescent="0.25">
      <c r="B132" s="15" t="s">
        <v>136</v>
      </c>
      <c r="C132" s="15" t="s">
        <v>207</v>
      </c>
      <c r="D132" s="15" t="s">
        <v>229</v>
      </c>
      <c r="E132" s="15">
        <v>2023</v>
      </c>
      <c r="F132" s="15" t="s">
        <v>162</v>
      </c>
      <c r="G132" s="15" t="s">
        <v>133</v>
      </c>
      <c r="H132" s="15" t="s">
        <v>136</v>
      </c>
      <c r="I132" s="15" t="s">
        <v>139</v>
      </c>
      <c r="J132" s="15" t="s">
        <v>141</v>
      </c>
      <c r="K132" s="15" t="s">
        <v>289</v>
      </c>
      <c r="L132" s="15" t="s">
        <v>292</v>
      </c>
      <c r="M132" s="15">
        <v>0.69099999999999995</v>
      </c>
      <c r="N132" s="15">
        <v>0.626</v>
      </c>
      <c r="O132" s="15">
        <v>2.8000000000000001E-2</v>
      </c>
      <c r="P132" s="15">
        <v>0.52300000000000002</v>
      </c>
      <c r="Q132" s="15">
        <v>0.26200000000000001</v>
      </c>
      <c r="R132" s="15">
        <v>0.91900000000000004</v>
      </c>
      <c r="S132" s="15">
        <v>11.473000000000001</v>
      </c>
      <c r="U132" s="15">
        <v>841057.58299999998</v>
      </c>
      <c r="V132" s="15">
        <v>500</v>
      </c>
    </row>
    <row r="133" spans="2:22" x14ac:dyDescent="0.25">
      <c r="B133" s="15" t="s">
        <v>136</v>
      </c>
      <c r="C133" s="15" t="s">
        <v>207</v>
      </c>
      <c r="D133" s="15" t="s">
        <v>229</v>
      </c>
      <c r="E133" s="15">
        <v>2023</v>
      </c>
      <c r="F133" s="15" t="s">
        <v>162</v>
      </c>
      <c r="G133" s="15" t="s">
        <v>133</v>
      </c>
      <c r="H133" s="15" t="s">
        <v>136</v>
      </c>
      <c r="I133" s="15" t="s">
        <v>139</v>
      </c>
      <c r="J133" s="15" t="s">
        <v>141</v>
      </c>
      <c r="K133" s="15" t="s">
        <v>289</v>
      </c>
      <c r="L133" s="15" t="s">
        <v>293</v>
      </c>
      <c r="M133" s="15">
        <v>1.117</v>
      </c>
      <c r="N133" s="15">
        <v>0.94199999999999995</v>
      </c>
      <c r="O133" s="15">
        <v>2.1000000000000001E-2</v>
      </c>
      <c r="P133" s="15">
        <v>0.873</v>
      </c>
      <c r="Q133" s="15">
        <v>0.45200000000000001</v>
      </c>
      <c r="R133" s="15">
        <v>1.492</v>
      </c>
      <c r="S133" s="15">
        <v>11.484999999999999</v>
      </c>
      <c r="U133" s="15">
        <v>830273.80900000001</v>
      </c>
      <c r="V133" s="15">
        <v>2070</v>
      </c>
    </row>
    <row r="134" spans="2:22" x14ac:dyDescent="0.25">
      <c r="B134" s="15" t="s">
        <v>136</v>
      </c>
      <c r="C134" s="15" t="s">
        <v>207</v>
      </c>
      <c r="D134" s="15" t="s">
        <v>229</v>
      </c>
      <c r="E134" s="15">
        <v>2023</v>
      </c>
      <c r="F134" s="15" t="s">
        <v>162</v>
      </c>
      <c r="G134" s="15" t="s">
        <v>133</v>
      </c>
      <c r="H134" s="15" t="s">
        <v>136</v>
      </c>
      <c r="I134" s="15" t="s">
        <v>139</v>
      </c>
      <c r="J134" s="15" t="s">
        <v>141</v>
      </c>
      <c r="K134" s="15" t="s">
        <v>289</v>
      </c>
      <c r="L134" s="15" t="s">
        <v>294</v>
      </c>
      <c r="M134" s="15">
        <v>1.0169999999999999</v>
      </c>
      <c r="N134" s="15">
        <v>0.84599999999999997</v>
      </c>
      <c r="O134" s="15">
        <v>2.1000000000000001E-2</v>
      </c>
      <c r="P134" s="15">
        <v>0.81200000000000006</v>
      </c>
      <c r="Q134" s="15">
        <v>0.41199999999999998</v>
      </c>
      <c r="R134" s="15">
        <v>1.3680000000000001</v>
      </c>
      <c r="S134" s="15">
        <v>11.576000000000001</v>
      </c>
      <c r="U134" s="15">
        <v>841313.38</v>
      </c>
      <c r="V134" s="15">
        <v>1640</v>
      </c>
    </row>
    <row r="135" spans="2:22" ht="30" x14ac:dyDescent="0.25">
      <c r="B135" s="15" t="s">
        <v>136</v>
      </c>
      <c r="C135" s="15" t="s">
        <v>207</v>
      </c>
      <c r="D135" s="15" t="s">
        <v>230</v>
      </c>
      <c r="E135" s="15">
        <v>2023</v>
      </c>
      <c r="F135" s="15" t="s">
        <v>162</v>
      </c>
      <c r="G135" s="15" t="s">
        <v>133</v>
      </c>
      <c r="H135" s="15" t="s">
        <v>136</v>
      </c>
      <c r="I135" s="15" t="s">
        <v>139</v>
      </c>
      <c r="J135" s="15" t="s">
        <v>141</v>
      </c>
      <c r="K135" s="15" t="s">
        <v>289</v>
      </c>
      <c r="L135" s="15" t="s">
        <v>290</v>
      </c>
      <c r="M135" s="15">
        <v>0.82299999999999995</v>
      </c>
      <c r="N135" s="15">
        <v>0.67500000000000004</v>
      </c>
      <c r="O135" s="15">
        <v>6.8000000000000005E-2</v>
      </c>
      <c r="P135" s="15">
        <v>0.63700000000000001</v>
      </c>
      <c r="Q135" s="15">
        <v>0.40899999999999997</v>
      </c>
      <c r="R135" s="15">
        <v>1.01</v>
      </c>
      <c r="S135" s="15">
        <v>12.614000000000001</v>
      </c>
      <c r="U135" s="15">
        <v>1137156.5490000001</v>
      </c>
      <c r="V135" s="15">
        <v>100</v>
      </c>
    </row>
    <row r="136" spans="2:22" x14ac:dyDescent="0.25">
      <c r="B136" s="15" t="s">
        <v>136</v>
      </c>
      <c r="C136" s="15" t="s">
        <v>207</v>
      </c>
      <c r="D136" s="15" t="s">
        <v>230</v>
      </c>
      <c r="E136" s="15">
        <v>2023</v>
      </c>
      <c r="F136" s="15" t="s">
        <v>162</v>
      </c>
      <c r="G136" s="15" t="s">
        <v>133</v>
      </c>
      <c r="H136" s="15" t="s">
        <v>136</v>
      </c>
      <c r="I136" s="15" t="s">
        <v>139</v>
      </c>
      <c r="J136" s="15" t="s">
        <v>141</v>
      </c>
      <c r="K136" s="15" t="s">
        <v>289</v>
      </c>
      <c r="L136" s="15" t="s">
        <v>291</v>
      </c>
      <c r="M136" s="15">
        <v>1.304</v>
      </c>
      <c r="N136" s="15">
        <v>1.1459999999999999</v>
      </c>
      <c r="O136" s="15">
        <v>2.8000000000000001E-2</v>
      </c>
      <c r="P136" s="15">
        <v>1.0109999999999999</v>
      </c>
      <c r="Q136" s="15">
        <v>0.47799999999999998</v>
      </c>
      <c r="R136" s="15">
        <v>1.794</v>
      </c>
      <c r="S136" s="15">
        <v>12.323</v>
      </c>
      <c r="U136" s="15">
        <v>1093932.6440000001</v>
      </c>
      <c r="V136" s="15">
        <v>1690</v>
      </c>
    </row>
    <row r="137" spans="2:22" ht="30" x14ac:dyDescent="0.25">
      <c r="B137" s="15" t="s">
        <v>136</v>
      </c>
      <c r="C137" s="15" t="s">
        <v>207</v>
      </c>
      <c r="D137" s="15" t="s">
        <v>230</v>
      </c>
      <c r="E137" s="15">
        <v>2023</v>
      </c>
      <c r="F137" s="15" t="s">
        <v>162</v>
      </c>
      <c r="G137" s="15" t="s">
        <v>133</v>
      </c>
      <c r="H137" s="15" t="s">
        <v>136</v>
      </c>
      <c r="I137" s="15" t="s">
        <v>139</v>
      </c>
      <c r="J137" s="15" t="s">
        <v>141</v>
      </c>
      <c r="K137" s="15" t="s">
        <v>289</v>
      </c>
      <c r="L137" s="15" t="s">
        <v>350</v>
      </c>
      <c r="M137" s="15">
        <v>1.044</v>
      </c>
      <c r="N137" s="15">
        <v>0.92600000000000005</v>
      </c>
      <c r="O137" s="15">
        <v>9.2999999999999999E-2</v>
      </c>
      <c r="P137" s="15">
        <v>0.73099999999999998</v>
      </c>
      <c r="Q137" s="15">
        <v>0.38900000000000001</v>
      </c>
      <c r="R137" s="15">
        <v>1.4450000000000001</v>
      </c>
      <c r="S137" s="15">
        <v>12.244999999999999</v>
      </c>
      <c r="U137" s="15">
        <v>1079194.037</v>
      </c>
      <c r="V137" s="15">
        <v>100</v>
      </c>
    </row>
    <row r="138" spans="2:22" ht="30" x14ac:dyDescent="0.25">
      <c r="B138" s="15" t="s">
        <v>136</v>
      </c>
      <c r="C138" s="15" t="s">
        <v>207</v>
      </c>
      <c r="D138" s="15" t="s">
        <v>230</v>
      </c>
      <c r="E138" s="15">
        <v>2023</v>
      </c>
      <c r="F138" s="15" t="s">
        <v>162</v>
      </c>
      <c r="G138" s="15" t="s">
        <v>133</v>
      </c>
      <c r="H138" s="15" t="s">
        <v>136</v>
      </c>
      <c r="I138" s="15" t="s">
        <v>139</v>
      </c>
      <c r="J138" s="15" t="s">
        <v>141</v>
      </c>
      <c r="K138" s="15" t="s">
        <v>289</v>
      </c>
      <c r="L138" s="15" t="s">
        <v>292</v>
      </c>
      <c r="M138" s="15">
        <v>0.63</v>
      </c>
      <c r="N138" s="15">
        <v>0.56399999999999995</v>
      </c>
      <c r="O138" s="15">
        <v>2.5000000000000001E-2</v>
      </c>
      <c r="P138" s="15">
        <v>0.46600000000000003</v>
      </c>
      <c r="Q138" s="15">
        <v>0.22900000000000001</v>
      </c>
      <c r="R138" s="15">
        <v>0.81499999999999995</v>
      </c>
      <c r="S138" s="15">
        <v>12.324</v>
      </c>
      <c r="U138" s="15">
        <v>1095059.696</v>
      </c>
      <c r="V138" s="15">
        <v>500</v>
      </c>
    </row>
    <row r="139" spans="2:22" x14ac:dyDescent="0.25">
      <c r="B139" s="15" t="s">
        <v>136</v>
      </c>
      <c r="C139" s="15" t="s">
        <v>207</v>
      </c>
      <c r="D139" s="15" t="s">
        <v>230</v>
      </c>
      <c r="E139" s="15">
        <v>2023</v>
      </c>
      <c r="F139" s="15" t="s">
        <v>162</v>
      </c>
      <c r="G139" s="15" t="s">
        <v>133</v>
      </c>
      <c r="H139" s="15" t="s">
        <v>136</v>
      </c>
      <c r="I139" s="15" t="s">
        <v>139</v>
      </c>
      <c r="J139" s="15" t="s">
        <v>141</v>
      </c>
      <c r="K139" s="15" t="s">
        <v>289</v>
      </c>
      <c r="L139" s="15" t="s">
        <v>293</v>
      </c>
      <c r="M139" s="15">
        <v>1.028</v>
      </c>
      <c r="N139" s="15">
        <v>0.871</v>
      </c>
      <c r="O139" s="15">
        <v>1.9E-2</v>
      </c>
      <c r="P139" s="15">
        <v>0.80900000000000005</v>
      </c>
      <c r="Q139" s="15">
        <v>0.41099999999999998</v>
      </c>
      <c r="R139" s="15">
        <v>1.3680000000000001</v>
      </c>
      <c r="S139" s="15">
        <v>12.302</v>
      </c>
      <c r="U139" s="15">
        <v>1086610.433</v>
      </c>
      <c r="V139" s="15">
        <v>2070</v>
      </c>
    </row>
    <row r="140" spans="2:22" x14ac:dyDescent="0.25">
      <c r="B140" s="15" t="s">
        <v>136</v>
      </c>
      <c r="C140" s="15" t="s">
        <v>207</v>
      </c>
      <c r="D140" s="15" t="s">
        <v>230</v>
      </c>
      <c r="E140" s="15">
        <v>2023</v>
      </c>
      <c r="F140" s="15" t="s">
        <v>162</v>
      </c>
      <c r="G140" s="15" t="s">
        <v>133</v>
      </c>
      <c r="H140" s="15" t="s">
        <v>136</v>
      </c>
      <c r="I140" s="15" t="s">
        <v>139</v>
      </c>
      <c r="J140" s="15" t="s">
        <v>141</v>
      </c>
      <c r="K140" s="15" t="s">
        <v>289</v>
      </c>
      <c r="L140" s="15" t="s">
        <v>294</v>
      </c>
      <c r="M140" s="15">
        <v>0.94499999999999995</v>
      </c>
      <c r="N140" s="15">
        <v>0.77900000000000003</v>
      </c>
      <c r="O140" s="15">
        <v>1.9E-2</v>
      </c>
      <c r="P140" s="15">
        <v>0.77800000000000002</v>
      </c>
      <c r="Q140" s="15">
        <v>0.38200000000000001</v>
      </c>
      <c r="R140" s="15">
        <v>1.302</v>
      </c>
      <c r="S140" s="15">
        <v>12.406000000000001</v>
      </c>
      <c r="U140" s="15">
        <v>1098191.152</v>
      </c>
      <c r="V140" s="15">
        <v>1640</v>
      </c>
    </row>
    <row r="141" spans="2:22" ht="30" x14ac:dyDescent="0.25">
      <c r="B141" s="15" t="s">
        <v>136</v>
      </c>
      <c r="C141" s="15" t="s">
        <v>207</v>
      </c>
      <c r="D141" s="15" t="s">
        <v>231</v>
      </c>
      <c r="E141" s="15">
        <v>2023</v>
      </c>
      <c r="F141" s="15" t="s">
        <v>162</v>
      </c>
      <c r="G141" s="15" t="s">
        <v>133</v>
      </c>
      <c r="H141" s="15" t="s">
        <v>136</v>
      </c>
      <c r="I141" s="15" t="s">
        <v>139</v>
      </c>
      <c r="J141" s="15" t="s">
        <v>141</v>
      </c>
      <c r="K141" s="15" t="s">
        <v>289</v>
      </c>
      <c r="L141" s="15" t="s">
        <v>290</v>
      </c>
      <c r="M141" s="15">
        <v>0.78200000000000003</v>
      </c>
      <c r="N141" s="15">
        <v>0.64300000000000002</v>
      </c>
      <c r="O141" s="15">
        <v>6.4000000000000001E-2</v>
      </c>
      <c r="P141" s="15">
        <v>0.62</v>
      </c>
      <c r="Q141" s="15">
        <v>0.38500000000000001</v>
      </c>
      <c r="R141" s="15">
        <v>0.91200000000000003</v>
      </c>
      <c r="S141" s="15">
        <v>12.614000000000001</v>
      </c>
      <c r="U141" s="15">
        <v>1137161.7649999999</v>
      </c>
      <c r="V141" s="15">
        <v>100</v>
      </c>
    </row>
    <row r="142" spans="2:22" x14ac:dyDescent="0.25">
      <c r="B142" s="15" t="s">
        <v>136</v>
      </c>
      <c r="C142" s="15" t="s">
        <v>207</v>
      </c>
      <c r="D142" s="15" t="s">
        <v>231</v>
      </c>
      <c r="E142" s="15">
        <v>2023</v>
      </c>
      <c r="F142" s="15" t="s">
        <v>162</v>
      </c>
      <c r="G142" s="15" t="s">
        <v>133</v>
      </c>
      <c r="H142" s="15" t="s">
        <v>136</v>
      </c>
      <c r="I142" s="15" t="s">
        <v>139</v>
      </c>
      <c r="J142" s="15" t="s">
        <v>141</v>
      </c>
      <c r="K142" s="15" t="s">
        <v>289</v>
      </c>
      <c r="L142" s="15" t="s">
        <v>291</v>
      </c>
      <c r="M142" s="15">
        <v>1.2350000000000001</v>
      </c>
      <c r="N142" s="15">
        <v>1.0680000000000001</v>
      </c>
      <c r="O142" s="15">
        <v>2.5999999999999999E-2</v>
      </c>
      <c r="P142" s="15">
        <v>0.97799999999999998</v>
      </c>
      <c r="Q142" s="15">
        <v>0.47799999999999998</v>
      </c>
      <c r="R142" s="15">
        <v>1.66</v>
      </c>
      <c r="S142" s="15">
        <v>12.323</v>
      </c>
      <c r="U142" s="15">
        <v>1093920.7479999999</v>
      </c>
      <c r="V142" s="15">
        <v>1690</v>
      </c>
    </row>
    <row r="143" spans="2:22" ht="30" x14ac:dyDescent="0.25">
      <c r="B143" s="15" t="s">
        <v>136</v>
      </c>
      <c r="C143" s="15" t="s">
        <v>207</v>
      </c>
      <c r="D143" s="15" t="s">
        <v>231</v>
      </c>
      <c r="E143" s="15">
        <v>2023</v>
      </c>
      <c r="F143" s="15" t="s">
        <v>162</v>
      </c>
      <c r="G143" s="15" t="s">
        <v>133</v>
      </c>
      <c r="H143" s="15" t="s">
        <v>136</v>
      </c>
      <c r="I143" s="15" t="s">
        <v>139</v>
      </c>
      <c r="J143" s="15" t="s">
        <v>141</v>
      </c>
      <c r="K143" s="15" t="s">
        <v>289</v>
      </c>
      <c r="L143" s="15" t="s">
        <v>350</v>
      </c>
      <c r="M143" s="15">
        <v>0.96899999999999997</v>
      </c>
      <c r="N143" s="15">
        <v>0.85499999999999998</v>
      </c>
      <c r="O143" s="15">
        <v>8.5999999999999993E-2</v>
      </c>
      <c r="P143" s="15">
        <v>0.68600000000000005</v>
      </c>
      <c r="Q143" s="15">
        <v>0.40799999999999997</v>
      </c>
      <c r="R143" s="15">
        <v>1.498</v>
      </c>
      <c r="S143" s="15">
        <v>12.244999999999999</v>
      </c>
      <c r="U143" s="15">
        <v>1079190.0689999999</v>
      </c>
      <c r="V143" s="15">
        <v>100</v>
      </c>
    </row>
    <row r="144" spans="2:22" ht="30" x14ac:dyDescent="0.25">
      <c r="B144" s="15" t="s">
        <v>136</v>
      </c>
      <c r="C144" s="15" t="s">
        <v>207</v>
      </c>
      <c r="D144" s="15" t="s">
        <v>231</v>
      </c>
      <c r="E144" s="15">
        <v>2023</v>
      </c>
      <c r="F144" s="15" t="s">
        <v>162</v>
      </c>
      <c r="G144" s="15" t="s">
        <v>133</v>
      </c>
      <c r="H144" s="15" t="s">
        <v>136</v>
      </c>
      <c r="I144" s="15" t="s">
        <v>139</v>
      </c>
      <c r="J144" s="15" t="s">
        <v>141</v>
      </c>
      <c r="K144" s="15" t="s">
        <v>289</v>
      </c>
      <c r="L144" s="15" t="s">
        <v>292</v>
      </c>
      <c r="M144" s="15">
        <v>0.60699999999999998</v>
      </c>
      <c r="N144" s="15">
        <v>0.56000000000000005</v>
      </c>
      <c r="O144" s="15">
        <v>2.5000000000000001E-2</v>
      </c>
      <c r="P144" s="15">
        <v>0.44800000000000001</v>
      </c>
      <c r="Q144" s="15">
        <v>0.224</v>
      </c>
      <c r="R144" s="15">
        <v>0.79100000000000004</v>
      </c>
      <c r="S144" s="15">
        <v>12.324</v>
      </c>
      <c r="U144" s="15">
        <v>1095142.7069999999</v>
      </c>
      <c r="V144" s="15">
        <v>500</v>
      </c>
    </row>
    <row r="145" spans="2:22" x14ac:dyDescent="0.25">
      <c r="B145" s="15" t="s">
        <v>136</v>
      </c>
      <c r="C145" s="15" t="s">
        <v>207</v>
      </c>
      <c r="D145" s="15" t="s">
        <v>231</v>
      </c>
      <c r="E145" s="15">
        <v>2023</v>
      </c>
      <c r="F145" s="15" t="s">
        <v>162</v>
      </c>
      <c r="G145" s="15" t="s">
        <v>133</v>
      </c>
      <c r="H145" s="15" t="s">
        <v>136</v>
      </c>
      <c r="I145" s="15" t="s">
        <v>139</v>
      </c>
      <c r="J145" s="15" t="s">
        <v>141</v>
      </c>
      <c r="K145" s="15" t="s">
        <v>289</v>
      </c>
      <c r="L145" s="15" t="s">
        <v>293</v>
      </c>
      <c r="M145" s="15">
        <v>0.99</v>
      </c>
      <c r="N145" s="15">
        <v>0.85899999999999999</v>
      </c>
      <c r="O145" s="15">
        <v>1.9E-2</v>
      </c>
      <c r="P145" s="15">
        <v>0.78600000000000003</v>
      </c>
      <c r="Q145" s="15">
        <v>0.39900000000000002</v>
      </c>
      <c r="R145" s="15">
        <v>1.3009999999999999</v>
      </c>
      <c r="S145" s="15">
        <v>12.302</v>
      </c>
      <c r="U145" s="15">
        <v>1086645.9890000001</v>
      </c>
      <c r="V145" s="15">
        <v>2070</v>
      </c>
    </row>
    <row r="146" spans="2:22" x14ac:dyDescent="0.25">
      <c r="B146" s="15" t="s">
        <v>136</v>
      </c>
      <c r="C146" s="15" t="s">
        <v>207</v>
      </c>
      <c r="D146" s="15" t="s">
        <v>231</v>
      </c>
      <c r="E146" s="15">
        <v>2023</v>
      </c>
      <c r="F146" s="15" t="s">
        <v>162</v>
      </c>
      <c r="G146" s="15" t="s">
        <v>133</v>
      </c>
      <c r="H146" s="15" t="s">
        <v>136</v>
      </c>
      <c r="I146" s="15" t="s">
        <v>139</v>
      </c>
      <c r="J146" s="15" t="s">
        <v>141</v>
      </c>
      <c r="K146" s="15" t="s">
        <v>289</v>
      </c>
      <c r="L146" s="15" t="s">
        <v>294</v>
      </c>
      <c r="M146" s="15">
        <v>0.91300000000000003</v>
      </c>
      <c r="N146" s="15">
        <v>0.78200000000000003</v>
      </c>
      <c r="O146" s="15">
        <v>1.9E-2</v>
      </c>
      <c r="P146" s="15">
        <v>0.72599999999999998</v>
      </c>
      <c r="Q146" s="15">
        <v>0.35499999999999998</v>
      </c>
      <c r="R146" s="15">
        <v>1.2350000000000001</v>
      </c>
      <c r="S146" s="15">
        <v>12.406000000000001</v>
      </c>
      <c r="U146" s="15">
        <v>1098178.936</v>
      </c>
      <c r="V146" s="15">
        <v>1640</v>
      </c>
    </row>
    <row r="147" spans="2:22" ht="30" x14ac:dyDescent="0.25">
      <c r="B147" s="15" t="s">
        <v>136</v>
      </c>
      <c r="C147" s="15" t="s">
        <v>207</v>
      </c>
      <c r="D147" s="15" t="s">
        <v>232</v>
      </c>
      <c r="E147" s="15">
        <v>2023</v>
      </c>
      <c r="F147" s="15" t="s">
        <v>162</v>
      </c>
      <c r="G147" s="15" t="s">
        <v>133</v>
      </c>
      <c r="H147" s="15" t="s">
        <v>136</v>
      </c>
      <c r="I147" s="15" t="s">
        <v>139</v>
      </c>
      <c r="J147" s="15" t="s">
        <v>141</v>
      </c>
      <c r="K147" s="15" t="s">
        <v>289</v>
      </c>
      <c r="L147" s="15" t="s">
        <v>290</v>
      </c>
      <c r="M147" s="15">
        <v>0.81899999999999995</v>
      </c>
      <c r="N147" s="15">
        <v>0.81699999999999995</v>
      </c>
      <c r="O147" s="15">
        <v>8.2000000000000003E-2</v>
      </c>
      <c r="P147" s="15">
        <v>0.59299999999999997</v>
      </c>
      <c r="Q147" s="15">
        <v>0.39</v>
      </c>
      <c r="R147" s="15">
        <v>0.91300000000000003</v>
      </c>
      <c r="S147" s="15">
        <v>13.195</v>
      </c>
      <c r="U147" s="15">
        <v>1303897.2879999999</v>
      </c>
      <c r="V147" s="15">
        <v>100</v>
      </c>
    </row>
    <row r="148" spans="2:22" x14ac:dyDescent="0.25">
      <c r="B148" s="15" t="s">
        <v>136</v>
      </c>
      <c r="C148" s="15" t="s">
        <v>207</v>
      </c>
      <c r="D148" s="15" t="s">
        <v>232</v>
      </c>
      <c r="E148" s="15">
        <v>2023</v>
      </c>
      <c r="F148" s="15" t="s">
        <v>162</v>
      </c>
      <c r="G148" s="15" t="s">
        <v>133</v>
      </c>
      <c r="H148" s="15" t="s">
        <v>136</v>
      </c>
      <c r="I148" s="15" t="s">
        <v>139</v>
      </c>
      <c r="J148" s="15" t="s">
        <v>141</v>
      </c>
      <c r="K148" s="15" t="s">
        <v>289</v>
      </c>
      <c r="L148" s="15" t="s">
        <v>291</v>
      </c>
      <c r="M148" s="15">
        <v>1.27</v>
      </c>
      <c r="N148" s="15">
        <v>1.155</v>
      </c>
      <c r="O148" s="15">
        <v>2.8000000000000001E-2</v>
      </c>
      <c r="P148" s="15">
        <v>1.002</v>
      </c>
      <c r="Q148" s="15">
        <v>0.50700000000000001</v>
      </c>
      <c r="R148" s="15">
        <v>1.6919999999999999</v>
      </c>
      <c r="S148" s="15">
        <v>12.920999999999999</v>
      </c>
      <c r="U148" s="15">
        <v>1264494.2290000001</v>
      </c>
      <c r="V148" s="15">
        <v>1690</v>
      </c>
    </row>
    <row r="149" spans="2:22" ht="30" x14ac:dyDescent="0.25">
      <c r="B149" s="15" t="s">
        <v>136</v>
      </c>
      <c r="C149" s="15" t="s">
        <v>207</v>
      </c>
      <c r="D149" s="15" t="s">
        <v>232</v>
      </c>
      <c r="E149" s="15">
        <v>2023</v>
      </c>
      <c r="F149" s="15" t="s">
        <v>162</v>
      </c>
      <c r="G149" s="15" t="s">
        <v>133</v>
      </c>
      <c r="H149" s="15" t="s">
        <v>136</v>
      </c>
      <c r="I149" s="15" t="s">
        <v>139</v>
      </c>
      <c r="J149" s="15" t="s">
        <v>141</v>
      </c>
      <c r="K149" s="15" t="s">
        <v>289</v>
      </c>
      <c r="L149" s="15" t="s">
        <v>350</v>
      </c>
      <c r="M149" s="15">
        <v>0.95</v>
      </c>
      <c r="N149" s="15">
        <v>0.84799999999999998</v>
      </c>
      <c r="O149" s="15">
        <v>8.5000000000000006E-2</v>
      </c>
      <c r="P149" s="15">
        <v>0.59</v>
      </c>
      <c r="Q149" s="15">
        <v>0.36399999999999999</v>
      </c>
      <c r="R149" s="15">
        <v>1.4610000000000001</v>
      </c>
      <c r="S149" s="15">
        <v>12.863</v>
      </c>
      <c r="U149" s="15">
        <v>1245407.7609999999</v>
      </c>
      <c r="V149" s="15">
        <v>100</v>
      </c>
    </row>
    <row r="150" spans="2:22" ht="30" x14ac:dyDescent="0.25">
      <c r="B150" s="15" t="s">
        <v>136</v>
      </c>
      <c r="C150" s="15" t="s">
        <v>207</v>
      </c>
      <c r="D150" s="15" t="s">
        <v>232</v>
      </c>
      <c r="E150" s="15">
        <v>2023</v>
      </c>
      <c r="F150" s="15" t="s">
        <v>162</v>
      </c>
      <c r="G150" s="15" t="s">
        <v>133</v>
      </c>
      <c r="H150" s="15" t="s">
        <v>136</v>
      </c>
      <c r="I150" s="15" t="s">
        <v>139</v>
      </c>
      <c r="J150" s="15" t="s">
        <v>141</v>
      </c>
      <c r="K150" s="15" t="s">
        <v>289</v>
      </c>
      <c r="L150" s="15" t="s">
        <v>292</v>
      </c>
      <c r="M150" s="15">
        <v>0.60699999999999998</v>
      </c>
      <c r="N150" s="15">
        <v>0.57899999999999996</v>
      </c>
      <c r="O150" s="15">
        <v>2.5999999999999999E-2</v>
      </c>
      <c r="P150" s="15">
        <v>0.44500000000000001</v>
      </c>
      <c r="Q150" s="15">
        <v>0.224</v>
      </c>
      <c r="R150" s="15">
        <v>0.76700000000000002</v>
      </c>
      <c r="S150" s="15">
        <v>12.942</v>
      </c>
      <c r="U150" s="15">
        <v>1259062.4709999999</v>
      </c>
      <c r="V150" s="15">
        <v>500</v>
      </c>
    </row>
    <row r="151" spans="2:22" x14ac:dyDescent="0.25">
      <c r="B151" s="15" t="s">
        <v>136</v>
      </c>
      <c r="C151" s="15" t="s">
        <v>207</v>
      </c>
      <c r="D151" s="15" t="s">
        <v>232</v>
      </c>
      <c r="E151" s="15">
        <v>2023</v>
      </c>
      <c r="F151" s="15" t="s">
        <v>162</v>
      </c>
      <c r="G151" s="15" t="s">
        <v>133</v>
      </c>
      <c r="H151" s="15" t="s">
        <v>136</v>
      </c>
      <c r="I151" s="15" t="s">
        <v>139</v>
      </c>
      <c r="J151" s="15" t="s">
        <v>141</v>
      </c>
      <c r="K151" s="15" t="s">
        <v>289</v>
      </c>
      <c r="L151" s="15" t="s">
        <v>293</v>
      </c>
      <c r="M151" s="15">
        <v>0.995</v>
      </c>
      <c r="N151" s="15">
        <v>0.84499999999999997</v>
      </c>
      <c r="O151" s="15">
        <v>1.9E-2</v>
      </c>
      <c r="P151" s="15">
        <v>0.77700000000000002</v>
      </c>
      <c r="Q151" s="15">
        <v>0.41499999999999998</v>
      </c>
      <c r="R151" s="15">
        <v>1.2889999999999999</v>
      </c>
      <c r="S151" s="15">
        <v>12.913</v>
      </c>
      <c r="U151" s="15">
        <v>1255040.6569999999</v>
      </c>
      <c r="V151" s="15">
        <v>2070</v>
      </c>
    </row>
    <row r="152" spans="2:22" x14ac:dyDescent="0.25">
      <c r="B152" s="15" t="s">
        <v>136</v>
      </c>
      <c r="C152" s="15" t="s">
        <v>207</v>
      </c>
      <c r="D152" s="15" t="s">
        <v>232</v>
      </c>
      <c r="E152" s="15">
        <v>2023</v>
      </c>
      <c r="F152" s="15" t="s">
        <v>162</v>
      </c>
      <c r="G152" s="15" t="s">
        <v>133</v>
      </c>
      <c r="H152" s="15" t="s">
        <v>136</v>
      </c>
      <c r="I152" s="15" t="s">
        <v>139</v>
      </c>
      <c r="J152" s="15" t="s">
        <v>141</v>
      </c>
      <c r="K152" s="15" t="s">
        <v>289</v>
      </c>
      <c r="L152" s="15" t="s">
        <v>294</v>
      </c>
      <c r="M152" s="15">
        <v>0.91200000000000003</v>
      </c>
      <c r="N152" s="15">
        <v>0.76500000000000001</v>
      </c>
      <c r="O152" s="15">
        <v>1.9E-2</v>
      </c>
      <c r="P152" s="15">
        <v>0.71599999999999997</v>
      </c>
      <c r="Q152" s="15">
        <v>0.36299999999999999</v>
      </c>
      <c r="R152" s="15">
        <v>1.24</v>
      </c>
      <c r="S152" s="15">
        <v>13.019</v>
      </c>
      <c r="U152" s="15">
        <v>1264948.145</v>
      </c>
      <c r="V152" s="15">
        <v>1640</v>
      </c>
    </row>
    <row r="153" spans="2:22" ht="30" x14ac:dyDescent="0.25">
      <c r="B153" s="15" t="s">
        <v>136</v>
      </c>
      <c r="C153" s="15" t="s">
        <v>207</v>
      </c>
      <c r="D153" s="15" t="s">
        <v>233</v>
      </c>
      <c r="E153" s="15">
        <v>2023</v>
      </c>
      <c r="F153" s="15" t="s">
        <v>162</v>
      </c>
      <c r="G153" s="15" t="s">
        <v>133</v>
      </c>
      <c r="H153" s="15" t="s">
        <v>136</v>
      </c>
      <c r="I153" s="15" t="s">
        <v>139</v>
      </c>
      <c r="J153" s="15" t="s">
        <v>141</v>
      </c>
      <c r="K153" s="15" t="s">
        <v>289</v>
      </c>
      <c r="L153" s="15" t="s">
        <v>290</v>
      </c>
      <c r="M153" s="15">
        <v>0.82099999999999995</v>
      </c>
      <c r="N153" s="15">
        <v>0.77900000000000003</v>
      </c>
      <c r="O153" s="15">
        <v>7.8E-2</v>
      </c>
      <c r="P153" s="15">
        <v>0.64900000000000002</v>
      </c>
      <c r="Q153" s="15">
        <v>0.38900000000000001</v>
      </c>
      <c r="R153" s="15">
        <v>0.94499999999999995</v>
      </c>
      <c r="S153" s="15">
        <v>13.195</v>
      </c>
      <c r="U153" s="15">
        <v>1303880.0349999999</v>
      </c>
      <c r="V153" s="15">
        <v>100</v>
      </c>
    </row>
    <row r="154" spans="2:22" x14ac:dyDescent="0.25">
      <c r="B154" s="15" t="s">
        <v>136</v>
      </c>
      <c r="C154" s="15" t="s">
        <v>207</v>
      </c>
      <c r="D154" s="15" t="s">
        <v>233</v>
      </c>
      <c r="E154" s="15">
        <v>2023</v>
      </c>
      <c r="F154" s="15" t="s">
        <v>162</v>
      </c>
      <c r="G154" s="15" t="s">
        <v>133</v>
      </c>
      <c r="H154" s="15" t="s">
        <v>136</v>
      </c>
      <c r="I154" s="15" t="s">
        <v>139</v>
      </c>
      <c r="J154" s="15" t="s">
        <v>141</v>
      </c>
      <c r="K154" s="15" t="s">
        <v>289</v>
      </c>
      <c r="L154" s="15" t="s">
        <v>291</v>
      </c>
      <c r="M154" s="15">
        <v>1.458</v>
      </c>
      <c r="N154" s="15">
        <v>1.506</v>
      </c>
      <c r="O154" s="15">
        <v>3.6999999999999998E-2</v>
      </c>
      <c r="P154" s="15">
        <v>1.081</v>
      </c>
      <c r="Q154" s="15">
        <v>0.56100000000000005</v>
      </c>
      <c r="R154" s="15">
        <v>1.8120000000000001</v>
      </c>
      <c r="S154" s="15">
        <v>12.922000000000001</v>
      </c>
      <c r="U154" s="15">
        <v>1264599.706</v>
      </c>
      <c r="V154" s="15">
        <v>1680</v>
      </c>
    </row>
    <row r="155" spans="2:22" ht="30" x14ac:dyDescent="0.25">
      <c r="B155" s="15" t="s">
        <v>136</v>
      </c>
      <c r="C155" s="15" t="s">
        <v>207</v>
      </c>
      <c r="D155" s="15" t="s">
        <v>233</v>
      </c>
      <c r="E155" s="15">
        <v>2023</v>
      </c>
      <c r="F155" s="15" t="s">
        <v>162</v>
      </c>
      <c r="G155" s="15" t="s">
        <v>133</v>
      </c>
      <c r="H155" s="15" t="s">
        <v>136</v>
      </c>
      <c r="I155" s="15" t="s">
        <v>139</v>
      </c>
      <c r="J155" s="15" t="s">
        <v>141</v>
      </c>
      <c r="K155" s="15" t="s">
        <v>289</v>
      </c>
      <c r="L155" s="15" t="s">
        <v>350</v>
      </c>
      <c r="M155" s="15">
        <v>0.96299999999999997</v>
      </c>
      <c r="N155" s="15">
        <v>0.875</v>
      </c>
      <c r="O155" s="15">
        <v>8.6999999999999994E-2</v>
      </c>
      <c r="P155" s="15">
        <v>0.69399999999999995</v>
      </c>
      <c r="Q155" s="15">
        <v>0.40899999999999997</v>
      </c>
      <c r="R155" s="15">
        <v>1.222</v>
      </c>
      <c r="S155" s="15">
        <v>12.863</v>
      </c>
      <c r="U155" s="15">
        <v>1245404.736</v>
      </c>
      <c r="V155" s="15">
        <v>100</v>
      </c>
    </row>
    <row r="156" spans="2:22" ht="30" x14ac:dyDescent="0.25">
      <c r="B156" s="15" t="s">
        <v>136</v>
      </c>
      <c r="C156" s="15" t="s">
        <v>207</v>
      </c>
      <c r="D156" s="15" t="s">
        <v>233</v>
      </c>
      <c r="E156" s="15">
        <v>2023</v>
      </c>
      <c r="F156" s="15" t="s">
        <v>162</v>
      </c>
      <c r="G156" s="15" t="s">
        <v>133</v>
      </c>
      <c r="H156" s="15" t="s">
        <v>136</v>
      </c>
      <c r="I156" s="15" t="s">
        <v>139</v>
      </c>
      <c r="J156" s="15" t="s">
        <v>141</v>
      </c>
      <c r="K156" s="15" t="s">
        <v>289</v>
      </c>
      <c r="L156" s="15" t="s">
        <v>292</v>
      </c>
      <c r="M156" s="15">
        <v>0.63100000000000001</v>
      </c>
      <c r="N156" s="15">
        <v>0.66</v>
      </c>
      <c r="O156" s="15">
        <v>0.03</v>
      </c>
      <c r="P156" s="15">
        <v>0.45800000000000002</v>
      </c>
      <c r="Q156" s="15">
        <v>0.24099999999999999</v>
      </c>
      <c r="R156" s="15">
        <v>0.79300000000000004</v>
      </c>
      <c r="S156" s="15">
        <v>12.942</v>
      </c>
      <c r="U156" s="15">
        <v>1259071.426</v>
      </c>
      <c r="V156" s="15">
        <v>500</v>
      </c>
    </row>
    <row r="157" spans="2:22" x14ac:dyDescent="0.25">
      <c r="B157" s="15" t="s">
        <v>136</v>
      </c>
      <c r="C157" s="15" t="s">
        <v>207</v>
      </c>
      <c r="D157" s="15" t="s">
        <v>233</v>
      </c>
      <c r="E157" s="15">
        <v>2023</v>
      </c>
      <c r="F157" s="15" t="s">
        <v>162</v>
      </c>
      <c r="G157" s="15" t="s">
        <v>133</v>
      </c>
      <c r="H157" s="15" t="s">
        <v>136</v>
      </c>
      <c r="I157" s="15" t="s">
        <v>139</v>
      </c>
      <c r="J157" s="15" t="s">
        <v>141</v>
      </c>
      <c r="K157" s="15" t="s">
        <v>289</v>
      </c>
      <c r="L157" s="15" t="s">
        <v>293</v>
      </c>
      <c r="M157" s="15">
        <v>1.0589999999999999</v>
      </c>
      <c r="N157" s="15">
        <v>0.92600000000000005</v>
      </c>
      <c r="O157" s="15">
        <v>0.02</v>
      </c>
      <c r="P157" s="15">
        <v>0.81200000000000006</v>
      </c>
      <c r="Q157" s="15">
        <v>0.443</v>
      </c>
      <c r="R157" s="15">
        <v>1.3660000000000001</v>
      </c>
      <c r="S157" s="15">
        <v>12.913</v>
      </c>
      <c r="U157" s="15">
        <v>1255046.2819999999</v>
      </c>
      <c r="V157" s="15">
        <v>2070</v>
      </c>
    </row>
    <row r="158" spans="2:22" x14ac:dyDescent="0.25">
      <c r="B158" s="15" t="s">
        <v>136</v>
      </c>
      <c r="C158" s="15" t="s">
        <v>207</v>
      </c>
      <c r="D158" s="15" t="s">
        <v>233</v>
      </c>
      <c r="E158" s="15">
        <v>2023</v>
      </c>
      <c r="F158" s="15" t="s">
        <v>162</v>
      </c>
      <c r="G158" s="15" t="s">
        <v>133</v>
      </c>
      <c r="H158" s="15" t="s">
        <v>136</v>
      </c>
      <c r="I158" s="15" t="s">
        <v>139</v>
      </c>
      <c r="J158" s="15" t="s">
        <v>141</v>
      </c>
      <c r="K158" s="15" t="s">
        <v>289</v>
      </c>
      <c r="L158" s="15" t="s">
        <v>294</v>
      </c>
      <c r="M158" s="15">
        <v>0.96699999999999997</v>
      </c>
      <c r="N158" s="15">
        <v>0.85199999999999998</v>
      </c>
      <c r="O158" s="15">
        <v>2.1000000000000001E-2</v>
      </c>
      <c r="P158" s="15">
        <v>0.76</v>
      </c>
      <c r="Q158" s="15">
        <v>0.38300000000000001</v>
      </c>
      <c r="R158" s="15">
        <v>1.2569999999999999</v>
      </c>
      <c r="S158" s="15">
        <v>13.019</v>
      </c>
      <c r="U158" s="15">
        <v>1264935.2990000001</v>
      </c>
      <c r="V158" s="15">
        <v>1640</v>
      </c>
    </row>
    <row r="159" spans="2:22" ht="30" x14ac:dyDescent="0.25">
      <c r="B159" s="15" t="s">
        <v>136</v>
      </c>
      <c r="C159" s="15" t="s">
        <v>207</v>
      </c>
      <c r="D159" s="15" t="s">
        <v>234</v>
      </c>
      <c r="E159" s="15">
        <v>2023</v>
      </c>
      <c r="F159" s="15" t="s">
        <v>162</v>
      </c>
      <c r="G159" s="15" t="s">
        <v>133</v>
      </c>
      <c r="H159" s="15" t="s">
        <v>136</v>
      </c>
      <c r="I159" s="15" t="s">
        <v>139</v>
      </c>
      <c r="J159" s="15" t="s">
        <v>141</v>
      </c>
      <c r="K159" s="15" t="s">
        <v>289</v>
      </c>
      <c r="L159" s="15" t="s">
        <v>290</v>
      </c>
      <c r="M159" s="15">
        <v>0.78200000000000003</v>
      </c>
      <c r="N159" s="15">
        <v>0.70899999999999996</v>
      </c>
      <c r="O159" s="15">
        <v>7.0999999999999994E-2</v>
      </c>
      <c r="P159" s="15">
        <v>0.61799999999999999</v>
      </c>
      <c r="Q159" s="15">
        <v>0.32</v>
      </c>
      <c r="R159" s="15">
        <v>0.94399999999999995</v>
      </c>
      <c r="S159" s="15">
        <v>13.601000000000001</v>
      </c>
      <c r="U159" s="15">
        <v>1370653.264</v>
      </c>
      <c r="V159" s="15">
        <v>100</v>
      </c>
    </row>
    <row r="160" spans="2:22" x14ac:dyDescent="0.25">
      <c r="B160" s="15" t="s">
        <v>136</v>
      </c>
      <c r="C160" s="15" t="s">
        <v>207</v>
      </c>
      <c r="D160" s="15" t="s">
        <v>234</v>
      </c>
      <c r="E160" s="15">
        <v>2023</v>
      </c>
      <c r="F160" s="15" t="s">
        <v>162</v>
      </c>
      <c r="G160" s="15" t="s">
        <v>133</v>
      </c>
      <c r="H160" s="15" t="s">
        <v>136</v>
      </c>
      <c r="I160" s="15" t="s">
        <v>139</v>
      </c>
      <c r="J160" s="15" t="s">
        <v>141</v>
      </c>
      <c r="K160" s="15" t="s">
        <v>289</v>
      </c>
      <c r="L160" s="15" t="s">
        <v>291</v>
      </c>
      <c r="M160" s="15">
        <v>1.35</v>
      </c>
      <c r="N160" s="15">
        <v>1.306</v>
      </c>
      <c r="O160" s="15">
        <v>3.2000000000000001E-2</v>
      </c>
      <c r="P160" s="15">
        <v>1.0529999999999999</v>
      </c>
      <c r="Q160" s="15">
        <v>0.55900000000000005</v>
      </c>
      <c r="R160" s="15">
        <v>1.7490000000000001</v>
      </c>
      <c r="S160" s="15">
        <v>13.339</v>
      </c>
      <c r="U160" s="15">
        <v>1332492.058</v>
      </c>
      <c r="V160" s="15">
        <v>1680</v>
      </c>
    </row>
    <row r="161" spans="2:22" ht="30" x14ac:dyDescent="0.25">
      <c r="B161" s="15" t="s">
        <v>136</v>
      </c>
      <c r="C161" s="15" t="s">
        <v>207</v>
      </c>
      <c r="D161" s="15" t="s">
        <v>234</v>
      </c>
      <c r="E161" s="15">
        <v>2023</v>
      </c>
      <c r="F161" s="15" t="s">
        <v>162</v>
      </c>
      <c r="G161" s="15" t="s">
        <v>133</v>
      </c>
      <c r="H161" s="15" t="s">
        <v>136</v>
      </c>
      <c r="I161" s="15" t="s">
        <v>139</v>
      </c>
      <c r="J161" s="15" t="s">
        <v>141</v>
      </c>
      <c r="K161" s="15" t="s">
        <v>289</v>
      </c>
      <c r="L161" s="15" t="s">
        <v>350</v>
      </c>
      <c r="M161" s="15">
        <v>0.98399999999999999</v>
      </c>
      <c r="N161" s="15">
        <v>0.97299999999999998</v>
      </c>
      <c r="O161" s="15">
        <v>9.7000000000000003E-2</v>
      </c>
      <c r="P161" s="15">
        <v>0.79300000000000004</v>
      </c>
      <c r="Q161" s="15">
        <v>0.38900000000000001</v>
      </c>
      <c r="R161" s="15">
        <v>1.026</v>
      </c>
      <c r="S161" s="15">
        <v>13.295999999999999</v>
      </c>
      <c r="U161" s="15">
        <v>1313124.051</v>
      </c>
      <c r="V161" s="15">
        <v>100</v>
      </c>
    </row>
    <row r="162" spans="2:22" ht="30" x14ac:dyDescent="0.25">
      <c r="B162" s="15" t="s">
        <v>136</v>
      </c>
      <c r="C162" s="15" t="s">
        <v>207</v>
      </c>
      <c r="D162" s="15" t="s">
        <v>234</v>
      </c>
      <c r="E162" s="15">
        <v>2023</v>
      </c>
      <c r="F162" s="15" t="s">
        <v>162</v>
      </c>
      <c r="G162" s="15" t="s">
        <v>133</v>
      </c>
      <c r="H162" s="15" t="s">
        <v>136</v>
      </c>
      <c r="I162" s="15" t="s">
        <v>139</v>
      </c>
      <c r="J162" s="15" t="s">
        <v>141</v>
      </c>
      <c r="K162" s="15" t="s">
        <v>289</v>
      </c>
      <c r="L162" s="15" t="s">
        <v>292</v>
      </c>
      <c r="M162" s="15">
        <v>0.6</v>
      </c>
      <c r="N162" s="15">
        <v>0.60399999999999998</v>
      </c>
      <c r="O162" s="15">
        <v>2.7E-2</v>
      </c>
      <c r="P162" s="15">
        <v>0.46</v>
      </c>
      <c r="Q162" s="15">
        <v>0.24299999999999999</v>
      </c>
      <c r="R162" s="15">
        <v>0.75600000000000001</v>
      </c>
      <c r="S162" s="15">
        <v>13.375</v>
      </c>
      <c r="U162" s="15">
        <v>1326240.5260000001</v>
      </c>
      <c r="V162" s="15">
        <v>500</v>
      </c>
    </row>
    <row r="163" spans="2:22" x14ac:dyDescent="0.25">
      <c r="B163" s="15" t="s">
        <v>136</v>
      </c>
      <c r="C163" s="15" t="s">
        <v>207</v>
      </c>
      <c r="D163" s="15" t="s">
        <v>234</v>
      </c>
      <c r="E163" s="15">
        <v>2023</v>
      </c>
      <c r="F163" s="15" t="s">
        <v>162</v>
      </c>
      <c r="G163" s="15" t="s">
        <v>133</v>
      </c>
      <c r="H163" s="15" t="s">
        <v>136</v>
      </c>
      <c r="I163" s="15" t="s">
        <v>139</v>
      </c>
      <c r="J163" s="15" t="s">
        <v>141</v>
      </c>
      <c r="K163" s="15" t="s">
        <v>289</v>
      </c>
      <c r="L163" s="15" t="s">
        <v>293</v>
      </c>
      <c r="M163" s="15">
        <v>1.004</v>
      </c>
      <c r="N163" s="15">
        <v>0.82099999999999995</v>
      </c>
      <c r="O163" s="15">
        <v>1.7999999999999999E-2</v>
      </c>
      <c r="P163" s="15">
        <v>0.81499999999999995</v>
      </c>
      <c r="Q163" s="15">
        <v>0.44</v>
      </c>
      <c r="R163" s="15">
        <v>1.3089999999999999</v>
      </c>
      <c r="S163" s="15">
        <v>13.337999999999999</v>
      </c>
      <c r="U163" s="15">
        <v>1322319.486</v>
      </c>
      <c r="V163" s="15">
        <v>2070</v>
      </c>
    </row>
    <row r="164" spans="2:22" x14ac:dyDescent="0.25">
      <c r="B164" s="15" t="s">
        <v>136</v>
      </c>
      <c r="C164" s="15" t="s">
        <v>207</v>
      </c>
      <c r="D164" s="15" t="s">
        <v>234</v>
      </c>
      <c r="E164" s="15">
        <v>2023</v>
      </c>
      <c r="F164" s="15" t="s">
        <v>162</v>
      </c>
      <c r="G164" s="15" t="s">
        <v>133</v>
      </c>
      <c r="H164" s="15" t="s">
        <v>136</v>
      </c>
      <c r="I164" s="15" t="s">
        <v>139</v>
      </c>
      <c r="J164" s="15" t="s">
        <v>141</v>
      </c>
      <c r="K164" s="15" t="s">
        <v>289</v>
      </c>
      <c r="L164" s="15" t="s">
        <v>294</v>
      </c>
      <c r="M164" s="15">
        <v>0.89900000000000002</v>
      </c>
      <c r="N164" s="15">
        <v>0.73099999999999998</v>
      </c>
      <c r="O164" s="15">
        <v>1.7999999999999999E-2</v>
      </c>
      <c r="P164" s="15">
        <v>0.72899999999999998</v>
      </c>
      <c r="Q164" s="15">
        <v>0.376</v>
      </c>
      <c r="R164" s="15">
        <v>1.2130000000000001</v>
      </c>
      <c r="S164" s="15">
        <v>13.446</v>
      </c>
      <c r="U164" s="15">
        <v>1332295.463</v>
      </c>
      <c r="V164" s="15">
        <v>1640</v>
      </c>
    </row>
    <row r="165" spans="2:22" ht="30" x14ac:dyDescent="0.25">
      <c r="B165" s="15" t="s">
        <v>136</v>
      </c>
      <c r="C165" s="15" t="s">
        <v>207</v>
      </c>
      <c r="D165" s="15" t="s">
        <v>235</v>
      </c>
      <c r="E165" s="15">
        <v>2023</v>
      </c>
      <c r="F165" s="15" t="s">
        <v>162</v>
      </c>
      <c r="G165" s="15" t="s">
        <v>133</v>
      </c>
      <c r="H165" s="15" t="s">
        <v>136</v>
      </c>
      <c r="I165" s="15" t="s">
        <v>139</v>
      </c>
      <c r="J165" s="15" t="s">
        <v>141</v>
      </c>
      <c r="K165" s="15" t="s">
        <v>289</v>
      </c>
      <c r="L165" s="15" t="s">
        <v>290</v>
      </c>
      <c r="M165" s="15">
        <v>0.77600000000000002</v>
      </c>
      <c r="N165" s="15">
        <v>0.69099999999999995</v>
      </c>
      <c r="O165" s="15">
        <v>6.9000000000000006E-2</v>
      </c>
      <c r="P165" s="15">
        <v>0.58599999999999997</v>
      </c>
      <c r="Q165" s="15">
        <v>0.317</v>
      </c>
      <c r="R165" s="15">
        <v>0.871</v>
      </c>
      <c r="S165" s="15">
        <v>13.601000000000001</v>
      </c>
      <c r="U165" s="15">
        <v>1370677.1880000001</v>
      </c>
      <c r="V165" s="15">
        <v>100</v>
      </c>
    </row>
    <row r="166" spans="2:22" x14ac:dyDescent="0.25">
      <c r="B166" s="15" t="s">
        <v>136</v>
      </c>
      <c r="C166" s="15" t="s">
        <v>207</v>
      </c>
      <c r="D166" s="15" t="s">
        <v>235</v>
      </c>
      <c r="E166" s="15">
        <v>2023</v>
      </c>
      <c r="F166" s="15" t="s">
        <v>162</v>
      </c>
      <c r="G166" s="15" t="s">
        <v>133</v>
      </c>
      <c r="H166" s="15" t="s">
        <v>136</v>
      </c>
      <c r="I166" s="15" t="s">
        <v>139</v>
      </c>
      <c r="J166" s="15" t="s">
        <v>141</v>
      </c>
      <c r="K166" s="15" t="s">
        <v>289</v>
      </c>
      <c r="L166" s="15" t="s">
        <v>291</v>
      </c>
      <c r="M166" s="15">
        <v>1.272</v>
      </c>
      <c r="N166" s="15">
        <v>1.1140000000000001</v>
      </c>
      <c r="O166" s="15">
        <v>2.7E-2</v>
      </c>
      <c r="P166" s="15">
        <v>1.022</v>
      </c>
      <c r="Q166" s="15">
        <v>0.55100000000000005</v>
      </c>
      <c r="R166" s="15">
        <v>1.6479999999999999</v>
      </c>
      <c r="S166" s="15">
        <v>13.339</v>
      </c>
      <c r="U166" s="15">
        <v>1332568.4080000001</v>
      </c>
      <c r="V166" s="15">
        <v>1680</v>
      </c>
    </row>
    <row r="167" spans="2:22" ht="30" x14ac:dyDescent="0.25">
      <c r="B167" s="15" t="s">
        <v>136</v>
      </c>
      <c r="C167" s="15" t="s">
        <v>207</v>
      </c>
      <c r="D167" s="15" t="s">
        <v>235</v>
      </c>
      <c r="E167" s="15">
        <v>2023</v>
      </c>
      <c r="F167" s="15" t="s">
        <v>162</v>
      </c>
      <c r="G167" s="15" t="s">
        <v>133</v>
      </c>
      <c r="H167" s="15" t="s">
        <v>136</v>
      </c>
      <c r="I167" s="15" t="s">
        <v>139</v>
      </c>
      <c r="J167" s="15" t="s">
        <v>141</v>
      </c>
      <c r="K167" s="15" t="s">
        <v>289</v>
      </c>
      <c r="L167" s="15" t="s">
        <v>350</v>
      </c>
      <c r="M167" s="15">
        <v>1.01</v>
      </c>
      <c r="N167" s="15">
        <v>0.96699999999999997</v>
      </c>
      <c r="O167" s="15">
        <v>9.7000000000000003E-2</v>
      </c>
      <c r="P167" s="15">
        <v>0.72299999999999998</v>
      </c>
      <c r="Q167" s="15">
        <v>0.39600000000000002</v>
      </c>
      <c r="R167" s="15">
        <v>1.351</v>
      </c>
      <c r="S167" s="15">
        <v>13.295999999999999</v>
      </c>
      <c r="U167" s="15">
        <v>1313113.5589999999</v>
      </c>
      <c r="V167" s="15">
        <v>100</v>
      </c>
    </row>
    <row r="168" spans="2:22" ht="30" x14ac:dyDescent="0.25">
      <c r="B168" s="15" t="s">
        <v>136</v>
      </c>
      <c r="C168" s="15" t="s">
        <v>207</v>
      </c>
      <c r="D168" s="15" t="s">
        <v>235</v>
      </c>
      <c r="E168" s="15">
        <v>2023</v>
      </c>
      <c r="F168" s="15" t="s">
        <v>162</v>
      </c>
      <c r="G168" s="15" t="s">
        <v>133</v>
      </c>
      <c r="H168" s="15" t="s">
        <v>136</v>
      </c>
      <c r="I168" s="15" t="s">
        <v>139</v>
      </c>
      <c r="J168" s="15" t="s">
        <v>141</v>
      </c>
      <c r="K168" s="15" t="s">
        <v>289</v>
      </c>
      <c r="L168" s="15" t="s">
        <v>292</v>
      </c>
      <c r="M168" s="15">
        <v>0.57699999999999996</v>
      </c>
      <c r="N168" s="15">
        <v>0.501</v>
      </c>
      <c r="O168" s="15">
        <v>2.1999999999999999E-2</v>
      </c>
      <c r="P168" s="15">
        <v>0.441</v>
      </c>
      <c r="Q168" s="15">
        <v>0.23</v>
      </c>
      <c r="R168" s="15">
        <v>0.752</v>
      </c>
      <c r="S168" s="15">
        <v>13.375</v>
      </c>
      <c r="U168" s="15">
        <v>1326216.075</v>
      </c>
      <c r="V168" s="15">
        <v>500</v>
      </c>
    </row>
    <row r="169" spans="2:22" x14ac:dyDescent="0.25">
      <c r="B169" s="15" t="s">
        <v>136</v>
      </c>
      <c r="C169" s="15" t="s">
        <v>207</v>
      </c>
      <c r="D169" s="15" t="s">
        <v>235</v>
      </c>
      <c r="E169" s="15">
        <v>2023</v>
      </c>
      <c r="F169" s="15" t="s">
        <v>162</v>
      </c>
      <c r="G169" s="15" t="s">
        <v>133</v>
      </c>
      <c r="H169" s="15" t="s">
        <v>136</v>
      </c>
      <c r="I169" s="15" t="s">
        <v>139</v>
      </c>
      <c r="J169" s="15" t="s">
        <v>141</v>
      </c>
      <c r="K169" s="15" t="s">
        <v>289</v>
      </c>
      <c r="L169" s="15" t="s">
        <v>293</v>
      </c>
      <c r="M169" s="15">
        <v>0.98099999999999998</v>
      </c>
      <c r="N169" s="15">
        <v>0.78200000000000003</v>
      </c>
      <c r="O169" s="15">
        <v>1.7000000000000001E-2</v>
      </c>
      <c r="P169" s="15">
        <v>0.79700000000000004</v>
      </c>
      <c r="Q169" s="15">
        <v>0.44900000000000001</v>
      </c>
      <c r="R169" s="15">
        <v>1.26</v>
      </c>
      <c r="S169" s="15">
        <v>13.337999999999999</v>
      </c>
      <c r="U169" s="15">
        <v>1322320.7209999999</v>
      </c>
      <c r="V169" s="15">
        <v>2070</v>
      </c>
    </row>
    <row r="170" spans="2:22" x14ac:dyDescent="0.25">
      <c r="B170" s="15" t="s">
        <v>136</v>
      </c>
      <c r="C170" s="15" t="s">
        <v>207</v>
      </c>
      <c r="D170" s="15" t="s">
        <v>235</v>
      </c>
      <c r="E170" s="15">
        <v>2023</v>
      </c>
      <c r="F170" s="15" t="s">
        <v>162</v>
      </c>
      <c r="G170" s="15" t="s">
        <v>133</v>
      </c>
      <c r="H170" s="15" t="s">
        <v>136</v>
      </c>
      <c r="I170" s="15" t="s">
        <v>139</v>
      </c>
      <c r="J170" s="15" t="s">
        <v>141</v>
      </c>
      <c r="K170" s="15" t="s">
        <v>289</v>
      </c>
      <c r="L170" s="15" t="s">
        <v>294</v>
      </c>
      <c r="M170" s="15">
        <v>0.88600000000000001</v>
      </c>
      <c r="N170" s="15">
        <v>0.70799999999999996</v>
      </c>
      <c r="O170" s="15">
        <v>1.7000000000000001E-2</v>
      </c>
      <c r="P170" s="15">
        <v>0.71199999999999997</v>
      </c>
      <c r="Q170" s="15">
        <v>0.38300000000000001</v>
      </c>
      <c r="R170" s="15">
        <v>1.2030000000000001</v>
      </c>
      <c r="S170" s="15">
        <v>13.446</v>
      </c>
      <c r="U170" s="15">
        <v>1332297.53</v>
      </c>
      <c r="V170" s="15">
        <v>1640</v>
      </c>
    </row>
    <row r="171" spans="2:22" ht="30" x14ac:dyDescent="0.25">
      <c r="B171" s="15" t="s">
        <v>136</v>
      </c>
      <c r="C171" s="15" t="s">
        <v>207</v>
      </c>
      <c r="D171" s="15" t="s">
        <v>236</v>
      </c>
      <c r="E171" s="15">
        <v>2023</v>
      </c>
      <c r="F171" s="15" t="s">
        <v>162</v>
      </c>
      <c r="G171" s="15" t="s">
        <v>133</v>
      </c>
      <c r="H171" s="15" t="s">
        <v>136</v>
      </c>
      <c r="I171" s="15" t="s">
        <v>139</v>
      </c>
      <c r="J171" s="15" t="s">
        <v>141</v>
      </c>
      <c r="K171" s="15" t="s">
        <v>289</v>
      </c>
      <c r="L171" s="15" t="s">
        <v>290</v>
      </c>
      <c r="M171" s="15">
        <v>0.75700000000000001</v>
      </c>
      <c r="N171" s="15">
        <v>0.71499999999999997</v>
      </c>
      <c r="O171" s="15">
        <v>7.0999999999999994E-2</v>
      </c>
      <c r="P171" s="15">
        <v>0.58399999999999996</v>
      </c>
      <c r="Q171" s="15">
        <v>0.34799999999999998</v>
      </c>
      <c r="R171" s="15">
        <v>0.83699999999999997</v>
      </c>
      <c r="S171" s="15">
        <v>13.85</v>
      </c>
      <c r="U171" s="15">
        <v>1328389.3219999999</v>
      </c>
      <c r="V171" s="15">
        <v>100</v>
      </c>
    </row>
    <row r="172" spans="2:22" x14ac:dyDescent="0.25">
      <c r="B172" s="15" t="s">
        <v>136</v>
      </c>
      <c r="C172" s="15" t="s">
        <v>207</v>
      </c>
      <c r="D172" s="15" t="s">
        <v>236</v>
      </c>
      <c r="E172" s="15">
        <v>2023</v>
      </c>
      <c r="F172" s="15" t="s">
        <v>162</v>
      </c>
      <c r="G172" s="15" t="s">
        <v>133</v>
      </c>
      <c r="H172" s="15" t="s">
        <v>136</v>
      </c>
      <c r="I172" s="15" t="s">
        <v>139</v>
      </c>
      <c r="J172" s="15" t="s">
        <v>141</v>
      </c>
      <c r="K172" s="15" t="s">
        <v>289</v>
      </c>
      <c r="L172" s="15" t="s">
        <v>291</v>
      </c>
      <c r="M172" s="15">
        <v>1.2290000000000001</v>
      </c>
      <c r="N172" s="15">
        <v>1.0089999999999999</v>
      </c>
      <c r="O172" s="15">
        <v>2.5000000000000001E-2</v>
      </c>
      <c r="P172" s="15">
        <v>1.0109999999999999</v>
      </c>
      <c r="Q172" s="15">
        <v>0.55000000000000004</v>
      </c>
      <c r="R172" s="15">
        <v>1.62</v>
      </c>
      <c r="S172" s="15">
        <v>13.593999999999999</v>
      </c>
      <c r="U172" s="15">
        <v>1291107.6470000001</v>
      </c>
      <c r="V172" s="15">
        <v>1680</v>
      </c>
    </row>
    <row r="173" spans="2:22" ht="30" x14ac:dyDescent="0.25">
      <c r="B173" s="15" t="s">
        <v>136</v>
      </c>
      <c r="C173" s="15" t="s">
        <v>207</v>
      </c>
      <c r="D173" s="15" t="s">
        <v>236</v>
      </c>
      <c r="E173" s="15">
        <v>2023</v>
      </c>
      <c r="F173" s="15" t="s">
        <v>162</v>
      </c>
      <c r="G173" s="15" t="s">
        <v>133</v>
      </c>
      <c r="H173" s="15" t="s">
        <v>136</v>
      </c>
      <c r="I173" s="15" t="s">
        <v>139</v>
      </c>
      <c r="J173" s="15" t="s">
        <v>141</v>
      </c>
      <c r="K173" s="15" t="s">
        <v>289</v>
      </c>
      <c r="L173" s="15" t="s">
        <v>350</v>
      </c>
      <c r="M173" s="15">
        <v>1.0289999999999999</v>
      </c>
      <c r="N173" s="15">
        <v>0.94899999999999995</v>
      </c>
      <c r="O173" s="15">
        <v>9.5000000000000001E-2</v>
      </c>
      <c r="P173" s="15">
        <v>0.752</v>
      </c>
      <c r="Q173" s="15">
        <v>0.38900000000000001</v>
      </c>
      <c r="R173" s="15">
        <v>1.103</v>
      </c>
      <c r="S173" s="15">
        <v>13.557</v>
      </c>
      <c r="U173" s="15">
        <v>1270116.8289999999</v>
      </c>
      <c r="V173" s="15">
        <v>100</v>
      </c>
    </row>
    <row r="174" spans="2:22" ht="30" x14ac:dyDescent="0.25">
      <c r="B174" s="15" t="s">
        <v>136</v>
      </c>
      <c r="C174" s="15" t="s">
        <v>207</v>
      </c>
      <c r="D174" s="15" t="s">
        <v>236</v>
      </c>
      <c r="E174" s="15">
        <v>2023</v>
      </c>
      <c r="F174" s="15" t="s">
        <v>162</v>
      </c>
      <c r="G174" s="15" t="s">
        <v>133</v>
      </c>
      <c r="H174" s="15" t="s">
        <v>136</v>
      </c>
      <c r="I174" s="15" t="s">
        <v>139</v>
      </c>
      <c r="J174" s="15" t="s">
        <v>141</v>
      </c>
      <c r="K174" s="15" t="s">
        <v>289</v>
      </c>
      <c r="L174" s="15" t="s">
        <v>292</v>
      </c>
      <c r="M174" s="15">
        <v>0.55400000000000005</v>
      </c>
      <c r="N174" s="15">
        <v>0.47799999999999998</v>
      </c>
      <c r="O174" s="15">
        <v>2.1000000000000001E-2</v>
      </c>
      <c r="P174" s="15">
        <v>0.432</v>
      </c>
      <c r="Q174" s="15">
        <v>0.22</v>
      </c>
      <c r="R174" s="15">
        <v>0.70799999999999996</v>
      </c>
      <c r="S174" s="15">
        <v>13.628</v>
      </c>
      <c r="U174" s="15">
        <v>1282398.54</v>
      </c>
      <c r="V174" s="15">
        <v>500</v>
      </c>
    </row>
    <row r="175" spans="2:22" x14ac:dyDescent="0.25">
      <c r="B175" s="15" t="s">
        <v>136</v>
      </c>
      <c r="C175" s="15" t="s">
        <v>207</v>
      </c>
      <c r="D175" s="15" t="s">
        <v>236</v>
      </c>
      <c r="E175" s="15">
        <v>2023</v>
      </c>
      <c r="F175" s="15" t="s">
        <v>162</v>
      </c>
      <c r="G175" s="15" t="s">
        <v>133</v>
      </c>
      <c r="H175" s="15" t="s">
        <v>136</v>
      </c>
      <c r="I175" s="15" t="s">
        <v>139</v>
      </c>
      <c r="J175" s="15" t="s">
        <v>141</v>
      </c>
      <c r="K175" s="15" t="s">
        <v>289</v>
      </c>
      <c r="L175" s="15" t="s">
        <v>293</v>
      </c>
      <c r="M175" s="15">
        <v>0.95799999999999996</v>
      </c>
      <c r="N175" s="15">
        <v>0.76300000000000001</v>
      </c>
      <c r="O175" s="15">
        <v>1.7000000000000001E-2</v>
      </c>
      <c r="P175" s="15">
        <v>0.76900000000000002</v>
      </c>
      <c r="Q175" s="15">
        <v>0.44500000000000001</v>
      </c>
      <c r="R175" s="15">
        <v>1.2450000000000001</v>
      </c>
      <c r="S175" s="15">
        <v>13.597</v>
      </c>
      <c r="U175" s="15">
        <v>1281441.902</v>
      </c>
      <c r="V175" s="15">
        <v>2070</v>
      </c>
    </row>
    <row r="176" spans="2:22" x14ac:dyDescent="0.25">
      <c r="B176" s="15" t="s">
        <v>136</v>
      </c>
      <c r="C176" s="15" t="s">
        <v>207</v>
      </c>
      <c r="D176" s="15" t="s">
        <v>236</v>
      </c>
      <c r="E176" s="15">
        <v>2023</v>
      </c>
      <c r="F176" s="15" t="s">
        <v>162</v>
      </c>
      <c r="G176" s="15" t="s">
        <v>133</v>
      </c>
      <c r="H176" s="15" t="s">
        <v>136</v>
      </c>
      <c r="I176" s="15" t="s">
        <v>139</v>
      </c>
      <c r="J176" s="15" t="s">
        <v>141</v>
      </c>
      <c r="K176" s="15" t="s">
        <v>289</v>
      </c>
      <c r="L176" s="15" t="s">
        <v>294</v>
      </c>
      <c r="M176" s="15">
        <v>0.86</v>
      </c>
      <c r="N176" s="15">
        <v>0.67900000000000005</v>
      </c>
      <c r="O176" s="15">
        <v>1.7000000000000001E-2</v>
      </c>
      <c r="P176" s="15">
        <v>0.69399999999999995</v>
      </c>
      <c r="Q176" s="15">
        <v>0.376</v>
      </c>
      <c r="R176" s="15">
        <v>1.1719999999999999</v>
      </c>
      <c r="S176" s="15">
        <v>13.702</v>
      </c>
      <c r="U176" s="15">
        <v>1290028.74</v>
      </c>
      <c r="V176" s="15">
        <v>1640</v>
      </c>
    </row>
    <row r="177" spans="2:22" ht="30" x14ac:dyDescent="0.25">
      <c r="B177" s="15" t="s">
        <v>136</v>
      </c>
      <c r="C177" s="15" t="s">
        <v>207</v>
      </c>
      <c r="D177" s="15" t="s">
        <v>237</v>
      </c>
      <c r="E177" s="15">
        <v>2023</v>
      </c>
      <c r="F177" s="15" t="s">
        <v>162</v>
      </c>
      <c r="G177" s="15" t="s">
        <v>133</v>
      </c>
      <c r="H177" s="15" t="s">
        <v>136</v>
      </c>
      <c r="I177" s="15" t="s">
        <v>139</v>
      </c>
      <c r="J177" s="15" t="s">
        <v>141</v>
      </c>
      <c r="K177" s="15" t="s">
        <v>289</v>
      </c>
      <c r="L177" s="15" t="s">
        <v>290</v>
      </c>
      <c r="M177" s="15">
        <v>0.74399999999999999</v>
      </c>
      <c r="N177" s="15">
        <v>0.746</v>
      </c>
      <c r="O177" s="15">
        <v>7.4999999999999997E-2</v>
      </c>
      <c r="P177" s="15">
        <v>0.495</v>
      </c>
      <c r="Q177" s="15">
        <v>0.315</v>
      </c>
      <c r="R177" s="15">
        <v>0.80200000000000005</v>
      </c>
      <c r="S177" s="15">
        <v>13.85</v>
      </c>
      <c r="U177" s="15">
        <v>1328420.216</v>
      </c>
      <c r="V177" s="15">
        <v>100</v>
      </c>
    </row>
    <row r="178" spans="2:22" x14ac:dyDescent="0.25">
      <c r="B178" s="15" t="s">
        <v>136</v>
      </c>
      <c r="C178" s="15" t="s">
        <v>207</v>
      </c>
      <c r="D178" s="15" t="s">
        <v>237</v>
      </c>
      <c r="E178" s="15">
        <v>2023</v>
      </c>
      <c r="F178" s="15" t="s">
        <v>162</v>
      </c>
      <c r="G178" s="15" t="s">
        <v>133</v>
      </c>
      <c r="H178" s="15" t="s">
        <v>136</v>
      </c>
      <c r="I178" s="15" t="s">
        <v>139</v>
      </c>
      <c r="J178" s="15" t="s">
        <v>141</v>
      </c>
      <c r="K178" s="15" t="s">
        <v>289</v>
      </c>
      <c r="L178" s="15" t="s">
        <v>291</v>
      </c>
      <c r="M178" s="15">
        <v>1.2669999999999999</v>
      </c>
      <c r="N178" s="15">
        <v>1.0429999999999999</v>
      </c>
      <c r="O178" s="15">
        <v>2.5000000000000001E-2</v>
      </c>
      <c r="P178" s="15">
        <v>1.0429999999999999</v>
      </c>
      <c r="Q178" s="15">
        <v>0.55700000000000005</v>
      </c>
      <c r="R178" s="15">
        <v>1.6679999999999999</v>
      </c>
      <c r="S178" s="15">
        <v>13.593999999999999</v>
      </c>
      <c r="U178" s="15">
        <v>1291104.6769999999</v>
      </c>
      <c r="V178" s="15">
        <v>1680</v>
      </c>
    </row>
    <row r="179" spans="2:22" ht="30" x14ac:dyDescent="0.25">
      <c r="B179" s="15" t="s">
        <v>136</v>
      </c>
      <c r="C179" s="15" t="s">
        <v>207</v>
      </c>
      <c r="D179" s="15" t="s">
        <v>237</v>
      </c>
      <c r="E179" s="15">
        <v>2023</v>
      </c>
      <c r="F179" s="15" t="s">
        <v>162</v>
      </c>
      <c r="G179" s="15" t="s">
        <v>133</v>
      </c>
      <c r="H179" s="15" t="s">
        <v>136</v>
      </c>
      <c r="I179" s="15" t="s">
        <v>139</v>
      </c>
      <c r="J179" s="15" t="s">
        <v>141</v>
      </c>
      <c r="K179" s="15" t="s">
        <v>289</v>
      </c>
      <c r="L179" s="15" t="s">
        <v>350</v>
      </c>
      <c r="M179" s="15">
        <v>1.169</v>
      </c>
      <c r="N179" s="15">
        <v>1.284</v>
      </c>
      <c r="O179" s="15">
        <v>0.128</v>
      </c>
      <c r="P179" s="15">
        <v>0.85199999999999998</v>
      </c>
      <c r="Q179" s="15">
        <v>0.41799999999999998</v>
      </c>
      <c r="R179" s="15">
        <v>1.522</v>
      </c>
      <c r="S179" s="15">
        <v>13.555999999999999</v>
      </c>
      <c r="U179" s="15">
        <v>1270145.1499999999</v>
      </c>
      <c r="V179" s="15">
        <v>100</v>
      </c>
    </row>
    <row r="180" spans="2:22" ht="30" x14ac:dyDescent="0.25">
      <c r="B180" s="15" t="s">
        <v>136</v>
      </c>
      <c r="C180" s="15" t="s">
        <v>207</v>
      </c>
      <c r="D180" s="15" t="s">
        <v>237</v>
      </c>
      <c r="E180" s="15">
        <v>2023</v>
      </c>
      <c r="F180" s="15" t="s">
        <v>162</v>
      </c>
      <c r="G180" s="15" t="s">
        <v>133</v>
      </c>
      <c r="H180" s="15" t="s">
        <v>136</v>
      </c>
      <c r="I180" s="15" t="s">
        <v>139</v>
      </c>
      <c r="J180" s="15" t="s">
        <v>141</v>
      </c>
      <c r="K180" s="15" t="s">
        <v>289</v>
      </c>
      <c r="L180" s="15" t="s">
        <v>292</v>
      </c>
      <c r="M180" s="15">
        <v>0.55500000000000005</v>
      </c>
      <c r="N180" s="15">
        <v>0.48499999999999999</v>
      </c>
      <c r="O180" s="15">
        <v>2.1999999999999999E-2</v>
      </c>
      <c r="P180" s="15">
        <v>0.42499999999999999</v>
      </c>
      <c r="Q180" s="15">
        <v>0.22500000000000001</v>
      </c>
      <c r="R180" s="15">
        <v>0.745</v>
      </c>
      <c r="S180" s="15">
        <v>13.628</v>
      </c>
      <c r="U180" s="15">
        <v>1282356.524</v>
      </c>
      <c r="V180" s="15">
        <v>500</v>
      </c>
    </row>
    <row r="181" spans="2:22" x14ac:dyDescent="0.25">
      <c r="B181" s="15" t="s">
        <v>136</v>
      </c>
      <c r="C181" s="15" t="s">
        <v>207</v>
      </c>
      <c r="D181" s="15" t="s">
        <v>237</v>
      </c>
      <c r="E181" s="15">
        <v>2023</v>
      </c>
      <c r="F181" s="15" t="s">
        <v>162</v>
      </c>
      <c r="G181" s="15" t="s">
        <v>133</v>
      </c>
      <c r="H181" s="15" t="s">
        <v>136</v>
      </c>
      <c r="I181" s="15" t="s">
        <v>139</v>
      </c>
      <c r="J181" s="15" t="s">
        <v>141</v>
      </c>
      <c r="K181" s="15" t="s">
        <v>289</v>
      </c>
      <c r="L181" s="15" t="s">
        <v>293</v>
      </c>
      <c r="M181" s="15">
        <v>0.98299999999999998</v>
      </c>
      <c r="N181" s="15">
        <v>0.79900000000000004</v>
      </c>
      <c r="O181" s="15">
        <v>1.7999999999999999E-2</v>
      </c>
      <c r="P181" s="15">
        <v>0.79</v>
      </c>
      <c r="Q181" s="15">
        <v>0.442</v>
      </c>
      <c r="R181" s="15">
        <v>1.2829999999999999</v>
      </c>
      <c r="S181" s="15">
        <v>13.597</v>
      </c>
      <c r="U181" s="15">
        <v>1281433.0889999999</v>
      </c>
      <c r="V181" s="15">
        <v>2070</v>
      </c>
    </row>
    <row r="182" spans="2:22" x14ac:dyDescent="0.25">
      <c r="B182" s="15" t="s">
        <v>136</v>
      </c>
      <c r="C182" s="15" t="s">
        <v>207</v>
      </c>
      <c r="D182" s="15" t="s">
        <v>237</v>
      </c>
      <c r="E182" s="15">
        <v>2023</v>
      </c>
      <c r="F182" s="15" t="s">
        <v>162</v>
      </c>
      <c r="G182" s="15" t="s">
        <v>133</v>
      </c>
      <c r="H182" s="15" t="s">
        <v>136</v>
      </c>
      <c r="I182" s="15" t="s">
        <v>139</v>
      </c>
      <c r="J182" s="15" t="s">
        <v>141</v>
      </c>
      <c r="K182" s="15" t="s">
        <v>289</v>
      </c>
      <c r="L182" s="15" t="s">
        <v>294</v>
      </c>
      <c r="M182" s="15">
        <v>0.875</v>
      </c>
      <c r="N182" s="15">
        <v>0.73399999999999999</v>
      </c>
      <c r="O182" s="15">
        <v>1.7999999999999999E-2</v>
      </c>
      <c r="P182" s="15">
        <v>0.70799999999999996</v>
      </c>
      <c r="Q182" s="15">
        <v>0.377</v>
      </c>
      <c r="R182" s="15">
        <v>1.165</v>
      </c>
      <c r="S182" s="15">
        <v>13.702</v>
      </c>
      <c r="U182" s="15">
        <v>1290032.7320000001</v>
      </c>
      <c r="V182" s="15">
        <v>1640</v>
      </c>
    </row>
    <row r="183" spans="2:22" ht="30" x14ac:dyDescent="0.25">
      <c r="B183" s="15" t="s">
        <v>136</v>
      </c>
      <c r="C183" s="15" t="s">
        <v>207</v>
      </c>
      <c r="D183" s="15" t="s">
        <v>238</v>
      </c>
      <c r="E183" s="15">
        <v>2023</v>
      </c>
      <c r="F183" s="15" t="s">
        <v>162</v>
      </c>
      <c r="G183" s="15" t="s">
        <v>133</v>
      </c>
      <c r="H183" s="15" t="s">
        <v>136</v>
      </c>
      <c r="I183" s="15" t="s">
        <v>139</v>
      </c>
      <c r="J183" s="15" t="s">
        <v>141</v>
      </c>
      <c r="K183" s="15" t="s">
        <v>289</v>
      </c>
      <c r="L183" s="15" t="s">
        <v>290</v>
      </c>
      <c r="M183" s="15">
        <v>0.76900000000000002</v>
      </c>
      <c r="N183" s="15">
        <v>0.77200000000000002</v>
      </c>
      <c r="O183" s="15">
        <v>7.6999999999999999E-2</v>
      </c>
      <c r="P183" s="15">
        <v>0.53</v>
      </c>
      <c r="Q183" s="15">
        <v>0.311</v>
      </c>
      <c r="R183" s="15">
        <v>0.84699999999999998</v>
      </c>
      <c r="S183" s="15">
        <v>13.904999999999999</v>
      </c>
      <c r="U183" s="15">
        <v>1186722.7590000001</v>
      </c>
      <c r="V183" s="15">
        <v>100</v>
      </c>
    </row>
    <row r="184" spans="2:22" x14ac:dyDescent="0.25">
      <c r="B184" s="15" t="s">
        <v>136</v>
      </c>
      <c r="C184" s="15" t="s">
        <v>207</v>
      </c>
      <c r="D184" s="15" t="s">
        <v>238</v>
      </c>
      <c r="E184" s="15">
        <v>2023</v>
      </c>
      <c r="F184" s="15" t="s">
        <v>162</v>
      </c>
      <c r="G184" s="15" t="s">
        <v>133</v>
      </c>
      <c r="H184" s="15" t="s">
        <v>136</v>
      </c>
      <c r="I184" s="15" t="s">
        <v>139</v>
      </c>
      <c r="J184" s="15" t="s">
        <v>141</v>
      </c>
      <c r="K184" s="15" t="s">
        <v>289</v>
      </c>
      <c r="L184" s="15" t="s">
        <v>291</v>
      </c>
      <c r="M184" s="15">
        <v>1.349</v>
      </c>
      <c r="N184" s="15">
        <v>1.0589999999999999</v>
      </c>
      <c r="O184" s="15">
        <v>2.5999999999999999E-2</v>
      </c>
      <c r="P184" s="15">
        <v>1.1299999999999999</v>
      </c>
      <c r="Q184" s="15">
        <v>0.62</v>
      </c>
      <c r="R184" s="15">
        <v>1.7689999999999999</v>
      </c>
      <c r="S184" s="15">
        <v>13.65</v>
      </c>
      <c r="U184" s="15">
        <v>1158850.3559999999</v>
      </c>
      <c r="V184" s="15">
        <v>1680</v>
      </c>
    </row>
    <row r="185" spans="2:22" ht="30" x14ac:dyDescent="0.25">
      <c r="B185" s="15" t="s">
        <v>136</v>
      </c>
      <c r="C185" s="15" t="s">
        <v>207</v>
      </c>
      <c r="D185" s="15" t="s">
        <v>238</v>
      </c>
      <c r="E185" s="15">
        <v>2023</v>
      </c>
      <c r="F185" s="15" t="s">
        <v>162</v>
      </c>
      <c r="G185" s="15" t="s">
        <v>133</v>
      </c>
      <c r="H185" s="15" t="s">
        <v>136</v>
      </c>
      <c r="I185" s="15" t="s">
        <v>139</v>
      </c>
      <c r="J185" s="15" t="s">
        <v>141</v>
      </c>
      <c r="K185" s="15" t="s">
        <v>289</v>
      </c>
      <c r="L185" s="15" t="s">
        <v>350</v>
      </c>
      <c r="M185" s="15">
        <v>1.171</v>
      </c>
      <c r="N185" s="15">
        <v>1.272</v>
      </c>
      <c r="O185" s="15">
        <v>0.127</v>
      </c>
      <c r="P185" s="15">
        <v>0.77400000000000002</v>
      </c>
      <c r="Q185" s="15">
        <v>0.41399999999999998</v>
      </c>
      <c r="R185" s="15">
        <v>1.31</v>
      </c>
      <c r="S185" s="15">
        <v>13.612</v>
      </c>
      <c r="U185" s="15">
        <v>1140267.0719999999</v>
      </c>
      <c r="V185" s="15">
        <v>100</v>
      </c>
    </row>
    <row r="186" spans="2:22" ht="30" x14ac:dyDescent="0.25">
      <c r="B186" s="15" t="s">
        <v>136</v>
      </c>
      <c r="C186" s="15" t="s">
        <v>207</v>
      </c>
      <c r="D186" s="15" t="s">
        <v>238</v>
      </c>
      <c r="E186" s="15">
        <v>2023</v>
      </c>
      <c r="F186" s="15" t="s">
        <v>162</v>
      </c>
      <c r="G186" s="15" t="s">
        <v>133</v>
      </c>
      <c r="H186" s="15" t="s">
        <v>136</v>
      </c>
      <c r="I186" s="15" t="s">
        <v>139</v>
      </c>
      <c r="J186" s="15" t="s">
        <v>141</v>
      </c>
      <c r="K186" s="15" t="s">
        <v>289</v>
      </c>
      <c r="L186" s="15" t="s">
        <v>292</v>
      </c>
      <c r="M186" s="15">
        <v>0.58499999999999996</v>
      </c>
      <c r="N186" s="15">
        <v>0.53400000000000003</v>
      </c>
      <c r="O186" s="15">
        <v>2.4E-2</v>
      </c>
      <c r="P186" s="15">
        <v>0.44700000000000001</v>
      </c>
      <c r="Q186" s="15">
        <v>0.22600000000000001</v>
      </c>
      <c r="R186" s="15">
        <v>0.75700000000000001</v>
      </c>
      <c r="S186" s="15">
        <v>13.675000000000001</v>
      </c>
      <c r="U186" s="15">
        <v>1149377.548</v>
      </c>
      <c r="V186" s="15">
        <v>500</v>
      </c>
    </row>
    <row r="187" spans="2:22" x14ac:dyDescent="0.25">
      <c r="B187" s="15" t="s">
        <v>136</v>
      </c>
      <c r="C187" s="15" t="s">
        <v>207</v>
      </c>
      <c r="D187" s="15" t="s">
        <v>238</v>
      </c>
      <c r="E187" s="15">
        <v>2023</v>
      </c>
      <c r="F187" s="15" t="s">
        <v>162</v>
      </c>
      <c r="G187" s="15" t="s">
        <v>133</v>
      </c>
      <c r="H187" s="15" t="s">
        <v>136</v>
      </c>
      <c r="I187" s="15" t="s">
        <v>139</v>
      </c>
      <c r="J187" s="15" t="s">
        <v>141</v>
      </c>
      <c r="K187" s="15" t="s">
        <v>289</v>
      </c>
      <c r="L187" s="15" t="s">
        <v>293</v>
      </c>
      <c r="M187" s="15">
        <v>1.048</v>
      </c>
      <c r="N187" s="15">
        <v>0.82899999999999996</v>
      </c>
      <c r="O187" s="15">
        <v>1.7999999999999999E-2</v>
      </c>
      <c r="P187" s="15">
        <v>0.85899999999999999</v>
      </c>
      <c r="Q187" s="15">
        <v>0.48599999999999999</v>
      </c>
      <c r="R187" s="15">
        <v>1.3640000000000001</v>
      </c>
      <c r="S187" s="15">
        <v>13.651999999999999</v>
      </c>
      <c r="U187" s="15">
        <v>1150321.9280000001</v>
      </c>
      <c r="V187" s="15">
        <v>2070</v>
      </c>
    </row>
    <row r="188" spans="2:22" x14ac:dyDescent="0.25">
      <c r="B188" s="15" t="s">
        <v>136</v>
      </c>
      <c r="C188" s="15" t="s">
        <v>207</v>
      </c>
      <c r="D188" s="15" t="s">
        <v>238</v>
      </c>
      <c r="E188" s="15">
        <v>2023</v>
      </c>
      <c r="F188" s="15" t="s">
        <v>162</v>
      </c>
      <c r="G188" s="15" t="s">
        <v>133</v>
      </c>
      <c r="H188" s="15" t="s">
        <v>136</v>
      </c>
      <c r="I188" s="15" t="s">
        <v>139</v>
      </c>
      <c r="J188" s="15" t="s">
        <v>141</v>
      </c>
      <c r="K188" s="15" t="s">
        <v>289</v>
      </c>
      <c r="L188" s="15" t="s">
        <v>294</v>
      </c>
      <c r="M188" s="15">
        <v>0.92800000000000005</v>
      </c>
      <c r="N188" s="15">
        <v>0.746</v>
      </c>
      <c r="O188" s="15">
        <v>1.7999999999999999E-2</v>
      </c>
      <c r="P188" s="15">
        <v>0.76100000000000001</v>
      </c>
      <c r="Q188" s="15">
        <v>0.39800000000000002</v>
      </c>
      <c r="R188" s="15">
        <v>1.2629999999999999</v>
      </c>
      <c r="S188" s="15">
        <v>13.754</v>
      </c>
      <c r="U188" s="15">
        <v>1156089.76</v>
      </c>
      <c r="V188" s="15">
        <v>1640</v>
      </c>
    </row>
    <row r="189" spans="2:22" ht="30" x14ac:dyDescent="0.25">
      <c r="B189" s="15" t="s">
        <v>136</v>
      </c>
      <c r="C189" s="15" t="s">
        <v>207</v>
      </c>
      <c r="D189" s="15" t="s">
        <v>239</v>
      </c>
      <c r="E189" s="15">
        <v>2023</v>
      </c>
      <c r="F189" s="15" t="s">
        <v>162</v>
      </c>
      <c r="G189" s="15" t="s">
        <v>133</v>
      </c>
      <c r="H189" s="15" t="s">
        <v>136</v>
      </c>
      <c r="I189" s="15" t="s">
        <v>139</v>
      </c>
      <c r="J189" s="15" t="s">
        <v>141</v>
      </c>
      <c r="K189" s="15" t="s">
        <v>289</v>
      </c>
      <c r="L189" s="15" t="s">
        <v>290</v>
      </c>
      <c r="M189" s="15">
        <v>0.82599999999999996</v>
      </c>
      <c r="N189" s="15">
        <v>0.85499999999999998</v>
      </c>
      <c r="O189" s="15">
        <v>8.5999999999999993E-2</v>
      </c>
      <c r="P189" s="15">
        <v>0.58099999999999996</v>
      </c>
      <c r="Q189" s="15">
        <v>0.314</v>
      </c>
      <c r="R189" s="15">
        <v>0.85699999999999998</v>
      </c>
      <c r="S189" s="15">
        <v>13.904999999999999</v>
      </c>
      <c r="U189" s="15">
        <v>1186652.8389999999</v>
      </c>
      <c r="V189" s="15">
        <v>100</v>
      </c>
    </row>
    <row r="190" spans="2:22" x14ac:dyDescent="0.25">
      <c r="B190" s="15" t="s">
        <v>136</v>
      </c>
      <c r="C190" s="15" t="s">
        <v>207</v>
      </c>
      <c r="D190" s="15" t="s">
        <v>239</v>
      </c>
      <c r="E190" s="15">
        <v>2023</v>
      </c>
      <c r="F190" s="15" t="s">
        <v>162</v>
      </c>
      <c r="G190" s="15" t="s">
        <v>133</v>
      </c>
      <c r="H190" s="15" t="s">
        <v>136</v>
      </c>
      <c r="I190" s="15" t="s">
        <v>139</v>
      </c>
      <c r="J190" s="15" t="s">
        <v>141</v>
      </c>
      <c r="K190" s="15" t="s">
        <v>289</v>
      </c>
      <c r="L190" s="15" t="s">
        <v>291</v>
      </c>
      <c r="M190" s="15">
        <v>1.56</v>
      </c>
      <c r="N190" s="15">
        <v>1.2270000000000001</v>
      </c>
      <c r="O190" s="15">
        <v>0.03</v>
      </c>
      <c r="P190" s="15">
        <v>1.29</v>
      </c>
      <c r="Q190" s="15">
        <v>0.71599999999999997</v>
      </c>
      <c r="R190" s="15">
        <v>2.0219999999999998</v>
      </c>
      <c r="S190" s="15">
        <v>13.65</v>
      </c>
      <c r="U190" s="15">
        <v>1158852.277</v>
      </c>
      <c r="V190" s="15">
        <v>1680</v>
      </c>
    </row>
    <row r="191" spans="2:22" ht="30" x14ac:dyDescent="0.25">
      <c r="B191" s="15" t="s">
        <v>136</v>
      </c>
      <c r="C191" s="15" t="s">
        <v>207</v>
      </c>
      <c r="D191" s="15" t="s">
        <v>239</v>
      </c>
      <c r="E191" s="15">
        <v>2023</v>
      </c>
      <c r="F191" s="15" t="s">
        <v>162</v>
      </c>
      <c r="G191" s="15" t="s">
        <v>133</v>
      </c>
      <c r="H191" s="15" t="s">
        <v>136</v>
      </c>
      <c r="I191" s="15" t="s">
        <v>139</v>
      </c>
      <c r="J191" s="15" t="s">
        <v>141</v>
      </c>
      <c r="K191" s="15" t="s">
        <v>289</v>
      </c>
      <c r="L191" s="15" t="s">
        <v>350</v>
      </c>
      <c r="M191" s="15">
        <v>1.2529999999999999</v>
      </c>
      <c r="N191" s="15">
        <v>1.181</v>
      </c>
      <c r="O191" s="15">
        <v>0.11799999999999999</v>
      </c>
      <c r="P191" s="15">
        <v>0.89400000000000002</v>
      </c>
      <c r="Q191" s="15">
        <v>0.47499999999999998</v>
      </c>
      <c r="R191" s="15">
        <v>1.542</v>
      </c>
      <c r="S191" s="15">
        <v>13.612</v>
      </c>
      <c r="U191" s="15">
        <v>1140263.4850000001</v>
      </c>
      <c r="V191" s="15">
        <v>100</v>
      </c>
    </row>
    <row r="192" spans="2:22" ht="30" x14ac:dyDescent="0.25">
      <c r="B192" s="15" t="s">
        <v>136</v>
      </c>
      <c r="C192" s="15" t="s">
        <v>207</v>
      </c>
      <c r="D192" s="15" t="s">
        <v>239</v>
      </c>
      <c r="E192" s="15">
        <v>2023</v>
      </c>
      <c r="F192" s="15" t="s">
        <v>162</v>
      </c>
      <c r="G192" s="15" t="s">
        <v>133</v>
      </c>
      <c r="H192" s="15" t="s">
        <v>136</v>
      </c>
      <c r="I192" s="15" t="s">
        <v>139</v>
      </c>
      <c r="J192" s="15" t="s">
        <v>141</v>
      </c>
      <c r="K192" s="15" t="s">
        <v>289</v>
      </c>
      <c r="L192" s="15" t="s">
        <v>292</v>
      </c>
      <c r="M192" s="15">
        <v>0.627</v>
      </c>
      <c r="N192" s="15">
        <v>0.56000000000000005</v>
      </c>
      <c r="O192" s="15">
        <v>2.5000000000000001E-2</v>
      </c>
      <c r="P192" s="15">
        <v>0.497</v>
      </c>
      <c r="Q192" s="15">
        <v>0.25700000000000001</v>
      </c>
      <c r="R192" s="15">
        <v>0.79700000000000004</v>
      </c>
      <c r="S192" s="15">
        <v>13.675000000000001</v>
      </c>
      <c r="U192" s="15">
        <v>1149381.675</v>
      </c>
      <c r="V192" s="15">
        <v>500</v>
      </c>
    </row>
    <row r="193" spans="2:22" x14ac:dyDescent="0.25">
      <c r="B193" s="15" t="s">
        <v>136</v>
      </c>
      <c r="C193" s="15" t="s">
        <v>207</v>
      </c>
      <c r="D193" s="15" t="s">
        <v>239</v>
      </c>
      <c r="E193" s="15">
        <v>2023</v>
      </c>
      <c r="F193" s="15" t="s">
        <v>162</v>
      </c>
      <c r="G193" s="15" t="s">
        <v>133</v>
      </c>
      <c r="H193" s="15" t="s">
        <v>136</v>
      </c>
      <c r="I193" s="15" t="s">
        <v>139</v>
      </c>
      <c r="J193" s="15" t="s">
        <v>141</v>
      </c>
      <c r="K193" s="15" t="s">
        <v>289</v>
      </c>
      <c r="L193" s="15" t="s">
        <v>293</v>
      </c>
      <c r="M193" s="15">
        <v>1.224</v>
      </c>
      <c r="N193" s="15">
        <v>1.03</v>
      </c>
      <c r="O193" s="15">
        <v>2.3E-2</v>
      </c>
      <c r="P193" s="15">
        <v>0.98199999999999998</v>
      </c>
      <c r="Q193" s="15">
        <v>0.55800000000000005</v>
      </c>
      <c r="R193" s="15">
        <v>1.59</v>
      </c>
      <c r="S193" s="15">
        <v>13.651999999999999</v>
      </c>
      <c r="U193" s="15">
        <v>1150324.497</v>
      </c>
      <c r="V193" s="15">
        <v>2070</v>
      </c>
    </row>
    <row r="194" spans="2:22" x14ac:dyDescent="0.25">
      <c r="B194" s="15" t="s">
        <v>136</v>
      </c>
      <c r="C194" s="15" t="s">
        <v>207</v>
      </c>
      <c r="D194" s="15" t="s">
        <v>239</v>
      </c>
      <c r="E194" s="15">
        <v>2023</v>
      </c>
      <c r="F194" s="15" t="s">
        <v>162</v>
      </c>
      <c r="G194" s="15" t="s">
        <v>133</v>
      </c>
      <c r="H194" s="15" t="s">
        <v>136</v>
      </c>
      <c r="I194" s="15" t="s">
        <v>139</v>
      </c>
      <c r="J194" s="15" t="s">
        <v>141</v>
      </c>
      <c r="K194" s="15" t="s">
        <v>289</v>
      </c>
      <c r="L194" s="15" t="s">
        <v>294</v>
      </c>
      <c r="M194" s="15">
        <v>1.0489999999999999</v>
      </c>
      <c r="N194" s="15">
        <v>0.871</v>
      </c>
      <c r="O194" s="15">
        <v>2.1999999999999999E-2</v>
      </c>
      <c r="P194" s="15">
        <v>0.84</v>
      </c>
      <c r="Q194" s="15">
        <v>0.45600000000000002</v>
      </c>
      <c r="R194" s="15">
        <v>1.393</v>
      </c>
      <c r="S194" s="15">
        <v>13.755000000000001</v>
      </c>
      <c r="U194" s="15">
        <v>1156087.584</v>
      </c>
      <c r="V194" s="15">
        <v>1640</v>
      </c>
    </row>
    <row r="195" spans="2:22" ht="30" x14ac:dyDescent="0.25">
      <c r="B195" s="15" t="s">
        <v>136</v>
      </c>
      <c r="C195" s="15" t="s">
        <v>207</v>
      </c>
      <c r="D195" s="15" t="s">
        <v>240</v>
      </c>
      <c r="E195" s="15">
        <v>2023</v>
      </c>
      <c r="F195" s="15" t="s">
        <v>162</v>
      </c>
      <c r="G195" s="15" t="s">
        <v>133</v>
      </c>
      <c r="H195" s="15" t="s">
        <v>136</v>
      </c>
      <c r="I195" s="15" t="s">
        <v>139</v>
      </c>
      <c r="J195" s="15" t="s">
        <v>141</v>
      </c>
      <c r="K195" s="15" t="s">
        <v>289</v>
      </c>
      <c r="L195" s="15" t="s">
        <v>290</v>
      </c>
      <c r="M195" s="15">
        <v>0.88200000000000001</v>
      </c>
      <c r="N195" s="15">
        <v>0.85599999999999998</v>
      </c>
      <c r="O195" s="15">
        <v>8.5999999999999993E-2</v>
      </c>
      <c r="P195" s="15">
        <v>0.624</v>
      </c>
      <c r="Q195" s="15">
        <v>0.34599999999999997</v>
      </c>
      <c r="R195" s="15">
        <v>0.89100000000000001</v>
      </c>
      <c r="S195" s="15">
        <v>13.755000000000001</v>
      </c>
      <c r="U195" s="15">
        <v>974562.48199999996</v>
      </c>
      <c r="V195" s="15">
        <v>100</v>
      </c>
    </row>
    <row r="196" spans="2:22" x14ac:dyDescent="0.25">
      <c r="B196" s="15" t="s">
        <v>136</v>
      </c>
      <c r="C196" s="15" t="s">
        <v>207</v>
      </c>
      <c r="D196" s="15" t="s">
        <v>240</v>
      </c>
      <c r="E196" s="15">
        <v>2023</v>
      </c>
      <c r="F196" s="15" t="s">
        <v>162</v>
      </c>
      <c r="G196" s="15" t="s">
        <v>133</v>
      </c>
      <c r="H196" s="15" t="s">
        <v>136</v>
      </c>
      <c r="I196" s="15" t="s">
        <v>139</v>
      </c>
      <c r="J196" s="15" t="s">
        <v>141</v>
      </c>
      <c r="K196" s="15" t="s">
        <v>289</v>
      </c>
      <c r="L196" s="15" t="s">
        <v>291</v>
      </c>
      <c r="M196" s="15">
        <v>1.885</v>
      </c>
      <c r="N196" s="15">
        <v>1.4330000000000001</v>
      </c>
      <c r="O196" s="15">
        <v>3.5000000000000003E-2</v>
      </c>
      <c r="P196" s="15">
        <v>1.5820000000000001</v>
      </c>
      <c r="Q196" s="15">
        <v>0.91300000000000003</v>
      </c>
      <c r="R196" s="15">
        <v>2.4550000000000001</v>
      </c>
      <c r="S196" s="15">
        <v>13.49</v>
      </c>
      <c r="U196" s="15">
        <v>951769.50600000005</v>
      </c>
      <c r="V196" s="15">
        <v>1680</v>
      </c>
    </row>
    <row r="197" spans="2:22" ht="30" x14ac:dyDescent="0.25">
      <c r="B197" s="15" t="s">
        <v>136</v>
      </c>
      <c r="C197" s="15" t="s">
        <v>207</v>
      </c>
      <c r="D197" s="15" t="s">
        <v>240</v>
      </c>
      <c r="E197" s="15">
        <v>2023</v>
      </c>
      <c r="F197" s="15" t="s">
        <v>162</v>
      </c>
      <c r="G197" s="15" t="s">
        <v>133</v>
      </c>
      <c r="H197" s="15" t="s">
        <v>136</v>
      </c>
      <c r="I197" s="15" t="s">
        <v>139</v>
      </c>
      <c r="J197" s="15" t="s">
        <v>141</v>
      </c>
      <c r="K197" s="15" t="s">
        <v>289</v>
      </c>
      <c r="L197" s="15" t="s">
        <v>350</v>
      </c>
      <c r="M197" s="15">
        <v>1.4</v>
      </c>
      <c r="N197" s="15">
        <v>1.274</v>
      </c>
      <c r="O197" s="15">
        <v>0.127</v>
      </c>
      <c r="P197" s="15">
        <v>1.0329999999999999</v>
      </c>
      <c r="Q197" s="15">
        <v>0.59799999999999998</v>
      </c>
      <c r="R197" s="15">
        <v>1.819</v>
      </c>
      <c r="S197" s="15">
        <v>13.45</v>
      </c>
      <c r="U197" s="15">
        <v>936889.34</v>
      </c>
      <c r="V197" s="15">
        <v>100</v>
      </c>
    </row>
    <row r="198" spans="2:22" ht="30" x14ac:dyDescent="0.25">
      <c r="B198" s="15" t="s">
        <v>136</v>
      </c>
      <c r="C198" s="15" t="s">
        <v>207</v>
      </c>
      <c r="D198" s="15" t="s">
        <v>240</v>
      </c>
      <c r="E198" s="15">
        <v>2023</v>
      </c>
      <c r="F198" s="15" t="s">
        <v>162</v>
      </c>
      <c r="G198" s="15" t="s">
        <v>133</v>
      </c>
      <c r="H198" s="15" t="s">
        <v>136</v>
      </c>
      <c r="I198" s="15" t="s">
        <v>139</v>
      </c>
      <c r="J198" s="15" t="s">
        <v>141</v>
      </c>
      <c r="K198" s="15" t="s">
        <v>289</v>
      </c>
      <c r="L198" s="15" t="s">
        <v>292</v>
      </c>
      <c r="M198" s="15">
        <v>0.70899999999999996</v>
      </c>
      <c r="N198" s="15">
        <v>0.63100000000000001</v>
      </c>
      <c r="O198" s="15">
        <v>2.8000000000000001E-2</v>
      </c>
      <c r="P198" s="15">
        <v>0.54400000000000004</v>
      </c>
      <c r="Q198" s="15">
        <v>0.28699999999999998</v>
      </c>
      <c r="R198" s="15">
        <v>0.93500000000000005</v>
      </c>
      <c r="S198" s="15">
        <v>13.503</v>
      </c>
      <c r="U198" s="15">
        <v>945198.91399999999</v>
      </c>
      <c r="V198" s="15">
        <v>500</v>
      </c>
    </row>
    <row r="199" spans="2:22" x14ac:dyDescent="0.25">
      <c r="B199" s="15" t="s">
        <v>136</v>
      </c>
      <c r="C199" s="15" t="s">
        <v>207</v>
      </c>
      <c r="D199" s="15" t="s">
        <v>240</v>
      </c>
      <c r="E199" s="15">
        <v>2023</v>
      </c>
      <c r="F199" s="15" t="s">
        <v>162</v>
      </c>
      <c r="G199" s="15" t="s">
        <v>133</v>
      </c>
      <c r="H199" s="15" t="s">
        <v>136</v>
      </c>
      <c r="I199" s="15" t="s">
        <v>139</v>
      </c>
      <c r="J199" s="15" t="s">
        <v>141</v>
      </c>
      <c r="K199" s="15" t="s">
        <v>289</v>
      </c>
      <c r="L199" s="15" t="s">
        <v>293</v>
      </c>
      <c r="M199" s="15">
        <v>1.4550000000000001</v>
      </c>
      <c r="N199" s="15">
        <v>1.1220000000000001</v>
      </c>
      <c r="O199" s="15">
        <v>2.5000000000000001E-2</v>
      </c>
      <c r="P199" s="15">
        <v>1.2030000000000001</v>
      </c>
      <c r="Q199" s="15">
        <v>0.70299999999999996</v>
      </c>
      <c r="R199" s="15">
        <v>1.88</v>
      </c>
      <c r="S199" s="15">
        <v>13.487</v>
      </c>
      <c r="U199" s="15">
        <v>945183.625</v>
      </c>
      <c r="V199" s="15">
        <v>2070</v>
      </c>
    </row>
    <row r="200" spans="2:22" x14ac:dyDescent="0.25">
      <c r="B200" s="15" t="s">
        <v>136</v>
      </c>
      <c r="C200" s="15" t="s">
        <v>207</v>
      </c>
      <c r="D200" s="15" t="s">
        <v>240</v>
      </c>
      <c r="E200" s="15">
        <v>2023</v>
      </c>
      <c r="F200" s="15" t="s">
        <v>162</v>
      </c>
      <c r="G200" s="15" t="s">
        <v>133</v>
      </c>
      <c r="H200" s="15" t="s">
        <v>136</v>
      </c>
      <c r="I200" s="15" t="s">
        <v>139</v>
      </c>
      <c r="J200" s="15" t="s">
        <v>141</v>
      </c>
      <c r="K200" s="15" t="s">
        <v>289</v>
      </c>
      <c r="L200" s="15" t="s">
        <v>294</v>
      </c>
      <c r="M200" s="15">
        <v>1.23</v>
      </c>
      <c r="N200" s="15">
        <v>0.95699999999999996</v>
      </c>
      <c r="O200" s="15">
        <v>2.4E-2</v>
      </c>
      <c r="P200" s="15">
        <v>1.004</v>
      </c>
      <c r="Q200" s="15">
        <v>0.59099999999999997</v>
      </c>
      <c r="R200" s="15">
        <v>1.603</v>
      </c>
      <c r="S200" s="15">
        <v>13.587999999999999</v>
      </c>
      <c r="U200" s="15">
        <v>950015.09</v>
      </c>
      <c r="V200" s="15">
        <v>1640</v>
      </c>
    </row>
    <row r="201" spans="2:22" ht="30" x14ac:dyDescent="0.25">
      <c r="B201" s="15" t="s">
        <v>136</v>
      </c>
      <c r="C201" s="15" t="s">
        <v>207</v>
      </c>
      <c r="D201" s="15" t="s">
        <v>241</v>
      </c>
      <c r="E201" s="15">
        <v>2023</v>
      </c>
      <c r="F201" s="15" t="s">
        <v>162</v>
      </c>
      <c r="G201" s="15" t="s">
        <v>133</v>
      </c>
      <c r="H201" s="15" t="s">
        <v>136</v>
      </c>
      <c r="I201" s="15" t="s">
        <v>139</v>
      </c>
      <c r="J201" s="15" t="s">
        <v>141</v>
      </c>
      <c r="K201" s="15" t="s">
        <v>289</v>
      </c>
      <c r="L201" s="15" t="s">
        <v>290</v>
      </c>
      <c r="M201" s="15">
        <v>1.1000000000000001</v>
      </c>
      <c r="N201" s="15">
        <v>1.131</v>
      </c>
      <c r="O201" s="15">
        <v>0.113</v>
      </c>
      <c r="P201" s="15">
        <v>0.8</v>
      </c>
      <c r="Q201" s="15">
        <v>0.41799999999999998</v>
      </c>
      <c r="R201" s="15">
        <v>1.0680000000000001</v>
      </c>
      <c r="S201" s="15">
        <v>13.755000000000001</v>
      </c>
      <c r="U201" s="15">
        <v>974559.97600000002</v>
      </c>
      <c r="V201" s="15">
        <v>100</v>
      </c>
    </row>
    <row r="202" spans="2:22" x14ac:dyDescent="0.25">
      <c r="B202" s="15" t="s">
        <v>136</v>
      </c>
      <c r="C202" s="15" t="s">
        <v>207</v>
      </c>
      <c r="D202" s="15" t="s">
        <v>241</v>
      </c>
      <c r="E202" s="15">
        <v>2023</v>
      </c>
      <c r="F202" s="15" t="s">
        <v>162</v>
      </c>
      <c r="G202" s="15" t="s">
        <v>133</v>
      </c>
      <c r="H202" s="15" t="s">
        <v>136</v>
      </c>
      <c r="I202" s="15" t="s">
        <v>139</v>
      </c>
      <c r="J202" s="15" t="s">
        <v>141</v>
      </c>
      <c r="K202" s="15" t="s">
        <v>289</v>
      </c>
      <c r="L202" s="15" t="s">
        <v>291</v>
      </c>
      <c r="M202" s="15">
        <v>2.5920000000000001</v>
      </c>
      <c r="N202" s="15">
        <v>1.9950000000000001</v>
      </c>
      <c r="O202" s="15">
        <v>4.9000000000000002E-2</v>
      </c>
      <c r="P202" s="15">
        <v>2.02</v>
      </c>
      <c r="Q202" s="15">
        <v>1.2470000000000001</v>
      </c>
      <c r="R202" s="15">
        <v>3.3010000000000002</v>
      </c>
      <c r="S202" s="15">
        <v>13.49</v>
      </c>
      <c r="U202" s="15">
        <v>951767.43599999999</v>
      </c>
      <c r="V202" s="15">
        <v>1680</v>
      </c>
    </row>
    <row r="203" spans="2:22" ht="30" x14ac:dyDescent="0.25">
      <c r="B203" s="15" t="s">
        <v>136</v>
      </c>
      <c r="C203" s="15" t="s">
        <v>207</v>
      </c>
      <c r="D203" s="15" t="s">
        <v>241</v>
      </c>
      <c r="E203" s="15">
        <v>2023</v>
      </c>
      <c r="F203" s="15" t="s">
        <v>162</v>
      </c>
      <c r="G203" s="15" t="s">
        <v>133</v>
      </c>
      <c r="H203" s="15" t="s">
        <v>136</v>
      </c>
      <c r="I203" s="15" t="s">
        <v>139</v>
      </c>
      <c r="J203" s="15" t="s">
        <v>141</v>
      </c>
      <c r="K203" s="15" t="s">
        <v>289</v>
      </c>
      <c r="L203" s="15" t="s">
        <v>350</v>
      </c>
      <c r="M203" s="15">
        <v>1.714</v>
      </c>
      <c r="N203" s="15">
        <v>1.57</v>
      </c>
      <c r="O203" s="15">
        <v>0.157</v>
      </c>
      <c r="P203" s="15">
        <v>1.3420000000000001</v>
      </c>
      <c r="Q203" s="15">
        <v>0.66300000000000003</v>
      </c>
      <c r="R203" s="15">
        <v>2.4249999999999998</v>
      </c>
      <c r="S203" s="15">
        <v>13.45</v>
      </c>
      <c r="U203" s="15">
        <v>936889.34</v>
      </c>
      <c r="V203" s="15">
        <v>100</v>
      </c>
    </row>
    <row r="204" spans="2:22" ht="30" x14ac:dyDescent="0.25">
      <c r="B204" s="15" t="s">
        <v>136</v>
      </c>
      <c r="C204" s="15" t="s">
        <v>207</v>
      </c>
      <c r="D204" s="15" t="s">
        <v>241</v>
      </c>
      <c r="E204" s="15">
        <v>2023</v>
      </c>
      <c r="F204" s="15" t="s">
        <v>162</v>
      </c>
      <c r="G204" s="15" t="s">
        <v>133</v>
      </c>
      <c r="H204" s="15" t="s">
        <v>136</v>
      </c>
      <c r="I204" s="15" t="s">
        <v>139</v>
      </c>
      <c r="J204" s="15" t="s">
        <v>141</v>
      </c>
      <c r="K204" s="15" t="s">
        <v>289</v>
      </c>
      <c r="L204" s="15" t="s">
        <v>292</v>
      </c>
      <c r="M204" s="15">
        <v>0.86199999999999999</v>
      </c>
      <c r="N204" s="15">
        <v>0.80700000000000005</v>
      </c>
      <c r="O204" s="15">
        <v>3.5999999999999997E-2</v>
      </c>
      <c r="P204" s="15">
        <v>0.64400000000000002</v>
      </c>
      <c r="Q204" s="15">
        <v>0.33600000000000002</v>
      </c>
      <c r="R204" s="15">
        <v>1.1160000000000001</v>
      </c>
      <c r="S204" s="15">
        <v>13.504</v>
      </c>
      <c r="U204" s="15">
        <v>945193.46200000006</v>
      </c>
      <c r="V204" s="15">
        <v>500</v>
      </c>
    </row>
    <row r="205" spans="2:22" x14ac:dyDescent="0.25">
      <c r="B205" s="15" t="s">
        <v>136</v>
      </c>
      <c r="C205" s="15" t="s">
        <v>207</v>
      </c>
      <c r="D205" s="15" t="s">
        <v>241</v>
      </c>
      <c r="E205" s="15">
        <v>2023</v>
      </c>
      <c r="F205" s="15" t="s">
        <v>162</v>
      </c>
      <c r="G205" s="15" t="s">
        <v>133</v>
      </c>
      <c r="H205" s="15" t="s">
        <v>136</v>
      </c>
      <c r="I205" s="15" t="s">
        <v>139</v>
      </c>
      <c r="J205" s="15" t="s">
        <v>141</v>
      </c>
      <c r="K205" s="15" t="s">
        <v>289</v>
      </c>
      <c r="L205" s="15" t="s">
        <v>293</v>
      </c>
      <c r="M205" s="15">
        <v>1.917</v>
      </c>
      <c r="N205" s="15">
        <v>1.5620000000000001</v>
      </c>
      <c r="O205" s="15">
        <v>3.4000000000000002E-2</v>
      </c>
      <c r="P205" s="15">
        <v>1.5249999999999999</v>
      </c>
      <c r="Q205" s="15">
        <v>0.91500000000000004</v>
      </c>
      <c r="R205" s="15">
        <v>2.4319999999999999</v>
      </c>
      <c r="S205" s="15">
        <v>13.487</v>
      </c>
      <c r="U205" s="15">
        <v>945180.53200000001</v>
      </c>
      <c r="V205" s="15">
        <v>2070</v>
      </c>
    </row>
    <row r="206" spans="2:22" x14ac:dyDescent="0.25">
      <c r="B206" s="15" t="s">
        <v>136</v>
      </c>
      <c r="C206" s="15" t="s">
        <v>207</v>
      </c>
      <c r="D206" s="15" t="s">
        <v>241</v>
      </c>
      <c r="E206" s="15">
        <v>2023</v>
      </c>
      <c r="F206" s="15" t="s">
        <v>162</v>
      </c>
      <c r="G206" s="15" t="s">
        <v>133</v>
      </c>
      <c r="H206" s="15" t="s">
        <v>136</v>
      </c>
      <c r="I206" s="15" t="s">
        <v>139</v>
      </c>
      <c r="J206" s="15" t="s">
        <v>141</v>
      </c>
      <c r="K206" s="15" t="s">
        <v>289</v>
      </c>
      <c r="L206" s="15" t="s">
        <v>294</v>
      </c>
      <c r="M206" s="15">
        <v>1.591</v>
      </c>
      <c r="N206" s="15">
        <v>1.37</v>
      </c>
      <c r="O206" s="15">
        <v>3.4000000000000002E-2</v>
      </c>
      <c r="P206" s="15">
        <v>1.242</v>
      </c>
      <c r="Q206" s="15">
        <v>0.72699999999999998</v>
      </c>
      <c r="R206" s="15">
        <v>1.996</v>
      </c>
      <c r="S206" s="15">
        <v>13.587999999999999</v>
      </c>
      <c r="U206" s="15">
        <v>950012.34900000005</v>
      </c>
      <c r="V206" s="15">
        <v>1640</v>
      </c>
    </row>
    <row r="207" spans="2:22" ht="30" x14ac:dyDescent="0.25">
      <c r="B207" s="15" t="s">
        <v>136</v>
      </c>
      <c r="C207" s="15" t="s">
        <v>207</v>
      </c>
      <c r="D207" s="15" t="s">
        <v>242</v>
      </c>
      <c r="E207" s="15">
        <v>2023</v>
      </c>
      <c r="F207" s="15" t="s">
        <v>162</v>
      </c>
      <c r="G207" s="15" t="s">
        <v>133</v>
      </c>
      <c r="H207" s="15" t="s">
        <v>136</v>
      </c>
      <c r="I207" s="15" t="s">
        <v>139</v>
      </c>
      <c r="J207" s="15" t="s">
        <v>141</v>
      </c>
      <c r="K207" s="15" t="s">
        <v>289</v>
      </c>
      <c r="L207" s="15" t="s">
        <v>290</v>
      </c>
      <c r="M207" s="15">
        <v>1.24</v>
      </c>
      <c r="N207" s="15">
        <v>1.0589999999999999</v>
      </c>
      <c r="O207" s="15">
        <v>0.106</v>
      </c>
      <c r="P207" s="15">
        <v>0.91100000000000003</v>
      </c>
      <c r="Q207" s="15">
        <v>0.502</v>
      </c>
      <c r="R207" s="15">
        <v>1.4350000000000001</v>
      </c>
      <c r="S207" s="15">
        <v>13.417999999999999</v>
      </c>
      <c r="U207" s="15">
        <v>729405.75699999998</v>
      </c>
      <c r="V207" s="15">
        <v>100</v>
      </c>
    </row>
    <row r="208" spans="2:22" x14ac:dyDescent="0.25">
      <c r="B208" s="15" t="s">
        <v>136</v>
      </c>
      <c r="C208" s="15" t="s">
        <v>207</v>
      </c>
      <c r="D208" s="15" t="s">
        <v>242</v>
      </c>
      <c r="E208" s="15">
        <v>2023</v>
      </c>
      <c r="F208" s="15" t="s">
        <v>162</v>
      </c>
      <c r="G208" s="15" t="s">
        <v>133</v>
      </c>
      <c r="H208" s="15" t="s">
        <v>136</v>
      </c>
      <c r="I208" s="15" t="s">
        <v>139</v>
      </c>
      <c r="J208" s="15" t="s">
        <v>141</v>
      </c>
      <c r="K208" s="15" t="s">
        <v>289</v>
      </c>
      <c r="L208" s="15" t="s">
        <v>291</v>
      </c>
      <c r="M208" s="15">
        <v>3</v>
      </c>
      <c r="N208" s="15">
        <v>2.1349999999999998</v>
      </c>
      <c r="O208" s="15">
        <v>5.1999999999999998E-2</v>
      </c>
      <c r="P208" s="15">
        <v>2.4649999999999999</v>
      </c>
      <c r="Q208" s="15">
        <v>1.5409999999999999</v>
      </c>
      <c r="R208" s="15">
        <v>3.9369999999999998</v>
      </c>
      <c r="S208" s="15">
        <v>13.154</v>
      </c>
      <c r="U208" s="15">
        <v>717929.73300000001</v>
      </c>
      <c r="V208" s="15">
        <v>1680</v>
      </c>
    </row>
    <row r="209" spans="2:22" ht="30" x14ac:dyDescent="0.25">
      <c r="B209" s="15" t="s">
        <v>136</v>
      </c>
      <c r="C209" s="15" t="s">
        <v>207</v>
      </c>
      <c r="D209" s="15" t="s">
        <v>242</v>
      </c>
      <c r="E209" s="15">
        <v>2023</v>
      </c>
      <c r="F209" s="15" t="s">
        <v>162</v>
      </c>
      <c r="G209" s="15" t="s">
        <v>133</v>
      </c>
      <c r="H209" s="15" t="s">
        <v>136</v>
      </c>
      <c r="I209" s="15" t="s">
        <v>139</v>
      </c>
      <c r="J209" s="15" t="s">
        <v>141</v>
      </c>
      <c r="K209" s="15" t="s">
        <v>289</v>
      </c>
      <c r="L209" s="15" t="s">
        <v>350</v>
      </c>
      <c r="M209" s="15">
        <v>2.1110000000000002</v>
      </c>
      <c r="N209" s="15">
        <v>1.964</v>
      </c>
      <c r="O209" s="15">
        <v>0.19600000000000001</v>
      </c>
      <c r="P209" s="15">
        <v>1.454</v>
      </c>
      <c r="Q209" s="15">
        <v>0.754</v>
      </c>
      <c r="R209" s="15">
        <v>2.6659999999999999</v>
      </c>
      <c r="S209" s="15">
        <v>13.108000000000001</v>
      </c>
      <c r="U209" s="15">
        <v>707348.54700000002</v>
      </c>
      <c r="V209" s="15">
        <v>100</v>
      </c>
    </row>
    <row r="210" spans="2:22" ht="30" x14ac:dyDescent="0.25">
      <c r="B210" s="15" t="s">
        <v>136</v>
      </c>
      <c r="C210" s="15" t="s">
        <v>207</v>
      </c>
      <c r="D210" s="15" t="s">
        <v>242</v>
      </c>
      <c r="E210" s="15">
        <v>2023</v>
      </c>
      <c r="F210" s="15" t="s">
        <v>162</v>
      </c>
      <c r="G210" s="15" t="s">
        <v>133</v>
      </c>
      <c r="H210" s="15" t="s">
        <v>136</v>
      </c>
      <c r="I210" s="15" t="s">
        <v>139</v>
      </c>
      <c r="J210" s="15" t="s">
        <v>141</v>
      </c>
      <c r="K210" s="15" t="s">
        <v>289</v>
      </c>
      <c r="L210" s="15" t="s">
        <v>292</v>
      </c>
      <c r="M210" s="15">
        <v>0.98</v>
      </c>
      <c r="N210" s="15">
        <v>0.875</v>
      </c>
      <c r="O210" s="15">
        <v>3.9E-2</v>
      </c>
      <c r="P210" s="15">
        <v>0.75800000000000001</v>
      </c>
      <c r="Q210" s="15">
        <v>0.41199999999999998</v>
      </c>
      <c r="R210" s="15">
        <v>1.26</v>
      </c>
      <c r="S210" s="15">
        <v>13.145</v>
      </c>
      <c r="U210" s="15">
        <v>712486.02300000004</v>
      </c>
      <c r="V210" s="15">
        <v>500</v>
      </c>
    </row>
    <row r="211" spans="2:22" x14ac:dyDescent="0.25">
      <c r="B211" s="15" t="s">
        <v>136</v>
      </c>
      <c r="C211" s="15" t="s">
        <v>207</v>
      </c>
      <c r="D211" s="15" t="s">
        <v>242</v>
      </c>
      <c r="E211" s="15">
        <v>2023</v>
      </c>
      <c r="F211" s="15" t="s">
        <v>162</v>
      </c>
      <c r="G211" s="15" t="s">
        <v>133</v>
      </c>
      <c r="H211" s="15" t="s">
        <v>136</v>
      </c>
      <c r="I211" s="15" t="s">
        <v>139</v>
      </c>
      <c r="J211" s="15" t="s">
        <v>141</v>
      </c>
      <c r="K211" s="15" t="s">
        <v>289</v>
      </c>
      <c r="L211" s="15" t="s">
        <v>293</v>
      </c>
      <c r="M211" s="15">
        <v>2.218</v>
      </c>
      <c r="N211" s="15">
        <v>1.7190000000000001</v>
      </c>
      <c r="O211" s="15">
        <v>3.7999999999999999E-2</v>
      </c>
      <c r="P211" s="15">
        <v>1.7909999999999999</v>
      </c>
      <c r="Q211" s="15">
        <v>1.101</v>
      </c>
      <c r="R211" s="15">
        <v>2.8180000000000001</v>
      </c>
      <c r="S211" s="15">
        <v>13.141999999999999</v>
      </c>
      <c r="U211" s="15">
        <v>713648.75399999996</v>
      </c>
      <c r="V211" s="15">
        <v>2070</v>
      </c>
    </row>
    <row r="212" spans="2:22" x14ac:dyDescent="0.25">
      <c r="B212" s="15" t="s">
        <v>136</v>
      </c>
      <c r="C212" s="15" t="s">
        <v>207</v>
      </c>
      <c r="D212" s="15" t="s">
        <v>242</v>
      </c>
      <c r="E212" s="15">
        <v>2023</v>
      </c>
      <c r="F212" s="15" t="s">
        <v>162</v>
      </c>
      <c r="G212" s="15" t="s">
        <v>133</v>
      </c>
      <c r="H212" s="15" t="s">
        <v>136</v>
      </c>
      <c r="I212" s="15" t="s">
        <v>139</v>
      </c>
      <c r="J212" s="15" t="s">
        <v>141</v>
      </c>
      <c r="K212" s="15" t="s">
        <v>289</v>
      </c>
      <c r="L212" s="15" t="s">
        <v>294</v>
      </c>
      <c r="M212" s="15">
        <v>1.802</v>
      </c>
      <c r="N212" s="15">
        <v>1.349</v>
      </c>
      <c r="O212" s="15">
        <v>3.3000000000000002E-2</v>
      </c>
      <c r="P212" s="15">
        <v>1.484</v>
      </c>
      <c r="Q212" s="15">
        <v>0.90900000000000003</v>
      </c>
      <c r="R212" s="15">
        <v>2.2850000000000001</v>
      </c>
      <c r="S212" s="15">
        <v>13.234999999999999</v>
      </c>
      <c r="U212" s="15">
        <v>715419.85199999996</v>
      </c>
      <c r="V212" s="15">
        <v>1640</v>
      </c>
    </row>
    <row r="213" spans="2:22" ht="30" x14ac:dyDescent="0.25">
      <c r="B213" s="15" t="s">
        <v>136</v>
      </c>
      <c r="C213" s="15" t="s">
        <v>207</v>
      </c>
      <c r="D213" s="15" t="s">
        <v>243</v>
      </c>
      <c r="E213" s="15">
        <v>2023</v>
      </c>
      <c r="F213" s="15" t="s">
        <v>162</v>
      </c>
      <c r="G213" s="15" t="s">
        <v>133</v>
      </c>
      <c r="H213" s="15" t="s">
        <v>136</v>
      </c>
      <c r="I213" s="15" t="s">
        <v>139</v>
      </c>
      <c r="J213" s="15" t="s">
        <v>141</v>
      </c>
      <c r="K213" s="15" t="s">
        <v>289</v>
      </c>
      <c r="L213" s="15" t="s">
        <v>290</v>
      </c>
      <c r="M213" s="15">
        <v>1.5029999999999999</v>
      </c>
      <c r="N213" s="15">
        <v>1.321</v>
      </c>
      <c r="O213" s="15">
        <v>0.13200000000000001</v>
      </c>
      <c r="P213" s="15">
        <v>1.167</v>
      </c>
      <c r="Q213" s="15">
        <v>0.66300000000000003</v>
      </c>
      <c r="R213" s="15">
        <v>1.9950000000000001</v>
      </c>
      <c r="S213" s="15">
        <v>13.417999999999999</v>
      </c>
      <c r="U213" s="15">
        <v>729405.75699999998</v>
      </c>
      <c r="V213" s="15">
        <v>100</v>
      </c>
    </row>
    <row r="214" spans="2:22" x14ac:dyDescent="0.25">
      <c r="B214" s="15" t="s">
        <v>136</v>
      </c>
      <c r="C214" s="15" t="s">
        <v>207</v>
      </c>
      <c r="D214" s="15" t="s">
        <v>243</v>
      </c>
      <c r="E214" s="15">
        <v>2023</v>
      </c>
      <c r="F214" s="15" t="s">
        <v>162</v>
      </c>
      <c r="G214" s="15" t="s">
        <v>133</v>
      </c>
      <c r="H214" s="15" t="s">
        <v>136</v>
      </c>
      <c r="I214" s="15" t="s">
        <v>139</v>
      </c>
      <c r="J214" s="15" t="s">
        <v>141</v>
      </c>
      <c r="K214" s="15" t="s">
        <v>289</v>
      </c>
      <c r="L214" s="15" t="s">
        <v>291</v>
      </c>
      <c r="M214" s="15">
        <v>3.1869999999999998</v>
      </c>
      <c r="N214" s="15">
        <v>2.1619999999999999</v>
      </c>
      <c r="O214" s="15">
        <v>5.2999999999999999E-2</v>
      </c>
      <c r="P214" s="15">
        <v>2.6539999999999999</v>
      </c>
      <c r="Q214" s="15">
        <v>1.708</v>
      </c>
      <c r="R214" s="15">
        <v>4.12</v>
      </c>
      <c r="S214" s="15">
        <v>13.154</v>
      </c>
      <c r="U214" s="15">
        <v>717928.88399999996</v>
      </c>
      <c r="V214" s="15">
        <v>1680</v>
      </c>
    </row>
    <row r="215" spans="2:22" ht="30" x14ac:dyDescent="0.25">
      <c r="B215" s="15" t="s">
        <v>136</v>
      </c>
      <c r="C215" s="15" t="s">
        <v>207</v>
      </c>
      <c r="D215" s="15" t="s">
        <v>243</v>
      </c>
      <c r="E215" s="15">
        <v>2023</v>
      </c>
      <c r="F215" s="15" t="s">
        <v>162</v>
      </c>
      <c r="G215" s="15" t="s">
        <v>133</v>
      </c>
      <c r="H215" s="15" t="s">
        <v>136</v>
      </c>
      <c r="I215" s="15" t="s">
        <v>139</v>
      </c>
      <c r="J215" s="15" t="s">
        <v>141</v>
      </c>
      <c r="K215" s="15" t="s">
        <v>289</v>
      </c>
      <c r="L215" s="15" t="s">
        <v>350</v>
      </c>
      <c r="M215" s="15">
        <v>2.1890000000000001</v>
      </c>
      <c r="N215" s="15">
        <v>2.085</v>
      </c>
      <c r="O215" s="15">
        <v>0.20899999999999999</v>
      </c>
      <c r="P215" s="15">
        <v>1.5429999999999999</v>
      </c>
      <c r="Q215" s="15">
        <v>0.871</v>
      </c>
      <c r="R215" s="15">
        <v>2.7440000000000002</v>
      </c>
      <c r="S215" s="15">
        <v>13.108000000000001</v>
      </c>
      <c r="U215" s="15">
        <v>707348.37699999998</v>
      </c>
      <c r="V215" s="15">
        <v>100</v>
      </c>
    </row>
    <row r="216" spans="2:22" ht="30" x14ac:dyDescent="0.25">
      <c r="B216" s="15" t="s">
        <v>136</v>
      </c>
      <c r="C216" s="15" t="s">
        <v>207</v>
      </c>
      <c r="D216" s="15" t="s">
        <v>243</v>
      </c>
      <c r="E216" s="15">
        <v>2023</v>
      </c>
      <c r="F216" s="15" t="s">
        <v>162</v>
      </c>
      <c r="G216" s="15" t="s">
        <v>133</v>
      </c>
      <c r="H216" s="15" t="s">
        <v>136</v>
      </c>
      <c r="I216" s="15" t="s">
        <v>139</v>
      </c>
      <c r="J216" s="15" t="s">
        <v>141</v>
      </c>
      <c r="K216" s="15" t="s">
        <v>289</v>
      </c>
      <c r="L216" s="15" t="s">
        <v>292</v>
      </c>
      <c r="M216" s="15">
        <v>1.06</v>
      </c>
      <c r="N216" s="15">
        <v>0.877</v>
      </c>
      <c r="O216" s="15">
        <v>3.9E-2</v>
      </c>
      <c r="P216" s="15">
        <v>0.82299999999999995</v>
      </c>
      <c r="Q216" s="15">
        <v>0.47299999999999998</v>
      </c>
      <c r="R216" s="15">
        <v>1.3720000000000001</v>
      </c>
      <c r="S216" s="15">
        <v>13.145</v>
      </c>
      <c r="U216" s="15">
        <v>712486.41599999997</v>
      </c>
      <c r="V216" s="15">
        <v>500</v>
      </c>
    </row>
    <row r="217" spans="2:22" x14ac:dyDescent="0.25">
      <c r="B217" s="15" t="s">
        <v>136</v>
      </c>
      <c r="C217" s="15" t="s">
        <v>207</v>
      </c>
      <c r="D217" s="15" t="s">
        <v>243</v>
      </c>
      <c r="E217" s="15">
        <v>2023</v>
      </c>
      <c r="F217" s="15" t="s">
        <v>162</v>
      </c>
      <c r="G217" s="15" t="s">
        <v>133</v>
      </c>
      <c r="H217" s="15" t="s">
        <v>136</v>
      </c>
      <c r="I217" s="15" t="s">
        <v>139</v>
      </c>
      <c r="J217" s="15" t="s">
        <v>141</v>
      </c>
      <c r="K217" s="15" t="s">
        <v>289</v>
      </c>
      <c r="L217" s="15" t="s">
        <v>293</v>
      </c>
      <c r="M217" s="15">
        <v>2.411</v>
      </c>
      <c r="N217" s="15">
        <v>1.7569999999999999</v>
      </c>
      <c r="O217" s="15">
        <v>3.9E-2</v>
      </c>
      <c r="P217" s="15">
        <v>1.9830000000000001</v>
      </c>
      <c r="Q217" s="15">
        <v>1.234</v>
      </c>
      <c r="R217" s="15">
        <v>3.028</v>
      </c>
      <c r="S217" s="15">
        <v>13.141999999999999</v>
      </c>
      <c r="U217" s="15">
        <v>713650.42200000002</v>
      </c>
      <c r="V217" s="15">
        <v>2070</v>
      </c>
    </row>
    <row r="218" spans="2:22" x14ac:dyDescent="0.25">
      <c r="B218" s="15" t="s">
        <v>136</v>
      </c>
      <c r="C218" s="15" t="s">
        <v>207</v>
      </c>
      <c r="D218" s="15" t="s">
        <v>243</v>
      </c>
      <c r="E218" s="15">
        <v>2023</v>
      </c>
      <c r="F218" s="15" t="s">
        <v>162</v>
      </c>
      <c r="G218" s="15" t="s">
        <v>133</v>
      </c>
      <c r="H218" s="15" t="s">
        <v>136</v>
      </c>
      <c r="I218" s="15" t="s">
        <v>139</v>
      </c>
      <c r="J218" s="15" t="s">
        <v>141</v>
      </c>
      <c r="K218" s="15" t="s">
        <v>289</v>
      </c>
      <c r="L218" s="15" t="s">
        <v>294</v>
      </c>
      <c r="M218" s="15">
        <v>1.9570000000000001</v>
      </c>
      <c r="N218" s="15">
        <v>1.429</v>
      </c>
      <c r="O218" s="15">
        <v>3.5000000000000003E-2</v>
      </c>
      <c r="P218" s="15">
        <v>1.6020000000000001</v>
      </c>
      <c r="Q218" s="15">
        <v>1.026</v>
      </c>
      <c r="R218" s="15">
        <v>2.492</v>
      </c>
      <c r="S218" s="15">
        <v>13.234</v>
      </c>
      <c r="U218" s="15">
        <v>715412.94400000002</v>
      </c>
      <c r="V218" s="15">
        <v>1640</v>
      </c>
    </row>
    <row r="219" spans="2:22" ht="30" x14ac:dyDescent="0.25">
      <c r="B219" s="15" t="s">
        <v>136</v>
      </c>
      <c r="C219" s="15" t="s">
        <v>207</v>
      </c>
      <c r="D219" s="15" t="s">
        <v>244</v>
      </c>
      <c r="E219" s="15">
        <v>2023</v>
      </c>
      <c r="F219" s="15" t="s">
        <v>162</v>
      </c>
      <c r="G219" s="15" t="s">
        <v>133</v>
      </c>
      <c r="H219" s="15" t="s">
        <v>136</v>
      </c>
      <c r="I219" s="15" t="s">
        <v>139</v>
      </c>
      <c r="J219" s="15" t="s">
        <v>141</v>
      </c>
      <c r="K219" s="15" t="s">
        <v>289</v>
      </c>
      <c r="L219" s="15" t="s">
        <v>290</v>
      </c>
      <c r="M219" s="15">
        <v>1.6140000000000001</v>
      </c>
      <c r="N219" s="15">
        <v>1.1859999999999999</v>
      </c>
      <c r="O219" s="15">
        <v>0.11899999999999999</v>
      </c>
      <c r="P219" s="15">
        <v>1.3220000000000001</v>
      </c>
      <c r="Q219" s="15">
        <v>0.76800000000000002</v>
      </c>
      <c r="R219" s="15">
        <v>2.1760000000000002</v>
      </c>
      <c r="S219" s="15">
        <v>12.977</v>
      </c>
      <c r="U219" s="15">
        <v>495929.29300000001</v>
      </c>
      <c r="V219" s="15">
        <v>100</v>
      </c>
    </row>
    <row r="220" spans="2:22" x14ac:dyDescent="0.25">
      <c r="B220" s="15" t="s">
        <v>136</v>
      </c>
      <c r="C220" s="15" t="s">
        <v>207</v>
      </c>
      <c r="D220" s="15" t="s">
        <v>244</v>
      </c>
      <c r="E220" s="15">
        <v>2023</v>
      </c>
      <c r="F220" s="15" t="s">
        <v>162</v>
      </c>
      <c r="G220" s="15" t="s">
        <v>133</v>
      </c>
      <c r="H220" s="15" t="s">
        <v>136</v>
      </c>
      <c r="I220" s="15" t="s">
        <v>139</v>
      </c>
      <c r="J220" s="15" t="s">
        <v>141</v>
      </c>
      <c r="K220" s="15" t="s">
        <v>289</v>
      </c>
      <c r="L220" s="15" t="s">
        <v>291</v>
      </c>
      <c r="M220" s="15">
        <v>3.0230000000000001</v>
      </c>
      <c r="N220" s="15">
        <v>1.97</v>
      </c>
      <c r="O220" s="15">
        <v>4.8000000000000001E-2</v>
      </c>
      <c r="P220" s="15">
        <v>2.6560000000000001</v>
      </c>
      <c r="Q220" s="15">
        <v>1.7549999999999999</v>
      </c>
      <c r="R220" s="15">
        <v>3.8210000000000002</v>
      </c>
      <c r="S220" s="15">
        <v>12.724</v>
      </c>
      <c r="U220" s="15">
        <v>491384.05699999997</v>
      </c>
      <c r="V220" s="15">
        <v>1690</v>
      </c>
    </row>
    <row r="221" spans="2:22" ht="30" x14ac:dyDescent="0.25">
      <c r="B221" s="15" t="s">
        <v>136</v>
      </c>
      <c r="C221" s="15" t="s">
        <v>207</v>
      </c>
      <c r="D221" s="15" t="s">
        <v>244</v>
      </c>
      <c r="E221" s="15">
        <v>2023</v>
      </c>
      <c r="F221" s="15" t="s">
        <v>162</v>
      </c>
      <c r="G221" s="15" t="s">
        <v>133</v>
      </c>
      <c r="H221" s="15" t="s">
        <v>136</v>
      </c>
      <c r="I221" s="15" t="s">
        <v>139</v>
      </c>
      <c r="J221" s="15" t="s">
        <v>141</v>
      </c>
      <c r="K221" s="15" t="s">
        <v>289</v>
      </c>
      <c r="L221" s="15" t="s">
        <v>350</v>
      </c>
      <c r="M221" s="15">
        <v>2.173</v>
      </c>
      <c r="N221" s="15">
        <v>1.8440000000000001</v>
      </c>
      <c r="O221" s="15">
        <v>0.184</v>
      </c>
      <c r="P221" s="15">
        <v>1.7430000000000001</v>
      </c>
      <c r="Q221" s="15">
        <v>0.96499999999999997</v>
      </c>
      <c r="R221" s="15">
        <v>2.6469999999999998</v>
      </c>
      <c r="S221" s="15">
        <v>12.664999999999999</v>
      </c>
      <c r="U221" s="15">
        <v>485825.95899999997</v>
      </c>
      <c r="V221" s="15">
        <v>100</v>
      </c>
    </row>
    <row r="222" spans="2:22" ht="30" x14ac:dyDescent="0.25">
      <c r="B222" s="15" t="s">
        <v>136</v>
      </c>
      <c r="C222" s="15" t="s">
        <v>207</v>
      </c>
      <c r="D222" s="15" t="s">
        <v>244</v>
      </c>
      <c r="E222" s="15">
        <v>2023</v>
      </c>
      <c r="F222" s="15" t="s">
        <v>162</v>
      </c>
      <c r="G222" s="15" t="s">
        <v>133</v>
      </c>
      <c r="H222" s="15" t="s">
        <v>136</v>
      </c>
      <c r="I222" s="15" t="s">
        <v>139</v>
      </c>
      <c r="J222" s="15" t="s">
        <v>141</v>
      </c>
      <c r="K222" s="15" t="s">
        <v>289</v>
      </c>
      <c r="L222" s="15" t="s">
        <v>292</v>
      </c>
      <c r="M222" s="15">
        <v>1.0860000000000001</v>
      </c>
      <c r="N222" s="15">
        <v>0.85799999999999998</v>
      </c>
      <c r="O222" s="15">
        <v>3.7999999999999999E-2</v>
      </c>
      <c r="P222" s="15">
        <v>0.84399999999999997</v>
      </c>
      <c r="Q222" s="15">
        <v>0.49199999999999999</v>
      </c>
      <c r="R222" s="15">
        <v>1.4179999999999999</v>
      </c>
      <c r="S222" s="15">
        <v>12.677</v>
      </c>
      <c r="U222" s="15">
        <v>489257.17</v>
      </c>
      <c r="V222" s="15">
        <v>500</v>
      </c>
    </row>
    <row r="223" spans="2:22" x14ac:dyDescent="0.25">
      <c r="B223" s="15" t="s">
        <v>136</v>
      </c>
      <c r="C223" s="15" t="s">
        <v>207</v>
      </c>
      <c r="D223" s="15" t="s">
        <v>244</v>
      </c>
      <c r="E223" s="15">
        <v>2023</v>
      </c>
      <c r="F223" s="15" t="s">
        <v>162</v>
      </c>
      <c r="G223" s="15" t="s">
        <v>133</v>
      </c>
      <c r="H223" s="15" t="s">
        <v>136</v>
      </c>
      <c r="I223" s="15" t="s">
        <v>139</v>
      </c>
      <c r="J223" s="15" t="s">
        <v>141</v>
      </c>
      <c r="K223" s="15" t="s">
        <v>289</v>
      </c>
      <c r="L223" s="15" t="s">
        <v>293</v>
      </c>
      <c r="M223" s="15">
        <v>2.3610000000000002</v>
      </c>
      <c r="N223" s="15">
        <v>1.5629999999999999</v>
      </c>
      <c r="O223" s="15">
        <v>3.4000000000000002E-2</v>
      </c>
      <c r="P223" s="15">
        <v>2.0259999999999998</v>
      </c>
      <c r="Q223" s="15">
        <v>1.3</v>
      </c>
      <c r="R223" s="15">
        <v>2.9990000000000001</v>
      </c>
      <c r="S223" s="15">
        <v>12.699</v>
      </c>
      <c r="U223" s="15">
        <v>488927.36099999998</v>
      </c>
      <c r="V223" s="15">
        <v>2070</v>
      </c>
    </row>
    <row r="224" spans="2:22" x14ac:dyDescent="0.25">
      <c r="B224" s="15" t="s">
        <v>136</v>
      </c>
      <c r="C224" s="15" t="s">
        <v>207</v>
      </c>
      <c r="D224" s="15" t="s">
        <v>244</v>
      </c>
      <c r="E224" s="15">
        <v>2023</v>
      </c>
      <c r="F224" s="15" t="s">
        <v>162</v>
      </c>
      <c r="G224" s="15" t="s">
        <v>133</v>
      </c>
      <c r="H224" s="15" t="s">
        <v>136</v>
      </c>
      <c r="I224" s="15" t="s">
        <v>139</v>
      </c>
      <c r="J224" s="15" t="s">
        <v>141</v>
      </c>
      <c r="K224" s="15" t="s">
        <v>289</v>
      </c>
      <c r="L224" s="15" t="s">
        <v>294</v>
      </c>
      <c r="M224" s="15">
        <v>1.9510000000000001</v>
      </c>
      <c r="N224" s="15">
        <v>1.274</v>
      </c>
      <c r="O224" s="15">
        <v>3.1E-2</v>
      </c>
      <c r="P224" s="15">
        <v>1.661</v>
      </c>
      <c r="Q224" s="15">
        <v>1.087</v>
      </c>
      <c r="R224" s="15">
        <v>2.5459999999999998</v>
      </c>
      <c r="S224" s="15">
        <v>12.78</v>
      </c>
      <c r="U224" s="15">
        <v>489832.038</v>
      </c>
      <c r="V224" s="15">
        <v>1640</v>
      </c>
    </row>
    <row r="225" spans="2:22" ht="30" x14ac:dyDescent="0.25">
      <c r="B225" s="15" t="s">
        <v>136</v>
      </c>
      <c r="C225" s="15" t="s">
        <v>207</v>
      </c>
      <c r="D225" s="15" t="s">
        <v>245</v>
      </c>
      <c r="E225" s="15">
        <v>2023</v>
      </c>
      <c r="F225" s="15" t="s">
        <v>162</v>
      </c>
      <c r="G225" s="15" t="s">
        <v>133</v>
      </c>
      <c r="H225" s="15" t="s">
        <v>136</v>
      </c>
      <c r="I225" s="15" t="s">
        <v>139</v>
      </c>
      <c r="J225" s="15" t="s">
        <v>141</v>
      </c>
      <c r="K225" s="15" t="s">
        <v>289</v>
      </c>
      <c r="L225" s="15" t="s">
        <v>290</v>
      </c>
      <c r="M225" s="15">
        <v>1.58</v>
      </c>
      <c r="N225" s="15">
        <v>1.08</v>
      </c>
      <c r="O225" s="15">
        <v>0.108</v>
      </c>
      <c r="P225" s="15">
        <v>1.333</v>
      </c>
      <c r="Q225" s="15">
        <v>0.80900000000000005</v>
      </c>
      <c r="R225" s="15">
        <v>2.226</v>
      </c>
      <c r="S225" s="15">
        <v>12.977</v>
      </c>
      <c r="U225" s="15">
        <v>495958.53200000001</v>
      </c>
      <c r="V225" s="15">
        <v>100</v>
      </c>
    </row>
    <row r="226" spans="2:22" x14ac:dyDescent="0.25">
      <c r="B226" s="15" t="s">
        <v>136</v>
      </c>
      <c r="C226" s="15" t="s">
        <v>207</v>
      </c>
      <c r="D226" s="15" t="s">
        <v>245</v>
      </c>
      <c r="E226" s="15">
        <v>2023</v>
      </c>
      <c r="F226" s="15" t="s">
        <v>162</v>
      </c>
      <c r="G226" s="15" t="s">
        <v>133</v>
      </c>
      <c r="H226" s="15" t="s">
        <v>136</v>
      </c>
      <c r="I226" s="15" t="s">
        <v>139</v>
      </c>
      <c r="J226" s="15" t="s">
        <v>141</v>
      </c>
      <c r="K226" s="15" t="s">
        <v>289</v>
      </c>
      <c r="L226" s="15" t="s">
        <v>291</v>
      </c>
      <c r="M226" s="15">
        <v>2.95</v>
      </c>
      <c r="N226" s="15">
        <v>1.8680000000000001</v>
      </c>
      <c r="O226" s="15">
        <v>4.4999999999999998E-2</v>
      </c>
      <c r="P226" s="15">
        <v>2.556</v>
      </c>
      <c r="Q226" s="15">
        <v>1.7010000000000001</v>
      </c>
      <c r="R226" s="15">
        <v>3.7360000000000002</v>
      </c>
      <c r="S226" s="15">
        <v>12.724</v>
      </c>
      <c r="U226" s="15">
        <v>491380.04300000001</v>
      </c>
      <c r="V226" s="15">
        <v>1690</v>
      </c>
    </row>
    <row r="227" spans="2:22" ht="30" x14ac:dyDescent="0.25">
      <c r="B227" s="15" t="s">
        <v>136</v>
      </c>
      <c r="C227" s="15" t="s">
        <v>207</v>
      </c>
      <c r="D227" s="15" t="s">
        <v>245</v>
      </c>
      <c r="E227" s="15">
        <v>2023</v>
      </c>
      <c r="F227" s="15" t="s">
        <v>162</v>
      </c>
      <c r="G227" s="15" t="s">
        <v>133</v>
      </c>
      <c r="H227" s="15" t="s">
        <v>136</v>
      </c>
      <c r="I227" s="15" t="s">
        <v>139</v>
      </c>
      <c r="J227" s="15" t="s">
        <v>141</v>
      </c>
      <c r="K227" s="15" t="s">
        <v>289</v>
      </c>
      <c r="L227" s="15" t="s">
        <v>350</v>
      </c>
      <c r="M227" s="15">
        <v>2.39</v>
      </c>
      <c r="N227" s="15">
        <v>1.9370000000000001</v>
      </c>
      <c r="O227" s="15">
        <v>0.19400000000000001</v>
      </c>
      <c r="P227" s="15">
        <v>2.0880000000000001</v>
      </c>
      <c r="Q227" s="15">
        <v>1.014</v>
      </c>
      <c r="R227" s="15">
        <v>3.2949999999999999</v>
      </c>
      <c r="S227" s="15">
        <v>12.664999999999999</v>
      </c>
      <c r="U227" s="15">
        <v>485825.95899999997</v>
      </c>
      <c r="V227" s="15">
        <v>100</v>
      </c>
    </row>
    <row r="228" spans="2:22" ht="30" x14ac:dyDescent="0.25">
      <c r="B228" s="15" t="s">
        <v>136</v>
      </c>
      <c r="C228" s="15" t="s">
        <v>207</v>
      </c>
      <c r="D228" s="15" t="s">
        <v>245</v>
      </c>
      <c r="E228" s="15">
        <v>2023</v>
      </c>
      <c r="F228" s="15" t="s">
        <v>162</v>
      </c>
      <c r="G228" s="15" t="s">
        <v>133</v>
      </c>
      <c r="H228" s="15" t="s">
        <v>136</v>
      </c>
      <c r="I228" s="15" t="s">
        <v>139</v>
      </c>
      <c r="J228" s="15" t="s">
        <v>141</v>
      </c>
      <c r="K228" s="15" t="s">
        <v>289</v>
      </c>
      <c r="L228" s="15" t="s">
        <v>292</v>
      </c>
      <c r="M228" s="15">
        <v>1.1279999999999999</v>
      </c>
      <c r="N228" s="15">
        <v>0.86599999999999999</v>
      </c>
      <c r="O228" s="15">
        <v>3.9E-2</v>
      </c>
      <c r="P228" s="15">
        <v>0.92400000000000004</v>
      </c>
      <c r="Q228" s="15">
        <v>0.51900000000000002</v>
      </c>
      <c r="R228" s="15">
        <v>1.496</v>
      </c>
      <c r="S228" s="15">
        <v>12.677</v>
      </c>
      <c r="U228" s="15">
        <v>489259.67099999997</v>
      </c>
      <c r="V228" s="15">
        <v>500</v>
      </c>
    </row>
    <row r="229" spans="2:22" x14ac:dyDescent="0.25">
      <c r="B229" s="15" t="s">
        <v>136</v>
      </c>
      <c r="C229" s="15" t="s">
        <v>207</v>
      </c>
      <c r="D229" s="15" t="s">
        <v>245</v>
      </c>
      <c r="E229" s="15">
        <v>2023</v>
      </c>
      <c r="F229" s="15" t="s">
        <v>162</v>
      </c>
      <c r="G229" s="15" t="s">
        <v>133</v>
      </c>
      <c r="H229" s="15" t="s">
        <v>136</v>
      </c>
      <c r="I229" s="15" t="s">
        <v>139</v>
      </c>
      <c r="J229" s="15" t="s">
        <v>141</v>
      </c>
      <c r="K229" s="15" t="s">
        <v>289</v>
      </c>
      <c r="L229" s="15" t="s">
        <v>293</v>
      </c>
      <c r="M229" s="15">
        <v>2.38</v>
      </c>
      <c r="N229" s="15">
        <v>1.744</v>
      </c>
      <c r="O229" s="15">
        <v>3.7999999999999999E-2</v>
      </c>
      <c r="P229" s="15">
        <v>1.98</v>
      </c>
      <c r="Q229" s="15">
        <v>1.3129999999999999</v>
      </c>
      <c r="R229" s="15">
        <v>3.03</v>
      </c>
      <c r="S229" s="15">
        <v>12.699</v>
      </c>
      <c r="U229" s="15">
        <v>488928.07299999997</v>
      </c>
      <c r="V229" s="15">
        <v>2070</v>
      </c>
    </row>
    <row r="230" spans="2:22" x14ac:dyDescent="0.25">
      <c r="B230" s="15" t="s">
        <v>136</v>
      </c>
      <c r="C230" s="15" t="s">
        <v>207</v>
      </c>
      <c r="D230" s="15" t="s">
        <v>245</v>
      </c>
      <c r="E230" s="15">
        <v>2023</v>
      </c>
      <c r="F230" s="15" t="s">
        <v>162</v>
      </c>
      <c r="G230" s="15" t="s">
        <v>133</v>
      </c>
      <c r="H230" s="15" t="s">
        <v>136</v>
      </c>
      <c r="I230" s="15" t="s">
        <v>139</v>
      </c>
      <c r="J230" s="15" t="s">
        <v>141</v>
      </c>
      <c r="K230" s="15" t="s">
        <v>289</v>
      </c>
      <c r="L230" s="15" t="s">
        <v>294</v>
      </c>
      <c r="M230" s="15">
        <v>1.9910000000000001</v>
      </c>
      <c r="N230" s="15">
        <v>1.2969999999999999</v>
      </c>
      <c r="O230" s="15">
        <v>3.2000000000000001E-2</v>
      </c>
      <c r="P230" s="15">
        <v>1.698</v>
      </c>
      <c r="Q230" s="15">
        <v>1.103</v>
      </c>
      <c r="R230" s="15">
        <v>2.5590000000000002</v>
      </c>
      <c r="S230" s="15">
        <v>12.78</v>
      </c>
      <c r="U230" s="15">
        <v>489831.05699999997</v>
      </c>
      <c r="V230" s="15">
        <v>1640</v>
      </c>
    </row>
    <row r="231" spans="2:22" ht="30" x14ac:dyDescent="0.25">
      <c r="B231" s="15" t="s">
        <v>136</v>
      </c>
      <c r="C231" s="15" t="s">
        <v>207</v>
      </c>
      <c r="D231" s="15" t="s">
        <v>246</v>
      </c>
      <c r="E231" s="15">
        <v>2023</v>
      </c>
      <c r="F231" s="15" t="s">
        <v>162</v>
      </c>
      <c r="G231" s="15" t="s">
        <v>133</v>
      </c>
      <c r="H231" s="15" t="s">
        <v>136</v>
      </c>
      <c r="I231" s="15" t="s">
        <v>139</v>
      </c>
      <c r="J231" s="15" t="s">
        <v>141</v>
      </c>
      <c r="K231" s="15" t="s">
        <v>289</v>
      </c>
      <c r="L231" s="15" t="s">
        <v>290</v>
      </c>
      <c r="M231" s="15">
        <v>1.577</v>
      </c>
      <c r="N231" s="15">
        <v>1.1779999999999999</v>
      </c>
      <c r="O231" s="15">
        <v>0.11799999999999999</v>
      </c>
      <c r="P231" s="15">
        <v>1.298</v>
      </c>
      <c r="Q231" s="15">
        <v>0.72599999999999998</v>
      </c>
      <c r="R231" s="15">
        <v>2.0920000000000001</v>
      </c>
      <c r="S231" s="15">
        <v>12.473000000000001</v>
      </c>
      <c r="U231" s="15">
        <v>289349.61599999998</v>
      </c>
      <c r="V231" s="15">
        <v>100</v>
      </c>
    </row>
    <row r="232" spans="2:22" x14ac:dyDescent="0.25">
      <c r="B232" s="15" t="s">
        <v>136</v>
      </c>
      <c r="C232" s="15" t="s">
        <v>207</v>
      </c>
      <c r="D232" s="15" t="s">
        <v>246</v>
      </c>
      <c r="E232" s="15">
        <v>2023</v>
      </c>
      <c r="F232" s="15" t="s">
        <v>162</v>
      </c>
      <c r="G232" s="15" t="s">
        <v>133</v>
      </c>
      <c r="H232" s="15" t="s">
        <v>136</v>
      </c>
      <c r="I232" s="15" t="s">
        <v>139</v>
      </c>
      <c r="J232" s="15" t="s">
        <v>141</v>
      </c>
      <c r="K232" s="15" t="s">
        <v>289</v>
      </c>
      <c r="L232" s="15" t="s">
        <v>291</v>
      </c>
      <c r="M232" s="15">
        <v>2.7360000000000002</v>
      </c>
      <c r="N232" s="15">
        <v>1.6659999999999999</v>
      </c>
      <c r="O232" s="15">
        <v>4.1000000000000002E-2</v>
      </c>
      <c r="P232" s="15">
        <v>2.39</v>
      </c>
      <c r="Q232" s="15">
        <v>1.653</v>
      </c>
      <c r="R232" s="15">
        <v>3.4689999999999999</v>
      </c>
      <c r="S232" s="15">
        <v>12.221</v>
      </c>
      <c r="U232" s="15">
        <v>293364.90899999999</v>
      </c>
      <c r="V232" s="15">
        <v>1690</v>
      </c>
    </row>
    <row r="233" spans="2:22" ht="30" x14ac:dyDescent="0.25">
      <c r="B233" s="15" t="s">
        <v>136</v>
      </c>
      <c r="C233" s="15" t="s">
        <v>207</v>
      </c>
      <c r="D233" s="15" t="s">
        <v>246</v>
      </c>
      <c r="E233" s="15">
        <v>2023</v>
      </c>
      <c r="F233" s="15" t="s">
        <v>162</v>
      </c>
      <c r="G233" s="15" t="s">
        <v>133</v>
      </c>
      <c r="H233" s="15" t="s">
        <v>136</v>
      </c>
      <c r="I233" s="15" t="s">
        <v>139</v>
      </c>
      <c r="J233" s="15" t="s">
        <v>141</v>
      </c>
      <c r="K233" s="15" t="s">
        <v>289</v>
      </c>
      <c r="L233" s="15" t="s">
        <v>350</v>
      </c>
      <c r="M233" s="15">
        <v>2.1800000000000002</v>
      </c>
      <c r="N233" s="15">
        <v>1.5509999999999999</v>
      </c>
      <c r="O233" s="15">
        <v>0.155</v>
      </c>
      <c r="P233" s="15">
        <v>1.87</v>
      </c>
      <c r="Q233" s="15">
        <v>0.998</v>
      </c>
      <c r="R233" s="15">
        <v>2.798</v>
      </c>
      <c r="S233" s="15">
        <v>12.147</v>
      </c>
      <c r="U233" s="15">
        <v>290780.68099999998</v>
      </c>
      <c r="V233" s="15">
        <v>100</v>
      </c>
    </row>
    <row r="234" spans="2:22" ht="30" x14ac:dyDescent="0.25">
      <c r="B234" s="15" t="s">
        <v>136</v>
      </c>
      <c r="C234" s="15" t="s">
        <v>207</v>
      </c>
      <c r="D234" s="15" t="s">
        <v>246</v>
      </c>
      <c r="E234" s="15">
        <v>2023</v>
      </c>
      <c r="F234" s="15" t="s">
        <v>162</v>
      </c>
      <c r="G234" s="15" t="s">
        <v>133</v>
      </c>
      <c r="H234" s="15" t="s">
        <v>136</v>
      </c>
      <c r="I234" s="15" t="s">
        <v>139</v>
      </c>
      <c r="J234" s="15" t="s">
        <v>141</v>
      </c>
      <c r="K234" s="15" t="s">
        <v>289</v>
      </c>
      <c r="L234" s="15" t="s">
        <v>292</v>
      </c>
      <c r="M234" s="15">
        <v>1.125</v>
      </c>
      <c r="N234" s="15">
        <v>0.90100000000000002</v>
      </c>
      <c r="O234" s="15">
        <v>0.04</v>
      </c>
      <c r="P234" s="15">
        <v>0.92800000000000005</v>
      </c>
      <c r="Q234" s="15">
        <v>0.50600000000000001</v>
      </c>
      <c r="R234" s="15">
        <v>1.472</v>
      </c>
      <c r="S234" s="15">
        <v>12.138</v>
      </c>
      <c r="U234" s="15">
        <v>290576.28600000002</v>
      </c>
      <c r="V234" s="15">
        <v>500</v>
      </c>
    </row>
    <row r="235" spans="2:22" x14ac:dyDescent="0.25">
      <c r="B235" s="15" t="s">
        <v>136</v>
      </c>
      <c r="C235" s="15" t="s">
        <v>207</v>
      </c>
      <c r="D235" s="15" t="s">
        <v>246</v>
      </c>
      <c r="E235" s="15">
        <v>2023</v>
      </c>
      <c r="F235" s="15" t="s">
        <v>162</v>
      </c>
      <c r="G235" s="15" t="s">
        <v>133</v>
      </c>
      <c r="H235" s="15" t="s">
        <v>136</v>
      </c>
      <c r="I235" s="15" t="s">
        <v>139</v>
      </c>
      <c r="J235" s="15" t="s">
        <v>141</v>
      </c>
      <c r="K235" s="15" t="s">
        <v>289</v>
      </c>
      <c r="L235" s="15" t="s">
        <v>293</v>
      </c>
      <c r="M235" s="15">
        <v>2.2570000000000001</v>
      </c>
      <c r="N235" s="15">
        <v>1.5569999999999999</v>
      </c>
      <c r="O235" s="15">
        <v>3.4000000000000002E-2</v>
      </c>
      <c r="P235" s="15">
        <v>1.9319999999999999</v>
      </c>
      <c r="Q235" s="15">
        <v>1.244</v>
      </c>
      <c r="R235" s="15">
        <v>2.9279999999999999</v>
      </c>
      <c r="S235" s="15">
        <v>12.183</v>
      </c>
      <c r="U235" s="15">
        <v>292321.80599999998</v>
      </c>
      <c r="V235" s="15">
        <v>2070</v>
      </c>
    </row>
    <row r="236" spans="2:22" x14ac:dyDescent="0.25">
      <c r="B236" s="15" t="s">
        <v>136</v>
      </c>
      <c r="C236" s="15" t="s">
        <v>207</v>
      </c>
      <c r="D236" s="15" t="s">
        <v>246</v>
      </c>
      <c r="E236" s="15">
        <v>2023</v>
      </c>
      <c r="F236" s="15" t="s">
        <v>162</v>
      </c>
      <c r="G236" s="15" t="s">
        <v>133</v>
      </c>
      <c r="H236" s="15" t="s">
        <v>136</v>
      </c>
      <c r="I236" s="15" t="s">
        <v>139</v>
      </c>
      <c r="J236" s="15" t="s">
        <v>141</v>
      </c>
      <c r="K236" s="15" t="s">
        <v>289</v>
      </c>
      <c r="L236" s="15" t="s">
        <v>294</v>
      </c>
      <c r="M236" s="15">
        <v>1.907</v>
      </c>
      <c r="N236" s="15">
        <v>1.2310000000000001</v>
      </c>
      <c r="O236" s="15">
        <v>0.03</v>
      </c>
      <c r="P236" s="15">
        <v>1.657</v>
      </c>
      <c r="Q236" s="15">
        <v>1.0469999999999999</v>
      </c>
      <c r="R236" s="15">
        <v>2.4700000000000002</v>
      </c>
      <c r="S236" s="15">
        <v>12.254</v>
      </c>
      <c r="U236" s="15">
        <v>291193.80599999998</v>
      </c>
      <c r="V236" s="15">
        <v>1640</v>
      </c>
    </row>
    <row r="237" spans="2:22" ht="30" x14ac:dyDescent="0.25">
      <c r="B237" s="15" t="s">
        <v>136</v>
      </c>
      <c r="C237" s="15" t="s">
        <v>207</v>
      </c>
      <c r="D237" s="15" t="s">
        <v>247</v>
      </c>
      <c r="E237" s="15">
        <v>2023</v>
      </c>
      <c r="F237" s="15" t="s">
        <v>162</v>
      </c>
      <c r="G237" s="15" t="s">
        <v>133</v>
      </c>
      <c r="H237" s="15" t="s">
        <v>136</v>
      </c>
      <c r="I237" s="15" t="s">
        <v>139</v>
      </c>
      <c r="J237" s="15" t="s">
        <v>141</v>
      </c>
      <c r="K237" s="15" t="s">
        <v>289</v>
      </c>
      <c r="L237" s="15" t="s">
        <v>290</v>
      </c>
      <c r="M237" s="15">
        <v>1.55</v>
      </c>
      <c r="N237" s="15">
        <v>1.208</v>
      </c>
      <c r="O237" s="15">
        <v>0.121</v>
      </c>
      <c r="P237" s="15">
        <v>1.1619999999999999</v>
      </c>
      <c r="Q237" s="15">
        <v>0.67800000000000005</v>
      </c>
      <c r="R237" s="15">
        <v>1.9019999999999999</v>
      </c>
      <c r="S237" s="15">
        <v>12.473000000000001</v>
      </c>
      <c r="U237" s="15">
        <v>289349.61599999998</v>
      </c>
      <c r="V237" s="15">
        <v>100</v>
      </c>
    </row>
    <row r="238" spans="2:22" x14ac:dyDescent="0.25">
      <c r="B238" s="15" t="s">
        <v>136</v>
      </c>
      <c r="C238" s="15" t="s">
        <v>207</v>
      </c>
      <c r="D238" s="15" t="s">
        <v>247</v>
      </c>
      <c r="E238" s="15">
        <v>2023</v>
      </c>
      <c r="F238" s="15" t="s">
        <v>162</v>
      </c>
      <c r="G238" s="15" t="s">
        <v>133</v>
      </c>
      <c r="H238" s="15" t="s">
        <v>136</v>
      </c>
      <c r="I238" s="15" t="s">
        <v>139</v>
      </c>
      <c r="J238" s="15" t="s">
        <v>141</v>
      </c>
      <c r="K238" s="15" t="s">
        <v>289</v>
      </c>
      <c r="L238" s="15" t="s">
        <v>291</v>
      </c>
      <c r="M238" s="15">
        <v>2.5619999999999998</v>
      </c>
      <c r="N238" s="15">
        <v>1.7</v>
      </c>
      <c r="O238" s="15">
        <v>4.1000000000000002E-2</v>
      </c>
      <c r="P238" s="15">
        <v>2.2629999999999999</v>
      </c>
      <c r="Q238" s="15">
        <v>1.518</v>
      </c>
      <c r="R238" s="15">
        <v>3.2429999999999999</v>
      </c>
      <c r="S238" s="15">
        <v>12.221</v>
      </c>
      <c r="U238" s="15">
        <v>293367.402</v>
      </c>
      <c r="V238" s="15">
        <v>1690</v>
      </c>
    </row>
    <row r="239" spans="2:22" ht="30" x14ac:dyDescent="0.25">
      <c r="B239" s="15" t="s">
        <v>136</v>
      </c>
      <c r="C239" s="15" t="s">
        <v>207</v>
      </c>
      <c r="D239" s="15" t="s">
        <v>247</v>
      </c>
      <c r="E239" s="15">
        <v>2023</v>
      </c>
      <c r="F239" s="15" t="s">
        <v>162</v>
      </c>
      <c r="G239" s="15" t="s">
        <v>133</v>
      </c>
      <c r="H239" s="15" t="s">
        <v>136</v>
      </c>
      <c r="I239" s="15" t="s">
        <v>139</v>
      </c>
      <c r="J239" s="15" t="s">
        <v>141</v>
      </c>
      <c r="K239" s="15" t="s">
        <v>289</v>
      </c>
      <c r="L239" s="15" t="s">
        <v>350</v>
      </c>
      <c r="M239" s="15">
        <v>2.02</v>
      </c>
      <c r="N239" s="15">
        <v>1.444</v>
      </c>
      <c r="O239" s="15">
        <v>0.14399999999999999</v>
      </c>
      <c r="P239" s="15">
        <v>1.7989999999999999</v>
      </c>
      <c r="Q239" s="15">
        <v>0.91700000000000004</v>
      </c>
      <c r="R239" s="15">
        <v>2.7770000000000001</v>
      </c>
      <c r="S239" s="15">
        <v>12.147</v>
      </c>
      <c r="U239" s="15">
        <v>290781.06</v>
      </c>
      <c r="V239" s="15">
        <v>100</v>
      </c>
    </row>
    <row r="240" spans="2:22" ht="30" x14ac:dyDescent="0.25">
      <c r="B240" s="15" t="s">
        <v>136</v>
      </c>
      <c r="C240" s="15" t="s">
        <v>207</v>
      </c>
      <c r="D240" s="15" t="s">
        <v>247</v>
      </c>
      <c r="E240" s="15">
        <v>2023</v>
      </c>
      <c r="F240" s="15" t="s">
        <v>162</v>
      </c>
      <c r="G240" s="15" t="s">
        <v>133</v>
      </c>
      <c r="H240" s="15" t="s">
        <v>136</v>
      </c>
      <c r="I240" s="15" t="s">
        <v>139</v>
      </c>
      <c r="J240" s="15" t="s">
        <v>141</v>
      </c>
      <c r="K240" s="15" t="s">
        <v>289</v>
      </c>
      <c r="L240" s="15" t="s">
        <v>292</v>
      </c>
      <c r="M240" s="15">
        <v>1.0960000000000001</v>
      </c>
      <c r="N240" s="15">
        <v>0.873</v>
      </c>
      <c r="O240" s="15">
        <v>3.9E-2</v>
      </c>
      <c r="P240" s="15">
        <v>0.878</v>
      </c>
      <c r="Q240" s="15">
        <v>0.51400000000000001</v>
      </c>
      <c r="R240" s="15">
        <v>1.4419999999999999</v>
      </c>
      <c r="S240" s="15">
        <v>12.138</v>
      </c>
      <c r="U240" s="15">
        <v>290566.79399999999</v>
      </c>
      <c r="V240" s="15">
        <v>500</v>
      </c>
    </row>
    <row r="241" spans="2:22" x14ac:dyDescent="0.25">
      <c r="B241" s="15" t="s">
        <v>136</v>
      </c>
      <c r="C241" s="15" t="s">
        <v>207</v>
      </c>
      <c r="D241" s="15" t="s">
        <v>247</v>
      </c>
      <c r="E241" s="15">
        <v>2023</v>
      </c>
      <c r="F241" s="15" t="s">
        <v>162</v>
      </c>
      <c r="G241" s="15" t="s">
        <v>133</v>
      </c>
      <c r="H241" s="15" t="s">
        <v>136</v>
      </c>
      <c r="I241" s="15" t="s">
        <v>139</v>
      </c>
      <c r="J241" s="15" t="s">
        <v>141</v>
      </c>
      <c r="K241" s="15" t="s">
        <v>289</v>
      </c>
      <c r="L241" s="15" t="s">
        <v>293</v>
      </c>
      <c r="M241" s="15">
        <v>2.12</v>
      </c>
      <c r="N241" s="15">
        <v>1.44</v>
      </c>
      <c r="O241" s="15">
        <v>3.2000000000000001E-2</v>
      </c>
      <c r="P241" s="15">
        <v>1.8140000000000001</v>
      </c>
      <c r="Q241" s="15">
        <v>1.1499999999999999</v>
      </c>
      <c r="R241" s="15">
        <v>2.7690000000000001</v>
      </c>
      <c r="S241" s="15">
        <v>12.183</v>
      </c>
      <c r="U241" s="15">
        <v>292321.83399999997</v>
      </c>
      <c r="V241" s="15">
        <v>2070</v>
      </c>
    </row>
    <row r="242" spans="2:22" x14ac:dyDescent="0.25">
      <c r="B242" s="15" t="s">
        <v>136</v>
      </c>
      <c r="C242" s="15" t="s">
        <v>207</v>
      </c>
      <c r="D242" s="15" t="s">
        <v>247</v>
      </c>
      <c r="E242" s="15">
        <v>2023</v>
      </c>
      <c r="F242" s="15" t="s">
        <v>162</v>
      </c>
      <c r="G242" s="15" t="s">
        <v>133</v>
      </c>
      <c r="H242" s="15" t="s">
        <v>136</v>
      </c>
      <c r="I242" s="15" t="s">
        <v>139</v>
      </c>
      <c r="J242" s="15" t="s">
        <v>141</v>
      </c>
      <c r="K242" s="15" t="s">
        <v>289</v>
      </c>
      <c r="L242" s="15" t="s">
        <v>294</v>
      </c>
      <c r="M242" s="15">
        <v>1.8260000000000001</v>
      </c>
      <c r="N242" s="15">
        <v>1.214</v>
      </c>
      <c r="O242" s="15">
        <v>0.03</v>
      </c>
      <c r="P242" s="15">
        <v>1.5669999999999999</v>
      </c>
      <c r="Q242" s="15">
        <v>0.99399999999999999</v>
      </c>
      <c r="R242" s="15">
        <v>2.3759999999999999</v>
      </c>
      <c r="S242" s="15">
        <v>12.254</v>
      </c>
      <c r="U242" s="15">
        <v>291177.44400000002</v>
      </c>
      <c r="V242" s="15">
        <v>1640</v>
      </c>
    </row>
    <row r="243" spans="2:22" ht="30" x14ac:dyDescent="0.25">
      <c r="B243" s="15" t="s">
        <v>136</v>
      </c>
      <c r="C243" s="15" t="s">
        <v>207</v>
      </c>
      <c r="D243" s="15" t="s">
        <v>248</v>
      </c>
      <c r="E243" s="15">
        <v>2023</v>
      </c>
      <c r="F243" s="15" t="s">
        <v>162</v>
      </c>
      <c r="G243" s="15" t="s">
        <v>133</v>
      </c>
      <c r="H243" s="15" t="s">
        <v>136</v>
      </c>
      <c r="I243" s="15" t="s">
        <v>139</v>
      </c>
      <c r="J243" s="15" t="s">
        <v>141</v>
      </c>
      <c r="K243" s="15" t="s">
        <v>289</v>
      </c>
      <c r="L243" s="15" t="s">
        <v>290</v>
      </c>
      <c r="M243" s="15">
        <v>1.425</v>
      </c>
      <c r="N243" s="15">
        <v>1.085</v>
      </c>
      <c r="O243" s="15">
        <v>0.108</v>
      </c>
      <c r="P243" s="15">
        <v>1.1339999999999999</v>
      </c>
      <c r="Q243" s="15">
        <v>0.71699999999999997</v>
      </c>
      <c r="R243" s="15">
        <v>1.7569999999999999</v>
      </c>
      <c r="S243" s="15">
        <v>11.925000000000001</v>
      </c>
      <c r="U243" s="15">
        <v>127292.378</v>
      </c>
      <c r="V243" s="15">
        <v>100</v>
      </c>
    </row>
    <row r="244" spans="2:22" x14ac:dyDescent="0.25">
      <c r="B244" s="15" t="s">
        <v>136</v>
      </c>
      <c r="C244" s="15" t="s">
        <v>207</v>
      </c>
      <c r="D244" s="15" t="s">
        <v>248</v>
      </c>
      <c r="E244" s="15">
        <v>2023</v>
      </c>
      <c r="F244" s="15" t="s">
        <v>162</v>
      </c>
      <c r="G244" s="15" t="s">
        <v>133</v>
      </c>
      <c r="H244" s="15" t="s">
        <v>136</v>
      </c>
      <c r="I244" s="15" t="s">
        <v>139</v>
      </c>
      <c r="J244" s="15" t="s">
        <v>141</v>
      </c>
      <c r="K244" s="15" t="s">
        <v>289</v>
      </c>
      <c r="L244" s="15" t="s">
        <v>291</v>
      </c>
      <c r="M244" s="15">
        <v>2.3860000000000001</v>
      </c>
      <c r="N244" s="15">
        <v>1.5840000000000001</v>
      </c>
      <c r="O244" s="15">
        <v>3.9E-2</v>
      </c>
      <c r="P244" s="15">
        <v>2.1070000000000002</v>
      </c>
      <c r="Q244" s="15">
        <v>1.3420000000000001</v>
      </c>
      <c r="R244" s="15">
        <v>3.07</v>
      </c>
      <c r="S244" s="15">
        <v>11.65</v>
      </c>
      <c r="U244" s="15">
        <v>133718.69200000001</v>
      </c>
      <c r="V244" s="15">
        <v>1690</v>
      </c>
    </row>
    <row r="245" spans="2:22" ht="30" x14ac:dyDescent="0.25">
      <c r="B245" s="15" t="s">
        <v>136</v>
      </c>
      <c r="C245" s="15" t="s">
        <v>207</v>
      </c>
      <c r="D245" s="15" t="s">
        <v>248</v>
      </c>
      <c r="E245" s="15">
        <v>2023</v>
      </c>
      <c r="F245" s="15" t="s">
        <v>162</v>
      </c>
      <c r="G245" s="15" t="s">
        <v>133</v>
      </c>
      <c r="H245" s="15" t="s">
        <v>136</v>
      </c>
      <c r="I245" s="15" t="s">
        <v>139</v>
      </c>
      <c r="J245" s="15" t="s">
        <v>141</v>
      </c>
      <c r="K245" s="15" t="s">
        <v>289</v>
      </c>
      <c r="L245" s="15" t="s">
        <v>350</v>
      </c>
      <c r="M245" s="15">
        <v>1.861</v>
      </c>
      <c r="N245" s="15">
        <v>1.36</v>
      </c>
      <c r="O245" s="15">
        <v>0.13600000000000001</v>
      </c>
      <c r="P245" s="15">
        <v>1.5089999999999999</v>
      </c>
      <c r="Q245" s="15">
        <v>0.82899999999999996</v>
      </c>
      <c r="R245" s="15">
        <v>2.7570000000000001</v>
      </c>
      <c r="S245" s="15">
        <v>11.565</v>
      </c>
      <c r="U245" s="15">
        <v>133923.429</v>
      </c>
      <c r="V245" s="15">
        <v>100</v>
      </c>
    </row>
    <row r="246" spans="2:22" ht="30" x14ac:dyDescent="0.25">
      <c r="B246" s="15" t="s">
        <v>136</v>
      </c>
      <c r="C246" s="15" t="s">
        <v>207</v>
      </c>
      <c r="D246" s="15" t="s">
        <v>248</v>
      </c>
      <c r="E246" s="15">
        <v>2023</v>
      </c>
      <c r="F246" s="15" t="s">
        <v>162</v>
      </c>
      <c r="G246" s="15" t="s">
        <v>133</v>
      </c>
      <c r="H246" s="15" t="s">
        <v>136</v>
      </c>
      <c r="I246" s="15" t="s">
        <v>139</v>
      </c>
      <c r="J246" s="15" t="s">
        <v>141</v>
      </c>
      <c r="K246" s="15" t="s">
        <v>289</v>
      </c>
      <c r="L246" s="15" t="s">
        <v>292</v>
      </c>
      <c r="M246" s="15">
        <v>1.022</v>
      </c>
      <c r="N246" s="15">
        <v>0.77800000000000002</v>
      </c>
      <c r="O246" s="15">
        <v>3.5000000000000003E-2</v>
      </c>
      <c r="P246" s="15">
        <v>0.84</v>
      </c>
      <c r="Q246" s="15">
        <v>0.48199999999999998</v>
      </c>
      <c r="R246" s="15">
        <v>1.335</v>
      </c>
      <c r="S246" s="15">
        <v>11.545999999999999</v>
      </c>
      <c r="U246" s="15">
        <v>132922.614</v>
      </c>
      <c r="V246" s="15">
        <v>500</v>
      </c>
    </row>
    <row r="247" spans="2:22" x14ac:dyDescent="0.25">
      <c r="B247" s="15" t="s">
        <v>136</v>
      </c>
      <c r="C247" s="15" t="s">
        <v>207</v>
      </c>
      <c r="D247" s="15" t="s">
        <v>248</v>
      </c>
      <c r="E247" s="15">
        <v>2023</v>
      </c>
      <c r="F247" s="15" t="s">
        <v>162</v>
      </c>
      <c r="G247" s="15" t="s">
        <v>133</v>
      </c>
      <c r="H247" s="15" t="s">
        <v>136</v>
      </c>
      <c r="I247" s="15" t="s">
        <v>139</v>
      </c>
      <c r="J247" s="15" t="s">
        <v>141</v>
      </c>
      <c r="K247" s="15" t="s">
        <v>289</v>
      </c>
      <c r="L247" s="15" t="s">
        <v>293</v>
      </c>
      <c r="M247" s="15">
        <v>1.9510000000000001</v>
      </c>
      <c r="N247" s="15">
        <v>1.3220000000000001</v>
      </c>
      <c r="O247" s="15">
        <v>2.9000000000000001E-2</v>
      </c>
      <c r="P247" s="15">
        <v>1.704</v>
      </c>
      <c r="Q247" s="15">
        <v>1.0449999999999999</v>
      </c>
      <c r="R247" s="15">
        <v>2.5659999999999998</v>
      </c>
      <c r="S247" s="15">
        <v>11.595000000000001</v>
      </c>
      <c r="U247" s="15">
        <v>133837.6</v>
      </c>
      <c r="V247" s="15">
        <v>2070</v>
      </c>
    </row>
    <row r="248" spans="2:22" x14ac:dyDescent="0.25">
      <c r="B248" s="15" t="s">
        <v>136</v>
      </c>
      <c r="C248" s="15" t="s">
        <v>207</v>
      </c>
      <c r="D248" s="15" t="s">
        <v>248</v>
      </c>
      <c r="E248" s="15">
        <v>2023</v>
      </c>
      <c r="F248" s="15" t="s">
        <v>162</v>
      </c>
      <c r="G248" s="15" t="s">
        <v>133</v>
      </c>
      <c r="H248" s="15" t="s">
        <v>136</v>
      </c>
      <c r="I248" s="15" t="s">
        <v>139</v>
      </c>
      <c r="J248" s="15" t="s">
        <v>141</v>
      </c>
      <c r="K248" s="15" t="s">
        <v>289</v>
      </c>
      <c r="L248" s="15" t="s">
        <v>294</v>
      </c>
      <c r="M248" s="15">
        <v>1.6919999999999999</v>
      </c>
      <c r="N248" s="15">
        <v>1.1459999999999999</v>
      </c>
      <c r="O248" s="15">
        <v>2.8000000000000001E-2</v>
      </c>
      <c r="P248" s="15">
        <v>1.454</v>
      </c>
      <c r="Q248" s="15">
        <v>0.91300000000000003</v>
      </c>
      <c r="R248" s="15">
        <v>2.2149999999999999</v>
      </c>
      <c r="S248" s="15">
        <v>11.664</v>
      </c>
      <c r="U248" s="15">
        <v>132200.64499999999</v>
      </c>
      <c r="V248" s="15">
        <v>1640</v>
      </c>
    </row>
    <row r="249" spans="2:22" ht="30" x14ac:dyDescent="0.25">
      <c r="B249" s="15" t="s">
        <v>136</v>
      </c>
      <c r="C249" s="15" t="s">
        <v>207</v>
      </c>
      <c r="D249" s="15" t="s">
        <v>249</v>
      </c>
      <c r="E249" s="15">
        <v>2023</v>
      </c>
      <c r="F249" s="15" t="s">
        <v>162</v>
      </c>
      <c r="G249" s="15" t="s">
        <v>133</v>
      </c>
      <c r="H249" s="15" t="s">
        <v>136</v>
      </c>
      <c r="I249" s="15" t="s">
        <v>139</v>
      </c>
      <c r="J249" s="15" t="s">
        <v>141</v>
      </c>
      <c r="K249" s="15" t="s">
        <v>289</v>
      </c>
      <c r="L249" s="15" t="s">
        <v>290</v>
      </c>
      <c r="M249" s="15">
        <v>1.403</v>
      </c>
      <c r="N249" s="15">
        <v>1.093</v>
      </c>
      <c r="O249" s="15">
        <v>0.109</v>
      </c>
      <c r="P249" s="15">
        <v>1.157</v>
      </c>
      <c r="Q249" s="15">
        <v>0.66100000000000003</v>
      </c>
      <c r="R249" s="15">
        <v>1.8140000000000001</v>
      </c>
      <c r="S249" s="15">
        <v>11.925000000000001</v>
      </c>
      <c r="U249" s="15">
        <v>127292.378</v>
      </c>
      <c r="V249" s="15">
        <v>100</v>
      </c>
    </row>
    <row r="250" spans="2:22" x14ac:dyDescent="0.25">
      <c r="B250" s="15" t="s">
        <v>136</v>
      </c>
      <c r="C250" s="15" t="s">
        <v>207</v>
      </c>
      <c r="D250" s="15" t="s">
        <v>249</v>
      </c>
      <c r="E250" s="15">
        <v>2023</v>
      </c>
      <c r="F250" s="15" t="s">
        <v>162</v>
      </c>
      <c r="G250" s="15" t="s">
        <v>133</v>
      </c>
      <c r="H250" s="15" t="s">
        <v>136</v>
      </c>
      <c r="I250" s="15" t="s">
        <v>139</v>
      </c>
      <c r="J250" s="15" t="s">
        <v>141</v>
      </c>
      <c r="K250" s="15" t="s">
        <v>289</v>
      </c>
      <c r="L250" s="15" t="s">
        <v>291</v>
      </c>
      <c r="M250" s="15">
        <v>2.2010000000000001</v>
      </c>
      <c r="N250" s="15">
        <v>1.5680000000000001</v>
      </c>
      <c r="O250" s="15">
        <v>3.7999999999999999E-2</v>
      </c>
      <c r="P250" s="15">
        <v>1.9259999999999999</v>
      </c>
      <c r="Q250" s="15">
        <v>1.1379999999999999</v>
      </c>
      <c r="R250" s="15">
        <v>2.8570000000000002</v>
      </c>
      <c r="S250" s="15">
        <v>11.65</v>
      </c>
      <c r="U250" s="15">
        <v>133719.65900000001</v>
      </c>
      <c r="V250" s="15">
        <v>1690</v>
      </c>
    </row>
    <row r="251" spans="2:22" ht="30" x14ac:dyDescent="0.25">
      <c r="B251" s="15" t="s">
        <v>136</v>
      </c>
      <c r="C251" s="15" t="s">
        <v>207</v>
      </c>
      <c r="D251" s="15" t="s">
        <v>249</v>
      </c>
      <c r="E251" s="15">
        <v>2023</v>
      </c>
      <c r="F251" s="15" t="s">
        <v>162</v>
      </c>
      <c r="G251" s="15" t="s">
        <v>133</v>
      </c>
      <c r="H251" s="15" t="s">
        <v>136</v>
      </c>
      <c r="I251" s="15" t="s">
        <v>139</v>
      </c>
      <c r="J251" s="15" t="s">
        <v>141</v>
      </c>
      <c r="K251" s="15" t="s">
        <v>289</v>
      </c>
      <c r="L251" s="15" t="s">
        <v>350</v>
      </c>
      <c r="M251" s="15">
        <v>1.752</v>
      </c>
      <c r="N251" s="15">
        <v>1.347</v>
      </c>
      <c r="O251" s="15">
        <v>0.13500000000000001</v>
      </c>
      <c r="P251" s="15">
        <v>1.496</v>
      </c>
      <c r="Q251" s="15">
        <v>0.67900000000000005</v>
      </c>
      <c r="R251" s="15">
        <v>2.613</v>
      </c>
      <c r="S251" s="15">
        <v>11.565</v>
      </c>
      <c r="U251" s="15">
        <v>133923.429</v>
      </c>
      <c r="V251" s="15">
        <v>100</v>
      </c>
    </row>
    <row r="252" spans="2:22" ht="30" x14ac:dyDescent="0.25">
      <c r="B252" s="15" t="s">
        <v>136</v>
      </c>
      <c r="C252" s="15" t="s">
        <v>207</v>
      </c>
      <c r="D252" s="15" t="s">
        <v>249</v>
      </c>
      <c r="E252" s="15">
        <v>2023</v>
      </c>
      <c r="F252" s="15" t="s">
        <v>162</v>
      </c>
      <c r="G252" s="15" t="s">
        <v>133</v>
      </c>
      <c r="H252" s="15" t="s">
        <v>136</v>
      </c>
      <c r="I252" s="15" t="s">
        <v>139</v>
      </c>
      <c r="J252" s="15" t="s">
        <v>141</v>
      </c>
      <c r="K252" s="15" t="s">
        <v>289</v>
      </c>
      <c r="L252" s="15" t="s">
        <v>292</v>
      </c>
      <c r="M252" s="15">
        <v>0.97299999999999998</v>
      </c>
      <c r="N252" s="15">
        <v>0.76600000000000001</v>
      </c>
      <c r="O252" s="15">
        <v>3.4000000000000002E-2</v>
      </c>
      <c r="P252" s="15">
        <v>0.77700000000000002</v>
      </c>
      <c r="Q252" s="15">
        <v>0.42699999999999999</v>
      </c>
      <c r="R252" s="15">
        <v>1.298</v>
      </c>
      <c r="S252" s="15">
        <v>11.547000000000001</v>
      </c>
      <c r="U252" s="15">
        <v>132923.28400000001</v>
      </c>
      <c r="V252" s="15">
        <v>500</v>
      </c>
    </row>
    <row r="253" spans="2:22" x14ac:dyDescent="0.25">
      <c r="B253" s="15" t="s">
        <v>136</v>
      </c>
      <c r="C253" s="15" t="s">
        <v>207</v>
      </c>
      <c r="D253" s="15" t="s">
        <v>249</v>
      </c>
      <c r="E253" s="15">
        <v>2023</v>
      </c>
      <c r="F253" s="15" t="s">
        <v>162</v>
      </c>
      <c r="G253" s="15" t="s">
        <v>133</v>
      </c>
      <c r="H253" s="15" t="s">
        <v>136</v>
      </c>
      <c r="I253" s="15" t="s">
        <v>139</v>
      </c>
      <c r="J253" s="15" t="s">
        <v>141</v>
      </c>
      <c r="K253" s="15" t="s">
        <v>289</v>
      </c>
      <c r="L253" s="15" t="s">
        <v>293</v>
      </c>
      <c r="M253" s="15">
        <v>1.78</v>
      </c>
      <c r="N253" s="15">
        <v>1.27</v>
      </c>
      <c r="O253" s="15">
        <v>2.8000000000000001E-2</v>
      </c>
      <c r="P253" s="15">
        <v>1.5489999999999999</v>
      </c>
      <c r="Q253" s="15">
        <v>0.90100000000000002</v>
      </c>
      <c r="R253" s="15">
        <v>2.3410000000000002</v>
      </c>
      <c r="S253" s="15">
        <v>11.595000000000001</v>
      </c>
      <c r="U253" s="15">
        <v>133838.82999999999</v>
      </c>
      <c r="V253" s="15">
        <v>2070</v>
      </c>
    </row>
    <row r="254" spans="2:22" x14ac:dyDescent="0.25">
      <c r="B254" s="15" t="s">
        <v>136</v>
      </c>
      <c r="C254" s="15" t="s">
        <v>207</v>
      </c>
      <c r="D254" s="15" t="s">
        <v>249</v>
      </c>
      <c r="E254" s="15">
        <v>2023</v>
      </c>
      <c r="F254" s="15" t="s">
        <v>162</v>
      </c>
      <c r="G254" s="15" t="s">
        <v>133</v>
      </c>
      <c r="H254" s="15" t="s">
        <v>136</v>
      </c>
      <c r="I254" s="15" t="s">
        <v>139</v>
      </c>
      <c r="J254" s="15" t="s">
        <v>141</v>
      </c>
      <c r="K254" s="15" t="s">
        <v>289</v>
      </c>
      <c r="L254" s="15" t="s">
        <v>294</v>
      </c>
      <c r="M254" s="15">
        <v>1.5760000000000001</v>
      </c>
      <c r="N254" s="15">
        <v>1.1479999999999999</v>
      </c>
      <c r="O254" s="15">
        <v>2.8000000000000001E-2</v>
      </c>
      <c r="P254" s="15">
        <v>1.35</v>
      </c>
      <c r="Q254" s="15">
        <v>0.76500000000000001</v>
      </c>
      <c r="R254" s="15">
        <v>2.1110000000000002</v>
      </c>
      <c r="S254" s="15">
        <v>11.664999999999999</v>
      </c>
      <c r="U254" s="15">
        <v>132199.17300000001</v>
      </c>
      <c r="V254" s="15">
        <v>1640</v>
      </c>
    </row>
    <row r="255" spans="2:22" ht="30" x14ac:dyDescent="0.25">
      <c r="B255" s="15" t="s">
        <v>136</v>
      </c>
      <c r="C255" s="15" t="s">
        <v>207</v>
      </c>
      <c r="D255" s="15" t="s">
        <v>250</v>
      </c>
      <c r="E255" s="15">
        <v>2023</v>
      </c>
      <c r="F255" s="15" t="s">
        <v>162</v>
      </c>
      <c r="G255" s="15" t="s">
        <v>133</v>
      </c>
      <c r="H255" s="15" t="s">
        <v>136</v>
      </c>
      <c r="I255" s="15" t="s">
        <v>139</v>
      </c>
      <c r="J255" s="15" t="s">
        <v>141</v>
      </c>
      <c r="K255" s="15" t="s">
        <v>289</v>
      </c>
      <c r="L255" s="15" t="s">
        <v>290</v>
      </c>
      <c r="M255" s="15">
        <v>1.355</v>
      </c>
      <c r="N255" s="15">
        <v>1.073</v>
      </c>
      <c r="O255" s="15">
        <v>0.107</v>
      </c>
      <c r="P255" s="15">
        <v>0.95799999999999996</v>
      </c>
      <c r="Q255" s="15">
        <v>0.55500000000000005</v>
      </c>
      <c r="R255" s="15">
        <v>1.7110000000000001</v>
      </c>
      <c r="S255" s="15">
        <v>11.382999999999999</v>
      </c>
      <c r="U255" s="15">
        <v>29573.505000000001</v>
      </c>
      <c r="V255" s="15">
        <v>100</v>
      </c>
    </row>
    <row r="256" spans="2:22" x14ac:dyDescent="0.25">
      <c r="B256" s="15" t="s">
        <v>136</v>
      </c>
      <c r="C256" s="15" t="s">
        <v>207</v>
      </c>
      <c r="D256" s="15" t="s">
        <v>250</v>
      </c>
      <c r="E256" s="15">
        <v>2023</v>
      </c>
      <c r="F256" s="15" t="s">
        <v>162</v>
      </c>
      <c r="G256" s="15" t="s">
        <v>133</v>
      </c>
      <c r="H256" s="15" t="s">
        <v>136</v>
      </c>
      <c r="I256" s="15" t="s">
        <v>139</v>
      </c>
      <c r="J256" s="15" t="s">
        <v>141</v>
      </c>
      <c r="K256" s="15" t="s">
        <v>289</v>
      </c>
      <c r="L256" s="15" t="s">
        <v>291</v>
      </c>
      <c r="M256" s="15">
        <v>1.97</v>
      </c>
      <c r="N256" s="15">
        <v>1.4670000000000001</v>
      </c>
      <c r="O256" s="15">
        <v>3.5999999999999997E-2</v>
      </c>
      <c r="P256" s="15">
        <v>1.7210000000000001</v>
      </c>
      <c r="Q256" s="15">
        <v>0.94099999999999995</v>
      </c>
      <c r="R256" s="15">
        <v>2.605</v>
      </c>
      <c r="S256" s="15">
        <v>11.087999999999999</v>
      </c>
      <c r="U256" s="15">
        <v>34377.205999999998</v>
      </c>
      <c r="V256" s="15">
        <v>1690</v>
      </c>
    </row>
    <row r="257" spans="2:22" ht="30" x14ac:dyDescent="0.25">
      <c r="B257" s="15" t="s">
        <v>136</v>
      </c>
      <c r="C257" s="15" t="s">
        <v>207</v>
      </c>
      <c r="D257" s="15" t="s">
        <v>250</v>
      </c>
      <c r="E257" s="15">
        <v>2023</v>
      </c>
      <c r="F257" s="15" t="s">
        <v>162</v>
      </c>
      <c r="G257" s="15" t="s">
        <v>133</v>
      </c>
      <c r="H257" s="15" t="s">
        <v>136</v>
      </c>
      <c r="I257" s="15" t="s">
        <v>139</v>
      </c>
      <c r="J257" s="15" t="s">
        <v>141</v>
      </c>
      <c r="K257" s="15" t="s">
        <v>289</v>
      </c>
      <c r="L257" s="15" t="s">
        <v>350</v>
      </c>
      <c r="M257" s="15">
        <v>1.5820000000000001</v>
      </c>
      <c r="N257" s="15">
        <v>1.278</v>
      </c>
      <c r="O257" s="15">
        <v>0.128</v>
      </c>
      <c r="P257" s="15">
        <v>1.0009999999999999</v>
      </c>
      <c r="Q257" s="15">
        <v>0.68500000000000005</v>
      </c>
      <c r="R257" s="15">
        <v>2.6059999999999999</v>
      </c>
      <c r="S257" s="15">
        <v>10.984999999999999</v>
      </c>
      <c r="U257" s="15">
        <v>35292.449999999997</v>
      </c>
      <c r="V257" s="15">
        <v>100</v>
      </c>
    </row>
    <row r="258" spans="2:22" ht="30" x14ac:dyDescent="0.25">
      <c r="B258" s="15" t="s">
        <v>136</v>
      </c>
      <c r="C258" s="15" t="s">
        <v>207</v>
      </c>
      <c r="D258" s="15" t="s">
        <v>250</v>
      </c>
      <c r="E258" s="15">
        <v>2023</v>
      </c>
      <c r="F258" s="15" t="s">
        <v>162</v>
      </c>
      <c r="G258" s="15" t="s">
        <v>133</v>
      </c>
      <c r="H258" s="15" t="s">
        <v>136</v>
      </c>
      <c r="I258" s="15" t="s">
        <v>139</v>
      </c>
      <c r="J258" s="15" t="s">
        <v>141</v>
      </c>
      <c r="K258" s="15" t="s">
        <v>289</v>
      </c>
      <c r="L258" s="15" t="s">
        <v>292</v>
      </c>
      <c r="M258" s="15">
        <v>0.89700000000000002</v>
      </c>
      <c r="N258" s="15">
        <v>0.76</v>
      </c>
      <c r="O258" s="15">
        <v>3.4000000000000002E-2</v>
      </c>
      <c r="P258" s="15">
        <v>0.73799999999999999</v>
      </c>
      <c r="Q258" s="15">
        <v>0.36199999999999999</v>
      </c>
      <c r="R258" s="15">
        <v>1.2070000000000001</v>
      </c>
      <c r="S258" s="15">
        <v>10.958</v>
      </c>
      <c r="U258" s="15">
        <v>34669.461000000003</v>
      </c>
      <c r="V258" s="15">
        <v>500</v>
      </c>
    </row>
    <row r="259" spans="2:22" x14ac:dyDescent="0.25">
      <c r="B259" s="15" t="s">
        <v>136</v>
      </c>
      <c r="C259" s="15" t="s">
        <v>207</v>
      </c>
      <c r="D259" s="15" t="s">
        <v>250</v>
      </c>
      <c r="E259" s="15">
        <v>2023</v>
      </c>
      <c r="F259" s="15" t="s">
        <v>162</v>
      </c>
      <c r="G259" s="15" t="s">
        <v>133</v>
      </c>
      <c r="H259" s="15" t="s">
        <v>136</v>
      </c>
      <c r="I259" s="15" t="s">
        <v>139</v>
      </c>
      <c r="J259" s="15" t="s">
        <v>141</v>
      </c>
      <c r="K259" s="15" t="s">
        <v>289</v>
      </c>
      <c r="L259" s="15" t="s">
        <v>293</v>
      </c>
      <c r="M259" s="15">
        <v>1.59</v>
      </c>
      <c r="N259" s="15">
        <v>1.2090000000000001</v>
      </c>
      <c r="O259" s="15">
        <v>2.7E-2</v>
      </c>
      <c r="P259" s="15">
        <v>1.3520000000000001</v>
      </c>
      <c r="Q259" s="15">
        <v>0.73899999999999999</v>
      </c>
      <c r="R259" s="15">
        <v>2.1389999999999998</v>
      </c>
      <c r="S259" s="15">
        <v>11.018000000000001</v>
      </c>
      <c r="U259" s="15">
        <v>34668.303</v>
      </c>
      <c r="V259" s="15">
        <v>2070</v>
      </c>
    </row>
    <row r="260" spans="2:22" x14ac:dyDescent="0.25">
      <c r="B260" s="15" t="s">
        <v>136</v>
      </c>
      <c r="C260" s="15" t="s">
        <v>207</v>
      </c>
      <c r="D260" s="15" t="s">
        <v>250</v>
      </c>
      <c r="E260" s="15">
        <v>2023</v>
      </c>
      <c r="F260" s="15" t="s">
        <v>162</v>
      </c>
      <c r="G260" s="15" t="s">
        <v>133</v>
      </c>
      <c r="H260" s="15" t="s">
        <v>136</v>
      </c>
      <c r="I260" s="15" t="s">
        <v>139</v>
      </c>
      <c r="J260" s="15" t="s">
        <v>141</v>
      </c>
      <c r="K260" s="15" t="s">
        <v>289</v>
      </c>
      <c r="L260" s="15" t="s">
        <v>294</v>
      </c>
      <c r="M260" s="15">
        <v>1.419</v>
      </c>
      <c r="N260" s="15">
        <v>1.0820000000000001</v>
      </c>
      <c r="O260" s="15">
        <v>2.7E-2</v>
      </c>
      <c r="P260" s="15">
        <v>1.1990000000000001</v>
      </c>
      <c r="Q260" s="15">
        <v>0.64200000000000002</v>
      </c>
      <c r="R260" s="15">
        <v>1.921</v>
      </c>
      <c r="S260" s="15">
        <v>11.083</v>
      </c>
      <c r="U260" s="15">
        <v>33355.728000000003</v>
      </c>
      <c r="V260" s="15">
        <v>1640</v>
      </c>
    </row>
    <row r="261" spans="2:22" ht="30" x14ac:dyDescent="0.25">
      <c r="B261" s="15" t="s">
        <v>136</v>
      </c>
      <c r="C261" s="15" t="s">
        <v>207</v>
      </c>
      <c r="D261" s="15" t="s">
        <v>251</v>
      </c>
      <c r="E261" s="15">
        <v>2023</v>
      </c>
      <c r="F261" s="15" t="s">
        <v>162</v>
      </c>
      <c r="G261" s="15" t="s">
        <v>133</v>
      </c>
      <c r="H261" s="15" t="s">
        <v>136</v>
      </c>
      <c r="I261" s="15" t="s">
        <v>139</v>
      </c>
      <c r="J261" s="15" t="s">
        <v>141</v>
      </c>
      <c r="K261" s="15" t="s">
        <v>289</v>
      </c>
      <c r="L261" s="15" t="s">
        <v>290</v>
      </c>
      <c r="M261" s="15">
        <v>1.2050000000000001</v>
      </c>
      <c r="N261" s="15">
        <v>0.997</v>
      </c>
      <c r="O261" s="15">
        <v>0.1</v>
      </c>
      <c r="P261" s="15">
        <v>0.80100000000000005</v>
      </c>
      <c r="Q261" s="15">
        <v>0.51300000000000001</v>
      </c>
      <c r="R261" s="15">
        <v>1.7150000000000001</v>
      </c>
      <c r="S261" s="15">
        <v>11.382999999999999</v>
      </c>
      <c r="U261" s="15">
        <v>29573.505000000001</v>
      </c>
      <c r="V261" s="15">
        <v>100</v>
      </c>
    </row>
    <row r="262" spans="2:22" x14ac:dyDescent="0.25">
      <c r="B262" s="15" t="s">
        <v>136</v>
      </c>
      <c r="C262" s="15" t="s">
        <v>207</v>
      </c>
      <c r="D262" s="15" t="s">
        <v>251</v>
      </c>
      <c r="E262" s="15">
        <v>2023</v>
      </c>
      <c r="F262" s="15" t="s">
        <v>162</v>
      </c>
      <c r="G262" s="15" t="s">
        <v>133</v>
      </c>
      <c r="H262" s="15" t="s">
        <v>136</v>
      </c>
      <c r="I262" s="15" t="s">
        <v>139</v>
      </c>
      <c r="J262" s="15" t="s">
        <v>141</v>
      </c>
      <c r="K262" s="15" t="s">
        <v>289</v>
      </c>
      <c r="L262" s="15" t="s">
        <v>291</v>
      </c>
      <c r="M262" s="15">
        <v>1.716</v>
      </c>
      <c r="N262" s="15">
        <v>1.4390000000000001</v>
      </c>
      <c r="O262" s="15">
        <v>3.5000000000000003E-2</v>
      </c>
      <c r="P262" s="15">
        <v>1.4339999999999999</v>
      </c>
      <c r="Q262" s="15">
        <v>0.621</v>
      </c>
      <c r="R262" s="15">
        <v>2.379</v>
      </c>
      <c r="S262" s="15">
        <v>11.087999999999999</v>
      </c>
      <c r="U262" s="15">
        <v>34380.839</v>
      </c>
      <c r="V262" s="15">
        <v>1690</v>
      </c>
    </row>
    <row r="263" spans="2:22" ht="30" x14ac:dyDescent="0.25">
      <c r="B263" s="15" t="s">
        <v>136</v>
      </c>
      <c r="C263" s="15" t="s">
        <v>207</v>
      </c>
      <c r="D263" s="15" t="s">
        <v>251</v>
      </c>
      <c r="E263" s="15">
        <v>2023</v>
      </c>
      <c r="F263" s="15" t="s">
        <v>162</v>
      </c>
      <c r="G263" s="15" t="s">
        <v>133</v>
      </c>
      <c r="H263" s="15" t="s">
        <v>136</v>
      </c>
      <c r="I263" s="15" t="s">
        <v>139</v>
      </c>
      <c r="J263" s="15" t="s">
        <v>141</v>
      </c>
      <c r="K263" s="15" t="s">
        <v>289</v>
      </c>
      <c r="L263" s="15" t="s">
        <v>350</v>
      </c>
      <c r="M263" s="15">
        <v>1.3220000000000001</v>
      </c>
      <c r="N263" s="15">
        <v>1.208</v>
      </c>
      <c r="O263" s="15">
        <v>0.121</v>
      </c>
      <c r="P263" s="15">
        <v>0.79700000000000004</v>
      </c>
      <c r="Q263" s="15">
        <v>0.499</v>
      </c>
      <c r="R263" s="15">
        <v>1.7729999999999999</v>
      </c>
      <c r="S263" s="15">
        <v>10.984999999999999</v>
      </c>
      <c r="U263" s="15">
        <v>35292.449999999997</v>
      </c>
      <c r="V263" s="15">
        <v>100</v>
      </c>
    </row>
    <row r="264" spans="2:22" ht="30" x14ac:dyDescent="0.25">
      <c r="B264" s="15" t="s">
        <v>136</v>
      </c>
      <c r="C264" s="15" t="s">
        <v>207</v>
      </c>
      <c r="D264" s="15" t="s">
        <v>251</v>
      </c>
      <c r="E264" s="15">
        <v>2023</v>
      </c>
      <c r="F264" s="15" t="s">
        <v>162</v>
      </c>
      <c r="G264" s="15" t="s">
        <v>133</v>
      </c>
      <c r="H264" s="15" t="s">
        <v>136</v>
      </c>
      <c r="I264" s="15" t="s">
        <v>139</v>
      </c>
      <c r="J264" s="15" t="s">
        <v>141</v>
      </c>
      <c r="K264" s="15" t="s">
        <v>289</v>
      </c>
      <c r="L264" s="15" t="s">
        <v>292</v>
      </c>
      <c r="M264" s="15">
        <v>0.80200000000000005</v>
      </c>
      <c r="N264" s="15">
        <v>0.68400000000000005</v>
      </c>
      <c r="O264" s="15">
        <v>3.1E-2</v>
      </c>
      <c r="P264" s="15">
        <v>0.63500000000000001</v>
      </c>
      <c r="Q264" s="15">
        <v>0.28499999999999998</v>
      </c>
      <c r="R264" s="15">
        <v>1.133</v>
      </c>
      <c r="S264" s="15">
        <v>10.958</v>
      </c>
      <c r="U264" s="15">
        <v>34670.593000000001</v>
      </c>
      <c r="V264" s="15">
        <v>500</v>
      </c>
    </row>
    <row r="265" spans="2:22" x14ac:dyDescent="0.25">
      <c r="B265" s="15" t="s">
        <v>136</v>
      </c>
      <c r="C265" s="15" t="s">
        <v>207</v>
      </c>
      <c r="D265" s="15" t="s">
        <v>251</v>
      </c>
      <c r="E265" s="15">
        <v>2023</v>
      </c>
      <c r="F265" s="15" t="s">
        <v>162</v>
      </c>
      <c r="G265" s="15" t="s">
        <v>133</v>
      </c>
      <c r="H265" s="15" t="s">
        <v>136</v>
      </c>
      <c r="I265" s="15" t="s">
        <v>139</v>
      </c>
      <c r="J265" s="15" t="s">
        <v>141</v>
      </c>
      <c r="K265" s="15" t="s">
        <v>289</v>
      </c>
      <c r="L265" s="15" t="s">
        <v>293</v>
      </c>
      <c r="M265" s="15">
        <v>1.361</v>
      </c>
      <c r="N265" s="15">
        <v>1.1779999999999999</v>
      </c>
      <c r="O265" s="15">
        <v>2.5999999999999999E-2</v>
      </c>
      <c r="P265" s="15">
        <v>1.1100000000000001</v>
      </c>
      <c r="Q265" s="15">
        <v>0.51</v>
      </c>
      <c r="R265" s="15">
        <v>1.885</v>
      </c>
      <c r="S265" s="15">
        <v>11.018000000000001</v>
      </c>
      <c r="U265" s="15">
        <v>34667.535000000003</v>
      </c>
      <c r="V265" s="15">
        <v>2070</v>
      </c>
    </row>
    <row r="266" spans="2:22" x14ac:dyDescent="0.25">
      <c r="B266" s="15" t="s">
        <v>136</v>
      </c>
      <c r="C266" s="15" t="s">
        <v>207</v>
      </c>
      <c r="D266" s="15" t="s">
        <v>251</v>
      </c>
      <c r="E266" s="15">
        <v>2023</v>
      </c>
      <c r="F266" s="15" t="s">
        <v>162</v>
      </c>
      <c r="G266" s="15" t="s">
        <v>133</v>
      </c>
      <c r="H266" s="15" t="s">
        <v>136</v>
      </c>
      <c r="I266" s="15" t="s">
        <v>139</v>
      </c>
      <c r="J266" s="15" t="s">
        <v>141</v>
      </c>
      <c r="K266" s="15" t="s">
        <v>289</v>
      </c>
      <c r="L266" s="15" t="s">
        <v>294</v>
      </c>
      <c r="M266" s="15">
        <v>1.222</v>
      </c>
      <c r="N266" s="15">
        <v>1.0189999999999999</v>
      </c>
      <c r="O266" s="15">
        <v>2.5000000000000001E-2</v>
      </c>
      <c r="P266" s="15">
        <v>0.99399999999999999</v>
      </c>
      <c r="Q266" s="15">
        <v>0.45500000000000002</v>
      </c>
      <c r="R266" s="15">
        <v>1.712</v>
      </c>
      <c r="S266" s="15">
        <v>11.082000000000001</v>
      </c>
      <c r="U266" s="15">
        <v>33355.370999999999</v>
      </c>
      <c r="V266" s="15">
        <v>1640</v>
      </c>
    </row>
    <row r="267" spans="2:22" ht="30" x14ac:dyDescent="0.25">
      <c r="B267" s="15" t="s">
        <v>136</v>
      </c>
      <c r="C267" s="15" t="s">
        <v>207</v>
      </c>
      <c r="D267" s="15" t="s">
        <v>252</v>
      </c>
      <c r="E267" s="15">
        <v>2023</v>
      </c>
      <c r="F267" s="15" t="s">
        <v>162</v>
      </c>
      <c r="G267" s="15" t="s">
        <v>133</v>
      </c>
      <c r="H267" s="15" t="s">
        <v>136</v>
      </c>
      <c r="I267" s="15" t="s">
        <v>139</v>
      </c>
      <c r="J267" s="15" t="s">
        <v>141</v>
      </c>
      <c r="K267" s="15" t="s">
        <v>289</v>
      </c>
      <c r="L267" s="15" t="s">
        <v>290</v>
      </c>
      <c r="M267" s="15">
        <v>1.0109999999999999</v>
      </c>
      <c r="N267" s="15">
        <v>0.92</v>
      </c>
      <c r="O267" s="15">
        <v>9.1999999999999998E-2</v>
      </c>
      <c r="P267" s="15">
        <v>0.74199999999999999</v>
      </c>
      <c r="Q267" s="15">
        <v>0.39200000000000002</v>
      </c>
      <c r="R267" s="15">
        <v>1.3029999999999999</v>
      </c>
      <c r="S267" s="15">
        <v>10.91</v>
      </c>
      <c r="U267" s="15">
        <v>1032.154</v>
      </c>
      <c r="V267" s="15">
        <v>100</v>
      </c>
    </row>
    <row r="268" spans="2:22" x14ac:dyDescent="0.25">
      <c r="B268" s="15" t="s">
        <v>136</v>
      </c>
      <c r="C268" s="15" t="s">
        <v>207</v>
      </c>
      <c r="D268" s="15" t="s">
        <v>252</v>
      </c>
      <c r="E268" s="15">
        <v>2023</v>
      </c>
      <c r="F268" s="15" t="s">
        <v>162</v>
      </c>
      <c r="G268" s="15" t="s">
        <v>133</v>
      </c>
      <c r="H268" s="15" t="s">
        <v>136</v>
      </c>
      <c r="I268" s="15" t="s">
        <v>139</v>
      </c>
      <c r="J268" s="15" t="s">
        <v>141</v>
      </c>
      <c r="K268" s="15" t="s">
        <v>289</v>
      </c>
      <c r="L268" s="15" t="s">
        <v>291</v>
      </c>
      <c r="M268" s="15">
        <v>1.397</v>
      </c>
      <c r="N268" s="15">
        <v>1.341</v>
      </c>
      <c r="O268" s="15">
        <v>3.3000000000000002E-2</v>
      </c>
      <c r="P268" s="15">
        <v>1.085</v>
      </c>
      <c r="Q268" s="15">
        <v>0.35099999999999998</v>
      </c>
      <c r="R268" s="15">
        <v>2.0179999999999998</v>
      </c>
      <c r="S268" s="15">
        <v>10.606</v>
      </c>
      <c r="U268" s="15">
        <v>1659.165</v>
      </c>
      <c r="V268" s="15">
        <v>1690</v>
      </c>
    </row>
    <row r="269" spans="2:22" ht="30" x14ac:dyDescent="0.25">
      <c r="B269" s="15" t="s">
        <v>136</v>
      </c>
      <c r="C269" s="15" t="s">
        <v>207</v>
      </c>
      <c r="D269" s="15" t="s">
        <v>252</v>
      </c>
      <c r="E269" s="15">
        <v>2023</v>
      </c>
      <c r="F269" s="15" t="s">
        <v>162</v>
      </c>
      <c r="G269" s="15" t="s">
        <v>133</v>
      </c>
      <c r="H269" s="15" t="s">
        <v>136</v>
      </c>
      <c r="I269" s="15" t="s">
        <v>139</v>
      </c>
      <c r="J269" s="15" t="s">
        <v>141</v>
      </c>
      <c r="K269" s="15" t="s">
        <v>289</v>
      </c>
      <c r="L269" s="15" t="s">
        <v>350</v>
      </c>
      <c r="M269" s="15">
        <v>1.1479999999999999</v>
      </c>
      <c r="N269" s="15">
        <v>1.1439999999999999</v>
      </c>
      <c r="O269" s="15">
        <v>0.114</v>
      </c>
      <c r="P269" s="15">
        <v>0.73099999999999998</v>
      </c>
      <c r="Q269" s="15">
        <v>0.33200000000000002</v>
      </c>
      <c r="R269" s="15">
        <v>1.8</v>
      </c>
      <c r="S269" s="15">
        <v>10.484</v>
      </c>
      <c r="U269" s="15">
        <v>2081.462</v>
      </c>
      <c r="V269" s="15">
        <v>100</v>
      </c>
    </row>
    <row r="270" spans="2:22" ht="30" x14ac:dyDescent="0.25">
      <c r="B270" s="15" t="s">
        <v>136</v>
      </c>
      <c r="C270" s="15" t="s">
        <v>207</v>
      </c>
      <c r="D270" s="15" t="s">
        <v>252</v>
      </c>
      <c r="E270" s="15">
        <v>2023</v>
      </c>
      <c r="F270" s="15" t="s">
        <v>162</v>
      </c>
      <c r="G270" s="15" t="s">
        <v>133</v>
      </c>
      <c r="H270" s="15" t="s">
        <v>136</v>
      </c>
      <c r="I270" s="15" t="s">
        <v>139</v>
      </c>
      <c r="J270" s="15" t="s">
        <v>141</v>
      </c>
      <c r="K270" s="15" t="s">
        <v>289</v>
      </c>
      <c r="L270" s="15" t="s">
        <v>292</v>
      </c>
      <c r="M270" s="15">
        <v>0.68600000000000005</v>
      </c>
      <c r="N270" s="15">
        <v>0.627</v>
      </c>
      <c r="O270" s="15">
        <v>2.8000000000000001E-2</v>
      </c>
      <c r="P270" s="15">
        <v>0.49299999999999999</v>
      </c>
      <c r="Q270" s="15">
        <v>0.219</v>
      </c>
      <c r="R270" s="15">
        <v>0.99</v>
      </c>
      <c r="S270" s="15">
        <v>10.446</v>
      </c>
      <c r="U270" s="15">
        <v>2181.9679999999998</v>
      </c>
      <c r="V270" s="15">
        <v>500</v>
      </c>
    </row>
    <row r="271" spans="2:22" x14ac:dyDescent="0.25">
      <c r="B271" s="15" t="s">
        <v>136</v>
      </c>
      <c r="C271" s="15" t="s">
        <v>207</v>
      </c>
      <c r="D271" s="15" t="s">
        <v>252</v>
      </c>
      <c r="E271" s="15">
        <v>2023</v>
      </c>
      <c r="F271" s="15" t="s">
        <v>162</v>
      </c>
      <c r="G271" s="15" t="s">
        <v>133</v>
      </c>
      <c r="H271" s="15" t="s">
        <v>136</v>
      </c>
      <c r="I271" s="15" t="s">
        <v>139</v>
      </c>
      <c r="J271" s="15" t="s">
        <v>141</v>
      </c>
      <c r="K271" s="15" t="s">
        <v>289</v>
      </c>
      <c r="L271" s="15" t="s">
        <v>293</v>
      </c>
      <c r="M271" s="15">
        <v>1.109</v>
      </c>
      <c r="N271" s="15">
        <v>1.085</v>
      </c>
      <c r="O271" s="15">
        <v>2.4E-2</v>
      </c>
      <c r="P271" s="15">
        <v>0.82299999999999995</v>
      </c>
      <c r="Q271" s="15">
        <v>0.314</v>
      </c>
      <c r="R271" s="15">
        <v>1.5509999999999999</v>
      </c>
      <c r="S271" s="15">
        <v>10.522</v>
      </c>
      <c r="U271" s="15">
        <v>1716.248</v>
      </c>
      <c r="V271" s="15">
        <v>2070</v>
      </c>
    </row>
    <row r="272" spans="2:22" x14ac:dyDescent="0.25">
      <c r="B272" s="15" t="s">
        <v>136</v>
      </c>
      <c r="C272" s="15" t="s">
        <v>207</v>
      </c>
      <c r="D272" s="15" t="s">
        <v>252</v>
      </c>
      <c r="E272" s="15">
        <v>2023</v>
      </c>
      <c r="F272" s="15" t="s">
        <v>162</v>
      </c>
      <c r="G272" s="15" t="s">
        <v>133</v>
      </c>
      <c r="H272" s="15" t="s">
        <v>136</v>
      </c>
      <c r="I272" s="15" t="s">
        <v>139</v>
      </c>
      <c r="J272" s="15" t="s">
        <v>141</v>
      </c>
      <c r="K272" s="15" t="s">
        <v>289</v>
      </c>
      <c r="L272" s="15" t="s">
        <v>294</v>
      </c>
      <c r="M272" s="15">
        <v>1.0209999999999999</v>
      </c>
      <c r="N272" s="15">
        <v>0.93400000000000005</v>
      </c>
      <c r="O272" s="15">
        <v>2.3E-2</v>
      </c>
      <c r="P272" s="15">
        <v>0.78900000000000003</v>
      </c>
      <c r="Q272" s="15">
        <v>0.31900000000000001</v>
      </c>
      <c r="R272" s="15">
        <v>1.4430000000000001</v>
      </c>
      <c r="S272" s="15">
        <v>10.581</v>
      </c>
      <c r="U272" s="15">
        <v>1515.7619999999999</v>
      </c>
      <c r="V272" s="15">
        <v>1640</v>
      </c>
    </row>
    <row r="273" spans="2:22" ht="30" x14ac:dyDescent="0.25">
      <c r="B273" s="15" t="s">
        <v>136</v>
      </c>
      <c r="C273" s="15" t="s">
        <v>207</v>
      </c>
      <c r="D273" s="15" t="s">
        <v>253</v>
      </c>
      <c r="E273" s="15">
        <v>2023</v>
      </c>
      <c r="F273" s="15" t="s">
        <v>162</v>
      </c>
      <c r="G273" s="15" t="s">
        <v>133</v>
      </c>
      <c r="H273" s="15" t="s">
        <v>136</v>
      </c>
      <c r="I273" s="15" t="s">
        <v>139</v>
      </c>
      <c r="J273" s="15" t="s">
        <v>141</v>
      </c>
      <c r="K273" s="15" t="s">
        <v>289</v>
      </c>
      <c r="L273" s="15" t="s">
        <v>290</v>
      </c>
      <c r="M273" s="15">
        <v>0.79800000000000004</v>
      </c>
      <c r="N273" s="15">
        <v>0.89900000000000002</v>
      </c>
      <c r="O273" s="15">
        <v>0.09</v>
      </c>
      <c r="P273" s="15">
        <v>0.53</v>
      </c>
      <c r="Q273" s="15">
        <v>0.27400000000000002</v>
      </c>
      <c r="R273" s="15">
        <v>0.94399999999999995</v>
      </c>
      <c r="S273" s="15">
        <v>10.91</v>
      </c>
      <c r="U273" s="15">
        <v>1032.154</v>
      </c>
      <c r="V273" s="15">
        <v>100</v>
      </c>
    </row>
    <row r="274" spans="2:22" x14ac:dyDescent="0.25">
      <c r="B274" s="15" t="s">
        <v>136</v>
      </c>
      <c r="C274" s="15" t="s">
        <v>207</v>
      </c>
      <c r="D274" s="15" t="s">
        <v>253</v>
      </c>
      <c r="E274" s="15">
        <v>2023</v>
      </c>
      <c r="F274" s="15" t="s">
        <v>162</v>
      </c>
      <c r="G274" s="15" t="s">
        <v>133</v>
      </c>
      <c r="H274" s="15" t="s">
        <v>136</v>
      </c>
      <c r="I274" s="15" t="s">
        <v>139</v>
      </c>
      <c r="J274" s="15" t="s">
        <v>141</v>
      </c>
      <c r="K274" s="15" t="s">
        <v>289</v>
      </c>
      <c r="L274" s="15" t="s">
        <v>291</v>
      </c>
      <c r="M274" s="15">
        <v>0.97599999999999998</v>
      </c>
      <c r="N274" s="15">
        <v>1.155</v>
      </c>
      <c r="O274" s="15">
        <v>2.8000000000000001E-2</v>
      </c>
      <c r="P274" s="15">
        <v>0.57999999999999996</v>
      </c>
      <c r="Q274" s="15">
        <v>0.152</v>
      </c>
      <c r="R274" s="15">
        <v>1.385</v>
      </c>
      <c r="S274" s="15">
        <v>10.605</v>
      </c>
      <c r="U274" s="15">
        <v>1660.008</v>
      </c>
      <c r="V274" s="15">
        <v>1690</v>
      </c>
    </row>
    <row r="275" spans="2:22" ht="30" x14ac:dyDescent="0.25">
      <c r="B275" s="15" t="s">
        <v>136</v>
      </c>
      <c r="C275" s="15" t="s">
        <v>207</v>
      </c>
      <c r="D275" s="15" t="s">
        <v>253</v>
      </c>
      <c r="E275" s="15">
        <v>2023</v>
      </c>
      <c r="F275" s="15" t="s">
        <v>162</v>
      </c>
      <c r="G275" s="15" t="s">
        <v>133</v>
      </c>
      <c r="H275" s="15" t="s">
        <v>136</v>
      </c>
      <c r="I275" s="15" t="s">
        <v>139</v>
      </c>
      <c r="J275" s="15" t="s">
        <v>141</v>
      </c>
      <c r="K275" s="15" t="s">
        <v>289</v>
      </c>
      <c r="L275" s="15" t="s">
        <v>350</v>
      </c>
      <c r="M275" s="15">
        <v>0.89900000000000002</v>
      </c>
      <c r="N275" s="15">
        <v>1.0169999999999999</v>
      </c>
      <c r="O275" s="15">
        <v>0.10199999999999999</v>
      </c>
      <c r="P275" s="15">
        <v>0.625</v>
      </c>
      <c r="Q275" s="15">
        <v>0.22600000000000001</v>
      </c>
      <c r="R275" s="15">
        <v>1.2490000000000001</v>
      </c>
      <c r="S275" s="15">
        <v>10.484</v>
      </c>
      <c r="U275" s="15">
        <v>2081.462</v>
      </c>
      <c r="V275" s="15">
        <v>100</v>
      </c>
    </row>
    <row r="276" spans="2:22" ht="30" x14ac:dyDescent="0.25">
      <c r="B276" s="15" t="s">
        <v>136</v>
      </c>
      <c r="C276" s="15" t="s">
        <v>207</v>
      </c>
      <c r="D276" s="15" t="s">
        <v>253</v>
      </c>
      <c r="E276" s="15">
        <v>2023</v>
      </c>
      <c r="F276" s="15" t="s">
        <v>162</v>
      </c>
      <c r="G276" s="15" t="s">
        <v>133</v>
      </c>
      <c r="H276" s="15" t="s">
        <v>136</v>
      </c>
      <c r="I276" s="15" t="s">
        <v>139</v>
      </c>
      <c r="J276" s="15" t="s">
        <v>141</v>
      </c>
      <c r="K276" s="15" t="s">
        <v>289</v>
      </c>
      <c r="L276" s="15" t="s">
        <v>292</v>
      </c>
      <c r="M276" s="15">
        <v>0.56499999999999995</v>
      </c>
      <c r="N276" s="15">
        <v>0.56699999999999995</v>
      </c>
      <c r="O276" s="15">
        <v>2.5000000000000001E-2</v>
      </c>
      <c r="P276" s="15">
        <v>0.39800000000000002</v>
      </c>
      <c r="Q276" s="15">
        <v>0.14299999999999999</v>
      </c>
      <c r="R276" s="15">
        <v>0.82199999999999995</v>
      </c>
      <c r="S276" s="15">
        <v>10.446</v>
      </c>
      <c r="U276" s="15">
        <v>2182.002</v>
      </c>
      <c r="V276" s="15">
        <v>500</v>
      </c>
    </row>
    <row r="277" spans="2:22" x14ac:dyDescent="0.25">
      <c r="B277" s="15" t="s">
        <v>136</v>
      </c>
      <c r="C277" s="15" t="s">
        <v>207</v>
      </c>
      <c r="D277" s="15" t="s">
        <v>253</v>
      </c>
      <c r="E277" s="15">
        <v>2023</v>
      </c>
      <c r="F277" s="15" t="s">
        <v>162</v>
      </c>
      <c r="G277" s="15" t="s">
        <v>133</v>
      </c>
      <c r="H277" s="15" t="s">
        <v>136</v>
      </c>
      <c r="I277" s="15" t="s">
        <v>139</v>
      </c>
      <c r="J277" s="15" t="s">
        <v>141</v>
      </c>
      <c r="K277" s="15" t="s">
        <v>289</v>
      </c>
      <c r="L277" s="15" t="s">
        <v>293</v>
      </c>
      <c r="M277" s="15">
        <v>0.84399999999999997</v>
      </c>
      <c r="N277" s="15">
        <v>0.98899999999999999</v>
      </c>
      <c r="O277" s="15">
        <v>2.1999999999999999E-2</v>
      </c>
      <c r="P277" s="15">
        <v>0.51900000000000002</v>
      </c>
      <c r="Q277" s="15">
        <v>0.16700000000000001</v>
      </c>
      <c r="R277" s="15">
        <v>1.157</v>
      </c>
      <c r="S277" s="15">
        <v>10.522</v>
      </c>
      <c r="U277" s="15">
        <v>1716.2860000000001</v>
      </c>
      <c r="V277" s="15">
        <v>2070</v>
      </c>
    </row>
    <row r="278" spans="2:22" x14ac:dyDescent="0.25">
      <c r="B278" s="15" t="s">
        <v>136</v>
      </c>
      <c r="C278" s="15" t="s">
        <v>207</v>
      </c>
      <c r="D278" s="15" t="s">
        <v>253</v>
      </c>
      <c r="E278" s="15">
        <v>2023</v>
      </c>
      <c r="F278" s="15" t="s">
        <v>162</v>
      </c>
      <c r="G278" s="15" t="s">
        <v>133</v>
      </c>
      <c r="H278" s="15" t="s">
        <v>136</v>
      </c>
      <c r="I278" s="15" t="s">
        <v>139</v>
      </c>
      <c r="J278" s="15" t="s">
        <v>141</v>
      </c>
      <c r="K278" s="15" t="s">
        <v>289</v>
      </c>
      <c r="L278" s="15" t="s">
        <v>294</v>
      </c>
      <c r="M278" s="15">
        <v>0.79300000000000004</v>
      </c>
      <c r="N278" s="15">
        <v>0.88100000000000001</v>
      </c>
      <c r="O278" s="15">
        <v>2.1999999999999999E-2</v>
      </c>
      <c r="P278" s="15">
        <v>0.51300000000000001</v>
      </c>
      <c r="Q278" s="15">
        <v>0.17799999999999999</v>
      </c>
      <c r="R278" s="15">
        <v>1.101</v>
      </c>
      <c r="S278" s="15">
        <v>10.582000000000001</v>
      </c>
      <c r="U278" s="15">
        <v>1516.02</v>
      </c>
      <c r="V278" s="15">
        <v>1640</v>
      </c>
    </row>
    <row r="279" spans="2:22" ht="30" x14ac:dyDescent="0.25">
      <c r="B279" s="15" t="s">
        <v>136</v>
      </c>
      <c r="C279" s="15" t="s">
        <v>207</v>
      </c>
      <c r="D279" s="15" t="s">
        <v>254</v>
      </c>
      <c r="E279" s="15">
        <v>2023</v>
      </c>
      <c r="F279" s="15" t="s">
        <v>162</v>
      </c>
      <c r="G279" s="15" t="s">
        <v>133</v>
      </c>
      <c r="H279" s="15" t="s">
        <v>136</v>
      </c>
      <c r="I279" s="15" t="s">
        <v>139</v>
      </c>
      <c r="J279" s="15" t="s">
        <v>141</v>
      </c>
      <c r="K279" s="15" t="s">
        <v>289</v>
      </c>
      <c r="L279" s="15" t="s">
        <v>290</v>
      </c>
      <c r="M279" s="15">
        <v>0.57299999999999995</v>
      </c>
      <c r="N279" s="15">
        <v>0.67100000000000004</v>
      </c>
      <c r="O279" s="15">
        <v>6.7000000000000004E-2</v>
      </c>
      <c r="P279" s="15">
        <v>0.34699999999999998</v>
      </c>
      <c r="Q279" s="15">
        <v>0.2</v>
      </c>
      <c r="R279" s="15">
        <v>0.71499999999999997</v>
      </c>
      <c r="S279" s="15">
        <v>10.526</v>
      </c>
      <c r="U279" s="15">
        <v>-1.0999999999999999E-2</v>
      </c>
      <c r="V279" s="15">
        <v>100</v>
      </c>
    </row>
    <row r="280" spans="2:22" x14ac:dyDescent="0.25">
      <c r="B280" s="15" t="s">
        <v>136</v>
      </c>
      <c r="C280" s="15" t="s">
        <v>207</v>
      </c>
      <c r="D280" s="15" t="s">
        <v>254</v>
      </c>
      <c r="E280" s="15">
        <v>2023</v>
      </c>
      <c r="F280" s="15" t="s">
        <v>162</v>
      </c>
      <c r="G280" s="15" t="s">
        <v>133</v>
      </c>
      <c r="H280" s="15" t="s">
        <v>136</v>
      </c>
      <c r="I280" s="15" t="s">
        <v>139</v>
      </c>
      <c r="J280" s="15" t="s">
        <v>141</v>
      </c>
      <c r="K280" s="15" t="s">
        <v>289</v>
      </c>
      <c r="L280" s="15" t="s">
        <v>291</v>
      </c>
      <c r="M280" s="15">
        <v>0.66400000000000003</v>
      </c>
      <c r="N280" s="15">
        <v>0.91600000000000004</v>
      </c>
      <c r="O280" s="15">
        <v>2.1999999999999999E-2</v>
      </c>
      <c r="P280" s="15">
        <v>0.29399999999999998</v>
      </c>
      <c r="Q280" s="15">
        <v>8.1000000000000003E-2</v>
      </c>
      <c r="R280" s="15">
        <v>0.92900000000000005</v>
      </c>
      <c r="S280" s="15">
        <v>10.23</v>
      </c>
      <c r="U280" s="15">
        <v>0.09</v>
      </c>
      <c r="V280" s="15">
        <v>1690</v>
      </c>
    </row>
    <row r="281" spans="2:22" ht="30" x14ac:dyDescent="0.25">
      <c r="B281" s="15" t="s">
        <v>136</v>
      </c>
      <c r="C281" s="15" t="s">
        <v>207</v>
      </c>
      <c r="D281" s="15" t="s">
        <v>254</v>
      </c>
      <c r="E281" s="15">
        <v>2023</v>
      </c>
      <c r="F281" s="15" t="s">
        <v>162</v>
      </c>
      <c r="G281" s="15" t="s">
        <v>133</v>
      </c>
      <c r="H281" s="15" t="s">
        <v>136</v>
      </c>
      <c r="I281" s="15" t="s">
        <v>139</v>
      </c>
      <c r="J281" s="15" t="s">
        <v>141</v>
      </c>
      <c r="K281" s="15" t="s">
        <v>289</v>
      </c>
      <c r="L281" s="15" t="s">
        <v>350</v>
      </c>
      <c r="M281" s="15">
        <v>0.70599999999999996</v>
      </c>
      <c r="N281" s="15">
        <v>0.93899999999999995</v>
      </c>
      <c r="O281" s="15">
        <v>9.4E-2</v>
      </c>
      <c r="P281" s="15">
        <v>0.39300000000000002</v>
      </c>
      <c r="Q281" s="15">
        <v>0.14199999999999999</v>
      </c>
      <c r="R281" s="15">
        <v>0.71499999999999997</v>
      </c>
      <c r="S281" s="15">
        <v>10.089</v>
      </c>
      <c r="U281" s="15">
        <v>2.0350000000000001</v>
      </c>
      <c r="V281" s="15">
        <v>100</v>
      </c>
    </row>
    <row r="282" spans="2:22" ht="30" x14ac:dyDescent="0.25">
      <c r="B282" s="15" t="s">
        <v>136</v>
      </c>
      <c r="C282" s="15" t="s">
        <v>207</v>
      </c>
      <c r="D282" s="15" t="s">
        <v>254</v>
      </c>
      <c r="E282" s="15">
        <v>2023</v>
      </c>
      <c r="F282" s="15" t="s">
        <v>162</v>
      </c>
      <c r="G282" s="15" t="s">
        <v>133</v>
      </c>
      <c r="H282" s="15" t="s">
        <v>136</v>
      </c>
      <c r="I282" s="15" t="s">
        <v>139</v>
      </c>
      <c r="J282" s="15" t="s">
        <v>141</v>
      </c>
      <c r="K282" s="15" t="s">
        <v>289</v>
      </c>
      <c r="L282" s="15" t="s">
        <v>292</v>
      </c>
      <c r="M282" s="15">
        <v>0.44800000000000001</v>
      </c>
      <c r="N282" s="15">
        <v>0.52300000000000002</v>
      </c>
      <c r="O282" s="15">
        <v>2.3E-2</v>
      </c>
      <c r="P282" s="15">
        <v>0.26500000000000001</v>
      </c>
      <c r="Q282" s="15">
        <v>0.09</v>
      </c>
      <c r="R282" s="15">
        <v>0.623</v>
      </c>
      <c r="S282" s="15">
        <v>10.036</v>
      </c>
      <c r="U282" s="15">
        <v>0.11700000000000001</v>
      </c>
      <c r="V282" s="15">
        <v>500</v>
      </c>
    </row>
    <row r="283" spans="2:22" x14ac:dyDescent="0.25">
      <c r="B283" s="15" t="s">
        <v>136</v>
      </c>
      <c r="C283" s="15" t="s">
        <v>207</v>
      </c>
      <c r="D283" s="15" t="s">
        <v>254</v>
      </c>
      <c r="E283" s="15">
        <v>2023</v>
      </c>
      <c r="F283" s="15" t="s">
        <v>162</v>
      </c>
      <c r="G283" s="15" t="s">
        <v>133</v>
      </c>
      <c r="H283" s="15" t="s">
        <v>136</v>
      </c>
      <c r="I283" s="15" t="s">
        <v>139</v>
      </c>
      <c r="J283" s="15" t="s">
        <v>141</v>
      </c>
      <c r="K283" s="15" t="s">
        <v>289</v>
      </c>
      <c r="L283" s="15" t="s">
        <v>293</v>
      </c>
      <c r="M283" s="15">
        <v>0.61199999999999999</v>
      </c>
      <c r="N283" s="15">
        <v>0.81</v>
      </c>
      <c r="O283" s="15">
        <v>1.7999999999999999E-2</v>
      </c>
      <c r="P283" s="15">
        <v>0.30599999999999999</v>
      </c>
      <c r="Q283" s="15">
        <v>9.7000000000000003E-2</v>
      </c>
      <c r="R283" s="15">
        <v>0.81399999999999995</v>
      </c>
      <c r="S283" s="15">
        <v>10.138999999999999</v>
      </c>
      <c r="U283" s="15">
        <v>0.159</v>
      </c>
      <c r="V283" s="15">
        <v>2070</v>
      </c>
    </row>
    <row r="284" spans="2:22" x14ac:dyDescent="0.25">
      <c r="B284" s="15" t="s">
        <v>136</v>
      </c>
      <c r="C284" s="15" t="s">
        <v>207</v>
      </c>
      <c r="D284" s="15" t="s">
        <v>254</v>
      </c>
      <c r="E284" s="15">
        <v>2023</v>
      </c>
      <c r="F284" s="15" t="s">
        <v>162</v>
      </c>
      <c r="G284" s="15" t="s">
        <v>133</v>
      </c>
      <c r="H284" s="15" t="s">
        <v>136</v>
      </c>
      <c r="I284" s="15" t="s">
        <v>139</v>
      </c>
      <c r="J284" s="15" t="s">
        <v>141</v>
      </c>
      <c r="K284" s="15" t="s">
        <v>289</v>
      </c>
      <c r="L284" s="15" t="s">
        <v>294</v>
      </c>
      <c r="M284" s="15">
        <v>0.58599999999999997</v>
      </c>
      <c r="N284" s="15">
        <v>0.69599999999999995</v>
      </c>
      <c r="O284" s="15">
        <v>1.7000000000000001E-2</v>
      </c>
      <c r="P284" s="15">
        <v>0.32800000000000001</v>
      </c>
      <c r="Q284" s="15">
        <v>9.8000000000000004E-2</v>
      </c>
      <c r="R284" s="15">
        <v>0.84299999999999997</v>
      </c>
      <c r="S284" s="15">
        <v>10.19</v>
      </c>
      <c r="U284" s="15">
        <v>0.03</v>
      </c>
      <c r="V284" s="15">
        <v>1640</v>
      </c>
    </row>
    <row r="285" spans="2:22" ht="30" x14ac:dyDescent="0.25">
      <c r="B285" s="15" t="s">
        <v>136</v>
      </c>
      <c r="C285" s="15" t="s">
        <v>207</v>
      </c>
      <c r="D285" s="15" t="s">
        <v>255</v>
      </c>
      <c r="E285" s="15">
        <v>2023</v>
      </c>
      <c r="F285" s="15" t="s">
        <v>162</v>
      </c>
      <c r="G285" s="15" t="s">
        <v>133</v>
      </c>
      <c r="H285" s="15" t="s">
        <v>136</v>
      </c>
      <c r="I285" s="15" t="s">
        <v>139</v>
      </c>
      <c r="J285" s="15" t="s">
        <v>141</v>
      </c>
      <c r="K285" s="15" t="s">
        <v>289</v>
      </c>
      <c r="L285" s="15" t="s">
        <v>290</v>
      </c>
      <c r="M285" s="15">
        <v>0.42799999999999999</v>
      </c>
      <c r="N285" s="15">
        <v>0.56899999999999995</v>
      </c>
      <c r="O285" s="15">
        <v>5.7000000000000002E-2</v>
      </c>
      <c r="P285" s="15">
        <v>0.246</v>
      </c>
      <c r="Q285" s="15">
        <v>0.11600000000000001</v>
      </c>
      <c r="R285" s="15">
        <v>0.45300000000000001</v>
      </c>
      <c r="S285" s="15">
        <v>10.526</v>
      </c>
      <c r="U285" s="15">
        <v>-1.0999999999999999E-2</v>
      </c>
      <c r="V285" s="15">
        <v>100</v>
      </c>
    </row>
    <row r="286" spans="2:22" x14ac:dyDescent="0.25">
      <c r="B286" s="15" t="s">
        <v>136</v>
      </c>
      <c r="C286" s="15" t="s">
        <v>207</v>
      </c>
      <c r="D286" s="15" t="s">
        <v>255</v>
      </c>
      <c r="E286" s="15">
        <v>2023</v>
      </c>
      <c r="F286" s="15" t="s">
        <v>162</v>
      </c>
      <c r="G286" s="15" t="s">
        <v>133</v>
      </c>
      <c r="H286" s="15" t="s">
        <v>136</v>
      </c>
      <c r="I286" s="15" t="s">
        <v>139</v>
      </c>
      <c r="J286" s="15" t="s">
        <v>141</v>
      </c>
      <c r="K286" s="15" t="s">
        <v>289</v>
      </c>
      <c r="L286" s="15" t="s">
        <v>291</v>
      </c>
      <c r="M286" s="15">
        <v>0.46100000000000002</v>
      </c>
      <c r="N286" s="15">
        <v>0.71299999999999997</v>
      </c>
      <c r="O286" s="15">
        <v>1.7000000000000001E-2</v>
      </c>
      <c r="P286" s="15">
        <v>0.17499999999999999</v>
      </c>
      <c r="Q286" s="15">
        <v>4.2999999999999997E-2</v>
      </c>
      <c r="R286" s="15">
        <v>0.58499999999999996</v>
      </c>
      <c r="S286" s="15">
        <v>10.23</v>
      </c>
      <c r="U286" s="15">
        <v>0.09</v>
      </c>
      <c r="V286" s="15">
        <v>1690</v>
      </c>
    </row>
    <row r="287" spans="2:22" ht="30" x14ac:dyDescent="0.25">
      <c r="B287" s="15" t="s">
        <v>136</v>
      </c>
      <c r="C287" s="15" t="s">
        <v>207</v>
      </c>
      <c r="D287" s="15" t="s">
        <v>255</v>
      </c>
      <c r="E287" s="15">
        <v>2023</v>
      </c>
      <c r="F287" s="15" t="s">
        <v>162</v>
      </c>
      <c r="G287" s="15" t="s">
        <v>133</v>
      </c>
      <c r="H287" s="15" t="s">
        <v>136</v>
      </c>
      <c r="I287" s="15" t="s">
        <v>139</v>
      </c>
      <c r="J287" s="15" t="s">
        <v>141</v>
      </c>
      <c r="K287" s="15" t="s">
        <v>289</v>
      </c>
      <c r="L287" s="15" t="s">
        <v>350</v>
      </c>
      <c r="M287" s="15">
        <v>0.59299999999999997</v>
      </c>
      <c r="N287" s="15">
        <v>0.88100000000000001</v>
      </c>
      <c r="O287" s="15">
        <v>8.7999999999999995E-2</v>
      </c>
      <c r="P287" s="15">
        <v>0.27700000000000002</v>
      </c>
      <c r="Q287" s="15">
        <v>9.7000000000000003E-2</v>
      </c>
      <c r="R287" s="15">
        <v>0.68600000000000005</v>
      </c>
      <c r="S287" s="15">
        <v>10.089</v>
      </c>
      <c r="U287" s="15">
        <v>2.0350000000000001</v>
      </c>
      <c r="V287" s="15">
        <v>100</v>
      </c>
    </row>
    <row r="288" spans="2:22" ht="30" x14ac:dyDescent="0.25">
      <c r="B288" s="15" t="s">
        <v>136</v>
      </c>
      <c r="C288" s="15" t="s">
        <v>207</v>
      </c>
      <c r="D288" s="15" t="s">
        <v>255</v>
      </c>
      <c r="E288" s="15">
        <v>2023</v>
      </c>
      <c r="F288" s="15" t="s">
        <v>162</v>
      </c>
      <c r="G288" s="15" t="s">
        <v>133</v>
      </c>
      <c r="H288" s="15" t="s">
        <v>136</v>
      </c>
      <c r="I288" s="15" t="s">
        <v>139</v>
      </c>
      <c r="J288" s="15" t="s">
        <v>141</v>
      </c>
      <c r="K288" s="15" t="s">
        <v>289</v>
      </c>
      <c r="L288" s="15" t="s">
        <v>292</v>
      </c>
      <c r="M288" s="15">
        <v>0.371</v>
      </c>
      <c r="N288" s="15">
        <v>0.48599999999999999</v>
      </c>
      <c r="O288" s="15">
        <v>2.1999999999999999E-2</v>
      </c>
      <c r="P288" s="15">
        <v>0.19400000000000001</v>
      </c>
      <c r="Q288" s="15">
        <v>6.2E-2</v>
      </c>
      <c r="R288" s="15">
        <v>0.48899999999999999</v>
      </c>
      <c r="S288" s="15">
        <v>10.036</v>
      </c>
      <c r="U288" s="15">
        <v>0.11700000000000001</v>
      </c>
      <c r="V288" s="15">
        <v>500</v>
      </c>
    </row>
    <row r="289" spans="2:22" x14ac:dyDescent="0.25">
      <c r="B289" s="15" t="s">
        <v>136</v>
      </c>
      <c r="C289" s="15" t="s">
        <v>207</v>
      </c>
      <c r="D289" s="15" t="s">
        <v>255</v>
      </c>
      <c r="E289" s="15">
        <v>2023</v>
      </c>
      <c r="F289" s="15" t="s">
        <v>162</v>
      </c>
      <c r="G289" s="15" t="s">
        <v>133</v>
      </c>
      <c r="H289" s="15" t="s">
        <v>136</v>
      </c>
      <c r="I289" s="15" t="s">
        <v>139</v>
      </c>
      <c r="J289" s="15" t="s">
        <v>141</v>
      </c>
      <c r="K289" s="15" t="s">
        <v>289</v>
      </c>
      <c r="L289" s="15" t="s">
        <v>293</v>
      </c>
      <c r="M289" s="15">
        <v>0.45900000000000002</v>
      </c>
      <c r="N289" s="15">
        <v>0.67700000000000005</v>
      </c>
      <c r="O289" s="15">
        <v>1.4999999999999999E-2</v>
      </c>
      <c r="P289" s="15">
        <v>0.19700000000000001</v>
      </c>
      <c r="Q289" s="15">
        <v>0.06</v>
      </c>
      <c r="R289" s="15">
        <v>0.58899999999999997</v>
      </c>
      <c r="S289" s="15">
        <v>10.138999999999999</v>
      </c>
      <c r="U289" s="15">
        <v>0.159</v>
      </c>
      <c r="V289" s="15">
        <v>2070</v>
      </c>
    </row>
    <row r="290" spans="2:22" x14ac:dyDescent="0.25">
      <c r="B290" s="15" t="s">
        <v>136</v>
      </c>
      <c r="C290" s="15" t="s">
        <v>207</v>
      </c>
      <c r="D290" s="15" t="s">
        <v>255</v>
      </c>
      <c r="E290" s="15">
        <v>2023</v>
      </c>
      <c r="F290" s="15" t="s">
        <v>162</v>
      </c>
      <c r="G290" s="15" t="s">
        <v>133</v>
      </c>
      <c r="H290" s="15" t="s">
        <v>136</v>
      </c>
      <c r="I290" s="15" t="s">
        <v>139</v>
      </c>
      <c r="J290" s="15" t="s">
        <v>141</v>
      </c>
      <c r="K290" s="15" t="s">
        <v>289</v>
      </c>
      <c r="L290" s="15" t="s">
        <v>294</v>
      </c>
      <c r="M290" s="15">
        <v>0.44600000000000001</v>
      </c>
      <c r="N290" s="15">
        <v>0.59399999999999997</v>
      </c>
      <c r="O290" s="15">
        <v>1.4999999999999999E-2</v>
      </c>
      <c r="P290" s="15">
        <v>0.20799999999999999</v>
      </c>
      <c r="Q290" s="15">
        <v>6.2E-2</v>
      </c>
      <c r="R290" s="15">
        <v>0.58399999999999996</v>
      </c>
      <c r="S290" s="15">
        <v>10.189</v>
      </c>
      <c r="U290" s="15">
        <v>0.03</v>
      </c>
      <c r="V290" s="15">
        <v>1640</v>
      </c>
    </row>
  </sheetData>
  <mergeCells count="1">
    <mergeCell ref="B1:V1"/>
  </mergeCell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V290"/>
  <sheetViews>
    <sheetView zoomScale="85" zoomScaleNormal="85" workbookViewId="0">
      <selection activeCell="B1" sqref="B1:V1"/>
    </sheetView>
  </sheetViews>
  <sheetFormatPr defaultColWidth="16" defaultRowHeight="15" x14ac:dyDescent="0.25"/>
  <cols>
    <col min="1" max="1" width="22.7109375" style="18" customWidth="1"/>
    <col min="2" max="2" width="19.42578125" style="15" customWidth="1"/>
    <col min="3" max="3" width="17.5703125" style="15" customWidth="1"/>
    <col min="4" max="4" width="16" style="15"/>
    <col min="5" max="5" width="17.5703125" style="15" customWidth="1"/>
    <col min="6" max="6" width="17.28515625" style="15" customWidth="1"/>
    <col min="7" max="7" width="28.140625" style="15" customWidth="1"/>
    <col min="8" max="8" width="27.140625" style="15" customWidth="1"/>
    <col min="9" max="9" width="24.5703125" style="15" customWidth="1"/>
    <col min="10" max="10" width="16" style="15"/>
    <col min="11" max="11" width="24.5703125" style="15" customWidth="1"/>
    <col min="12" max="13" width="16" style="15"/>
    <col min="14" max="14" width="17.7109375" style="15" customWidth="1"/>
    <col min="15" max="15" width="18.85546875" style="15" customWidth="1"/>
    <col min="16" max="16" width="18" style="15" customWidth="1"/>
    <col min="17" max="17" width="16" style="15"/>
    <col min="18" max="18" width="19" style="15" customWidth="1"/>
    <col min="19" max="19" width="16" style="15"/>
    <col min="20" max="20" width="18.7109375" style="15" customWidth="1"/>
    <col min="21" max="21" width="16" style="15"/>
    <col min="22" max="22" width="18.42578125" style="15" customWidth="1"/>
    <col min="23" max="16384" width="16" style="15"/>
  </cols>
  <sheetData>
    <row r="1" spans="1:22" ht="38.25" customHeight="1" x14ac:dyDescent="0.25">
      <c r="A1" s="37" t="str">
        <f>HYPERLINK("#Contents!A1","Return to table of contents")</f>
        <v>Return to table of contents</v>
      </c>
      <c r="B1" s="47" t="s">
        <v>351</v>
      </c>
      <c r="C1" s="47"/>
      <c r="D1" s="47"/>
      <c r="E1" s="47"/>
      <c r="F1" s="47"/>
      <c r="G1" s="47"/>
      <c r="H1" s="47"/>
      <c r="I1" s="47"/>
      <c r="J1" s="47"/>
      <c r="K1" s="47"/>
      <c r="L1" s="47"/>
      <c r="M1" s="47"/>
      <c r="N1" s="47"/>
      <c r="O1" s="47"/>
      <c r="P1" s="47"/>
      <c r="Q1" s="47"/>
      <c r="R1" s="47"/>
      <c r="S1" s="47"/>
      <c r="T1" s="47"/>
      <c r="U1" s="47"/>
      <c r="V1" s="48"/>
    </row>
    <row r="2" spans="1:22" ht="30" x14ac:dyDescent="0.25">
      <c r="A2" s="19"/>
      <c r="B2" s="5" t="s">
        <v>120</v>
      </c>
      <c r="C2" s="5" t="s">
        <v>123</v>
      </c>
      <c r="D2" s="5" t="s">
        <v>126</v>
      </c>
      <c r="E2" s="5" t="s">
        <v>127</v>
      </c>
      <c r="F2" s="5" t="s">
        <v>128</v>
      </c>
      <c r="G2" s="5" t="s">
        <v>131</v>
      </c>
      <c r="H2" s="5" t="s">
        <v>134</v>
      </c>
      <c r="I2" s="5" t="s">
        <v>137</v>
      </c>
      <c r="J2" s="5" t="s">
        <v>140</v>
      </c>
      <c r="K2" s="5" t="s">
        <v>142</v>
      </c>
      <c r="L2" s="5" t="s">
        <v>145</v>
      </c>
      <c r="M2" s="5" t="s">
        <v>147</v>
      </c>
      <c r="N2" s="5" t="s">
        <v>149</v>
      </c>
      <c r="O2" s="5" t="s">
        <v>150</v>
      </c>
      <c r="P2" s="5" t="s">
        <v>151</v>
      </c>
      <c r="Q2" s="5" t="s">
        <v>152</v>
      </c>
      <c r="R2" s="5" t="s">
        <v>153</v>
      </c>
      <c r="S2" s="5" t="s">
        <v>154</v>
      </c>
      <c r="T2" s="5" t="s">
        <v>155</v>
      </c>
      <c r="U2" s="5" t="s">
        <v>156</v>
      </c>
      <c r="V2" s="5" t="s">
        <v>158</v>
      </c>
    </row>
    <row r="3" spans="1:22" ht="30" x14ac:dyDescent="0.25">
      <c r="A3" s="19"/>
      <c r="B3" s="15" t="s">
        <v>122</v>
      </c>
      <c r="C3" s="15" t="s">
        <v>207</v>
      </c>
      <c r="D3" s="15" t="s">
        <v>208</v>
      </c>
      <c r="E3" s="15">
        <v>2023</v>
      </c>
      <c r="F3" s="15" t="s">
        <v>162</v>
      </c>
      <c r="G3" s="15" t="s">
        <v>133</v>
      </c>
      <c r="H3" s="15" t="s">
        <v>136</v>
      </c>
      <c r="I3" s="15" t="s">
        <v>139</v>
      </c>
      <c r="J3" s="15" t="s">
        <v>141</v>
      </c>
      <c r="K3" s="15" t="s">
        <v>289</v>
      </c>
      <c r="L3" s="15" t="s">
        <v>290</v>
      </c>
      <c r="M3" s="15">
        <v>0.18099999999999999</v>
      </c>
      <c r="N3" s="15">
        <v>0.123</v>
      </c>
      <c r="O3" s="15">
        <v>0.01</v>
      </c>
      <c r="P3" s="15">
        <v>0.13900000000000001</v>
      </c>
      <c r="Q3" s="15">
        <v>9.0999999999999998E-2</v>
      </c>
      <c r="R3" s="15">
        <v>0.23699999999999999</v>
      </c>
      <c r="S3" s="15">
        <v>10.215</v>
      </c>
      <c r="U3" s="15">
        <v>-1.0999999999999999E-2</v>
      </c>
      <c r="V3" s="15">
        <v>150</v>
      </c>
    </row>
    <row r="4" spans="1:22" x14ac:dyDescent="0.25">
      <c r="B4" s="15" t="s">
        <v>122</v>
      </c>
      <c r="C4" s="15" t="s">
        <v>207</v>
      </c>
      <c r="D4" s="15" t="s">
        <v>208</v>
      </c>
      <c r="E4" s="15">
        <v>2023</v>
      </c>
      <c r="F4" s="15" t="s">
        <v>162</v>
      </c>
      <c r="G4" s="15" t="s">
        <v>133</v>
      </c>
      <c r="H4" s="15" t="s">
        <v>136</v>
      </c>
      <c r="I4" s="15" t="s">
        <v>139</v>
      </c>
      <c r="J4" s="15" t="s">
        <v>141</v>
      </c>
      <c r="K4" s="15" t="s">
        <v>289</v>
      </c>
      <c r="L4" s="15" t="s">
        <v>291</v>
      </c>
      <c r="M4" s="15">
        <v>0.33</v>
      </c>
      <c r="N4" s="15">
        <v>0.42699999999999999</v>
      </c>
      <c r="O4" s="15">
        <v>0.01</v>
      </c>
      <c r="P4" s="15">
        <v>0.22900000000000001</v>
      </c>
      <c r="Q4" s="15">
        <v>0.152</v>
      </c>
      <c r="R4" s="15">
        <v>0.377</v>
      </c>
      <c r="S4" s="15">
        <v>9.9309999999999992</v>
      </c>
      <c r="U4" s="15">
        <v>-1.0999999999999999E-2</v>
      </c>
      <c r="V4" s="15">
        <v>1830</v>
      </c>
    </row>
    <row r="5" spans="1:22" ht="30" x14ac:dyDescent="0.25">
      <c r="B5" s="15" t="s">
        <v>122</v>
      </c>
      <c r="C5" s="15" t="s">
        <v>207</v>
      </c>
      <c r="D5" s="15" t="s">
        <v>208</v>
      </c>
      <c r="E5" s="15">
        <v>2023</v>
      </c>
      <c r="F5" s="15" t="s">
        <v>162</v>
      </c>
      <c r="G5" s="15" t="s">
        <v>133</v>
      </c>
      <c r="H5" s="15" t="s">
        <v>136</v>
      </c>
      <c r="I5" s="15" t="s">
        <v>139</v>
      </c>
      <c r="J5" s="15" t="s">
        <v>141</v>
      </c>
      <c r="K5" s="15" t="s">
        <v>289</v>
      </c>
      <c r="L5" s="15" t="s">
        <v>350</v>
      </c>
      <c r="M5" s="15">
        <v>0.252</v>
      </c>
      <c r="N5" s="15">
        <v>0.35599999999999998</v>
      </c>
      <c r="O5" s="15">
        <v>0.03</v>
      </c>
      <c r="P5" s="15">
        <v>0.158</v>
      </c>
      <c r="Q5" s="15">
        <v>0.104</v>
      </c>
      <c r="R5" s="15">
        <v>0.23300000000000001</v>
      </c>
      <c r="S5" s="15">
        <v>9.7430000000000003</v>
      </c>
      <c r="U5" s="15">
        <v>-1.0999999999999999E-2</v>
      </c>
      <c r="V5" s="15">
        <v>140</v>
      </c>
    </row>
    <row r="6" spans="1:22" ht="30" x14ac:dyDescent="0.25">
      <c r="B6" s="15" t="s">
        <v>122</v>
      </c>
      <c r="C6" s="15" t="s">
        <v>207</v>
      </c>
      <c r="D6" s="15" t="s">
        <v>208</v>
      </c>
      <c r="E6" s="15">
        <v>2023</v>
      </c>
      <c r="F6" s="15" t="s">
        <v>162</v>
      </c>
      <c r="G6" s="15" t="s">
        <v>133</v>
      </c>
      <c r="H6" s="15" t="s">
        <v>136</v>
      </c>
      <c r="I6" s="15" t="s">
        <v>139</v>
      </c>
      <c r="J6" s="15" t="s">
        <v>141</v>
      </c>
      <c r="K6" s="15" t="s">
        <v>289</v>
      </c>
      <c r="L6" s="15" t="s">
        <v>292</v>
      </c>
      <c r="M6" s="15">
        <v>0.16300000000000001</v>
      </c>
      <c r="N6" s="15">
        <v>0.122</v>
      </c>
      <c r="O6" s="15">
        <v>5.0000000000000001E-3</v>
      </c>
      <c r="P6" s="15">
        <v>0.128</v>
      </c>
      <c r="Q6" s="15">
        <v>8.3000000000000004E-2</v>
      </c>
      <c r="R6" s="15">
        <v>0.20499999999999999</v>
      </c>
      <c r="S6" s="15">
        <v>9.7490000000000006</v>
      </c>
      <c r="U6" s="15">
        <v>-1.0999999999999999E-2</v>
      </c>
      <c r="V6" s="15">
        <v>680</v>
      </c>
    </row>
    <row r="7" spans="1:22" x14ac:dyDescent="0.25">
      <c r="B7" s="15" t="s">
        <v>122</v>
      </c>
      <c r="C7" s="15" t="s">
        <v>207</v>
      </c>
      <c r="D7" s="15" t="s">
        <v>208</v>
      </c>
      <c r="E7" s="15">
        <v>2023</v>
      </c>
      <c r="F7" s="15" t="s">
        <v>162</v>
      </c>
      <c r="G7" s="15" t="s">
        <v>133</v>
      </c>
      <c r="H7" s="15" t="s">
        <v>136</v>
      </c>
      <c r="I7" s="15" t="s">
        <v>139</v>
      </c>
      <c r="J7" s="15" t="s">
        <v>141</v>
      </c>
      <c r="K7" s="15" t="s">
        <v>289</v>
      </c>
      <c r="L7" s="15" t="s">
        <v>293</v>
      </c>
      <c r="M7" s="15">
        <v>0.28000000000000003</v>
      </c>
      <c r="N7" s="15">
        <v>0.31</v>
      </c>
      <c r="O7" s="15">
        <v>7.0000000000000001E-3</v>
      </c>
      <c r="P7" s="15">
        <v>0.19900000000000001</v>
      </c>
      <c r="Q7" s="15">
        <v>0.124</v>
      </c>
      <c r="R7" s="15">
        <v>0.32700000000000001</v>
      </c>
      <c r="S7" s="15">
        <v>9.827</v>
      </c>
      <c r="U7" s="15">
        <v>-1.0999999999999999E-2</v>
      </c>
      <c r="V7" s="15">
        <v>2230</v>
      </c>
    </row>
    <row r="8" spans="1:22" x14ac:dyDescent="0.25">
      <c r="B8" s="15" t="s">
        <v>122</v>
      </c>
      <c r="C8" s="15" t="s">
        <v>207</v>
      </c>
      <c r="D8" s="15" t="s">
        <v>208</v>
      </c>
      <c r="E8" s="15">
        <v>2023</v>
      </c>
      <c r="F8" s="15" t="s">
        <v>162</v>
      </c>
      <c r="G8" s="15" t="s">
        <v>133</v>
      </c>
      <c r="H8" s="15" t="s">
        <v>136</v>
      </c>
      <c r="I8" s="15" t="s">
        <v>139</v>
      </c>
      <c r="J8" s="15" t="s">
        <v>141</v>
      </c>
      <c r="K8" s="15" t="s">
        <v>289</v>
      </c>
      <c r="L8" s="15" t="s">
        <v>294</v>
      </c>
      <c r="M8" s="15">
        <v>0.23100000000000001</v>
      </c>
      <c r="N8" s="15">
        <v>0.19700000000000001</v>
      </c>
      <c r="O8" s="15">
        <v>5.0000000000000001E-3</v>
      </c>
      <c r="P8" s="15">
        <v>0.17799999999999999</v>
      </c>
      <c r="Q8" s="15">
        <v>0.114</v>
      </c>
      <c r="R8" s="15">
        <v>0.28599999999999998</v>
      </c>
      <c r="S8" s="15">
        <v>9.8789999999999996</v>
      </c>
      <c r="U8" s="15">
        <v>-1.0999999999999999E-2</v>
      </c>
      <c r="V8" s="15">
        <v>1750</v>
      </c>
    </row>
    <row r="9" spans="1:22" ht="30" x14ac:dyDescent="0.25">
      <c r="B9" s="15" t="s">
        <v>122</v>
      </c>
      <c r="C9" s="15" t="s">
        <v>207</v>
      </c>
      <c r="D9" s="15" t="s">
        <v>209</v>
      </c>
      <c r="E9" s="15">
        <v>2023</v>
      </c>
      <c r="F9" s="15" t="s">
        <v>162</v>
      </c>
      <c r="G9" s="15" t="s">
        <v>133</v>
      </c>
      <c r="H9" s="15" t="s">
        <v>136</v>
      </c>
      <c r="I9" s="15" t="s">
        <v>139</v>
      </c>
      <c r="J9" s="15" t="s">
        <v>141</v>
      </c>
      <c r="K9" s="15" t="s">
        <v>289</v>
      </c>
      <c r="L9" s="15" t="s">
        <v>290</v>
      </c>
      <c r="M9" s="15">
        <v>0.16600000000000001</v>
      </c>
      <c r="N9" s="15">
        <v>0.121</v>
      </c>
      <c r="O9" s="15">
        <v>0.01</v>
      </c>
      <c r="P9" s="15">
        <v>0.126</v>
      </c>
      <c r="Q9" s="15">
        <v>8.5999999999999993E-2</v>
      </c>
      <c r="R9" s="15">
        <v>0.215</v>
      </c>
      <c r="S9" s="15">
        <v>10.222</v>
      </c>
      <c r="U9" s="15">
        <v>-1.0999999999999999E-2</v>
      </c>
      <c r="V9" s="15">
        <v>150</v>
      </c>
    </row>
    <row r="10" spans="1:22" x14ac:dyDescent="0.25">
      <c r="B10" s="15" t="s">
        <v>122</v>
      </c>
      <c r="C10" s="15" t="s">
        <v>207</v>
      </c>
      <c r="D10" s="15" t="s">
        <v>209</v>
      </c>
      <c r="E10" s="15">
        <v>2023</v>
      </c>
      <c r="F10" s="15" t="s">
        <v>162</v>
      </c>
      <c r="G10" s="15" t="s">
        <v>133</v>
      </c>
      <c r="H10" s="15" t="s">
        <v>136</v>
      </c>
      <c r="I10" s="15" t="s">
        <v>139</v>
      </c>
      <c r="J10" s="15" t="s">
        <v>141</v>
      </c>
      <c r="K10" s="15" t="s">
        <v>289</v>
      </c>
      <c r="L10" s="15" t="s">
        <v>291</v>
      </c>
      <c r="M10" s="15">
        <v>0.309</v>
      </c>
      <c r="N10" s="15">
        <v>0.434</v>
      </c>
      <c r="O10" s="15">
        <v>0.01</v>
      </c>
      <c r="P10" s="15">
        <v>0.20599999999999999</v>
      </c>
      <c r="Q10" s="15">
        <v>0.13600000000000001</v>
      </c>
      <c r="R10" s="15">
        <v>0.33500000000000002</v>
      </c>
      <c r="S10" s="15">
        <v>9.9359999999999999</v>
      </c>
      <c r="U10" s="15">
        <v>-1.0999999999999999E-2</v>
      </c>
      <c r="V10" s="15">
        <v>1830</v>
      </c>
    </row>
    <row r="11" spans="1:22" ht="30" x14ac:dyDescent="0.25">
      <c r="B11" s="15" t="s">
        <v>122</v>
      </c>
      <c r="C11" s="15" t="s">
        <v>207</v>
      </c>
      <c r="D11" s="15" t="s">
        <v>209</v>
      </c>
      <c r="E11" s="15">
        <v>2023</v>
      </c>
      <c r="F11" s="15" t="s">
        <v>162</v>
      </c>
      <c r="G11" s="15" t="s">
        <v>133</v>
      </c>
      <c r="H11" s="15" t="s">
        <v>136</v>
      </c>
      <c r="I11" s="15" t="s">
        <v>139</v>
      </c>
      <c r="J11" s="15" t="s">
        <v>141</v>
      </c>
      <c r="K11" s="15" t="s">
        <v>289</v>
      </c>
      <c r="L11" s="15" t="s">
        <v>350</v>
      </c>
      <c r="M11" s="15">
        <v>0.23400000000000001</v>
      </c>
      <c r="N11" s="15">
        <v>0.36399999999999999</v>
      </c>
      <c r="O11" s="15">
        <v>3.1E-2</v>
      </c>
      <c r="P11" s="15">
        <v>0.14299999999999999</v>
      </c>
      <c r="Q11" s="15">
        <v>9.2999999999999999E-2</v>
      </c>
      <c r="R11" s="15">
        <v>0.222</v>
      </c>
      <c r="S11" s="15">
        <v>9.7460000000000004</v>
      </c>
      <c r="U11" s="15">
        <v>-1.0999999999999999E-2</v>
      </c>
      <c r="V11" s="15">
        <v>140</v>
      </c>
    </row>
    <row r="12" spans="1:22" ht="30" x14ac:dyDescent="0.25">
      <c r="B12" s="15" t="s">
        <v>122</v>
      </c>
      <c r="C12" s="15" t="s">
        <v>207</v>
      </c>
      <c r="D12" s="15" t="s">
        <v>209</v>
      </c>
      <c r="E12" s="15">
        <v>2023</v>
      </c>
      <c r="F12" s="15" t="s">
        <v>162</v>
      </c>
      <c r="G12" s="15" t="s">
        <v>133</v>
      </c>
      <c r="H12" s="15" t="s">
        <v>136</v>
      </c>
      <c r="I12" s="15" t="s">
        <v>139</v>
      </c>
      <c r="J12" s="15" t="s">
        <v>141</v>
      </c>
      <c r="K12" s="15" t="s">
        <v>289</v>
      </c>
      <c r="L12" s="15" t="s">
        <v>292</v>
      </c>
      <c r="M12" s="15">
        <v>0.152</v>
      </c>
      <c r="N12" s="15">
        <v>0.16600000000000001</v>
      </c>
      <c r="O12" s="15">
        <v>6.0000000000000001E-3</v>
      </c>
      <c r="P12" s="15">
        <v>0.11</v>
      </c>
      <c r="Q12" s="15">
        <v>7.6999999999999999E-2</v>
      </c>
      <c r="R12" s="15">
        <v>0.182</v>
      </c>
      <c r="S12" s="15">
        <v>9.75</v>
      </c>
      <c r="U12" s="15">
        <v>-1.0999999999999999E-2</v>
      </c>
      <c r="V12" s="15">
        <v>680</v>
      </c>
    </row>
    <row r="13" spans="1:22" x14ac:dyDescent="0.25">
      <c r="B13" s="15" t="s">
        <v>122</v>
      </c>
      <c r="C13" s="15" t="s">
        <v>207</v>
      </c>
      <c r="D13" s="15" t="s">
        <v>209</v>
      </c>
      <c r="E13" s="15">
        <v>2023</v>
      </c>
      <c r="F13" s="15" t="s">
        <v>162</v>
      </c>
      <c r="G13" s="15" t="s">
        <v>133</v>
      </c>
      <c r="H13" s="15" t="s">
        <v>136</v>
      </c>
      <c r="I13" s="15" t="s">
        <v>139</v>
      </c>
      <c r="J13" s="15" t="s">
        <v>141</v>
      </c>
      <c r="K13" s="15" t="s">
        <v>289</v>
      </c>
      <c r="L13" s="15" t="s">
        <v>293</v>
      </c>
      <c r="M13" s="15">
        <v>0.25700000000000001</v>
      </c>
      <c r="N13" s="15">
        <v>0.28999999999999998</v>
      </c>
      <c r="O13" s="15">
        <v>6.0000000000000001E-3</v>
      </c>
      <c r="P13" s="15">
        <v>0.17599999999999999</v>
      </c>
      <c r="Q13" s="15">
        <v>0.112</v>
      </c>
      <c r="R13" s="15">
        <v>0.29199999999999998</v>
      </c>
      <c r="S13" s="15">
        <v>9.8330000000000002</v>
      </c>
      <c r="U13" s="15">
        <v>-1.0999999999999999E-2</v>
      </c>
      <c r="V13" s="15">
        <v>2230</v>
      </c>
    </row>
    <row r="14" spans="1:22" x14ac:dyDescent="0.25">
      <c r="B14" s="15" t="s">
        <v>122</v>
      </c>
      <c r="C14" s="15" t="s">
        <v>207</v>
      </c>
      <c r="D14" s="15" t="s">
        <v>209</v>
      </c>
      <c r="E14" s="15">
        <v>2023</v>
      </c>
      <c r="F14" s="15" t="s">
        <v>162</v>
      </c>
      <c r="G14" s="15" t="s">
        <v>133</v>
      </c>
      <c r="H14" s="15" t="s">
        <v>136</v>
      </c>
      <c r="I14" s="15" t="s">
        <v>139</v>
      </c>
      <c r="J14" s="15" t="s">
        <v>141</v>
      </c>
      <c r="K14" s="15" t="s">
        <v>289</v>
      </c>
      <c r="L14" s="15" t="s">
        <v>294</v>
      </c>
      <c r="M14" s="15">
        <v>0.20899999999999999</v>
      </c>
      <c r="N14" s="15">
        <v>0.191</v>
      </c>
      <c r="O14" s="15">
        <v>5.0000000000000001E-3</v>
      </c>
      <c r="P14" s="15">
        <v>0.157</v>
      </c>
      <c r="Q14" s="15">
        <v>0.1</v>
      </c>
      <c r="R14" s="15">
        <v>0.25600000000000001</v>
      </c>
      <c r="S14" s="15">
        <v>9.8859999999999992</v>
      </c>
      <c r="U14" s="15">
        <v>-1.0999999999999999E-2</v>
      </c>
      <c r="V14" s="15">
        <v>1750</v>
      </c>
    </row>
    <row r="15" spans="1:22" ht="30" x14ac:dyDescent="0.25">
      <c r="B15" s="15" t="s">
        <v>122</v>
      </c>
      <c r="C15" s="15" t="s">
        <v>207</v>
      </c>
      <c r="D15" s="15" t="s">
        <v>210</v>
      </c>
      <c r="E15" s="15">
        <v>2023</v>
      </c>
      <c r="F15" s="15" t="s">
        <v>162</v>
      </c>
      <c r="G15" s="15" t="s">
        <v>133</v>
      </c>
      <c r="H15" s="15" t="s">
        <v>136</v>
      </c>
      <c r="I15" s="15" t="s">
        <v>139</v>
      </c>
      <c r="J15" s="15" t="s">
        <v>141</v>
      </c>
      <c r="K15" s="15" t="s">
        <v>289</v>
      </c>
      <c r="L15" s="15" t="s">
        <v>290</v>
      </c>
      <c r="M15" s="15">
        <v>0.156</v>
      </c>
      <c r="N15" s="15">
        <v>0.124</v>
      </c>
      <c r="O15" s="15">
        <v>0.01</v>
      </c>
      <c r="P15" s="15">
        <v>0.113</v>
      </c>
      <c r="Q15" s="15">
        <v>0.08</v>
      </c>
      <c r="R15" s="15">
        <v>0.186</v>
      </c>
      <c r="S15" s="15">
        <v>9.9890000000000008</v>
      </c>
      <c r="U15" s="15">
        <v>-1.0999999999999999E-2</v>
      </c>
      <c r="V15" s="15">
        <v>150</v>
      </c>
    </row>
    <row r="16" spans="1:22" x14ac:dyDescent="0.25">
      <c r="B16" s="15" t="s">
        <v>122</v>
      </c>
      <c r="C16" s="15" t="s">
        <v>207</v>
      </c>
      <c r="D16" s="15" t="s">
        <v>210</v>
      </c>
      <c r="E16" s="15">
        <v>2023</v>
      </c>
      <c r="F16" s="15" t="s">
        <v>162</v>
      </c>
      <c r="G16" s="15" t="s">
        <v>133</v>
      </c>
      <c r="H16" s="15" t="s">
        <v>136</v>
      </c>
      <c r="I16" s="15" t="s">
        <v>139</v>
      </c>
      <c r="J16" s="15" t="s">
        <v>141</v>
      </c>
      <c r="K16" s="15" t="s">
        <v>289</v>
      </c>
      <c r="L16" s="15" t="s">
        <v>291</v>
      </c>
      <c r="M16" s="15">
        <v>0.33</v>
      </c>
      <c r="N16" s="15">
        <v>0.56200000000000006</v>
      </c>
      <c r="O16" s="15">
        <v>1.2999999999999999E-2</v>
      </c>
      <c r="P16" s="15">
        <v>0.193</v>
      </c>
      <c r="Q16" s="15">
        <v>0.126</v>
      </c>
      <c r="R16" s="15">
        <v>0.316</v>
      </c>
      <c r="S16" s="15">
        <v>9.7050000000000001</v>
      </c>
      <c r="U16" s="15">
        <v>-1.0999999999999999E-2</v>
      </c>
      <c r="V16" s="15">
        <v>1830</v>
      </c>
    </row>
    <row r="17" spans="2:22" ht="30" x14ac:dyDescent="0.25">
      <c r="B17" s="15" t="s">
        <v>122</v>
      </c>
      <c r="C17" s="15" t="s">
        <v>207</v>
      </c>
      <c r="D17" s="15" t="s">
        <v>210</v>
      </c>
      <c r="E17" s="15">
        <v>2023</v>
      </c>
      <c r="F17" s="15" t="s">
        <v>162</v>
      </c>
      <c r="G17" s="15" t="s">
        <v>133</v>
      </c>
      <c r="H17" s="15" t="s">
        <v>136</v>
      </c>
      <c r="I17" s="15" t="s">
        <v>139</v>
      </c>
      <c r="J17" s="15" t="s">
        <v>141</v>
      </c>
      <c r="K17" s="15" t="s">
        <v>289</v>
      </c>
      <c r="L17" s="15" t="s">
        <v>350</v>
      </c>
      <c r="M17" s="15">
        <v>0.22</v>
      </c>
      <c r="N17" s="15">
        <v>0.36899999999999999</v>
      </c>
      <c r="O17" s="15">
        <v>3.1E-2</v>
      </c>
      <c r="P17" s="15">
        <v>0.13</v>
      </c>
      <c r="Q17" s="15">
        <v>8.8999999999999996E-2</v>
      </c>
      <c r="R17" s="15">
        <v>0.19800000000000001</v>
      </c>
      <c r="S17" s="15">
        <v>9.5050000000000008</v>
      </c>
      <c r="U17" s="15">
        <v>-1.0999999999999999E-2</v>
      </c>
      <c r="V17" s="15">
        <v>140</v>
      </c>
    </row>
    <row r="18" spans="2:22" ht="30" x14ac:dyDescent="0.25">
      <c r="B18" s="15" t="s">
        <v>122</v>
      </c>
      <c r="C18" s="15" t="s">
        <v>207</v>
      </c>
      <c r="D18" s="15" t="s">
        <v>210</v>
      </c>
      <c r="E18" s="15">
        <v>2023</v>
      </c>
      <c r="F18" s="15" t="s">
        <v>162</v>
      </c>
      <c r="G18" s="15" t="s">
        <v>133</v>
      </c>
      <c r="H18" s="15" t="s">
        <v>136</v>
      </c>
      <c r="I18" s="15" t="s">
        <v>139</v>
      </c>
      <c r="J18" s="15" t="s">
        <v>141</v>
      </c>
      <c r="K18" s="15" t="s">
        <v>289</v>
      </c>
      <c r="L18" s="15" t="s">
        <v>292</v>
      </c>
      <c r="M18" s="15">
        <v>0.13800000000000001</v>
      </c>
      <c r="N18" s="15">
        <v>0.13300000000000001</v>
      </c>
      <c r="O18" s="15">
        <v>5.0000000000000001E-3</v>
      </c>
      <c r="P18" s="15">
        <v>0.10199999999999999</v>
      </c>
      <c r="Q18" s="15">
        <v>7.0999999999999994E-2</v>
      </c>
      <c r="R18" s="15">
        <v>0.16300000000000001</v>
      </c>
      <c r="S18" s="15">
        <v>9.5090000000000003</v>
      </c>
      <c r="U18" s="15">
        <v>-1.0999999999999999E-2</v>
      </c>
      <c r="V18" s="15">
        <v>680</v>
      </c>
    </row>
    <row r="19" spans="2:22" x14ac:dyDescent="0.25">
      <c r="B19" s="15" t="s">
        <v>122</v>
      </c>
      <c r="C19" s="15" t="s">
        <v>207</v>
      </c>
      <c r="D19" s="15" t="s">
        <v>210</v>
      </c>
      <c r="E19" s="15">
        <v>2023</v>
      </c>
      <c r="F19" s="15" t="s">
        <v>162</v>
      </c>
      <c r="G19" s="15" t="s">
        <v>133</v>
      </c>
      <c r="H19" s="15" t="s">
        <v>136</v>
      </c>
      <c r="I19" s="15" t="s">
        <v>139</v>
      </c>
      <c r="J19" s="15" t="s">
        <v>141</v>
      </c>
      <c r="K19" s="15" t="s">
        <v>289</v>
      </c>
      <c r="L19" s="15" t="s">
        <v>293</v>
      </c>
      <c r="M19" s="15">
        <v>0.255</v>
      </c>
      <c r="N19" s="15">
        <v>0.36</v>
      </c>
      <c r="O19" s="15">
        <v>8.0000000000000002E-3</v>
      </c>
      <c r="P19" s="15">
        <v>0.16</v>
      </c>
      <c r="Q19" s="15">
        <v>0.10199999999999999</v>
      </c>
      <c r="R19" s="15">
        <v>0.26800000000000002</v>
      </c>
      <c r="S19" s="15">
        <v>9.5980000000000008</v>
      </c>
      <c r="U19" s="15">
        <v>-1.0999999999999999E-2</v>
      </c>
      <c r="V19" s="15">
        <v>2230</v>
      </c>
    </row>
    <row r="20" spans="2:22" x14ac:dyDescent="0.25">
      <c r="B20" s="15" t="s">
        <v>122</v>
      </c>
      <c r="C20" s="15" t="s">
        <v>207</v>
      </c>
      <c r="D20" s="15" t="s">
        <v>210</v>
      </c>
      <c r="E20" s="15">
        <v>2023</v>
      </c>
      <c r="F20" s="15" t="s">
        <v>162</v>
      </c>
      <c r="G20" s="15" t="s">
        <v>133</v>
      </c>
      <c r="H20" s="15" t="s">
        <v>136</v>
      </c>
      <c r="I20" s="15" t="s">
        <v>139</v>
      </c>
      <c r="J20" s="15" t="s">
        <v>141</v>
      </c>
      <c r="K20" s="15" t="s">
        <v>289</v>
      </c>
      <c r="L20" s="15" t="s">
        <v>294</v>
      </c>
      <c r="M20" s="15">
        <v>0.20399999999999999</v>
      </c>
      <c r="N20" s="15">
        <v>0.26400000000000001</v>
      </c>
      <c r="O20" s="15">
        <v>6.0000000000000001E-3</v>
      </c>
      <c r="P20" s="15">
        <v>0.14299999999999999</v>
      </c>
      <c r="Q20" s="15">
        <v>9.1999999999999998E-2</v>
      </c>
      <c r="R20" s="15">
        <v>0.22900000000000001</v>
      </c>
      <c r="S20" s="15">
        <v>9.6449999999999996</v>
      </c>
      <c r="U20" s="15">
        <v>-1.0999999999999999E-2</v>
      </c>
      <c r="V20" s="15">
        <v>1750</v>
      </c>
    </row>
    <row r="21" spans="2:22" ht="30" x14ac:dyDescent="0.25">
      <c r="B21" s="15" t="s">
        <v>122</v>
      </c>
      <c r="C21" s="15" t="s">
        <v>207</v>
      </c>
      <c r="D21" s="15" t="s">
        <v>211</v>
      </c>
      <c r="E21" s="15">
        <v>2023</v>
      </c>
      <c r="F21" s="15" t="s">
        <v>162</v>
      </c>
      <c r="G21" s="15" t="s">
        <v>133</v>
      </c>
      <c r="H21" s="15" t="s">
        <v>136</v>
      </c>
      <c r="I21" s="15" t="s">
        <v>139</v>
      </c>
      <c r="J21" s="15" t="s">
        <v>141</v>
      </c>
      <c r="K21" s="15" t="s">
        <v>289</v>
      </c>
      <c r="L21" s="15" t="s">
        <v>290</v>
      </c>
      <c r="M21" s="15">
        <v>0.14699999999999999</v>
      </c>
      <c r="N21" s="15">
        <v>0.123</v>
      </c>
      <c r="O21" s="15">
        <v>0.01</v>
      </c>
      <c r="P21" s="15">
        <v>0.112</v>
      </c>
      <c r="Q21" s="15">
        <v>7.2999999999999995E-2</v>
      </c>
      <c r="R21" s="15">
        <v>0.17199999999999999</v>
      </c>
      <c r="S21" s="15">
        <v>9.9890000000000008</v>
      </c>
      <c r="U21" s="15">
        <v>-1.0999999999999999E-2</v>
      </c>
      <c r="V21" s="15">
        <v>150</v>
      </c>
    </row>
    <row r="22" spans="2:22" x14ac:dyDescent="0.25">
      <c r="B22" s="15" t="s">
        <v>122</v>
      </c>
      <c r="C22" s="15" t="s">
        <v>207</v>
      </c>
      <c r="D22" s="15" t="s">
        <v>211</v>
      </c>
      <c r="E22" s="15">
        <v>2023</v>
      </c>
      <c r="F22" s="15" t="s">
        <v>162</v>
      </c>
      <c r="G22" s="15" t="s">
        <v>133</v>
      </c>
      <c r="H22" s="15" t="s">
        <v>136</v>
      </c>
      <c r="I22" s="15" t="s">
        <v>139</v>
      </c>
      <c r="J22" s="15" t="s">
        <v>141</v>
      </c>
      <c r="K22" s="15" t="s">
        <v>289</v>
      </c>
      <c r="L22" s="15" t="s">
        <v>291</v>
      </c>
      <c r="M22" s="15">
        <v>0.314</v>
      </c>
      <c r="N22" s="15">
        <v>0.53300000000000003</v>
      </c>
      <c r="O22" s="15">
        <v>1.2E-2</v>
      </c>
      <c r="P22" s="15">
        <v>0.183</v>
      </c>
      <c r="Q22" s="15">
        <v>0.12</v>
      </c>
      <c r="R22" s="15">
        <v>0.29099999999999998</v>
      </c>
      <c r="S22" s="15">
        <v>9.7050000000000001</v>
      </c>
      <c r="U22" s="15">
        <v>-1.0999999999999999E-2</v>
      </c>
      <c r="V22" s="15">
        <v>1830</v>
      </c>
    </row>
    <row r="23" spans="2:22" ht="30" x14ac:dyDescent="0.25">
      <c r="B23" s="15" t="s">
        <v>122</v>
      </c>
      <c r="C23" s="15" t="s">
        <v>207</v>
      </c>
      <c r="D23" s="15" t="s">
        <v>211</v>
      </c>
      <c r="E23" s="15">
        <v>2023</v>
      </c>
      <c r="F23" s="15" t="s">
        <v>162</v>
      </c>
      <c r="G23" s="15" t="s">
        <v>133</v>
      </c>
      <c r="H23" s="15" t="s">
        <v>136</v>
      </c>
      <c r="I23" s="15" t="s">
        <v>139</v>
      </c>
      <c r="J23" s="15" t="s">
        <v>141</v>
      </c>
      <c r="K23" s="15" t="s">
        <v>289</v>
      </c>
      <c r="L23" s="15" t="s">
        <v>350</v>
      </c>
      <c r="M23" s="15">
        <v>0.20699999999999999</v>
      </c>
      <c r="N23" s="15">
        <v>0.36399999999999999</v>
      </c>
      <c r="O23" s="15">
        <v>3.1E-2</v>
      </c>
      <c r="P23" s="15">
        <v>0.12</v>
      </c>
      <c r="Q23" s="15">
        <v>8.4000000000000005E-2</v>
      </c>
      <c r="R23" s="15">
        <v>0.20100000000000001</v>
      </c>
      <c r="S23" s="15">
        <v>9.5050000000000008</v>
      </c>
      <c r="U23" s="15">
        <v>-1.0999999999999999E-2</v>
      </c>
      <c r="V23" s="15">
        <v>140</v>
      </c>
    </row>
    <row r="24" spans="2:22" ht="30" x14ac:dyDescent="0.25">
      <c r="B24" s="15" t="s">
        <v>122</v>
      </c>
      <c r="C24" s="15" t="s">
        <v>207</v>
      </c>
      <c r="D24" s="15" t="s">
        <v>211</v>
      </c>
      <c r="E24" s="15">
        <v>2023</v>
      </c>
      <c r="F24" s="15" t="s">
        <v>162</v>
      </c>
      <c r="G24" s="15" t="s">
        <v>133</v>
      </c>
      <c r="H24" s="15" t="s">
        <v>136</v>
      </c>
      <c r="I24" s="15" t="s">
        <v>139</v>
      </c>
      <c r="J24" s="15" t="s">
        <v>141</v>
      </c>
      <c r="K24" s="15" t="s">
        <v>289</v>
      </c>
      <c r="L24" s="15" t="s">
        <v>292</v>
      </c>
      <c r="M24" s="15">
        <v>0.126</v>
      </c>
      <c r="N24" s="15">
        <v>0.114</v>
      </c>
      <c r="O24" s="15">
        <v>4.0000000000000001E-3</v>
      </c>
      <c r="P24" s="15">
        <v>9.5000000000000001E-2</v>
      </c>
      <c r="Q24" s="15">
        <v>6.6000000000000003E-2</v>
      </c>
      <c r="R24" s="15">
        <v>0.15</v>
      </c>
      <c r="S24" s="15">
        <v>9.5090000000000003</v>
      </c>
      <c r="U24" s="15">
        <v>-1.0999999999999999E-2</v>
      </c>
      <c r="V24" s="15">
        <v>680</v>
      </c>
    </row>
    <row r="25" spans="2:22" x14ac:dyDescent="0.25">
      <c r="B25" s="15" t="s">
        <v>122</v>
      </c>
      <c r="C25" s="15" t="s">
        <v>207</v>
      </c>
      <c r="D25" s="15" t="s">
        <v>211</v>
      </c>
      <c r="E25" s="15">
        <v>2023</v>
      </c>
      <c r="F25" s="15" t="s">
        <v>162</v>
      </c>
      <c r="G25" s="15" t="s">
        <v>133</v>
      </c>
      <c r="H25" s="15" t="s">
        <v>136</v>
      </c>
      <c r="I25" s="15" t="s">
        <v>139</v>
      </c>
      <c r="J25" s="15" t="s">
        <v>141</v>
      </c>
      <c r="K25" s="15" t="s">
        <v>289</v>
      </c>
      <c r="L25" s="15" t="s">
        <v>293</v>
      </c>
      <c r="M25" s="15">
        <v>0.24199999999999999</v>
      </c>
      <c r="N25" s="15">
        <v>0.36299999999999999</v>
      </c>
      <c r="O25" s="15">
        <v>8.0000000000000002E-3</v>
      </c>
      <c r="P25" s="15">
        <v>0.14699999999999999</v>
      </c>
      <c r="Q25" s="15">
        <v>9.6000000000000002E-2</v>
      </c>
      <c r="R25" s="15">
        <v>0.25</v>
      </c>
      <c r="S25" s="15">
        <v>9.5980000000000008</v>
      </c>
      <c r="U25" s="15">
        <v>-1.0999999999999999E-2</v>
      </c>
      <c r="V25" s="15">
        <v>2230</v>
      </c>
    </row>
    <row r="26" spans="2:22" x14ac:dyDescent="0.25">
      <c r="B26" s="15" t="s">
        <v>122</v>
      </c>
      <c r="C26" s="15" t="s">
        <v>207</v>
      </c>
      <c r="D26" s="15" t="s">
        <v>211</v>
      </c>
      <c r="E26" s="15">
        <v>2023</v>
      </c>
      <c r="F26" s="15" t="s">
        <v>162</v>
      </c>
      <c r="G26" s="15" t="s">
        <v>133</v>
      </c>
      <c r="H26" s="15" t="s">
        <v>136</v>
      </c>
      <c r="I26" s="15" t="s">
        <v>139</v>
      </c>
      <c r="J26" s="15" t="s">
        <v>141</v>
      </c>
      <c r="K26" s="15" t="s">
        <v>289</v>
      </c>
      <c r="L26" s="15" t="s">
        <v>294</v>
      </c>
      <c r="M26" s="15">
        <v>0.19400000000000001</v>
      </c>
      <c r="N26" s="15">
        <v>0.26100000000000001</v>
      </c>
      <c r="O26" s="15">
        <v>6.0000000000000001E-3</v>
      </c>
      <c r="P26" s="15">
        <v>0.13300000000000001</v>
      </c>
      <c r="Q26" s="15">
        <v>8.5999999999999993E-2</v>
      </c>
      <c r="R26" s="15">
        <v>0.214</v>
      </c>
      <c r="S26" s="15">
        <v>9.6449999999999996</v>
      </c>
      <c r="U26" s="15">
        <v>-1.0999999999999999E-2</v>
      </c>
      <c r="V26" s="15">
        <v>1750</v>
      </c>
    </row>
    <row r="27" spans="2:22" ht="30" x14ac:dyDescent="0.25">
      <c r="B27" s="15" t="s">
        <v>122</v>
      </c>
      <c r="C27" s="15" t="s">
        <v>207</v>
      </c>
      <c r="D27" s="15" t="s">
        <v>212</v>
      </c>
      <c r="E27" s="15">
        <v>2023</v>
      </c>
      <c r="F27" s="15" t="s">
        <v>162</v>
      </c>
      <c r="G27" s="15" t="s">
        <v>133</v>
      </c>
      <c r="H27" s="15" t="s">
        <v>136</v>
      </c>
      <c r="I27" s="15" t="s">
        <v>139</v>
      </c>
      <c r="J27" s="15" t="s">
        <v>141</v>
      </c>
      <c r="K27" s="15" t="s">
        <v>289</v>
      </c>
      <c r="L27" s="15" t="s">
        <v>290</v>
      </c>
      <c r="M27" s="15">
        <v>0.14000000000000001</v>
      </c>
      <c r="N27" s="15">
        <v>0.11899999999999999</v>
      </c>
      <c r="O27" s="15">
        <v>0.01</v>
      </c>
      <c r="P27" s="15">
        <v>0.10299999999999999</v>
      </c>
      <c r="Q27" s="15">
        <v>7.3999999999999996E-2</v>
      </c>
      <c r="R27" s="15">
        <v>0.16700000000000001</v>
      </c>
      <c r="S27" s="15">
        <v>9.7959999999999994</v>
      </c>
      <c r="U27" s="15">
        <v>-1.0999999999999999E-2</v>
      </c>
      <c r="V27" s="15">
        <v>150</v>
      </c>
    </row>
    <row r="28" spans="2:22" x14ac:dyDescent="0.25">
      <c r="B28" s="15" t="s">
        <v>122</v>
      </c>
      <c r="C28" s="15" t="s">
        <v>207</v>
      </c>
      <c r="D28" s="15" t="s">
        <v>212</v>
      </c>
      <c r="E28" s="15">
        <v>2023</v>
      </c>
      <c r="F28" s="15" t="s">
        <v>162</v>
      </c>
      <c r="G28" s="15" t="s">
        <v>133</v>
      </c>
      <c r="H28" s="15" t="s">
        <v>136</v>
      </c>
      <c r="I28" s="15" t="s">
        <v>139</v>
      </c>
      <c r="J28" s="15" t="s">
        <v>141</v>
      </c>
      <c r="K28" s="15" t="s">
        <v>289</v>
      </c>
      <c r="L28" s="15" t="s">
        <v>291</v>
      </c>
      <c r="M28" s="15">
        <v>0.29799999999999999</v>
      </c>
      <c r="N28" s="15">
        <v>0.49099999999999999</v>
      </c>
      <c r="O28" s="15">
        <v>1.0999999999999999E-2</v>
      </c>
      <c r="P28" s="15">
        <v>0.17399999999999999</v>
      </c>
      <c r="Q28" s="15">
        <v>0.11700000000000001</v>
      </c>
      <c r="R28" s="15">
        <v>0.27500000000000002</v>
      </c>
      <c r="S28" s="15">
        <v>9.5139999999999993</v>
      </c>
      <c r="U28" s="15">
        <v>-1.0999999999999999E-2</v>
      </c>
      <c r="V28" s="15">
        <v>1830</v>
      </c>
    </row>
    <row r="29" spans="2:22" ht="30" x14ac:dyDescent="0.25">
      <c r="B29" s="15" t="s">
        <v>122</v>
      </c>
      <c r="C29" s="15" t="s">
        <v>207</v>
      </c>
      <c r="D29" s="15" t="s">
        <v>212</v>
      </c>
      <c r="E29" s="15">
        <v>2023</v>
      </c>
      <c r="F29" s="15" t="s">
        <v>162</v>
      </c>
      <c r="G29" s="15" t="s">
        <v>133</v>
      </c>
      <c r="H29" s="15" t="s">
        <v>136</v>
      </c>
      <c r="I29" s="15" t="s">
        <v>139</v>
      </c>
      <c r="J29" s="15" t="s">
        <v>141</v>
      </c>
      <c r="K29" s="15" t="s">
        <v>289</v>
      </c>
      <c r="L29" s="15" t="s">
        <v>350</v>
      </c>
      <c r="M29" s="15">
        <v>0.19600000000000001</v>
      </c>
      <c r="N29" s="15">
        <v>0.34200000000000003</v>
      </c>
      <c r="O29" s="15">
        <v>2.9000000000000001E-2</v>
      </c>
      <c r="P29" s="15">
        <v>0.11799999999999999</v>
      </c>
      <c r="Q29" s="15">
        <v>7.9000000000000001E-2</v>
      </c>
      <c r="R29" s="15">
        <v>0.183</v>
      </c>
      <c r="S29" s="15">
        <v>9.3089999999999993</v>
      </c>
      <c r="U29" s="15">
        <v>-1.0999999999999999E-2</v>
      </c>
      <c r="V29" s="15">
        <v>140</v>
      </c>
    </row>
    <row r="30" spans="2:22" ht="30" x14ac:dyDescent="0.25">
      <c r="B30" s="15" t="s">
        <v>122</v>
      </c>
      <c r="C30" s="15" t="s">
        <v>207</v>
      </c>
      <c r="D30" s="15" t="s">
        <v>212</v>
      </c>
      <c r="E30" s="15">
        <v>2023</v>
      </c>
      <c r="F30" s="15" t="s">
        <v>162</v>
      </c>
      <c r="G30" s="15" t="s">
        <v>133</v>
      </c>
      <c r="H30" s="15" t="s">
        <v>136</v>
      </c>
      <c r="I30" s="15" t="s">
        <v>139</v>
      </c>
      <c r="J30" s="15" t="s">
        <v>141</v>
      </c>
      <c r="K30" s="15" t="s">
        <v>289</v>
      </c>
      <c r="L30" s="15" t="s">
        <v>292</v>
      </c>
      <c r="M30" s="15">
        <v>0.11799999999999999</v>
      </c>
      <c r="N30" s="15">
        <v>0.10199999999999999</v>
      </c>
      <c r="O30" s="15">
        <v>4.0000000000000001E-3</v>
      </c>
      <c r="P30" s="15">
        <v>9.1999999999999998E-2</v>
      </c>
      <c r="Q30" s="15">
        <v>6.4000000000000001E-2</v>
      </c>
      <c r="R30" s="15">
        <v>0.14000000000000001</v>
      </c>
      <c r="S30" s="15">
        <v>9.3109999999999999</v>
      </c>
      <c r="U30" s="15">
        <v>-1.0999999999999999E-2</v>
      </c>
      <c r="V30" s="15">
        <v>680</v>
      </c>
    </row>
    <row r="31" spans="2:22" x14ac:dyDescent="0.25">
      <c r="B31" s="15" t="s">
        <v>122</v>
      </c>
      <c r="C31" s="15" t="s">
        <v>207</v>
      </c>
      <c r="D31" s="15" t="s">
        <v>212</v>
      </c>
      <c r="E31" s="15">
        <v>2023</v>
      </c>
      <c r="F31" s="15" t="s">
        <v>162</v>
      </c>
      <c r="G31" s="15" t="s">
        <v>133</v>
      </c>
      <c r="H31" s="15" t="s">
        <v>136</v>
      </c>
      <c r="I31" s="15" t="s">
        <v>139</v>
      </c>
      <c r="J31" s="15" t="s">
        <v>141</v>
      </c>
      <c r="K31" s="15" t="s">
        <v>289</v>
      </c>
      <c r="L31" s="15" t="s">
        <v>293</v>
      </c>
      <c r="M31" s="15">
        <v>0.22800000000000001</v>
      </c>
      <c r="N31" s="15">
        <v>0.34100000000000003</v>
      </c>
      <c r="O31" s="15">
        <v>7.0000000000000001E-3</v>
      </c>
      <c r="P31" s="15">
        <v>0.14199999999999999</v>
      </c>
      <c r="Q31" s="15">
        <v>9.2999999999999999E-2</v>
      </c>
      <c r="R31" s="15">
        <v>0.23400000000000001</v>
      </c>
      <c r="S31" s="15">
        <v>9.4039999999999999</v>
      </c>
      <c r="U31" s="15">
        <v>-1.0999999999999999E-2</v>
      </c>
      <c r="V31" s="15">
        <v>2230</v>
      </c>
    </row>
    <row r="32" spans="2:22" x14ac:dyDescent="0.25">
      <c r="B32" s="15" t="s">
        <v>122</v>
      </c>
      <c r="C32" s="15" t="s">
        <v>207</v>
      </c>
      <c r="D32" s="15" t="s">
        <v>212</v>
      </c>
      <c r="E32" s="15">
        <v>2023</v>
      </c>
      <c r="F32" s="15" t="s">
        <v>162</v>
      </c>
      <c r="G32" s="15" t="s">
        <v>133</v>
      </c>
      <c r="H32" s="15" t="s">
        <v>136</v>
      </c>
      <c r="I32" s="15" t="s">
        <v>139</v>
      </c>
      <c r="J32" s="15" t="s">
        <v>141</v>
      </c>
      <c r="K32" s="15" t="s">
        <v>289</v>
      </c>
      <c r="L32" s="15" t="s">
        <v>294</v>
      </c>
      <c r="M32" s="15">
        <v>0.186</v>
      </c>
      <c r="N32" s="15">
        <v>0.26200000000000001</v>
      </c>
      <c r="O32" s="15">
        <v>6.0000000000000001E-3</v>
      </c>
      <c r="P32" s="15">
        <v>0.127</v>
      </c>
      <c r="Q32" s="15">
        <v>8.2000000000000003E-2</v>
      </c>
      <c r="R32" s="15">
        <v>0.2</v>
      </c>
      <c r="S32" s="15">
        <v>9.4489999999999998</v>
      </c>
      <c r="U32" s="15">
        <v>-1.0999999999999999E-2</v>
      </c>
      <c r="V32" s="15">
        <v>1750</v>
      </c>
    </row>
    <row r="33" spans="2:22" ht="30" x14ac:dyDescent="0.25">
      <c r="B33" s="15" t="s">
        <v>122</v>
      </c>
      <c r="C33" s="15" t="s">
        <v>207</v>
      </c>
      <c r="D33" s="15" t="s">
        <v>213</v>
      </c>
      <c r="E33" s="15">
        <v>2023</v>
      </c>
      <c r="F33" s="15" t="s">
        <v>162</v>
      </c>
      <c r="G33" s="15" t="s">
        <v>133</v>
      </c>
      <c r="H33" s="15" t="s">
        <v>136</v>
      </c>
      <c r="I33" s="15" t="s">
        <v>139</v>
      </c>
      <c r="J33" s="15" t="s">
        <v>141</v>
      </c>
      <c r="K33" s="15" t="s">
        <v>289</v>
      </c>
      <c r="L33" s="15" t="s">
        <v>290</v>
      </c>
      <c r="M33" s="15">
        <v>0.13500000000000001</v>
      </c>
      <c r="N33" s="15">
        <v>0.113</v>
      </c>
      <c r="O33" s="15">
        <v>8.9999999999999993E-3</v>
      </c>
      <c r="P33" s="15">
        <v>0.10199999999999999</v>
      </c>
      <c r="Q33" s="15">
        <v>7.1999999999999995E-2</v>
      </c>
      <c r="R33" s="15">
        <v>0.159</v>
      </c>
      <c r="S33" s="15">
        <v>9.7970000000000006</v>
      </c>
      <c r="U33" s="15">
        <v>-1.0999999999999999E-2</v>
      </c>
      <c r="V33" s="15">
        <v>150</v>
      </c>
    </row>
    <row r="34" spans="2:22" x14ac:dyDescent="0.25">
      <c r="B34" s="15" t="s">
        <v>122</v>
      </c>
      <c r="C34" s="15" t="s">
        <v>207</v>
      </c>
      <c r="D34" s="15" t="s">
        <v>213</v>
      </c>
      <c r="E34" s="15">
        <v>2023</v>
      </c>
      <c r="F34" s="15" t="s">
        <v>162</v>
      </c>
      <c r="G34" s="15" t="s">
        <v>133</v>
      </c>
      <c r="H34" s="15" t="s">
        <v>136</v>
      </c>
      <c r="I34" s="15" t="s">
        <v>139</v>
      </c>
      <c r="J34" s="15" t="s">
        <v>141</v>
      </c>
      <c r="K34" s="15" t="s">
        <v>289</v>
      </c>
      <c r="L34" s="15" t="s">
        <v>291</v>
      </c>
      <c r="M34" s="15">
        <v>0.29199999999999998</v>
      </c>
      <c r="N34" s="15">
        <v>0.47199999999999998</v>
      </c>
      <c r="O34" s="15">
        <v>1.0999999999999999E-2</v>
      </c>
      <c r="P34" s="15">
        <v>0.17100000000000001</v>
      </c>
      <c r="Q34" s="15">
        <v>0.114</v>
      </c>
      <c r="R34" s="15">
        <v>0.26700000000000002</v>
      </c>
      <c r="S34" s="15">
        <v>9.5150000000000006</v>
      </c>
      <c r="U34" s="15">
        <v>-1.0999999999999999E-2</v>
      </c>
      <c r="V34" s="15">
        <v>1830</v>
      </c>
    </row>
    <row r="35" spans="2:22" ht="30" x14ac:dyDescent="0.25">
      <c r="B35" s="15" t="s">
        <v>122</v>
      </c>
      <c r="C35" s="15" t="s">
        <v>207</v>
      </c>
      <c r="D35" s="15" t="s">
        <v>213</v>
      </c>
      <c r="E35" s="15">
        <v>2023</v>
      </c>
      <c r="F35" s="15" t="s">
        <v>162</v>
      </c>
      <c r="G35" s="15" t="s">
        <v>133</v>
      </c>
      <c r="H35" s="15" t="s">
        <v>136</v>
      </c>
      <c r="I35" s="15" t="s">
        <v>139</v>
      </c>
      <c r="J35" s="15" t="s">
        <v>141</v>
      </c>
      <c r="K35" s="15" t="s">
        <v>289</v>
      </c>
      <c r="L35" s="15" t="s">
        <v>350</v>
      </c>
      <c r="M35" s="15">
        <v>0.189</v>
      </c>
      <c r="N35" s="15">
        <v>0.32200000000000001</v>
      </c>
      <c r="O35" s="15">
        <v>2.7E-2</v>
      </c>
      <c r="P35" s="15">
        <v>0.11600000000000001</v>
      </c>
      <c r="Q35" s="15">
        <v>7.9000000000000001E-2</v>
      </c>
      <c r="R35" s="15">
        <v>0.17399999999999999</v>
      </c>
      <c r="S35" s="15">
        <v>9.31</v>
      </c>
      <c r="U35" s="15">
        <v>-1.0999999999999999E-2</v>
      </c>
      <c r="V35" s="15">
        <v>140</v>
      </c>
    </row>
    <row r="36" spans="2:22" ht="30" x14ac:dyDescent="0.25">
      <c r="B36" s="15" t="s">
        <v>122</v>
      </c>
      <c r="C36" s="15" t="s">
        <v>207</v>
      </c>
      <c r="D36" s="15" t="s">
        <v>213</v>
      </c>
      <c r="E36" s="15">
        <v>2023</v>
      </c>
      <c r="F36" s="15" t="s">
        <v>162</v>
      </c>
      <c r="G36" s="15" t="s">
        <v>133</v>
      </c>
      <c r="H36" s="15" t="s">
        <v>136</v>
      </c>
      <c r="I36" s="15" t="s">
        <v>139</v>
      </c>
      <c r="J36" s="15" t="s">
        <v>141</v>
      </c>
      <c r="K36" s="15" t="s">
        <v>289</v>
      </c>
      <c r="L36" s="15" t="s">
        <v>292</v>
      </c>
      <c r="M36" s="15">
        <v>0.113</v>
      </c>
      <c r="N36" s="15">
        <v>9.5000000000000001E-2</v>
      </c>
      <c r="O36" s="15">
        <v>4.0000000000000001E-3</v>
      </c>
      <c r="P36" s="15">
        <v>8.8999999999999996E-2</v>
      </c>
      <c r="Q36" s="15">
        <v>6.2E-2</v>
      </c>
      <c r="R36" s="15">
        <v>0.13200000000000001</v>
      </c>
      <c r="S36" s="15">
        <v>9.3119999999999994</v>
      </c>
      <c r="U36" s="15">
        <v>-1.0999999999999999E-2</v>
      </c>
      <c r="V36" s="15">
        <v>680</v>
      </c>
    </row>
    <row r="37" spans="2:22" x14ac:dyDescent="0.25">
      <c r="B37" s="15" t="s">
        <v>122</v>
      </c>
      <c r="C37" s="15" t="s">
        <v>207</v>
      </c>
      <c r="D37" s="15" t="s">
        <v>213</v>
      </c>
      <c r="E37" s="15">
        <v>2023</v>
      </c>
      <c r="F37" s="15" t="s">
        <v>162</v>
      </c>
      <c r="G37" s="15" t="s">
        <v>133</v>
      </c>
      <c r="H37" s="15" t="s">
        <v>136</v>
      </c>
      <c r="I37" s="15" t="s">
        <v>139</v>
      </c>
      <c r="J37" s="15" t="s">
        <v>141</v>
      </c>
      <c r="K37" s="15" t="s">
        <v>289</v>
      </c>
      <c r="L37" s="15" t="s">
        <v>293</v>
      </c>
      <c r="M37" s="15">
        <v>0.221</v>
      </c>
      <c r="N37" s="15">
        <v>0.32800000000000001</v>
      </c>
      <c r="O37" s="15">
        <v>7.0000000000000001E-3</v>
      </c>
      <c r="P37" s="15">
        <v>0.13700000000000001</v>
      </c>
      <c r="Q37" s="15">
        <v>9.0999999999999998E-2</v>
      </c>
      <c r="R37" s="15">
        <v>0.22700000000000001</v>
      </c>
      <c r="S37" s="15">
        <v>9.4049999999999994</v>
      </c>
      <c r="U37" s="15">
        <v>-1.0999999999999999E-2</v>
      </c>
      <c r="V37" s="15">
        <v>2230</v>
      </c>
    </row>
    <row r="38" spans="2:22" x14ac:dyDescent="0.25">
      <c r="B38" s="15" t="s">
        <v>122</v>
      </c>
      <c r="C38" s="15" t="s">
        <v>207</v>
      </c>
      <c r="D38" s="15" t="s">
        <v>213</v>
      </c>
      <c r="E38" s="15">
        <v>2023</v>
      </c>
      <c r="F38" s="15" t="s">
        <v>162</v>
      </c>
      <c r="G38" s="15" t="s">
        <v>133</v>
      </c>
      <c r="H38" s="15" t="s">
        <v>136</v>
      </c>
      <c r="I38" s="15" t="s">
        <v>139</v>
      </c>
      <c r="J38" s="15" t="s">
        <v>141</v>
      </c>
      <c r="K38" s="15" t="s">
        <v>289</v>
      </c>
      <c r="L38" s="15" t="s">
        <v>294</v>
      </c>
      <c r="M38" s="15">
        <v>0.182</v>
      </c>
      <c r="N38" s="15">
        <v>0.27700000000000002</v>
      </c>
      <c r="O38" s="15">
        <v>7.0000000000000001E-3</v>
      </c>
      <c r="P38" s="15">
        <v>0.123</v>
      </c>
      <c r="Q38" s="15">
        <v>7.9000000000000001E-2</v>
      </c>
      <c r="R38" s="15">
        <v>0.19</v>
      </c>
      <c r="S38" s="15">
        <v>9.4499999999999993</v>
      </c>
      <c r="U38" s="15">
        <v>-1.0999999999999999E-2</v>
      </c>
      <c r="V38" s="15">
        <v>1750</v>
      </c>
    </row>
    <row r="39" spans="2:22" ht="30" x14ac:dyDescent="0.25">
      <c r="B39" s="15" t="s">
        <v>122</v>
      </c>
      <c r="C39" s="15" t="s">
        <v>207</v>
      </c>
      <c r="D39" s="15" t="s">
        <v>214</v>
      </c>
      <c r="E39" s="15">
        <v>2023</v>
      </c>
      <c r="F39" s="15" t="s">
        <v>162</v>
      </c>
      <c r="G39" s="15" t="s">
        <v>133</v>
      </c>
      <c r="H39" s="15" t="s">
        <v>136</v>
      </c>
      <c r="I39" s="15" t="s">
        <v>139</v>
      </c>
      <c r="J39" s="15" t="s">
        <v>141</v>
      </c>
      <c r="K39" s="15" t="s">
        <v>289</v>
      </c>
      <c r="L39" s="15" t="s">
        <v>290</v>
      </c>
      <c r="M39" s="15">
        <v>0.129</v>
      </c>
      <c r="N39" s="15">
        <v>0.109</v>
      </c>
      <c r="O39" s="15">
        <v>8.9999999999999993E-3</v>
      </c>
      <c r="P39" s="15">
        <v>9.0999999999999998E-2</v>
      </c>
      <c r="Q39" s="15">
        <v>6.9000000000000006E-2</v>
      </c>
      <c r="R39" s="15">
        <v>0.153</v>
      </c>
      <c r="S39" s="15">
        <v>9.6159999999999997</v>
      </c>
      <c r="U39" s="15">
        <v>-1.0999999999999999E-2</v>
      </c>
      <c r="V39" s="15">
        <v>150</v>
      </c>
    </row>
    <row r="40" spans="2:22" x14ac:dyDescent="0.25">
      <c r="B40" s="15" t="s">
        <v>122</v>
      </c>
      <c r="C40" s="15" t="s">
        <v>207</v>
      </c>
      <c r="D40" s="15" t="s">
        <v>214</v>
      </c>
      <c r="E40" s="15">
        <v>2023</v>
      </c>
      <c r="F40" s="15" t="s">
        <v>162</v>
      </c>
      <c r="G40" s="15" t="s">
        <v>133</v>
      </c>
      <c r="H40" s="15" t="s">
        <v>136</v>
      </c>
      <c r="I40" s="15" t="s">
        <v>139</v>
      </c>
      <c r="J40" s="15" t="s">
        <v>141</v>
      </c>
      <c r="K40" s="15" t="s">
        <v>289</v>
      </c>
      <c r="L40" s="15" t="s">
        <v>291</v>
      </c>
      <c r="M40" s="15">
        <v>0.28199999999999997</v>
      </c>
      <c r="N40" s="15">
        <v>0.45500000000000002</v>
      </c>
      <c r="O40" s="15">
        <v>1.0999999999999999E-2</v>
      </c>
      <c r="P40" s="15">
        <v>0.16700000000000001</v>
      </c>
      <c r="Q40" s="15">
        <v>0.111</v>
      </c>
      <c r="R40" s="15">
        <v>0.25900000000000001</v>
      </c>
      <c r="S40" s="15">
        <v>9.3360000000000003</v>
      </c>
      <c r="U40" s="15">
        <v>-1.0999999999999999E-2</v>
      </c>
      <c r="V40" s="15">
        <v>1830</v>
      </c>
    </row>
    <row r="41" spans="2:22" ht="30" x14ac:dyDescent="0.25">
      <c r="B41" s="15" t="s">
        <v>122</v>
      </c>
      <c r="C41" s="15" t="s">
        <v>207</v>
      </c>
      <c r="D41" s="15" t="s">
        <v>214</v>
      </c>
      <c r="E41" s="15">
        <v>2023</v>
      </c>
      <c r="F41" s="15" t="s">
        <v>162</v>
      </c>
      <c r="G41" s="15" t="s">
        <v>133</v>
      </c>
      <c r="H41" s="15" t="s">
        <v>136</v>
      </c>
      <c r="I41" s="15" t="s">
        <v>139</v>
      </c>
      <c r="J41" s="15" t="s">
        <v>141</v>
      </c>
      <c r="K41" s="15" t="s">
        <v>289</v>
      </c>
      <c r="L41" s="15" t="s">
        <v>350</v>
      </c>
      <c r="M41" s="15">
        <v>0.182</v>
      </c>
      <c r="N41" s="15">
        <v>0.307</v>
      </c>
      <c r="O41" s="15">
        <v>2.5999999999999999E-2</v>
      </c>
      <c r="P41" s="15">
        <v>0.108</v>
      </c>
      <c r="Q41" s="15">
        <v>7.5999999999999998E-2</v>
      </c>
      <c r="R41" s="15">
        <v>0.16900000000000001</v>
      </c>
      <c r="S41" s="15">
        <v>9.1259999999999994</v>
      </c>
      <c r="U41" s="15">
        <v>-1.0999999999999999E-2</v>
      </c>
      <c r="V41" s="15">
        <v>140</v>
      </c>
    </row>
    <row r="42" spans="2:22" ht="30" x14ac:dyDescent="0.25">
      <c r="B42" s="15" t="s">
        <v>122</v>
      </c>
      <c r="C42" s="15" t="s">
        <v>207</v>
      </c>
      <c r="D42" s="15" t="s">
        <v>214</v>
      </c>
      <c r="E42" s="15">
        <v>2023</v>
      </c>
      <c r="F42" s="15" t="s">
        <v>162</v>
      </c>
      <c r="G42" s="15" t="s">
        <v>133</v>
      </c>
      <c r="H42" s="15" t="s">
        <v>136</v>
      </c>
      <c r="I42" s="15" t="s">
        <v>139</v>
      </c>
      <c r="J42" s="15" t="s">
        <v>141</v>
      </c>
      <c r="K42" s="15" t="s">
        <v>289</v>
      </c>
      <c r="L42" s="15" t="s">
        <v>292</v>
      </c>
      <c r="M42" s="15">
        <v>0.108</v>
      </c>
      <c r="N42" s="15">
        <v>8.7999999999999995E-2</v>
      </c>
      <c r="O42" s="15">
        <v>3.0000000000000001E-3</v>
      </c>
      <c r="P42" s="15">
        <v>8.5000000000000006E-2</v>
      </c>
      <c r="Q42" s="15">
        <v>6.0999999999999999E-2</v>
      </c>
      <c r="R42" s="15">
        <v>0.124</v>
      </c>
      <c r="S42" s="15">
        <v>9.1259999999999994</v>
      </c>
      <c r="U42" s="15">
        <v>-1.0999999999999999E-2</v>
      </c>
      <c r="V42" s="15">
        <v>680</v>
      </c>
    </row>
    <row r="43" spans="2:22" x14ac:dyDescent="0.25">
      <c r="B43" s="15" t="s">
        <v>122</v>
      </c>
      <c r="C43" s="15" t="s">
        <v>207</v>
      </c>
      <c r="D43" s="15" t="s">
        <v>214</v>
      </c>
      <c r="E43" s="15">
        <v>2023</v>
      </c>
      <c r="F43" s="15" t="s">
        <v>162</v>
      </c>
      <c r="G43" s="15" t="s">
        <v>133</v>
      </c>
      <c r="H43" s="15" t="s">
        <v>136</v>
      </c>
      <c r="I43" s="15" t="s">
        <v>139</v>
      </c>
      <c r="J43" s="15" t="s">
        <v>141</v>
      </c>
      <c r="K43" s="15" t="s">
        <v>289</v>
      </c>
      <c r="L43" s="15" t="s">
        <v>293</v>
      </c>
      <c r="M43" s="15">
        <v>0.214</v>
      </c>
      <c r="N43" s="15">
        <v>0.33400000000000002</v>
      </c>
      <c r="O43" s="15">
        <v>7.0000000000000001E-3</v>
      </c>
      <c r="P43" s="15">
        <v>0.13300000000000001</v>
      </c>
      <c r="Q43" s="15">
        <v>8.8999999999999996E-2</v>
      </c>
      <c r="R43" s="15">
        <v>0.217</v>
      </c>
      <c r="S43" s="15">
        <v>9.2240000000000002</v>
      </c>
      <c r="U43" s="15">
        <v>-1.0999999999999999E-2</v>
      </c>
      <c r="V43" s="15">
        <v>2230</v>
      </c>
    </row>
    <row r="44" spans="2:22" x14ac:dyDescent="0.25">
      <c r="B44" s="15" t="s">
        <v>122</v>
      </c>
      <c r="C44" s="15" t="s">
        <v>207</v>
      </c>
      <c r="D44" s="15" t="s">
        <v>214</v>
      </c>
      <c r="E44" s="15">
        <v>2023</v>
      </c>
      <c r="F44" s="15" t="s">
        <v>162</v>
      </c>
      <c r="G44" s="15" t="s">
        <v>133</v>
      </c>
      <c r="H44" s="15" t="s">
        <v>136</v>
      </c>
      <c r="I44" s="15" t="s">
        <v>139</v>
      </c>
      <c r="J44" s="15" t="s">
        <v>141</v>
      </c>
      <c r="K44" s="15" t="s">
        <v>289</v>
      </c>
      <c r="L44" s="15" t="s">
        <v>294</v>
      </c>
      <c r="M44" s="15">
        <v>0.17499999999999999</v>
      </c>
      <c r="N44" s="15">
        <v>0.27800000000000002</v>
      </c>
      <c r="O44" s="15">
        <v>7.0000000000000001E-3</v>
      </c>
      <c r="P44" s="15">
        <v>0.11899999999999999</v>
      </c>
      <c r="Q44" s="15">
        <v>7.6999999999999999E-2</v>
      </c>
      <c r="R44" s="15">
        <v>0.182</v>
      </c>
      <c r="S44" s="15">
        <v>9.2669999999999995</v>
      </c>
      <c r="U44" s="15">
        <v>-1.0999999999999999E-2</v>
      </c>
      <c r="V44" s="15">
        <v>1750</v>
      </c>
    </row>
    <row r="45" spans="2:22" ht="30" x14ac:dyDescent="0.25">
      <c r="B45" s="15" t="s">
        <v>122</v>
      </c>
      <c r="C45" s="15" t="s">
        <v>207</v>
      </c>
      <c r="D45" s="15" t="s">
        <v>215</v>
      </c>
      <c r="E45" s="15">
        <v>2023</v>
      </c>
      <c r="F45" s="15" t="s">
        <v>162</v>
      </c>
      <c r="G45" s="15" t="s">
        <v>133</v>
      </c>
      <c r="H45" s="15" t="s">
        <v>136</v>
      </c>
      <c r="I45" s="15" t="s">
        <v>139</v>
      </c>
      <c r="J45" s="15" t="s">
        <v>141</v>
      </c>
      <c r="K45" s="15" t="s">
        <v>289</v>
      </c>
      <c r="L45" s="15" t="s">
        <v>290</v>
      </c>
      <c r="M45" s="15">
        <v>0.125</v>
      </c>
      <c r="N45" s="15">
        <v>0.105</v>
      </c>
      <c r="O45" s="15">
        <v>8.9999999999999993E-3</v>
      </c>
      <c r="P45" s="15">
        <v>8.8999999999999996E-2</v>
      </c>
      <c r="Q45" s="15">
        <v>6.7000000000000004E-2</v>
      </c>
      <c r="R45" s="15">
        <v>0.14499999999999999</v>
      </c>
      <c r="S45" s="15">
        <v>9.6180000000000003</v>
      </c>
      <c r="U45" s="15">
        <v>-1.0999999999999999E-2</v>
      </c>
      <c r="V45" s="15">
        <v>150</v>
      </c>
    </row>
    <row r="46" spans="2:22" x14ac:dyDescent="0.25">
      <c r="B46" s="15" t="s">
        <v>122</v>
      </c>
      <c r="C46" s="15" t="s">
        <v>207</v>
      </c>
      <c r="D46" s="15" t="s">
        <v>215</v>
      </c>
      <c r="E46" s="15">
        <v>2023</v>
      </c>
      <c r="F46" s="15" t="s">
        <v>162</v>
      </c>
      <c r="G46" s="15" t="s">
        <v>133</v>
      </c>
      <c r="H46" s="15" t="s">
        <v>136</v>
      </c>
      <c r="I46" s="15" t="s">
        <v>139</v>
      </c>
      <c r="J46" s="15" t="s">
        <v>141</v>
      </c>
      <c r="K46" s="15" t="s">
        <v>289</v>
      </c>
      <c r="L46" s="15" t="s">
        <v>291</v>
      </c>
      <c r="M46" s="15">
        <v>0.27200000000000002</v>
      </c>
      <c r="N46" s="15">
        <v>0.42299999999999999</v>
      </c>
      <c r="O46" s="15">
        <v>0.01</v>
      </c>
      <c r="P46" s="15">
        <v>0.16400000000000001</v>
      </c>
      <c r="Q46" s="15">
        <v>0.11</v>
      </c>
      <c r="R46" s="15">
        <v>0.252</v>
      </c>
      <c r="S46" s="15">
        <v>9.3369999999999997</v>
      </c>
      <c r="U46" s="15">
        <v>-1.0999999999999999E-2</v>
      </c>
      <c r="V46" s="15">
        <v>1830</v>
      </c>
    </row>
    <row r="47" spans="2:22" ht="30" x14ac:dyDescent="0.25">
      <c r="B47" s="15" t="s">
        <v>122</v>
      </c>
      <c r="C47" s="15" t="s">
        <v>207</v>
      </c>
      <c r="D47" s="15" t="s">
        <v>215</v>
      </c>
      <c r="E47" s="15">
        <v>2023</v>
      </c>
      <c r="F47" s="15" t="s">
        <v>162</v>
      </c>
      <c r="G47" s="15" t="s">
        <v>133</v>
      </c>
      <c r="H47" s="15" t="s">
        <v>136</v>
      </c>
      <c r="I47" s="15" t="s">
        <v>139</v>
      </c>
      <c r="J47" s="15" t="s">
        <v>141</v>
      </c>
      <c r="K47" s="15" t="s">
        <v>289</v>
      </c>
      <c r="L47" s="15" t="s">
        <v>350</v>
      </c>
      <c r="M47" s="15">
        <v>0.17699999999999999</v>
      </c>
      <c r="N47" s="15">
        <v>0.29099999999999998</v>
      </c>
      <c r="O47" s="15">
        <v>2.5000000000000001E-2</v>
      </c>
      <c r="P47" s="15">
        <v>0.111</v>
      </c>
      <c r="Q47" s="15">
        <v>7.5999999999999998E-2</v>
      </c>
      <c r="R47" s="15">
        <v>0.16200000000000001</v>
      </c>
      <c r="S47" s="15">
        <v>9.1280000000000001</v>
      </c>
      <c r="U47" s="15">
        <v>-1.0999999999999999E-2</v>
      </c>
      <c r="V47" s="15">
        <v>140</v>
      </c>
    </row>
    <row r="48" spans="2:22" ht="30" x14ac:dyDescent="0.25">
      <c r="B48" s="15" t="s">
        <v>122</v>
      </c>
      <c r="C48" s="15" t="s">
        <v>207</v>
      </c>
      <c r="D48" s="15" t="s">
        <v>215</v>
      </c>
      <c r="E48" s="15">
        <v>2023</v>
      </c>
      <c r="F48" s="15" t="s">
        <v>162</v>
      </c>
      <c r="G48" s="15" t="s">
        <v>133</v>
      </c>
      <c r="H48" s="15" t="s">
        <v>136</v>
      </c>
      <c r="I48" s="15" t="s">
        <v>139</v>
      </c>
      <c r="J48" s="15" t="s">
        <v>141</v>
      </c>
      <c r="K48" s="15" t="s">
        <v>289</v>
      </c>
      <c r="L48" s="15" t="s">
        <v>292</v>
      </c>
      <c r="M48" s="15">
        <v>0.105</v>
      </c>
      <c r="N48" s="15">
        <v>8.1000000000000003E-2</v>
      </c>
      <c r="O48" s="15">
        <v>3.0000000000000001E-3</v>
      </c>
      <c r="P48" s="15">
        <v>8.4000000000000005E-2</v>
      </c>
      <c r="Q48" s="15">
        <v>0.06</v>
      </c>
      <c r="R48" s="15">
        <v>0.121</v>
      </c>
      <c r="S48" s="15">
        <v>9.1270000000000007</v>
      </c>
      <c r="U48" s="15">
        <v>-1.0999999999999999E-2</v>
      </c>
      <c r="V48" s="15">
        <v>680</v>
      </c>
    </row>
    <row r="49" spans="2:22" x14ac:dyDescent="0.25">
      <c r="B49" s="15" t="s">
        <v>122</v>
      </c>
      <c r="C49" s="15" t="s">
        <v>207</v>
      </c>
      <c r="D49" s="15" t="s">
        <v>215</v>
      </c>
      <c r="E49" s="15">
        <v>2023</v>
      </c>
      <c r="F49" s="15" t="s">
        <v>162</v>
      </c>
      <c r="G49" s="15" t="s">
        <v>133</v>
      </c>
      <c r="H49" s="15" t="s">
        <v>136</v>
      </c>
      <c r="I49" s="15" t="s">
        <v>139</v>
      </c>
      <c r="J49" s="15" t="s">
        <v>141</v>
      </c>
      <c r="K49" s="15" t="s">
        <v>289</v>
      </c>
      <c r="L49" s="15" t="s">
        <v>293</v>
      </c>
      <c r="M49" s="15">
        <v>0.20599999999999999</v>
      </c>
      <c r="N49" s="15">
        <v>0.30299999999999999</v>
      </c>
      <c r="O49" s="15">
        <v>6.0000000000000001E-3</v>
      </c>
      <c r="P49" s="15">
        <v>0.13</v>
      </c>
      <c r="Q49" s="15">
        <v>8.6999999999999994E-2</v>
      </c>
      <c r="R49" s="15">
        <v>0.21</v>
      </c>
      <c r="S49" s="15">
        <v>9.2260000000000009</v>
      </c>
      <c r="U49" s="15">
        <v>-1.0999999999999999E-2</v>
      </c>
      <c r="V49" s="15">
        <v>2230</v>
      </c>
    </row>
    <row r="50" spans="2:22" x14ac:dyDescent="0.25">
      <c r="B50" s="15" t="s">
        <v>122</v>
      </c>
      <c r="C50" s="15" t="s">
        <v>207</v>
      </c>
      <c r="D50" s="15" t="s">
        <v>215</v>
      </c>
      <c r="E50" s="15">
        <v>2023</v>
      </c>
      <c r="F50" s="15" t="s">
        <v>162</v>
      </c>
      <c r="G50" s="15" t="s">
        <v>133</v>
      </c>
      <c r="H50" s="15" t="s">
        <v>136</v>
      </c>
      <c r="I50" s="15" t="s">
        <v>139</v>
      </c>
      <c r="J50" s="15" t="s">
        <v>141</v>
      </c>
      <c r="K50" s="15" t="s">
        <v>289</v>
      </c>
      <c r="L50" s="15" t="s">
        <v>294</v>
      </c>
      <c r="M50" s="15">
        <v>0.16800000000000001</v>
      </c>
      <c r="N50" s="15">
        <v>0.25700000000000001</v>
      </c>
      <c r="O50" s="15">
        <v>6.0000000000000001E-3</v>
      </c>
      <c r="P50" s="15">
        <v>0.115</v>
      </c>
      <c r="Q50" s="15">
        <v>7.5999999999999998E-2</v>
      </c>
      <c r="R50" s="15">
        <v>0.17799999999999999</v>
      </c>
      <c r="S50" s="15">
        <v>9.2680000000000007</v>
      </c>
      <c r="U50" s="15">
        <v>-1.0999999999999999E-2</v>
      </c>
      <c r="V50" s="15">
        <v>1750</v>
      </c>
    </row>
    <row r="51" spans="2:22" ht="30" x14ac:dyDescent="0.25">
      <c r="B51" s="15" t="s">
        <v>122</v>
      </c>
      <c r="C51" s="15" t="s">
        <v>207</v>
      </c>
      <c r="D51" s="15" t="s">
        <v>216</v>
      </c>
      <c r="E51" s="15">
        <v>2023</v>
      </c>
      <c r="F51" s="15" t="s">
        <v>162</v>
      </c>
      <c r="G51" s="15" t="s">
        <v>133</v>
      </c>
      <c r="H51" s="15" t="s">
        <v>136</v>
      </c>
      <c r="I51" s="15" t="s">
        <v>139</v>
      </c>
      <c r="J51" s="15" t="s">
        <v>141</v>
      </c>
      <c r="K51" s="15" t="s">
        <v>289</v>
      </c>
      <c r="L51" s="15" t="s">
        <v>290</v>
      </c>
      <c r="M51" s="15">
        <v>0.123</v>
      </c>
      <c r="N51" s="15">
        <v>0.104</v>
      </c>
      <c r="O51" s="15">
        <v>8.9999999999999993E-3</v>
      </c>
      <c r="P51" s="15">
        <v>8.8999999999999996E-2</v>
      </c>
      <c r="Q51" s="15">
        <v>6.6000000000000003E-2</v>
      </c>
      <c r="R51" s="15">
        <v>0.13800000000000001</v>
      </c>
      <c r="S51" s="15">
        <v>9.5</v>
      </c>
      <c r="U51" s="15">
        <v>-1.0999999999999999E-2</v>
      </c>
      <c r="V51" s="15">
        <v>150</v>
      </c>
    </row>
    <row r="52" spans="2:22" x14ac:dyDescent="0.25">
      <c r="B52" s="15" t="s">
        <v>122</v>
      </c>
      <c r="C52" s="15" t="s">
        <v>207</v>
      </c>
      <c r="D52" s="15" t="s">
        <v>216</v>
      </c>
      <c r="E52" s="15">
        <v>2023</v>
      </c>
      <c r="F52" s="15" t="s">
        <v>162</v>
      </c>
      <c r="G52" s="15" t="s">
        <v>133</v>
      </c>
      <c r="H52" s="15" t="s">
        <v>136</v>
      </c>
      <c r="I52" s="15" t="s">
        <v>139</v>
      </c>
      <c r="J52" s="15" t="s">
        <v>141</v>
      </c>
      <c r="K52" s="15" t="s">
        <v>289</v>
      </c>
      <c r="L52" s="15" t="s">
        <v>291</v>
      </c>
      <c r="M52" s="15">
        <v>0.26100000000000001</v>
      </c>
      <c r="N52" s="15">
        <v>0.38800000000000001</v>
      </c>
      <c r="O52" s="15">
        <v>8.9999999999999993E-3</v>
      </c>
      <c r="P52" s="15">
        <v>0.161</v>
      </c>
      <c r="Q52" s="15">
        <v>0.107</v>
      </c>
      <c r="R52" s="15">
        <v>0.246</v>
      </c>
      <c r="S52" s="15">
        <v>9.2170000000000005</v>
      </c>
      <c r="U52" s="15">
        <v>-1.0999999999999999E-2</v>
      </c>
      <c r="V52" s="15">
        <v>1830</v>
      </c>
    </row>
    <row r="53" spans="2:22" ht="30" x14ac:dyDescent="0.25">
      <c r="B53" s="15" t="s">
        <v>122</v>
      </c>
      <c r="C53" s="15" t="s">
        <v>207</v>
      </c>
      <c r="D53" s="15" t="s">
        <v>216</v>
      </c>
      <c r="E53" s="15">
        <v>2023</v>
      </c>
      <c r="F53" s="15" t="s">
        <v>162</v>
      </c>
      <c r="G53" s="15" t="s">
        <v>133</v>
      </c>
      <c r="H53" s="15" t="s">
        <v>136</v>
      </c>
      <c r="I53" s="15" t="s">
        <v>139</v>
      </c>
      <c r="J53" s="15" t="s">
        <v>141</v>
      </c>
      <c r="K53" s="15" t="s">
        <v>289</v>
      </c>
      <c r="L53" s="15" t="s">
        <v>350</v>
      </c>
      <c r="M53" s="15">
        <v>0.17299999999999999</v>
      </c>
      <c r="N53" s="15">
        <v>0.27400000000000002</v>
      </c>
      <c r="O53" s="15">
        <v>2.3E-2</v>
      </c>
      <c r="P53" s="15">
        <v>0.111</v>
      </c>
      <c r="Q53" s="15">
        <v>7.5999999999999998E-2</v>
      </c>
      <c r="R53" s="15">
        <v>0.161</v>
      </c>
      <c r="S53" s="15">
        <v>9.0069999999999997</v>
      </c>
      <c r="U53" s="15">
        <v>-1.0999999999999999E-2</v>
      </c>
      <c r="V53" s="15">
        <v>140</v>
      </c>
    </row>
    <row r="54" spans="2:22" ht="30" x14ac:dyDescent="0.25">
      <c r="B54" s="15" t="s">
        <v>122</v>
      </c>
      <c r="C54" s="15" t="s">
        <v>207</v>
      </c>
      <c r="D54" s="15" t="s">
        <v>216</v>
      </c>
      <c r="E54" s="15">
        <v>2023</v>
      </c>
      <c r="F54" s="15" t="s">
        <v>162</v>
      </c>
      <c r="G54" s="15" t="s">
        <v>133</v>
      </c>
      <c r="H54" s="15" t="s">
        <v>136</v>
      </c>
      <c r="I54" s="15" t="s">
        <v>139</v>
      </c>
      <c r="J54" s="15" t="s">
        <v>141</v>
      </c>
      <c r="K54" s="15" t="s">
        <v>289</v>
      </c>
      <c r="L54" s="15" t="s">
        <v>292</v>
      </c>
      <c r="M54" s="15">
        <v>0.10299999999999999</v>
      </c>
      <c r="N54" s="15">
        <v>7.8E-2</v>
      </c>
      <c r="O54" s="15">
        <v>3.0000000000000001E-3</v>
      </c>
      <c r="P54" s="15">
        <v>8.3000000000000004E-2</v>
      </c>
      <c r="Q54" s="15">
        <v>5.8999999999999997E-2</v>
      </c>
      <c r="R54" s="15">
        <v>0.121</v>
      </c>
      <c r="S54" s="15">
        <v>9.0079999999999991</v>
      </c>
      <c r="U54" s="15">
        <v>-1.0999999999999999E-2</v>
      </c>
      <c r="V54" s="15">
        <v>680</v>
      </c>
    </row>
    <row r="55" spans="2:22" x14ac:dyDescent="0.25">
      <c r="B55" s="15" t="s">
        <v>122</v>
      </c>
      <c r="C55" s="15" t="s">
        <v>207</v>
      </c>
      <c r="D55" s="15" t="s">
        <v>216</v>
      </c>
      <c r="E55" s="15">
        <v>2023</v>
      </c>
      <c r="F55" s="15" t="s">
        <v>162</v>
      </c>
      <c r="G55" s="15" t="s">
        <v>133</v>
      </c>
      <c r="H55" s="15" t="s">
        <v>136</v>
      </c>
      <c r="I55" s="15" t="s">
        <v>139</v>
      </c>
      <c r="J55" s="15" t="s">
        <v>141</v>
      </c>
      <c r="K55" s="15" t="s">
        <v>289</v>
      </c>
      <c r="L55" s="15" t="s">
        <v>293</v>
      </c>
      <c r="M55" s="15">
        <v>0.19800000000000001</v>
      </c>
      <c r="N55" s="15">
        <v>0.27100000000000002</v>
      </c>
      <c r="O55" s="15">
        <v>6.0000000000000001E-3</v>
      </c>
      <c r="P55" s="15">
        <v>0.129</v>
      </c>
      <c r="Q55" s="15">
        <v>8.5999999999999993E-2</v>
      </c>
      <c r="R55" s="15">
        <v>0.20899999999999999</v>
      </c>
      <c r="S55" s="15">
        <v>9.1059999999999999</v>
      </c>
      <c r="U55" s="15">
        <v>-1.0999999999999999E-2</v>
      </c>
      <c r="V55" s="15">
        <v>2230</v>
      </c>
    </row>
    <row r="56" spans="2:22" x14ac:dyDescent="0.25">
      <c r="B56" s="15" t="s">
        <v>122</v>
      </c>
      <c r="C56" s="15" t="s">
        <v>207</v>
      </c>
      <c r="D56" s="15" t="s">
        <v>216</v>
      </c>
      <c r="E56" s="15">
        <v>2023</v>
      </c>
      <c r="F56" s="15" t="s">
        <v>162</v>
      </c>
      <c r="G56" s="15" t="s">
        <v>133</v>
      </c>
      <c r="H56" s="15" t="s">
        <v>136</v>
      </c>
      <c r="I56" s="15" t="s">
        <v>139</v>
      </c>
      <c r="J56" s="15" t="s">
        <v>141</v>
      </c>
      <c r="K56" s="15" t="s">
        <v>289</v>
      </c>
      <c r="L56" s="15" t="s">
        <v>294</v>
      </c>
      <c r="M56" s="15">
        <v>0.16400000000000001</v>
      </c>
      <c r="N56" s="15">
        <v>0.22700000000000001</v>
      </c>
      <c r="O56" s="15">
        <v>5.0000000000000001E-3</v>
      </c>
      <c r="P56" s="15">
        <v>0.114</v>
      </c>
      <c r="Q56" s="15">
        <v>7.4999999999999997E-2</v>
      </c>
      <c r="R56" s="15">
        <v>0.17599999999999999</v>
      </c>
      <c r="S56" s="15">
        <v>9.1479999999999997</v>
      </c>
      <c r="U56" s="15">
        <v>-1.0999999999999999E-2</v>
      </c>
      <c r="V56" s="15">
        <v>1750</v>
      </c>
    </row>
    <row r="57" spans="2:22" ht="30" x14ac:dyDescent="0.25">
      <c r="B57" s="15" t="s">
        <v>122</v>
      </c>
      <c r="C57" s="15" t="s">
        <v>207</v>
      </c>
      <c r="D57" s="15" t="s">
        <v>217</v>
      </c>
      <c r="E57" s="15">
        <v>2023</v>
      </c>
      <c r="F57" s="15" t="s">
        <v>162</v>
      </c>
      <c r="G57" s="15" t="s">
        <v>133</v>
      </c>
      <c r="H57" s="15" t="s">
        <v>136</v>
      </c>
      <c r="I57" s="15" t="s">
        <v>139</v>
      </c>
      <c r="J57" s="15" t="s">
        <v>141</v>
      </c>
      <c r="K57" s="15" t="s">
        <v>289</v>
      </c>
      <c r="L57" s="15" t="s">
        <v>290</v>
      </c>
      <c r="M57" s="15">
        <v>0.122</v>
      </c>
      <c r="N57" s="15">
        <v>0.10299999999999999</v>
      </c>
      <c r="O57" s="15">
        <v>8.0000000000000002E-3</v>
      </c>
      <c r="P57" s="15">
        <v>0.09</v>
      </c>
      <c r="Q57" s="15">
        <v>6.5000000000000002E-2</v>
      </c>
      <c r="R57" s="15">
        <v>0.14899999999999999</v>
      </c>
      <c r="S57" s="15">
        <v>9.4990000000000006</v>
      </c>
      <c r="U57" s="15">
        <v>-1.0999999999999999E-2</v>
      </c>
      <c r="V57" s="15">
        <v>150</v>
      </c>
    </row>
    <row r="58" spans="2:22" x14ac:dyDescent="0.25">
      <c r="B58" s="15" t="s">
        <v>122</v>
      </c>
      <c r="C58" s="15" t="s">
        <v>207</v>
      </c>
      <c r="D58" s="15" t="s">
        <v>217</v>
      </c>
      <c r="E58" s="15">
        <v>2023</v>
      </c>
      <c r="F58" s="15" t="s">
        <v>162</v>
      </c>
      <c r="G58" s="15" t="s">
        <v>133</v>
      </c>
      <c r="H58" s="15" t="s">
        <v>136</v>
      </c>
      <c r="I58" s="15" t="s">
        <v>139</v>
      </c>
      <c r="J58" s="15" t="s">
        <v>141</v>
      </c>
      <c r="K58" s="15" t="s">
        <v>289</v>
      </c>
      <c r="L58" s="15" t="s">
        <v>291</v>
      </c>
      <c r="M58" s="15">
        <v>0.246</v>
      </c>
      <c r="N58" s="15">
        <v>0.32</v>
      </c>
      <c r="O58" s="15">
        <v>7.0000000000000001E-3</v>
      </c>
      <c r="P58" s="15">
        <v>0.16200000000000001</v>
      </c>
      <c r="Q58" s="15">
        <v>0.106</v>
      </c>
      <c r="R58" s="15">
        <v>0.248</v>
      </c>
      <c r="S58" s="15">
        <v>9.2170000000000005</v>
      </c>
      <c r="U58" s="15">
        <v>-1.0999999999999999E-2</v>
      </c>
      <c r="V58" s="15">
        <v>1830</v>
      </c>
    </row>
    <row r="59" spans="2:22" ht="30" x14ac:dyDescent="0.25">
      <c r="B59" s="15" t="s">
        <v>122</v>
      </c>
      <c r="C59" s="15" t="s">
        <v>207</v>
      </c>
      <c r="D59" s="15" t="s">
        <v>217</v>
      </c>
      <c r="E59" s="15">
        <v>2023</v>
      </c>
      <c r="F59" s="15" t="s">
        <v>162</v>
      </c>
      <c r="G59" s="15" t="s">
        <v>133</v>
      </c>
      <c r="H59" s="15" t="s">
        <v>136</v>
      </c>
      <c r="I59" s="15" t="s">
        <v>139</v>
      </c>
      <c r="J59" s="15" t="s">
        <v>141</v>
      </c>
      <c r="K59" s="15" t="s">
        <v>289</v>
      </c>
      <c r="L59" s="15" t="s">
        <v>350</v>
      </c>
      <c r="M59" s="15">
        <v>0.17199999999999999</v>
      </c>
      <c r="N59" s="15">
        <v>0.26600000000000001</v>
      </c>
      <c r="O59" s="15">
        <v>2.3E-2</v>
      </c>
      <c r="P59" s="15">
        <v>0.11600000000000001</v>
      </c>
      <c r="Q59" s="15">
        <v>7.2999999999999995E-2</v>
      </c>
      <c r="R59" s="15">
        <v>0.17</v>
      </c>
      <c r="S59" s="15">
        <v>9.0069999999999997</v>
      </c>
      <c r="U59" s="15">
        <v>-1.0999999999999999E-2</v>
      </c>
      <c r="V59" s="15">
        <v>140</v>
      </c>
    </row>
    <row r="60" spans="2:22" ht="30" x14ac:dyDescent="0.25">
      <c r="B60" s="15" t="s">
        <v>122</v>
      </c>
      <c r="C60" s="15" t="s">
        <v>207</v>
      </c>
      <c r="D60" s="15" t="s">
        <v>217</v>
      </c>
      <c r="E60" s="15">
        <v>2023</v>
      </c>
      <c r="F60" s="15" t="s">
        <v>162</v>
      </c>
      <c r="G60" s="15" t="s">
        <v>133</v>
      </c>
      <c r="H60" s="15" t="s">
        <v>136</v>
      </c>
      <c r="I60" s="15" t="s">
        <v>139</v>
      </c>
      <c r="J60" s="15" t="s">
        <v>141</v>
      </c>
      <c r="K60" s="15" t="s">
        <v>289</v>
      </c>
      <c r="L60" s="15" t="s">
        <v>292</v>
      </c>
      <c r="M60" s="15">
        <v>0.10299999999999999</v>
      </c>
      <c r="N60" s="15">
        <v>7.6999999999999999E-2</v>
      </c>
      <c r="O60" s="15">
        <v>3.0000000000000001E-3</v>
      </c>
      <c r="P60" s="15">
        <v>8.4000000000000005E-2</v>
      </c>
      <c r="Q60" s="15">
        <v>5.8999999999999997E-2</v>
      </c>
      <c r="R60" s="15">
        <v>0.122</v>
      </c>
      <c r="S60" s="15">
        <v>9.0079999999999991</v>
      </c>
      <c r="U60" s="15">
        <v>-1.0999999999999999E-2</v>
      </c>
      <c r="V60" s="15">
        <v>680</v>
      </c>
    </row>
    <row r="61" spans="2:22" x14ac:dyDescent="0.25">
      <c r="B61" s="15" t="s">
        <v>122</v>
      </c>
      <c r="C61" s="15" t="s">
        <v>207</v>
      </c>
      <c r="D61" s="15" t="s">
        <v>217</v>
      </c>
      <c r="E61" s="15">
        <v>2023</v>
      </c>
      <c r="F61" s="15" t="s">
        <v>162</v>
      </c>
      <c r="G61" s="15" t="s">
        <v>133</v>
      </c>
      <c r="H61" s="15" t="s">
        <v>136</v>
      </c>
      <c r="I61" s="15" t="s">
        <v>139</v>
      </c>
      <c r="J61" s="15" t="s">
        <v>141</v>
      </c>
      <c r="K61" s="15" t="s">
        <v>289</v>
      </c>
      <c r="L61" s="15" t="s">
        <v>293</v>
      </c>
      <c r="M61" s="15">
        <v>0.192</v>
      </c>
      <c r="N61" s="15">
        <v>0.22900000000000001</v>
      </c>
      <c r="O61" s="15">
        <v>5.0000000000000001E-3</v>
      </c>
      <c r="P61" s="15">
        <v>0.129</v>
      </c>
      <c r="Q61" s="15">
        <v>8.5000000000000006E-2</v>
      </c>
      <c r="R61" s="15">
        <v>0.21099999999999999</v>
      </c>
      <c r="S61" s="15">
        <v>9.1059999999999999</v>
      </c>
      <c r="U61" s="15">
        <v>-1.0999999999999999E-2</v>
      </c>
      <c r="V61" s="15">
        <v>2230</v>
      </c>
    </row>
    <row r="62" spans="2:22" x14ac:dyDescent="0.25">
      <c r="B62" s="15" t="s">
        <v>122</v>
      </c>
      <c r="C62" s="15" t="s">
        <v>207</v>
      </c>
      <c r="D62" s="15" t="s">
        <v>217</v>
      </c>
      <c r="E62" s="15">
        <v>2023</v>
      </c>
      <c r="F62" s="15" t="s">
        <v>162</v>
      </c>
      <c r="G62" s="15" t="s">
        <v>133</v>
      </c>
      <c r="H62" s="15" t="s">
        <v>136</v>
      </c>
      <c r="I62" s="15" t="s">
        <v>139</v>
      </c>
      <c r="J62" s="15" t="s">
        <v>141</v>
      </c>
      <c r="K62" s="15" t="s">
        <v>289</v>
      </c>
      <c r="L62" s="15" t="s">
        <v>294</v>
      </c>
      <c r="M62" s="15">
        <v>0.16</v>
      </c>
      <c r="N62" s="15">
        <v>0.19900000000000001</v>
      </c>
      <c r="O62" s="15">
        <v>5.0000000000000001E-3</v>
      </c>
      <c r="P62" s="15">
        <v>0.114</v>
      </c>
      <c r="Q62" s="15">
        <v>7.4999999999999997E-2</v>
      </c>
      <c r="R62" s="15">
        <v>0.17499999999999999</v>
      </c>
      <c r="S62" s="15">
        <v>9.1479999999999997</v>
      </c>
      <c r="U62" s="15">
        <v>-1.0999999999999999E-2</v>
      </c>
      <c r="V62" s="15">
        <v>1750</v>
      </c>
    </row>
    <row r="63" spans="2:22" ht="30" x14ac:dyDescent="0.25">
      <c r="B63" s="15" t="s">
        <v>122</v>
      </c>
      <c r="C63" s="15" t="s">
        <v>207</v>
      </c>
      <c r="D63" s="15" t="s">
        <v>218</v>
      </c>
      <c r="E63" s="15">
        <v>2023</v>
      </c>
      <c r="F63" s="15" t="s">
        <v>162</v>
      </c>
      <c r="G63" s="15" t="s">
        <v>133</v>
      </c>
      <c r="H63" s="15" t="s">
        <v>136</v>
      </c>
      <c r="I63" s="15" t="s">
        <v>139</v>
      </c>
      <c r="J63" s="15" t="s">
        <v>141</v>
      </c>
      <c r="K63" s="15" t="s">
        <v>289</v>
      </c>
      <c r="L63" s="15" t="s">
        <v>290</v>
      </c>
      <c r="M63" s="15">
        <v>0.123</v>
      </c>
      <c r="N63" s="15">
        <v>0.10299999999999999</v>
      </c>
      <c r="O63" s="15">
        <v>8.0000000000000002E-3</v>
      </c>
      <c r="P63" s="15">
        <v>8.7999999999999995E-2</v>
      </c>
      <c r="Q63" s="15">
        <v>6.6000000000000003E-2</v>
      </c>
      <c r="R63" s="15">
        <v>0.154</v>
      </c>
      <c r="S63" s="15">
        <v>9.4209999999999994</v>
      </c>
      <c r="U63" s="15">
        <v>229.06399999999999</v>
      </c>
      <c r="V63" s="15">
        <v>150</v>
      </c>
    </row>
    <row r="64" spans="2:22" x14ac:dyDescent="0.25">
      <c r="B64" s="15" t="s">
        <v>122</v>
      </c>
      <c r="C64" s="15" t="s">
        <v>207</v>
      </c>
      <c r="D64" s="15" t="s">
        <v>218</v>
      </c>
      <c r="E64" s="15">
        <v>2023</v>
      </c>
      <c r="F64" s="15" t="s">
        <v>162</v>
      </c>
      <c r="G64" s="15" t="s">
        <v>133</v>
      </c>
      <c r="H64" s="15" t="s">
        <v>136</v>
      </c>
      <c r="I64" s="15" t="s">
        <v>139</v>
      </c>
      <c r="J64" s="15" t="s">
        <v>141</v>
      </c>
      <c r="K64" s="15" t="s">
        <v>289</v>
      </c>
      <c r="L64" s="15" t="s">
        <v>291</v>
      </c>
      <c r="M64" s="15">
        <v>0.23200000000000001</v>
      </c>
      <c r="N64" s="15">
        <v>0.26700000000000002</v>
      </c>
      <c r="O64" s="15">
        <v>6.0000000000000001E-3</v>
      </c>
      <c r="P64" s="15">
        <v>0.16300000000000001</v>
      </c>
      <c r="Q64" s="15">
        <v>0.108</v>
      </c>
      <c r="R64" s="15">
        <v>0.248</v>
      </c>
      <c r="S64" s="15">
        <v>9.1430000000000007</v>
      </c>
      <c r="U64" s="15">
        <v>275.64</v>
      </c>
      <c r="V64" s="15">
        <v>1830</v>
      </c>
    </row>
    <row r="65" spans="2:22" ht="30" x14ac:dyDescent="0.25">
      <c r="B65" s="15" t="s">
        <v>122</v>
      </c>
      <c r="C65" s="15" t="s">
        <v>207</v>
      </c>
      <c r="D65" s="15" t="s">
        <v>218</v>
      </c>
      <c r="E65" s="15">
        <v>2023</v>
      </c>
      <c r="F65" s="15" t="s">
        <v>162</v>
      </c>
      <c r="G65" s="15" t="s">
        <v>133</v>
      </c>
      <c r="H65" s="15" t="s">
        <v>136</v>
      </c>
      <c r="I65" s="15" t="s">
        <v>139</v>
      </c>
      <c r="J65" s="15" t="s">
        <v>141</v>
      </c>
      <c r="K65" s="15" t="s">
        <v>289</v>
      </c>
      <c r="L65" s="15" t="s">
        <v>350</v>
      </c>
      <c r="M65" s="15">
        <v>0.17</v>
      </c>
      <c r="N65" s="15">
        <v>0.25</v>
      </c>
      <c r="O65" s="15">
        <v>2.1000000000000001E-2</v>
      </c>
      <c r="P65" s="15">
        <v>0.123</v>
      </c>
      <c r="Q65" s="15">
        <v>7.6999999999999999E-2</v>
      </c>
      <c r="R65" s="15">
        <v>0.158</v>
      </c>
      <c r="S65" s="15">
        <v>8.9290000000000003</v>
      </c>
      <c r="U65" s="15">
        <v>285.875</v>
      </c>
      <c r="V65" s="15">
        <v>140</v>
      </c>
    </row>
    <row r="66" spans="2:22" ht="30" x14ac:dyDescent="0.25">
      <c r="B66" s="15" t="s">
        <v>122</v>
      </c>
      <c r="C66" s="15" t="s">
        <v>207</v>
      </c>
      <c r="D66" s="15" t="s">
        <v>218</v>
      </c>
      <c r="E66" s="15">
        <v>2023</v>
      </c>
      <c r="F66" s="15" t="s">
        <v>162</v>
      </c>
      <c r="G66" s="15" t="s">
        <v>133</v>
      </c>
      <c r="H66" s="15" t="s">
        <v>136</v>
      </c>
      <c r="I66" s="15" t="s">
        <v>139</v>
      </c>
      <c r="J66" s="15" t="s">
        <v>141</v>
      </c>
      <c r="K66" s="15" t="s">
        <v>289</v>
      </c>
      <c r="L66" s="15" t="s">
        <v>292</v>
      </c>
      <c r="M66" s="15">
        <v>0.10199999999999999</v>
      </c>
      <c r="N66" s="15">
        <v>7.5999999999999998E-2</v>
      </c>
      <c r="O66" s="15">
        <v>3.0000000000000001E-3</v>
      </c>
      <c r="P66" s="15">
        <v>8.4000000000000005E-2</v>
      </c>
      <c r="Q66" s="15">
        <v>0.06</v>
      </c>
      <c r="R66" s="15">
        <v>0.121</v>
      </c>
      <c r="S66" s="15">
        <v>8.9290000000000003</v>
      </c>
      <c r="U66" s="15">
        <v>311.87099999999998</v>
      </c>
      <c r="V66" s="15">
        <v>680</v>
      </c>
    </row>
    <row r="67" spans="2:22" x14ac:dyDescent="0.25">
      <c r="B67" s="15" t="s">
        <v>122</v>
      </c>
      <c r="C67" s="15" t="s">
        <v>207</v>
      </c>
      <c r="D67" s="15" t="s">
        <v>218</v>
      </c>
      <c r="E67" s="15">
        <v>2023</v>
      </c>
      <c r="F67" s="15" t="s">
        <v>162</v>
      </c>
      <c r="G67" s="15" t="s">
        <v>133</v>
      </c>
      <c r="H67" s="15" t="s">
        <v>136</v>
      </c>
      <c r="I67" s="15" t="s">
        <v>139</v>
      </c>
      <c r="J67" s="15" t="s">
        <v>141</v>
      </c>
      <c r="K67" s="15" t="s">
        <v>289</v>
      </c>
      <c r="L67" s="15" t="s">
        <v>293</v>
      </c>
      <c r="M67" s="15">
        <v>0.184</v>
      </c>
      <c r="N67" s="15">
        <v>0.17899999999999999</v>
      </c>
      <c r="O67" s="15">
        <v>4.0000000000000001E-3</v>
      </c>
      <c r="P67" s="15">
        <v>0.13</v>
      </c>
      <c r="Q67" s="15">
        <v>8.5999999999999993E-2</v>
      </c>
      <c r="R67" s="15">
        <v>0.21199999999999999</v>
      </c>
      <c r="S67" s="15">
        <v>9.0329999999999995</v>
      </c>
      <c r="U67" s="15">
        <v>267.84399999999999</v>
      </c>
      <c r="V67" s="15">
        <v>2230</v>
      </c>
    </row>
    <row r="68" spans="2:22" x14ac:dyDescent="0.25">
      <c r="B68" s="15" t="s">
        <v>122</v>
      </c>
      <c r="C68" s="15" t="s">
        <v>207</v>
      </c>
      <c r="D68" s="15" t="s">
        <v>218</v>
      </c>
      <c r="E68" s="15">
        <v>2023</v>
      </c>
      <c r="F68" s="15" t="s">
        <v>162</v>
      </c>
      <c r="G68" s="15" t="s">
        <v>133</v>
      </c>
      <c r="H68" s="15" t="s">
        <v>136</v>
      </c>
      <c r="I68" s="15" t="s">
        <v>139</v>
      </c>
      <c r="J68" s="15" t="s">
        <v>141</v>
      </c>
      <c r="K68" s="15" t="s">
        <v>289</v>
      </c>
      <c r="L68" s="15" t="s">
        <v>294</v>
      </c>
      <c r="M68" s="15">
        <v>0.156</v>
      </c>
      <c r="N68" s="15">
        <v>0.17599999999999999</v>
      </c>
      <c r="O68" s="15">
        <v>4.0000000000000001E-3</v>
      </c>
      <c r="P68" s="15">
        <v>0.115</v>
      </c>
      <c r="Q68" s="15">
        <v>7.5999999999999998E-2</v>
      </c>
      <c r="R68" s="15">
        <v>0.17499999999999999</v>
      </c>
      <c r="S68" s="15">
        <v>9.0739999999999998</v>
      </c>
      <c r="U68" s="15">
        <v>241.56</v>
      </c>
      <c r="V68" s="15">
        <v>1750</v>
      </c>
    </row>
    <row r="69" spans="2:22" ht="30" x14ac:dyDescent="0.25">
      <c r="B69" s="15" t="s">
        <v>122</v>
      </c>
      <c r="C69" s="15" t="s">
        <v>207</v>
      </c>
      <c r="D69" s="15" t="s">
        <v>219</v>
      </c>
      <c r="E69" s="15">
        <v>2023</v>
      </c>
      <c r="F69" s="15" t="s">
        <v>162</v>
      </c>
      <c r="G69" s="15" t="s">
        <v>133</v>
      </c>
      <c r="H69" s="15" t="s">
        <v>136</v>
      </c>
      <c r="I69" s="15" t="s">
        <v>139</v>
      </c>
      <c r="J69" s="15" t="s">
        <v>141</v>
      </c>
      <c r="K69" s="15" t="s">
        <v>289</v>
      </c>
      <c r="L69" s="15" t="s">
        <v>290</v>
      </c>
      <c r="M69" s="15">
        <v>0.125</v>
      </c>
      <c r="N69" s="15">
        <v>0.105</v>
      </c>
      <c r="O69" s="15">
        <v>8.9999999999999993E-3</v>
      </c>
      <c r="P69" s="15">
        <v>8.8999999999999996E-2</v>
      </c>
      <c r="Q69" s="15">
        <v>7.0000000000000007E-2</v>
      </c>
      <c r="R69" s="15">
        <v>0.14799999999999999</v>
      </c>
      <c r="S69" s="15">
        <v>9.4209999999999994</v>
      </c>
      <c r="U69" s="15">
        <v>229.06399999999999</v>
      </c>
      <c r="V69" s="15">
        <v>150</v>
      </c>
    </row>
    <row r="70" spans="2:22" x14ac:dyDescent="0.25">
      <c r="B70" s="15" t="s">
        <v>122</v>
      </c>
      <c r="C70" s="15" t="s">
        <v>207</v>
      </c>
      <c r="D70" s="15" t="s">
        <v>219</v>
      </c>
      <c r="E70" s="15">
        <v>2023</v>
      </c>
      <c r="F70" s="15" t="s">
        <v>162</v>
      </c>
      <c r="G70" s="15" t="s">
        <v>133</v>
      </c>
      <c r="H70" s="15" t="s">
        <v>136</v>
      </c>
      <c r="I70" s="15" t="s">
        <v>139</v>
      </c>
      <c r="J70" s="15" t="s">
        <v>141</v>
      </c>
      <c r="K70" s="15" t="s">
        <v>289</v>
      </c>
      <c r="L70" s="15" t="s">
        <v>291</v>
      </c>
      <c r="M70" s="15">
        <v>0.22700000000000001</v>
      </c>
      <c r="N70" s="15">
        <v>0.23</v>
      </c>
      <c r="O70" s="15">
        <v>5.0000000000000001E-3</v>
      </c>
      <c r="P70" s="15">
        <v>0.16600000000000001</v>
      </c>
      <c r="Q70" s="15">
        <v>0.109</v>
      </c>
      <c r="R70" s="15">
        <v>0.25600000000000001</v>
      </c>
      <c r="S70" s="15">
        <v>9.1430000000000007</v>
      </c>
      <c r="U70" s="15">
        <v>275.64800000000002</v>
      </c>
      <c r="V70" s="15">
        <v>1830</v>
      </c>
    </row>
    <row r="71" spans="2:22" ht="30" x14ac:dyDescent="0.25">
      <c r="B71" s="15" t="s">
        <v>122</v>
      </c>
      <c r="C71" s="15" t="s">
        <v>207</v>
      </c>
      <c r="D71" s="15" t="s">
        <v>219</v>
      </c>
      <c r="E71" s="15">
        <v>2023</v>
      </c>
      <c r="F71" s="15" t="s">
        <v>162</v>
      </c>
      <c r="G71" s="15" t="s">
        <v>133</v>
      </c>
      <c r="H71" s="15" t="s">
        <v>136</v>
      </c>
      <c r="I71" s="15" t="s">
        <v>139</v>
      </c>
      <c r="J71" s="15" t="s">
        <v>141</v>
      </c>
      <c r="K71" s="15" t="s">
        <v>289</v>
      </c>
      <c r="L71" s="15" t="s">
        <v>350</v>
      </c>
      <c r="M71" s="15">
        <v>0.17899999999999999</v>
      </c>
      <c r="N71" s="15">
        <v>0.24399999999999999</v>
      </c>
      <c r="O71" s="15">
        <v>2.1000000000000001E-2</v>
      </c>
      <c r="P71" s="15">
        <v>0.11700000000000001</v>
      </c>
      <c r="Q71" s="15">
        <v>7.8E-2</v>
      </c>
      <c r="R71" s="15">
        <v>0.17899999999999999</v>
      </c>
      <c r="S71" s="15">
        <v>8.93</v>
      </c>
      <c r="U71" s="15">
        <v>285.875</v>
      </c>
      <c r="V71" s="15">
        <v>140</v>
      </c>
    </row>
    <row r="72" spans="2:22" ht="30" x14ac:dyDescent="0.25">
      <c r="B72" s="15" t="s">
        <v>122</v>
      </c>
      <c r="C72" s="15" t="s">
        <v>207</v>
      </c>
      <c r="D72" s="15" t="s">
        <v>219</v>
      </c>
      <c r="E72" s="15">
        <v>2023</v>
      </c>
      <c r="F72" s="15" t="s">
        <v>162</v>
      </c>
      <c r="G72" s="15" t="s">
        <v>133</v>
      </c>
      <c r="H72" s="15" t="s">
        <v>136</v>
      </c>
      <c r="I72" s="15" t="s">
        <v>139</v>
      </c>
      <c r="J72" s="15" t="s">
        <v>141</v>
      </c>
      <c r="K72" s="15" t="s">
        <v>289</v>
      </c>
      <c r="L72" s="15" t="s">
        <v>292</v>
      </c>
      <c r="M72" s="15">
        <v>0.106</v>
      </c>
      <c r="N72" s="15">
        <v>7.6999999999999999E-2</v>
      </c>
      <c r="O72" s="15">
        <v>3.0000000000000001E-3</v>
      </c>
      <c r="P72" s="15">
        <v>8.5000000000000006E-2</v>
      </c>
      <c r="Q72" s="15">
        <v>6.0999999999999999E-2</v>
      </c>
      <c r="R72" s="15">
        <v>0.124</v>
      </c>
      <c r="S72" s="15">
        <v>8.9290000000000003</v>
      </c>
      <c r="U72" s="15">
        <v>311.87099999999998</v>
      </c>
      <c r="V72" s="15">
        <v>680</v>
      </c>
    </row>
    <row r="73" spans="2:22" x14ac:dyDescent="0.25">
      <c r="B73" s="15" t="s">
        <v>122</v>
      </c>
      <c r="C73" s="15" t="s">
        <v>207</v>
      </c>
      <c r="D73" s="15" t="s">
        <v>219</v>
      </c>
      <c r="E73" s="15">
        <v>2023</v>
      </c>
      <c r="F73" s="15" t="s">
        <v>162</v>
      </c>
      <c r="G73" s="15" t="s">
        <v>133</v>
      </c>
      <c r="H73" s="15" t="s">
        <v>136</v>
      </c>
      <c r="I73" s="15" t="s">
        <v>139</v>
      </c>
      <c r="J73" s="15" t="s">
        <v>141</v>
      </c>
      <c r="K73" s="15" t="s">
        <v>289</v>
      </c>
      <c r="L73" s="15" t="s">
        <v>293</v>
      </c>
      <c r="M73" s="15">
        <v>0.185</v>
      </c>
      <c r="N73" s="15">
        <v>0.16300000000000001</v>
      </c>
      <c r="O73" s="15">
        <v>3.0000000000000001E-3</v>
      </c>
      <c r="P73" s="15">
        <v>0.13500000000000001</v>
      </c>
      <c r="Q73" s="15">
        <v>8.8999999999999996E-2</v>
      </c>
      <c r="R73" s="15">
        <v>0.22</v>
      </c>
      <c r="S73" s="15">
        <v>9.032</v>
      </c>
      <c r="U73" s="15">
        <v>267.85500000000002</v>
      </c>
      <c r="V73" s="15">
        <v>2230</v>
      </c>
    </row>
    <row r="74" spans="2:22" x14ac:dyDescent="0.25">
      <c r="B74" s="15" t="s">
        <v>122</v>
      </c>
      <c r="C74" s="15" t="s">
        <v>207</v>
      </c>
      <c r="D74" s="15" t="s">
        <v>219</v>
      </c>
      <c r="E74" s="15">
        <v>2023</v>
      </c>
      <c r="F74" s="15" t="s">
        <v>162</v>
      </c>
      <c r="G74" s="15" t="s">
        <v>133</v>
      </c>
      <c r="H74" s="15" t="s">
        <v>136</v>
      </c>
      <c r="I74" s="15" t="s">
        <v>139</v>
      </c>
      <c r="J74" s="15" t="s">
        <v>141</v>
      </c>
      <c r="K74" s="15" t="s">
        <v>289</v>
      </c>
      <c r="L74" s="15" t="s">
        <v>294</v>
      </c>
      <c r="M74" s="15">
        <v>0.16200000000000001</v>
      </c>
      <c r="N74" s="15">
        <v>0.156</v>
      </c>
      <c r="O74" s="15">
        <v>4.0000000000000001E-3</v>
      </c>
      <c r="P74" s="15">
        <v>0.11899999999999999</v>
      </c>
      <c r="Q74" s="15">
        <v>7.8E-2</v>
      </c>
      <c r="R74" s="15">
        <v>0.186</v>
      </c>
      <c r="S74" s="15">
        <v>9.0739999999999998</v>
      </c>
      <c r="U74" s="15">
        <v>241.559</v>
      </c>
      <c r="V74" s="15">
        <v>1750</v>
      </c>
    </row>
    <row r="75" spans="2:22" ht="30" x14ac:dyDescent="0.25">
      <c r="B75" s="15" t="s">
        <v>122</v>
      </c>
      <c r="C75" s="15" t="s">
        <v>207</v>
      </c>
      <c r="D75" s="15" t="s">
        <v>220</v>
      </c>
      <c r="E75" s="15">
        <v>2023</v>
      </c>
      <c r="F75" s="15" t="s">
        <v>162</v>
      </c>
      <c r="G75" s="15" t="s">
        <v>133</v>
      </c>
      <c r="H75" s="15" t="s">
        <v>136</v>
      </c>
      <c r="I75" s="15" t="s">
        <v>139</v>
      </c>
      <c r="J75" s="15" t="s">
        <v>141</v>
      </c>
      <c r="K75" s="15" t="s">
        <v>289</v>
      </c>
      <c r="L75" s="15" t="s">
        <v>290</v>
      </c>
      <c r="M75" s="15">
        <v>0.13200000000000001</v>
      </c>
      <c r="N75" s="15">
        <v>0.112</v>
      </c>
      <c r="O75" s="15">
        <v>8.9999999999999993E-3</v>
      </c>
      <c r="P75" s="15">
        <v>0.1</v>
      </c>
      <c r="Q75" s="15">
        <v>7.0000000000000007E-2</v>
      </c>
      <c r="R75" s="15">
        <v>0.161</v>
      </c>
      <c r="S75" s="15">
        <v>9.5020000000000007</v>
      </c>
      <c r="U75" s="15">
        <v>22335.022000000001</v>
      </c>
      <c r="V75" s="15">
        <v>150</v>
      </c>
    </row>
    <row r="76" spans="2:22" x14ac:dyDescent="0.25">
      <c r="B76" s="15" t="s">
        <v>122</v>
      </c>
      <c r="C76" s="15" t="s">
        <v>207</v>
      </c>
      <c r="D76" s="15" t="s">
        <v>220</v>
      </c>
      <c r="E76" s="15">
        <v>2023</v>
      </c>
      <c r="F76" s="15" t="s">
        <v>162</v>
      </c>
      <c r="G76" s="15" t="s">
        <v>133</v>
      </c>
      <c r="H76" s="15" t="s">
        <v>136</v>
      </c>
      <c r="I76" s="15" t="s">
        <v>139</v>
      </c>
      <c r="J76" s="15" t="s">
        <v>141</v>
      </c>
      <c r="K76" s="15" t="s">
        <v>289</v>
      </c>
      <c r="L76" s="15" t="s">
        <v>291</v>
      </c>
      <c r="M76" s="15">
        <v>0.22900000000000001</v>
      </c>
      <c r="N76" s="15">
        <v>0.20799999999999999</v>
      </c>
      <c r="O76" s="15">
        <v>5.0000000000000001E-3</v>
      </c>
      <c r="P76" s="15">
        <v>0.17299999999999999</v>
      </c>
      <c r="Q76" s="15">
        <v>0.113</v>
      </c>
      <c r="R76" s="15">
        <v>0.26700000000000002</v>
      </c>
      <c r="S76" s="15">
        <v>9.2140000000000004</v>
      </c>
      <c r="U76" s="15">
        <v>21285.256000000001</v>
      </c>
      <c r="V76" s="15">
        <v>1830</v>
      </c>
    </row>
    <row r="77" spans="2:22" ht="30" x14ac:dyDescent="0.25">
      <c r="B77" s="15" t="s">
        <v>122</v>
      </c>
      <c r="C77" s="15" t="s">
        <v>207</v>
      </c>
      <c r="D77" s="15" t="s">
        <v>220</v>
      </c>
      <c r="E77" s="15">
        <v>2023</v>
      </c>
      <c r="F77" s="15" t="s">
        <v>162</v>
      </c>
      <c r="G77" s="15" t="s">
        <v>133</v>
      </c>
      <c r="H77" s="15" t="s">
        <v>136</v>
      </c>
      <c r="I77" s="15" t="s">
        <v>139</v>
      </c>
      <c r="J77" s="15" t="s">
        <v>141</v>
      </c>
      <c r="K77" s="15" t="s">
        <v>289</v>
      </c>
      <c r="L77" s="15" t="s">
        <v>350</v>
      </c>
      <c r="M77" s="15">
        <v>0.19800000000000001</v>
      </c>
      <c r="N77" s="15">
        <v>0.254</v>
      </c>
      <c r="O77" s="15">
        <v>2.1000000000000001E-2</v>
      </c>
      <c r="P77" s="15">
        <v>0.125</v>
      </c>
      <c r="Q77" s="15">
        <v>8.5999999999999993E-2</v>
      </c>
      <c r="R77" s="15">
        <v>0.20499999999999999</v>
      </c>
      <c r="S77" s="15">
        <v>9.0129999999999999</v>
      </c>
      <c r="U77" s="15">
        <v>21646.920999999998</v>
      </c>
      <c r="V77" s="15">
        <v>140</v>
      </c>
    </row>
    <row r="78" spans="2:22" ht="30" x14ac:dyDescent="0.25">
      <c r="B78" s="15" t="s">
        <v>122</v>
      </c>
      <c r="C78" s="15" t="s">
        <v>207</v>
      </c>
      <c r="D78" s="15" t="s">
        <v>220</v>
      </c>
      <c r="E78" s="15">
        <v>2023</v>
      </c>
      <c r="F78" s="15" t="s">
        <v>162</v>
      </c>
      <c r="G78" s="15" t="s">
        <v>133</v>
      </c>
      <c r="H78" s="15" t="s">
        <v>136</v>
      </c>
      <c r="I78" s="15" t="s">
        <v>139</v>
      </c>
      <c r="J78" s="15" t="s">
        <v>141</v>
      </c>
      <c r="K78" s="15" t="s">
        <v>289</v>
      </c>
      <c r="L78" s="15" t="s">
        <v>292</v>
      </c>
      <c r="M78" s="15">
        <v>0.11700000000000001</v>
      </c>
      <c r="N78" s="15">
        <v>0.106</v>
      </c>
      <c r="O78" s="15">
        <v>4.0000000000000001E-3</v>
      </c>
      <c r="P78" s="15">
        <v>8.8999999999999996E-2</v>
      </c>
      <c r="Q78" s="15">
        <v>6.4000000000000001E-2</v>
      </c>
      <c r="R78" s="15">
        <v>0.13200000000000001</v>
      </c>
      <c r="S78" s="15">
        <v>9.02</v>
      </c>
      <c r="U78" s="15">
        <v>22306.254000000001</v>
      </c>
      <c r="V78" s="15">
        <v>680</v>
      </c>
    </row>
    <row r="79" spans="2:22" x14ac:dyDescent="0.25">
      <c r="B79" s="15" t="s">
        <v>122</v>
      </c>
      <c r="C79" s="15" t="s">
        <v>207</v>
      </c>
      <c r="D79" s="15" t="s">
        <v>220</v>
      </c>
      <c r="E79" s="15">
        <v>2023</v>
      </c>
      <c r="F79" s="15" t="s">
        <v>162</v>
      </c>
      <c r="G79" s="15" t="s">
        <v>133</v>
      </c>
      <c r="H79" s="15" t="s">
        <v>136</v>
      </c>
      <c r="I79" s="15" t="s">
        <v>139</v>
      </c>
      <c r="J79" s="15" t="s">
        <v>141</v>
      </c>
      <c r="K79" s="15" t="s">
        <v>289</v>
      </c>
      <c r="L79" s="15" t="s">
        <v>293</v>
      </c>
      <c r="M79" s="15">
        <v>0.193</v>
      </c>
      <c r="N79" s="15">
        <v>0.16200000000000001</v>
      </c>
      <c r="O79" s="15">
        <v>3.0000000000000001E-3</v>
      </c>
      <c r="P79" s="15">
        <v>0.14499999999999999</v>
      </c>
      <c r="Q79" s="15">
        <v>9.5000000000000001E-2</v>
      </c>
      <c r="R79" s="15">
        <v>0.23200000000000001</v>
      </c>
      <c r="S79" s="15">
        <v>9.11</v>
      </c>
      <c r="U79" s="15">
        <v>21458.03</v>
      </c>
      <c r="V79" s="15">
        <v>2230</v>
      </c>
    </row>
    <row r="80" spans="2:22" x14ac:dyDescent="0.25">
      <c r="B80" s="15" t="s">
        <v>122</v>
      </c>
      <c r="C80" s="15" t="s">
        <v>207</v>
      </c>
      <c r="D80" s="15" t="s">
        <v>220</v>
      </c>
      <c r="E80" s="15">
        <v>2023</v>
      </c>
      <c r="F80" s="15" t="s">
        <v>162</v>
      </c>
      <c r="G80" s="15" t="s">
        <v>133</v>
      </c>
      <c r="H80" s="15" t="s">
        <v>136</v>
      </c>
      <c r="I80" s="15" t="s">
        <v>139</v>
      </c>
      <c r="J80" s="15" t="s">
        <v>141</v>
      </c>
      <c r="K80" s="15" t="s">
        <v>289</v>
      </c>
      <c r="L80" s="15" t="s">
        <v>294</v>
      </c>
      <c r="M80" s="15">
        <v>0.17100000000000001</v>
      </c>
      <c r="N80" s="15">
        <v>0.16</v>
      </c>
      <c r="O80" s="15">
        <v>4.0000000000000001E-3</v>
      </c>
      <c r="P80" s="15">
        <v>0.127</v>
      </c>
      <c r="Q80" s="15">
        <v>8.3000000000000004E-2</v>
      </c>
      <c r="R80" s="15">
        <v>0.2</v>
      </c>
      <c r="S80" s="15">
        <v>9.1539999999999999</v>
      </c>
      <c r="U80" s="15">
        <v>21368.995999999999</v>
      </c>
      <c r="V80" s="15">
        <v>1750</v>
      </c>
    </row>
    <row r="81" spans="2:22" ht="30" x14ac:dyDescent="0.25">
      <c r="B81" s="15" t="s">
        <v>122</v>
      </c>
      <c r="C81" s="15" t="s">
        <v>207</v>
      </c>
      <c r="D81" s="15" t="s">
        <v>221</v>
      </c>
      <c r="E81" s="15">
        <v>2023</v>
      </c>
      <c r="F81" s="15" t="s">
        <v>162</v>
      </c>
      <c r="G81" s="15" t="s">
        <v>133</v>
      </c>
      <c r="H81" s="15" t="s">
        <v>136</v>
      </c>
      <c r="I81" s="15" t="s">
        <v>139</v>
      </c>
      <c r="J81" s="15" t="s">
        <v>141</v>
      </c>
      <c r="K81" s="15" t="s">
        <v>289</v>
      </c>
      <c r="L81" s="15" t="s">
        <v>290</v>
      </c>
      <c r="M81" s="15">
        <v>0.153</v>
      </c>
      <c r="N81" s="15">
        <v>0.153</v>
      </c>
      <c r="O81" s="15">
        <v>1.2E-2</v>
      </c>
      <c r="P81" s="15">
        <v>0.106</v>
      </c>
      <c r="Q81" s="15">
        <v>7.5999999999999998E-2</v>
      </c>
      <c r="R81" s="15">
        <v>0.16700000000000001</v>
      </c>
      <c r="S81" s="15">
        <v>9.5009999999999994</v>
      </c>
      <c r="U81" s="15">
        <v>22343.241000000002</v>
      </c>
      <c r="V81" s="15">
        <v>150</v>
      </c>
    </row>
    <row r="82" spans="2:22" x14ac:dyDescent="0.25">
      <c r="B82" s="15" t="s">
        <v>122</v>
      </c>
      <c r="C82" s="15" t="s">
        <v>207</v>
      </c>
      <c r="D82" s="15" t="s">
        <v>221</v>
      </c>
      <c r="E82" s="15">
        <v>2023</v>
      </c>
      <c r="F82" s="15" t="s">
        <v>162</v>
      </c>
      <c r="G82" s="15" t="s">
        <v>133</v>
      </c>
      <c r="H82" s="15" t="s">
        <v>136</v>
      </c>
      <c r="I82" s="15" t="s">
        <v>139</v>
      </c>
      <c r="J82" s="15" t="s">
        <v>141</v>
      </c>
      <c r="K82" s="15" t="s">
        <v>289</v>
      </c>
      <c r="L82" s="15" t="s">
        <v>291</v>
      </c>
      <c r="M82" s="15">
        <v>0.25800000000000001</v>
      </c>
      <c r="N82" s="15">
        <v>0.224</v>
      </c>
      <c r="O82" s="15">
        <v>5.0000000000000001E-3</v>
      </c>
      <c r="P82" s="15">
        <v>0.19500000000000001</v>
      </c>
      <c r="Q82" s="15">
        <v>0.127</v>
      </c>
      <c r="R82" s="15">
        <v>0.31</v>
      </c>
      <c r="S82" s="15">
        <v>9.2140000000000004</v>
      </c>
      <c r="U82" s="15">
        <v>21285.145</v>
      </c>
      <c r="V82" s="15">
        <v>1830</v>
      </c>
    </row>
    <row r="83" spans="2:22" ht="30" x14ac:dyDescent="0.25">
      <c r="B83" s="15" t="s">
        <v>122</v>
      </c>
      <c r="C83" s="15" t="s">
        <v>207</v>
      </c>
      <c r="D83" s="15" t="s">
        <v>221</v>
      </c>
      <c r="E83" s="15">
        <v>2023</v>
      </c>
      <c r="F83" s="15" t="s">
        <v>162</v>
      </c>
      <c r="G83" s="15" t="s">
        <v>133</v>
      </c>
      <c r="H83" s="15" t="s">
        <v>136</v>
      </c>
      <c r="I83" s="15" t="s">
        <v>139</v>
      </c>
      <c r="J83" s="15" t="s">
        <v>141</v>
      </c>
      <c r="K83" s="15" t="s">
        <v>289</v>
      </c>
      <c r="L83" s="15" t="s">
        <v>350</v>
      </c>
      <c r="M83" s="15">
        <v>0.219</v>
      </c>
      <c r="N83" s="15">
        <v>0.27500000000000002</v>
      </c>
      <c r="O83" s="15">
        <v>2.3E-2</v>
      </c>
      <c r="P83" s="15">
        <v>0.14399999999999999</v>
      </c>
      <c r="Q83" s="15">
        <v>9.1999999999999998E-2</v>
      </c>
      <c r="R83" s="15">
        <v>0.219</v>
      </c>
      <c r="S83" s="15">
        <v>9.0129999999999999</v>
      </c>
      <c r="U83" s="15">
        <v>21646.494999999999</v>
      </c>
      <c r="V83" s="15">
        <v>140</v>
      </c>
    </row>
    <row r="84" spans="2:22" ht="30" x14ac:dyDescent="0.25">
      <c r="B84" s="15" t="s">
        <v>122</v>
      </c>
      <c r="C84" s="15" t="s">
        <v>207</v>
      </c>
      <c r="D84" s="15" t="s">
        <v>221</v>
      </c>
      <c r="E84" s="15">
        <v>2023</v>
      </c>
      <c r="F84" s="15" t="s">
        <v>162</v>
      </c>
      <c r="G84" s="15" t="s">
        <v>133</v>
      </c>
      <c r="H84" s="15" t="s">
        <v>136</v>
      </c>
      <c r="I84" s="15" t="s">
        <v>139</v>
      </c>
      <c r="J84" s="15" t="s">
        <v>141</v>
      </c>
      <c r="K84" s="15" t="s">
        <v>289</v>
      </c>
      <c r="L84" s="15" t="s">
        <v>292</v>
      </c>
      <c r="M84" s="15">
        <v>0.128</v>
      </c>
      <c r="N84" s="15">
        <v>0.107</v>
      </c>
      <c r="O84" s="15">
        <v>4.0000000000000001E-3</v>
      </c>
      <c r="P84" s="15">
        <v>9.9000000000000005E-2</v>
      </c>
      <c r="Q84" s="15">
        <v>6.8000000000000005E-2</v>
      </c>
      <c r="R84" s="15">
        <v>0.151</v>
      </c>
      <c r="S84" s="15">
        <v>9.02</v>
      </c>
      <c r="U84" s="15">
        <v>22306.13</v>
      </c>
      <c r="V84" s="15">
        <v>680</v>
      </c>
    </row>
    <row r="85" spans="2:22" x14ac:dyDescent="0.25">
      <c r="B85" s="15" t="s">
        <v>122</v>
      </c>
      <c r="C85" s="15" t="s">
        <v>207</v>
      </c>
      <c r="D85" s="15" t="s">
        <v>221</v>
      </c>
      <c r="E85" s="15">
        <v>2023</v>
      </c>
      <c r="F85" s="15" t="s">
        <v>162</v>
      </c>
      <c r="G85" s="15" t="s">
        <v>133</v>
      </c>
      <c r="H85" s="15" t="s">
        <v>136</v>
      </c>
      <c r="I85" s="15" t="s">
        <v>139</v>
      </c>
      <c r="J85" s="15" t="s">
        <v>141</v>
      </c>
      <c r="K85" s="15" t="s">
        <v>289</v>
      </c>
      <c r="L85" s="15" t="s">
        <v>293</v>
      </c>
      <c r="M85" s="15">
        <v>0.22600000000000001</v>
      </c>
      <c r="N85" s="15">
        <v>0.2</v>
      </c>
      <c r="O85" s="15">
        <v>4.0000000000000001E-3</v>
      </c>
      <c r="P85" s="15">
        <v>0.16800000000000001</v>
      </c>
      <c r="Q85" s="15">
        <v>0.108</v>
      </c>
      <c r="R85" s="15">
        <v>0.27900000000000003</v>
      </c>
      <c r="S85" s="15">
        <v>9.11</v>
      </c>
      <c r="U85" s="15">
        <v>21457.491999999998</v>
      </c>
      <c r="V85" s="15">
        <v>2230</v>
      </c>
    </row>
    <row r="86" spans="2:22" x14ac:dyDescent="0.25">
      <c r="B86" s="15" t="s">
        <v>122</v>
      </c>
      <c r="C86" s="15" t="s">
        <v>207</v>
      </c>
      <c r="D86" s="15" t="s">
        <v>221</v>
      </c>
      <c r="E86" s="15">
        <v>2023</v>
      </c>
      <c r="F86" s="15" t="s">
        <v>162</v>
      </c>
      <c r="G86" s="15" t="s">
        <v>133</v>
      </c>
      <c r="H86" s="15" t="s">
        <v>136</v>
      </c>
      <c r="I86" s="15" t="s">
        <v>139</v>
      </c>
      <c r="J86" s="15" t="s">
        <v>141</v>
      </c>
      <c r="K86" s="15" t="s">
        <v>289</v>
      </c>
      <c r="L86" s="15" t="s">
        <v>294</v>
      </c>
      <c r="M86" s="15">
        <v>0.193</v>
      </c>
      <c r="N86" s="15">
        <v>0.16400000000000001</v>
      </c>
      <c r="O86" s="15">
        <v>4.0000000000000001E-3</v>
      </c>
      <c r="P86" s="15">
        <v>0.14399999999999999</v>
      </c>
      <c r="Q86" s="15">
        <v>9.6000000000000002E-2</v>
      </c>
      <c r="R86" s="15">
        <v>0.23200000000000001</v>
      </c>
      <c r="S86" s="15">
        <v>9.1539999999999999</v>
      </c>
      <c r="U86" s="15">
        <v>21369.076000000001</v>
      </c>
      <c r="V86" s="15">
        <v>1750</v>
      </c>
    </row>
    <row r="87" spans="2:22" ht="30" x14ac:dyDescent="0.25">
      <c r="B87" s="15" t="s">
        <v>122</v>
      </c>
      <c r="C87" s="15" t="s">
        <v>207</v>
      </c>
      <c r="D87" s="15" t="s">
        <v>222</v>
      </c>
      <c r="E87" s="15">
        <v>2023</v>
      </c>
      <c r="F87" s="15" t="s">
        <v>162</v>
      </c>
      <c r="G87" s="15" t="s">
        <v>133</v>
      </c>
      <c r="H87" s="15" t="s">
        <v>136</v>
      </c>
      <c r="I87" s="15" t="s">
        <v>139</v>
      </c>
      <c r="J87" s="15" t="s">
        <v>141</v>
      </c>
      <c r="K87" s="15" t="s">
        <v>289</v>
      </c>
      <c r="L87" s="15" t="s">
        <v>290</v>
      </c>
      <c r="M87" s="15">
        <v>0.16900000000000001</v>
      </c>
      <c r="N87" s="15">
        <v>0.13900000000000001</v>
      </c>
      <c r="O87" s="15">
        <v>1.0999999999999999E-2</v>
      </c>
      <c r="P87" s="15">
        <v>0.13100000000000001</v>
      </c>
      <c r="Q87" s="15">
        <v>0.09</v>
      </c>
      <c r="R87" s="15">
        <v>0.189</v>
      </c>
      <c r="S87" s="15">
        <v>9.7390000000000008</v>
      </c>
      <c r="U87" s="15">
        <v>114712.273</v>
      </c>
      <c r="V87" s="15">
        <v>150</v>
      </c>
    </row>
    <row r="88" spans="2:22" x14ac:dyDescent="0.25">
      <c r="B88" s="15" t="s">
        <v>122</v>
      </c>
      <c r="C88" s="15" t="s">
        <v>207</v>
      </c>
      <c r="D88" s="15" t="s">
        <v>222</v>
      </c>
      <c r="E88" s="15">
        <v>2023</v>
      </c>
      <c r="F88" s="15" t="s">
        <v>162</v>
      </c>
      <c r="G88" s="15" t="s">
        <v>133</v>
      </c>
      <c r="H88" s="15" t="s">
        <v>136</v>
      </c>
      <c r="I88" s="15" t="s">
        <v>139</v>
      </c>
      <c r="J88" s="15" t="s">
        <v>141</v>
      </c>
      <c r="K88" s="15" t="s">
        <v>289</v>
      </c>
      <c r="L88" s="15" t="s">
        <v>291</v>
      </c>
      <c r="M88" s="15">
        <v>0.29399999999999998</v>
      </c>
      <c r="N88" s="15">
        <v>0.23599999999999999</v>
      </c>
      <c r="O88" s="15">
        <v>6.0000000000000001E-3</v>
      </c>
      <c r="P88" s="15">
        <v>0.23100000000000001</v>
      </c>
      <c r="Q88" s="15">
        <v>0.15</v>
      </c>
      <c r="R88" s="15">
        <v>0.35799999999999998</v>
      </c>
      <c r="S88" s="15">
        <v>9.4550000000000001</v>
      </c>
      <c r="U88" s="15">
        <v>107877.235</v>
      </c>
      <c r="V88" s="15">
        <v>1830</v>
      </c>
    </row>
    <row r="89" spans="2:22" ht="30" x14ac:dyDescent="0.25">
      <c r="B89" s="15" t="s">
        <v>122</v>
      </c>
      <c r="C89" s="15" t="s">
        <v>207</v>
      </c>
      <c r="D89" s="15" t="s">
        <v>222</v>
      </c>
      <c r="E89" s="15">
        <v>2023</v>
      </c>
      <c r="F89" s="15" t="s">
        <v>162</v>
      </c>
      <c r="G89" s="15" t="s">
        <v>133</v>
      </c>
      <c r="H89" s="15" t="s">
        <v>136</v>
      </c>
      <c r="I89" s="15" t="s">
        <v>139</v>
      </c>
      <c r="J89" s="15" t="s">
        <v>141</v>
      </c>
      <c r="K89" s="15" t="s">
        <v>289</v>
      </c>
      <c r="L89" s="15" t="s">
        <v>350</v>
      </c>
      <c r="M89" s="15">
        <v>0.248</v>
      </c>
      <c r="N89" s="15">
        <v>0.28000000000000003</v>
      </c>
      <c r="O89" s="15">
        <v>2.4E-2</v>
      </c>
      <c r="P89" s="15">
        <v>0.152</v>
      </c>
      <c r="Q89" s="15">
        <v>0.10299999999999999</v>
      </c>
      <c r="R89" s="15">
        <v>0.25</v>
      </c>
      <c r="S89" s="15">
        <v>9.2650000000000006</v>
      </c>
      <c r="U89" s="15">
        <v>107647.156</v>
      </c>
      <c r="V89" s="15">
        <v>140</v>
      </c>
    </row>
    <row r="90" spans="2:22" ht="30" x14ac:dyDescent="0.25">
      <c r="B90" s="15" t="s">
        <v>122</v>
      </c>
      <c r="C90" s="15" t="s">
        <v>207</v>
      </c>
      <c r="D90" s="15" t="s">
        <v>222</v>
      </c>
      <c r="E90" s="15">
        <v>2023</v>
      </c>
      <c r="F90" s="15" t="s">
        <v>162</v>
      </c>
      <c r="G90" s="15" t="s">
        <v>133</v>
      </c>
      <c r="H90" s="15" t="s">
        <v>136</v>
      </c>
      <c r="I90" s="15" t="s">
        <v>139</v>
      </c>
      <c r="J90" s="15" t="s">
        <v>141</v>
      </c>
      <c r="K90" s="15" t="s">
        <v>289</v>
      </c>
      <c r="L90" s="15" t="s">
        <v>292</v>
      </c>
      <c r="M90" s="15">
        <v>0.14199999999999999</v>
      </c>
      <c r="N90" s="15">
        <v>0.11899999999999999</v>
      </c>
      <c r="O90" s="15">
        <v>5.0000000000000001E-3</v>
      </c>
      <c r="P90" s="15">
        <v>0.113</v>
      </c>
      <c r="Q90" s="15">
        <v>7.2999999999999995E-2</v>
      </c>
      <c r="R90" s="15">
        <v>0.17399999999999999</v>
      </c>
      <c r="S90" s="15">
        <v>9.2789999999999999</v>
      </c>
      <c r="U90" s="15">
        <v>110390.31600000001</v>
      </c>
      <c r="V90" s="15">
        <v>680</v>
      </c>
    </row>
    <row r="91" spans="2:22" x14ac:dyDescent="0.25">
      <c r="B91" s="15" t="s">
        <v>122</v>
      </c>
      <c r="C91" s="15" t="s">
        <v>207</v>
      </c>
      <c r="D91" s="15" t="s">
        <v>222</v>
      </c>
      <c r="E91" s="15">
        <v>2023</v>
      </c>
      <c r="F91" s="15" t="s">
        <v>162</v>
      </c>
      <c r="G91" s="15" t="s">
        <v>133</v>
      </c>
      <c r="H91" s="15" t="s">
        <v>136</v>
      </c>
      <c r="I91" s="15" t="s">
        <v>139</v>
      </c>
      <c r="J91" s="15" t="s">
        <v>141</v>
      </c>
      <c r="K91" s="15" t="s">
        <v>289</v>
      </c>
      <c r="L91" s="15" t="s">
        <v>293</v>
      </c>
      <c r="M91" s="15">
        <v>0.26300000000000001</v>
      </c>
      <c r="N91" s="15">
        <v>0.217</v>
      </c>
      <c r="O91" s="15">
        <v>5.0000000000000001E-3</v>
      </c>
      <c r="P91" s="15">
        <v>0.20100000000000001</v>
      </c>
      <c r="Q91" s="15">
        <v>0.127</v>
      </c>
      <c r="R91" s="15">
        <v>0.32500000000000001</v>
      </c>
      <c r="S91" s="15">
        <v>9.36</v>
      </c>
      <c r="U91" s="15">
        <v>107944.83</v>
      </c>
      <c r="V91" s="15">
        <v>2230</v>
      </c>
    </row>
    <row r="92" spans="2:22" x14ac:dyDescent="0.25">
      <c r="B92" s="15" t="s">
        <v>122</v>
      </c>
      <c r="C92" s="15" t="s">
        <v>207</v>
      </c>
      <c r="D92" s="15" t="s">
        <v>222</v>
      </c>
      <c r="E92" s="15">
        <v>2023</v>
      </c>
      <c r="F92" s="15" t="s">
        <v>162</v>
      </c>
      <c r="G92" s="15" t="s">
        <v>133</v>
      </c>
      <c r="H92" s="15" t="s">
        <v>136</v>
      </c>
      <c r="I92" s="15" t="s">
        <v>139</v>
      </c>
      <c r="J92" s="15" t="s">
        <v>141</v>
      </c>
      <c r="K92" s="15" t="s">
        <v>289</v>
      </c>
      <c r="L92" s="15" t="s">
        <v>294</v>
      </c>
      <c r="M92" s="15">
        <v>0.22500000000000001</v>
      </c>
      <c r="N92" s="15">
        <v>0.187</v>
      </c>
      <c r="O92" s="15">
        <v>4.0000000000000001E-3</v>
      </c>
      <c r="P92" s="15">
        <v>0.17100000000000001</v>
      </c>
      <c r="Q92" s="15">
        <v>0.111</v>
      </c>
      <c r="R92" s="15">
        <v>0.27900000000000003</v>
      </c>
      <c r="S92" s="15">
        <v>9.4090000000000007</v>
      </c>
      <c r="U92" s="15">
        <v>109067.266</v>
      </c>
      <c r="V92" s="15">
        <v>1750</v>
      </c>
    </row>
    <row r="93" spans="2:22" ht="30" x14ac:dyDescent="0.25">
      <c r="B93" s="15" t="s">
        <v>122</v>
      </c>
      <c r="C93" s="15" t="s">
        <v>207</v>
      </c>
      <c r="D93" s="15" t="s">
        <v>223</v>
      </c>
      <c r="E93" s="15">
        <v>2023</v>
      </c>
      <c r="F93" s="15" t="s">
        <v>162</v>
      </c>
      <c r="G93" s="15" t="s">
        <v>133</v>
      </c>
      <c r="H93" s="15" t="s">
        <v>136</v>
      </c>
      <c r="I93" s="15" t="s">
        <v>139</v>
      </c>
      <c r="J93" s="15" t="s">
        <v>141</v>
      </c>
      <c r="K93" s="15" t="s">
        <v>289</v>
      </c>
      <c r="L93" s="15" t="s">
        <v>290</v>
      </c>
      <c r="M93" s="15">
        <v>0.19900000000000001</v>
      </c>
      <c r="N93" s="15">
        <v>0.158</v>
      </c>
      <c r="O93" s="15">
        <v>1.2999999999999999E-2</v>
      </c>
      <c r="P93" s="15">
        <v>0.156</v>
      </c>
      <c r="Q93" s="15">
        <v>0.10199999999999999</v>
      </c>
      <c r="R93" s="15">
        <v>0.223</v>
      </c>
      <c r="S93" s="15">
        <v>9.7390000000000008</v>
      </c>
      <c r="U93" s="15">
        <v>114715.933</v>
      </c>
      <c r="V93" s="15">
        <v>150</v>
      </c>
    </row>
    <row r="94" spans="2:22" x14ac:dyDescent="0.25">
      <c r="B94" s="15" t="s">
        <v>122</v>
      </c>
      <c r="C94" s="15" t="s">
        <v>207</v>
      </c>
      <c r="D94" s="15" t="s">
        <v>223</v>
      </c>
      <c r="E94" s="15">
        <v>2023</v>
      </c>
      <c r="F94" s="15" t="s">
        <v>162</v>
      </c>
      <c r="G94" s="15" t="s">
        <v>133</v>
      </c>
      <c r="H94" s="15" t="s">
        <v>136</v>
      </c>
      <c r="I94" s="15" t="s">
        <v>139</v>
      </c>
      <c r="J94" s="15" t="s">
        <v>141</v>
      </c>
      <c r="K94" s="15" t="s">
        <v>289</v>
      </c>
      <c r="L94" s="15" t="s">
        <v>291</v>
      </c>
      <c r="M94" s="15">
        <v>0.34899999999999998</v>
      </c>
      <c r="N94" s="15">
        <v>0.26400000000000001</v>
      </c>
      <c r="O94" s="15">
        <v>6.0000000000000001E-3</v>
      </c>
      <c r="P94" s="15">
        <v>0.28399999999999997</v>
      </c>
      <c r="Q94" s="15">
        <v>0.185</v>
      </c>
      <c r="R94" s="15">
        <v>0.42699999999999999</v>
      </c>
      <c r="S94" s="15">
        <v>9.4540000000000006</v>
      </c>
      <c r="U94" s="15">
        <v>107877.52099999999</v>
      </c>
      <c r="V94" s="15">
        <v>1830</v>
      </c>
    </row>
    <row r="95" spans="2:22" ht="30" x14ac:dyDescent="0.25">
      <c r="B95" s="15" t="s">
        <v>122</v>
      </c>
      <c r="C95" s="15" t="s">
        <v>207</v>
      </c>
      <c r="D95" s="15" t="s">
        <v>223</v>
      </c>
      <c r="E95" s="15">
        <v>2023</v>
      </c>
      <c r="F95" s="15" t="s">
        <v>162</v>
      </c>
      <c r="G95" s="15" t="s">
        <v>133</v>
      </c>
      <c r="H95" s="15" t="s">
        <v>136</v>
      </c>
      <c r="I95" s="15" t="s">
        <v>139</v>
      </c>
      <c r="J95" s="15" t="s">
        <v>141</v>
      </c>
      <c r="K95" s="15" t="s">
        <v>289</v>
      </c>
      <c r="L95" s="15" t="s">
        <v>350</v>
      </c>
      <c r="M95" s="15">
        <v>0.27900000000000003</v>
      </c>
      <c r="N95" s="15">
        <v>0.27300000000000002</v>
      </c>
      <c r="O95" s="15">
        <v>2.3E-2</v>
      </c>
      <c r="P95" s="15">
        <v>0.21</v>
      </c>
      <c r="Q95" s="15">
        <v>0.127</v>
      </c>
      <c r="R95" s="15">
        <v>0.316</v>
      </c>
      <c r="S95" s="15">
        <v>9.2639999999999993</v>
      </c>
      <c r="U95" s="15">
        <v>107647.45600000001</v>
      </c>
      <c r="V95" s="15">
        <v>140</v>
      </c>
    </row>
    <row r="96" spans="2:22" ht="30" x14ac:dyDescent="0.25">
      <c r="B96" s="15" t="s">
        <v>122</v>
      </c>
      <c r="C96" s="15" t="s">
        <v>207</v>
      </c>
      <c r="D96" s="15" t="s">
        <v>223</v>
      </c>
      <c r="E96" s="15">
        <v>2023</v>
      </c>
      <c r="F96" s="15" t="s">
        <v>162</v>
      </c>
      <c r="G96" s="15" t="s">
        <v>133</v>
      </c>
      <c r="H96" s="15" t="s">
        <v>136</v>
      </c>
      <c r="I96" s="15" t="s">
        <v>139</v>
      </c>
      <c r="J96" s="15" t="s">
        <v>141</v>
      </c>
      <c r="K96" s="15" t="s">
        <v>289</v>
      </c>
      <c r="L96" s="15" t="s">
        <v>292</v>
      </c>
      <c r="M96" s="15">
        <v>0.16300000000000001</v>
      </c>
      <c r="N96" s="15">
        <v>0.13200000000000001</v>
      </c>
      <c r="O96" s="15">
        <v>5.0000000000000001E-3</v>
      </c>
      <c r="P96" s="15">
        <v>0.13100000000000001</v>
      </c>
      <c r="Q96" s="15">
        <v>8.2000000000000003E-2</v>
      </c>
      <c r="R96" s="15">
        <v>0.20300000000000001</v>
      </c>
      <c r="S96" s="15">
        <v>9.2789999999999999</v>
      </c>
      <c r="U96" s="15">
        <v>110389.28599999999</v>
      </c>
      <c r="V96" s="15">
        <v>680</v>
      </c>
    </row>
    <row r="97" spans="2:22" x14ac:dyDescent="0.25">
      <c r="B97" s="15" t="s">
        <v>122</v>
      </c>
      <c r="C97" s="15" t="s">
        <v>207</v>
      </c>
      <c r="D97" s="15" t="s">
        <v>223</v>
      </c>
      <c r="E97" s="15">
        <v>2023</v>
      </c>
      <c r="F97" s="15" t="s">
        <v>162</v>
      </c>
      <c r="G97" s="15" t="s">
        <v>133</v>
      </c>
      <c r="H97" s="15" t="s">
        <v>136</v>
      </c>
      <c r="I97" s="15" t="s">
        <v>139</v>
      </c>
      <c r="J97" s="15" t="s">
        <v>141</v>
      </c>
      <c r="K97" s="15" t="s">
        <v>289</v>
      </c>
      <c r="L97" s="15" t="s">
        <v>293</v>
      </c>
      <c r="M97" s="15">
        <v>0.31900000000000001</v>
      </c>
      <c r="N97" s="15">
        <v>0.27200000000000002</v>
      </c>
      <c r="O97" s="15">
        <v>6.0000000000000001E-3</v>
      </c>
      <c r="P97" s="15">
        <v>0.251</v>
      </c>
      <c r="Q97" s="15">
        <v>0.155</v>
      </c>
      <c r="R97" s="15">
        <v>0.38900000000000001</v>
      </c>
      <c r="S97" s="15">
        <v>9.36</v>
      </c>
      <c r="U97" s="15">
        <v>107944.08100000001</v>
      </c>
      <c r="V97" s="15">
        <v>2230</v>
      </c>
    </row>
    <row r="98" spans="2:22" x14ac:dyDescent="0.25">
      <c r="B98" s="15" t="s">
        <v>122</v>
      </c>
      <c r="C98" s="15" t="s">
        <v>207</v>
      </c>
      <c r="D98" s="15" t="s">
        <v>223</v>
      </c>
      <c r="E98" s="15">
        <v>2023</v>
      </c>
      <c r="F98" s="15" t="s">
        <v>162</v>
      </c>
      <c r="G98" s="15" t="s">
        <v>133</v>
      </c>
      <c r="H98" s="15" t="s">
        <v>136</v>
      </c>
      <c r="I98" s="15" t="s">
        <v>139</v>
      </c>
      <c r="J98" s="15" t="s">
        <v>141</v>
      </c>
      <c r="K98" s="15" t="s">
        <v>289</v>
      </c>
      <c r="L98" s="15" t="s">
        <v>294</v>
      </c>
      <c r="M98" s="15">
        <v>0.26800000000000002</v>
      </c>
      <c r="N98" s="15">
        <v>0.22</v>
      </c>
      <c r="O98" s="15">
        <v>5.0000000000000001E-3</v>
      </c>
      <c r="P98" s="15">
        <v>0.21</v>
      </c>
      <c r="Q98" s="15">
        <v>0.13600000000000001</v>
      </c>
      <c r="R98" s="15">
        <v>0.33900000000000002</v>
      </c>
      <c r="S98" s="15">
        <v>9.4090000000000007</v>
      </c>
      <c r="U98" s="15">
        <v>109067.609</v>
      </c>
      <c r="V98" s="15">
        <v>1750</v>
      </c>
    </row>
    <row r="99" spans="2:22" ht="30" x14ac:dyDescent="0.25">
      <c r="B99" s="15" t="s">
        <v>122</v>
      </c>
      <c r="C99" s="15" t="s">
        <v>207</v>
      </c>
      <c r="D99" s="15" t="s">
        <v>224</v>
      </c>
      <c r="E99" s="15">
        <v>2023</v>
      </c>
      <c r="F99" s="15" t="s">
        <v>162</v>
      </c>
      <c r="G99" s="15" t="s">
        <v>133</v>
      </c>
      <c r="H99" s="15" t="s">
        <v>136</v>
      </c>
      <c r="I99" s="15" t="s">
        <v>139</v>
      </c>
      <c r="J99" s="15" t="s">
        <v>141</v>
      </c>
      <c r="K99" s="15" t="s">
        <v>289</v>
      </c>
      <c r="L99" s="15" t="s">
        <v>290</v>
      </c>
      <c r="M99" s="15">
        <v>0.223</v>
      </c>
      <c r="N99" s="15">
        <v>0.17699999999999999</v>
      </c>
      <c r="O99" s="15">
        <v>1.4E-2</v>
      </c>
      <c r="P99" s="15">
        <v>0.17199999999999999</v>
      </c>
      <c r="Q99" s="15">
        <v>0.11600000000000001</v>
      </c>
      <c r="R99" s="15">
        <v>0.27200000000000002</v>
      </c>
      <c r="S99" s="15">
        <v>10.199999999999999</v>
      </c>
      <c r="U99" s="15">
        <v>287299.51199999999</v>
      </c>
      <c r="V99" s="15">
        <v>150</v>
      </c>
    </row>
    <row r="100" spans="2:22" x14ac:dyDescent="0.25">
      <c r="B100" s="15" t="s">
        <v>122</v>
      </c>
      <c r="C100" s="15" t="s">
        <v>207</v>
      </c>
      <c r="D100" s="15" t="s">
        <v>224</v>
      </c>
      <c r="E100" s="15">
        <v>2023</v>
      </c>
      <c r="F100" s="15" t="s">
        <v>162</v>
      </c>
      <c r="G100" s="15" t="s">
        <v>133</v>
      </c>
      <c r="H100" s="15" t="s">
        <v>136</v>
      </c>
      <c r="I100" s="15" t="s">
        <v>139</v>
      </c>
      <c r="J100" s="15" t="s">
        <v>141</v>
      </c>
      <c r="K100" s="15" t="s">
        <v>289</v>
      </c>
      <c r="L100" s="15" t="s">
        <v>291</v>
      </c>
      <c r="M100" s="15">
        <v>0.38800000000000001</v>
      </c>
      <c r="N100" s="15">
        <v>0.27200000000000002</v>
      </c>
      <c r="O100" s="15">
        <v>6.0000000000000001E-3</v>
      </c>
      <c r="P100" s="15">
        <v>0.33</v>
      </c>
      <c r="Q100" s="15">
        <v>0.216</v>
      </c>
      <c r="R100" s="15">
        <v>0.46400000000000002</v>
      </c>
      <c r="S100" s="15">
        <v>9.9130000000000003</v>
      </c>
      <c r="U100" s="15">
        <v>271886.95299999998</v>
      </c>
      <c r="V100" s="15">
        <v>1830</v>
      </c>
    </row>
    <row r="101" spans="2:22" ht="30" x14ac:dyDescent="0.25">
      <c r="B101" s="15" t="s">
        <v>122</v>
      </c>
      <c r="C101" s="15" t="s">
        <v>207</v>
      </c>
      <c r="D101" s="15" t="s">
        <v>224</v>
      </c>
      <c r="E101" s="15">
        <v>2023</v>
      </c>
      <c r="F101" s="15" t="s">
        <v>162</v>
      </c>
      <c r="G101" s="15" t="s">
        <v>133</v>
      </c>
      <c r="H101" s="15" t="s">
        <v>136</v>
      </c>
      <c r="I101" s="15" t="s">
        <v>139</v>
      </c>
      <c r="J101" s="15" t="s">
        <v>141</v>
      </c>
      <c r="K101" s="15" t="s">
        <v>289</v>
      </c>
      <c r="L101" s="15" t="s">
        <v>350</v>
      </c>
      <c r="M101" s="15">
        <v>0.29899999999999999</v>
      </c>
      <c r="N101" s="15">
        <v>0.27500000000000002</v>
      </c>
      <c r="O101" s="15">
        <v>2.3E-2</v>
      </c>
      <c r="P101" s="15">
        <v>0.23100000000000001</v>
      </c>
      <c r="Q101" s="15">
        <v>0.15</v>
      </c>
      <c r="R101" s="15">
        <v>0.34799999999999998</v>
      </c>
      <c r="S101" s="15">
        <v>9.7430000000000003</v>
      </c>
      <c r="U101" s="15">
        <v>268463.98599999998</v>
      </c>
      <c r="V101" s="15">
        <v>140</v>
      </c>
    </row>
    <row r="102" spans="2:22" ht="30" x14ac:dyDescent="0.25">
      <c r="B102" s="15" t="s">
        <v>122</v>
      </c>
      <c r="C102" s="15" t="s">
        <v>207</v>
      </c>
      <c r="D102" s="15" t="s">
        <v>224</v>
      </c>
      <c r="E102" s="15">
        <v>2023</v>
      </c>
      <c r="F102" s="15" t="s">
        <v>162</v>
      </c>
      <c r="G102" s="15" t="s">
        <v>133</v>
      </c>
      <c r="H102" s="15" t="s">
        <v>136</v>
      </c>
      <c r="I102" s="15" t="s">
        <v>139</v>
      </c>
      <c r="J102" s="15" t="s">
        <v>141</v>
      </c>
      <c r="K102" s="15" t="s">
        <v>289</v>
      </c>
      <c r="L102" s="15" t="s">
        <v>292</v>
      </c>
      <c r="M102" s="15">
        <v>0.187</v>
      </c>
      <c r="N102" s="15">
        <v>0.16300000000000001</v>
      </c>
      <c r="O102" s="15">
        <v>6.0000000000000001E-3</v>
      </c>
      <c r="P102" s="15">
        <v>0.14799999999999999</v>
      </c>
      <c r="Q102" s="15">
        <v>9.5000000000000001E-2</v>
      </c>
      <c r="R102" s="15">
        <v>0.22700000000000001</v>
      </c>
      <c r="S102" s="15">
        <v>9.7789999999999999</v>
      </c>
      <c r="U102" s="15">
        <v>275204.21899999998</v>
      </c>
      <c r="V102" s="15">
        <v>680</v>
      </c>
    </row>
    <row r="103" spans="2:22" x14ac:dyDescent="0.25">
      <c r="B103" s="15" t="s">
        <v>122</v>
      </c>
      <c r="C103" s="15" t="s">
        <v>207</v>
      </c>
      <c r="D103" s="15" t="s">
        <v>224</v>
      </c>
      <c r="E103" s="15">
        <v>2023</v>
      </c>
      <c r="F103" s="15" t="s">
        <v>162</v>
      </c>
      <c r="G103" s="15" t="s">
        <v>133</v>
      </c>
      <c r="H103" s="15" t="s">
        <v>136</v>
      </c>
      <c r="I103" s="15" t="s">
        <v>139</v>
      </c>
      <c r="J103" s="15" t="s">
        <v>141</v>
      </c>
      <c r="K103" s="15" t="s">
        <v>289</v>
      </c>
      <c r="L103" s="15" t="s">
        <v>293</v>
      </c>
      <c r="M103" s="15">
        <v>0.34399999999999997</v>
      </c>
      <c r="N103" s="15">
        <v>0.26700000000000002</v>
      </c>
      <c r="O103" s="15">
        <v>6.0000000000000001E-3</v>
      </c>
      <c r="P103" s="15">
        <v>0.27900000000000003</v>
      </c>
      <c r="Q103" s="15">
        <v>0.18099999999999999</v>
      </c>
      <c r="R103" s="15">
        <v>0.42799999999999999</v>
      </c>
      <c r="S103" s="15">
        <v>9.8339999999999996</v>
      </c>
      <c r="U103" s="15">
        <v>270637.39500000002</v>
      </c>
      <c r="V103" s="15">
        <v>2230</v>
      </c>
    </row>
    <row r="104" spans="2:22" x14ac:dyDescent="0.25">
      <c r="B104" s="15" t="s">
        <v>122</v>
      </c>
      <c r="C104" s="15" t="s">
        <v>207</v>
      </c>
      <c r="D104" s="15" t="s">
        <v>224</v>
      </c>
      <c r="E104" s="15">
        <v>2023</v>
      </c>
      <c r="F104" s="15" t="s">
        <v>162</v>
      </c>
      <c r="G104" s="15" t="s">
        <v>133</v>
      </c>
      <c r="H104" s="15" t="s">
        <v>136</v>
      </c>
      <c r="I104" s="15" t="s">
        <v>139</v>
      </c>
      <c r="J104" s="15" t="s">
        <v>141</v>
      </c>
      <c r="K104" s="15" t="s">
        <v>289</v>
      </c>
      <c r="L104" s="15" t="s">
        <v>294</v>
      </c>
      <c r="M104" s="15">
        <v>0.29399999999999998</v>
      </c>
      <c r="N104" s="15">
        <v>0.219</v>
      </c>
      <c r="O104" s="15">
        <v>5.0000000000000001E-3</v>
      </c>
      <c r="P104" s="15">
        <v>0.23899999999999999</v>
      </c>
      <c r="Q104" s="15">
        <v>0.154</v>
      </c>
      <c r="R104" s="15">
        <v>0.36199999999999999</v>
      </c>
      <c r="S104" s="15">
        <v>9.8940000000000001</v>
      </c>
      <c r="U104" s="15">
        <v>274138.02500000002</v>
      </c>
      <c r="V104" s="15">
        <v>1750</v>
      </c>
    </row>
    <row r="105" spans="2:22" ht="30" x14ac:dyDescent="0.25">
      <c r="B105" s="15" t="s">
        <v>122</v>
      </c>
      <c r="C105" s="15" t="s">
        <v>207</v>
      </c>
      <c r="D105" s="15" t="s">
        <v>225</v>
      </c>
      <c r="E105" s="15">
        <v>2023</v>
      </c>
      <c r="F105" s="15" t="s">
        <v>162</v>
      </c>
      <c r="G105" s="15" t="s">
        <v>133</v>
      </c>
      <c r="H105" s="15" t="s">
        <v>136</v>
      </c>
      <c r="I105" s="15" t="s">
        <v>139</v>
      </c>
      <c r="J105" s="15" t="s">
        <v>141</v>
      </c>
      <c r="K105" s="15" t="s">
        <v>289</v>
      </c>
      <c r="L105" s="15" t="s">
        <v>290</v>
      </c>
      <c r="M105" s="15">
        <v>0.23799999999999999</v>
      </c>
      <c r="N105" s="15">
        <v>0.17899999999999999</v>
      </c>
      <c r="O105" s="15">
        <v>1.4999999999999999E-2</v>
      </c>
      <c r="P105" s="15">
        <v>0.189</v>
      </c>
      <c r="Q105" s="15">
        <v>0.13300000000000001</v>
      </c>
      <c r="R105" s="15">
        <v>0.28399999999999997</v>
      </c>
      <c r="S105" s="15">
        <v>10.199999999999999</v>
      </c>
      <c r="U105" s="15">
        <v>287297.864</v>
      </c>
      <c r="V105" s="15">
        <v>150</v>
      </c>
    </row>
    <row r="106" spans="2:22" x14ac:dyDescent="0.25">
      <c r="B106" s="15" t="s">
        <v>122</v>
      </c>
      <c r="C106" s="15" t="s">
        <v>207</v>
      </c>
      <c r="D106" s="15" t="s">
        <v>225</v>
      </c>
      <c r="E106" s="15">
        <v>2023</v>
      </c>
      <c r="F106" s="15" t="s">
        <v>162</v>
      </c>
      <c r="G106" s="15" t="s">
        <v>133</v>
      </c>
      <c r="H106" s="15" t="s">
        <v>136</v>
      </c>
      <c r="I106" s="15" t="s">
        <v>139</v>
      </c>
      <c r="J106" s="15" t="s">
        <v>141</v>
      </c>
      <c r="K106" s="15" t="s">
        <v>289</v>
      </c>
      <c r="L106" s="15" t="s">
        <v>291</v>
      </c>
      <c r="M106" s="15">
        <v>0.41599999999999998</v>
      </c>
      <c r="N106" s="15">
        <v>0.28000000000000003</v>
      </c>
      <c r="O106" s="15">
        <v>7.0000000000000001E-3</v>
      </c>
      <c r="P106" s="15">
        <v>0.36</v>
      </c>
      <c r="Q106" s="15">
        <v>0.24199999999999999</v>
      </c>
      <c r="R106" s="15">
        <v>0.499</v>
      </c>
      <c r="S106" s="15">
        <v>9.9130000000000003</v>
      </c>
      <c r="U106" s="15">
        <v>271890.46999999997</v>
      </c>
      <c r="V106" s="15">
        <v>1830</v>
      </c>
    </row>
    <row r="107" spans="2:22" ht="30" x14ac:dyDescent="0.25">
      <c r="B107" s="15" t="s">
        <v>122</v>
      </c>
      <c r="C107" s="15" t="s">
        <v>207</v>
      </c>
      <c r="D107" s="15" t="s">
        <v>225</v>
      </c>
      <c r="E107" s="15">
        <v>2023</v>
      </c>
      <c r="F107" s="15" t="s">
        <v>162</v>
      </c>
      <c r="G107" s="15" t="s">
        <v>133</v>
      </c>
      <c r="H107" s="15" t="s">
        <v>136</v>
      </c>
      <c r="I107" s="15" t="s">
        <v>139</v>
      </c>
      <c r="J107" s="15" t="s">
        <v>141</v>
      </c>
      <c r="K107" s="15" t="s">
        <v>289</v>
      </c>
      <c r="L107" s="15" t="s">
        <v>350</v>
      </c>
      <c r="M107" s="15">
        <v>0.32300000000000001</v>
      </c>
      <c r="N107" s="15">
        <v>0.29299999999999998</v>
      </c>
      <c r="O107" s="15">
        <v>2.5000000000000001E-2</v>
      </c>
      <c r="P107" s="15">
        <v>0.221</v>
      </c>
      <c r="Q107" s="15">
        <v>0.158</v>
      </c>
      <c r="R107" s="15">
        <v>0.37</v>
      </c>
      <c r="S107" s="15">
        <v>9.7439999999999998</v>
      </c>
      <c r="U107" s="15">
        <v>268469.50900000002</v>
      </c>
      <c r="V107" s="15">
        <v>140</v>
      </c>
    </row>
    <row r="108" spans="2:22" ht="30" x14ac:dyDescent="0.25">
      <c r="B108" s="15" t="s">
        <v>122</v>
      </c>
      <c r="C108" s="15" t="s">
        <v>207</v>
      </c>
      <c r="D108" s="15" t="s">
        <v>225</v>
      </c>
      <c r="E108" s="15">
        <v>2023</v>
      </c>
      <c r="F108" s="15" t="s">
        <v>162</v>
      </c>
      <c r="G108" s="15" t="s">
        <v>133</v>
      </c>
      <c r="H108" s="15" t="s">
        <v>136</v>
      </c>
      <c r="I108" s="15" t="s">
        <v>139</v>
      </c>
      <c r="J108" s="15" t="s">
        <v>141</v>
      </c>
      <c r="K108" s="15" t="s">
        <v>289</v>
      </c>
      <c r="L108" s="15" t="s">
        <v>292</v>
      </c>
      <c r="M108" s="15">
        <v>0.20100000000000001</v>
      </c>
      <c r="N108" s="15">
        <v>0.151</v>
      </c>
      <c r="O108" s="15">
        <v>6.0000000000000001E-3</v>
      </c>
      <c r="P108" s="15">
        <v>0.16700000000000001</v>
      </c>
      <c r="Q108" s="15">
        <v>0.11</v>
      </c>
      <c r="R108" s="15">
        <v>0.249</v>
      </c>
      <c r="S108" s="15">
        <v>9.7799999999999994</v>
      </c>
      <c r="U108" s="15">
        <v>275203.48200000002</v>
      </c>
      <c r="V108" s="15">
        <v>680</v>
      </c>
    </row>
    <row r="109" spans="2:22" x14ac:dyDescent="0.25">
      <c r="B109" s="15" t="s">
        <v>122</v>
      </c>
      <c r="C109" s="15" t="s">
        <v>207</v>
      </c>
      <c r="D109" s="15" t="s">
        <v>225</v>
      </c>
      <c r="E109" s="15">
        <v>2023</v>
      </c>
      <c r="F109" s="15" t="s">
        <v>162</v>
      </c>
      <c r="G109" s="15" t="s">
        <v>133</v>
      </c>
      <c r="H109" s="15" t="s">
        <v>136</v>
      </c>
      <c r="I109" s="15" t="s">
        <v>139</v>
      </c>
      <c r="J109" s="15" t="s">
        <v>141</v>
      </c>
      <c r="K109" s="15" t="s">
        <v>289</v>
      </c>
      <c r="L109" s="15" t="s">
        <v>293</v>
      </c>
      <c r="M109" s="15">
        <v>0.36099999999999999</v>
      </c>
      <c r="N109" s="15">
        <v>0.253</v>
      </c>
      <c r="O109" s="15">
        <v>5.0000000000000001E-3</v>
      </c>
      <c r="P109" s="15">
        <v>0.3</v>
      </c>
      <c r="Q109" s="15">
        <v>0.2</v>
      </c>
      <c r="R109" s="15">
        <v>0.44700000000000001</v>
      </c>
      <c r="S109" s="15">
        <v>9.8339999999999996</v>
      </c>
      <c r="U109" s="15">
        <v>270638.86200000002</v>
      </c>
      <c r="V109" s="15">
        <v>2230</v>
      </c>
    </row>
    <row r="110" spans="2:22" x14ac:dyDescent="0.25">
      <c r="B110" s="15" t="s">
        <v>122</v>
      </c>
      <c r="C110" s="15" t="s">
        <v>207</v>
      </c>
      <c r="D110" s="15" t="s">
        <v>225</v>
      </c>
      <c r="E110" s="15">
        <v>2023</v>
      </c>
      <c r="F110" s="15" t="s">
        <v>162</v>
      </c>
      <c r="G110" s="15" t="s">
        <v>133</v>
      </c>
      <c r="H110" s="15" t="s">
        <v>136</v>
      </c>
      <c r="I110" s="15" t="s">
        <v>139</v>
      </c>
      <c r="J110" s="15" t="s">
        <v>141</v>
      </c>
      <c r="K110" s="15" t="s">
        <v>289</v>
      </c>
      <c r="L110" s="15" t="s">
        <v>294</v>
      </c>
      <c r="M110" s="15">
        <v>0.31</v>
      </c>
      <c r="N110" s="15">
        <v>0.20899999999999999</v>
      </c>
      <c r="O110" s="15">
        <v>5.0000000000000001E-3</v>
      </c>
      <c r="P110" s="15">
        <v>0.26</v>
      </c>
      <c r="Q110" s="15">
        <v>0.17199999999999999</v>
      </c>
      <c r="R110" s="15">
        <v>0.38300000000000001</v>
      </c>
      <c r="S110" s="15">
        <v>9.8940000000000001</v>
      </c>
      <c r="U110" s="15">
        <v>274136.25400000002</v>
      </c>
      <c r="V110" s="15">
        <v>1750</v>
      </c>
    </row>
    <row r="111" spans="2:22" ht="30" x14ac:dyDescent="0.25">
      <c r="B111" s="15" t="s">
        <v>122</v>
      </c>
      <c r="C111" s="15" t="s">
        <v>207</v>
      </c>
      <c r="D111" s="15" t="s">
        <v>226</v>
      </c>
      <c r="E111" s="15">
        <v>2023</v>
      </c>
      <c r="F111" s="15" t="s">
        <v>162</v>
      </c>
      <c r="G111" s="15" t="s">
        <v>133</v>
      </c>
      <c r="H111" s="15" t="s">
        <v>136</v>
      </c>
      <c r="I111" s="15" t="s">
        <v>139</v>
      </c>
      <c r="J111" s="15" t="s">
        <v>141</v>
      </c>
      <c r="K111" s="15" t="s">
        <v>289</v>
      </c>
      <c r="L111" s="15" t="s">
        <v>290</v>
      </c>
      <c r="M111" s="15">
        <v>0.249</v>
      </c>
      <c r="N111" s="15">
        <v>0.17899999999999999</v>
      </c>
      <c r="O111" s="15">
        <v>1.4999999999999999E-2</v>
      </c>
      <c r="P111" s="15">
        <v>0.214</v>
      </c>
      <c r="Q111" s="15">
        <v>0.13600000000000001</v>
      </c>
      <c r="R111" s="15">
        <v>0.28000000000000003</v>
      </c>
      <c r="S111" s="15">
        <v>10.912000000000001</v>
      </c>
      <c r="U111" s="15">
        <v>559197.995</v>
      </c>
      <c r="V111" s="15">
        <v>150</v>
      </c>
    </row>
    <row r="112" spans="2:22" x14ac:dyDescent="0.25">
      <c r="B112" s="15" t="s">
        <v>122</v>
      </c>
      <c r="C112" s="15" t="s">
        <v>207</v>
      </c>
      <c r="D112" s="15" t="s">
        <v>226</v>
      </c>
      <c r="E112" s="15">
        <v>2023</v>
      </c>
      <c r="F112" s="15" t="s">
        <v>162</v>
      </c>
      <c r="G112" s="15" t="s">
        <v>133</v>
      </c>
      <c r="H112" s="15" t="s">
        <v>136</v>
      </c>
      <c r="I112" s="15" t="s">
        <v>139</v>
      </c>
      <c r="J112" s="15" t="s">
        <v>141</v>
      </c>
      <c r="K112" s="15" t="s">
        <v>289</v>
      </c>
      <c r="L112" s="15" t="s">
        <v>291</v>
      </c>
      <c r="M112" s="15">
        <v>0.42399999999999999</v>
      </c>
      <c r="N112" s="15">
        <v>0.26900000000000002</v>
      </c>
      <c r="O112" s="15">
        <v>6.0000000000000001E-3</v>
      </c>
      <c r="P112" s="15">
        <v>0.371</v>
      </c>
      <c r="Q112" s="15">
        <v>0.25600000000000001</v>
      </c>
      <c r="R112" s="15">
        <v>0.51500000000000001</v>
      </c>
      <c r="S112" s="15">
        <v>10.627000000000001</v>
      </c>
      <c r="U112" s="15">
        <v>532037.93799999997</v>
      </c>
      <c r="V112" s="15">
        <v>1830</v>
      </c>
    </row>
    <row r="113" spans="2:22" ht="30" x14ac:dyDescent="0.25">
      <c r="B113" s="15" t="s">
        <v>122</v>
      </c>
      <c r="C113" s="15" t="s">
        <v>207</v>
      </c>
      <c r="D113" s="15" t="s">
        <v>226</v>
      </c>
      <c r="E113" s="15">
        <v>2023</v>
      </c>
      <c r="F113" s="15" t="s">
        <v>162</v>
      </c>
      <c r="G113" s="15" t="s">
        <v>133</v>
      </c>
      <c r="H113" s="15" t="s">
        <v>136</v>
      </c>
      <c r="I113" s="15" t="s">
        <v>139</v>
      </c>
      <c r="J113" s="15" t="s">
        <v>141</v>
      </c>
      <c r="K113" s="15" t="s">
        <v>289</v>
      </c>
      <c r="L113" s="15" t="s">
        <v>350</v>
      </c>
      <c r="M113" s="15">
        <v>0.32600000000000001</v>
      </c>
      <c r="N113" s="15">
        <v>0.28000000000000003</v>
      </c>
      <c r="O113" s="15">
        <v>2.4E-2</v>
      </c>
      <c r="P113" s="15">
        <v>0.24</v>
      </c>
      <c r="Q113" s="15">
        <v>0.16300000000000001</v>
      </c>
      <c r="R113" s="15">
        <v>0.35399999999999998</v>
      </c>
      <c r="S113" s="15">
        <v>10.481</v>
      </c>
      <c r="U113" s="15">
        <v>523893.18699999998</v>
      </c>
      <c r="V113" s="15">
        <v>140</v>
      </c>
    </row>
    <row r="114" spans="2:22" ht="30" x14ac:dyDescent="0.25">
      <c r="B114" s="15" t="s">
        <v>122</v>
      </c>
      <c r="C114" s="15" t="s">
        <v>207</v>
      </c>
      <c r="D114" s="15" t="s">
        <v>226</v>
      </c>
      <c r="E114" s="15">
        <v>2023</v>
      </c>
      <c r="F114" s="15" t="s">
        <v>162</v>
      </c>
      <c r="G114" s="15" t="s">
        <v>133</v>
      </c>
      <c r="H114" s="15" t="s">
        <v>136</v>
      </c>
      <c r="I114" s="15" t="s">
        <v>139</v>
      </c>
      <c r="J114" s="15" t="s">
        <v>141</v>
      </c>
      <c r="K114" s="15" t="s">
        <v>289</v>
      </c>
      <c r="L114" s="15" t="s">
        <v>292</v>
      </c>
      <c r="M114" s="15">
        <v>0.20799999999999999</v>
      </c>
      <c r="N114" s="15">
        <v>0.14699999999999999</v>
      </c>
      <c r="O114" s="15">
        <v>6.0000000000000001E-3</v>
      </c>
      <c r="P114" s="15">
        <v>0.17799999999999999</v>
      </c>
      <c r="Q114" s="15">
        <v>0.11899999999999999</v>
      </c>
      <c r="R114" s="15">
        <v>0.25700000000000001</v>
      </c>
      <c r="S114" s="15">
        <v>10.541</v>
      </c>
      <c r="U114" s="15">
        <v>536017.04200000002</v>
      </c>
      <c r="V114" s="15">
        <v>680</v>
      </c>
    </row>
    <row r="115" spans="2:22" x14ac:dyDescent="0.25">
      <c r="B115" s="15" t="s">
        <v>122</v>
      </c>
      <c r="C115" s="15" t="s">
        <v>207</v>
      </c>
      <c r="D115" s="15" t="s">
        <v>226</v>
      </c>
      <c r="E115" s="15">
        <v>2023</v>
      </c>
      <c r="F115" s="15" t="s">
        <v>162</v>
      </c>
      <c r="G115" s="15" t="s">
        <v>133</v>
      </c>
      <c r="H115" s="15" t="s">
        <v>136</v>
      </c>
      <c r="I115" s="15" t="s">
        <v>139</v>
      </c>
      <c r="J115" s="15" t="s">
        <v>141</v>
      </c>
      <c r="K115" s="15" t="s">
        <v>289</v>
      </c>
      <c r="L115" s="15" t="s">
        <v>293</v>
      </c>
      <c r="M115" s="15">
        <v>0.36799999999999999</v>
      </c>
      <c r="N115" s="15">
        <v>0.23300000000000001</v>
      </c>
      <c r="O115" s="15">
        <v>5.0000000000000001E-3</v>
      </c>
      <c r="P115" s="15">
        <v>0.315</v>
      </c>
      <c r="Q115" s="15">
        <v>0.216</v>
      </c>
      <c r="R115" s="15">
        <v>0.45600000000000002</v>
      </c>
      <c r="S115" s="15">
        <v>10.567</v>
      </c>
      <c r="U115" s="15">
        <v>529068.495</v>
      </c>
      <c r="V115" s="15">
        <v>2230</v>
      </c>
    </row>
    <row r="116" spans="2:22" x14ac:dyDescent="0.25">
      <c r="B116" s="15" t="s">
        <v>122</v>
      </c>
      <c r="C116" s="15" t="s">
        <v>207</v>
      </c>
      <c r="D116" s="15" t="s">
        <v>226</v>
      </c>
      <c r="E116" s="15">
        <v>2023</v>
      </c>
      <c r="F116" s="15" t="s">
        <v>162</v>
      </c>
      <c r="G116" s="15" t="s">
        <v>133</v>
      </c>
      <c r="H116" s="15" t="s">
        <v>136</v>
      </c>
      <c r="I116" s="15" t="s">
        <v>139</v>
      </c>
      <c r="J116" s="15" t="s">
        <v>141</v>
      </c>
      <c r="K116" s="15" t="s">
        <v>289</v>
      </c>
      <c r="L116" s="15" t="s">
        <v>294</v>
      </c>
      <c r="M116" s="15">
        <v>0.314</v>
      </c>
      <c r="N116" s="15">
        <v>0.19900000000000001</v>
      </c>
      <c r="O116" s="15">
        <v>5.0000000000000001E-3</v>
      </c>
      <c r="P116" s="15">
        <v>0.26800000000000002</v>
      </c>
      <c r="Q116" s="15">
        <v>0.18099999999999999</v>
      </c>
      <c r="R116" s="15">
        <v>0.39400000000000002</v>
      </c>
      <c r="S116" s="15">
        <v>10.645</v>
      </c>
      <c r="U116" s="15">
        <v>536019.47699999996</v>
      </c>
      <c r="V116" s="15">
        <v>1750</v>
      </c>
    </row>
    <row r="117" spans="2:22" ht="30" x14ac:dyDescent="0.25">
      <c r="B117" s="15" t="s">
        <v>122</v>
      </c>
      <c r="C117" s="15" t="s">
        <v>207</v>
      </c>
      <c r="D117" s="15" t="s">
        <v>227</v>
      </c>
      <c r="E117" s="15">
        <v>2023</v>
      </c>
      <c r="F117" s="15" t="s">
        <v>162</v>
      </c>
      <c r="G117" s="15" t="s">
        <v>133</v>
      </c>
      <c r="H117" s="15" t="s">
        <v>136</v>
      </c>
      <c r="I117" s="15" t="s">
        <v>139</v>
      </c>
      <c r="J117" s="15" t="s">
        <v>141</v>
      </c>
      <c r="K117" s="15" t="s">
        <v>289</v>
      </c>
      <c r="L117" s="15" t="s">
        <v>290</v>
      </c>
      <c r="M117" s="15">
        <v>0.248</v>
      </c>
      <c r="N117" s="15">
        <v>0.16800000000000001</v>
      </c>
      <c r="O117" s="15">
        <v>1.4E-2</v>
      </c>
      <c r="P117" s="15">
        <v>0.21199999999999999</v>
      </c>
      <c r="Q117" s="15">
        <v>0.13600000000000001</v>
      </c>
      <c r="R117" s="15">
        <v>0.29599999999999999</v>
      </c>
      <c r="S117" s="15">
        <v>10.913</v>
      </c>
      <c r="U117" s="15">
        <v>559183.33900000004</v>
      </c>
      <c r="V117" s="15">
        <v>150</v>
      </c>
    </row>
    <row r="118" spans="2:22" x14ac:dyDescent="0.25">
      <c r="B118" s="15" t="s">
        <v>122</v>
      </c>
      <c r="C118" s="15" t="s">
        <v>207</v>
      </c>
      <c r="D118" s="15" t="s">
        <v>227</v>
      </c>
      <c r="E118" s="15">
        <v>2023</v>
      </c>
      <c r="F118" s="15" t="s">
        <v>162</v>
      </c>
      <c r="G118" s="15" t="s">
        <v>133</v>
      </c>
      <c r="H118" s="15" t="s">
        <v>136</v>
      </c>
      <c r="I118" s="15" t="s">
        <v>139</v>
      </c>
      <c r="J118" s="15" t="s">
        <v>141</v>
      </c>
      <c r="K118" s="15" t="s">
        <v>289</v>
      </c>
      <c r="L118" s="15" t="s">
        <v>291</v>
      </c>
      <c r="M118" s="15">
        <v>0.42799999999999999</v>
      </c>
      <c r="N118" s="15">
        <v>0.26200000000000001</v>
      </c>
      <c r="O118" s="15">
        <v>6.0000000000000001E-3</v>
      </c>
      <c r="P118" s="15">
        <v>0.378</v>
      </c>
      <c r="Q118" s="15">
        <v>0.26800000000000002</v>
      </c>
      <c r="R118" s="15">
        <v>0.52200000000000002</v>
      </c>
      <c r="S118" s="15">
        <v>10.628</v>
      </c>
      <c r="U118" s="15">
        <v>532041.85699999996</v>
      </c>
      <c r="V118" s="15">
        <v>1830</v>
      </c>
    </row>
    <row r="119" spans="2:22" ht="30" x14ac:dyDescent="0.25">
      <c r="B119" s="15" t="s">
        <v>122</v>
      </c>
      <c r="C119" s="15" t="s">
        <v>207</v>
      </c>
      <c r="D119" s="15" t="s">
        <v>227</v>
      </c>
      <c r="E119" s="15">
        <v>2023</v>
      </c>
      <c r="F119" s="15" t="s">
        <v>162</v>
      </c>
      <c r="G119" s="15" t="s">
        <v>133</v>
      </c>
      <c r="H119" s="15" t="s">
        <v>136</v>
      </c>
      <c r="I119" s="15" t="s">
        <v>139</v>
      </c>
      <c r="J119" s="15" t="s">
        <v>141</v>
      </c>
      <c r="K119" s="15" t="s">
        <v>289</v>
      </c>
      <c r="L119" s="15" t="s">
        <v>350</v>
      </c>
      <c r="M119" s="15">
        <v>0.33400000000000002</v>
      </c>
      <c r="N119" s="15">
        <v>0.27600000000000002</v>
      </c>
      <c r="O119" s="15">
        <v>2.3E-2</v>
      </c>
      <c r="P119" s="15">
        <v>0.255</v>
      </c>
      <c r="Q119" s="15">
        <v>0.182</v>
      </c>
      <c r="R119" s="15">
        <v>0.39500000000000002</v>
      </c>
      <c r="S119" s="15">
        <v>10.481</v>
      </c>
      <c r="U119" s="15">
        <v>523900.848</v>
      </c>
      <c r="V119" s="15">
        <v>140</v>
      </c>
    </row>
    <row r="120" spans="2:22" ht="30" x14ac:dyDescent="0.25">
      <c r="B120" s="15" t="s">
        <v>122</v>
      </c>
      <c r="C120" s="15" t="s">
        <v>207</v>
      </c>
      <c r="D120" s="15" t="s">
        <v>227</v>
      </c>
      <c r="E120" s="15">
        <v>2023</v>
      </c>
      <c r="F120" s="15" t="s">
        <v>162</v>
      </c>
      <c r="G120" s="15" t="s">
        <v>133</v>
      </c>
      <c r="H120" s="15" t="s">
        <v>136</v>
      </c>
      <c r="I120" s="15" t="s">
        <v>139</v>
      </c>
      <c r="J120" s="15" t="s">
        <v>141</v>
      </c>
      <c r="K120" s="15" t="s">
        <v>289</v>
      </c>
      <c r="L120" s="15" t="s">
        <v>292</v>
      </c>
      <c r="M120" s="15">
        <v>0.215</v>
      </c>
      <c r="N120" s="15">
        <v>0.14799999999999999</v>
      </c>
      <c r="O120" s="15">
        <v>6.0000000000000001E-3</v>
      </c>
      <c r="P120" s="15">
        <v>0.184</v>
      </c>
      <c r="Q120" s="15">
        <v>0.128</v>
      </c>
      <c r="R120" s="15">
        <v>0.26100000000000001</v>
      </c>
      <c r="S120" s="15">
        <v>10.542</v>
      </c>
      <c r="U120" s="15">
        <v>536022.91299999994</v>
      </c>
      <c r="V120" s="15">
        <v>680</v>
      </c>
    </row>
    <row r="121" spans="2:22" x14ac:dyDescent="0.25">
      <c r="B121" s="15" t="s">
        <v>122</v>
      </c>
      <c r="C121" s="15" t="s">
        <v>207</v>
      </c>
      <c r="D121" s="15" t="s">
        <v>227</v>
      </c>
      <c r="E121" s="15">
        <v>2023</v>
      </c>
      <c r="F121" s="15" t="s">
        <v>162</v>
      </c>
      <c r="G121" s="15" t="s">
        <v>133</v>
      </c>
      <c r="H121" s="15" t="s">
        <v>136</v>
      </c>
      <c r="I121" s="15" t="s">
        <v>139</v>
      </c>
      <c r="J121" s="15" t="s">
        <v>141</v>
      </c>
      <c r="K121" s="15" t="s">
        <v>289</v>
      </c>
      <c r="L121" s="15" t="s">
        <v>293</v>
      </c>
      <c r="M121" s="15">
        <v>0.374</v>
      </c>
      <c r="N121" s="15">
        <v>0.22900000000000001</v>
      </c>
      <c r="O121" s="15">
        <v>5.0000000000000001E-3</v>
      </c>
      <c r="P121" s="15">
        <v>0.32600000000000001</v>
      </c>
      <c r="Q121" s="15">
        <v>0.221</v>
      </c>
      <c r="R121" s="15">
        <v>0.46800000000000003</v>
      </c>
      <c r="S121" s="15">
        <v>10.568</v>
      </c>
      <c r="U121" s="15">
        <v>529067.321</v>
      </c>
      <c r="V121" s="15">
        <v>2230</v>
      </c>
    </row>
    <row r="122" spans="2:22" x14ac:dyDescent="0.25">
      <c r="B122" s="15" t="s">
        <v>122</v>
      </c>
      <c r="C122" s="15" t="s">
        <v>207</v>
      </c>
      <c r="D122" s="15" t="s">
        <v>227</v>
      </c>
      <c r="E122" s="15">
        <v>2023</v>
      </c>
      <c r="F122" s="15" t="s">
        <v>162</v>
      </c>
      <c r="G122" s="15" t="s">
        <v>133</v>
      </c>
      <c r="H122" s="15" t="s">
        <v>136</v>
      </c>
      <c r="I122" s="15" t="s">
        <v>139</v>
      </c>
      <c r="J122" s="15" t="s">
        <v>141</v>
      </c>
      <c r="K122" s="15" t="s">
        <v>289</v>
      </c>
      <c r="L122" s="15" t="s">
        <v>294</v>
      </c>
      <c r="M122" s="15">
        <v>0.32300000000000001</v>
      </c>
      <c r="N122" s="15">
        <v>0.20499999999999999</v>
      </c>
      <c r="O122" s="15">
        <v>5.0000000000000001E-3</v>
      </c>
      <c r="P122" s="15">
        <v>0.27500000000000002</v>
      </c>
      <c r="Q122" s="15">
        <v>0.187</v>
      </c>
      <c r="R122" s="15">
        <v>0.40300000000000002</v>
      </c>
      <c r="S122" s="15">
        <v>10.646000000000001</v>
      </c>
      <c r="U122" s="15">
        <v>536018.19099999999</v>
      </c>
      <c r="V122" s="15">
        <v>1750</v>
      </c>
    </row>
    <row r="123" spans="2:22" ht="30" x14ac:dyDescent="0.25">
      <c r="B123" s="15" t="s">
        <v>122</v>
      </c>
      <c r="C123" s="15" t="s">
        <v>207</v>
      </c>
      <c r="D123" s="15" t="s">
        <v>228</v>
      </c>
      <c r="E123" s="15">
        <v>2023</v>
      </c>
      <c r="F123" s="15" t="s">
        <v>162</v>
      </c>
      <c r="G123" s="15" t="s">
        <v>133</v>
      </c>
      <c r="H123" s="15" t="s">
        <v>136</v>
      </c>
      <c r="I123" s="15" t="s">
        <v>139</v>
      </c>
      <c r="J123" s="15" t="s">
        <v>141</v>
      </c>
      <c r="K123" s="15" t="s">
        <v>289</v>
      </c>
      <c r="L123" s="15" t="s">
        <v>290</v>
      </c>
      <c r="M123" s="15">
        <v>0.247</v>
      </c>
      <c r="N123" s="15">
        <v>0.16</v>
      </c>
      <c r="O123" s="15">
        <v>1.2999999999999999E-2</v>
      </c>
      <c r="P123" s="15">
        <v>0.20599999999999999</v>
      </c>
      <c r="Q123" s="15">
        <v>0.13400000000000001</v>
      </c>
      <c r="R123" s="15">
        <v>0.28899999999999998</v>
      </c>
      <c r="S123" s="15">
        <v>11.778</v>
      </c>
      <c r="U123" s="15">
        <v>872084.30900000001</v>
      </c>
      <c r="V123" s="15">
        <v>150</v>
      </c>
    </row>
    <row r="124" spans="2:22" x14ac:dyDescent="0.25">
      <c r="B124" s="15" t="s">
        <v>122</v>
      </c>
      <c r="C124" s="15" t="s">
        <v>207</v>
      </c>
      <c r="D124" s="15" t="s">
        <v>228</v>
      </c>
      <c r="E124" s="15">
        <v>2023</v>
      </c>
      <c r="F124" s="15" t="s">
        <v>162</v>
      </c>
      <c r="G124" s="15" t="s">
        <v>133</v>
      </c>
      <c r="H124" s="15" t="s">
        <v>136</v>
      </c>
      <c r="I124" s="15" t="s">
        <v>139</v>
      </c>
      <c r="J124" s="15" t="s">
        <v>141</v>
      </c>
      <c r="K124" s="15" t="s">
        <v>289</v>
      </c>
      <c r="L124" s="15" t="s">
        <v>291</v>
      </c>
      <c r="M124" s="15">
        <v>0.42399999999999999</v>
      </c>
      <c r="N124" s="15">
        <v>0.254</v>
      </c>
      <c r="O124" s="15">
        <v>6.0000000000000001E-3</v>
      </c>
      <c r="P124" s="15">
        <v>0.38200000000000001</v>
      </c>
      <c r="Q124" s="15">
        <v>0.26600000000000001</v>
      </c>
      <c r="R124" s="15">
        <v>0.51600000000000001</v>
      </c>
      <c r="S124" s="15">
        <v>11.484</v>
      </c>
      <c r="U124" s="15">
        <v>833742.94299999997</v>
      </c>
      <c r="V124" s="15">
        <v>1830</v>
      </c>
    </row>
    <row r="125" spans="2:22" ht="30" x14ac:dyDescent="0.25">
      <c r="B125" s="15" t="s">
        <v>122</v>
      </c>
      <c r="C125" s="15" t="s">
        <v>207</v>
      </c>
      <c r="D125" s="15" t="s">
        <v>228</v>
      </c>
      <c r="E125" s="15">
        <v>2023</v>
      </c>
      <c r="F125" s="15" t="s">
        <v>162</v>
      </c>
      <c r="G125" s="15" t="s">
        <v>133</v>
      </c>
      <c r="H125" s="15" t="s">
        <v>136</v>
      </c>
      <c r="I125" s="15" t="s">
        <v>139</v>
      </c>
      <c r="J125" s="15" t="s">
        <v>141</v>
      </c>
      <c r="K125" s="15" t="s">
        <v>289</v>
      </c>
      <c r="L125" s="15" t="s">
        <v>350</v>
      </c>
      <c r="M125" s="15">
        <v>0.34499999999999997</v>
      </c>
      <c r="N125" s="15">
        <v>0.28899999999999998</v>
      </c>
      <c r="O125" s="15">
        <v>2.4E-2</v>
      </c>
      <c r="P125" s="15">
        <v>0.25900000000000001</v>
      </c>
      <c r="Q125" s="15">
        <v>0.17299999999999999</v>
      </c>
      <c r="R125" s="15">
        <v>0.443</v>
      </c>
      <c r="S125" s="15">
        <v>11.374000000000001</v>
      </c>
      <c r="U125" s="15">
        <v>821225.76199999999</v>
      </c>
      <c r="V125" s="15">
        <v>140</v>
      </c>
    </row>
    <row r="126" spans="2:22" ht="30" x14ac:dyDescent="0.25">
      <c r="B126" s="15" t="s">
        <v>122</v>
      </c>
      <c r="C126" s="15" t="s">
        <v>207</v>
      </c>
      <c r="D126" s="15" t="s">
        <v>228</v>
      </c>
      <c r="E126" s="15">
        <v>2023</v>
      </c>
      <c r="F126" s="15" t="s">
        <v>162</v>
      </c>
      <c r="G126" s="15" t="s">
        <v>133</v>
      </c>
      <c r="H126" s="15" t="s">
        <v>136</v>
      </c>
      <c r="I126" s="15" t="s">
        <v>139</v>
      </c>
      <c r="J126" s="15" t="s">
        <v>141</v>
      </c>
      <c r="K126" s="15" t="s">
        <v>289</v>
      </c>
      <c r="L126" s="15" t="s">
        <v>292</v>
      </c>
      <c r="M126" s="15">
        <v>0.218</v>
      </c>
      <c r="N126" s="15">
        <v>0.14099999999999999</v>
      </c>
      <c r="O126" s="15">
        <v>5.0000000000000001E-3</v>
      </c>
      <c r="P126" s="15">
        <v>0.187</v>
      </c>
      <c r="Q126" s="15">
        <v>0.13100000000000001</v>
      </c>
      <c r="R126" s="15">
        <v>0.26700000000000002</v>
      </c>
      <c r="S126" s="15">
        <v>11.454000000000001</v>
      </c>
      <c r="U126" s="15">
        <v>837894.6</v>
      </c>
      <c r="V126" s="15">
        <v>680</v>
      </c>
    </row>
    <row r="127" spans="2:22" x14ac:dyDescent="0.25">
      <c r="B127" s="15" t="s">
        <v>122</v>
      </c>
      <c r="C127" s="15" t="s">
        <v>207</v>
      </c>
      <c r="D127" s="15" t="s">
        <v>228</v>
      </c>
      <c r="E127" s="15">
        <v>2023</v>
      </c>
      <c r="F127" s="15" t="s">
        <v>162</v>
      </c>
      <c r="G127" s="15" t="s">
        <v>133</v>
      </c>
      <c r="H127" s="15" t="s">
        <v>136</v>
      </c>
      <c r="I127" s="15" t="s">
        <v>139</v>
      </c>
      <c r="J127" s="15" t="s">
        <v>141</v>
      </c>
      <c r="K127" s="15" t="s">
        <v>289</v>
      </c>
      <c r="L127" s="15" t="s">
        <v>293</v>
      </c>
      <c r="M127" s="15">
        <v>0.375</v>
      </c>
      <c r="N127" s="15">
        <v>0.22900000000000001</v>
      </c>
      <c r="O127" s="15">
        <v>5.0000000000000001E-3</v>
      </c>
      <c r="P127" s="15">
        <v>0.32500000000000001</v>
      </c>
      <c r="Q127" s="15">
        <v>0.219</v>
      </c>
      <c r="R127" s="15">
        <v>0.47099999999999997</v>
      </c>
      <c r="S127" s="15">
        <v>11.45</v>
      </c>
      <c r="U127" s="15">
        <v>829389.42200000002</v>
      </c>
      <c r="V127" s="15">
        <v>2230</v>
      </c>
    </row>
    <row r="128" spans="2:22" x14ac:dyDescent="0.25">
      <c r="B128" s="15" t="s">
        <v>122</v>
      </c>
      <c r="C128" s="15" t="s">
        <v>207</v>
      </c>
      <c r="D128" s="15" t="s">
        <v>228</v>
      </c>
      <c r="E128" s="15">
        <v>2023</v>
      </c>
      <c r="F128" s="15" t="s">
        <v>162</v>
      </c>
      <c r="G128" s="15" t="s">
        <v>133</v>
      </c>
      <c r="H128" s="15" t="s">
        <v>136</v>
      </c>
      <c r="I128" s="15" t="s">
        <v>139</v>
      </c>
      <c r="J128" s="15" t="s">
        <v>141</v>
      </c>
      <c r="K128" s="15" t="s">
        <v>289</v>
      </c>
      <c r="L128" s="15" t="s">
        <v>294</v>
      </c>
      <c r="M128" s="15">
        <v>0.32400000000000001</v>
      </c>
      <c r="N128" s="15">
        <v>0.20200000000000001</v>
      </c>
      <c r="O128" s="15">
        <v>5.0000000000000001E-3</v>
      </c>
      <c r="P128" s="15">
        <v>0.28299999999999997</v>
      </c>
      <c r="Q128" s="15">
        <v>0.19</v>
      </c>
      <c r="R128" s="15">
        <v>0.40500000000000003</v>
      </c>
      <c r="S128" s="15">
        <v>11.545999999999999</v>
      </c>
      <c r="U128" s="15">
        <v>839707.91099999996</v>
      </c>
      <c r="V128" s="15">
        <v>1750</v>
      </c>
    </row>
    <row r="129" spans="2:22" ht="30" x14ac:dyDescent="0.25">
      <c r="B129" s="15" t="s">
        <v>122</v>
      </c>
      <c r="C129" s="15" t="s">
        <v>207</v>
      </c>
      <c r="D129" s="15" t="s">
        <v>229</v>
      </c>
      <c r="E129" s="15">
        <v>2023</v>
      </c>
      <c r="F129" s="15" t="s">
        <v>162</v>
      </c>
      <c r="G129" s="15" t="s">
        <v>133</v>
      </c>
      <c r="H129" s="15" t="s">
        <v>136</v>
      </c>
      <c r="I129" s="15" t="s">
        <v>139</v>
      </c>
      <c r="J129" s="15" t="s">
        <v>141</v>
      </c>
      <c r="K129" s="15" t="s">
        <v>289</v>
      </c>
      <c r="L129" s="15" t="s">
        <v>290</v>
      </c>
      <c r="M129" s="15">
        <v>0.247</v>
      </c>
      <c r="N129" s="15">
        <v>0.153</v>
      </c>
      <c r="O129" s="15">
        <v>1.2E-2</v>
      </c>
      <c r="P129" s="15">
        <v>0.20200000000000001</v>
      </c>
      <c r="Q129" s="15">
        <v>0.13900000000000001</v>
      </c>
      <c r="R129" s="15">
        <v>0.311</v>
      </c>
      <c r="S129" s="15">
        <v>11.778</v>
      </c>
      <c r="U129" s="15">
        <v>872104.67299999995</v>
      </c>
      <c r="V129" s="15">
        <v>150</v>
      </c>
    </row>
    <row r="130" spans="2:22" x14ac:dyDescent="0.25">
      <c r="B130" s="15" t="s">
        <v>122</v>
      </c>
      <c r="C130" s="15" t="s">
        <v>207</v>
      </c>
      <c r="D130" s="15" t="s">
        <v>229</v>
      </c>
      <c r="E130" s="15">
        <v>2023</v>
      </c>
      <c r="F130" s="15" t="s">
        <v>162</v>
      </c>
      <c r="G130" s="15" t="s">
        <v>133</v>
      </c>
      <c r="H130" s="15" t="s">
        <v>136</v>
      </c>
      <c r="I130" s="15" t="s">
        <v>139</v>
      </c>
      <c r="J130" s="15" t="s">
        <v>141</v>
      </c>
      <c r="K130" s="15" t="s">
        <v>289</v>
      </c>
      <c r="L130" s="15" t="s">
        <v>291</v>
      </c>
      <c r="M130" s="15">
        <v>0.41799999999999998</v>
      </c>
      <c r="N130" s="15">
        <v>0.249</v>
      </c>
      <c r="O130" s="15">
        <v>6.0000000000000001E-3</v>
      </c>
      <c r="P130" s="15">
        <v>0.377</v>
      </c>
      <c r="Q130" s="15">
        <v>0.26200000000000001</v>
      </c>
      <c r="R130" s="15">
        <v>0.51500000000000001</v>
      </c>
      <c r="S130" s="15">
        <v>11.484</v>
      </c>
      <c r="U130" s="15">
        <v>833737.14899999998</v>
      </c>
      <c r="V130" s="15">
        <v>1830</v>
      </c>
    </row>
    <row r="131" spans="2:22" ht="30" x14ac:dyDescent="0.25">
      <c r="B131" s="15" t="s">
        <v>122</v>
      </c>
      <c r="C131" s="15" t="s">
        <v>207</v>
      </c>
      <c r="D131" s="15" t="s">
        <v>229</v>
      </c>
      <c r="E131" s="15">
        <v>2023</v>
      </c>
      <c r="F131" s="15" t="s">
        <v>162</v>
      </c>
      <c r="G131" s="15" t="s">
        <v>133</v>
      </c>
      <c r="H131" s="15" t="s">
        <v>136</v>
      </c>
      <c r="I131" s="15" t="s">
        <v>139</v>
      </c>
      <c r="J131" s="15" t="s">
        <v>141</v>
      </c>
      <c r="K131" s="15" t="s">
        <v>289</v>
      </c>
      <c r="L131" s="15" t="s">
        <v>350</v>
      </c>
      <c r="M131" s="15">
        <v>0.34399999999999997</v>
      </c>
      <c r="N131" s="15">
        <v>0.29599999999999999</v>
      </c>
      <c r="O131" s="15">
        <v>2.5000000000000001E-2</v>
      </c>
      <c r="P131" s="15">
        <v>0.26600000000000001</v>
      </c>
      <c r="Q131" s="15">
        <v>0.16800000000000001</v>
      </c>
      <c r="R131" s="15">
        <v>0.40500000000000003</v>
      </c>
      <c r="S131" s="15">
        <v>11.372999999999999</v>
      </c>
      <c r="U131" s="15">
        <v>821228.24600000004</v>
      </c>
      <c r="V131" s="15">
        <v>140</v>
      </c>
    </row>
    <row r="132" spans="2:22" ht="30" x14ac:dyDescent="0.25">
      <c r="B132" s="15" t="s">
        <v>122</v>
      </c>
      <c r="C132" s="15" t="s">
        <v>207</v>
      </c>
      <c r="D132" s="15" t="s">
        <v>229</v>
      </c>
      <c r="E132" s="15">
        <v>2023</v>
      </c>
      <c r="F132" s="15" t="s">
        <v>162</v>
      </c>
      <c r="G132" s="15" t="s">
        <v>133</v>
      </c>
      <c r="H132" s="15" t="s">
        <v>136</v>
      </c>
      <c r="I132" s="15" t="s">
        <v>139</v>
      </c>
      <c r="J132" s="15" t="s">
        <v>141</v>
      </c>
      <c r="K132" s="15" t="s">
        <v>289</v>
      </c>
      <c r="L132" s="15" t="s">
        <v>292</v>
      </c>
      <c r="M132" s="15">
        <v>0.219</v>
      </c>
      <c r="N132" s="15">
        <v>0.13700000000000001</v>
      </c>
      <c r="O132" s="15">
        <v>5.0000000000000001E-3</v>
      </c>
      <c r="P132" s="15">
        <v>0.184</v>
      </c>
      <c r="Q132" s="15">
        <v>0.13100000000000001</v>
      </c>
      <c r="R132" s="15">
        <v>0.27400000000000002</v>
      </c>
      <c r="S132" s="15">
        <v>11.454000000000001</v>
      </c>
      <c r="U132" s="15">
        <v>837890.49600000004</v>
      </c>
      <c r="V132" s="15">
        <v>680</v>
      </c>
    </row>
    <row r="133" spans="2:22" x14ac:dyDescent="0.25">
      <c r="B133" s="15" t="s">
        <v>122</v>
      </c>
      <c r="C133" s="15" t="s">
        <v>207</v>
      </c>
      <c r="D133" s="15" t="s">
        <v>229</v>
      </c>
      <c r="E133" s="15">
        <v>2023</v>
      </c>
      <c r="F133" s="15" t="s">
        <v>162</v>
      </c>
      <c r="G133" s="15" t="s">
        <v>133</v>
      </c>
      <c r="H133" s="15" t="s">
        <v>136</v>
      </c>
      <c r="I133" s="15" t="s">
        <v>139</v>
      </c>
      <c r="J133" s="15" t="s">
        <v>141</v>
      </c>
      <c r="K133" s="15" t="s">
        <v>289</v>
      </c>
      <c r="L133" s="15" t="s">
        <v>293</v>
      </c>
      <c r="M133" s="15">
        <v>0.373</v>
      </c>
      <c r="N133" s="15">
        <v>0.23</v>
      </c>
      <c r="O133" s="15">
        <v>5.0000000000000001E-3</v>
      </c>
      <c r="P133" s="15">
        <v>0.32300000000000001</v>
      </c>
      <c r="Q133" s="15">
        <v>0.218</v>
      </c>
      <c r="R133" s="15">
        <v>0.46899999999999997</v>
      </c>
      <c r="S133" s="15">
        <v>11.45</v>
      </c>
      <c r="U133" s="15">
        <v>829392.58299999998</v>
      </c>
      <c r="V133" s="15">
        <v>2230</v>
      </c>
    </row>
    <row r="134" spans="2:22" x14ac:dyDescent="0.25">
      <c r="B134" s="15" t="s">
        <v>122</v>
      </c>
      <c r="C134" s="15" t="s">
        <v>207</v>
      </c>
      <c r="D134" s="15" t="s">
        <v>229</v>
      </c>
      <c r="E134" s="15">
        <v>2023</v>
      </c>
      <c r="F134" s="15" t="s">
        <v>162</v>
      </c>
      <c r="G134" s="15" t="s">
        <v>133</v>
      </c>
      <c r="H134" s="15" t="s">
        <v>136</v>
      </c>
      <c r="I134" s="15" t="s">
        <v>139</v>
      </c>
      <c r="J134" s="15" t="s">
        <v>141</v>
      </c>
      <c r="K134" s="15" t="s">
        <v>289</v>
      </c>
      <c r="L134" s="15" t="s">
        <v>294</v>
      </c>
      <c r="M134" s="15">
        <v>0.32200000000000001</v>
      </c>
      <c r="N134" s="15">
        <v>0.19900000000000001</v>
      </c>
      <c r="O134" s="15">
        <v>5.0000000000000001E-3</v>
      </c>
      <c r="P134" s="15">
        <v>0.28000000000000003</v>
      </c>
      <c r="Q134" s="15">
        <v>0.189</v>
      </c>
      <c r="R134" s="15">
        <v>0.40799999999999997</v>
      </c>
      <c r="S134" s="15">
        <v>11.545999999999999</v>
      </c>
      <c r="U134" s="15">
        <v>839716.66299999994</v>
      </c>
      <c r="V134" s="15">
        <v>1750</v>
      </c>
    </row>
    <row r="135" spans="2:22" ht="30" x14ac:dyDescent="0.25">
      <c r="B135" s="15" t="s">
        <v>122</v>
      </c>
      <c r="C135" s="15" t="s">
        <v>207</v>
      </c>
      <c r="D135" s="15" t="s">
        <v>230</v>
      </c>
      <c r="E135" s="15">
        <v>2023</v>
      </c>
      <c r="F135" s="15" t="s">
        <v>162</v>
      </c>
      <c r="G135" s="15" t="s">
        <v>133</v>
      </c>
      <c r="H135" s="15" t="s">
        <v>136</v>
      </c>
      <c r="I135" s="15" t="s">
        <v>139</v>
      </c>
      <c r="J135" s="15" t="s">
        <v>141</v>
      </c>
      <c r="K135" s="15" t="s">
        <v>289</v>
      </c>
      <c r="L135" s="15" t="s">
        <v>290</v>
      </c>
      <c r="M135" s="15">
        <v>0.245</v>
      </c>
      <c r="N135" s="15">
        <v>0.14699999999999999</v>
      </c>
      <c r="O135" s="15">
        <v>1.2E-2</v>
      </c>
      <c r="P135" s="15">
        <v>0.19700000000000001</v>
      </c>
      <c r="Q135" s="15">
        <v>0.14199999999999999</v>
      </c>
      <c r="R135" s="15">
        <v>0.31</v>
      </c>
      <c r="S135" s="15">
        <v>12.579000000000001</v>
      </c>
      <c r="U135" s="15">
        <v>1131214.1459999999</v>
      </c>
      <c r="V135" s="15">
        <v>150</v>
      </c>
    </row>
    <row r="136" spans="2:22" x14ac:dyDescent="0.25">
      <c r="B136" s="15" t="s">
        <v>122</v>
      </c>
      <c r="C136" s="15" t="s">
        <v>207</v>
      </c>
      <c r="D136" s="15" t="s">
        <v>230</v>
      </c>
      <c r="E136" s="15">
        <v>2023</v>
      </c>
      <c r="F136" s="15" t="s">
        <v>162</v>
      </c>
      <c r="G136" s="15" t="s">
        <v>133</v>
      </c>
      <c r="H136" s="15" t="s">
        <v>136</v>
      </c>
      <c r="I136" s="15" t="s">
        <v>139</v>
      </c>
      <c r="J136" s="15" t="s">
        <v>141</v>
      </c>
      <c r="K136" s="15" t="s">
        <v>289</v>
      </c>
      <c r="L136" s="15" t="s">
        <v>291</v>
      </c>
      <c r="M136" s="15">
        <v>0.41299999999999998</v>
      </c>
      <c r="N136" s="15">
        <v>0.252</v>
      </c>
      <c r="O136" s="15">
        <v>6.0000000000000001E-3</v>
      </c>
      <c r="P136" s="15">
        <v>0.36799999999999999</v>
      </c>
      <c r="Q136" s="15">
        <v>0.255</v>
      </c>
      <c r="R136" s="15">
        <v>0.51200000000000001</v>
      </c>
      <c r="S136" s="15">
        <v>12.275</v>
      </c>
      <c r="U136" s="15">
        <v>1091758.0589999999</v>
      </c>
      <c r="V136" s="15">
        <v>1830</v>
      </c>
    </row>
    <row r="137" spans="2:22" ht="30" x14ac:dyDescent="0.25">
      <c r="B137" s="15" t="s">
        <v>122</v>
      </c>
      <c r="C137" s="15" t="s">
        <v>207</v>
      </c>
      <c r="D137" s="15" t="s">
        <v>230</v>
      </c>
      <c r="E137" s="15">
        <v>2023</v>
      </c>
      <c r="F137" s="15" t="s">
        <v>162</v>
      </c>
      <c r="G137" s="15" t="s">
        <v>133</v>
      </c>
      <c r="H137" s="15" t="s">
        <v>136</v>
      </c>
      <c r="I137" s="15" t="s">
        <v>139</v>
      </c>
      <c r="J137" s="15" t="s">
        <v>141</v>
      </c>
      <c r="K137" s="15" t="s">
        <v>289</v>
      </c>
      <c r="L137" s="15" t="s">
        <v>350</v>
      </c>
      <c r="M137" s="15">
        <v>0.33900000000000002</v>
      </c>
      <c r="N137" s="15">
        <v>0.29199999999999998</v>
      </c>
      <c r="O137" s="15">
        <v>2.5000000000000001E-2</v>
      </c>
      <c r="P137" s="15">
        <v>0.27400000000000002</v>
      </c>
      <c r="Q137" s="15">
        <v>0.16700000000000001</v>
      </c>
      <c r="R137" s="15">
        <v>0.372</v>
      </c>
      <c r="S137" s="15">
        <v>12.2</v>
      </c>
      <c r="U137" s="15">
        <v>1074458.4920000001</v>
      </c>
      <c r="V137" s="15">
        <v>140</v>
      </c>
    </row>
    <row r="138" spans="2:22" ht="30" x14ac:dyDescent="0.25">
      <c r="B138" s="15" t="s">
        <v>122</v>
      </c>
      <c r="C138" s="15" t="s">
        <v>207</v>
      </c>
      <c r="D138" s="15" t="s">
        <v>230</v>
      </c>
      <c r="E138" s="15">
        <v>2023</v>
      </c>
      <c r="F138" s="15" t="s">
        <v>162</v>
      </c>
      <c r="G138" s="15" t="s">
        <v>133</v>
      </c>
      <c r="H138" s="15" t="s">
        <v>136</v>
      </c>
      <c r="I138" s="15" t="s">
        <v>139</v>
      </c>
      <c r="J138" s="15" t="s">
        <v>141</v>
      </c>
      <c r="K138" s="15" t="s">
        <v>289</v>
      </c>
      <c r="L138" s="15" t="s">
        <v>292</v>
      </c>
      <c r="M138" s="15">
        <v>0.221</v>
      </c>
      <c r="N138" s="15">
        <v>0.14199999999999999</v>
      </c>
      <c r="O138" s="15">
        <v>5.0000000000000001E-3</v>
      </c>
      <c r="P138" s="15">
        <v>0.189</v>
      </c>
      <c r="Q138" s="15">
        <v>0.13100000000000001</v>
      </c>
      <c r="R138" s="15">
        <v>0.27100000000000002</v>
      </c>
      <c r="S138" s="15">
        <v>12.297000000000001</v>
      </c>
      <c r="U138" s="15">
        <v>1091354.2509999999</v>
      </c>
      <c r="V138" s="15">
        <v>680</v>
      </c>
    </row>
    <row r="139" spans="2:22" x14ac:dyDescent="0.25">
      <c r="B139" s="15" t="s">
        <v>122</v>
      </c>
      <c r="C139" s="15" t="s">
        <v>207</v>
      </c>
      <c r="D139" s="15" t="s">
        <v>230</v>
      </c>
      <c r="E139" s="15">
        <v>2023</v>
      </c>
      <c r="F139" s="15" t="s">
        <v>162</v>
      </c>
      <c r="G139" s="15" t="s">
        <v>133</v>
      </c>
      <c r="H139" s="15" t="s">
        <v>136</v>
      </c>
      <c r="I139" s="15" t="s">
        <v>139</v>
      </c>
      <c r="J139" s="15" t="s">
        <v>141</v>
      </c>
      <c r="K139" s="15" t="s">
        <v>289</v>
      </c>
      <c r="L139" s="15" t="s">
        <v>293</v>
      </c>
      <c r="M139" s="15">
        <v>0.36799999999999999</v>
      </c>
      <c r="N139" s="15">
        <v>0.22700000000000001</v>
      </c>
      <c r="O139" s="15">
        <v>5.0000000000000001E-3</v>
      </c>
      <c r="P139" s="15">
        <v>0.317</v>
      </c>
      <c r="Q139" s="15">
        <v>0.21099999999999999</v>
      </c>
      <c r="R139" s="15">
        <v>0.46700000000000003</v>
      </c>
      <c r="S139" s="15">
        <v>12.266</v>
      </c>
      <c r="U139" s="15">
        <v>1085362.7890000001</v>
      </c>
      <c r="V139" s="15">
        <v>2230</v>
      </c>
    </row>
    <row r="140" spans="2:22" x14ac:dyDescent="0.25">
      <c r="B140" s="15" t="s">
        <v>122</v>
      </c>
      <c r="C140" s="15" t="s">
        <v>207</v>
      </c>
      <c r="D140" s="15" t="s">
        <v>230</v>
      </c>
      <c r="E140" s="15">
        <v>2023</v>
      </c>
      <c r="F140" s="15" t="s">
        <v>162</v>
      </c>
      <c r="G140" s="15" t="s">
        <v>133</v>
      </c>
      <c r="H140" s="15" t="s">
        <v>136</v>
      </c>
      <c r="I140" s="15" t="s">
        <v>139</v>
      </c>
      <c r="J140" s="15" t="s">
        <v>141</v>
      </c>
      <c r="K140" s="15" t="s">
        <v>289</v>
      </c>
      <c r="L140" s="15" t="s">
        <v>294</v>
      </c>
      <c r="M140" s="15">
        <v>0.317</v>
      </c>
      <c r="N140" s="15">
        <v>0.193</v>
      </c>
      <c r="O140" s="15">
        <v>5.0000000000000001E-3</v>
      </c>
      <c r="P140" s="15">
        <v>0.27500000000000002</v>
      </c>
      <c r="Q140" s="15">
        <v>0.187</v>
      </c>
      <c r="R140" s="15">
        <v>0.40300000000000002</v>
      </c>
      <c r="S140" s="15">
        <v>12.375</v>
      </c>
      <c r="U140" s="15">
        <v>1096296.6270000001</v>
      </c>
      <c r="V140" s="15">
        <v>1750</v>
      </c>
    </row>
    <row r="141" spans="2:22" ht="30" x14ac:dyDescent="0.25">
      <c r="B141" s="15" t="s">
        <v>122</v>
      </c>
      <c r="C141" s="15" t="s">
        <v>207</v>
      </c>
      <c r="D141" s="15" t="s">
        <v>231</v>
      </c>
      <c r="E141" s="15">
        <v>2023</v>
      </c>
      <c r="F141" s="15" t="s">
        <v>162</v>
      </c>
      <c r="G141" s="15" t="s">
        <v>133</v>
      </c>
      <c r="H141" s="15" t="s">
        <v>136</v>
      </c>
      <c r="I141" s="15" t="s">
        <v>139</v>
      </c>
      <c r="J141" s="15" t="s">
        <v>141</v>
      </c>
      <c r="K141" s="15" t="s">
        <v>289</v>
      </c>
      <c r="L141" s="15" t="s">
        <v>290</v>
      </c>
      <c r="M141" s="15">
        <v>0.248</v>
      </c>
      <c r="N141" s="15">
        <v>0.153</v>
      </c>
      <c r="O141" s="15">
        <v>1.2999999999999999E-2</v>
      </c>
      <c r="P141" s="15">
        <v>0.19600000000000001</v>
      </c>
      <c r="Q141" s="15">
        <v>0.14799999999999999</v>
      </c>
      <c r="R141" s="15">
        <v>0.307</v>
      </c>
      <c r="S141" s="15">
        <v>12.577999999999999</v>
      </c>
      <c r="U141" s="15">
        <v>1131225.669</v>
      </c>
      <c r="V141" s="15">
        <v>150</v>
      </c>
    </row>
    <row r="142" spans="2:22" x14ac:dyDescent="0.25">
      <c r="B142" s="15" t="s">
        <v>122</v>
      </c>
      <c r="C142" s="15" t="s">
        <v>207</v>
      </c>
      <c r="D142" s="15" t="s">
        <v>231</v>
      </c>
      <c r="E142" s="15">
        <v>2023</v>
      </c>
      <c r="F142" s="15" t="s">
        <v>162</v>
      </c>
      <c r="G142" s="15" t="s">
        <v>133</v>
      </c>
      <c r="H142" s="15" t="s">
        <v>136</v>
      </c>
      <c r="I142" s="15" t="s">
        <v>139</v>
      </c>
      <c r="J142" s="15" t="s">
        <v>141</v>
      </c>
      <c r="K142" s="15" t="s">
        <v>289</v>
      </c>
      <c r="L142" s="15" t="s">
        <v>291</v>
      </c>
      <c r="M142" s="15">
        <v>0.40500000000000003</v>
      </c>
      <c r="N142" s="15">
        <v>0.248</v>
      </c>
      <c r="O142" s="15">
        <v>6.0000000000000001E-3</v>
      </c>
      <c r="P142" s="15">
        <v>0.36399999999999999</v>
      </c>
      <c r="Q142" s="15">
        <v>0.248</v>
      </c>
      <c r="R142" s="15">
        <v>0.504</v>
      </c>
      <c r="S142" s="15">
        <v>12.275</v>
      </c>
      <c r="U142" s="15">
        <v>1091768.6189999999</v>
      </c>
      <c r="V142" s="15">
        <v>1830</v>
      </c>
    </row>
    <row r="143" spans="2:22" ht="30" x14ac:dyDescent="0.25">
      <c r="B143" s="15" t="s">
        <v>122</v>
      </c>
      <c r="C143" s="15" t="s">
        <v>207</v>
      </c>
      <c r="D143" s="15" t="s">
        <v>231</v>
      </c>
      <c r="E143" s="15">
        <v>2023</v>
      </c>
      <c r="F143" s="15" t="s">
        <v>162</v>
      </c>
      <c r="G143" s="15" t="s">
        <v>133</v>
      </c>
      <c r="H143" s="15" t="s">
        <v>136</v>
      </c>
      <c r="I143" s="15" t="s">
        <v>139</v>
      </c>
      <c r="J143" s="15" t="s">
        <v>141</v>
      </c>
      <c r="K143" s="15" t="s">
        <v>289</v>
      </c>
      <c r="L143" s="15" t="s">
        <v>350</v>
      </c>
      <c r="M143" s="15">
        <v>0.33600000000000002</v>
      </c>
      <c r="N143" s="15">
        <v>0.29299999999999998</v>
      </c>
      <c r="O143" s="15">
        <v>2.5000000000000001E-2</v>
      </c>
      <c r="P143" s="15">
        <v>0.26600000000000001</v>
      </c>
      <c r="Q143" s="15">
        <v>0.16800000000000001</v>
      </c>
      <c r="R143" s="15">
        <v>0.39400000000000002</v>
      </c>
      <c r="S143" s="15">
        <v>12.2</v>
      </c>
      <c r="U143" s="15">
        <v>1074455.7890000001</v>
      </c>
      <c r="V143" s="15">
        <v>140</v>
      </c>
    </row>
    <row r="144" spans="2:22" ht="30" x14ac:dyDescent="0.25">
      <c r="B144" s="15" t="s">
        <v>122</v>
      </c>
      <c r="C144" s="15" t="s">
        <v>207</v>
      </c>
      <c r="D144" s="15" t="s">
        <v>231</v>
      </c>
      <c r="E144" s="15">
        <v>2023</v>
      </c>
      <c r="F144" s="15" t="s">
        <v>162</v>
      </c>
      <c r="G144" s="15" t="s">
        <v>133</v>
      </c>
      <c r="H144" s="15" t="s">
        <v>136</v>
      </c>
      <c r="I144" s="15" t="s">
        <v>139</v>
      </c>
      <c r="J144" s="15" t="s">
        <v>141</v>
      </c>
      <c r="K144" s="15" t="s">
        <v>289</v>
      </c>
      <c r="L144" s="15" t="s">
        <v>292</v>
      </c>
      <c r="M144" s="15">
        <v>0.222</v>
      </c>
      <c r="N144" s="15">
        <v>0.14299999999999999</v>
      </c>
      <c r="O144" s="15">
        <v>5.0000000000000001E-3</v>
      </c>
      <c r="P144" s="15">
        <v>0.19</v>
      </c>
      <c r="Q144" s="15">
        <v>0.13300000000000001</v>
      </c>
      <c r="R144" s="15">
        <v>0.26600000000000001</v>
      </c>
      <c r="S144" s="15">
        <v>12.297000000000001</v>
      </c>
      <c r="U144" s="15">
        <v>1091361.9720000001</v>
      </c>
      <c r="V144" s="15">
        <v>680</v>
      </c>
    </row>
    <row r="145" spans="2:22" x14ac:dyDescent="0.25">
      <c r="B145" s="15" t="s">
        <v>122</v>
      </c>
      <c r="C145" s="15" t="s">
        <v>207</v>
      </c>
      <c r="D145" s="15" t="s">
        <v>231</v>
      </c>
      <c r="E145" s="15">
        <v>2023</v>
      </c>
      <c r="F145" s="15" t="s">
        <v>162</v>
      </c>
      <c r="G145" s="15" t="s">
        <v>133</v>
      </c>
      <c r="H145" s="15" t="s">
        <v>136</v>
      </c>
      <c r="I145" s="15" t="s">
        <v>139</v>
      </c>
      <c r="J145" s="15" t="s">
        <v>141</v>
      </c>
      <c r="K145" s="15" t="s">
        <v>289</v>
      </c>
      <c r="L145" s="15" t="s">
        <v>293</v>
      </c>
      <c r="M145" s="15">
        <v>0.36599999999999999</v>
      </c>
      <c r="N145" s="15">
        <v>0.22600000000000001</v>
      </c>
      <c r="O145" s="15">
        <v>5.0000000000000001E-3</v>
      </c>
      <c r="P145" s="15">
        <v>0.312</v>
      </c>
      <c r="Q145" s="15">
        <v>0.21199999999999999</v>
      </c>
      <c r="R145" s="15">
        <v>0.46300000000000002</v>
      </c>
      <c r="S145" s="15">
        <v>12.266</v>
      </c>
      <c r="U145" s="15">
        <v>1085366.7209999999</v>
      </c>
      <c r="V145" s="15">
        <v>2230</v>
      </c>
    </row>
    <row r="146" spans="2:22" x14ac:dyDescent="0.25">
      <c r="B146" s="15" t="s">
        <v>122</v>
      </c>
      <c r="C146" s="15" t="s">
        <v>207</v>
      </c>
      <c r="D146" s="15" t="s">
        <v>231</v>
      </c>
      <c r="E146" s="15">
        <v>2023</v>
      </c>
      <c r="F146" s="15" t="s">
        <v>162</v>
      </c>
      <c r="G146" s="15" t="s">
        <v>133</v>
      </c>
      <c r="H146" s="15" t="s">
        <v>136</v>
      </c>
      <c r="I146" s="15" t="s">
        <v>139</v>
      </c>
      <c r="J146" s="15" t="s">
        <v>141</v>
      </c>
      <c r="K146" s="15" t="s">
        <v>289</v>
      </c>
      <c r="L146" s="15" t="s">
        <v>294</v>
      </c>
      <c r="M146" s="15">
        <v>0.316</v>
      </c>
      <c r="N146" s="15">
        <v>0.193</v>
      </c>
      <c r="O146" s="15">
        <v>5.0000000000000001E-3</v>
      </c>
      <c r="P146" s="15">
        <v>0.27400000000000002</v>
      </c>
      <c r="Q146" s="15">
        <v>0.185</v>
      </c>
      <c r="R146" s="15">
        <v>0.39800000000000002</v>
      </c>
      <c r="S146" s="15">
        <v>12.375</v>
      </c>
      <c r="U146" s="15">
        <v>1096309.9620000001</v>
      </c>
      <c r="V146" s="15">
        <v>1750</v>
      </c>
    </row>
    <row r="147" spans="2:22" ht="30" x14ac:dyDescent="0.25">
      <c r="B147" s="15" t="s">
        <v>122</v>
      </c>
      <c r="C147" s="15" t="s">
        <v>207</v>
      </c>
      <c r="D147" s="15" t="s">
        <v>232</v>
      </c>
      <c r="E147" s="15">
        <v>2023</v>
      </c>
      <c r="F147" s="15" t="s">
        <v>162</v>
      </c>
      <c r="G147" s="15" t="s">
        <v>133</v>
      </c>
      <c r="H147" s="15" t="s">
        <v>136</v>
      </c>
      <c r="I147" s="15" t="s">
        <v>139</v>
      </c>
      <c r="J147" s="15" t="s">
        <v>141</v>
      </c>
      <c r="K147" s="15" t="s">
        <v>289</v>
      </c>
      <c r="L147" s="15" t="s">
        <v>290</v>
      </c>
      <c r="M147" s="15">
        <v>0.253</v>
      </c>
      <c r="N147" s="15">
        <v>0.16600000000000001</v>
      </c>
      <c r="O147" s="15">
        <v>1.4E-2</v>
      </c>
      <c r="P147" s="15">
        <v>0.19800000000000001</v>
      </c>
      <c r="Q147" s="15">
        <v>0.14699999999999999</v>
      </c>
      <c r="R147" s="15">
        <v>0.313</v>
      </c>
      <c r="S147" s="15">
        <v>13.159000000000001</v>
      </c>
      <c r="U147" s="15">
        <v>1295904.9809999999</v>
      </c>
      <c r="V147" s="15">
        <v>150</v>
      </c>
    </row>
    <row r="148" spans="2:22" x14ac:dyDescent="0.25">
      <c r="B148" s="15" t="s">
        <v>122</v>
      </c>
      <c r="C148" s="15" t="s">
        <v>207</v>
      </c>
      <c r="D148" s="15" t="s">
        <v>232</v>
      </c>
      <c r="E148" s="15">
        <v>2023</v>
      </c>
      <c r="F148" s="15" t="s">
        <v>162</v>
      </c>
      <c r="G148" s="15" t="s">
        <v>133</v>
      </c>
      <c r="H148" s="15" t="s">
        <v>136</v>
      </c>
      <c r="I148" s="15" t="s">
        <v>139</v>
      </c>
      <c r="J148" s="15" t="s">
        <v>141</v>
      </c>
      <c r="K148" s="15" t="s">
        <v>289</v>
      </c>
      <c r="L148" s="15" t="s">
        <v>291</v>
      </c>
      <c r="M148" s="15">
        <v>0.41</v>
      </c>
      <c r="N148" s="15">
        <v>0.254</v>
      </c>
      <c r="O148" s="15">
        <v>6.0000000000000001E-3</v>
      </c>
      <c r="P148" s="15">
        <v>0.36299999999999999</v>
      </c>
      <c r="Q148" s="15">
        <v>0.25</v>
      </c>
      <c r="R148" s="15">
        <v>0.51</v>
      </c>
      <c r="S148" s="15">
        <v>12.868</v>
      </c>
      <c r="U148" s="15">
        <v>1262267.689</v>
      </c>
      <c r="V148" s="15">
        <v>1830</v>
      </c>
    </row>
    <row r="149" spans="2:22" ht="30" x14ac:dyDescent="0.25">
      <c r="B149" s="15" t="s">
        <v>122</v>
      </c>
      <c r="C149" s="15" t="s">
        <v>207</v>
      </c>
      <c r="D149" s="15" t="s">
        <v>232</v>
      </c>
      <c r="E149" s="15">
        <v>2023</v>
      </c>
      <c r="F149" s="15" t="s">
        <v>162</v>
      </c>
      <c r="G149" s="15" t="s">
        <v>133</v>
      </c>
      <c r="H149" s="15" t="s">
        <v>136</v>
      </c>
      <c r="I149" s="15" t="s">
        <v>139</v>
      </c>
      <c r="J149" s="15" t="s">
        <v>141</v>
      </c>
      <c r="K149" s="15" t="s">
        <v>289</v>
      </c>
      <c r="L149" s="15" t="s">
        <v>350</v>
      </c>
      <c r="M149" s="15">
        <v>0.33900000000000002</v>
      </c>
      <c r="N149" s="15">
        <v>0.29899999999999999</v>
      </c>
      <c r="O149" s="15">
        <v>2.5000000000000001E-2</v>
      </c>
      <c r="P149" s="15">
        <v>0.26200000000000001</v>
      </c>
      <c r="Q149" s="15">
        <v>0.161</v>
      </c>
      <c r="R149" s="15">
        <v>0.432</v>
      </c>
      <c r="S149" s="15">
        <v>12.817</v>
      </c>
      <c r="U149" s="15">
        <v>1239394.8829999999</v>
      </c>
      <c r="V149" s="15">
        <v>140</v>
      </c>
    </row>
    <row r="150" spans="2:22" ht="30" x14ac:dyDescent="0.25">
      <c r="B150" s="15" t="s">
        <v>122</v>
      </c>
      <c r="C150" s="15" t="s">
        <v>207</v>
      </c>
      <c r="D150" s="15" t="s">
        <v>232</v>
      </c>
      <c r="E150" s="15">
        <v>2023</v>
      </c>
      <c r="F150" s="15" t="s">
        <v>162</v>
      </c>
      <c r="G150" s="15" t="s">
        <v>133</v>
      </c>
      <c r="H150" s="15" t="s">
        <v>136</v>
      </c>
      <c r="I150" s="15" t="s">
        <v>139</v>
      </c>
      <c r="J150" s="15" t="s">
        <v>141</v>
      </c>
      <c r="K150" s="15" t="s">
        <v>289</v>
      </c>
      <c r="L150" s="15" t="s">
        <v>292</v>
      </c>
      <c r="M150" s="15">
        <v>0.222</v>
      </c>
      <c r="N150" s="15">
        <v>0.14000000000000001</v>
      </c>
      <c r="O150" s="15">
        <v>5.0000000000000001E-3</v>
      </c>
      <c r="P150" s="15">
        <v>0.189</v>
      </c>
      <c r="Q150" s="15">
        <v>0.13500000000000001</v>
      </c>
      <c r="R150" s="15">
        <v>0.27700000000000002</v>
      </c>
      <c r="S150" s="15">
        <v>12.91</v>
      </c>
      <c r="U150" s="15">
        <v>1254735.5260000001</v>
      </c>
      <c r="V150" s="15">
        <v>680</v>
      </c>
    </row>
    <row r="151" spans="2:22" x14ac:dyDescent="0.25">
      <c r="B151" s="15" t="s">
        <v>122</v>
      </c>
      <c r="C151" s="15" t="s">
        <v>207</v>
      </c>
      <c r="D151" s="15" t="s">
        <v>232</v>
      </c>
      <c r="E151" s="15">
        <v>2023</v>
      </c>
      <c r="F151" s="15" t="s">
        <v>162</v>
      </c>
      <c r="G151" s="15" t="s">
        <v>133</v>
      </c>
      <c r="H151" s="15" t="s">
        <v>136</v>
      </c>
      <c r="I151" s="15" t="s">
        <v>139</v>
      </c>
      <c r="J151" s="15" t="s">
        <v>141</v>
      </c>
      <c r="K151" s="15" t="s">
        <v>289</v>
      </c>
      <c r="L151" s="15" t="s">
        <v>293</v>
      </c>
      <c r="M151" s="15">
        <v>0.372</v>
      </c>
      <c r="N151" s="15">
        <v>0.23499999999999999</v>
      </c>
      <c r="O151" s="15">
        <v>5.0000000000000001E-3</v>
      </c>
      <c r="P151" s="15">
        <v>0.317</v>
      </c>
      <c r="Q151" s="15">
        <v>0.216</v>
      </c>
      <c r="R151" s="15">
        <v>0.46700000000000003</v>
      </c>
      <c r="S151" s="15">
        <v>12.875</v>
      </c>
      <c r="U151" s="15">
        <v>1253354.4069999999</v>
      </c>
      <c r="V151" s="15">
        <v>2230</v>
      </c>
    </row>
    <row r="152" spans="2:22" x14ac:dyDescent="0.25">
      <c r="B152" s="15" t="s">
        <v>122</v>
      </c>
      <c r="C152" s="15" t="s">
        <v>207</v>
      </c>
      <c r="D152" s="15" t="s">
        <v>232</v>
      </c>
      <c r="E152" s="15">
        <v>2023</v>
      </c>
      <c r="F152" s="15" t="s">
        <v>162</v>
      </c>
      <c r="G152" s="15" t="s">
        <v>133</v>
      </c>
      <c r="H152" s="15" t="s">
        <v>136</v>
      </c>
      <c r="I152" s="15" t="s">
        <v>139</v>
      </c>
      <c r="J152" s="15" t="s">
        <v>141</v>
      </c>
      <c r="K152" s="15" t="s">
        <v>289</v>
      </c>
      <c r="L152" s="15" t="s">
        <v>294</v>
      </c>
      <c r="M152" s="15">
        <v>0.31900000000000001</v>
      </c>
      <c r="N152" s="15">
        <v>0.19600000000000001</v>
      </c>
      <c r="O152" s="15">
        <v>5.0000000000000001E-3</v>
      </c>
      <c r="P152" s="15">
        <v>0.27400000000000002</v>
      </c>
      <c r="Q152" s="15">
        <v>0.185</v>
      </c>
      <c r="R152" s="15">
        <v>0.39800000000000002</v>
      </c>
      <c r="S152" s="15">
        <v>12.987</v>
      </c>
      <c r="U152" s="15">
        <v>1262794.969</v>
      </c>
      <c r="V152" s="15">
        <v>1750</v>
      </c>
    </row>
    <row r="153" spans="2:22" ht="30" x14ac:dyDescent="0.25">
      <c r="B153" s="15" t="s">
        <v>122</v>
      </c>
      <c r="C153" s="15" t="s">
        <v>207</v>
      </c>
      <c r="D153" s="15" t="s">
        <v>233</v>
      </c>
      <c r="E153" s="15">
        <v>2023</v>
      </c>
      <c r="F153" s="15" t="s">
        <v>162</v>
      </c>
      <c r="G153" s="15" t="s">
        <v>133</v>
      </c>
      <c r="H153" s="15" t="s">
        <v>136</v>
      </c>
      <c r="I153" s="15" t="s">
        <v>139</v>
      </c>
      <c r="J153" s="15" t="s">
        <v>141</v>
      </c>
      <c r="K153" s="15" t="s">
        <v>289</v>
      </c>
      <c r="L153" s="15" t="s">
        <v>290</v>
      </c>
      <c r="M153" s="15">
        <v>0.26200000000000001</v>
      </c>
      <c r="N153" s="15">
        <v>0.17499999999999999</v>
      </c>
      <c r="O153" s="15">
        <v>1.4E-2</v>
      </c>
      <c r="P153" s="15">
        <v>0.21099999999999999</v>
      </c>
      <c r="Q153" s="15">
        <v>0.15</v>
      </c>
      <c r="R153" s="15">
        <v>0.30499999999999999</v>
      </c>
      <c r="S153" s="15">
        <v>13.159000000000001</v>
      </c>
      <c r="U153" s="15">
        <v>1295925.237</v>
      </c>
      <c r="V153" s="15">
        <v>150</v>
      </c>
    </row>
    <row r="154" spans="2:22" x14ac:dyDescent="0.25">
      <c r="B154" s="15" t="s">
        <v>122</v>
      </c>
      <c r="C154" s="15" t="s">
        <v>207</v>
      </c>
      <c r="D154" s="15" t="s">
        <v>233</v>
      </c>
      <c r="E154" s="15">
        <v>2023</v>
      </c>
      <c r="F154" s="15" t="s">
        <v>162</v>
      </c>
      <c r="G154" s="15" t="s">
        <v>133</v>
      </c>
      <c r="H154" s="15" t="s">
        <v>136</v>
      </c>
      <c r="I154" s="15" t="s">
        <v>139</v>
      </c>
      <c r="J154" s="15" t="s">
        <v>141</v>
      </c>
      <c r="K154" s="15" t="s">
        <v>289</v>
      </c>
      <c r="L154" s="15" t="s">
        <v>291</v>
      </c>
      <c r="M154" s="15">
        <v>0.43099999999999999</v>
      </c>
      <c r="N154" s="15">
        <v>0.25900000000000001</v>
      </c>
      <c r="O154" s="15">
        <v>6.0000000000000001E-3</v>
      </c>
      <c r="P154" s="15">
        <v>0.38400000000000001</v>
      </c>
      <c r="Q154" s="15">
        <v>0.26500000000000001</v>
      </c>
      <c r="R154" s="15">
        <v>0.53400000000000003</v>
      </c>
      <c r="S154" s="15">
        <v>12.868</v>
      </c>
      <c r="U154" s="15">
        <v>1262275.7150000001</v>
      </c>
      <c r="V154" s="15">
        <v>1830</v>
      </c>
    </row>
    <row r="155" spans="2:22" ht="30" x14ac:dyDescent="0.25">
      <c r="B155" s="15" t="s">
        <v>122</v>
      </c>
      <c r="C155" s="15" t="s">
        <v>207</v>
      </c>
      <c r="D155" s="15" t="s">
        <v>233</v>
      </c>
      <c r="E155" s="15">
        <v>2023</v>
      </c>
      <c r="F155" s="15" t="s">
        <v>162</v>
      </c>
      <c r="G155" s="15" t="s">
        <v>133</v>
      </c>
      <c r="H155" s="15" t="s">
        <v>136</v>
      </c>
      <c r="I155" s="15" t="s">
        <v>139</v>
      </c>
      <c r="J155" s="15" t="s">
        <v>141</v>
      </c>
      <c r="K155" s="15" t="s">
        <v>289</v>
      </c>
      <c r="L155" s="15" t="s">
        <v>350</v>
      </c>
      <c r="M155" s="15">
        <v>0.35</v>
      </c>
      <c r="N155" s="15">
        <v>0.315</v>
      </c>
      <c r="O155" s="15">
        <v>2.7E-2</v>
      </c>
      <c r="P155" s="15">
        <v>0.25900000000000001</v>
      </c>
      <c r="Q155" s="15">
        <v>0.161</v>
      </c>
      <c r="R155" s="15">
        <v>0.41799999999999998</v>
      </c>
      <c r="S155" s="15">
        <v>12.817</v>
      </c>
      <c r="U155" s="15">
        <v>1239404.341</v>
      </c>
      <c r="V155" s="15">
        <v>140</v>
      </c>
    </row>
    <row r="156" spans="2:22" ht="30" x14ac:dyDescent="0.25">
      <c r="B156" s="15" t="s">
        <v>122</v>
      </c>
      <c r="C156" s="15" t="s">
        <v>207</v>
      </c>
      <c r="D156" s="15" t="s">
        <v>233</v>
      </c>
      <c r="E156" s="15">
        <v>2023</v>
      </c>
      <c r="F156" s="15" t="s">
        <v>162</v>
      </c>
      <c r="G156" s="15" t="s">
        <v>133</v>
      </c>
      <c r="H156" s="15" t="s">
        <v>136</v>
      </c>
      <c r="I156" s="15" t="s">
        <v>139</v>
      </c>
      <c r="J156" s="15" t="s">
        <v>141</v>
      </c>
      <c r="K156" s="15" t="s">
        <v>289</v>
      </c>
      <c r="L156" s="15" t="s">
        <v>292</v>
      </c>
      <c r="M156" s="15">
        <v>0.23200000000000001</v>
      </c>
      <c r="N156" s="15">
        <v>0.14599999999999999</v>
      </c>
      <c r="O156" s="15">
        <v>6.0000000000000001E-3</v>
      </c>
      <c r="P156" s="15">
        <v>0.20200000000000001</v>
      </c>
      <c r="Q156" s="15">
        <v>0.13900000000000001</v>
      </c>
      <c r="R156" s="15">
        <v>0.28899999999999998</v>
      </c>
      <c r="S156" s="15">
        <v>12.909000000000001</v>
      </c>
      <c r="U156" s="15">
        <v>1254745.324</v>
      </c>
      <c r="V156" s="15">
        <v>680</v>
      </c>
    </row>
    <row r="157" spans="2:22" x14ac:dyDescent="0.25">
      <c r="B157" s="15" t="s">
        <v>122</v>
      </c>
      <c r="C157" s="15" t="s">
        <v>207</v>
      </c>
      <c r="D157" s="15" t="s">
        <v>233</v>
      </c>
      <c r="E157" s="15">
        <v>2023</v>
      </c>
      <c r="F157" s="15" t="s">
        <v>162</v>
      </c>
      <c r="G157" s="15" t="s">
        <v>133</v>
      </c>
      <c r="H157" s="15" t="s">
        <v>136</v>
      </c>
      <c r="I157" s="15" t="s">
        <v>139</v>
      </c>
      <c r="J157" s="15" t="s">
        <v>141</v>
      </c>
      <c r="K157" s="15" t="s">
        <v>289</v>
      </c>
      <c r="L157" s="15" t="s">
        <v>293</v>
      </c>
      <c r="M157" s="15">
        <v>0.38400000000000001</v>
      </c>
      <c r="N157" s="15">
        <v>0.23699999999999999</v>
      </c>
      <c r="O157" s="15">
        <v>5.0000000000000001E-3</v>
      </c>
      <c r="P157" s="15">
        <v>0.33100000000000002</v>
      </c>
      <c r="Q157" s="15">
        <v>0.224</v>
      </c>
      <c r="R157" s="15">
        <v>0.48399999999999999</v>
      </c>
      <c r="S157" s="15">
        <v>12.875</v>
      </c>
      <c r="U157" s="15">
        <v>1253363.0330000001</v>
      </c>
      <c r="V157" s="15">
        <v>2230</v>
      </c>
    </row>
    <row r="158" spans="2:22" x14ac:dyDescent="0.25">
      <c r="B158" s="15" t="s">
        <v>122</v>
      </c>
      <c r="C158" s="15" t="s">
        <v>207</v>
      </c>
      <c r="D158" s="15" t="s">
        <v>233</v>
      </c>
      <c r="E158" s="15">
        <v>2023</v>
      </c>
      <c r="F158" s="15" t="s">
        <v>162</v>
      </c>
      <c r="G158" s="15" t="s">
        <v>133</v>
      </c>
      <c r="H158" s="15" t="s">
        <v>136</v>
      </c>
      <c r="I158" s="15" t="s">
        <v>139</v>
      </c>
      <c r="J158" s="15" t="s">
        <v>141</v>
      </c>
      <c r="K158" s="15" t="s">
        <v>289</v>
      </c>
      <c r="L158" s="15" t="s">
        <v>294</v>
      </c>
      <c r="M158" s="15">
        <v>0.32800000000000001</v>
      </c>
      <c r="N158" s="15">
        <v>0.19700000000000001</v>
      </c>
      <c r="O158" s="15">
        <v>5.0000000000000001E-3</v>
      </c>
      <c r="P158" s="15">
        <v>0.28399999999999997</v>
      </c>
      <c r="Q158" s="15">
        <v>0.192</v>
      </c>
      <c r="R158" s="15">
        <v>0.41699999999999998</v>
      </c>
      <c r="S158" s="15">
        <v>12.987</v>
      </c>
      <c r="U158" s="15">
        <v>1262800.9620000001</v>
      </c>
      <c r="V158" s="15">
        <v>1750</v>
      </c>
    </row>
    <row r="159" spans="2:22" ht="30" x14ac:dyDescent="0.25">
      <c r="B159" s="15" t="s">
        <v>122</v>
      </c>
      <c r="C159" s="15" t="s">
        <v>207</v>
      </c>
      <c r="D159" s="15" t="s">
        <v>234</v>
      </c>
      <c r="E159" s="15">
        <v>2023</v>
      </c>
      <c r="F159" s="15" t="s">
        <v>162</v>
      </c>
      <c r="G159" s="15" t="s">
        <v>133</v>
      </c>
      <c r="H159" s="15" t="s">
        <v>136</v>
      </c>
      <c r="I159" s="15" t="s">
        <v>139</v>
      </c>
      <c r="J159" s="15" t="s">
        <v>141</v>
      </c>
      <c r="K159" s="15" t="s">
        <v>289</v>
      </c>
      <c r="L159" s="15" t="s">
        <v>290</v>
      </c>
      <c r="M159" s="15">
        <v>0.26500000000000001</v>
      </c>
      <c r="N159" s="15">
        <v>0.17399999999999999</v>
      </c>
      <c r="O159" s="15">
        <v>1.4E-2</v>
      </c>
      <c r="P159" s="15">
        <v>0.216</v>
      </c>
      <c r="Q159" s="15">
        <v>0.14299999999999999</v>
      </c>
      <c r="R159" s="15">
        <v>0.32200000000000001</v>
      </c>
      <c r="S159" s="15">
        <v>13.565</v>
      </c>
      <c r="U159" s="15">
        <v>1362020.2660000001</v>
      </c>
      <c r="V159" s="15">
        <v>150</v>
      </c>
    </row>
    <row r="160" spans="2:22" x14ac:dyDescent="0.25">
      <c r="B160" s="15" t="s">
        <v>122</v>
      </c>
      <c r="C160" s="15" t="s">
        <v>207</v>
      </c>
      <c r="D160" s="15" t="s">
        <v>234</v>
      </c>
      <c r="E160" s="15">
        <v>2023</v>
      </c>
      <c r="F160" s="15" t="s">
        <v>162</v>
      </c>
      <c r="G160" s="15" t="s">
        <v>133</v>
      </c>
      <c r="H160" s="15" t="s">
        <v>136</v>
      </c>
      <c r="I160" s="15" t="s">
        <v>139</v>
      </c>
      <c r="J160" s="15" t="s">
        <v>141</v>
      </c>
      <c r="K160" s="15" t="s">
        <v>289</v>
      </c>
      <c r="L160" s="15" t="s">
        <v>291</v>
      </c>
      <c r="M160" s="15">
        <v>0.439</v>
      </c>
      <c r="N160" s="15">
        <v>0.26200000000000001</v>
      </c>
      <c r="O160" s="15">
        <v>6.0000000000000001E-3</v>
      </c>
      <c r="P160" s="15">
        <v>0.39200000000000002</v>
      </c>
      <c r="Q160" s="15">
        <v>0.27100000000000002</v>
      </c>
      <c r="R160" s="15">
        <v>0.53500000000000003</v>
      </c>
      <c r="S160" s="15">
        <v>13.282</v>
      </c>
      <c r="U160" s="15">
        <v>1330364.5049999999</v>
      </c>
      <c r="V160" s="15">
        <v>1830</v>
      </c>
    </row>
    <row r="161" spans="2:22" ht="30" x14ac:dyDescent="0.25">
      <c r="B161" s="15" t="s">
        <v>122</v>
      </c>
      <c r="C161" s="15" t="s">
        <v>207</v>
      </c>
      <c r="D161" s="15" t="s">
        <v>234</v>
      </c>
      <c r="E161" s="15">
        <v>2023</v>
      </c>
      <c r="F161" s="15" t="s">
        <v>162</v>
      </c>
      <c r="G161" s="15" t="s">
        <v>133</v>
      </c>
      <c r="H161" s="15" t="s">
        <v>136</v>
      </c>
      <c r="I161" s="15" t="s">
        <v>139</v>
      </c>
      <c r="J161" s="15" t="s">
        <v>141</v>
      </c>
      <c r="K161" s="15" t="s">
        <v>289</v>
      </c>
      <c r="L161" s="15" t="s">
        <v>350</v>
      </c>
      <c r="M161" s="15">
        <v>0.35399999999999998</v>
      </c>
      <c r="N161" s="15">
        <v>0.32800000000000001</v>
      </c>
      <c r="O161" s="15">
        <v>2.8000000000000001E-2</v>
      </c>
      <c r="P161" s="15">
        <v>0.26100000000000001</v>
      </c>
      <c r="Q161" s="15">
        <v>0.17199999999999999</v>
      </c>
      <c r="R161" s="15">
        <v>0.43099999999999999</v>
      </c>
      <c r="S161" s="15">
        <v>13.249000000000001</v>
      </c>
      <c r="U161" s="15">
        <v>1306308.959</v>
      </c>
      <c r="V161" s="15">
        <v>140</v>
      </c>
    </row>
    <row r="162" spans="2:22" ht="30" x14ac:dyDescent="0.25">
      <c r="B162" s="15" t="s">
        <v>122</v>
      </c>
      <c r="C162" s="15" t="s">
        <v>207</v>
      </c>
      <c r="D162" s="15" t="s">
        <v>234</v>
      </c>
      <c r="E162" s="15">
        <v>2023</v>
      </c>
      <c r="F162" s="15" t="s">
        <v>162</v>
      </c>
      <c r="G162" s="15" t="s">
        <v>133</v>
      </c>
      <c r="H162" s="15" t="s">
        <v>136</v>
      </c>
      <c r="I162" s="15" t="s">
        <v>139</v>
      </c>
      <c r="J162" s="15" t="s">
        <v>141</v>
      </c>
      <c r="K162" s="15" t="s">
        <v>289</v>
      </c>
      <c r="L162" s="15" t="s">
        <v>292</v>
      </c>
      <c r="M162" s="15">
        <v>0.23499999999999999</v>
      </c>
      <c r="N162" s="15">
        <v>0.14499999999999999</v>
      </c>
      <c r="O162" s="15">
        <v>6.0000000000000001E-3</v>
      </c>
      <c r="P162" s="15">
        <v>0.19900000000000001</v>
      </c>
      <c r="Q162" s="15">
        <v>0.14000000000000001</v>
      </c>
      <c r="R162" s="15">
        <v>0.29399999999999998</v>
      </c>
      <c r="S162" s="15">
        <v>13.34</v>
      </c>
      <c r="U162" s="15">
        <v>1322331.5379999999</v>
      </c>
      <c r="V162" s="15">
        <v>680</v>
      </c>
    </row>
    <row r="163" spans="2:22" x14ac:dyDescent="0.25">
      <c r="B163" s="15" t="s">
        <v>122</v>
      </c>
      <c r="C163" s="15" t="s">
        <v>207</v>
      </c>
      <c r="D163" s="15" t="s">
        <v>234</v>
      </c>
      <c r="E163" s="15">
        <v>2023</v>
      </c>
      <c r="F163" s="15" t="s">
        <v>162</v>
      </c>
      <c r="G163" s="15" t="s">
        <v>133</v>
      </c>
      <c r="H163" s="15" t="s">
        <v>136</v>
      </c>
      <c r="I163" s="15" t="s">
        <v>139</v>
      </c>
      <c r="J163" s="15" t="s">
        <v>141</v>
      </c>
      <c r="K163" s="15" t="s">
        <v>289</v>
      </c>
      <c r="L163" s="15" t="s">
        <v>293</v>
      </c>
      <c r="M163" s="15">
        <v>0.38700000000000001</v>
      </c>
      <c r="N163" s="15">
        <v>0.23300000000000001</v>
      </c>
      <c r="O163" s="15">
        <v>5.0000000000000001E-3</v>
      </c>
      <c r="P163" s="15">
        <v>0.33200000000000002</v>
      </c>
      <c r="Q163" s="15">
        <v>0.23</v>
      </c>
      <c r="R163" s="15">
        <v>0.49199999999999999</v>
      </c>
      <c r="S163" s="15">
        <v>13.3</v>
      </c>
      <c r="U163" s="15">
        <v>1320396.541</v>
      </c>
      <c r="V163" s="15">
        <v>2230</v>
      </c>
    </row>
    <row r="164" spans="2:22" x14ac:dyDescent="0.25">
      <c r="B164" s="15" t="s">
        <v>122</v>
      </c>
      <c r="C164" s="15" t="s">
        <v>207</v>
      </c>
      <c r="D164" s="15" t="s">
        <v>234</v>
      </c>
      <c r="E164" s="15">
        <v>2023</v>
      </c>
      <c r="F164" s="15" t="s">
        <v>162</v>
      </c>
      <c r="G164" s="15" t="s">
        <v>133</v>
      </c>
      <c r="H164" s="15" t="s">
        <v>136</v>
      </c>
      <c r="I164" s="15" t="s">
        <v>139</v>
      </c>
      <c r="J164" s="15" t="s">
        <v>141</v>
      </c>
      <c r="K164" s="15" t="s">
        <v>289</v>
      </c>
      <c r="L164" s="15" t="s">
        <v>294</v>
      </c>
      <c r="M164" s="15">
        <v>0.32900000000000001</v>
      </c>
      <c r="N164" s="15">
        <v>0.19600000000000001</v>
      </c>
      <c r="O164" s="15">
        <v>5.0000000000000001E-3</v>
      </c>
      <c r="P164" s="15">
        <v>0.28499999999999998</v>
      </c>
      <c r="Q164" s="15">
        <v>0.19600000000000001</v>
      </c>
      <c r="R164" s="15">
        <v>0.41599999999999998</v>
      </c>
      <c r="S164" s="15">
        <v>13.413</v>
      </c>
      <c r="U164" s="15">
        <v>1330086.8289999999</v>
      </c>
      <c r="V164" s="15">
        <v>1750</v>
      </c>
    </row>
    <row r="165" spans="2:22" ht="30" x14ac:dyDescent="0.25">
      <c r="B165" s="15" t="s">
        <v>122</v>
      </c>
      <c r="C165" s="15" t="s">
        <v>207</v>
      </c>
      <c r="D165" s="15" t="s">
        <v>235</v>
      </c>
      <c r="E165" s="15">
        <v>2023</v>
      </c>
      <c r="F165" s="15" t="s">
        <v>162</v>
      </c>
      <c r="G165" s="15" t="s">
        <v>133</v>
      </c>
      <c r="H165" s="15" t="s">
        <v>136</v>
      </c>
      <c r="I165" s="15" t="s">
        <v>139</v>
      </c>
      <c r="J165" s="15" t="s">
        <v>141</v>
      </c>
      <c r="K165" s="15" t="s">
        <v>289</v>
      </c>
      <c r="L165" s="15" t="s">
        <v>290</v>
      </c>
      <c r="M165" s="15">
        <v>0.26600000000000001</v>
      </c>
      <c r="N165" s="15">
        <v>0.17599999999999999</v>
      </c>
      <c r="O165" s="15">
        <v>1.4E-2</v>
      </c>
      <c r="P165" s="15">
        <v>0.21099999999999999</v>
      </c>
      <c r="Q165" s="15">
        <v>0.14699999999999999</v>
      </c>
      <c r="R165" s="15">
        <v>0.33</v>
      </c>
      <c r="S165" s="15">
        <v>13.565</v>
      </c>
      <c r="U165" s="15">
        <v>1362107.2120000001</v>
      </c>
      <c r="V165" s="15">
        <v>150</v>
      </c>
    </row>
    <row r="166" spans="2:22" x14ac:dyDescent="0.25">
      <c r="B166" s="15" t="s">
        <v>122</v>
      </c>
      <c r="C166" s="15" t="s">
        <v>207</v>
      </c>
      <c r="D166" s="15" t="s">
        <v>235</v>
      </c>
      <c r="E166" s="15">
        <v>2023</v>
      </c>
      <c r="F166" s="15" t="s">
        <v>162</v>
      </c>
      <c r="G166" s="15" t="s">
        <v>133</v>
      </c>
      <c r="H166" s="15" t="s">
        <v>136</v>
      </c>
      <c r="I166" s="15" t="s">
        <v>139</v>
      </c>
      <c r="J166" s="15" t="s">
        <v>141</v>
      </c>
      <c r="K166" s="15" t="s">
        <v>289</v>
      </c>
      <c r="L166" s="15" t="s">
        <v>291</v>
      </c>
      <c r="M166" s="15">
        <v>0.43</v>
      </c>
      <c r="N166" s="15">
        <v>0.26100000000000001</v>
      </c>
      <c r="O166" s="15">
        <v>6.0000000000000001E-3</v>
      </c>
      <c r="P166" s="15">
        <v>0.38100000000000001</v>
      </c>
      <c r="Q166" s="15">
        <v>0.26400000000000001</v>
      </c>
      <c r="R166" s="15">
        <v>0.53100000000000003</v>
      </c>
      <c r="S166" s="15">
        <v>13.282</v>
      </c>
      <c r="U166" s="15">
        <v>1330416.3149999999</v>
      </c>
      <c r="V166" s="15">
        <v>1830</v>
      </c>
    </row>
    <row r="167" spans="2:22" ht="30" x14ac:dyDescent="0.25">
      <c r="B167" s="15" t="s">
        <v>122</v>
      </c>
      <c r="C167" s="15" t="s">
        <v>207</v>
      </c>
      <c r="D167" s="15" t="s">
        <v>235</v>
      </c>
      <c r="E167" s="15">
        <v>2023</v>
      </c>
      <c r="F167" s="15" t="s">
        <v>162</v>
      </c>
      <c r="G167" s="15" t="s">
        <v>133</v>
      </c>
      <c r="H167" s="15" t="s">
        <v>136</v>
      </c>
      <c r="I167" s="15" t="s">
        <v>139</v>
      </c>
      <c r="J167" s="15" t="s">
        <v>141</v>
      </c>
      <c r="K167" s="15" t="s">
        <v>289</v>
      </c>
      <c r="L167" s="15" t="s">
        <v>350</v>
      </c>
      <c r="M167" s="15">
        <v>0.35099999999999998</v>
      </c>
      <c r="N167" s="15">
        <v>0.33200000000000002</v>
      </c>
      <c r="O167" s="15">
        <v>2.8000000000000001E-2</v>
      </c>
      <c r="P167" s="15">
        <v>0.28299999999999997</v>
      </c>
      <c r="Q167" s="15">
        <v>0.16800000000000001</v>
      </c>
      <c r="R167" s="15">
        <v>0.42599999999999999</v>
      </c>
      <c r="S167" s="15">
        <v>13.249000000000001</v>
      </c>
      <c r="U167" s="15">
        <v>1306312.5889999999</v>
      </c>
      <c r="V167" s="15">
        <v>140</v>
      </c>
    </row>
    <row r="168" spans="2:22" ht="30" x14ac:dyDescent="0.25">
      <c r="B168" s="15" t="s">
        <v>122</v>
      </c>
      <c r="C168" s="15" t="s">
        <v>207</v>
      </c>
      <c r="D168" s="15" t="s">
        <v>235</v>
      </c>
      <c r="E168" s="15">
        <v>2023</v>
      </c>
      <c r="F168" s="15" t="s">
        <v>162</v>
      </c>
      <c r="G168" s="15" t="s">
        <v>133</v>
      </c>
      <c r="H168" s="15" t="s">
        <v>136</v>
      </c>
      <c r="I168" s="15" t="s">
        <v>139</v>
      </c>
      <c r="J168" s="15" t="s">
        <v>141</v>
      </c>
      <c r="K168" s="15" t="s">
        <v>289</v>
      </c>
      <c r="L168" s="15" t="s">
        <v>292</v>
      </c>
      <c r="M168" s="15">
        <v>0.23300000000000001</v>
      </c>
      <c r="N168" s="15">
        <v>0.14399999999999999</v>
      </c>
      <c r="O168" s="15">
        <v>6.0000000000000001E-3</v>
      </c>
      <c r="P168" s="15">
        <v>0.19600000000000001</v>
      </c>
      <c r="Q168" s="15">
        <v>0.14299999999999999</v>
      </c>
      <c r="R168" s="15">
        <v>0.29399999999999998</v>
      </c>
      <c r="S168" s="15">
        <v>13.339</v>
      </c>
      <c r="U168" s="15">
        <v>1322393.304</v>
      </c>
      <c r="V168" s="15">
        <v>680</v>
      </c>
    </row>
    <row r="169" spans="2:22" x14ac:dyDescent="0.25">
      <c r="B169" s="15" t="s">
        <v>122</v>
      </c>
      <c r="C169" s="15" t="s">
        <v>207</v>
      </c>
      <c r="D169" s="15" t="s">
        <v>235</v>
      </c>
      <c r="E169" s="15">
        <v>2023</v>
      </c>
      <c r="F169" s="15" t="s">
        <v>162</v>
      </c>
      <c r="G169" s="15" t="s">
        <v>133</v>
      </c>
      <c r="H169" s="15" t="s">
        <v>136</v>
      </c>
      <c r="I169" s="15" t="s">
        <v>139</v>
      </c>
      <c r="J169" s="15" t="s">
        <v>141</v>
      </c>
      <c r="K169" s="15" t="s">
        <v>289</v>
      </c>
      <c r="L169" s="15" t="s">
        <v>293</v>
      </c>
      <c r="M169" s="15">
        <v>0.38</v>
      </c>
      <c r="N169" s="15">
        <v>0.23100000000000001</v>
      </c>
      <c r="O169" s="15">
        <v>5.0000000000000001E-3</v>
      </c>
      <c r="P169" s="15">
        <v>0.32600000000000001</v>
      </c>
      <c r="Q169" s="15">
        <v>0.223</v>
      </c>
      <c r="R169" s="15">
        <v>0.47699999999999998</v>
      </c>
      <c r="S169" s="15">
        <v>13.3</v>
      </c>
      <c r="U169" s="15">
        <v>1320483.388</v>
      </c>
      <c r="V169" s="15">
        <v>2230</v>
      </c>
    </row>
    <row r="170" spans="2:22" x14ac:dyDescent="0.25">
      <c r="B170" s="15" t="s">
        <v>122</v>
      </c>
      <c r="C170" s="15" t="s">
        <v>207</v>
      </c>
      <c r="D170" s="15" t="s">
        <v>235</v>
      </c>
      <c r="E170" s="15">
        <v>2023</v>
      </c>
      <c r="F170" s="15" t="s">
        <v>162</v>
      </c>
      <c r="G170" s="15" t="s">
        <v>133</v>
      </c>
      <c r="H170" s="15" t="s">
        <v>136</v>
      </c>
      <c r="I170" s="15" t="s">
        <v>139</v>
      </c>
      <c r="J170" s="15" t="s">
        <v>141</v>
      </c>
      <c r="K170" s="15" t="s">
        <v>289</v>
      </c>
      <c r="L170" s="15" t="s">
        <v>294</v>
      </c>
      <c r="M170" s="15">
        <v>0.32400000000000001</v>
      </c>
      <c r="N170" s="15">
        <v>0.19500000000000001</v>
      </c>
      <c r="O170" s="15">
        <v>5.0000000000000001E-3</v>
      </c>
      <c r="P170" s="15">
        <v>0.28199999999999997</v>
      </c>
      <c r="Q170" s="15">
        <v>0.189</v>
      </c>
      <c r="R170" s="15">
        <v>0.40899999999999997</v>
      </c>
      <c r="S170" s="15">
        <v>13.413</v>
      </c>
      <c r="U170" s="15">
        <v>1330155.966</v>
      </c>
      <c r="V170" s="15">
        <v>1750</v>
      </c>
    </row>
    <row r="171" spans="2:22" ht="30" x14ac:dyDescent="0.25">
      <c r="B171" s="15" t="s">
        <v>122</v>
      </c>
      <c r="C171" s="15" t="s">
        <v>207</v>
      </c>
      <c r="D171" s="15" t="s">
        <v>236</v>
      </c>
      <c r="E171" s="15">
        <v>2023</v>
      </c>
      <c r="F171" s="15" t="s">
        <v>162</v>
      </c>
      <c r="G171" s="15" t="s">
        <v>133</v>
      </c>
      <c r="H171" s="15" t="s">
        <v>136</v>
      </c>
      <c r="I171" s="15" t="s">
        <v>139</v>
      </c>
      <c r="J171" s="15" t="s">
        <v>141</v>
      </c>
      <c r="K171" s="15" t="s">
        <v>289</v>
      </c>
      <c r="L171" s="15" t="s">
        <v>290</v>
      </c>
      <c r="M171" s="15">
        <v>0.25900000000000001</v>
      </c>
      <c r="N171" s="15">
        <v>0.16900000000000001</v>
      </c>
      <c r="O171" s="15">
        <v>1.4E-2</v>
      </c>
      <c r="P171" s="15">
        <v>0.19400000000000001</v>
      </c>
      <c r="Q171" s="15">
        <v>0.14499999999999999</v>
      </c>
      <c r="R171" s="15">
        <v>0.311</v>
      </c>
      <c r="S171" s="15">
        <v>13.811</v>
      </c>
      <c r="U171" s="15">
        <v>1319568.845</v>
      </c>
      <c r="V171" s="15">
        <v>150</v>
      </c>
    </row>
    <row r="172" spans="2:22" x14ac:dyDescent="0.25">
      <c r="B172" s="15" t="s">
        <v>122</v>
      </c>
      <c r="C172" s="15" t="s">
        <v>207</v>
      </c>
      <c r="D172" s="15" t="s">
        <v>236</v>
      </c>
      <c r="E172" s="15">
        <v>2023</v>
      </c>
      <c r="F172" s="15" t="s">
        <v>162</v>
      </c>
      <c r="G172" s="15" t="s">
        <v>133</v>
      </c>
      <c r="H172" s="15" t="s">
        <v>136</v>
      </c>
      <c r="I172" s="15" t="s">
        <v>139</v>
      </c>
      <c r="J172" s="15" t="s">
        <v>141</v>
      </c>
      <c r="K172" s="15" t="s">
        <v>289</v>
      </c>
      <c r="L172" s="15" t="s">
        <v>291</v>
      </c>
      <c r="M172" s="15">
        <v>0.41099999999999998</v>
      </c>
      <c r="N172" s="15">
        <v>0.252</v>
      </c>
      <c r="O172" s="15">
        <v>6.0000000000000001E-3</v>
      </c>
      <c r="P172" s="15">
        <v>0.36299999999999999</v>
      </c>
      <c r="Q172" s="15">
        <v>0.252</v>
      </c>
      <c r="R172" s="15">
        <v>0.50900000000000001</v>
      </c>
      <c r="S172" s="15">
        <v>13.532999999999999</v>
      </c>
      <c r="U172" s="15">
        <v>1288924.3929999999</v>
      </c>
      <c r="V172" s="15">
        <v>1830</v>
      </c>
    </row>
    <row r="173" spans="2:22" ht="30" x14ac:dyDescent="0.25">
      <c r="B173" s="15" t="s">
        <v>122</v>
      </c>
      <c r="C173" s="15" t="s">
        <v>207</v>
      </c>
      <c r="D173" s="15" t="s">
        <v>236</v>
      </c>
      <c r="E173" s="15">
        <v>2023</v>
      </c>
      <c r="F173" s="15" t="s">
        <v>162</v>
      </c>
      <c r="G173" s="15" t="s">
        <v>133</v>
      </c>
      <c r="H173" s="15" t="s">
        <v>136</v>
      </c>
      <c r="I173" s="15" t="s">
        <v>139</v>
      </c>
      <c r="J173" s="15" t="s">
        <v>141</v>
      </c>
      <c r="K173" s="15" t="s">
        <v>289</v>
      </c>
      <c r="L173" s="15" t="s">
        <v>350</v>
      </c>
      <c r="M173" s="15">
        <v>0.34100000000000003</v>
      </c>
      <c r="N173" s="15">
        <v>0.33400000000000002</v>
      </c>
      <c r="O173" s="15">
        <v>2.8000000000000001E-2</v>
      </c>
      <c r="P173" s="15">
        <v>0.23899999999999999</v>
      </c>
      <c r="Q173" s="15">
        <v>0.161</v>
      </c>
      <c r="R173" s="15">
        <v>0.42</v>
      </c>
      <c r="S173" s="15">
        <v>13.507999999999999</v>
      </c>
      <c r="U173" s="15">
        <v>1264467.3670000001</v>
      </c>
      <c r="V173" s="15">
        <v>140</v>
      </c>
    </row>
    <row r="174" spans="2:22" ht="30" x14ac:dyDescent="0.25">
      <c r="B174" s="15" t="s">
        <v>122</v>
      </c>
      <c r="C174" s="15" t="s">
        <v>207</v>
      </c>
      <c r="D174" s="15" t="s">
        <v>236</v>
      </c>
      <c r="E174" s="15">
        <v>2023</v>
      </c>
      <c r="F174" s="15" t="s">
        <v>162</v>
      </c>
      <c r="G174" s="15" t="s">
        <v>133</v>
      </c>
      <c r="H174" s="15" t="s">
        <v>136</v>
      </c>
      <c r="I174" s="15" t="s">
        <v>139</v>
      </c>
      <c r="J174" s="15" t="s">
        <v>141</v>
      </c>
      <c r="K174" s="15" t="s">
        <v>289</v>
      </c>
      <c r="L174" s="15" t="s">
        <v>292</v>
      </c>
      <c r="M174" s="15">
        <v>0.22600000000000001</v>
      </c>
      <c r="N174" s="15">
        <v>0.13800000000000001</v>
      </c>
      <c r="O174" s="15">
        <v>5.0000000000000001E-3</v>
      </c>
      <c r="P174" s="15">
        <v>0.193</v>
      </c>
      <c r="Q174" s="15">
        <v>0.13800000000000001</v>
      </c>
      <c r="R174" s="15">
        <v>0.28499999999999998</v>
      </c>
      <c r="S174" s="15">
        <v>13.589</v>
      </c>
      <c r="U174" s="15">
        <v>1279252.149</v>
      </c>
      <c r="V174" s="15">
        <v>680</v>
      </c>
    </row>
    <row r="175" spans="2:22" x14ac:dyDescent="0.25">
      <c r="B175" s="15" t="s">
        <v>122</v>
      </c>
      <c r="C175" s="15" t="s">
        <v>207</v>
      </c>
      <c r="D175" s="15" t="s">
        <v>236</v>
      </c>
      <c r="E175" s="15">
        <v>2023</v>
      </c>
      <c r="F175" s="15" t="s">
        <v>162</v>
      </c>
      <c r="G175" s="15" t="s">
        <v>133</v>
      </c>
      <c r="H175" s="15" t="s">
        <v>136</v>
      </c>
      <c r="I175" s="15" t="s">
        <v>139</v>
      </c>
      <c r="J175" s="15" t="s">
        <v>141</v>
      </c>
      <c r="K175" s="15" t="s">
        <v>289</v>
      </c>
      <c r="L175" s="15" t="s">
        <v>293</v>
      </c>
      <c r="M175" s="15">
        <v>0.36599999999999999</v>
      </c>
      <c r="N175" s="15">
        <v>0.22600000000000001</v>
      </c>
      <c r="O175" s="15">
        <v>5.0000000000000001E-3</v>
      </c>
      <c r="P175" s="15">
        <v>0.314</v>
      </c>
      <c r="Q175" s="15">
        <v>0.21099999999999999</v>
      </c>
      <c r="R175" s="15">
        <v>0.45800000000000002</v>
      </c>
      <c r="S175" s="15">
        <v>13.557</v>
      </c>
      <c r="U175" s="15">
        <v>1279038.9909999999</v>
      </c>
      <c r="V175" s="15">
        <v>2230</v>
      </c>
    </row>
    <row r="176" spans="2:22" x14ac:dyDescent="0.25">
      <c r="B176" s="15" t="s">
        <v>122</v>
      </c>
      <c r="C176" s="15" t="s">
        <v>207</v>
      </c>
      <c r="D176" s="15" t="s">
        <v>236</v>
      </c>
      <c r="E176" s="15">
        <v>2023</v>
      </c>
      <c r="F176" s="15" t="s">
        <v>162</v>
      </c>
      <c r="G176" s="15" t="s">
        <v>133</v>
      </c>
      <c r="H176" s="15" t="s">
        <v>136</v>
      </c>
      <c r="I176" s="15" t="s">
        <v>139</v>
      </c>
      <c r="J176" s="15" t="s">
        <v>141</v>
      </c>
      <c r="K176" s="15" t="s">
        <v>289</v>
      </c>
      <c r="L176" s="15" t="s">
        <v>294</v>
      </c>
      <c r="M176" s="15">
        <v>0.314</v>
      </c>
      <c r="N176" s="15">
        <v>0.191</v>
      </c>
      <c r="O176" s="15">
        <v>5.0000000000000001E-3</v>
      </c>
      <c r="P176" s="15">
        <v>0.27100000000000002</v>
      </c>
      <c r="Q176" s="15">
        <v>0.183</v>
      </c>
      <c r="R176" s="15">
        <v>0.39400000000000002</v>
      </c>
      <c r="S176" s="15">
        <v>13.667</v>
      </c>
      <c r="U176" s="15">
        <v>1287552.4539999999</v>
      </c>
      <c r="V176" s="15">
        <v>1750</v>
      </c>
    </row>
    <row r="177" spans="2:22" ht="30" x14ac:dyDescent="0.25">
      <c r="B177" s="15" t="s">
        <v>122</v>
      </c>
      <c r="C177" s="15" t="s">
        <v>207</v>
      </c>
      <c r="D177" s="15" t="s">
        <v>237</v>
      </c>
      <c r="E177" s="15">
        <v>2023</v>
      </c>
      <c r="F177" s="15" t="s">
        <v>162</v>
      </c>
      <c r="G177" s="15" t="s">
        <v>133</v>
      </c>
      <c r="H177" s="15" t="s">
        <v>136</v>
      </c>
      <c r="I177" s="15" t="s">
        <v>139</v>
      </c>
      <c r="J177" s="15" t="s">
        <v>141</v>
      </c>
      <c r="K177" s="15" t="s">
        <v>289</v>
      </c>
      <c r="L177" s="15" t="s">
        <v>290</v>
      </c>
      <c r="M177" s="15">
        <v>0.25700000000000001</v>
      </c>
      <c r="N177" s="15">
        <v>0.17899999999999999</v>
      </c>
      <c r="O177" s="15">
        <v>1.4999999999999999E-2</v>
      </c>
      <c r="P177" s="15">
        <v>0.193</v>
      </c>
      <c r="Q177" s="15">
        <v>0.14099999999999999</v>
      </c>
      <c r="R177" s="15">
        <v>0.32</v>
      </c>
      <c r="S177" s="15">
        <v>13.811</v>
      </c>
      <c r="U177" s="15">
        <v>1319558.5859999999</v>
      </c>
      <c r="V177" s="15">
        <v>150</v>
      </c>
    </row>
    <row r="178" spans="2:22" x14ac:dyDescent="0.25">
      <c r="B178" s="15" t="s">
        <v>122</v>
      </c>
      <c r="C178" s="15" t="s">
        <v>207</v>
      </c>
      <c r="D178" s="15" t="s">
        <v>237</v>
      </c>
      <c r="E178" s="15">
        <v>2023</v>
      </c>
      <c r="F178" s="15" t="s">
        <v>162</v>
      </c>
      <c r="G178" s="15" t="s">
        <v>133</v>
      </c>
      <c r="H178" s="15" t="s">
        <v>136</v>
      </c>
      <c r="I178" s="15" t="s">
        <v>139</v>
      </c>
      <c r="J178" s="15" t="s">
        <v>141</v>
      </c>
      <c r="K178" s="15" t="s">
        <v>289</v>
      </c>
      <c r="L178" s="15" t="s">
        <v>291</v>
      </c>
      <c r="M178" s="15">
        <v>0.39900000000000002</v>
      </c>
      <c r="N178" s="15">
        <v>0.249</v>
      </c>
      <c r="O178" s="15">
        <v>6.0000000000000001E-3</v>
      </c>
      <c r="P178" s="15">
        <v>0.34699999999999998</v>
      </c>
      <c r="Q178" s="15">
        <v>0.24299999999999999</v>
      </c>
      <c r="R178" s="15">
        <v>0.49199999999999999</v>
      </c>
      <c r="S178" s="15">
        <v>13.532999999999999</v>
      </c>
      <c r="U178" s="15">
        <v>1288922.6340000001</v>
      </c>
      <c r="V178" s="15">
        <v>1830</v>
      </c>
    </row>
    <row r="179" spans="2:22" ht="30" x14ac:dyDescent="0.25">
      <c r="B179" s="15" t="s">
        <v>122</v>
      </c>
      <c r="C179" s="15" t="s">
        <v>207</v>
      </c>
      <c r="D179" s="15" t="s">
        <v>237</v>
      </c>
      <c r="E179" s="15">
        <v>2023</v>
      </c>
      <c r="F179" s="15" t="s">
        <v>162</v>
      </c>
      <c r="G179" s="15" t="s">
        <v>133</v>
      </c>
      <c r="H179" s="15" t="s">
        <v>136</v>
      </c>
      <c r="I179" s="15" t="s">
        <v>139</v>
      </c>
      <c r="J179" s="15" t="s">
        <v>141</v>
      </c>
      <c r="K179" s="15" t="s">
        <v>289</v>
      </c>
      <c r="L179" s="15" t="s">
        <v>350</v>
      </c>
      <c r="M179" s="15">
        <v>0.34300000000000003</v>
      </c>
      <c r="N179" s="15">
        <v>0.33800000000000002</v>
      </c>
      <c r="O179" s="15">
        <v>2.9000000000000001E-2</v>
      </c>
      <c r="P179" s="15">
        <v>0.255</v>
      </c>
      <c r="Q179" s="15">
        <v>0.16400000000000001</v>
      </c>
      <c r="R179" s="15">
        <v>0.40100000000000002</v>
      </c>
      <c r="S179" s="15">
        <v>13.507999999999999</v>
      </c>
      <c r="U179" s="15">
        <v>1264469.074</v>
      </c>
      <c r="V179" s="15">
        <v>140</v>
      </c>
    </row>
    <row r="180" spans="2:22" ht="30" x14ac:dyDescent="0.25">
      <c r="B180" s="15" t="s">
        <v>122</v>
      </c>
      <c r="C180" s="15" t="s">
        <v>207</v>
      </c>
      <c r="D180" s="15" t="s">
        <v>237</v>
      </c>
      <c r="E180" s="15">
        <v>2023</v>
      </c>
      <c r="F180" s="15" t="s">
        <v>162</v>
      </c>
      <c r="G180" s="15" t="s">
        <v>133</v>
      </c>
      <c r="H180" s="15" t="s">
        <v>136</v>
      </c>
      <c r="I180" s="15" t="s">
        <v>139</v>
      </c>
      <c r="J180" s="15" t="s">
        <v>141</v>
      </c>
      <c r="K180" s="15" t="s">
        <v>289</v>
      </c>
      <c r="L180" s="15" t="s">
        <v>292</v>
      </c>
      <c r="M180" s="15">
        <v>0.219</v>
      </c>
      <c r="N180" s="15">
        <v>0.13100000000000001</v>
      </c>
      <c r="O180" s="15">
        <v>5.0000000000000001E-3</v>
      </c>
      <c r="P180" s="15">
        <v>0.185</v>
      </c>
      <c r="Q180" s="15">
        <v>0.13400000000000001</v>
      </c>
      <c r="R180" s="15">
        <v>0.27900000000000003</v>
      </c>
      <c r="S180" s="15">
        <v>13.589</v>
      </c>
      <c r="U180" s="15">
        <v>1279253.3999999999</v>
      </c>
      <c r="V180" s="15">
        <v>680</v>
      </c>
    </row>
    <row r="181" spans="2:22" x14ac:dyDescent="0.25">
      <c r="B181" s="15" t="s">
        <v>122</v>
      </c>
      <c r="C181" s="15" t="s">
        <v>207</v>
      </c>
      <c r="D181" s="15" t="s">
        <v>237</v>
      </c>
      <c r="E181" s="15">
        <v>2023</v>
      </c>
      <c r="F181" s="15" t="s">
        <v>162</v>
      </c>
      <c r="G181" s="15" t="s">
        <v>133</v>
      </c>
      <c r="H181" s="15" t="s">
        <v>136</v>
      </c>
      <c r="I181" s="15" t="s">
        <v>139</v>
      </c>
      <c r="J181" s="15" t="s">
        <v>141</v>
      </c>
      <c r="K181" s="15" t="s">
        <v>289</v>
      </c>
      <c r="L181" s="15" t="s">
        <v>293</v>
      </c>
      <c r="M181" s="15">
        <v>0.35699999999999998</v>
      </c>
      <c r="N181" s="15">
        <v>0.222</v>
      </c>
      <c r="O181" s="15">
        <v>5.0000000000000001E-3</v>
      </c>
      <c r="P181" s="15">
        <v>0.30599999999999999</v>
      </c>
      <c r="Q181" s="15">
        <v>0.20599999999999999</v>
      </c>
      <c r="R181" s="15">
        <v>0.443</v>
      </c>
      <c r="S181" s="15">
        <v>13.557</v>
      </c>
      <c r="U181" s="15">
        <v>1279037.459</v>
      </c>
      <c r="V181" s="15">
        <v>2230</v>
      </c>
    </row>
    <row r="182" spans="2:22" x14ac:dyDescent="0.25">
      <c r="B182" s="15" t="s">
        <v>122</v>
      </c>
      <c r="C182" s="15" t="s">
        <v>207</v>
      </c>
      <c r="D182" s="15" t="s">
        <v>237</v>
      </c>
      <c r="E182" s="15">
        <v>2023</v>
      </c>
      <c r="F182" s="15" t="s">
        <v>162</v>
      </c>
      <c r="G182" s="15" t="s">
        <v>133</v>
      </c>
      <c r="H182" s="15" t="s">
        <v>136</v>
      </c>
      <c r="I182" s="15" t="s">
        <v>139</v>
      </c>
      <c r="J182" s="15" t="s">
        <v>141</v>
      </c>
      <c r="K182" s="15" t="s">
        <v>289</v>
      </c>
      <c r="L182" s="15" t="s">
        <v>294</v>
      </c>
      <c r="M182" s="15">
        <v>0.308</v>
      </c>
      <c r="N182" s="15">
        <v>0.19</v>
      </c>
      <c r="O182" s="15">
        <v>5.0000000000000001E-3</v>
      </c>
      <c r="P182" s="15">
        <v>0.26300000000000001</v>
      </c>
      <c r="Q182" s="15">
        <v>0.17899999999999999</v>
      </c>
      <c r="R182" s="15">
        <v>0.38400000000000001</v>
      </c>
      <c r="S182" s="15">
        <v>13.667</v>
      </c>
      <c r="U182" s="15">
        <v>1287556.78</v>
      </c>
      <c r="V182" s="15">
        <v>1750</v>
      </c>
    </row>
    <row r="183" spans="2:22" ht="30" x14ac:dyDescent="0.25">
      <c r="B183" s="15" t="s">
        <v>122</v>
      </c>
      <c r="C183" s="15" t="s">
        <v>207</v>
      </c>
      <c r="D183" s="15" t="s">
        <v>238</v>
      </c>
      <c r="E183" s="15">
        <v>2023</v>
      </c>
      <c r="F183" s="15" t="s">
        <v>162</v>
      </c>
      <c r="G183" s="15" t="s">
        <v>133</v>
      </c>
      <c r="H183" s="15" t="s">
        <v>136</v>
      </c>
      <c r="I183" s="15" t="s">
        <v>139</v>
      </c>
      <c r="J183" s="15" t="s">
        <v>141</v>
      </c>
      <c r="K183" s="15" t="s">
        <v>289</v>
      </c>
      <c r="L183" s="15" t="s">
        <v>290</v>
      </c>
      <c r="M183" s="15">
        <v>0.253</v>
      </c>
      <c r="N183" s="15">
        <v>0.16900000000000001</v>
      </c>
      <c r="O183" s="15">
        <v>1.4E-2</v>
      </c>
      <c r="P183" s="15">
        <v>0.19600000000000001</v>
      </c>
      <c r="Q183" s="15">
        <v>0.13800000000000001</v>
      </c>
      <c r="R183" s="15">
        <v>0.32600000000000001</v>
      </c>
      <c r="S183" s="15">
        <v>13.864000000000001</v>
      </c>
      <c r="U183" s="15">
        <v>1180095.308</v>
      </c>
      <c r="V183" s="15">
        <v>150</v>
      </c>
    </row>
    <row r="184" spans="2:22" x14ac:dyDescent="0.25">
      <c r="B184" s="15" t="s">
        <v>122</v>
      </c>
      <c r="C184" s="15" t="s">
        <v>207</v>
      </c>
      <c r="D184" s="15" t="s">
        <v>238</v>
      </c>
      <c r="E184" s="15">
        <v>2023</v>
      </c>
      <c r="F184" s="15" t="s">
        <v>162</v>
      </c>
      <c r="G184" s="15" t="s">
        <v>133</v>
      </c>
      <c r="H184" s="15" t="s">
        <v>136</v>
      </c>
      <c r="I184" s="15" t="s">
        <v>139</v>
      </c>
      <c r="J184" s="15" t="s">
        <v>141</v>
      </c>
      <c r="K184" s="15" t="s">
        <v>289</v>
      </c>
      <c r="L184" s="15" t="s">
        <v>291</v>
      </c>
      <c r="M184" s="15">
        <v>0.39500000000000002</v>
      </c>
      <c r="N184" s="15">
        <v>0.24399999999999999</v>
      </c>
      <c r="O184" s="15">
        <v>6.0000000000000001E-3</v>
      </c>
      <c r="P184" s="15">
        <v>0.34599999999999997</v>
      </c>
      <c r="Q184" s="15">
        <v>0.24399999999999999</v>
      </c>
      <c r="R184" s="15">
        <v>0.48399999999999999</v>
      </c>
      <c r="S184" s="15">
        <v>13.587999999999999</v>
      </c>
      <c r="U184" s="15">
        <v>1157312.196</v>
      </c>
      <c r="V184" s="15">
        <v>1830</v>
      </c>
    </row>
    <row r="185" spans="2:22" ht="30" x14ac:dyDescent="0.25">
      <c r="B185" s="15" t="s">
        <v>122</v>
      </c>
      <c r="C185" s="15" t="s">
        <v>207</v>
      </c>
      <c r="D185" s="15" t="s">
        <v>238</v>
      </c>
      <c r="E185" s="15">
        <v>2023</v>
      </c>
      <c r="F185" s="15" t="s">
        <v>162</v>
      </c>
      <c r="G185" s="15" t="s">
        <v>133</v>
      </c>
      <c r="H185" s="15" t="s">
        <v>136</v>
      </c>
      <c r="I185" s="15" t="s">
        <v>139</v>
      </c>
      <c r="J185" s="15" t="s">
        <v>141</v>
      </c>
      <c r="K185" s="15" t="s">
        <v>289</v>
      </c>
      <c r="L185" s="15" t="s">
        <v>350</v>
      </c>
      <c r="M185" s="15">
        <v>0.33900000000000002</v>
      </c>
      <c r="N185" s="15">
        <v>0.33500000000000002</v>
      </c>
      <c r="O185" s="15">
        <v>2.8000000000000001E-2</v>
      </c>
      <c r="P185" s="15">
        <v>0.23699999999999999</v>
      </c>
      <c r="Q185" s="15">
        <v>0.155</v>
      </c>
      <c r="R185" s="15">
        <v>0.38</v>
      </c>
      <c r="S185" s="15">
        <v>13.561999999999999</v>
      </c>
      <c r="U185" s="15">
        <v>1136041.7709999999</v>
      </c>
      <c r="V185" s="15">
        <v>140</v>
      </c>
    </row>
    <row r="186" spans="2:22" ht="30" x14ac:dyDescent="0.25">
      <c r="B186" s="15" t="s">
        <v>122</v>
      </c>
      <c r="C186" s="15" t="s">
        <v>207</v>
      </c>
      <c r="D186" s="15" t="s">
        <v>238</v>
      </c>
      <c r="E186" s="15">
        <v>2023</v>
      </c>
      <c r="F186" s="15" t="s">
        <v>162</v>
      </c>
      <c r="G186" s="15" t="s">
        <v>133</v>
      </c>
      <c r="H186" s="15" t="s">
        <v>136</v>
      </c>
      <c r="I186" s="15" t="s">
        <v>139</v>
      </c>
      <c r="J186" s="15" t="s">
        <v>141</v>
      </c>
      <c r="K186" s="15" t="s">
        <v>289</v>
      </c>
      <c r="L186" s="15" t="s">
        <v>292</v>
      </c>
      <c r="M186" s="15">
        <v>0.215</v>
      </c>
      <c r="N186" s="15">
        <v>0.126</v>
      </c>
      <c r="O186" s="15">
        <v>5.0000000000000001E-3</v>
      </c>
      <c r="P186" s="15">
        <v>0.187</v>
      </c>
      <c r="Q186" s="15">
        <v>0.13200000000000001</v>
      </c>
      <c r="R186" s="15">
        <v>0.26800000000000002</v>
      </c>
      <c r="S186" s="15">
        <v>13.635999999999999</v>
      </c>
      <c r="U186" s="15">
        <v>1147090.5789999999</v>
      </c>
      <c r="V186" s="15">
        <v>680</v>
      </c>
    </row>
    <row r="187" spans="2:22" x14ac:dyDescent="0.25">
      <c r="B187" s="15" t="s">
        <v>122</v>
      </c>
      <c r="C187" s="15" t="s">
        <v>207</v>
      </c>
      <c r="D187" s="15" t="s">
        <v>238</v>
      </c>
      <c r="E187" s="15">
        <v>2023</v>
      </c>
      <c r="F187" s="15" t="s">
        <v>162</v>
      </c>
      <c r="G187" s="15" t="s">
        <v>133</v>
      </c>
      <c r="H187" s="15" t="s">
        <v>136</v>
      </c>
      <c r="I187" s="15" t="s">
        <v>139</v>
      </c>
      <c r="J187" s="15" t="s">
        <v>141</v>
      </c>
      <c r="K187" s="15" t="s">
        <v>289</v>
      </c>
      <c r="L187" s="15" t="s">
        <v>293</v>
      </c>
      <c r="M187" s="15">
        <v>0.35399999999999998</v>
      </c>
      <c r="N187" s="15">
        <v>0.22</v>
      </c>
      <c r="O187" s="15">
        <v>5.0000000000000001E-3</v>
      </c>
      <c r="P187" s="15">
        <v>0.30399999999999999</v>
      </c>
      <c r="Q187" s="15">
        <v>0.20699999999999999</v>
      </c>
      <c r="R187" s="15">
        <v>0.44</v>
      </c>
      <c r="S187" s="15">
        <v>13.611000000000001</v>
      </c>
      <c r="U187" s="15">
        <v>1147912.2080000001</v>
      </c>
      <c r="V187" s="15">
        <v>2230</v>
      </c>
    </row>
    <row r="188" spans="2:22" x14ac:dyDescent="0.25">
      <c r="B188" s="15" t="s">
        <v>122</v>
      </c>
      <c r="C188" s="15" t="s">
        <v>207</v>
      </c>
      <c r="D188" s="15" t="s">
        <v>238</v>
      </c>
      <c r="E188" s="15">
        <v>2023</v>
      </c>
      <c r="F188" s="15" t="s">
        <v>162</v>
      </c>
      <c r="G188" s="15" t="s">
        <v>133</v>
      </c>
      <c r="H188" s="15" t="s">
        <v>136</v>
      </c>
      <c r="I188" s="15" t="s">
        <v>139</v>
      </c>
      <c r="J188" s="15" t="s">
        <v>141</v>
      </c>
      <c r="K188" s="15" t="s">
        <v>289</v>
      </c>
      <c r="L188" s="15" t="s">
        <v>294</v>
      </c>
      <c r="M188" s="15">
        <v>0.30499999999999999</v>
      </c>
      <c r="N188" s="15">
        <v>0.189</v>
      </c>
      <c r="O188" s="15">
        <v>5.0000000000000001E-3</v>
      </c>
      <c r="P188" s="15">
        <v>0.26100000000000001</v>
      </c>
      <c r="Q188" s="15">
        <v>0.17799999999999999</v>
      </c>
      <c r="R188" s="15">
        <v>0.38700000000000001</v>
      </c>
      <c r="S188" s="15">
        <v>13.718</v>
      </c>
      <c r="U188" s="15">
        <v>1153950.0759999999</v>
      </c>
      <c r="V188" s="15">
        <v>1750</v>
      </c>
    </row>
    <row r="189" spans="2:22" ht="30" x14ac:dyDescent="0.25">
      <c r="B189" s="15" t="s">
        <v>122</v>
      </c>
      <c r="C189" s="15" t="s">
        <v>207</v>
      </c>
      <c r="D189" s="15" t="s">
        <v>239</v>
      </c>
      <c r="E189" s="15">
        <v>2023</v>
      </c>
      <c r="F189" s="15" t="s">
        <v>162</v>
      </c>
      <c r="G189" s="15" t="s">
        <v>133</v>
      </c>
      <c r="H189" s="15" t="s">
        <v>136</v>
      </c>
      <c r="I189" s="15" t="s">
        <v>139</v>
      </c>
      <c r="J189" s="15" t="s">
        <v>141</v>
      </c>
      <c r="K189" s="15" t="s">
        <v>289</v>
      </c>
      <c r="L189" s="15" t="s">
        <v>290</v>
      </c>
      <c r="M189" s="15">
        <v>0.251</v>
      </c>
      <c r="N189" s="15">
        <v>0.17199999999999999</v>
      </c>
      <c r="O189" s="15">
        <v>1.4E-2</v>
      </c>
      <c r="P189" s="15">
        <v>0.185</v>
      </c>
      <c r="Q189" s="15">
        <v>0.13500000000000001</v>
      </c>
      <c r="R189" s="15">
        <v>0.31900000000000001</v>
      </c>
      <c r="S189" s="15">
        <v>13.865</v>
      </c>
      <c r="U189" s="15">
        <v>1179980.25</v>
      </c>
      <c r="V189" s="15">
        <v>150</v>
      </c>
    </row>
    <row r="190" spans="2:22" x14ac:dyDescent="0.25">
      <c r="B190" s="15" t="s">
        <v>122</v>
      </c>
      <c r="C190" s="15" t="s">
        <v>207</v>
      </c>
      <c r="D190" s="15" t="s">
        <v>239</v>
      </c>
      <c r="E190" s="15">
        <v>2023</v>
      </c>
      <c r="F190" s="15" t="s">
        <v>162</v>
      </c>
      <c r="G190" s="15" t="s">
        <v>133</v>
      </c>
      <c r="H190" s="15" t="s">
        <v>136</v>
      </c>
      <c r="I190" s="15" t="s">
        <v>139</v>
      </c>
      <c r="J190" s="15" t="s">
        <v>141</v>
      </c>
      <c r="K190" s="15" t="s">
        <v>289</v>
      </c>
      <c r="L190" s="15" t="s">
        <v>291</v>
      </c>
      <c r="M190" s="15">
        <v>0.40100000000000002</v>
      </c>
      <c r="N190" s="15">
        <v>0.248</v>
      </c>
      <c r="O190" s="15">
        <v>6.0000000000000001E-3</v>
      </c>
      <c r="P190" s="15">
        <v>0.35399999999999998</v>
      </c>
      <c r="Q190" s="15">
        <v>0.246</v>
      </c>
      <c r="R190" s="15">
        <v>0.49199999999999999</v>
      </c>
      <c r="S190" s="15">
        <v>13.587999999999999</v>
      </c>
      <c r="U190" s="15">
        <v>1157254.2879999999</v>
      </c>
      <c r="V190" s="15">
        <v>1830</v>
      </c>
    </row>
    <row r="191" spans="2:22" ht="30" x14ac:dyDescent="0.25">
      <c r="B191" s="15" t="s">
        <v>122</v>
      </c>
      <c r="C191" s="15" t="s">
        <v>207</v>
      </c>
      <c r="D191" s="15" t="s">
        <v>239</v>
      </c>
      <c r="E191" s="15">
        <v>2023</v>
      </c>
      <c r="F191" s="15" t="s">
        <v>162</v>
      </c>
      <c r="G191" s="15" t="s">
        <v>133</v>
      </c>
      <c r="H191" s="15" t="s">
        <v>136</v>
      </c>
      <c r="I191" s="15" t="s">
        <v>139</v>
      </c>
      <c r="J191" s="15" t="s">
        <v>141</v>
      </c>
      <c r="K191" s="15" t="s">
        <v>289</v>
      </c>
      <c r="L191" s="15" t="s">
        <v>350</v>
      </c>
      <c r="M191" s="15">
        <v>0.34200000000000003</v>
      </c>
      <c r="N191" s="15">
        <v>0.33100000000000002</v>
      </c>
      <c r="O191" s="15">
        <v>2.8000000000000001E-2</v>
      </c>
      <c r="P191" s="15">
        <v>0.246</v>
      </c>
      <c r="Q191" s="15">
        <v>0.16200000000000001</v>
      </c>
      <c r="R191" s="15">
        <v>0.39800000000000002</v>
      </c>
      <c r="S191" s="15">
        <v>13.563000000000001</v>
      </c>
      <c r="U191" s="15">
        <v>1135980.42</v>
      </c>
      <c r="V191" s="15">
        <v>140</v>
      </c>
    </row>
    <row r="192" spans="2:22" ht="30" x14ac:dyDescent="0.25">
      <c r="B192" s="15" t="s">
        <v>122</v>
      </c>
      <c r="C192" s="15" t="s">
        <v>207</v>
      </c>
      <c r="D192" s="15" t="s">
        <v>239</v>
      </c>
      <c r="E192" s="15">
        <v>2023</v>
      </c>
      <c r="F192" s="15" t="s">
        <v>162</v>
      </c>
      <c r="G192" s="15" t="s">
        <v>133</v>
      </c>
      <c r="H192" s="15" t="s">
        <v>136</v>
      </c>
      <c r="I192" s="15" t="s">
        <v>139</v>
      </c>
      <c r="J192" s="15" t="s">
        <v>141</v>
      </c>
      <c r="K192" s="15" t="s">
        <v>289</v>
      </c>
      <c r="L192" s="15" t="s">
        <v>292</v>
      </c>
      <c r="M192" s="15">
        <v>0.216</v>
      </c>
      <c r="N192" s="15">
        <v>0.128</v>
      </c>
      <c r="O192" s="15">
        <v>5.0000000000000001E-3</v>
      </c>
      <c r="P192" s="15">
        <v>0.187</v>
      </c>
      <c r="Q192" s="15">
        <v>0.13</v>
      </c>
      <c r="R192" s="15">
        <v>0.26800000000000002</v>
      </c>
      <c r="S192" s="15">
        <v>13.637</v>
      </c>
      <c r="U192" s="15">
        <v>1147025.477</v>
      </c>
      <c r="V192" s="15">
        <v>680</v>
      </c>
    </row>
    <row r="193" spans="2:22" x14ac:dyDescent="0.25">
      <c r="B193" s="15" t="s">
        <v>122</v>
      </c>
      <c r="C193" s="15" t="s">
        <v>207</v>
      </c>
      <c r="D193" s="15" t="s">
        <v>239</v>
      </c>
      <c r="E193" s="15">
        <v>2023</v>
      </c>
      <c r="F193" s="15" t="s">
        <v>162</v>
      </c>
      <c r="G193" s="15" t="s">
        <v>133</v>
      </c>
      <c r="H193" s="15" t="s">
        <v>136</v>
      </c>
      <c r="I193" s="15" t="s">
        <v>139</v>
      </c>
      <c r="J193" s="15" t="s">
        <v>141</v>
      </c>
      <c r="K193" s="15" t="s">
        <v>289</v>
      </c>
      <c r="L193" s="15" t="s">
        <v>293</v>
      </c>
      <c r="M193" s="15">
        <v>0.35899999999999999</v>
      </c>
      <c r="N193" s="15">
        <v>0.223</v>
      </c>
      <c r="O193" s="15">
        <v>5.0000000000000001E-3</v>
      </c>
      <c r="P193" s="15">
        <v>0.311</v>
      </c>
      <c r="Q193" s="15">
        <v>0.21099999999999999</v>
      </c>
      <c r="R193" s="15">
        <v>0.44400000000000001</v>
      </c>
      <c r="S193" s="15">
        <v>13.611000000000001</v>
      </c>
      <c r="U193" s="15">
        <v>1147817.581</v>
      </c>
      <c r="V193" s="15">
        <v>2230</v>
      </c>
    </row>
    <row r="194" spans="2:22" x14ac:dyDescent="0.25">
      <c r="B194" s="15" t="s">
        <v>122</v>
      </c>
      <c r="C194" s="15" t="s">
        <v>207</v>
      </c>
      <c r="D194" s="15" t="s">
        <v>239</v>
      </c>
      <c r="E194" s="15">
        <v>2023</v>
      </c>
      <c r="F194" s="15" t="s">
        <v>162</v>
      </c>
      <c r="G194" s="15" t="s">
        <v>133</v>
      </c>
      <c r="H194" s="15" t="s">
        <v>136</v>
      </c>
      <c r="I194" s="15" t="s">
        <v>139</v>
      </c>
      <c r="J194" s="15" t="s">
        <v>141</v>
      </c>
      <c r="K194" s="15" t="s">
        <v>289</v>
      </c>
      <c r="L194" s="15" t="s">
        <v>294</v>
      </c>
      <c r="M194" s="15">
        <v>0.309</v>
      </c>
      <c r="N194" s="15">
        <v>0.191</v>
      </c>
      <c r="O194" s="15">
        <v>5.0000000000000001E-3</v>
      </c>
      <c r="P194" s="15">
        <v>0.26200000000000001</v>
      </c>
      <c r="Q194" s="15">
        <v>0.183</v>
      </c>
      <c r="R194" s="15">
        <v>0.39</v>
      </c>
      <c r="S194" s="15">
        <v>13.718999999999999</v>
      </c>
      <c r="U194" s="15">
        <v>1153870.0859999999</v>
      </c>
      <c r="V194" s="15">
        <v>1750</v>
      </c>
    </row>
    <row r="195" spans="2:22" ht="30" x14ac:dyDescent="0.25">
      <c r="B195" s="15" t="s">
        <v>122</v>
      </c>
      <c r="C195" s="15" t="s">
        <v>207</v>
      </c>
      <c r="D195" s="15" t="s">
        <v>240</v>
      </c>
      <c r="E195" s="15">
        <v>2023</v>
      </c>
      <c r="F195" s="15" t="s">
        <v>162</v>
      </c>
      <c r="G195" s="15" t="s">
        <v>133</v>
      </c>
      <c r="H195" s="15" t="s">
        <v>136</v>
      </c>
      <c r="I195" s="15" t="s">
        <v>139</v>
      </c>
      <c r="J195" s="15" t="s">
        <v>141</v>
      </c>
      <c r="K195" s="15" t="s">
        <v>289</v>
      </c>
      <c r="L195" s="15" t="s">
        <v>290</v>
      </c>
      <c r="M195" s="15">
        <v>0.253</v>
      </c>
      <c r="N195" s="15">
        <v>0.16900000000000001</v>
      </c>
      <c r="O195" s="15">
        <v>1.4E-2</v>
      </c>
      <c r="P195" s="15">
        <v>0.193</v>
      </c>
      <c r="Q195" s="15">
        <v>0.13800000000000001</v>
      </c>
      <c r="R195" s="15">
        <v>0.32700000000000001</v>
      </c>
      <c r="S195" s="15">
        <v>13.714</v>
      </c>
      <c r="U195" s="15">
        <v>969514.43799999997</v>
      </c>
      <c r="V195" s="15">
        <v>150</v>
      </c>
    </row>
    <row r="196" spans="2:22" x14ac:dyDescent="0.25">
      <c r="B196" s="15" t="s">
        <v>122</v>
      </c>
      <c r="C196" s="15" t="s">
        <v>207</v>
      </c>
      <c r="D196" s="15" t="s">
        <v>240</v>
      </c>
      <c r="E196" s="15">
        <v>2023</v>
      </c>
      <c r="F196" s="15" t="s">
        <v>162</v>
      </c>
      <c r="G196" s="15" t="s">
        <v>133</v>
      </c>
      <c r="H196" s="15" t="s">
        <v>136</v>
      </c>
      <c r="I196" s="15" t="s">
        <v>139</v>
      </c>
      <c r="J196" s="15" t="s">
        <v>141</v>
      </c>
      <c r="K196" s="15" t="s">
        <v>289</v>
      </c>
      <c r="L196" s="15" t="s">
        <v>291</v>
      </c>
      <c r="M196" s="15">
        <v>0.41499999999999998</v>
      </c>
      <c r="N196" s="15">
        <v>0.25700000000000001</v>
      </c>
      <c r="O196" s="15">
        <v>6.0000000000000001E-3</v>
      </c>
      <c r="P196" s="15">
        <v>0.36699999999999999</v>
      </c>
      <c r="Q196" s="15">
        <v>0.252</v>
      </c>
      <c r="R196" s="15">
        <v>0.51300000000000001</v>
      </c>
      <c r="S196" s="15">
        <v>13.429</v>
      </c>
      <c r="U196" s="15">
        <v>950814.42700000003</v>
      </c>
      <c r="V196" s="15">
        <v>1830</v>
      </c>
    </row>
    <row r="197" spans="2:22" ht="30" x14ac:dyDescent="0.25">
      <c r="B197" s="15" t="s">
        <v>122</v>
      </c>
      <c r="C197" s="15" t="s">
        <v>207</v>
      </c>
      <c r="D197" s="15" t="s">
        <v>240</v>
      </c>
      <c r="E197" s="15">
        <v>2023</v>
      </c>
      <c r="F197" s="15" t="s">
        <v>162</v>
      </c>
      <c r="G197" s="15" t="s">
        <v>133</v>
      </c>
      <c r="H197" s="15" t="s">
        <v>136</v>
      </c>
      <c r="I197" s="15" t="s">
        <v>139</v>
      </c>
      <c r="J197" s="15" t="s">
        <v>141</v>
      </c>
      <c r="K197" s="15" t="s">
        <v>289</v>
      </c>
      <c r="L197" s="15" t="s">
        <v>350</v>
      </c>
      <c r="M197" s="15">
        <v>0.35499999999999998</v>
      </c>
      <c r="N197" s="15">
        <v>0.33700000000000002</v>
      </c>
      <c r="O197" s="15">
        <v>2.9000000000000001E-2</v>
      </c>
      <c r="P197" s="15">
        <v>0.25900000000000001</v>
      </c>
      <c r="Q197" s="15">
        <v>0.17399999999999999</v>
      </c>
      <c r="R197" s="15">
        <v>0.45100000000000001</v>
      </c>
      <c r="S197" s="15">
        <v>13.4</v>
      </c>
      <c r="U197" s="15">
        <v>934632.73100000003</v>
      </c>
      <c r="V197" s="15">
        <v>140</v>
      </c>
    </row>
    <row r="198" spans="2:22" ht="30" x14ac:dyDescent="0.25">
      <c r="B198" s="15" t="s">
        <v>122</v>
      </c>
      <c r="C198" s="15" t="s">
        <v>207</v>
      </c>
      <c r="D198" s="15" t="s">
        <v>240</v>
      </c>
      <c r="E198" s="15">
        <v>2023</v>
      </c>
      <c r="F198" s="15" t="s">
        <v>162</v>
      </c>
      <c r="G198" s="15" t="s">
        <v>133</v>
      </c>
      <c r="H198" s="15" t="s">
        <v>136</v>
      </c>
      <c r="I198" s="15" t="s">
        <v>139</v>
      </c>
      <c r="J198" s="15" t="s">
        <v>141</v>
      </c>
      <c r="K198" s="15" t="s">
        <v>289</v>
      </c>
      <c r="L198" s="15" t="s">
        <v>292</v>
      </c>
      <c r="M198" s="15">
        <v>0.222</v>
      </c>
      <c r="N198" s="15">
        <v>0.13</v>
      </c>
      <c r="O198" s="15">
        <v>5.0000000000000001E-3</v>
      </c>
      <c r="P198" s="15">
        <v>0.192</v>
      </c>
      <c r="Q198" s="15">
        <v>0.13</v>
      </c>
      <c r="R198" s="15">
        <v>0.27800000000000002</v>
      </c>
      <c r="S198" s="15">
        <v>13.467000000000001</v>
      </c>
      <c r="U198" s="15">
        <v>943618.24399999995</v>
      </c>
      <c r="V198" s="15">
        <v>680</v>
      </c>
    </row>
    <row r="199" spans="2:22" x14ac:dyDescent="0.25">
      <c r="B199" s="15" t="s">
        <v>122</v>
      </c>
      <c r="C199" s="15" t="s">
        <v>207</v>
      </c>
      <c r="D199" s="15" t="s">
        <v>240</v>
      </c>
      <c r="E199" s="15">
        <v>2023</v>
      </c>
      <c r="F199" s="15" t="s">
        <v>162</v>
      </c>
      <c r="G199" s="15" t="s">
        <v>133</v>
      </c>
      <c r="H199" s="15" t="s">
        <v>136</v>
      </c>
      <c r="I199" s="15" t="s">
        <v>139</v>
      </c>
      <c r="J199" s="15" t="s">
        <v>141</v>
      </c>
      <c r="K199" s="15" t="s">
        <v>289</v>
      </c>
      <c r="L199" s="15" t="s">
        <v>293</v>
      </c>
      <c r="M199" s="15">
        <v>0.377</v>
      </c>
      <c r="N199" s="15">
        <v>0.23799999999999999</v>
      </c>
      <c r="O199" s="15">
        <v>5.0000000000000001E-3</v>
      </c>
      <c r="P199" s="15">
        <v>0.32200000000000001</v>
      </c>
      <c r="Q199" s="15">
        <v>0.222</v>
      </c>
      <c r="R199" s="15">
        <v>0.46600000000000003</v>
      </c>
      <c r="S199" s="15">
        <v>13.446</v>
      </c>
      <c r="U199" s="15">
        <v>943259.94299999997</v>
      </c>
      <c r="V199" s="15">
        <v>2230</v>
      </c>
    </row>
    <row r="200" spans="2:22" x14ac:dyDescent="0.25">
      <c r="B200" s="15" t="s">
        <v>122</v>
      </c>
      <c r="C200" s="15" t="s">
        <v>207</v>
      </c>
      <c r="D200" s="15" t="s">
        <v>240</v>
      </c>
      <c r="E200" s="15">
        <v>2023</v>
      </c>
      <c r="F200" s="15" t="s">
        <v>162</v>
      </c>
      <c r="G200" s="15" t="s">
        <v>133</v>
      </c>
      <c r="H200" s="15" t="s">
        <v>136</v>
      </c>
      <c r="I200" s="15" t="s">
        <v>139</v>
      </c>
      <c r="J200" s="15" t="s">
        <v>141</v>
      </c>
      <c r="K200" s="15" t="s">
        <v>289</v>
      </c>
      <c r="L200" s="15" t="s">
        <v>294</v>
      </c>
      <c r="M200" s="15">
        <v>0.32300000000000001</v>
      </c>
      <c r="N200" s="15">
        <v>0.19900000000000001</v>
      </c>
      <c r="O200" s="15">
        <v>5.0000000000000001E-3</v>
      </c>
      <c r="P200" s="15">
        <v>0.27900000000000003</v>
      </c>
      <c r="Q200" s="15">
        <v>0.187</v>
      </c>
      <c r="R200" s="15">
        <v>0.40200000000000002</v>
      </c>
      <c r="S200" s="15">
        <v>13.552</v>
      </c>
      <c r="U200" s="15">
        <v>948375.76100000006</v>
      </c>
      <c r="V200" s="15">
        <v>1750</v>
      </c>
    </row>
    <row r="201" spans="2:22" ht="30" x14ac:dyDescent="0.25">
      <c r="B201" s="15" t="s">
        <v>122</v>
      </c>
      <c r="C201" s="15" t="s">
        <v>207</v>
      </c>
      <c r="D201" s="15" t="s">
        <v>241</v>
      </c>
      <c r="E201" s="15">
        <v>2023</v>
      </c>
      <c r="F201" s="15" t="s">
        <v>162</v>
      </c>
      <c r="G201" s="15" t="s">
        <v>133</v>
      </c>
      <c r="H201" s="15" t="s">
        <v>136</v>
      </c>
      <c r="I201" s="15" t="s">
        <v>139</v>
      </c>
      <c r="J201" s="15" t="s">
        <v>141</v>
      </c>
      <c r="K201" s="15" t="s">
        <v>289</v>
      </c>
      <c r="L201" s="15" t="s">
        <v>290</v>
      </c>
      <c r="M201" s="15">
        <v>0.26300000000000001</v>
      </c>
      <c r="N201" s="15">
        <v>0.17499999999999999</v>
      </c>
      <c r="O201" s="15">
        <v>1.4E-2</v>
      </c>
      <c r="P201" s="15">
        <v>0.21</v>
      </c>
      <c r="Q201" s="15">
        <v>0.14099999999999999</v>
      </c>
      <c r="R201" s="15">
        <v>0.318</v>
      </c>
      <c r="S201" s="15">
        <v>13.712999999999999</v>
      </c>
      <c r="U201" s="15">
        <v>969506.07200000004</v>
      </c>
      <c r="V201" s="15">
        <v>150</v>
      </c>
    </row>
    <row r="202" spans="2:22" x14ac:dyDescent="0.25">
      <c r="B202" s="15" t="s">
        <v>122</v>
      </c>
      <c r="C202" s="15" t="s">
        <v>207</v>
      </c>
      <c r="D202" s="15" t="s">
        <v>241</v>
      </c>
      <c r="E202" s="15">
        <v>2023</v>
      </c>
      <c r="F202" s="15" t="s">
        <v>162</v>
      </c>
      <c r="G202" s="15" t="s">
        <v>133</v>
      </c>
      <c r="H202" s="15" t="s">
        <v>136</v>
      </c>
      <c r="I202" s="15" t="s">
        <v>139</v>
      </c>
      <c r="J202" s="15" t="s">
        <v>141</v>
      </c>
      <c r="K202" s="15" t="s">
        <v>289</v>
      </c>
      <c r="L202" s="15" t="s">
        <v>291</v>
      </c>
      <c r="M202" s="15">
        <v>0.45200000000000001</v>
      </c>
      <c r="N202" s="15">
        <v>0.27900000000000003</v>
      </c>
      <c r="O202" s="15">
        <v>7.0000000000000001E-3</v>
      </c>
      <c r="P202" s="15">
        <v>0.39300000000000002</v>
      </c>
      <c r="Q202" s="15">
        <v>0.27300000000000002</v>
      </c>
      <c r="R202" s="15">
        <v>0.56200000000000006</v>
      </c>
      <c r="S202" s="15">
        <v>13.429</v>
      </c>
      <c r="U202" s="15">
        <v>950824.005</v>
      </c>
      <c r="V202" s="15">
        <v>1830</v>
      </c>
    </row>
    <row r="203" spans="2:22" ht="30" x14ac:dyDescent="0.25">
      <c r="B203" s="15" t="s">
        <v>122</v>
      </c>
      <c r="C203" s="15" t="s">
        <v>207</v>
      </c>
      <c r="D203" s="15" t="s">
        <v>241</v>
      </c>
      <c r="E203" s="15">
        <v>2023</v>
      </c>
      <c r="F203" s="15" t="s">
        <v>162</v>
      </c>
      <c r="G203" s="15" t="s">
        <v>133</v>
      </c>
      <c r="H203" s="15" t="s">
        <v>136</v>
      </c>
      <c r="I203" s="15" t="s">
        <v>139</v>
      </c>
      <c r="J203" s="15" t="s">
        <v>141</v>
      </c>
      <c r="K203" s="15" t="s">
        <v>289</v>
      </c>
      <c r="L203" s="15" t="s">
        <v>350</v>
      </c>
      <c r="M203" s="15">
        <v>0.39</v>
      </c>
      <c r="N203" s="15">
        <v>0.442</v>
      </c>
      <c r="O203" s="15">
        <v>3.6999999999999998E-2</v>
      </c>
      <c r="P203" s="15">
        <v>0.26900000000000002</v>
      </c>
      <c r="Q203" s="15">
        <v>0.17199999999999999</v>
      </c>
      <c r="R203" s="15">
        <v>0.45200000000000001</v>
      </c>
      <c r="S203" s="15">
        <v>13.4</v>
      </c>
      <c r="U203" s="15">
        <v>934665.08400000003</v>
      </c>
      <c r="V203" s="15">
        <v>140</v>
      </c>
    </row>
    <row r="204" spans="2:22" ht="30" x14ac:dyDescent="0.25">
      <c r="B204" s="15" t="s">
        <v>122</v>
      </c>
      <c r="C204" s="15" t="s">
        <v>207</v>
      </c>
      <c r="D204" s="15" t="s">
        <v>241</v>
      </c>
      <c r="E204" s="15">
        <v>2023</v>
      </c>
      <c r="F204" s="15" t="s">
        <v>162</v>
      </c>
      <c r="G204" s="15" t="s">
        <v>133</v>
      </c>
      <c r="H204" s="15" t="s">
        <v>136</v>
      </c>
      <c r="I204" s="15" t="s">
        <v>139</v>
      </c>
      <c r="J204" s="15" t="s">
        <v>141</v>
      </c>
      <c r="K204" s="15" t="s">
        <v>289</v>
      </c>
      <c r="L204" s="15" t="s">
        <v>292</v>
      </c>
      <c r="M204" s="15">
        <v>0.23599999999999999</v>
      </c>
      <c r="N204" s="15">
        <v>0.13900000000000001</v>
      </c>
      <c r="O204" s="15">
        <v>5.0000000000000001E-3</v>
      </c>
      <c r="P204" s="15">
        <v>0.20200000000000001</v>
      </c>
      <c r="Q204" s="15">
        <v>0.14399999999999999</v>
      </c>
      <c r="R204" s="15">
        <v>0.29799999999999999</v>
      </c>
      <c r="S204" s="15">
        <v>13.467000000000001</v>
      </c>
      <c r="U204" s="15">
        <v>943630.3</v>
      </c>
      <c r="V204" s="15">
        <v>680</v>
      </c>
    </row>
    <row r="205" spans="2:22" x14ac:dyDescent="0.25">
      <c r="B205" s="15" t="s">
        <v>122</v>
      </c>
      <c r="C205" s="15" t="s">
        <v>207</v>
      </c>
      <c r="D205" s="15" t="s">
        <v>241</v>
      </c>
      <c r="E205" s="15">
        <v>2023</v>
      </c>
      <c r="F205" s="15" t="s">
        <v>162</v>
      </c>
      <c r="G205" s="15" t="s">
        <v>133</v>
      </c>
      <c r="H205" s="15" t="s">
        <v>136</v>
      </c>
      <c r="I205" s="15" t="s">
        <v>139</v>
      </c>
      <c r="J205" s="15" t="s">
        <v>141</v>
      </c>
      <c r="K205" s="15" t="s">
        <v>289</v>
      </c>
      <c r="L205" s="15" t="s">
        <v>293</v>
      </c>
      <c r="M205" s="15">
        <v>0.41099999999999998</v>
      </c>
      <c r="N205" s="15">
        <v>0.25900000000000001</v>
      </c>
      <c r="O205" s="15">
        <v>5.0000000000000001E-3</v>
      </c>
      <c r="P205" s="15">
        <v>0.35</v>
      </c>
      <c r="Q205" s="15">
        <v>0.23699999999999999</v>
      </c>
      <c r="R205" s="15">
        <v>0.51800000000000002</v>
      </c>
      <c r="S205" s="15">
        <v>13.445</v>
      </c>
      <c r="U205" s="15">
        <v>943279.65899999999</v>
      </c>
      <c r="V205" s="15">
        <v>2230</v>
      </c>
    </row>
    <row r="206" spans="2:22" x14ac:dyDescent="0.25">
      <c r="B206" s="15" t="s">
        <v>122</v>
      </c>
      <c r="C206" s="15" t="s">
        <v>207</v>
      </c>
      <c r="D206" s="15" t="s">
        <v>241</v>
      </c>
      <c r="E206" s="15">
        <v>2023</v>
      </c>
      <c r="F206" s="15" t="s">
        <v>162</v>
      </c>
      <c r="G206" s="15" t="s">
        <v>133</v>
      </c>
      <c r="H206" s="15" t="s">
        <v>136</v>
      </c>
      <c r="I206" s="15" t="s">
        <v>139</v>
      </c>
      <c r="J206" s="15" t="s">
        <v>141</v>
      </c>
      <c r="K206" s="15" t="s">
        <v>289</v>
      </c>
      <c r="L206" s="15" t="s">
        <v>294</v>
      </c>
      <c r="M206" s="15">
        <v>0.35299999999999998</v>
      </c>
      <c r="N206" s="15">
        <v>0.221</v>
      </c>
      <c r="O206" s="15">
        <v>5.0000000000000001E-3</v>
      </c>
      <c r="P206" s="15">
        <v>0.30099999999999999</v>
      </c>
      <c r="Q206" s="15">
        <v>0.20200000000000001</v>
      </c>
      <c r="R206" s="15">
        <v>0.438</v>
      </c>
      <c r="S206" s="15">
        <v>13.551</v>
      </c>
      <c r="U206" s="15">
        <v>948392.74699999997</v>
      </c>
      <c r="V206" s="15">
        <v>1750</v>
      </c>
    </row>
    <row r="207" spans="2:22" ht="30" x14ac:dyDescent="0.25">
      <c r="B207" s="15" t="s">
        <v>122</v>
      </c>
      <c r="C207" s="15" t="s">
        <v>207</v>
      </c>
      <c r="D207" s="15" t="s">
        <v>242</v>
      </c>
      <c r="E207" s="15">
        <v>2023</v>
      </c>
      <c r="F207" s="15" t="s">
        <v>162</v>
      </c>
      <c r="G207" s="15" t="s">
        <v>133</v>
      </c>
      <c r="H207" s="15" t="s">
        <v>136</v>
      </c>
      <c r="I207" s="15" t="s">
        <v>139</v>
      </c>
      <c r="J207" s="15" t="s">
        <v>141</v>
      </c>
      <c r="K207" s="15" t="s">
        <v>289</v>
      </c>
      <c r="L207" s="15" t="s">
        <v>290</v>
      </c>
      <c r="M207" s="15">
        <v>0.28499999999999998</v>
      </c>
      <c r="N207" s="15">
        <v>0.19700000000000001</v>
      </c>
      <c r="O207" s="15">
        <v>1.6E-2</v>
      </c>
      <c r="P207" s="15">
        <v>0.23100000000000001</v>
      </c>
      <c r="Q207" s="15">
        <v>0.154</v>
      </c>
      <c r="R207" s="15">
        <v>0.33600000000000002</v>
      </c>
      <c r="S207" s="15">
        <v>13.378</v>
      </c>
      <c r="U207" s="15">
        <v>725938.57799999998</v>
      </c>
      <c r="V207" s="15">
        <v>150</v>
      </c>
    </row>
    <row r="208" spans="2:22" x14ac:dyDescent="0.25">
      <c r="B208" s="15" t="s">
        <v>122</v>
      </c>
      <c r="C208" s="15" t="s">
        <v>207</v>
      </c>
      <c r="D208" s="15" t="s">
        <v>242</v>
      </c>
      <c r="E208" s="15">
        <v>2023</v>
      </c>
      <c r="F208" s="15" t="s">
        <v>162</v>
      </c>
      <c r="G208" s="15" t="s">
        <v>133</v>
      </c>
      <c r="H208" s="15" t="s">
        <v>136</v>
      </c>
      <c r="I208" s="15" t="s">
        <v>139</v>
      </c>
      <c r="J208" s="15" t="s">
        <v>141</v>
      </c>
      <c r="K208" s="15" t="s">
        <v>289</v>
      </c>
      <c r="L208" s="15" t="s">
        <v>291</v>
      </c>
      <c r="M208" s="15">
        <v>0.50700000000000001</v>
      </c>
      <c r="N208" s="15">
        <v>0.309</v>
      </c>
      <c r="O208" s="15">
        <v>7.0000000000000001E-3</v>
      </c>
      <c r="P208" s="15">
        <v>0.44</v>
      </c>
      <c r="Q208" s="15">
        <v>0.30599999999999999</v>
      </c>
      <c r="R208" s="15">
        <v>0.63</v>
      </c>
      <c r="S208" s="15">
        <v>13.096</v>
      </c>
      <c r="U208" s="15">
        <v>717659.28799999994</v>
      </c>
      <c r="V208" s="15">
        <v>1830</v>
      </c>
    </row>
    <row r="209" spans="2:22" ht="30" x14ac:dyDescent="0.25">
      <c r="B209" s="15" t="s">
        <v>122</v>
      </c>
      <c r="C209" s="15" t="s">
        <v>207</v>
      </c>
      <c r="D209" s="15" t="s">
        <v>242</v>
      </c>
      <c r="E209" s="15">
        <v>2023</v>
      </c>
      <c r="F209" s="15" t="s">
        <v>162</v>
      </c>
      <c r="G209" s="15" t="s">
        <v>133</v>
      </c>
      <c r="H209" s="15" t="s">
        <v>136</v>
      </c>
      <c r="I209" s="15" t="s">
        <v>139</v>
      </c>
      <c r="J209" s="15" t="s">
        <v>141</v>
      </c>
      <c r="K209" s="15" t="s">
        <v>289</v>
      </c>
      <c r="L209" s="15" t="s">
        <v>350</v>
      </c>
      <c r="M209" s="15">
        <v>0.439</v>
      </c>
      <c r="N209" s="15">
        <v>0.57199999999999995</v>
      </c>
      <c r="O209" s="15">
        <v>4.8000000000000001E-2</v>
      </c>
      <c r="P209" s="15">
        <v>0.29799999999999999</v>
      </c>
      <c r="Q209" s="15">
        <v>0.185</v>
      </c>
      <c r="R209" s="15">
        <v>0.48699999999999999</v>
      </c>
      <c r="S209" s="15">
        <v>13.058</v>
      </c>
      <c r="U209" s="15">
        <v>706353.05099999998</v>
      </c>
      <c r="V209" s="15">
        <v>140</v>
      </c>
    </row>
    <row r="210" spans="2:22" ht="30" x14ac:dyDescent="0.25">
      <c r="B210" s="15" t="s">
        <v>122</v>
      </c>
      <c r="C210" s="15" t="s">
        <v>207</v>
      </c>
      <c r="D210" s="15" t="s">
        <v>242</v>
      </c>
      <c r="E210" s="15">
        <v>2023</v>
      </c>
      <c r="F210" s="15" t="s">
        <v>162</v>
      </c>
      <c r="G210" s="15" t="s">
        <v>133</v>
      </c>
      <c r="H210" s="15" t="s">
        <v>136</v>
      </c>
      <c r="I210" s="15" t="s">
        <v>139</v>
      </c>
      <c r="J210" s="15" t="s">
        <v>141</v>
      </c>
      <c r="K210" s="15" t="s">
        <v>289</v>
      </c>
      <c r="L210" s="15" t="s">
        <v>292</v>
      </c>
      <c r="M210" s="15">
        <v>0.25700000000000001</v>
      </c>
      <c r="N210" s="15">
        <v>0.161</v>
      </c>
      <c r="O210" s="15">
        <v>6.0000000000000001E-3</v>
      </c>
      <c r="P210" s="15">
        <v>0.222</v>
      </c>
      <c r="Q210" s="15">
        <v>0.153</v>
      </c>
      <c r="R210" s="15">
        <v>0.32700000000000001</v>
      </c>
      <c r="S210" s="15">
        <v>13.113</v>
      </c>
      <c r="U210" s="15">
        <v>711962.71900000004</v>
      </c>
      <c r="V210" s="15">
        <v>680</v>
      </c>
    </row>
    <row r="211" spans="2:22" x14ac:dyDescent="0.25">
      <c r="B211" s="15" t="s">
        <v>122</v>
      </c>
      <c r="C211" s="15" t="s">
        <v>207</v>
      </c>
      <c r="D211" s="15" t="s">
        <v>242</v>
      </c>
      <c r="E211" s="15">
        <v>2023</v>
      </c>
      <c r="F211" s="15" t="s">
        <v>162</v>
      </c>
      <c r="G211" s="15" t="s">
        <v>133</v>
      </c>
      <c r="H211" s="15" t="s">
        <v>136</v>
      </c>
      <c r="I211" s="15" t="s">
        <v>139</v>
      </c>
      <c r="J211" s="15" t="s">
        <v>141</v>
      </c>
      <c r="K211" s="15" t="s">
        <v>289</v>
      </c>
      <c r="L211" s="15" t="s">
        <v>293</v>
      </c>
      <c r="M211" s="15">
        <v>0.46100000000000002</v>
      </c>
      <c r="N211" s="15">
        <v>0.28699999999999998</v>
      </c>
      <c r="O211" s="15">
        <v>6.0000000000000001E-3</v>
      </c>
      <c r="P211" s="15">
        <v>0.39500000000000002</v>
      </c>
      <c r="Q211" s="15">
        <v>0.26400000000000001</v>
      </c>
      <c r="R211" s="15">
        <v>0.59199999999999997</v>
      </c>
      <c r="S211" s="15">
        <v>13.101000000000001</v>
      </c>
      <c r="U211" s="15">
        <v>712361.20799999998</v>
      </c>
      <c r="V211" s="15">
        <v>2230</v>
      </c>
    </row>
    <row r="212" spans="2:22" x14ac:dyDescent="0.25">
      <c r="B212" s="15" t="s">
        <v>122</v>
      </c>
      <c r="C212" s="15" t="s">
        <v>207</v>
      </c>
      <c r="D212" s="15" t="s">
        <v>242</v>
      </c>
      <c r="E212" s="15">
        <v>2023</v>
      </c>
      <c r="F212" s="15" t="s">
        <v>162</v>
      </c>
      <c r="G212" s="15" t="s">
        <v>133</v>
      </c>
      <c r="H212" s="15" t="s">
        <v>136</v>
      </c>
      <c r="I212" s="15" t="s">
        <v>139</v>
      </c>
      <c r="J212" s="15" t="s">
        <v>141</v>
      </c>
      <c r="K212" s="15" t="s">
        <v>289</v>
      </c>
      <c r="L212" s="15" t="s">
        <v>294</v>
      </c>
      <c r="M212" s="15">
        <v>0.39200000000000002</v>
      </c>
      <c r="N212" s="15">
        <v>0.248</v>
      </c>
      <c r="O212" s="15">
        <v>6.0000000000000001E-3</v>
      </c>
      <c r="P212" s="15">
        <v>0.33500000000000002</v>
      </c>
      <c r="Q212" s="15">
        <v>0.219</v>
      </c>
      <c r="R212" s="15">
        <v>0.49199999999999999</v>
      </c>
      <c r="S212" s="15">
        <v>13.199</v>
      </c>
      <c r="U212" s="15">
        <v>714466.78399999999</v>
      </c>
      <c r="V212" s="15">
        <v>1750</v>
      </c>
    </row>
    <row r="213" spans="2:22" ht="30" x14ac:dyDescent="0.25">
      <c r="B213" s="15" t="s">
        <v>122</v>
      </c>
      <c r="C213" s="15" t="s">
        <v>207</v>
      </c>
      <c r="D213" s="15" t="s">
        <v>243</v>
      </c>
      <c r="E213" s="15">
        <v>2023</v>
      </c>
      <c r="F213" s="15" t="s">
        <v>162</v>
      </c>
      <c r="G213" s="15" t="s">
        <v>133</v>
      </c>
      <c r="H213" s="15" t="s">
        <v>136</v>
      </c>
      <c r="I213" s="15" t="s">
        <v>139</v>
      </c>
      <c r="J213" s="15" t="s">
        <v>141</v>
      </c>
      <c r="K213" s="15" t="s">
        <v>289</v>
      </c>
      <c r="L213" s="15" t="s">
        <v>290</v>
      </c>
      <c r="M213" s="15">
        <v>0.32400000000000001</v>
      </c>
      <c r="N213" s="15">
        <v>0.245</v>
      </c>
      <c r="O213" s="15">
        <v>0.02</v>
      </c>
      <c r="P213" s="15">
        <v>0.27300000000000002</v>
      </c>
      <c r="Q213" s="15">
        <v>0.16800000000000001</v>
      </c>
      <c r="R213" s="15">
        <v>0.374</v>
      </c>
      <c r="S213" s="15">
        <v>13.378</v>
      </c>
      <c r="U213" s="15">
        <v>725961.73300000001</v>
      </c>
      <c r="V213" s="15">
        <v>150</v>
      </c>
    </row>
    <row r="214" spans="2:22" x14ac:dyDescent="0.25">
      <c r="B214" s="15" t="s">
        <v>122</v>
      </c>
      <c r="C214" s="15" t="s">
        <v>207</v>
      </c>
      <c r="D214" s="15" t="s">
        <v>243</v>
      </c>
      <c r="E214" s="15">
        <v>2023</v>
      </c>
      <c r="F214" s="15" t="s">
        <v>162</v>
      </c>
      <c r="G214" s="15" t="s">
        <v>133</v>
      </c>
      <c r="H214" s="15" t="s">
        <v>136</v>
      </c>
      <c r="I214" s="15" t="s">
        <v>139</v>
      </c>
      <c r="J214" s="15" t="s">
        <v>141</v>
      </c>
      <c r="K214" s="15" t="s">
        <v>289</v>
      </c>
      <c r="L214" s="15" t="s">
        <v>291</v>
      </c>
      <c r="M214" s="15">
        <v>0.57899999999999996</v>
      </c>
      <c r="N214" s="15">
        <v>0.33800000000000002</v>
      </c>
      <c r="O214" s="15">
        <v>8.0000000000000002E-3</v>
      </c>
      <c r="P214" s="15">
        <v>0.51</v>
      </c>
      <c r="Q214" s="15">
        <v>0.35</v>
      </c>
      <c r="R214" s="15">
        <v>0.72599999999999998</v>
      </c>
      <c r="S214" s="15">
        <v>13.096</v>
      </c>
      <c r="U214" s="15">
        <v>717659.41</v>
      </c>
      <c r="V214" s="15">
        <v>1830</v>
      </c>
    </row>
    <row r="215" spans="2:22" ht="30" x14ac:dyDescent="0.25">
      <c r="B215" s="15" t="s">
        <v>122</v>
      </c>
      <c r="C215" s="15" t="s">
        <v>207</v>
      </c>
      <c r="D215" s="15" t="s">
        <v>243</v>
      </c>
      <c r="E215" s="15">
        <v>2023</v>
      </c>
      <c r="F215" s="15" t="s">
        <v>162</v>
      </c>
      <c r="G215" s="15" t="s">
        <v>133</v>
      </c>
      <c r="H215" s="15" t="s">
        <v>136</v>
      </c>
      <c r="I215" s="15" t="s">
        <v>139</v>
      </c>
      <c r="J215" s="15" t="s">
        <v>141</v>
      </c>
      <c r="K215" s="15" t="s">
        <v>289</v>
      </c>
      <c r="L215" s="15" t="s">
        <v>350</v>
      </c>
      <c r="M215" s="15">
        <v>0.47899999999999998</v>
      </c>
      <c r="N215" s="15">
        <v>0.58099999999999996</v>
      </c>
      <c r="O215" s="15">
        <v>4.9000000000000002E-2</v>
      </c>
      <c r="P215" s="15">
        <v>0.35199999999999998</v>
      </c>
      <c r="Q215" s="15">
        <v>0.217</v>
      </c>
      <c r="R215" s="15">
        <v>0.56899999999999995</v>
      </c>
      <c r="S215" s="15">
        <v>13.058</v>
      </c>
      <c r="U215" s="15">
        <v>706355.89800000004</v>
      </c>
      <c r="V215" s="15">
        <v>140</v>
      </c>
    </row>
    <row r="216" spans="2:22" ht="30" x14ac:dyDescent="0.25">
      <c r="B216" s="15" t="s">
        <v>122</v>
      </c>
      <c r="C216" s="15" t="s">
        <v>207</v>
      </c>
      <c r="D216" s="15" t="s">
        <v>243</v>
      </c>
      <c r="E216" s="15">
        <v>2023</v>
      </c>
      <c r="F216" s="15" t="s">
        <v>162</v>
      </c>
      <c r="G216" s="15" t="s">
        <v>133</v>
      </c>
      <c r="H216" s="15" t="s">
        <v>136</v>
      </c>
      <c r="I216" s="15" t="s">
        <v>139</v>
      </c>
      <c r="J216" s="15" t="s">
        <v>141</v>
      </c>
      <c r="K216" s="15" t="s">
        <v>289</v>
      </c>
      <c r="L216" s="15" t="s">
        <v>292</v>
      </c>
      <c r="M216" s="15">
        <v>0.28100000000000003</v>
      </c>
      <c r="N216" s="15">
        <v>0.17799999999999999</v>
      </c>
      <c r="O216" s="15">
        <v>7.0000000000000001E-3</v>
      </c>
      <c r="P216" s="15">
        <v>0.23899999999999999</v>
      </c>
      <c r="Q216" s="15">
        <v>0.16700000000000001</v>
      </c>
      <c r="R216" s="15">
        <v>0.35</v>
      </c>
      <c r="S216" s="15">
        <v>13.113</v>
      </c>
      <c r="U216" s="15">
        <v>711961.73499999999</v>
      </c>
      <c r="V216" s="15">
        <v>680</v>
      </c>
    </row>
    <row r="217" spans="2:22" x14ac:dyDescent="0.25">
      <c r="B217" s="15" t="s">
        <v>122</v>
      </c>
      <c r="C217" s="15" t="s">
        <v>207</v>
      </c>
      <c r="D217" s="15" t="s">
        <v>243</v>
      </c>
      <c r="E217" s="15">
        <v>2023</v>
      </c>
      <c r="F217" s="15" t="s">
        <v>162</v>
      </c>
      <c r="G217" s="15" t="s">
        <v>133</v>
      </c>
      <c r="H217" s="15" t="s">
        <v>136</v>
      </c>
      <c r="I217" s="15" t="s">
        <v>139</v>
      </c>
      <c r="J217" s="15" t="s">
        <v>141</v>
      </c>
      <c r="K217" s="15" t="s">
        <v>289</v>
      </c>
      <c r="L217" s="15" t="s">
        <v>293</v>
      </c>
      <c r="M217" s="15">
        <v>0.51900000000000002</v>
      </c>
      <c r="N217" s="15">
        <v>0.315</v>
      </c>
      <c r="O217" s="15">
        <v>7.0000000000000001E-3</v>
      </c>
      <c r="P217" s="15">
        <v>0.45500000000000002</v>
      </c>
      <c r="Q217" s="15">
        <v>0.29599999999999999</v>
      </c>
      <c r="R217" s="15">
        <v>0.66400000000000003</v>
      </c>
      <c r="S217" s="15">
        <v>13.101000000000001</v>
      </c>
      <c r="U217" s="15">
        <v>712356.89899999998</v>
      </c>
      <c r="V217" s="15">
        <v>2230</v>
      </c>
    </row>
    <row r="218" spans="2:22" x14ac:dyDescent="0.25">
      <c r="B218" s="15" t="s">
        <v>122</v>
      </c>
      <c r="C218" s="15" t="s">
        <v>207</v>
      </c>
      <c r="D218" s="15" t="s">
        <v>243</v>
      </c>
      <c r="E218" s="15">
        <v>2023</v>
      </c>
      <c r="F218" s="15" t="s">
        <v>162</v>
      </c>
      <c r="G218" s="15" t="s">
        <v>133</v>
      </c>
      <c r="H218" s="15" t="s">
        <v>136</v>
      </c>
      <c r="I218" s="15" t="s">
        <v>139</v>
      </c>
      <c r="J218" s="15" t="s">
        <v>141</v>
      </c>
      <c r="K218" s="15" t="s">
        <v>289</v>
      </c>
      <c r="L218" s="15" t="s">
        <v>294</v>
      </c>
      <c r="M218" s="15">
        <v>0.435</v>
      </c>
      <c r="N218" s="15">
        <v>0.26900000000000002</v>
      </c>
      <c r="O218" s="15">
        <v>6.0000000000000001E-3</v>
      </c>
      <c r="P218" s="15">
        <v>0.371</v>
      </c>
      <c r="Q218" s="15">
        <v>0.246</v>
      </c>
      <c r="R218" s="15">
        <v>0.55200000000000005</v>
      </c>
      <c r="S218" s="15">
        <v>13.199</v>
      </c>
      <c r="U218" s="15">
        <v>714464.72499999998</v>
      </c>
      <c r="V218" s="15">
        <v>1750</v>
      </c>
    </row>
    <row r="219" spans="2:22" ht="30" x14ac:dyDescent="0.25">
      <c r="B219" s="15" t="s">
        <v>122</v>
      </c>
      <c r="C219" s="15" t="s">
        <v>207</v>
      </c>
      <c r="D219" s="15" t="s">
        <v>244</v>
      </c>
      <c r="E219" s="15">
        <v>2023</v>
      </c>
      <c r="F219" s="15" t="s">
        <v>162</v>
      </c>
      <c r="G219" s="15" t="s">
        <v>133</v>
      </c>
      <c r="H219" s="15" t="s">
        <v>136</v>
      </c>
      <c r="I219" s="15" t="s">
        <v>139</v>
      </c>
      <c r="J219" s="15" t="s">
        <v>141</v>
      </c>
      <c r="K219" s="15" t="s">
        <v>289</v>
      </c>
      <c r="L219" s="15" t="s">
        <v>290</v>
      </c>
      <c r="M219" s="15">
        <v>0.34399999999999997</v>
      </c>
      <c r="N219" s="15">
        <v>0.25800000000000001</v>
      </c>
      <c r="O219" s="15">
        <v>2.1000000000000001E-2</v>
      </c>
      <c r="P219" s="15">
        <v>0.27700000000000002</v>
      </c>
      <c r="Q219" s="15">
        <v>0.17899999999999999</v>
      </c>
      <c r="R219" s="15">
        <v>0.43099999999999999</v>
      </c>
      <c r="S219" s="15">
        <v>12.938000000000001</v>
      </c>
      <c r="U219" s="15">
        <v>494680.70600000001</v>
      </c>
      <c r="V219" s="15">
        <v>150</v>
      </c>
    </row>
    <row r="220" spans="2:22" x14ac:dyDescent="0.25">
      <c r="B220" s="15" t="s">
        <v>122</v>
      </c>
      <c r="C220" s="15" t="s">
        <v>207</v>
      </c>
      <c r="D220" s="15" t="s">
        <v>244</v>
      </c>
      <c r="E220" s="15">
        <v>2023</v>
      </c>
      <c r="F220" s="15" t="s">
        <v>162</v>
      </c>
      <c r="G220" s="15" t="s">
        <v>133</v>
      </c>
      <c r="H220" s="15" t="s">
        <v>136</v>
      </c>
      <c r="I220" s="15" t="s">
        <v>139</v>
      </c>
      <c r="J220" s="15" t="s">
        <v>141</v>
      </c>
      <c r="K220" s="15" t="s">
        <v>289</v>
      </c>
      <c r="L220" s="15" t="s">
        <v>291</v>
      </c>
      <c r="M220" s="15">
        <v>0.629</v>
      </c>
      <c r="N220" s="15">
        <v>0.36099999999999999</v>
      </c>
      <c r="O220" s="15">
        <v>8.0000000000000002E-3</v>
      </c>
      <c r="P220" s="15">
        <v>0.56100000000000005</v>
      </c>
      <c r="Q220" s="15">
        <v>0.38</v>
      </c>
      <c r="R220" s="15">
        <v>0.79800000000000004</v>
      </c>
      <c r="S220" s="15">
        <v>12.669</v>
      </c>
      <c r="U220" s="15">
        <v>491740.88500000001</v>
      </c>
      <c r="V220" s="15">
        <v>1830</v>
      </c>
    </row>
    <row r="221" spans="2:22" ht="30" x14ac:dyDescent="0.25">
      <c r="B221" s="15" t="s">
        <v>122</v>
      </c>
      <c r="C221" s="15" t="s">
        <v>207</v>
      </c>
      <c r="D221" s="15" t="s">
        <v>244</v>
      </c>
      <c r="E221" s="15">
        <v>2023</v>
      </c>
      <c r="F221" s="15" t="s">
        <v>162</v>
      </c>
      <c r="G221" s="15" t="s">
        <v>133</v>
      </c>
      <c r="H221" s="15" t="s">
        <v>136</v>
      </c>
      <c r="I221" s="15" t="s">
        <v>139</v>
      </c>
      <c r="J221" s="15" t="s">
        <v>141</v>
      </c>
      <c r="K221" s="15" t="s">
        <v>289</v>
      </c>
      <c r="L221" s="15" t="s">
        <v>350</v>
      </c>
      <c r="M221" s="15">
        <v>0.49099999999999999</v>
      </c>
      <c r="N221" s="15">
        <v>0.56200000000000006</v>
      </c>
      <c r="O221" s="15">
        <v>4.8000000000000001E-2</v>
      </c>
      <c r="P221" s="15">
        <v>0.35799999999999998</v>
      </c>
      <c r="Q221" s="15">
        <v>0.22600000000000001</v>
      </c>
      <c r="R221" s="15">
        <v>0.59399999999999997</v>
      </c>
      <c r="S221" s="15">
        <v>12.612</v>
      </c>
      <c r="U221" s="15">
        <v>485686.42300000001</v>
      </c>
      <c r="V221" s="15">
        <v>140</v>
      </c>
    </row>
    <row r="222" spans="2:22" ht="30" x14ac:dyDescent="0.25">
      <c r="B222" s="15" t="s">
        <v>122</v>
      </c>
      <c r="C222" s="15" t="s">
        <v>207</v>
      </c>
      <c r="D222" s="15" t="s">
        <v>244</v>
      </c>
      <c r="E222" s="15">
        <v>2023</v>
      </c>
      <c r="F222" s="15" t="s">
        <v>162</v>
      </c>
      <c r="G222" s="15" t="s">
        <v>133</v>
      </c>
      <c r="H222" s="15" t="s">
        <v>136</v>
      </c>
      <c r="I222" s="15" t="s">
        <v>139</v>
      </c>
      <c r="J222" s="15" t="s">
        <v>141</v>
      </c>
      <c r="K222" s="15" t="s">
        <v>289</v>
      </c>
      <c r="L222" s="15" t="s">
        <v>292</v>
      </c>
      <c r="M222" s="15">
        <v>0.3</v>
      </c>
      <c r="N222" s="15">
        <v>0.187</v>
      </c>
      <c r="O222" s="15">
        <v>7.0000000000000001E-3</v>
      </c>
      <c r="P222" s="15">
        <v>0.25</v>
      </c>
      <c r="Q222" s="15">
        <v>0.17699999999999999</v>
      </c>
      <c r="R222" s="15">
        <v>0.379</v>
      </c>
      <c r="S222" s="15">
        <v>12.65</v>
      </c>
      <c r="U222" s="15">
        <v>489830.67200000002</v>
      </c>
      <c r="V222" s="15">
        <v>680</v>
      </c>
    </row>
    <row r="223" spans="2:22" x14ac:dyDescent="0.25">
      <c r="B223" s="15" t="s">
        <v>122</v>
      </c>
      <c r="C223" s="15" t="s">
        <v>207</v>
      </c>
      <c r="D223" s="15" t="s">
        <v>244</v>
      </c>
      <c r="E223" s="15">
        <v>2023</v>
      </c>
      <c r="F223" s="15" t="s">
        <v>162</v>
      </c>
      <c r="G223" s="15" t="s">
        <v>133</v>
      </c>
      <c r="H223" s="15" t="s">
        <v>136</v>
      </c>
      <c r="I223" s="15" t="s">
        <v>139</v>
      </c>
      <c r="J223" s="15" t="s">
        <v>141</v>
      </c>
      <c r="K223" s="15" t="s">
        <v>289</v>
      </c>
      <c r="L223" s="15" t="s">
        <v>293</v>
      </c>
      <c r="M223" s="15">
        <v>0.54900000000000004</v>
      </c>
      <c r="N223" s="15">
        <v>0.34</v>
      </c>
      <c r="O223" s="15">
        <v>7.0000000000000001E-3</v>
      </c>
      <c r="P223" s="15">
        <v>0.47499999999999998</v>
      </c>
      <c r="Q223" s="15">
        <v>0.313</v>
      </c>
      <c r="R223" s="15">
        <v>0.69599999999999995</v>
      </c>
      <c r="S223" s="15">
        <v>12.657999999999999</v>
      </c>
      <c r="U223" s="15">
        <v>488366.78600000002</v>
      </c>
      <c r="V223" s="15">
        <v>2230</v>
      </c>
    </row>
    <row r="224" spans="2:22" x14ac:dyDescent="0.25">
      <c r="B224" s="15" t="s">
        <v>122</v>
      </c>
      <c r="C224" s="15" t="s">
        <v>207</v>
      </c>
      <c r="D224" s="15" t="s">
        <v>244</v>
      </c>
      <c r="E224" s="15">
        <v>2023</v>
      </c>
      <c r="F224" s="15" t="s">
        <v>162</v>
      </c>
      <c r="G224" s="15" t="s">
        <v>133</v>
      </c>
      <c r="H224" s="15" t="s">
        <v>136</v>
      </c>
      <c r="I224" s="15" t="s">
        <v>139</v>
      </c>
      <c r="J224" s="15" t="s">
        <v>141</v>
      </c>
      <c r="K224" s="15" t="s">
        <v>289</v>
      </c>
      <c r="L224" s="15" t="s">
        <v>294</v>
      </c>
      <c r="M224" s="15">
        <v>0.46300000000000002</v>
      </c>
      <c r="N224" s="15">
        <v>0.28499999999999998</v>
      </c>
      <c r="O224" s="15">
        <v>7.0000000000000001E-3</v>
      </c>
      <c r="P224" s="15">
        <v>0.39700000000000002</v>
      </c>
      <c r="Q224" s="15">
        <v>0.26500000000000001</v>
      </c>
      <c r="R224" s="15">
        <v>0.59399999999999997</v>
      </c>
      <c r="S224" s="15">
        <v>12.746</v>
      </c>
      <c r="U224" s="15">
        <v>489595.55800000002</v>
      </c>
      <c r="V224" s="15">
        <v>1750</v>
      </c>
    </row>
    <row r="225" spans="2:22" ht="30" x14ac:dyDescent="0.25">
      <c r="B225" s="15" t="s">
        <v>122</v>
      </c>
      <c r="C225" s="15" t="s">
        <v>207</v>
      </c>
      <c r="D225" s="15" t="s">
        <v>245</v>
      </c>
      <c r="E225" s="15">
        <v>2023</v>
      </c>
      <c r="F225" s="15" t="s">
        <v>162</v>
      </c>
      <c r="G225" s="15" t="s">
        <v>133</v>
      </c>
      <c r="H225" s="15" t="s">
        <v>136</v>
      </c>
      <c r="I225" s="15" t="s">
        <v>139</v>
      </c>
      <c r="J225" s="15" t="s">
        <v>141</v>
      </c>
      <c r="K225" s="15" t="s">
        <v>289</v>
      </c>
      <c r="L225" s="15" t="s">
        <v>290</v>
      </c>
      <c r="M225" s="15">
        <v>0.35799999999999998</v>
      </c>
      <c r="N225" s="15">
        <v>0.22800000000000001</v>
      </c>
      <c r="O225" s="15">
        <v>1.9E-2</v>
      </c>
      <c r="P225" s="15">
        <v>0.29599999999999999</v>
      </c>
      <c r="Q225" s="15">
        <v>0.19</v>
      </c>
      <c r="R225" s="15">
        <v>0.46600000000000003</v>
      </c>
      <c r="S225" s="15">
        <v>12.938000000000001</v>
      </c>
      <c r="U225" s="15">
        <v>494687.80499999999</v>
      </c>
      <c r="V225" s="15">
        <v>150</v>
      </c>
    </row>
    <row r="226" spans="2:22" x14ac:dyDescent="0.25">
      <c r="B226" s="15" t="s">
        <v>122</v>
      </c>
      <c r="C226" s="15" t="s">
        <v>207</v>
      </c>
      <c r="D226" s="15" t="s">
        <v>245</v>
      </c>
      <c r="E226" s="15">
        <v>2023</v>
      </c>
      <c r="F226" s="15" t="s">
        <v>162</v>
      </c>
      <c r="G226" s="15" t="s">
        <v>133</v>
      </c>
      <c r="H226" s="15" t="s">
        <v>136</v>
      </c>
      <c r="I226" s="15" t="s">
        <v>139</v>
      </c>
      <c r="J226" s="15" t="s">
        <v>141</v>
      </c>
      <c r="K226" s="15" t="s">
        <v>289</v>
      </c>
      <c r="L226" s="15" t="s">
        <v>291</v>
      </c>
      <c r="M226" s="15">
        <v>0.63800000000000001</v>
      </c>
      <c r="N226" s="15">
        <v>0.36799999999999999</v>
      </c>
      <c r="O226" s="15">
        <v>8.9999999999999993E-3</v>
      </c>
      <c r="P226" s="15">
        <v>0.57699999999999996</v>
      </c>
      <c r="Q226" s="15">
        <v>0.39400000000000002</v>
      </c>
      <c r="R226" s="15">
        <v>0.79900000000000004</v>
      </c>
      <c r="S226" s="15">
        <v>12.669</v>
      </c>
      <c r="U226" s="15">
        <v>491741.46399999998</v>
      </c>
      <c r="V226" s="15">
        <v>1830</v>
      </c>
    </row>
    <row r="227" spans="2:22" ht="30" x14ac:dyDescent="0.25">
      <c r="B227" s="15" t="s">
        <v>122</v>
      </c>
      <c r="C227" s="15" t="s">
        <v>207</v>
      </c>
      <c r="D227" s="15" t="s">
        <v>245</v>
      </c>
      <c r="E227" s="15">
        <v>2023</v>
      </c>
      <c r="F227" s="15" t="s">
        <v>162</v>
      </c>
      <c r="G227" s="15" t="s">
        <v>133</v>
      </c>
      <c r="H227" s="15" t="s">
        <v>136</v>
      </c>
      <c r="I227" s="15" t="s">
        <v>139</v>
      </c>
      <c r="J227" s="15" t="s">
        <v>141</v>
      </c>
      <c r="K227" s="15" t="s">
        <v>289</v>
      </c>
      <c r="L227" s="15" t="s">
        <v>350</v>
      </c>
      <c r="M227" s="15">
        <v>0.499</v>
      </c>
      <c r="N227" s="15">
        <v>0.55600000000000005</v>
      </c>
      <c r="O227" s="15">
        <v>4.7E-2</v>
      </c>
      <c r="P227" s="15">
        <v>0.377</v>
      </c>
      <c r="Q227" s="15">
        <v>0.25</v>
      </c>
      <c r="R227" s="15">
        <v>0.61199999999999999</v>
      </c>
      <c r="S227" s="15">
        <v>12.612</v>
      </c>
      <c r="U227" s="15">
        <v>485684.853</v>
      </c>
      <c r="V227" s="15">
        <v>140</v>
      </c>
    </row>
    <row r="228" spans="2:22" ht="30" x14ac:dyDescent="0.25">
      <c r="B228" s="15" t="s">
        <v>122</v>
      </c>
      <c r="C228" s="15" t="s">
        <v>207</v>
      </c>
      <c r="D228" s="15" t="s">
        <v>245</v>
      </c>
      <c r="E228" s="15">
        <v>2023</v>
      </c>
      <c r="F228" s="15" t="s">
        <v>162</v>
      </c>
      <c r="G228" s="15" t="s">
        <v>133</v>
      </c>
      <c r="H228" s="15" t="s">
        <v>136</v>
      </c>
      <c r="I228" s="15" t="s">
        <v>139</v>
      </c>
      <c r="J228" s="15" t="s">
        <v>141</v>
      </c>
      <c r="K228" s="15" t="s">
        <v>289</v>
      </c>
      <c r="L228" s="15" t="s">
        <v>292</v>
      </c>
      <c r="M228" s="15">
        <v>0.30599999999999999</v>
      </c>
      <c r="N228" s="15">
        <v>0.184</v>
      </c>
      <c r="O228" s="15">
        <v>7.0000000000000001E-3</v>
      </c>
      <c r="P228" s="15">
        <v>0.26500000000000001</v>
      </c>
      <c r="Q228" s="15">
        <v>0.182</v>
      </c>
      <c r="R228" s="15">
        <v>0.38600000000000001</v>
      </c>
      <c r="S228" s="15">
        <v>12.65</v>
      </c>
      <c r="U228" s="15">
        <v>489827.85</v>
      </c>
      <c r="V228" s="15">
        <v>680</v>
      </c>
    </row>
    <row r="229" spans="2:22" x14ac:dyDescent="0.25">
      <c r="B229" s="15" t="s">
        <v>122</v>
      </c>
      <c r="C229" s="15" t="s">
        <v>207</v>
      </c>
      <c r="D229" s="15" t="s">
        <v>245</v>
      </c>
      <c r="E229" s="15">
        <v>2023</v>
      </c>
      <c r="F229" s="15" t="s">
        <v>162</v>
      </c>
      <c r="G229" s="15" t="s">
        <v>133</v>
      </c>
      <c r="H229" s="15" t="s">
        <v>136</v>
      </c>
      <c r="I229" s="15" t="s">
        <v>139</v>
      </c>
      <c r="J229" s="15" t="s">
        <v>141</v>
      </c>
      <c r="K229" s="15" t="s">
        <v>289</v>
      </c>
      <c r="L229" s="15" t="s">
        <v>293</v>
      </c>
      <c r="M229" s="15">
        <v>0.54900000000000004</v>
      </c>
      <c r="N229" s="15">
        <v>0.33200000000000002</v>
      </c>
      <c r="O229" s="15">
        <v>7.0000000000000001E-3</v>
      </c>
      <c r="P229" s="15">
        <v>0.47899999999999998</v>
      </c>
      <c r="Q229" s="15">
        <v>0.308</v>
      </c>
      <c r="R229" s="15">
        <v>0.70399999999999996</v>
      </c>
      <c r="S229" s="15">
        <v>12.657999999999999</v>
      </c>
      <c r="U229" s="15">
        <v>488364.02399999998</v>
      </c>
      <c r="V229" s="15">
        <v>2230</v>
      </c>
    </row>
    <row r="230" spans="2:22" x14ac:dyDescent="0.25">
      <c r="B230" s="15" t="s">
        <v>122</v>
      </c>
      <c r="C230" s="15" t="s">
        <v>207</v>
      </c>
      <c r="D230" s="15" t="s">
        <v>245</v>
      </c>
      <c r="E230" s="15">
        <v>2023</v>
      </c>
      <c r="F230" s="15" t="s">
        <v>162</v>
      </c>
      <c r="G230" s="15" t="s">
        <v>133</v>
      </c>
      <c r="H230" s="15" t="s">
        <v>136</v>
      </c>
      <c r="I230" s="15" t="s">
        <v>139</v>
      </c>
      <c r="J230" s="15" t="s">
        <v>141</v>
      </c>
      <c r="K230" s="15" t="s">
        <v>289</v>
      </c>
      <c r="L230" s="15" t="s">
        <v>294</v>
      </c>
      <c r="M230" s="15">
        <v>0.47399999999999998</v>
      </c>
      <c r="N230" s="15">
        <v>0.28499999999999998</v>
      </c>
      <c r="O230" s="15">
        <v>7.0000000000000001E-3</v>
      </c>
      <c r="P230" s="15">
        <v>0.41</v>
      </c>
      <c r="Q230" s="15">
        <v>0.27400000000000002</v>
      </c>
      <c r="R230" s="15">
        <v>0.6</v>
      </c>
      <c r="S230" s="15">
        <v>12.746</v>
      </c>
      <c r="U230" s="15">
        <v>489593.728</v>
      </c>
      <c r="V230" s="15">
        <v>1750</v>
      </c>
    </row>
    <row r="231" spans="2:22" ht="30" x14ac:dyDescent="0.25">
      <c r="B231" s="15" t="s">
        <v>122</v>
      </c>
      <c r="C231" s="15" t="s">
        <v>207</v>
      </c>
      <c r="D231" s="15" t="s">
        <v>246</v>
      </c>
      <c r="E231" s="15">
        <v>2023</v>
      </c>
      <c r="F231" s="15" t="s">
        <v>162</v>
      </c>
      <c r="G231" s="15" t="s">
        <v>133</v>
      </c>
      <c r="H231" s="15" t="s">
        <v>136</v>
      </c>
      <c r="I231" s="15" t="s">
        <v>139</v>
      </c>
      <c r="J231" s="15" t="s">
        <v>141</v>
      </c>
      <c r="K231" s="15" t="s">
        <v>289</v>
      </c>
      <c r="L231" s="15" t="s">
        <v>290</v>
      </c>
      <c r="M231" s="15">
        <v>0.36499999999999999</v>
      </c>
      <c r="N231" s="15">
        <v>0.222</v>
      </c>
      <c r="O231" s="15">
        <v>1.7999999999999999E-2</v>
      </c>
      <c r="P231" s="15">
        <v>0.32400000000000001</v>
      </c>
      <c r="Q231" s="15">
        <v>0.20599999999999999</v>
      </c>
      <c r="R231" s="15">
        <v>0.47099999999999997</v>
      </c>
      <c r="S231" s="15">
        <v>12.433</v>
      </c>
      <c r="U231" s="15">
        <v>288947.913</v>
      </c>
      <c r="V231" s="15">
        <v>150</v>
      </c>
    </row>
    <row r="232" spans="2:22" x14ac:dyDescent="0.25">
      <c r="B232" s="15" t="s">
        <v>122</v>
      </c>
      <c r="C232" s="15" t="s">
        <v>207</v>
      </c>
      <c r="D232" s="15" t="s">
        <v>246</v>
      </c>
      <c r="E232" s="15">
        <v>2023</v>
      </c>
      <c r="F232" s="15" t="s">
        <v>162</v>
      </c>
      <c r="G232" s="15" t="s">
        <v>133</v>
      </c>
      <c r="H232" s="15" t="s">
        <v>136</v>
      </c>
      <c r="I232" s="15" t="s">
        <v>139</v>
      </c>
      <c r="J232" s="15" t="s">
        <v>141</v>
      </c>
      <c r="K232" s="15" t="s">
        <v>289</v>
      </c>
      <c r="L232" s="15" t="s">
        <v>291</v>
      </c>
      <c r="M232" s="15">
        <v>0.62</v>
      </c>
      <c r="N232" s="15">
        <v>0.373</v>
      </c>
      <c r="O232" s="15">
        <v>8.9999999999999993E-3</v>
      </c>
      <c r="P232" s="15">
        <v>0.54300000000000004</v>
      </c>
      <c r="Q232" s="15">
        <v>0.37</v>
      </c>
      <c r="R232" s="15">
        <v>0.77900000000000003</v>
      </c>
      <c r="S232" s="15">
        <v>12.172000000000001</v>
      </c>
      <c r="U232" s="15">
        <v>294000.92</v>
      </c>
      <c r="V232" s="15">
        <v>1830</v>
      </c>
    </row>
    <row r="233" spans="2:22" ht="30" x14ac:dyDescent="0.25">
      <c r="B233" s="15" t="s">
        <v>122</v>
      </c>
      <c r="C233" s="15" t="s">
        <v>207</v>
      </c>
      <c r="D233" s="15" t="s">
        <v>246</v>
      </c>
      <c r="E233" s="15">
        <v>2023</v>
      </c>
      <c r="F233" s="15" t="s">
        <v>162</v>
      </c>
      <c r="G233" s="15" t="s">
        <v>133</v>
      </c>
      <c r="H233" s="15" t="s">
        <v>136</v>
      </c>
      <c r="I233" s="15" t="s">
        <v>139</v>
      </c>
      <c r="J233" s="15" t="s">
        <v>141</v>
      </c>
      <c r="K233" s="15" t="s">
        <v>289</v>
      </c>
      <c r="L233" s="15" t="s">
        <v>350</v>
      </c>
      <c r="M233" s="15">
        <v>0.502</v>
      </c>
      <c r="N233" s="15">
        <v>0.56100000000000005</v>
      </c>
      <c r="O233" s="15">
        <v>4.7E-2</v>
      </c>
      <c r="P233" s="15">
        <v>0.374</v>
      </c>
      <c r="Q233" s="15">
        <v>0.24399999999999999</v>
      </c>
      <c r="R233" s="15">
        <v>0.59399999999999997</v>
      </c>
      <c r="S233" s="15">
        <v>12.093</v>
      </c>
      <c r="U233" s="15">
        <v>290960.30900000001</v>
      </c>
      <c r="V233" s="15">
        <v>140</v>
      </c>
    </row>
    <row r="234" spans="2:22" ht="30" x14ac:dyDescent="0.25">
      <c r="B234" s="15" t="s">
        <v>122</v>
      </c>
      <c r="C234" s="15" t="s">
        <v>207</v>
      </c>
      <c r="D234" s="15" t="s">
        <v>246</v>
      </c>
      <c r="E234" s="15">
        <v>2023</v>
      </c>
      <c r="F234" s="15" t="s">
        <v>162</v>
      </c>
      <c r="G234" s="15" t="s">
        <v>133</v>
      </c>
      <c r="H234" s="15" t="s">
        <v>136</v>
      </c>
      <c r="I234" s="15" t="s">
        <v>139</v>
      </c>
      <c r="J234" s="15" t="s">
        <v>141</v>
      </c>
      <c r="K234" s="15" t="s">
        <v>289</v>
      </c>
      <c r="L234" s="15" t="s">
        <v>292</v>
      </c>
      <c r="M234" s="15">
        <v>0.31</v>
      </c>
      <c r="N234" s="15">
        <v>0.18</v>
      </c>
      <c r="O234" s="15">
        <v>7.0000000000000001E-3</v>
      </c>
      <c r="P234" s="15">
        <v>0.27300000000000002</v>
      </c>
      <c r="Q234" s="15">
        <v>0.191</v>
      </c>
      <c r="R234" s="15">
        <v>0.38500000000000001</v>
      </c>
      <c r="S234" s="15">
        <v>12.116</v>
      </c>
      <c r="U234" s="15">
        <v>291357.533</v>
      </c>
      <c r="V234" s="15">
        <v>680</v>
      </c>
    </row>
    <row r="235" spans="2:22" x14ac:dyDescent="0.25">
      <c r="B235" s="15" t="s">
        <v>122</v>
      </c>
      <c r="C235" s="15" t="s">
        <v>207</v>
      </c>
      <c r="D235" s="15" t="s">
        <v>246</v>
      </c>
      <c r="E235" s="15">
        <v>2023</v>
      </c>
      <c r="F235" s="15" t="s">
        <v>162</v>
      </c>
      <c r="G235" s="15" t="s">
        <v>133</v>
      </c>
      <c r="H235" s="15" t="s">
        <v>136</v>
      </c>
      <c r="I235" s="15" t="s">
        <v>139</v>
      </c>
      <c r="J235" s="15" t="s">
        <v>141</v>
      </c>
      <c r="K235" s="15" t="s">
        <v>289</v>
      </c>
      <c r="L235" s="15" t="s">
        <v>293</v>
      </c>
      <c r="M235" s="15">
        <v>0.53400000000000003</v>
      </c>
      <c r="N235" s="15">
        <v>0.33</v>
      </c>
      <c r="O235" s="15">
        <v>7.0000000000000001E-3</v>
      </c>
      <c r="P235" s="15">
        <v>0.46400000000000002</v>
      </c>
      <c r="Q235" s="15">
        <v>0.30199999999999999</v>
      </c>
      <c r="R235" s="15">
        <v>0.68200000000000005</v>
      </c>
      <c r="S235" s="15">
        <v>12.144</v>
      </c>
      <c r="U235" s="15">
        <v>292060.71799999999</v>
      </c>
      <c r="V235" s="15">
        <v>2230</v>
      </c>
    </row>
    <row r="236" spans="2:22" x14ac:dyDescent="0.25">
      <c r="B236" s="15" t="s">
        <v>122</v>
      </c>
      <c r="C236" s="15" t="s">
        <v>207</v>
      </c>
      <c r="D236" s="15" t="s">
        <v>246</v>
      </c>
      <c r="E236" s="15">
        <v>2023</v>
      </c>
      <c r="F236" s="15" t="s">
        <v>162</v>
      </c>
      <c r="G236" s="15" t="s">
        <v>133</v>
      </c>
      <c r="H236" s="15" t="s">
        <v>136</v>
      </c>
      <c r="I236" s="15" t="s">
        <v>139</v>
      </c>
      <c r="J236" s="15" t="s">
        <v>141</v>
      </c>
      <c r="K236" s="15" t="s">
        <v>289</v>
      </c>
      <c r="L236" s="15" t="s">
        <v>294</v>
      </c>
      <c r="M236" s="15">
        <v>0.46700000000000003</v>
      </c>
      <c r="N236" s="15">
        <v>0.28000000000000003</v>
      </c>
      <c r="O236" s="15">
        <v>7.0000000000000001E-3</v>
      </c>
      <c r="P236" s="15">
        <v>0.40699999999999997</v>
      </c>
      <c r="Q236" s="15">
        <v>0.27300000000000002</v>
      </c>
      <c r="R236" s="15">
        <v>0.59099999999999997</v>
      </c>
      <c r="S236" s="15">
        <v>12.22</v>
      </c>
      <c r="U236" s="15">
        <v>291185.185</v>
      </c>
      <c r="V236" s="15">
        <v>1750</v>
      </c>
    </row>
    <row r="237" spans="2:22" ht="30" x14ac:dyDescent="0.25">
      <c r="B237" s="15" t="s">
        <v>122</v>
      </c>
      <c r="C237" s="15" t="s">
        <v>207</v>
      </c>
      <c r="D237" s="15" t="s">
        <v>247</v>
      </c>
      <c r="E237" s="15">
        <v>2023</v>
      </c>
      <c r="F237" s="15" t="s">
        <v>162</v>
      </c>
      <c r="G237" s="15" t="s">
        <v>133</v>
      </c>
      <c r="H237" s="15" t="s">
        <v>136</v>
      </c>
      <c r="I237" s="15" t="s">
        <v>139</v>
      </c>
      <c r="J237" s="15" t="s">
        <v>141</v>
      </c>
      <c r="K237" s="15" t="s">
        <v>289</v>
      </c>
      <c r="L237" s="15" t="s">
        <v>290</v>
      </c>
      <c r="M237" s="15">
        <v>0.36499999999999999</v>
      </c>
      <c r="N237" s="15">
        <v>0.214</v>
      </c>
      <c r="O237" s="15">
        <v>1.7000000000000001E-2</v>
      </c>
      <c r="P237" s="15">
        <v>0.311</v>
      </c>
      <c r="Q237" s="15">
        <v>0.21</v>
      </c>
      <c r="R237" s="15">
        <v>0.505</v>
      </c>
      <c r="S237" s="15">
        <v>12.433</v>
      </c>
      <c r="U237" s="15">
        <v>288944.84700000001</v>
      </c>
      <c r="V237" s="15">
        <v>150</v>
      </c>
    </row>
    <row r="238" spans="2:22" x14ac:dyDescent="0.25">
      <c r="B238" s="15" t="s">
        <v>122</v>
      </c>
      <c r="C238" s="15" t="s">
        <v>207</v>
      </c>
      <c r="D238" s="15" t="s">
        <v>247</v>
      </c>
      <c r="E238" s="15">
        <v>2023</v>
      </c>
      <c r="F238" s="15" t="s">
        <v>162</v>
      </c>
      <c r="G238" s="15" t="s">
        <v>133</v>
      </c>
      <c r="H238" s="15" t="s">
        <v>136</v>
      </c>
      <c r="I238" s="15" t="s">
        <v>139</v>
      </c>
      <c r="J238" s="15" t="s">
        <v>141</v>
      </c>
      <c r="K238" s="15" t="s">
        <v>289</v>
      </c>
      <c r="L238" s="15" t="s">
        <v>291</v>
      </c>
      <c r="M238" s="15">
        <v>0.58899999999999997</v>
      </c>
      <c r="N238" s="15">
        <v>0.36699999999999999</v>
      </c>
      <c r="O238" s="15">
        <v>8.9999999999999993E-3</v>
      </c>
      <c r="P238" s="15">
        <v>0.51</v>
      </c>
      <c r="Q238" s="15">
        <v>0.34699999999999998</v>
      </c>
      <c r="R238" s="15">
        <v>0.72799999999999998</v>
      </c>
      <c r="S238" s="15">
        <v>12.172000000000001</v>
      </c>
      <c r="U238" s="15">
        <v>294001.21999999997</v>
      </c>
      <c r="V238" s="15">
        <v>1830</v>
      </c>
    </row>
    <row r="239" spans="2:22" ht="30" x14ac:dyDescent="0.25">
      <c r="B239" s="15" t="s">
        <v>122</v>
      </c>
      <c r="C239" s="15" t="s">
        <v>207</v>
      </c>
      <c r="D239" s="15" t="s">
        <v>247</v>
      </c>
      <c r="E239" s="15">
        <v>2023</v>
      </c>
      <c r="F239" s="15" t="s">
        <v>162</v>
      </c>
      <c r="G239" s="15" t="s">
        <v>133</v>
      </c>
      <c r="H239" s="15" t="s">
        <v>136</v>
      </c>
      <c r="I239" s="15" t="s">
        <v>139</v>
      </c>
      <c r="J239" s="15" t="s">
        <v>141</v>
      </c>
      <c r="K239" s="15" t="s">
        <v>289</v>
      </c>
      <c r="L239" s="15" t="s">
        <v>350</v>
      </c>
      <c r="M239" s="15">
        <v>0.49399999999999999</v>
      </c>
      <c r="N239" s="15">
        <v>0.57099999999999995</v>
      </c>
      <c r="O239" s="15">
        <v>4.8000000000000001E-2</v>
      </c>
      <c r="P239" s="15">
        <v>0.34399999999999997</v>
      </c>
      <c r="Q239" s="15">
        <v>0.23599999999999999</v>
      </c>
      <c r="R239" s="15">
        <v>0.56399999999999995</v>
      </c>
      <c r="S239" s="15">
        <v>12.093</v>
      </c>
      <c r="U239" s="15">
        <v>290960.30900000001</v>
      </c>
      <c r="V239" s="15">
        <v>140</v>
      </c>
    </row>
    <row r="240" spans="2:22" ht="30" x14ac:dyDescent="0.25">
      <c r="B240" s="15" t="s">
        <v>122</v>
      </c>
      <c r="C240" s="15" t="s">
        <v>207</v>
      </c>
      <c r="D240" s="15" t="s">
        <v>247</v>
      </c>
      <c r="E240" s="15">
        <v>2023</v>
      </c>
      <c r="F240" s="15" t="s">
        <v>162</v>
      </c>
      <c r="G240" s="15" t="s">
        <v>133</v>
      </c>
      <c r="H240" s="15" t="s">
        <v>136</v>
      </c>
      <c r="I240" s="15" t="s">
        <v>139</v>
      </c>
      <c r="J240" s="15" t="s">
        <v>141</v>
      </c>
      <c r="K240" s="15" t="s">
        <v>289</v>
      </c>
      <c r="L240" s="15" t="s">
        <v>292</v>
      </c>
      <c r="M240" s="15">
        <v>0.30599999999999999</v>
      </c>
      <c r="N240" s="15">
        <v>0.17599999999999999</v>
      </c>
      <c r="O240" s="15">
        <v>7.0000000000000001E-3</v>
      </c>
      <c r="P240" s="15">
        <v>0.27200000000000002</v>
      </c>
      <c r="Q240" s="15">
        <v>0.185</v>
      </c>
      <c r="R240" s="15">
        <v>0.38300000000000001</v>
      </c>
      <c r="S240" s="15">
        <v>12.116</v>
      </c>
      <c r="U240" s="15">
        <v>291361.34899999999</v>
      </c>
      <c r="V240" s="15">
        <v>680</v>
      </c>
    </row>
    <row r="241" spans="2:22" x14ac:dyDescent="0.25">
      <c r="B241" s="15" t="s">
        <v>122</v>
      </c>
      <c r="C241" s="15" t="s">
        <v>207</v>
      </c>
      <c r="D241" s="15" t="s">
        <v>247</v>
      </c>
      <c r="E241" s="15">
        <v>2023</v>
      </c>
      <c r="F241" s="15" t="s">
        <v>162</v>
      </c>
      <c r="G241" s="15" t="s">
        <v>133</v>
      </c>
      <c r="H241" s="15" t="s">
        <v>136</v>
      </c>
      <c r="I241" s="15" t="s">
        <v>139</v>
      </c>
      <c r="J241" s="15" t="s">
        <v>141</v>
      </c>
      <c r="K241" s="15" t="s">
        <v>289</v>
      </c>
      <c r="L241" s="15" t="s">
        <v>293</v>
      </c>
      <c r="M241" s="15">
        <v>0.51400000000000001</v>
      </c>
      <c r="N241" s="15">
        <v>0.32500000000000001</v>
      </c>
      <c r="O241" s="15">
        <v>7.0000000000000001E-3</v>
      </c>
      <c r="P241" s="15">
        <v>0.436</v>
      </c>
      <c r="Q241" s="15">
        <v>0.28499999999999998</v>
      </c>
      <c r="R241" s="15">
        <v>0.64800000000000002</v>
      </c>
      <c r="S241" s="15">
        <v>12.144</v>
      </c>
      <c r="U241" s="15">
        <v>292059.22200000001</v>
      </c>
      <c r="V241" s="15">
        <v>2230</v>
      </c>
    </row>
    <row r="242" spans="2:22" x14ac:dyDescent="0.25">
      <c r="B242" s="15" t="s">
        <v>122</v>
      </c>
      <c r="C242" s="15" t="s">
        <v>207</v>
      </c>
      <c r="D242" s="15" t="s">
        <v>247</v>
      </c>
      <c r="E242" s="15">
        <v>2023</v>
      </c>
      <c r="F242" s="15" t="s">
        <v>162</v>
      </c>
      <c r="G242" s="15" t="s">
        <v>133</v>
      </c>
      <c r="H242" s="15" t="s">
        <v>136</v>
      </c>
      <c r="I242" s="15" t="s">
        <v>139</v>
      </c>
      <c r="J242" s="15" t="s">
        <v>141</v>
      </c>
      <c r="K242" s="15" t="s">
        <v>289</v>
      </c>
      <c r="L242" s="15" t="s">
        <v>294</v>
      </c>
      <c r="M242" s="15">
        <v>0.45200000000000001</v>
      </c>
      <c r="N242" s="15">
        <v>0.26800000000000002</v>
      </c>
      <c r="O242" s="15">
        <v>6.0000000000000001E-3</v>
      </c>
      <c r="P242" s="15">
        <v>0.39300000000000002</v>
      </c>
      <c r="Q242" s="15">
        <v>0.26200000000000001</v>
      </c>
      <c r="R242" s="15">
        <v>0.56599999999999995</v>
      </c>
      <c r="S242" s="15">
        <v>12.22</v>
      </c>
      <c r="U242" s="15">
        <v>291183.91700000002</v>
      </c>
      <c r="V242" s="15">
        <v>1750</v>
      </c>
    </row>
    <row r="243" spans="2:22" ht="30" x14ac:dyDescent="0.25">
      <c r="B243" s="15" t="s">
        <v>122</v>
      </c>
      <c r="C243" s="15" t="s">
        <v>207</v>
      </c>
      <c r="D243" s="15" t="s">
        <v>248</v>
      </c>
      <c r="E243" s="15">
        <v>2023</v>
      </c>
      <c r="F243" s="15" t="s">
        <v>162</v>
      </c>
      <c r="G243" s="15" t="s">
        <v>133</v>
      </c>
      <c r="H243" s="15" t="s">
        <v>136</v>
      </c>
      <c r="I243" s="15" t="s">
        <v>139</v>
      </c>
      <c r="J243" s="15" t="s">
        <v>141</v>
      </c>
      <c r="K243" s="15" t="s">
        <v>289</v>
      </c>
      <c r="L243" s="15" t="s">
        <v>290</v>
      </c>
      <c r="M243" s="15">
        <v>0.35299999999999998</v>
      </c>
      <c r="N243" s="15">
        <v>0.221</v>
      </c>
      <c r="O243" s="15">
        <v>1.7999999999999999E-2</v>
      </c>
      <c r="P243" s="15">
        <v>0.28699999999999998</v>
      </c>
      <c r="Q243" s="15">
        <v>0.19800000000000001</v>
      </c>
      <c r="R243" s="15">
        <v>0.47099999999999997</v>
      </c>
      <c r="S243" s="15">
        <v>11.887</v>
      </c>
      <c r="U243" s="15">
        <v>127834.057</v>
      </c>
      <c r="V243" s="15">
        <v>150</v>
      </c>
    </row>
    <row r="244" spans="2:22" x14ac:dyDescent="0.25">
      <c r="B244" s="15" t="s">
        <v>122</v>
      </c>
      <c r="C244" s="15" t="s">
        <v>207</v>
      </c>
      <c r="D244" s="15" t="s">
        <v>248</v>
      </c>
      <c r="E244" s="15">
        <v>2023</v>
      </c>
      <c r="F244" s="15" t="s">
        <v>162</v>
      </c>
      <c r="G244" s="15" t="s">
        <v>133</v>
      </c>
      <c r="H244" s="15" t="s">
        <v>136</v>
      </c>
      <c r="I244" s="15" t="s">
        <v>139</v>
      </c>
      <c r="J244" s="15" t="s">
        <v>141</v>
      </c>
      <c r="K244" s="15" t="s">
        <v>289</v>
      </c>
      <c r="L244" s="15" t="s">
        <v>291</v>
      </c>
      <c r="M244" s="15">
        <v>0.55300000000000005</v>
      </c>
      <c r="N244" s="15">
        <v>0.35099999999999998</v>
      </c>
      <c r="O244" s="15">
        <v>8.0000000000000002E-3</v>
      </c>
      <c r="P244" s="15">
        <v>0.47699999999999998</v>
      </c>
      <c r="Q244" s="15">
        <v>0.32500000000000001</v>
      </c>
      <c r="R244" s="15">
        <v>0.67800000000000005</v>
      </c>
      <c r="S244" s="15">
        <v>11.606999999999999</v>
      </c>
      <c r="U244" s="15">
        <v>134403.30100000001</v>
      </c>
      <c r="V244" s="15">
        <v>1830</v>
      </c>
    </row>
    <row r="245" spans="2:22" ht="30" x14ac:dyDescent="0.25">
      <c r="B245" s="15" t="s">
        <v>122</v>
      </c>
      <c r="C245" s="15" t="s">
        <v>207</v>
      </c>
      <c r="D245" s="15" t="s">
        <v>248</v>
      </c>
      <c r="E245" s="15">
        <v>2023</v>
      </c>
      <c r="F245" s="15" t="s">
        <v>162</v>
      </c>
      <c r="G245" s="15" t="s">
        <v>133</v>
      </c>
      <c r="H245" s="15" t="s">
        <v>136</v>
      </c>
      <c r="I245" s="15" t="s">
        <v>139</v>
      </c>
      <c r="J245" s="15" t="s">
        <v>141</v>
      </c>
      <c r="K245" s="15" t="s">
        <v>289</v>
      </c>
      <c r="L245" s="15" t="s">
        <v>350</v>
      </c>
      <c r="M245" s="15">
        <v>0.47399999999999998</v>
      </c>
      <c r="N245" s="15">
        <v>0.58099999999999996</v>
      </c>
      <c r="O245" s="15">
        <v>4.9000000000000002E-2</v>
      </c>
      <c r="P245" s="15">
        <v>0.312</v>
      </c>
      <c r="Q245" s="15">
        <v>0.221</v>
      </c>
      <c r="R245" s="15">
        <v>0.55200000000000005</v>
      </c>
      <c r="S245" s="15">
        <v>11.506</v>
      </c>
      <c r="U245" s="15">
        <v>134542.005</v>
      </c>
      <c r="V245" s="15">
        <v>140</v>
      </c>
    </row>
    <row r="246" spans="2:22" ht="30" x14ac:dyDescent="0.25">
      <c r="B246" s="15" t="s">
        <v>122</v>
      </c>
      <c r="C246" s="15" t="s">
        <v>207</v>
      </c>
      <c r="D246" s="15" t="s">
        <v>248</v>
      </c>
      <c r="E246" s="15">
        <v>2023</v>
      </c>
      <c r="F246" s="15" t="s">
        <v>162</v>
      </c>
      <c r="G246" s="15" t="s">
        <v>133</v>
      </c>
      <c r="H246" s="15" t="s">
        <v>136</v>
      </c>
      <c r="I246" s="15" t="s">
        <v>139</v>
      </c>
      <c r="J246" s="15" t="s">
        <v>141</v>
      </c>
      <c r="K246" s="15" t="s">
        <v>289</v>
      </c>
      <c r="L246" s="15" t="s">
        <v>292</v>
      </c>
      <c r="M246" s="15">
        <v>0.29499999999999998</v>
      </c>
      <c r="N246" s="15">
        <v>0.17100000000000001</v>
      </c>
      <c r="O246" s="15">
        <v>7.0000000000000001E-3</v>
      </c>
      <c r="P246" s="15">
        <v>0.253</v>
      </c>
      <c r="Q246" s="15">
        <v>0.17499999999999999</v>
      </c>
      <c r="R246" s="15">
        <v>0.371</v>
      </c>
      <c r="S246" s="15">
        <v>11.532999999999999</v>
      </c>
      <c r="U246" s="15">
        <v>133748.50599999999</v>
      </c>
      <c r="V246" s="15">
        <v>680</v>
      </c>
    </row>
    <row r="247" spans="2:22" x14ac:dyDescent="0.25">
      <c r="B247" s="15" t="s">
        <v>122</v>
      </c>
      <c r="C247" s="15" t="s">
        <v>207</v>
      </c>
      <c r="D247" s="15" t="s">
        <v>248</v>
      </c>
      <c r="E247" s="15">
        <v>2023</v>
      </c>
      <c r="F247" s="15" t="s">
        <v>162</v>
      </c>
      <c r="G247" s="15" t="s">
        <v>133</v>
      </c>
      <c r="H247" s="15" t="s">
        <v>136</v>
      </c>
      <c r="I247" s="15" t="s">
        <v>139</v>
      </c>
      <c r="J247" s="15" t="s">
        <v>141</v>
      </c>
      <c r="K247" s="15" t="s">
        <v>289</v>
      </c>
      <c r="L247" s="15" t="s">
        <v>293</v>
      </c>
      <c r="M247" s="15">
        <v>0.49299999999999999</v>
      </c>
      <c r="N247" s="15">
        <v>0.32200000000000001</v>
      </c>
      <c r="O247" s="15">
        <v>7.0000000000000001E-3</v>
      </c>
      <c r="P247" s="15">
        <v>0.42099999999999999</v>
      </c>
      <c r="Q247" s="15">
        <v>0.27</v>
      </c>
      <c r="R247" s="15">
        <v>0.61799999999999999</v>
      </c>
      <c r="S247" s="15">
        <v>11.558</v>
      </c>
      <c r="U247" s="15">
        <v>133910.12299999999</v>
      </c>
      <c r="V247" s="15">
        <v>2230</v>
      </c>
    </row>
    <row r="248" spans="2:22" x14ac:dyDescent="0.25">
      <c r="B248" s="15" t="s">
        <v>122</v>
      </c>
      <c r="C248" s="15" t="s">
        <v>207</v>
      </c>
      <c r="D248" s="15" t="s">
        <v>248</v>
      </c>
      <c r="E248" s="15">
        <v>2023</v>
      </c>
      <c r="F248" s="15" t="s">
        <v>162</v>
      </c>
      <c r="G248" s="15" t="s">
        <v>133</v>
      </c>
      <c r="H248" s="15" t="s">
        <v>136</v>
      </c>
      <c r="I248" s="15" t="s">
        <v>139</v>
      </c>
      <c r="J248" s="15" t="s">
        <v>141</v>
      </c>
      <c r="K248" s="15" t="s">
        <v>289</v>
      </c>
      <c r="L248" s="15" t="s">
        <v>294</v>
      </c>
      <c r="M248" s="15">
        <v>0.43099999999999999</v>
      </c>
      <c r="N248" s="15">
        <v>0.25900000000000001</v>
      </c>
      <c r="O248" s="15">
        <v>6.0000000000000001E-3</v>
      </c>
      <c r="P248" s="15">
        <v>0.376</v>
      </c>
      <c r="Q248" s="15">
        <v>0.25</v>
      </c>
      <c r="R248" s="15">
        <v>0.53700000000000003</v>
      </c>
      <c r="S248" s="15">
        <v>11.632999999999999</v>
      </c>
      <c r="U248" s="15">
        <v>132458.20499999999</v>
      </c>
      <c r="V248" s="15">
        <v>1750</v>
      </c>
    </row>
    <row r="249" spans="2:22" ht="30" x14ac:dyDescent="0.25">
      <c r="B249" s="15" t="s">
        <v>122</v>
      </c>
      <c r="C249" s="15" t="s">
        <v>207</v>
      </c>
      <c r="D249" s="15" t="s">
        <v>249</v>
      </c>
      <c r="E249" s="15">
        <v>2023</v>
      </c>
      <c r="F249" s="15" t="s">
        <v>162</v>
      </c>
      <c r="G249" s="15" t="s">
        <v>133</v>
      </c>
      <c r="H249" s="15" t="s">
        <v>136</v>
      </c>
      <c r="I249" s="15" t="s">
        <v>139</v>
      </c>
      <c r="J249" s="15" t="s">
        <v>141</v>
      </c>
      <c r="K249" s="15" t="s">
        <v>289</v>
      </c>
      <c r="L249" s="15" t="s">
        <v>290</v>
      </c>
      <c r="M249" s="15">
        <v>0.33600000000000002</v>
      </c>
      <c r="N249" s="15">
        <v>0.22</v>
      </c>
      <c r="O249" s="15">
        <v>1.7999999999999999E-2</v>
      </c>
      <c r="P249" s="15">
        <v>0.29199999999999998</v>
      </c>
      <c r="Q249" s="15">
        <v>0.184</v>
      </c>
      <c r="R249" s="15">
        <v>0.41599999999999998</v>
      </c>
      <c r="S249" s="15">
        <v>11.885999999999999</v>
      </c>
      <c r="U249" s="15">
        <v>127834.09600000001</v>
      </c>
      <c r="V249" s="15">
        <v>150</v>
      </c>
    </row>
    <row r="250" spans="2:22" x14ac:dyDescent="0.25">
      <c r="B250" s="15" t="s">
        <v>122</v>
      </c>
      <c r="C250" s="15" t="s">
        <v>207</v>
      </c>
      <c r="D250" s="15" t="s">
        <v>249</v>
      </c>
      <c r="E250" s="15">
        <v>2023</v>
      </c>
      <c r="F250" s="15" t="s">
        <v>162</v>
      </c>
      <c r="G250" s="15" t="s">
        <v>133</v>
      </c>
      <c r="H250" s="15" t="s">
        <v>136</v>
      </c>
      <c r="I250" s="15" t="s">
        <v>139</v>
      </c>
      <c r="J250" s="15" t="s">
        <v>141</v>
      </c>
      <c r="K250" s="15" t="s">
        <v>289</v>
      </c>
      <c r="L250" s="15" t="s">
        <v>291</v>
      </c>
      <c r="M250" s="15">
        <v>0.52500000000000002</v>
      </c>
      <c r="N250" s="15">
        <v>0.33900000000000002</v>
      </c>
      <c r="O250" s="15">
        <v>8.0000000000000002E-3</v>
      </c>
      <c r="P250" s="15">
        <v>0.44800000000000001</v>
      </c>
      <c r="Q250" s="15">
        <v>0.309</v>
      </c>
      <c r="R250" s="15">
        <v>0.64600000000000002</v>
      </c>
      <c r="S250" s="15">
        <v>11.606</v>
      </c>
      <c r="U250" s="15">
        <v>134403.49600000001</v>
      </c>
      <c r="V250" s="15">
        <v>1830</v>
      </c>
    </row>
    <row r="251" spans="2:22" ht="30" x14ac:dyDescent="0.25">
      <c r="B251" s="15" t="s">
        <v>122</v>
      </c>
      <c r="C251" s="15" t="s">
        <v>207</v>
      </c>
      <c r="D251" s="15" t="s">
        <v>249</v>
      </c>
      <c r="E251" s="15">
        <v>2023</v>
      </c>
      <c r="F251" s="15" t="s">
        <v>162</v>
      </c>
      <c r="G251" s="15" t="s">
        <v>133</v>
      </c>
      <c r="H251" s="15" t="s">
        <v>136</v>
      </c>
      <c r="I251" s="15" t="s">
        <v>139</v>
      </c>
      <c r="J251" s="15" t="s">
        <v>141</v>
      </c>
      <c r="K251" s="15" t="s">
        <v>289</v>
      </c>
      <c r="L251" s="15" t="s">
        <v>350</v>
      </c>
      <c r="M251" s="15">
        <v>0.44600000000000001</v>
      </c>
      <c r="N251" s="15">
        <v>0.57199999999999995</v>
      </c>
      <c r="O251" s="15">
        <v>4.8000000000000001E-2</v>
      </c>
      <c r="P251" s="15">
        <v>0.30299999999999999</v>
      </c>
      <c r="Q251" s="15">
        <v>0.20499999999999999</v>
      </c>
      <c r="R251" s="15">
        <v>0.48199999999999998</v>
      </c>
      <c r="S251" s="15">
        <v>11.506</v>
      </c>
      <c r="U251" s="15">
        <v>134540.54300000001</v>
      </c>
      <c r="V251" s="15">
        <v>140</v>
      </c>
    </row>
    <row r="252" spans="2:22" ht="30" x14ac:dyDescent="0.25">
      <c r="B252" s="15" t="s">
        <v>122</v>
      </c>
      <c r="C252" s="15" t="s">
        <v>207</v>
      </c>
      <c r="D252" s="15" t="s">
        <v>249</v>
      </c>
      <c r="E252" s="15">
        <v>2023</v>
      </c>
      <c r="F252" s="15" t="s">
        <v>162</v>
      </c>
      <c r="G252" s="15" t="s">
        <v>133</v>
      </c>
      <c r="H252" s="15" t="s">
        <v>136</v>
      </c>
      <c r="I252" s="15" t="s">
        <v>139</v>
      </c>
      <c r="J252" s="15" t="s">
        <v>141</v>
      </c>
      <c r="K252" s="15" t="s">
        <v>289</v>
      </c>
      <c r="L252" s="15" t="s">
        <v>292</v>
      </c>
      <c r="M252" s="15">
        <v>0.28000000000000003</v>
      </c>
      <c r="N252" s="15">
        <v>0.16</v>
      </c>
      <c r="O252" s="15">
        <v>6.0000000000000001E-3</v>
      </c>
      <c r="P252" s="15">
        <v>0.24199999999999999</v>
      </c>
      <c r="Q252" s="15">
        <v>0.16500000000000001</v>
      </c>
      <c r="R252" s="15">
        <v>0.35399999999999998</v>
      </c>
      <c r="S252" s="15">
        <v>11.532</v>
      </c>
      <c r="U252" s="15">
        <v>133747.26800000001</v>
      </c>
      <c r="V252" s="15">
        <v>680</v>
      </c>
    </row>
    <row r="253" spans="2:22" x14ac:dyDescent="0.25">
      <c r="B253" s="15" t="s">
        <v>122</v>
      </c>
      <c r="C253" s="15" t="s">
        <v>207</v>
      </c>
      <c r="D253" s="15" t="s">
        <v>249</v>
      </c>
      <c r="E253" s="15">
        <v>2023</v>
      </c>
      <c r="F253" s="15" t="s">
        <v>162</v>
      </c>
      <c r="G253" s="15" t="s">
        <v>133</v>
      </c>
      <c r="H253" s="15" t="s">
        <v>136</v>
      </c>
      <c r="I253" s="15" t="s">
        <v>139</v>
      </c>
      <c r="J253" s="15" t="s">
        <v>141</v>
      </c>
      <c r="K253" s="15" t="s">
        <v>289</v>
      </c>
      <c r="L253" s="15" t="s">
        <v>293</v>
      </c>
      <c r="M253" s="15">
        <v>0.47199999999999998</v>
      </c>
      <c r="N253" s="15">
        <v>0.308</v>
      </c>
      <c r="O253" s="15">
        <v>7.0000000000000001E-3</v>
      </c>
      <c r="P253" s="15">
        <v>0.39600000000000002</v>
      </c>
      <c r="Q253" s="15">
        <v>0.25900000000000001</v>
      </c>
      <c r="R253" s="15">
        <v>0.58699999999999997</v>
      </c>
      <c r="S253" s="15">
        <v>11.558</v>
      </c>
      <c r="U253" s="15">
        <v>133910.01500000001</v>
      </c>
      <c r="V253" s="15">
        <v>2230</v>
      </c>
    </row>
    <row r="254" spans="2:22" x14ac:dyDescent="0.25">
      <c r="B254" s="15" t="s">
        <v>122</v>
      </c>
      <c r="C254" s="15" t="s">
        <v>207</v>
      </c>
      <c r="D254" s="15" t="s">
        <v>249</v>
      </c>
      <c r="E254" s="15">
        <v>2023</v>
      </c>
      <c r="F254" s="15" t="s">
        <v>162</v>
      </c>
      <c r="G254" s="15" t="s">
        <v>133</v>
      </c>
      <c r="H254" s="15" t="s">
        <v>136</v>
      </c>
      <c r="I254" s="15" t="s">
        <v>139</v>
      </c>
      <c r="J254" s="15" t="s">
        <v>141</v>
      </c>
      <c r="K254" s="15" t="s">
        <v>289</v>
      </c>
      <c r="L254" s="15" t="s">
        <v>294</v>
      </c>
      <c r="M254" s="15">
        <v>0.41099999999999998</v>
      </c>
      <c r="N254" s="15">
        <v>0.25600000000000001</v>
      </c>
      <c r="O254" s="15">
        <v>6.0000000000000001E-3</v>
      </c>
      <c r="P254" s="15">
        <v>0.35399999999999998</v>
      </c>
      <c r="Q254" s="15">
        <v>0.23699999999999999</v>
      </c>
      <c r="R254" s="15">
        <v>0.51100000000000001</v>
      </c>
      <c r="S254" s="15">
        <v>11.632</v>
      </c>
      <c r="U254" s="15">
        <v>132459.23300000001</v>
      </c>
      <c r="V254" s="15">
        <v>1750</v>
      </c>
    </row>
    <row r="255" spans="2:22" ht="30" x14ac:dyDescent="0.25">
      <c r="B255" s="15" t="s">
        <v>122</v>
      </c>
      <c r="C255" s="15" t="s">
        <v>207</v>
      </c>
      <c r="D255" s="15" t="s">
        <v>250</v>
      </c>
      <c r="E255" s="15">
        <v>2023</v>
      </c>
      <c r="F255" s="15" t="s">
        <v>162</v>
      </c>
      <c r="G255" s="15" t="s">
        <v>133</v>
      </c>
      <c r="H255" s="15" t="s">
        <v>136</v>
      </c>
      <c r="I255" s="15" t="s">
        <v>139</v>
      </c>
      <c r="J255" s="15" t="s">
        <v>141</v>
      </c>
      <c r="K255" s="15" t="s">
        <v>289</v>
      </c>
      <c r="L255" s="15" t="s">
        <v>290</v>
      </c>
      <c r="M255" s="15">
        <v>0.31900000000000001</v>
      </c>
      <c r="N255" s="15">
        <v>0.21099999999999999</v>
      </c>
      <c r="O255" s="15">
        <v>1.7000000000000001E-2</v>
      </c>
      <c r="P255" s="15">
        <v>0.26300000000000001</v>
      </c>
      <c r="Q255" s="15">
        <v>0.17199999999999999</v>
      </c>
      <c r="R255" s="15">
        <v>0.40699999999999997</v>
      </c>
      <c r="S255" s="15">
        <v>11.343999999999999</v>
      </c>
      <c r="U255" s="15">
        <v>30290.886999999999</v>
      </c>
      <c r="V255" s="15">
        <v>150</v>
      </c>
    </row>
    <row r="256" spans="2:22" x14ac:dyDescent="0.25">
      <c r="B256" s="15" t="s">
        <v>122</v>
      </c>
      <c r="C256" s="15" t="s">
        <v>207</v>
      </c>
      <c r="D256" s="15" t="s">
        <v>250</v>
      </c>
      <c r="E256" s="15">
        <v>2023</v>
      </c>
      <c r="F256" s="15" t="s">
        <v>162</v>
      </c>
      <c r="G256" s="15" t="s">
        <v>133</v>
      </c>
      <c r="H256" s="15" t="s">
        <v>136</v>
      </c>
      <c r="I256" s="15" t="s">
        <v>139</v>
      </c>
      <c r="J256" s="15" t="s">
        <v>141</v>
      </c>
      <c r="K256" s="15" t="s">
        <v>289</v>
      </c>
      <c r="L256" s="15" t="s">
        <v>291</v>
      </c>
      <c r="M256" s="15">
        <v>0.503</v>
      </c>
      <c r="N256" s="15">
        <v>0.33</v>
      </c>
      <c r="O256" s="15">
        <v>8.0000000000000002E-3</v>
      </c>
      <c r="P256" s="15">
        <v>0.42899999999999999</v>
      </c>
      <c r="Q256" s="15">
        <v>0.29599999999999999</v>
      </c>
      <c r="R256" s="15">
        <v>0.61</v>
      </c>
      <c r="S256" s="15">
        <v>11.048</v>
      </c>
      <c r="U256" s="15">
        <v>34880.576999999997</v>
      </c>
      <c r="V256" s="15">
        <v>1830</v>
      </c>
    </row>
    <row r="257" spans="2:22" ht="30" x14ac:dyDescent="0.25">
      <c r="B257" s="15" t="s">
        <v>122</v>
      </c>
      <c r="C257" s="15" t="s">
        <v>207</v>
      </c>
      <c r="D257" s="15" t="s">
        <v>250</v>
      </c>
      <c r="E257" s="15">
        <v>2023</v>
      </c>
      <c r="F257" s="15" t="s">
        <v>162</v>
      </c>
      <c r="G257" s="15" t="s">
        <v>133</v>
      </c>
      <c r="H257" s="15" t="s">
        <v>136</v>
      </c>
      <c r="I257" s="15" t="s">
        <v>139</v>
      </c>
      <c r="J257" s="15" t="s">
        <v>141</v>
      </c>
      <c r="K257" s="15" t="s">
        <v>289</v>
      </c>
      <c r="L257" s="15" t="s">
        <v>350</v>
      </c>
      <c r="M257" s="15">
        <v>0.42299999999999999</v>
      </c>
      <c r="N257" s="15">
        <v>0.54400000000000004</v>
      </c>
      <c r="O257" s="15">
        <v>4.5999999999999999E-2</v>
      </c>
      <c r="P257" s="15">
        <v>0.3</v>
      </c>
      <c r="Q257" s="15">
        <v>0.19500000000000001</v>
      </c>
      <c r="R257" s="15">
        <v>0.44600000000000001</v>
      </c>
      <c r="S257" s="15">
        <v>10.925000000000001</v>
      </c>
      <c r="U257" s="15">
        <v>35876.423000000003</v>
      </c>
      <c r="V257" s="15">
        <v>140</v>
      </c>
    </row>
    <row r="258" spans="2:22" ht="30" x14ac:dyDescent="0.25">
      <c r="B258" s="15" t="s">
        <v>122</v>
      </c>
      <c r="C258" s="15" t="s">
        <v>207</v>
      </c>
      <c r="D258" s="15" t="s">
        <v>250</v>
      </c>
      <c r="E258" s="15">
        <v>2023</v>
      </c>
      <c r="F258" s="15" t="s">
        <v>162</v>
      </c>
      <c r="G258" s="15" t="s">
        <v>133</v>
      </c>
      <c r="H258" s="15" t="s">
        <v>136</v>
      </c>
      <c r="I258" s="15" t="s">
        <v>139</v>
      </c>
      <c r="J258" s="15" t="s">
        <v>141</v>
      </c>
      <c r="K258" s="15" t="s">
        <v>289</v>
      </c>
      <c r="L258" s="15" t="s">
        <v>292</v>
      </c>
      <c r="M258" s="15">
        <v>0.26700000000000002</v>
      </c>
      <c r="N258" s="15">
        <v>0.155</v>
      </c>
      <c r="O258" s="15">
        <v>6.0000000000000001E-3</v>
      </c>
      <c r="P258" s="15">
        <v>0.22900000000000001</v>
      </c>
      <c r="Q258" s="15">
        <v>0.159</v>
      </c>
      <c r="R258" s="15">
        <v>0.33200000000000002</v>
      </c>
      <c r="S258" s="15">
        <v>10.95</v>
      </c>
      <c r="U258" s="15">
        <v>35206.739000000001</v>
      </c>
      <c r="V258" s="15">
        <v>680</v>
      </c>
    </row>
    <row r="259" spans="2:22" x14ac:dyDescent="0.25">
      <c r="B259" s="15" t="s">
        <v>122</v>
      </c>
      <c r="C259" s="15" t="s">
        <v>207</v>
      </c>
      <c r="D259" s="15" t="s">
        <v>250</v>
      </c>
      <c r="E259" s="15">
        <v>2023</v>
      </c>
      <c r="F259" s="15" t="s">
        <v>162</v>
      </c>
      <c r="G259" s="15" t="s">
        <v>133</v>
      </c>
      <c r="H259" s="15" t="s">
        <v>136</v>
      </c>
      <c r="I259" s="15" t="s">
        <v>139</v>
      </c>
      <c r="J259" s="15" t="s">
        <v>141</v>
      </c>
      <c r="K259" s="15" t="s">
        <v>289</v>
      </c>
      <c r="L259" s="15" t="s">
        <v>293</v>
      </c>
      <c r="M259" s="15">
        <v>0.45300000000000001</v>
      </c>
      <c r="N259" s="15">
        <v>0.30199999999999999</v>
      </c>
      <c r="O259" s="15">
        <v>6.0000000000000001E-3</v>
      </c>
      <c r="P259" s="15">
        <v>0.38</v>
      </c>
      <c r="Q259" s="15">
        <v>0.253</v>
      </c>
      <c r="R259" s="15">
        <v>0.55400000000000005</v>
      </c>
      <c r="S259" s="15">
        <v>10.981</v>
      </c>
      <c r="U259" s="15">
        <v>34846.582000000002</v>
      </c>
      <c r="V259" s="15">
        <v>2230</v>
      </c>
    </row>
    <row r="260" spans="2:22" x14ac:dyDescent="0.25">
      <c r="B260" s="15" t="s">
        <v>122</v>
      </c>
      <c r="C260" s="15" t="s">
        <v>207</v>
      </c>
      <c r="D260" s="15" t="s">
        <v>250</v>
      </c>
      <c r="E260" s="15">
        <v>2023</v>
      </c>
      <c r="F260" s="15" t="s">
        <v>162</v>
      </c>
      <c r="G260" s="15" t="s">
        <v>133</v>
      </c>
      <c r="H260" s="15" t="s">
        <v>136</v>
      </c>
      <c r="I260" s="15" t="s">
        <v>139</v>
      </c>
      <c r="J260" s="15" t="s">
        <v>141</v>
      </c>
      <c r="K260" s="15" t="s">
        <v>289</v>
      </c>
      <c r="L260" s="15" t="s">
        <v>294</v>
      </c>
      <c r="M260" s="15">
        <v>0.39200000000000002</v>
      </c>
      <c r="N260" s="15">
        <v>0.247</v>
      </c>
      <c r="O260" s="15">
        <v>6.0000000000000001E-3</v>
      </c>
      <c r="P260" s="15">
        <v>0.33800000000000002</v>
      </c>
      <c r="Q260" s="15">
        <v>0.22700000000000001</v>
      </c>
      <c r="R260" s="15">
        <v>0.48599999999999999</v>
      </c>
      <c r="S260" s="15">
        <v>11.051</v>
      </c>
      <c r="U260" s="15">
        <v>33623.313999999998</v>
      </c>
      <c r="V260" s="15">
        <v>1750</v>
      </c>
    </row>
    <row r="261" spans="2:22" ht="30" x14ac:dyDescent="0.25">
      <c r="B261" s="15" t="s">
        <v>122</v>
      </c>
      <c r="C261" s="15" t="s">
        <v>207</v>
      </c>
      <c r="D261" s="15" t="s">
        <v>251</v>
      </c>
      <c r="E261" s="15">
        <v>2023</v>
      </c>
      <c r="F261" s="15" t="s">
        <v>162</v>
      </c>
      <c r="G261" s="15" t="s">
        <v>133</v>
      </c>
      <c r="H261" s="15" t="s">
        <v>136</v>
      </c>
      <c r="I261" s="15" t="s">
        <v>139</v>
      </c>
      <c r="J261" s="15" t="s">
        <v>141</v>
      </c>
      <c r="K261" s="15" t="s">
        <v>289</v>
      </c>
      <c r="L261" s="15" t="s">
        <v>290</v>
      </c>
      <c r="M261" s="15">
        <v>0.30199999999999999</v>
      </c>
      <c r="N261" s="15">
        <v>0.19600000000000001</v>
      </c>
      <c r="O261" s="15">
        <v>1.6E-2</v>
      </c>
      <c r="P261" s="15">
        <v>0.25800000000000001</v>
      </c>
      <c r="Q261" s="15">
        <v>0.16400000000000001</v>
      </c>
      <c r="R261" s="15">
        <v>0.371</v>
      </c>
      <c r="S261" s="15">
        <v>11.343999999999999</v>
      </c>
      <c r="U261" s="15">
        <v>30290.539000000001</v>
      </c>
      <c r="V261" s="15">
        <v>150</v>
      </c>
    </row>
    <row r="262" spans="2:22" x14ac:dyDescent="0.25">
      <c r="B262" s="15" t="s">
        <v>122</v>
      </c>
      <c r="C262" s="15" t="s">
        <v>207</v>
      </c>
      <c r="D262" s="15" t="s">
        <v>251</v>
      </c>
      <c r="E262" s="15">
        <v>2023</v>
      </c>
      <c r="F262" s="15" t="s">
        <v>162</v>
      </c>
      <c r="G262" s="15" t="s">
        <v>133</v>
      </c>
      <c r="H262" s="15" t="s">
        <v>136</v>
      </c>
      <c r="I262" s="15" t="s">
        <v>139</v>
      </c>
      <c r="J262" s="15" t="s">
        <v>141</v>
      </c>
      <c r="K262" s="15" t="s">
        <v>289</v>
      </c>
      <c r="L262" s="15" t="s">
        <v>291</v>
      </c>
      <c r="M262" s="15">
        <v>0.48199999999999998</v>
      </c>
      <c r="N262" s="15">
        <v>0.31900000000000001</v>
      </c>
      <c r="O262" s="15">
        <v>7.0000000000000001E-3</v>
      </c>
      <c r="P262" s="15">
        <v>0.41299999999999998</v>
      </c>
      <c r="Q262" s="15">
        <v>0.27900000000000003</v>
      </c>
      <c r="R262" s="15">
        <v>0.58299999999999996</v>
      </c>
      <c r="S262" s="15">
        <v>11.048999999999999</v>
      </c>
      <c r="U262" s="15">
        <v>34880.339999999997</v>
      </c>
      <c r="V262" s="15">
        <v>1830</v>
      </c>
    </row>
    <row r="263" spans="2:22" ht="30" x14ac:dyDescent="0.25">
      <c r="B263" s="15" t="s">
        <v>122</v>
      </c>
      <c r="C263" s="15" t="s">
        <v>207</v>
      </c>
      <c r="D263" s="15" t="s">
        <v>251</v>
      </c>
      <c r="E263" s="15">
        <v>2023</v>
      </c>
      <c r="F263" s="15" t="s">
        <v>162</v>
      </c>
      <c r="G263" s="15" t="s">
        <v>133</v>
      </c>
      <c r="H263" s="15" t="s">
        <v>136</v>
      </c>
      <c r="I263" s="15" t="s">
        <v>139</v>
      </c>
      <c r="J263" s="15" t="s">
        <v>141</v>
      </c>
      <c r="K263" s="15" t="s">
        <v>289</v>
      </c>
      <c r="L263" s="15" t="s">
        <v>350</v>
      </c>
      <c r="M263" s="15">
        <v>0.40400000000000003</v>
      </c>
      <c r="N263" s="15">
        <v>0.50800000000000001</v>
      </c>
      <c r="O263" s="15">
        <v>4.2999999999999997E-2</v>
      </c>
      <c r="P263" s="15">
        <v>0.26</v>
      </c>
      <c r="Q263" s="15">
        <v>0.187</v>
      </c>
      <c r="R263" s="15">
        <v>0.41799999999999998</v>
      </c>
      <c r="S263" s="15">
        <v>10.925000000000001</v>
      </c>
      <c r="U263" s="15">
        <v>35876.423000000003</v>
      </c>
      <c r="V263" s="15">
        <v>140</v>
      </c>
    </row>
    <row r="264" spans="2:22" ht="30" x14ac:dyDescent="0.25">
      <c r="B264" s="15" t="s">
        <v>122</v>
      </c>
      <c r="C264" s="15" t="s">
        <v>207</v>
      </c>
      <c r="D264" s="15" t="s">
        <v>251</v>
      </c>
      <c r="E264" s="15">
        <v>2023</v>
      </c>
      <c r="F264" s="15" t="s">
        <v>162</v>
      </c>
      <c r="G264" s="15" t="s">
        <v>133</v>
      </c>
      <c r="H264" s="15" t="s">
        <v>136</v>
      </c>
      <c r="I264" s="15" t="s">
        <v>139</v>
      </c>
      <c r="J264" s="15" t="s">
        <v>141</v>
      </c>
      <c r="K264" s="15" t="s">
        <v>289</v>
      </c>
      <c r="L264" s="15" t="s">
        <v>292</v>
      </c>
      <c r="M264" s="15">
        <v>0.255</v>
      </c>
      <c r="N264" s="15">
        <v>0.157</v>
      </c>
      <c r="O264" s="15">
        <v>6.0000000000000001E-3</v>
      </c>
      <c r="P264" s="15">
        <v>0.21299999999999999</v>
      </c>
      <c r="Q264" s="15">
        <v>0.151</v>
      </c>
      <c r="R264" s="15">
        <v>0.31900000000000001</v>
      </c>
      <c r="S264" s="15">
        <v>10.951000000000001</v>
      </c>
      <c r="U264" s="15">
        <v>35206.803999999996</v>
      </c>
      <c r="V264" s="15">
        <v>680</v>
      </c>
    </row>
    <row r="265" spans="2:22" x14ac:dyDescent="0.25">
      <c r="B265" s="15" t="s">
        <v>122</v>
      </c>
      <c r="C265" s="15" t="s">
        <v>207</v>
      </c>
      <c r="D265" s="15" t="s">
        <v>251</v>
      </c>
      <c r="E265" s="15">
        <v>2023</v>
      </c>
      <c r="F265" s="15" t="s">
        <v>162</v>
      </c>
      <c r="G265" s="15" t="s">
        <v>133</v>
      </c>
      <c r="H265" s="15" t="s">
        <v>136</v>
      </c>
      <c r="I265" s="15" t="s">
        <v>139</v>
      </c>
      <c r="J265" s="15" t="s">
        <v>141</v>
      </c>
      <c r="K265" s="15" t="s">
        <v>289</v>
      </c>
      <c r="L265" s="15" t="s">
        <v>293</v>
      </c>
      <c r="M265" s="15">
        <v>0.434</v>
      </c>
      <c r="N265" s="15">
        <v>0.29699999999999999</v>
      </c>
      <c r="O265" s="15">
        <v>6.0000000000000001E-3</v>
      </c>
      <c r="P265" s="15">
        <v>0.35799999999999998</v>
      </c>
      <c r="Q265" s="15">
        <v>0.24199999999999999</v>
      </c>
      <c r="R265" s="15">
        <v>0.53400000000000003</v>
      </c>
      <c r="S265" s="15">
        <v>10.981999999999999</v>
      </c>
      <c r="U265" s="15">
        <v>34846.54</v>
      </c>
      <c r="V265" s="15">
        <v>2230</v>
      </c>
    </row>
    <row r="266" spans="2:22" x14ac:dyDescent="0.25">
      <c r="B266" s="15" t="s">
        <v>122</v>
      </c>
      <c r="C266" s="15" t="s">
        <v>207</v>
      </c>
      <c r="D266" s="15" t="s">
        <v>251</v>
      </c>
      <c r="E266" s="15">
        <v>2023</v>
      </c>
      <c r="F266" s="15" t="s">
        <v>162</v>
      </c>
      <c r="G266" s="15" t="s">
        <v>133</v>
      </c>
      <c r="H266" s="15" t="s">
        <v>136</v>
      </c>
      <c r="I266" s="15" t="s">
        <v>139</v>
      </c>
      <c r="J266" s="15" t="s">
        <v>141</v>
      </c>
      <c r="K266" s="15" t="s">
        <v>289</v>
      </c>
      <c r="L266" s="15" t="s">
        <v>294</v>
      </c>
      <c r="M266" s="15">
        <v>0.372</v>
      </c>
      <c r="N266" s="15">
        <v>0.23799999999999999</v>
      </c>
      <c r="O266" s="15">
        <v>6.0000000000000001E-3</v>
      </c>
      <c r="P266" s="15">
        <v>0.318</v>
      </c>
      <c r="Q266" s="15">
        <v>0.214</v>
      </c>
      <c r="R266" s="15">
        <v>0.46500000000000002</v>
      </c>
      <c r="S266" s="15">
        <v>11.051</v>
      </c>
      <c r="U266" s="15">
        <v>33622.946000000004</v>
      </c>
      <c r="V266" s="15">
        <v>1750</v>
      </c>
    </row>
    <row r="267" spans="2:22" ht="30" x14ac:dyDescent="0.25">
      <c r="B267" s="15" t="s">
        <v>122</v>
      </c>
      <c r="C267" s="15" t="s">
        <v>207</v>
      </c>
      <c r="D267" s="15" t="s">
        <v>252</v>
      </c>
      <c r="E267" s="15">
        <v>2023</v>
      </c>
      <c r="F267" s="15" t="s">
        <v>162</v>
      </c>
      <c r="G267" s="15" t="s">
        <v>133</v>
      </c>
      <c r="H267" s="15" t="s">
        <v>136</v>
      </c>
      <c r="I267" s="15" t="s">
        <v>139</v>
      </c>
      <c r="J267" s="15" t="s">
        <v>141</v>
      </c>
      <c r="K267" s="15" t="s">
        <v>289</v>
      </c>
      <c r="L267" s="15" t="s">
        <v>290</v>
      </c>
      <c r="M267" s="15">
        <v>0.28399999999999997</v>
      </c>
      <c r="N267" s="15">
        <v>0.184</v>
      </c>
      <c r="O267" s="15">
        <v>1.4999999999999999E-2</v>
      </c>
      <c r="P267" s="15">
        <v>0.24099999999999999</v>
      </c>
      <c r="Q267" s="15">
        <v>0.161</v>
      </c>
      <c r="R267" s="15">
        <v>0.34200000000000003</v>
      </c>
      <c r="S267" s="15">
        <v>10.87</v>
      </c>
      <c r="U267" s="15">
        <v>1280.3520000000001</v>
      </c>
      <c r="V267" s="15">
        <v>150</v>
      </c>
    </row>
    <row r="268" spans="2:22" x14ac:dyDescent="0.25">
      <c r="B268" s="15" t="s">
        <v>122</v>
      </c>
      <c r="C268" s="15" t="s">
        <v>207</v>
      </c>
      <c r="D268" s="15" t="s">
        <v>252</v>
      </c>
      <c r="E268" s="15">
        <v>2023</v>
      </c>
      <c r="F268" s="15" t="s">
        <v>162</v>
      </c>
      <c r="G268" s="15" t="s">
        <v>133</v>
      </c>
      <c r="H268" s="15" t="s">
        <v>136</v>
      </c>
      <c r="I268" s="15" t="s">
        <v>139</v>
      </c>
      <c r="J268" s="15" t="s">
        <v>141</v>
      </c>
      <c r="K268" s="15" t="s">
        <v>289</v>
      </c>
      <c r="L268" s="15" t="s">
        <v>291</v>
      </c>
      <c r="M268" s="15">
        <v>0.45900000000000002</v>
      </c>
      <c r="N268" s="15">
        <v>0.316</v>
      </c>
      <c r="O268" s="15">
        <v>7.0000000000000001E-3</v>
      </c>
      <c r="P268" s="15">
        <v>0.38700000000000001</v>
      </c>
      <c r="Q268" s="15">
        <v>0.26400000000000001</v>
      </c>
      <c r="R268" s="15">
        <v>0.55100000000000005</v>
      </c>
      <c r="S268" s="15">
        <v>10.571999999999999</v>
      </c>
      <c r="U268" s="15">
        <v>1809.114</v>
      </c>
      <c r="V268" s="15">
        <v>1830</v>
      </c>
    </row>
    <row r="269" spans="2:22" ht="30" x14ac:dyDescent="0.25">
      <c r="B269" s="15" t="s">
        <v>122</v>
      </c>
      <c r="C269" s="15" t="s">
        <v>207</v>
      </c>
      <c r="D269" s="15" t="s">
        <v>252</v>
      </c>
      <c r="E269" s="15">
        <v>2023</v>
      </c>
      <c r="F269" s="15" t="s">
        <v>162</v>
      </c>
      <c r="G269" s="15" t="s">
        <v>133</v>
      </c>
      <c r="H269" s="15" t="s">
        <v>136</v>
      </c>
      <c r="I269" s="15" t="s">
        <v>139</v>
      </c>
      <c r="J269" s="15" t="s">
        <v>141</v>
      </c>
      <c r="K269" s="15" t="s">
        <v>289</v>
      </c>
      <c r="L269" s="15" t="s">
        <v>350</v>
      </c>
      <c r="M269" s="15">
        <v>0.374</v>
      </c>
      <c r="N269" s="15">
        <v>0.47599999999999998</v>
      </c>
      <c r="O269" s="15">
        <v>0.04</v>
      </c>
      <c r="P269" s="15">
        <v>0.23300000000000001</v>
      </c>
      <c r="Q269" s="15">
        <v>0.16400000000000001</v>
      </c>
      <c r="R269" s="15">
        <v>0.42099999999999999</v>
      </c>
      <c r="S269" s="15">
        <v>10.423</v>
      </c>
      <c r="U269" s="15">
        <v>2252.739</v>
      </c>
      <c r="V269" s="15">
        <v>140</v>
      </c>
    </row>
    <row r="270" spans="2:22" ht="30" x14ac:dyDescent="0.25">
      <c r="B270" s="15" t="s">
        <v>122</v>
      </c>
      <c r="C270" s="15" t="s">
        <v>207</v>
      </c>
      <c r="D270" s="15" t="s">
        <v>252</v>
      </c>
      <c r="E270" s="15">
        <v>2023</v>
      </c>
      <c r="F270" s="15" t="s">
        <v>162</v>
      </c>
      <c r="G270" s="15" t="s">
        <v>133</v>
      </c>
      <c r="H270" s="15" t="s">
        <v>136</v>
      </c>
      <c r="I270" s="15" t="s">
        <v>139</v>
      </c>
      <c r="J270" s="15" t="s">
        <v>141</v>
      </c>
      <c r="K270" s="15" t="s">
        <v>289</v>
      </c>
      <c r="L270" s="15" t="s">
        <v>292</v>
      </c>
      <c r="M270" s="15">
        <v>0.23899999999999999</v>
      </c>
      <c r="N270" s="15">
        <v>0.151</v>
      </c>
      <c r="O270" s="15">
        <v>6.0000000000000001E-3</v>
      </c>
      <c r="P270" s="15">
        <v>0.20499999999999999</v>
      </c>
      <c r="Q270" s="15">
        <v>0.14000000000000001</v>
      </c>
      <c r="R270" s="15">
        <v>0.29899999999999999</v>
      </c>
      <c r="S270" s="15">
        <v>10.444000000000001</v>
      </c>
      <c r="U270" s="15">
        <v>2327.8270000000002</v>
      </c>
      <c r="V270" s="15">
        <v>680</v>
      </c>
    </row>
    <row r="271" spans="2:22" x14ac:dyDescent="0.25">
      <c r="B271" s="15" t="s">
        <v>122</v>
      </c>
      <c r="C271" s="15" t="s">
        <v>207</v>
      </c>
      <c r="D271" s="15" t="s">
        <v>252</v>
      </c>
      <c r="E271" s="15">
        <v>2023</v>
      </c>
      <c r="F271" s="15" t="s">
        <v>162</v>
      </c>
      <c r="G271" s="15" t="s">
        <v>133</v>
      </c>
      <c r="H271" s="15" t="s">
        <v>136</v>
      </c>
      <c r="I271" s="15" t="s">
        <v>139</v>
      </c>
      <c r="J271" s="15" t="s">
        <v>141</v>
      </c>
      <c r="K271" s="15" t="s">
        <v>289</v>
      </c>
      <c r="L271" s="15" t="s">
        <v>293</v>
      </c>
      <c r="M271" s="15">
        <v>0.40699999999999997</v>
      </c>
      <c r="N271" s="15">
        <v>0.29099999999999998</v>
      </c>
      <c r="O271" s="15">
        <v>6.0000000000000001E-3</v>
      </c>
      <c r="P271" s="15">
        <v>0.33200000000000002</v>
      </c>
      <c r="Q271" s="15">
        <v>0.22500000000000001</v>
      </c>
      <c r="R271" s="15">
        <v>0.497</v>
      </c>
      <c r="S271" s="15">
        <v>10.487</v>
      </c>
      <c r="U271" s="15">
        <v>1796.91</v>
      </c>
      <c r="V271" s="15">
        <v>2230</v>
      </c>
    </row>
    <row r="272" spans="2:22" x14ac:dyDescent="0.25">
      <c r="B272" s="15" t="s">
        <v>122</v>
      </c>
      <c r="C272" s="15" t="s">
        <v>207</v>
      </c>
      <c r="D272" s="15" t="s">
        <v>252</v>
      </c>
      <c r="E272" s="15">
        <v>2023</v>
      </c>
      <c r="F272" s="15" t="s">
        <v>162</v>
      </c>
      <c r="G272" s="15" t="s">
        <v>133</v>
      </c>
      <c r="H272" s="15" t="s">
        <v>136</v>
      </c>
      <c r="I272" s="15" t="s">
        <v>139</v>
      </c>
      <c r="J272" s="15" t="s">
        <v>141</v>
      </c>
      <c r="K272" s="15" t="s">
        <v>289</v>
      </c>
      <c r="L272" s="15" t="s">
        <v>294</v>
      </c>
      <c r="M272" s="15">
        <v>0.34799999999999998</v>
      </c>
      <c r="N272" s="15">
        <v>0.23</v>
      </c>
      <c r="O272" s="15">
        <v>5.0000000000000001E-3</v>
      </c>
      <c r="P272" s="15">
        <v>0.29399999999999998</v>
      </c>
      <c r="Q272" s="15">
        <v>0.19800000000000001</v>
      </c>
      <c r="R272" s="15">
        <v>0.432</v>
      </c>
      <c r="S272" s="15">
        <v>10.551</v>
      </c>
      <c r="U272" s="15">
        <v>1597.9359999999999</v>
      </c>
      <c r="V272" s="15">
        <v>1750</v>
      </c>
    </row>
    <row r="273" spans="2:22" ht="30" x14ac:dyDescent="0.25">
      <c r="B273" s="15" t="s">
        <v>122</v>
      </c>
      <c r="C273" s="15" t="s">
        <v>207</v>
      </c>
      <c r="D273" s="15" t="s">
        <v>253</v>
      </c>
      <c r="E273" s="15">
        <v>2023</v>
      </c>
      <c r="F273" s="15" t="s">
        <v>162</v>
      </c>
      <c r="G273" s="15" t="s">
        <v>133</v>
      </c>
      <c r="H273" s="15" t="s">
        <v>136</v>
      </c>
      <c r="I273" s="15" t="s">
        <v>139</v>
      </c>
      <c r="J273" s="15" t="s">
        <v>141</v>
      </c>
      <c r="K273" s="15" t="s">
        <v>289</v>
      </c>
      <c r="L273" s="15" t="s">
        <v>290</v>
      </c>
      <c r="M273" s="15">
        <v>0.26900000000000002</v>
      </c>
      <c r="N273" s="15">
        <v>0.19600000000000001</v>
      </c>
      <c r="O273" s="15">
        <v>1.6E-2</v>
      </c>
      <c r="P273" s="15">
        <v>0.21199999999999999</v>
      </c>
      <c r="Q273" s="15">
        <v>0.14599999999999999</v>
      </c>
      <c r="R273" s="15">
        <v>0.33500000000000002</v>
      </c>
      <c r="S273" s="15">
        <v>10.87</v>
      </c>
      <c r="U273" s="15">
        <v>1280.3520000000001</v>
      </c>
      <c r="V273" s="15">
        <v>150</v>
      </c>
    </row>
    <row r="274" spans="2:22" x14ac:dyDescent="0.25">
      <c r="B274" s="15" t="s">
        <v>122</v>
      </c>
      <c r="C274" s="15" t="s">
        <v>207</v>
      </c>
      <c r="D274" s="15" t="s">
        <v>253</v>
      </c>
      <c r="E274" s="15">
        <v>2023</v>
      </c>
      <c r="F274" s="15" t="s">
        <v>162</v>
      </c>
      <c r="G274" s="15" t="s">
        <v>133</v>
      </c>
      <c r="H274" s="15" t="s">
        <v>136</v>
      </c>
      <c r="I274" s="15" t="s">
        <v>139</v>
      </c>
      <c r="J274" s="15" t="s">
        <v>141</v>
      </c>
      <c r="K274" s="15" t="s">
        <v>289</v>
      </c>
      <c r="L274" s="15" t="s">
        <v>291</v>
      </c>
      <c r="M274" s="15">
        <v>0.434</v>
      </c>
      <c r="N274" s="15">
        <v>0.312</v>
      </c>
      <c r="O274" s="15">
        <v>7.0000000000000001E-3</v>
      </c>
      <c r="P274" s="15">
        <v>0.36199999999999999</v>
      </c>
      <c r="Q274" s="15">
        <v>0.24299999999999999</v>
      </c>
      <c r="R274" s="15">
        <v>0.52800000000000002</v>
      </c>
      <c r="S274" s="15">
        <v>10.571</v>
      </c>
      <c r="U274" s="15">
        <v>1809.1089999999999</v>
      </c>
      <c r="V274" s="15">
        <v>1830</v>
      </c>
    </row>
    <row r="275" spans="2:22" ht="30" x14ac:dyDescent="0.25">
      <c r="B275" s="15" t="s">
        <v>122</v>
      </c>
      <c r="C275" s="15" t="s">
        <v>207</v>
      </c>
      <c r="D275" s="15" t="s">
        <v>253</v>
      </c>
      <c r="E275" s="15">
        <v>2023</v>
      </c>
      <c r="F275" s="15" t="s">
        <v>162</v>
      </c>
      <c r="G275" s="15" t="s">
        <v>133</v>
      </c>
      <c r="H275" s="15" t="s">
        <v>136</v>
      </c>
      <c r="I275" s="15" t="s">
        <v>139</v>
      </c>
      <c r="J275" s="15" t="s">
        <v>141</v>
      </c>
      <c r="K275" s="15" t="s">
        <v>289</v>
      </c>
      <c r="L275" s="15" t="s">
        <v>350</v>
      </c>
      <c r="M275" s="15">
        <v>0.34899999999999998</v>
      </c>
      <c r="N275" s="15">
        <v>0.45200000000000001</v>
      </c>
      <c r="O275" s="15">
        <v>3.7999999999999999E-2</v>
      </c>
      <c r="P275" s="15">
        <v>0.23</v>
      </c>
      <c r="Q275" s="15">
        <v>0.14499999999999999</v>
      </c>
      <c r="R275" s="15">
        <v>0.37</v>
      </c>
      <c r="S275" s="15">
        <v>10.423</v>
      </c>
      <c r="U275" s="15">
        <v>2252.739</v>
      </c>
      <c r="V275" s="15">
        <v>140</v>
      </c>
    </row>
    <row r="276" spans="2:22" ht="30" x14ac:dyDescent="0.25">
      <c r="B276" s="15" t="s">
        <v>122</v>
      </c>
      <c r="C276" s="15" t="s">
        <v>207</v>
      </c>
      <c r="D276" s="15" t="s">
        <v>253</v>
      </c>
      <c r="E276" s="15">
        <v>2023</v>
      </c>
      <c r="F276" s="15" t="s">
        <v>162</v>
      </c>
      <c r="G276" s="15" t="s">
        <v>133</v>
      </c>
      <c r="H276" s="15" t="s">
        <v>136</v>
      </c>
      <c r="I276" s="15" t="s">
        <v>139</v>
      </c>
      <c r="J276" s="15" t="s">
        <v>141</v>
      </c>
      <c r="K276" s="15" t="s">
        <v>289</v>
      </c>
      <c r="L276" s="15" t="s">
        <v>292</v>
      </c>
      <c r="M276" s="15">
        <v>0.223</v>
      </c>
      <c r="N276" s="15">
        <v>0.14000000000000001</v>
      </c>
      <c r="O276" s="15">
        <v>5.0000000000000001E-3</v>
      </c>
      <c r="P276" s="15">
        <v>0.19400000000000001</v>
      </c>
      <c r="Q276" s="15">
        <v>0.127</v>
      </c>
      <c r="R276" s="15">
        <v>0.28499999999999998</v>
      </c>
      <c r="S276" s="15">
        <v>10.443</v>
      </c>
      <c r="U276" s="15">
        <v>2327.8270000000002</v>
      </c>
      <c r="V276" s="15">
        <v>680</v>
      </c>
    </row>
    <row r="277" spans="2:22" x14ac:dyDescent="0.25">
      <c r="B277" s="15" t="s">
        <v>122</v>
      </c>
      <c r="C277" s="15" t="s">
        <v>207</v>
      </c>
      <c r="D277" s="15" t="s">
        <v>253</v>
      </c>
      <c r="E277" s="15">
        <v>2023</v>
      </c>
      <c r="F277" s="15" t="s">
        <v>162</v>
      </c>
      <c r="G277" s="15" t="s">
        <v>133</v>
      </c>
      <c r="H277" s="15" t="s">
        <v>136</v>
      </c>
      <c r="I277" s="15" t="s">
        <v>139</v>
      </c>
      <c r="J277" s="15" t="s">
        <v>141</v>
      </c>
      <c r="K277" s="15" t="s">
        <v>289</v>
      </c>
      <c r="L277" s="15" t="s">
        <v>293</v>
      </c>
      <c r="M277" s="15">
        <v>0.38400000000000001</v>
      </c>
      <c r="N277" s="15">
        <v>0.29099999999999998</v>
      </c>
      <c r="O277" s="15">
        <v>6.0000000000000001E-3</v>
      </c>
      <c r="P277" s="15">
        <v>0.309</v>
      </c>
      <c r="Q277" s="15">
        <v>0.20300000000000001</v>
      </c>
      <c r="R277" s="15">
        <v>0.46899999999999997</v>
      </c>
      <c r="S277" s="15">
        <v>10.486000000000001</v>
      </c>
      <c r="U277" s="15">
        <v>1796.893</v>
      </c>
      <c r="V277" s="15">
        <v>2230</v>
      </c>
    </row>
    <row r="278" spans="2:22" x14ac:dyDescent="0.25">
      <c r="B278" s="15" t="s">
        <v>122</v>
      </c>
      <c r="C278" s="15" t="s">
        <v>207</v>
      </c>
      <c r="D278" s="15" t="s">
        <v>253</v>
      </c>
      <c r="E278" s="15">
        <v>2023</v>
      </c>
      <c r="F278" s="15" t="s">
        <v>162</v>
      </c>
      <c r="G278" s="15" t="s">
        <v>133</v>
      </c>
      <c r="H278" s="15" t="s">
        <v>136</v>
      </c>
      <c r="I278" s="15" t="s">
        <v>139</v>
      </c>
      <c r="J278" s="15" t="s">
        <v>141</v>
      </c>
      <c r="K278" s="15" t="s">
        <v>289</v>
      </c>
      <c r="L278" s="15" t="s">
        <v>294</v>
      </c>
      <c r="M278" s="15">
        <v>0.32300000000000001</v>
      </c>
      <c r="N278" s="15">
        <v>0.22600000000000001</v>
      </c>
      <c r="O278" s="15">
        <v>5.0000000000000001E-3</v>
      </c>
      <c r="P278" s="15">
        <v>0.27200000000000002</v>
      </c>
      <c r="Q278" s="15">
        <v>0.17899999999999999</v>
      </c>
      <c r="R278" s="15">
        <v>0.40600000000000003</v>
      </c>
      <c r="S278" s="15">
        <v>10.55</v>
      </c>
      <c r="U278" s="15">
        <v>1597.9259999999999</v>
      </c>
      <c r="V278" s="15">
        <v>1750</v>
      </c>
    </row>
    <row r="279" spans="2:22" ht="30" x14ac:dyDescent="0.25">
      <c r="B279" s="15" t="s">
        <v>122</v>
      </c>
      <c r="C279" s="15" t="s">
        <v>207</v>
      </c>
      <c r="D279" s="15" t="s">
        <v>254</v>
      </c>
      <c r="E279" s="15">
        <v>2023</v>
      </c>
      <c r="F279" s="15" t="s">
        <v>162</v>
      </c>
      <c r="G279" s="15" t="s">
        <v>133</v>
      </c>
      <c r="H279" s="15" t="s">
        <v>136</v>
      </c>
      <c r="I279" s="15" t="s">
        <v>139</v>
      </c>
      <c r="J279" s="15" t="s">
        <v>141</v>
      </c>
      <c r="K279" s="15" t="s">
        <v>289</v>
      </c>
      <c r="L279" s="15" t="s">
        <v>290</v>
      </c>
      <c r="M279" s="15">
        <v>0.24099999999999999</v>
      </c>
      <c r="N279" s="15">
        <v>0.188</v>
      </c>
      <c r="O279" s="15">
        <v>1.4999999999999999E-2</v>
      </c>
      <c r="P279" s="15">
        <v>0.192</v>
      </c>
      <c r="Q279" s="15">
        <v>0.13800000000000001</v>
      </c>
      <c r="R279" s="15">
        <v>0.29699999999999999</v>
      </c>
      <c r="S279" s="15">
        <v>10.481</v>
      </c>
      <c r="U279" s="15">
        <v>-1.0999999999999999E-2</v>
      </c>
      <c r="V279" s="15">
        <v>150</v>
      </c>
    </row>
    <row r="280" spans="2:22" x14ac:dyDescent="0.25">
      <c r="B280" s="15" t="s">
        <v>122</v>
      </c>
      <c r="C280" s="15" t="s">
        <v>207</v>
      </c>
      <c r="D280" s="15" t="s">
        <v>254</v>
      </c>
      <c r="E280" s="15">
        <v>2023</v>
      </c>
      <c r="F280" s="15" t="s">
        <v>162</v>
      </c>
      <c r="G280" s="15" t="s">
        <v>133</v>
      </c>
      <c r="H280" s="15" t="s">
        <v>136</v>
      </c>
      <c r="I280" s="15" t="s">
        <v>139</v>
      </c>
      <c r="J280" s="15" t="s">
        <v>141</v>
      </c>
      <c r="K280" s="15" t="s">
        <v>289</v>
      </c>
      <c r="L280" s="15" t="s">
        <v>291</v>
      </c>
      <c r="M280" s="15">
        <v>0.39100000000000001</v>
      </c>
      <c r="N280" s="15">
        <v>0.29399999999999998</v>
      </c>
      <c r="O280" s="15">
        <v>7.0000000000000001E-3</v>
      </c>
      <c r="P280" s="15">
        <v>0.313</v>
      </c>
      <c r="Q280" s="15">
        <v>0.20899999999999999</v>
      </c>
      <c r="R280" s="15">
        <v>0.48799999999999999</v>
      </c>
      <c r="S280" s="15">
        <v>10.199</v>
      </c>
      <c r="U280" s="15">
        <v>0.32600000000000001</v>
      </c>
      <c r="V280" s="15">
        <v>1830</v>
      </c>
    </row>
    <row r="281" spans="2:22" ht="30" x14ac:dyDescent="0.25">
      <c r="B281" s="15" t="s">
        <v>122</v>
      </c>
      <c r="C281" s="15" t="s">
        <v>207</v>
      </c>
      <c r="D281" s="15" t="s">
        <v>254</v>
      </c>
      <c r="E281" s="15">
        <v>2023</v>
      </c>
      <c r="F281" s="15" t="s">
        <v>162</v>
      </c>
      <c r="G281" s="15" t="s">
        <v>133</v>
      </c>
      <c r="H281" s="15" t="s">
        <v>136</v>
      </c>
      <c r="I281" s="15" t="s">
        <v>139</v>
      </c>
      <c r="J281" s="15" t="s">
        <v>141</v>
      </c>
      <c r="K281" s="15" t="s">
        <v>289</v>
      </c>
      <c r="L281" s="15" t="s">
        <v>350</v>
      </c>
      <c r="M281" s="15">
        <v>0.314</v>
      </c>
      <c r="N281" s="15">
        <v>0.42899999999999999</v>
      </c>
      <c r="O281" s="15">
        <v>3.5999999999999997E-2</v>
      </c>
      <c r="P281" s="15">
        <v>0.20899999999999999</v>
      </c>
      <c r="Q281" s="15">
        <v>0.13400000000000001</v>
      </c>
      <c r="R281" s="15">
        <v>0.33500000000000002</v>
      </c>
      <c r="S281" s="15">
        <v>10.026999999999999</v>
      </c>
      <c r="U281" s="15">
        <v>1.728</v>
      </c>
      <c r="V281" s="15">
        <v>140</v>
      </c>
    </row>
    <row r="282" spans="2:22" ht="30" x14ac:dyDescent="0.25">
      <c r="B282" s="15" t="s">
        <v>122</v>
      </c>
      <c r="C282" s="15" t="s">
        <v>207</v>
      </c>
      <c r="D282" s="15" t="s">
        <v>254</v>
      </c>
      <c r="E282" s="15">
        <v>2023</v>
      </c>
      <c r="F282" s="15" t="s">
        <v>162</v>
      </c>
      <c r="G282" s="15" t="s">
        <v>133</v>
      </c>
      <c r="H282" s="15" t="s">
        <v>136</v>
      </c>
      <c r="I282" s="15" t="s">
        <v>139</v>
      </c>
      <c r="J282" s="15" t="s">
        <v>141</v>
      </c>
      <c r="K282" s="15" t="s">
        <v>289</v>
      </c>
      <c r="L282" s="15" t="s">
        <v>292</v>
      </c>
      <c r="M282" s="15">
        <v>0.20100000000000001</v>
      </c>
      <c r="N282" s="15">
        <v>0.13200000000000001</v>
      </c>
      <c r="O282" s="15">
        <v>5.0000000000000001E-3</v>
      </c>
      <c r="P282" s="15">
        <v>0.16900000000000001</v>
      </c>
      <c r="Q282" s="15">
        <v>0.112</v>
      </c>
      <c r="R282" s="15">
        <v>0.252</v>
      </c>
      <c r="S282" s="15">
        <v>10.035</v>
      </c>
      <c r="U282" s="15">
        <v>0.23699999999999999</v>
      </c>
      <c r="V282" s="15">
        <v>680</v>
      </c>
    </row>
    <row r="283" spans="2:22" x14ac:dyDescent="0.25">
      <c r="B283" s="15" t="s">
        <v>122</v>
      </c>
      <c r="C283" s="15" t="s">
        <v>207</v>
      </c>
      <c r="D283" s="15" t="s">
        <v>254</v>
      </c>
      <c r="E283" s="15">
        <v>2023</v>
      </c>
      <c r="F283" s="15" t="s">
        <v>162</v>
      </c>
      <c r="G283" s="15" t="s">
        <v>133</v>
      </c>
      <c r="H283" s="15" t="s">
        <v>136</v>
      </c>
      <c r="I283" s="15" t="s">
        <v>139</v>
      </c>
      <c r="J283" s="15" t="s">
        <v>141</v>
      </c>
      <c r="K283" s="15" t="s">
        <v>289</v>
      </c>
      <c r="L283" s="15" t="s">
        <v>293</v>
      </c>
      <c r="M283" s="15">
        <v>0.34599999999999997</v>
      </c>
      <c r="N283" s="15">
        <v>0.28599999999999998</v>
      </c>
      <c r="O283" s="15">
        <v>6.0000000000000001E-3</v>
      </c>
      <c r="P283" s="15">
        <v>0.27</v>
      </c>
      <c r="Q283" s="15">
        <v>0.17299999999999999</v>
      </c>
      <c r="R283" s="15">
        <v>0.42099999999999999</v>
      </c>
      <c r="S283" s="15">
        <v>10.102</v>
      </c>
      <c r="U283" s="15">
        <v>0.154</v>
      </c>
      <c r="V283" s="15">
        <v>2230</v>
      </c>
    </row>
    <row r="284" spans="2:22" x14ac:dyDescent="0.25">
      <c r="B284" s="15" t="s">
        <v>122</v>
      </c>
      <c r="C284" s="15" t="s">
        <v>207</v>
      </c>
      <c r="D284" s="15" t="s">
        <v>254</v>
      </c>
      <c r="E284" s="15">
        <v>2023</v>
      </c>
      <c r="F284" s="15" t="s">
        <v>162</v>
      </c>
      <c r="G284" s="15" t="s">
        <v>133</v>
      </c>
      <c r="H284" s="15" t="s">
        <v>136</v>
      </c>
      <c r="I284" s="15" t="s">
        <v>139</v>
      </c>
      <c r="J284" s="15" t="s">
        <v>141</v>
      </c>
      <c r="K284" s="15" t="s">
        <v>289</v>
      </c>
      <c r="L284" s="15" t="s">
        <v>294</v>
      </c>
      <c r="M284" s="15">
        <v>0.28999999999999998</v>
      </c>
      <c r="N284" s="15">
        <v>0.21</v>
      </c>
      <c r="O284" s="15">
        <v>5.0000000000000001E-3</v>
      </c>
      <c r="P284" s="15">
        <v>0.23899999999999999</v>
      </c>
      <c r="Q284" s="15">
        <v>0.156</v>
      </c>
      <c r="R284" s="15">
        <v>0.36199999999999999</v>
      </c>
      <c r="S284" s="15">
        <v>10.157</v>
      </c>
      <c r="U284" s="15">
        <v>2.7E-2</v>
      </c>
      <c r="V284" s="15">
        <v>1750</v>
      </c>
    </row>
    <row r="285" spans="2:22" ht="30" x14ac:dyDescent="0.25">
      <c r="B285" s="15" t="s">
        <v>122</v>
      </c>
      <c r="C285" s="15" t="s">
        <v>207</v>
      </c>
      <c r="D285" s="15" t="s">
        <v>255</v>
      </c>
      <c r="E285" s="15">
        <v>2023</v>
      </c>
      <c r="F285" s="15" t="s">
        <v>162</v>
      </c>
      <c r="G285" s="15" t="s">
        <v>133</v>
      </c>
      <c r="H285" s="15" t="s">
        <v>136</v>
      </c>
      <c r="I285" s="15" t="s">
        <v>139</v>
      </c>
      <c r="J285" s="15" t="s">
        <v>141</v>
      </c>
      <c r="K285" s="15" t="s">
        <v>289</v>
      </c>
      <c r="L285" s="15" t="s">
        <v>290</v>
      </c>
      <c r="M285" s="15">
        <v>0.20499999999999999</v>
      </c>
      <c r="N285" s="15">
        <v>0.13900000000000001</v>
      </c>
      <c r="O285" s="15">
        <v>1.0999999999999999E-2</v>
      </c>
      <c r="P285" s="15">
        <v>0.16400000000000001</v>
      </c>
      <c r="Q285" s="15">
        <v>0.115</v>
      </c>
      <c r="R285" s="15">
        <v>0.26300000000000001</v>
      </c>
      <c r="S285" s="15">
        <v>10.481</v>
      </c>
      <c r="U285" s="15">
        <v>-1.0999999999999999E-2</v>
      </c>
      <c r="V285" s="15">
        <v>150</v>
      </c>
    </row>
    <row r="286" spans="2:22" x14ac:dyDescent="0.25">
      <c r="B286" s="15" t="s">
        <v>122</v>
      </c>
      <c r="C286" s="15" t="s">
        <v>207</v>
      </c>
      <c r="D286" s="15" t="s">
        <v>255</v>
      </c>
      <c r="E286" s="15">
        <v>2023</v>
      </c>
      <c r="F286" s="15" t="s">
        <v>162</v>
      </c>
      <c r="G286" s="15" t="s">
        <v>133</v>
      </c>
      <c r="H286" s="15" t="s">
        <v>136</v>
      </c>
      <c r="I286" s="15" t="s">
        <v>139</v>
      </c>
      <c r="J286" s="15" t="s">
        <v>141</v>
      </c>
      <c r="K286" s="15" t="s">
        <v>289</v>
      </c>
      <c r="L286" s="15" t="s">
        <v>291</v>
      </c>
      <c r="M286" s="15">
        <v>0.34699999999999998</v>
      </c>
      <c r="N286" s="15">
        <v>0.29099999999999998</v>
      </c>
      <c r="O286" s="15">
        <v>7.0000000000000001E-3</v>
      </c>
      <c r="P286" s="15">
        <v>0.26300000000000001</v>
      </c>
      <c r="Q286" s="15">
        <v>0.17599999999999999</v>
      </c>
      <c r="R286" s="15">
        <v>0.42699999999999999</v>
      </c>
      <c r="S286" s="15">
        <v>10.199</v>
      </c>
      <c r="U286" s="15">
        <v>0.32600000000000001</v>
      </c>
      <c r="V286" s="15">
        <v>1830</v>
      </c>
    </row>
    <row r="287" spans="2:22" ht="30" x14ac:dyDescent="0.25">
      <c r="B287" s="15" t="s">
        <v>122</v>
      </c>
      <c r="C287" s="15" t="s">
        <v>207</v>
      </c>
      <c r="D287" s="15" t="s">
        <v>255</v>
      </c>
      <c r="E287" s="15">
        <v>2023</v>
      </c>
      <c r="F287" s="15" t="s">
        <v>162</v>
      </c>
      <c r="G287" s="15" t="s">
        <v>133</v>
      </c>
      <c r="H287" s="15" t="s">
        <v>136</v>
      </c>
      <c r="I287" s="15" t="s">
        <v>139</v>
      </c>
      <c r="J287" s="15" t="s">
        <v>141</v>
      </c>
      <c r="K287" s="15" t="s">
        <v>289</v>
      </c>
      <c r="L287" s="15" t="s">
        <v>350</v>
      </c>
      <c r="M287" s="15">
        <v>0.27700000000000002</v>
      </c>
      <c r="N287" s="15">
        <v>0.36799999999999999</v>
      </c>
      <c r="O287" s="15">
        <v>3.1E-2</v>
      </c>
      <c r="P287" s="15">
        <v>0.186</v>
      </c>
      <c r="Q287" s="15">
        <v>0.11899999999999999</v>
      </c>
      <c r="R287" s="15">
        <v>0.27</v>
      </c>
      <c r="S287" s="15">
        <v>10.026999999999999</v>
      </c>
      <c r="U287" s="15">
        <v>1.728</v>
      </c>
      <c r="V287" s="15">
        <v>140</v>
      </c>
    </row>
    <row r="288" spans="2:22" ht="30" x14ac:dyDescent="0.25">
      <c r="B288" s="15" t="s">
        <v>122</v>
      </c>
      <c r="C288" s="15" t="s">
        <v>207</v>
      </c>
      <c r="D288" s="15" t="s">
        <v>255</v>
      </c>
      <c r="E288" s="15">
        <v>2023</v>
      </c>
      <c r="F288" s="15" t="s">
        <v>162</v>
      </c>
      <c r="G288" s="15" t="s">
        <v>133</v>
      </c>
      <c r="H288" s="15" t="s">
        <v>136</v>
      </c>
      <c r="I288" s="15" t="s">
        <v>139</v>
      </c>
      <c r="J288" s="15" t="s">
        <v>141</v>
      </c>
      <c r="K288" s="15" t="s">
        <v>289</v>
      </c>
      <c r="L288" s="15" t="s">
        <v>292</v>
      </c>
      <c r="M288" s="15">
        <v>0.17899999999999999</v>
      </c>
      <c r="N288" s="15">
        <v>0.125</v>
      </c>
      <c r="O288" s="15">
        <v>5.0000000000000001E-3</v>
      </c>
      <c r="P288" s="15">
        <v>0.15</v>
      </c>
      <c r="Q288" s="15">
        <v>9.5000000000000001E-2</v>
      </c>
      <c r="R288" s="15">
        <v>0.23</v>
      </c>
      <c r="S288" s="15">
        <v>10.035</v>
      </c>
      <c r="U288" s="15">
        <v>0.23699999999999999</v>
      </c>
      <c r="V288" s="15">
        <v>680</v>
      </c>
    </row>
    <row r="289" spans="2:22" x14ac:dyDescent="0.25">
      <c r="B289" s="15" t="s">
        <v>122</v>
      </c>
      <c r="C289" s="15" t="s">
        <v>207</v>
      </c>
      <c r="D289" s="15" t="s">
        <v>255</v>
      </c>
      <c r="E289" s="15">
        <v>2023</v>
      </c>
      <c r="F289" s="15" t="s">
        <v>162</v>
      </c>
      <c r="G289" s="15" t="s">
        <v>133</v>
      </c>
      <c r="H289" s="15" t="s">
        <v>136</v>
      </c>
      <c r="I289" s="15" t="s">
        <v>139</v>
      </c>
      <c r="J289" s="15" t="s">
        <v>141</v>
      </c>
      <c r="K289" s="15" t="s">
        <v>289</v>
      </c>
      <c r="L289" s="15" t="s">
        <v>293</v>
      </c>
      <c r="M289" s="15">
        <v>0.30599999999999999</v>
      </c>
      <c r="N289" s="15">
        <v>0.27600000000000002</v>
      </c>
      <c r="O289" s="15">
        <v>6.0000000000000001E-3</v>
      </c>
      <c r="P289" s="15">
        <v>0.22900000000000001</v>
      </c>
      <c r="Q289" s="15">
        <v>0.14299999999999999</v>
      </c>
      <c r="R289" s="15">
        <v>0.373</v>
      </c>
      <c r="S289" s="15">
        <v>10.102</v>
      </c>
      <c r="U289" s="15">
        <v>0.154</v>
      </c>
      <c r="V289" s="15">
        <v>2230</v>
      </c>
    </row>
    <row r="290" spans="2:22" x14ac:dyDescent="0.25">
      <c r="B290" s="15" t="s">
        <v>122</v>
      </c>
      <c r="C290" s="15" t="s">
        <v>207</v>
      </c>
      <c r="D290" s="15" t="s">
        <v>255</v>
      </c>
      <c r="E290" s="15">
        <v>2023</v>
      </c>
      <c r="F290" s="15" t="s">
        <v>162</v>
      </c>
      <c r="G290" s="15" t="s">
        <v>133</v>
      </c>
      <c r="H290" s="15" t="s">
        <v>136</v>
      </c>
      <c r="I290" s="15" t="s">
        <v>139</v>
      </c>
      <c r="J290" s="15" t="s">
        <v>141</v>
      </c>
      <c r="K290" s="15" t="s">
        <v>289</v>
      </c>
      <c r="L290" s="15" t="s">
        <v>294</v>
      </c>
      <c r="M290" s="15">
        <v>0.25600000000000001</v>
      </c>
      <c r="N290" s="15">
        <v>0.19900000000000001</v>
      </c>
      <c r="O290" s="15">
        <v>5.0000000000000001E-3</v>
      </c>
      <c r="P290" s="15">
        <v>0.20599999999999999</v>
      </c>
      <c r="Q290" s="15">
        <v>0.13300000000000001</v>
      </c>
      <c r="R290" s="15">
        <v>0.31900000000000001</v>
      </c>
      <c r="S290" s="15">
        <v>10.157</v>
      </c>
      <c r="U290" s="15">
        <v>2.7E-2</v>
      </c>
      <c r="V290" s="15">
        <v>1750</v>
      </c>
    </row>
  </sheetData>
  <mergeCells count="1">
    <mergeCell ref="B1:V1"/>
  </mergeCell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V482"/>
  <sheetViews>
    <sheetView zoomScale="85" zoomScaleNormal="85" workbookViewId="0">
      <selection activeCell="B1" sqref="B1:V1"/>
    </sheetView>
  </sheetViews>
  <sheetFormatPr defaultColWidth="16" defaultRowHeight="15" x14ac:dyDescent="0.25"/>
  <cols>
    <col min="1" max="1" width="22.7109375" style="18" customWidth="1"/>
    <col min="2" max="2" width="19.42578125" style="15" customWidth="1"/>
    <col min="3" max="3" width="17.5703125" style="15" customWidth="1"/>
    <col min="4" max="4" width="16" style="15"/>
    <col min="5" max="5" width="17.5703125" style="15" customWidth="1"/>
    <col min="6" max="6" width="17.28515625" style="15" customWidth="1"/>
    <col min="7" max="7" width="28.140625" style="15" customWidth="1"/>
    <col min="8" max="8" width="27.140625" style="15" customWidth="1"/>
    <col min="9" max="9" width="24.5703125" style="15" customWidth="1"/>
    <col min="10" max="10" width="16" style="15"/>
    <col min="11" max="11" width="24.5703125" style="15" customWidth="1"/>
    <col min="12" max="13" width="16" style="15"/>
    <col min="14" max="14" width="17.7109375" style="15" customWidth="1"/>
    <col min="15" max="15" width="18.85546875" style="15" customWidth="1"/>
    <col min="16" max="16" width="18" style="15" customWidth="1"/>
    <col min="17" max="17" width="16" style="15"/>
    <col min="18" max="18" width="19" style="15" customWidth="1"/>
    <col min="19" max="19" width="16" style="15"/>
    <col min="20" max="20" width="18.7109375" style="15" customWidth="1"/>
    <col min="21" max="21" width="16" style="15"/>
    <col min="22" max="22" width="18.42578125" style="15" customWidth="1"/>
    <col min="23" max="16384" width="16" style="15"/>
  </cols>
  <sheetData>
    <row r="1" spans="1:22" ht="38.25" customHeight="1" x14ac:dyDescent="0.25">
      <c r="A1" s="37" t="str">
        <f>HYPERLINK("#Contents!A1","Return to table of contents")</f>
        <v>Return to table of contents</v>
      </c>
      <c r="B1" s="47" t="s">
        <v>352</v>
      </c>
      <c r="C1" s="47"/>
      <c r="D1" s="47"/>
      <c r="E1" s="47"/>
      <c r="F1" s="47"/>
      <c r="G1" s="47"/>
      <c r="H1" s="47"/>
      <c r="I1" s="47"/>
      <c r="J1" s="47"/>
      <c r="K1" s="47"/>
      <c r="L1" s="47"/>
      <c r="M1" s="47"/>
      <c r="N1" s="47"/>
      <c r="O1" s="47"/>
      <c r="P1" s="47"/>
      <c r="Q1" s="47"/>
      <c r="R1" s="47"/>
      <c r="S1" s="47"/>
      <c r="T1" s="47"/>
      <c r="U1" s="47"/>
      <c r="V1" s="48"/>
    </row>
    <row r="2" spans="1:22" ht="30" x14ac:dyDescent="0.25">
      <c r="A2" s="19"/>
      <c r="B2" s="5" t="s">
        <v>120</v>
      </c>
      <c r="C2" s="5" t="s">
        <v>123</v>
      </c>
      <c r="D2" s="5" t="s">
        <v>126</v>
      </c>
      <c r="E2" s="5" t="s">
        <v>127</v>
      </c>
      <c r="F2" s="5" t="s">
        <v>128</v>
      </c>
      <c r="G2" s="5" t="s">
        <v>131</v>
      </c>
      <c r="H2" s="5" t="s">
        <v>134</v>
      </c>
      <c r="I2" s="5" t="s">
        <v>137</v>
      </c>
      <c r="J2" s="5" t="s">
        <v>140</v>
      </c>
      <c r="K2" s="5" t="s">
        <v>142</v>
      </c>
      <c r="L2" s="5" t="s">
        <v>145</v>
      </c>
      <c r="M2" s="5" t="s">
        <v>147</v>
      </c>
      <c r="N2" s="5" t="s">
        <v>149</v>
      </c>
      <c r="O2" s="5" t="s">
        <v>150</v>
      </c>
      <c r="P2" s="5" t="s">
        <v>151</v>
      </c>
      <c r="Q2" s="5" t="s">
        <v>152</v>
      </c>
      <c r="R2" s="5" t="s">
        <v>153</v>
      </c>
      <c r="S2" s="5" t="s">
        <v>154</v>
      </c>
      <c r="T2" s="5" t="s">
        <v>155</v>
      </c>
      <c r="U2" s="5" t="s">
        <v>156</v>
      </c>
      <c r="V2" s="5" t="s">
        <v>158</v>
      </c>
    </row>
    <row r="3" spans="1:22" x14ac:dyDescent="0.25">
      <c r="A3" s="19"/>
      <c r="B3" s="15" t="s">
        <v>122</v>
      </c>
      <c r="C3" s="15" t="s">
        <v>207</v>
      </c>
      <c r="D3" s="15" t="s">
        <v>208</v>
      </c>
      <c r="E3" s="15">
        <v>2023</v>
      </c>
      <c r="F3" s="15" t="s">
        <v>162</v>
      </c>
      <c r="G3" s="15" t="s">
        <v>133</v>
      </c>
      <c r="H3" s="15" t="s">
        <v>296</v>
      </c>
      <c r="I3" s="15" t="s">
        <v>139</v>
      </c>
      <c r="J3" s="15" t="s">
        <v>141</v>
      </c>
      <c r="K3" s="15" t="s">
        <v>297</v>
      </c>
      <c r="L3" s="15" t="s">
        <v>296</v>
      </c>
      <c r="M3" s="15">
        <v>0.28499999999999998</v>
      </c>
      <c r="N3" s="15">
        <v>0.35199999999999998</v>
      </c>
      <c r="O3" s="15">
        <v>4.0000000000000001E-3</v>
      </c>
      <c r="P3" s="15">
        <v>0.19500000000000001</v>
      </c>
      <c r="Q3" s="15">
        <v>0.121</v>
      </c>
      <c r="R3" s="15">
        <v>0.32500000000000001</v>
      </c>
      <c r="S3" s="15">
        <v>9.8789999999999996</v>
      </c>
      <c r="U3" s="15">
        <v>-1.0999999999999999E-2</v>
      </c>
      <c r="V3" s="15">
        <v>8480</v>
      </c>
    </row>
    <row r="4" spans="1:22" ht="30" x14ac:dyDescent="0.25">
      <c r="B4" s="15" t="s">
        <v>122</v>
      </c>
      <c r="C4" s="15" t="s">
        <v>207</v>
      </c>
      <c r="D4" s="15" t="s">
        <v>208</v>
      </c>
      <c r="E4" s="15">
        <v>2023</v>
      </c>
      <c r="F4" s="15" t="s">
        <v>162</v>
      </c>
      <c r="G4" s="15" t="s">
        <v>133</v>
      </c>
      <c r="H4" s="15" t="s">
        <v>296</v>
      </c>
      <c r="I4" s="15" t="s">
        <v>139</v>
      </c>
      <c r="J4" s="15" t="s">
        <v>141</v>
      </c>
      <c r="K4" s="15" t="s">
        <v>297</v>
      </c>
      <c r="L4" s="15" t="s">
        <v>298</v>
      </c>
      <c r="M4" s="15">
        <v>0.193</v>
      </c>
      <c r="N4" s="15">
        <v>0.151</v>
      </c>
      <c r="O4" s="15">
        <v>1.7999999999999999E-2</v>
      </c>
      <c r="P4" s="15">
        <v>0.153</v>
      </c>
      <c r="Q4" s="15">
        <v>0.1</v>
      </c>
      <c r="R4" s="15">
        <v>0.24299999999999999</v>
      </c>
      <c r="S4" s="15">
        <v>10.130000000000001</v>
      </c>
      <c r="U4" s="15">
        <v>-1.0999999999999999E-2</v>
      </c>
      <c r="V4" s="15">
        <v>70</v>
      </c>
    </row>
    <row r="5" spans="1:22" x14ac:dyDescent="0.25">
      <c r="B5" s="15" t="s">
        <v>122</v>
      </c>
      <c r="C5" s="15" t="s">
        <v>207</v>
      </c>
      <c r="D5" s="15" t="s">
        <v>208</v>
      </c>
      <c r="E5" s="15">
        <v>2023</v>
      </c>
      <c r="F5" s="15" t="s">
        <v>162</v>
      </c>
      <c r="G5" s="15" t="s">
        <v>133</v>
      </c>
      <c r="H5" s="15" t="s">
        <v>296</v>
      </c>
      <c r="I5" s="15" t="s">
        <v>139</v>
      </c>
      <c r="J5" s="15" t="s">
        <v>141</v>
      </c>
      <c r="K5" s="15" t="s">
        <v>297</v>
      </c>
      <c r="L5" s="15" t="s">
        <v>299</v>
      </c>
      <c r="M5" s="15">
        <v>0.36299999999999999</v>
      </c>
      <c r="N5" s="15">
        <v>0.36099999999999999</v>
      </c>
      <c r="O5" s="15">
        <v>2.9000000000000001E-2</v>
      </c>
      <c r="P5" s="15">
        <v>0.24199999999999999</v>
      </c>
      <c r="Q5" s="15">
        <v>0.15</v>
      </c>
      <c r="R5" s="15">
        <v>0.46</v>
      </c>
      <c r="S5" s="15">
        <v>9.9290000000000003</v>
      </c>
      <c r="U5" s="15">
        <v>-1.0999999999999999E-2</v>
      </c>
      <c r="V5" s="15">
        <v>160</v>
      </c>
    </row>
    <row r="6" spans="1:22" ht="30" x14ac:dyDescent="0.25">
      <c r="B6" s="15" t="s">
        <v>122</v>
      </c>
      <c r="C6" s="15" t="s">
        <v>207</v>
      </c>
      <c r="D6" s="15" t="s">
        <v>208</v>
      </c>
      <c r="E6" s="15">
        <v>2023</v>
      </c>
      <c r="F6" s="15" t="s">
        <v>162</v>
      </c>
      <c r="G6" s="15" t="s">
        <v>133</v>
      </c>
      <c r="H6" s="15" t="s">
        <v>296</v>
      </c>
      <c r="I6" s="15" t="s">
        <v>139</v>
      </c>
      <c r="J6" s="15" t="s">
        <v>141</v>
      </c>
      <c r="K6" s="15" t="s">
        <v>297</v>
      </c>
      <c r="L6" s="15" t="s">
        <v>300</v>
      </c>
      <c r="M6" s="15">
        <v>0.54</v>
      </c>
      <c r="N6" s="15">
        <v>0.78400000000000003</v>
      </c>
      <c r="O6" s="15">
        <v>7.4999999999999997E-2</v>
      </c>
      <c r="P6" s="15">
        <v>0.19400000000000001</v>
      </c>
      <c r="Q6" s="15">
        <v>0.105</v>
      </c>
      <c r="R6" s="15">
        <v>0.49399999999999999</v>
      </c>
      <c r="S6" s="15">
        <v>10.227</v>
      </c>
      <c r="U6" s="15">
        <v>-1.0999999999999999E-2</v>
      </c>
      <c r="V6" s="15">
        <v>110</v>
      </c>
    </row>
    <row r="7" spans="1:22" x14ac:dyDescent="0.25">
      <c r="B7" s="15" t="s">
        <v>122</v>
      </c>
      <c r="C7" s="15" t="s">
        <v>207</v>
      </c>
      <c r="D7" s="15" t="s">
        <v>208</v>
      </c>
      <c r="E7" s="15">
        <v>2023</v>
      </c>
      <c r="F7" s="15" t="s">
        <v>162</v>
      </c>
      <c r="G7" s="15" t="s">
        <v>133</v>
      </c>
      <c r="H7" s="15" t="s">
        <v>296</v>
      </c>
      <c r="I7" s="15" t="s">
        <v>139</v>
      </c>
      <c r="J7" s="15" t="s">
        <v>141</v>
      </c>
      <c r="K7" s="15" t="s">
        <v>297</v>
      </c>
      <c r="L7" s="15" t="s">
        <v>301</v>
      </c>
      <c r="M7" s="15">
        <v>0.26600000000000001</v>
      </c>
      <c r="N7" s="15">
        <v>0.313</v>
      </c>
      <c r="O7" s="15">
        <v>4.0000000000000001E-3</v>
      </c>
      <c r="P7" s="15">
        <v>0.191</v>
      </c>
      <c r="Q7" s="15">
        <v>0.12</v>
      </c>
      <c r="R7" s="15">
        <v>0.311</v>
      </c>
      <c r="S7" s="15">
        <v>9.8670000000000009</v>
      </c>
      <c r="U7" s="15">
        <v>-1.0999999999999999E-2</v>
      </c>
      <c r="V7" s="15">
        <v>6770</v>
      </c>
    </row>
    <row r="8" spans="1:22" ht="30" x14ac:dyDescent="0.25">
      <c r="B8" s="15" t="s">
        <v>122</v>
      </c>
      <c r="C8" s="15" t="s">
        <v>207</v>
      </c>
      <c r="D8" s="15" t="s">
        <v>208</v>
      </c>
      <c r="E8" s="15">
        <v>2023</v>
      </c>
      <c r="F8" s="15" t="s">
        <v>162</v>
      </c>
      <c r="G8" s="15" t="s">
        <v>133</v>
      </c>
      <c r="H8" s="15" t="s">
        <v>296</v>
      </c>
      <c r="I8" s="15" t="s">
        <v>139</v>
      </c>
      <c r="J8" s="15" t="s">
        <v>141</v>
      </c>
      <c r="K8" s="15" t="s">
        <v>297</v>
      </c>
      <c r="L8" s="15" t="s">
        <v>302</v>
      </c>
      <c r="M8" s="15">
        <v>0.32600000000000001</v>
      </c>
      <c r="N8" s="15">
        <v>0.33600000000000002</v>
      </c>
      <c r="O8" s="15">
        <v>1.7000000000000001E-2</v>
      </c>
      <c r="P8" s="15">
        <v>0.217</v>
      </c>
      <c r="Q8" s="15">
        <v>0.13600000000000001</v>
      </c>
      <c r="R8" s="15">
        <v>0.38700000000000001</v>
      </c>
      <c r="S8" s="15">
        <v>9.875</v>
      </c>
      <c r="U8" s="15">
        <v>-1.0999999999999999E-2</v>
      </c>
      <c r="V8" s="15">
        <v>410</v>
      </c>
    </row>
    <row r="9" spans="1:22" ht="30" x14ac:dyDescent="0.25">
      <c r="B9" s="15" t="s">
        <v>122</v>
      </c>
      <c r="C9" s="15" t="s">
        <v>207</v>
      </c>
      <c r="D9" s="15" t="s">
        <v>208</v>
      </c>
      <c r="E9" s="15">
        <v>2023</v>
      </c>
      <c r="F9" s="15" t="s">
        <v>162</v>
      </c>
      <c r="G9" s="15" t="s">
        <v>133</v>
      </c>
      <c r="H9" s="15" t="s">
        <v>296</v>
      </c>
      <c r="I9" s="15" t="s">
        <v>139</v>
      </c>
      <c r="J9" s="15" t="s">
        <v>141</v>
      </c>
      <c r="K9" s="15" t="s">
        <v>297</v>
      </c>
      <c r="L9" s="15" t="s">
        <v>303</v>
      </c>
      <c r="M9" s="15">
        <v>0.377</v>
      </c>
      <c r="N9" s="15">
        <v>0.51800000000000002</v>
      </c>
      <c r="O9" s="15">
        <v>2.9000000000000001E-2</v>
      </c>
      <c r="P9" s="15">
        <v>0.23499999999999999</v>
      </c>
      <c r="Q9" s="15">
        <v>0.13900000000000001</v>
      </c>
      <c r="R9" s="15">
        <v>0.435</v>
      </c>
      <c r="S9" s="15">
        <v>9.7919999999999998</v>
      </c>
      <c r="U9" s="15">
        <v>-1.0999999999999999E-2</v>
      </c>
      <c r="V9" s="15">
        <v>310</v>
      </c>
    </row>
    <row r="10" spans="1:22" x14ac:dyDescent="0.25">
      <c r="B10" s="15" t="s">
        <v>122</v>
      </c>
      <c r="C10" s="15" t="s">
        <v>207</v>
      </c>
      <c r="D10" s="15" t="s">
        <v>208</v>
      </c>
      <c r="E10" s="15">
        <v>2023</v>
      </c>
      <c r="F10" s="15" t="s">
        <v>162</v>
      </c>
      <c r="G10" s="15" t="s">
        <v>133</v>
      </c>
      <c r="H10" s="15" t="s">
        <v>296</v>
      </c>
      <c r="I10" s="15" t="s">
        <v>139</v>
      </c>
      <c r="J10" s="15" t="s">
        <v>141</v>
      </c>
      <c r="K10" s="15" t="s">
        <v>297</v>
      </c>
      <c r="L10" s="15" t="s">
        <v>304</v>
      </c>
      <c r="M10" s="15">
        <v>0.61399999999999999</v>
      </c>
      <c r="N10" s="15">
        <v>0.82899999999999996</v>
      </c>
      <c r="O10" s="15">
        <v>0.107</v>
      </c>
      <c r="P10" s="15">
        <v>0.38400000000000001</v>
      </c>
      <c r="Q10" s="15">
        <v>0.183</v>
      </c>
      <c r="R10" s="15">
        <v>0.621</v>
      </c>
      <c r="S10" s="15">
        <v>9.9489999999999998</v>
      </c>
      <c r="U10" s="15">
        <v>-1.0999999999999999E-2</v>
      </c>
      <c r="V10" s="15">
        <v>60</v>
      </c>
    </row>
    <row r="11" spans="1:22" ht="30" x14ac:dyDescent="0.25">
      <c r="B11" s="15" t="s">
        <v>122</v>
      </c>
      <c r="C11" s="15" t="s">
        <v>207</v>
      </c>
      <c r="D11" s="15" t="s">
        <v>208</v>
      </c>
      <c r="E11" s="15">
        <v>2023</v>
      </c>
      <c r="F11" s="15" t="s">
        <v>162</v>
      </c>
      <c r="G11" s="15" t="s">
        <v>133</v>
      </c>
      <c r="H11" s="15" t="s">
        <v>296</v>
      </c>
      <c r="I11" s="15" t="s">
        <v>139</v>
      </c>
      <c r="J11" s="15" t="s">
        <v>141</v>
      </c>
      <c r="K11" s="15" t="s">
        <v>297</v>
      </c>
      <c r="L11" s="15" t="s">
        <v>305</v>
      </c>
      <c r="M11" s="15">
        <v>0.42099999999999999</v>
      </c>
      <c r="N11" s="15">
        <v>0.55600000000000005</v>
      </c>
      <c r="O11" s="15">
        <v>4.2999999999999997E-2</v>
      </c>
      <c r="P11" s="15">
        <v>0.26200000000000001</v>
      </c>
      <c r="Q11" s="15">
        <v>0.14099999999999999</v>
      </c>
      <c r="R11" s="15">
        <v>0.46200000000000002</v>
      </c>
      <c r="S11" s="15">
        <v>10.016999999999999</v>
      </c>
      <c r="U11" s="15">
        <v>-1.0999999999999999E-2</v>
      </c>
      <c r="V11" s="15">
        <v>170</v>
      </c>
    </row>
    <row r="12" spans="1:22" x14ac:dyDescent="0.25">
      <c r="B12" s="15" t="s">
        <v>122</v>
      </c>
      <c r="C12" s="15" t="s">
        <v>207</v>
      </c>
      <c r="D12" s="15" t="s">
        <v>208</v>
      </c>
      <c r="E12" s="15">
        <v>2023</v>
      </c>
      <c r="F12" s="15" t="s">
        <v>162</v>
      </c>
      <c r="G12" s="15" t="s">
        <v>133</v>
      </c>
      <c r="H12" s="15" t="s">
        <v>296</v>
      </c>
      <c r="I12" s="15" t="s">
        <v>139</v>
      </c>
      <c r="J12" s="15" t="s">
        <v>141</v>
      </c>
      <c r="K12" s="15" t="s">
        <v>297</v>
      </c>
      <c r="M12" s="15">
        <v>0.33300000000000002</v>
      </c>
      <c r="N12" s="15">
        <v>0.437</v>
      </c>
      <c r="O12" s="15">
        <v>0.03</v>
      </c>
      <c r="P12" s="15">
        <v>0.17799999999999999</v>
      </c>
      <c r="Q12" s="15">
        <v>9.6000000000000002E-2</v>
      </c>
      <c r="R12" s="15">
        <v>0.38400000000000001</v>
      </c>
      <c r="S12" s="15">
        <v>9.9179999999999993</v>
      </c>
      <c r="U12" s="15">
        <v>-1.0999999999999999E-2</v>
      </c>
      <c r="V12" s="15">
        <v>210</v>
      </c>
    </row>
    <row r="13" spans="1:22" x14ac:dyDescent="0.25">
      <c r="B13" s="15" t="s">
        <v>122</v>
      </c>
      <c r="C13" s="15" t="s">
        <v>207</v>
      </c>
      <c r="D13" s="15" t="s">
        <v>209</v>
      </c>
      <c r="E13" s="15">
        <v>2023</v>
      </c>
      <c r="F13" s="15" t="s">
        <v>162</v>
      </c>
      <c r="G13" s="15" t="s">
        <v>133</v>
      </c>
      <c r="H13" s="15" t="s">
        <v>296</v>
      </c>
      <c r="I13" s="15" t="s">
        <v>139</v>
      </c>
      <c r="J13" s="15" t="s">
        <v>141</v>
      </c>
      <c r="K13" s="15" t="s">
        <v>297</v>
      </c>
      <c r="L13" s="15" t="s">
        <v>296</v>
      </c>
      <c r="M13" s="15">
        <v>0.26900000000000002</v>
      </c>
      <c r="N13" s="15">
        <v>0.37</v>
      </c>
      <c r="O13" s="15">
        <v>4.0000000000000001E-3</v>
      </c>
      <c r="P13" s="15">
        <v>0.17399999999999999</v>
      </c>
      <c r="Q13" s="15">
        <v>0.109</v>
      </c>
      <c r="R13" s="15">
        <v>0.29399999999999998</v>
      </c>
      <c r="S13" s="15">
        <v>9.8849999999999998</v>
      </c>
      <c r="U13" s="15">
        <v>-1.0999999999999999E-2</v>
      </c>
      <c r="V13" s="15">
        <v>8490</v>
      </c>
    </row>
    <row r="14" spans="1:22" ht="30" x14ac:dyDescent="0.25">
      <c r="B14" s="15" t="s">
        <v>122</v>
      </c>
      <c r="C14" s="15" t="s">
        <v>207</v>
      </c>
      <c r="D14" s="15" t="s">
        <v>209</v>
      </c>
      <c r="E14" s="15">
        <v>2023</v>
      </c>
      <c r="F14" s="15" t="s">
        <v>162</v>
      </c>
      <c r="G14" s="15" t="s">
        <v>133</v>
      </c>
      <c r="H14" s="15" t="s">
        <v>296</v>
      </c>
      <c r="I14" s="15" t="s">
        <v>139</v>
      </c>
      <c r="J14" s="15" t="s">
        <v>141</v>
      </c>
      <c r="K14" s="15" t="s">
        <v>297</v>
      </c>
      <c r="L14" s="15" t="s">
        <v>298</v>
      </c>
      <c r="M14" s="15">
        <v>0.17599999999999999</v>
      </c>
      <c r="N14" s="15">
        <v>0.13900000000000001</v>
      </c>
      <c r="O14" s="15">
        <v>1.7000000000000001E-2</v>
      </c>
      <c r="P14" s="15">
        <v>0.13500000000000001</v>
      </c>
      <c r="Q14" s="15">
        <v>8.6999999999999994E-2</v>
      </c>
      <c r="R14" s="15">
        <v>0.221</v>
      </c>
      <c r="S14" s="15">
        <v>10.137</v>
      </c>
      <c r="U14" s="15">
        <v>-1.0999999999999999E-2</v>
      </c>
      <c r="V14" s="15">
        <v>70</v>
      </c>
    </row>
    <row r="15" spans="1:22" x14ac:dyDescent="0.25">
      <c r="B15" s="15" t="s">
        <v>122</v>
      </c>
      <c r="C15" s="15" t="s">
        <v>207</v>
      </c>
      <c r="D15" s="15" t="s">
        <v>209</v>
      </c>
      <c r="E15" s="15">
        <v>2023</v>
      </c>
      <c r="F15" s="15" t="s">
        <v>162</v>
      </c>
      <c r="G15" s="15" t="s">
        <v>133</v>
      </c>
      <c r="H15" s="15" t="s">
        <v>296</v>
      </c>
      <c r="I15" s="15" t="s">
        <v>139</v>
      </c>
      <c r="J15" s="15" t="s">
        <v>141</v>
      </c>
      <c r="K15" s="15" t="s">
        <v>297</v>
      </c>
      <c r="L15" s="15" t="s">
        <v>299</v>
      </c>
      <c r="M15" s="15">
        <v>0.33900000000000002</v>
      </c>
      <c r="N15" s="15">
        <v>0.38700000000000001</v>
      </c>
      <c r="O15" s="15">
        <v>3.1E-2</v>
      </c>
      <c r="P15" s="15">
        <v>0.215</v>
      </c>
      <c r="Q15" s="15">
        <v>0.13300000000000001</v>
      </c>
      <c r="R15" s="15">
        <v>0.38300000000000001</v>
      </c>
      <c r="S15" s="15">
        <v>9.9359999999999999</v>
      </c>
      <c r="U15" s="15">
        <v>-1.0999999999999999E-2</v>
      </c>
      <c r="V15" s="15">
        <v>160</v>
      </c>
    </row>
    <row r="16" spans="1:22" ht="30" x14ac:dyDescent="0.25">
      <c r="B16" s="15" t="s">
        <v>122</v>
      </c>
      <c r="C16" s="15" t="s">
        <v>207</v>
      </c>
      <c r="D16" s="15" t="s">
        <v>209</v>
      </c>
      <c r="E16" s="15">
        <v>2023</v>
      </c>
      <c r="F16" s="15" t="s">
        <v>162</v>
      </c>
      <c r="G16" s="15" t="s">
        <v>133</v>
      </c>
      <c r="H16" s="15" t="s">
        <v>296</v>
      </c>
      <c r="I16" s="15" t="s">
        <v>139</v>
      </c>
      <c r="J16" s="15" t="s">
        <v>141</v>
      </c>
      <c r="K16" s="15" t="s">
        <v>297</v>
      </c>
      <c r="L16" s="15" t="s">
        <v>300</v>
      </c>
      <c r="M16" s="15">
        <v>0.71899999999999997</v>
      </c>
      <c r="N16" s="15">
        <v>0.95299999999999996</v>
      </c>
      <c r="O16" s="15">
        <v>9.0999999999999998E-2</v>
      </c>
      <c r="P16" s="15">
        <v>0.219</v>
      </c>
      <c r="Q16" s="15">
        <v>0.112</v>
      </c>
      <c r="R16" s="15">
        <v>1.23</v>
      </c>
      <c r="S16" s="15">
        <v>10.236000000000001</v>
      </c>
      <c r="U16" s="15">
        <v>-1.0999999999999999E-2</v>
      </c>
      <c r="V16" s="15">
        <v>110</v>
      </c>
    </row>
    <row r="17" spans="2:22" x14ac:dyDescent="0.25">
      <c r="B17" s="15" t="s">
        <v>122</v>
      </c>
      <c r="C17" s="15" t="s">
        <v>207</v>
      </c>
      <c r="D17" s="15" t="s">
        <v>209</v>
      </c>
      <c r="E17" s="15">
        <v>2023</v>
      </c>
      <c r="F17" s="15" t="s">
        <v>162</v>
      </c>
      <c r="G17" s="15" t="s">
        <v>133</v>
      </c>
      <c r="H17" s="15" t="s">
        <v>296</v>
      </c>
      <c r="I17" s="15" t="s">
        <v>139</v>
      </c>
      <c r="J17" s="15" t="s">
        <v>141</v>
      </c>
      <c r="K17" s="15" t="s">
        <v>297</v>
      </c>
      <c r="L17" s="15" t="s">
        <v>301</v>
      </c>
      <c r="M17" s="15">
        <v>0.246</v>
      </c>
      <c r="N17" s="15">
        <v>0.31</v>
      </c>
      <c r="O17" s="15">
        <v>4.0000000000000001E-3</v>
      </c>
      <c r="P17" s="15">
        <v>0.17</v>
      </c>
      <c r="Q17" s="15">
        <v>0.107</v>
      </c>
      <c r="R17" s="15">
        <v>0.27800000000000002</v>
      </c>
      <c r="S17" s="15">
        <v>9.8729999999999993</v>
      </c>
      <c r="U17" s="15">
        <v>-1.0999999999999999E-2</v>
      </c>
      <c r="V17" s="15">
        <v>6780</v>
      </c>
    </row>
    <row r="18" spans="2:22" ht="30" x14ac:dyDescent="0.25">
      <c r="B18" s="15" t="s">
        <v>122</v>
      </c>
      <c r="C18" s="15" t="s">
        <v>207</v>
      </c>
      <c r="D18" s="15" t="s">
        <v>209</v>
      </c>
      <c r="E18" s="15">
        <v>2023</v>
      </c>
      <c r="F18" s="15" t="s">
        <v>162</v>
      </c>
      <c r="G18" s="15" t="s">
        <v>133</v>
      </c>
      <c r="H18" s="15" t="s">
        <v>296</v>
      </c>
      <c r="I18" s="15" t="s">
        <v>139</v>
      </c>
      <c r="J18" s="15" t="s">
        <v>141</v>
      </c>
      <c r="K18" s="15" t="s">
        <v>297</v>
      </c>
      <c r="L18" s="15" t="s">
        <v>302</v>
      </c>
      <c r="M18" s="15">
        <v>0.30199999999999999</v>
      </c>
      <c r="N18" s="15">
        <v>0.32400000000000001</v>
      </c>
      <c r="O18" s="15">
        <v>1.6E-2</v>
      </c>
      <c r="P18" s="15">
        <v>0.19600000000000001</v>
      </c>
      <c r="Q18" s="15">
        <v>0.121</v>
      </c>
      <c r="R18" s="15">
        <v>0.33800000000000002</v>
      </c>
      <c r="S18" s="15">
        <v>9.8819999999999997</v>
      </c>
      <c r="U18" s="15">
        <v>-1.0999999999999999E-2</v>
      </c>
      <c r="V18" s="15">
        <v>410</v>
      </c>
    </row>
    <row r="19" spans="2:22" ht="30" x14ac:dyDescent="0.25">
      <c r="B19" s="15" t="s">
        <v>122</v>
      </c>
      <c r="C19" s="15" t="s">
        <v>207</v>
      </c>
      <c r="D19" s="15" t="s">
        <v>209</v>
      </c>
      <c r="E19" s="15">
        <v>2023</v>
      </c>
      <c r="F19" s="15" t="s">
        <v>162</v>
      </c>
      <c r="G19" s="15" t="s">
        <v>133</v>
      </c>
      <c r="H19" s="15" t="s">
        <v>296</v>
      </c>
      <c r="I19" s="15" t="s">
        <v>139</v>
      </c>
      <c r="J19" s="15" t="s">
        <v>141</v>
      </c>
      <c r="K19" s="15" t="s">
        <v>297</v>
      </c>
      <c r="L19" s="15" t="s">
        <v>303</v>
      </c>
      <c r="M19" s="15">
        <v>0.377</v>
      </c>
      <c r="N19" s="15">
        <v>0.58599999999999997</v>
      </c>
      <c r="O19" s="15">
        <v>3.3000000000000002E-2</v>
      </c>
      <c r="P19" s="15">
        <v>0.22</v>
      </c>
      <c r="Q19" s="15">
        <v>0.126</v>
      </c>
      <c r="R19" s="15">
        <v>0.40300000000000002</v>
      </c>
      <c r="S19" s="15">
        <v>9.7970000000000006</v>
      </c>
      <c r="U19" s="15">
        <v>-1.0999999999999999E-2</v>
      </c>
      <c r="V19" s="15">
        <v>310</v>
      </c>
    </row>
    <row r="20" spans="2:22" x14ac:dyDescent="0.25">
      <c r="B20" s="15" t="s">
        <v>122</v>
      </c>
      <c r="C20" s="15" t="s">
        <v>207</v>
      </c>
      <c r="D20" s="15" t="s">
        <v>209</v>
      </c>
      <c r="E20" s="15">
        <v>2023</v>
      </c>
      <c r="F20" s="15" t="s">
        <v>162</v>
      </c>
      <c r="G20" s="15" t="s">
        <v>133</v>
      </c>
      <c r="H20" s="15" t="s">
        <v>296</v>
      </c>
      <c r="I20" s="15" t="s">
        <v>139</v>
      </c>
      <c r="J20" s="15" t="s">
        <v>141</v>
      </c>
      <c r="K20" s="15" t="s">
        <v>297</v>
      </c>
      <c r="L20" s="15" t="s">
        <v>304</v>
      </c>
      <c r="M20" s="15">
        <v>0.60199999999999998</v>
      </c>
      <c r="N20" s="15">
        <v>0.88600000000000001</v>
      </c>
      <c r="O20" s="15">
        <v>0.114</v>
      </c>
      <c r="P20" s="15">
        <v>0.33100000000000002</v>
      </c>
      <c r="Q20" s="15">
        <v>0.17499999999999999</v>
      </c>
      <c r="R20" s="15">
        <v>0.65</v>
      </c>
      <c r="S20" s="15">
        <v>9.9559999999999995</v>
      </c>
      <c r="U20" s="15">
        <v>-1.0999999999999999E-2</v>
      </c>
      <c r="V20" s="15">
        <v>60</v>
      </c>
    </row>
    <row r="21" spans="2:22" ht="30" x14ac:dyDescent="0.25">
      <c r="B21" s="15" t="s">
        <v>122</v>
      </c>
      <c r="C21" s="15" t="s">
        <v>207</v>
      </c>
      <c r="D21" s="15" t="s">
        <v>209</v>
      </c>
      <c r="E21" s="15">
        <v>2023</v>
      </c>
      <c r="F21" s="15" t="s">
        <v>162</v>
      </c>
      <c r="G21" s="15" t="s">
        <v>133</v>
      </c>
      <c r="H21" s="15" t="s">
        <v>296</v>
      </c>
      <c r="I21" s="15" t="s">
        <v>139</v>
      </c>
      <c r="J21" s="15" t="s">
        <v>141</v>
      </c>
      <c r="K21" s="15" t="s">
        <v>297</v>
      </c>
      <c r="L21" s="15" t="s">
        <v>305</v>
      </c>
      <c r="M21" s="15">
        <v>0.41199999999999998</v>
      </c>
      <c r="N21" s="15">
        <v>0.60099999999999998</v>
      </c>
      <c r="O21" s="15">
        <v>4.5999999999999999E-2</v>
      </c>
      <c r="P21" s="15">
        <v>0.23699999999999999</v>
      </c>
      <c r="Q21" s="15">
        <v>0.14099999999999999</v>
      </c>
      <c r="R21" s="15">
        <v>0.42199999999999999</v>
      </c>
      <c r="S21" s="15">
        <v>10.023</v>
      </c>
      <c r="U21" s="15">
        <v>-1.0999999999999999E-2</v>
      </c>
      <c r="V21" s="15">
        <v>170</v>
      </c>
    </row>
    <row r="22" spans="2:22" x14ac:dyDescent="0.25">
      <c r="B22" s="15" t="s">
        <v>122</v>
      </c>
      <c r="C22" s="15" t="s">
        <v>207</v>
      </c>
      <c r="D22" s="15" t="s">
        <v>209</v>
      </c>
      <c r="E22" s="15">
        <v>2023</v>
      </c>
      <c r="F22" s="15" t="s">
        <v>162</v>
      </c>
      <c r="G22" s="15" t="s">
        <v>133</v>
      </c>
      <c r="H22" s="15" t="s">
        <v>296</v>
      </c>
      <c r="I22" s="15" t="s">
        <v>139</v>
      </c>
      <c r="J22" s="15" t="s">
        <v>141</v>
      </c>
      <c r="K22" s="15" t="s">
        <v>297</v>
      </c>
      <c r="M22" s="15">
        <v>0.375</v>
      </c>
      <c r="N22" s="15">
        <v>0.59899999999999998</v>
      </c>
      <c r="O22" s="15">
        <v>4.1000000000000002E-2</v>
      </c>
      <c r="P22" s="15">
        <v>0.159</v>
      </c>
      <c r="Q22" s="15">
        <v>0.09</v>
      </c>
      <c r="R22" s="15">
        <v>0.42299999999999999</v>
      </c>
      <c r="S22" s="15">
        <v>9.9239999999999995</v>
      </c>
      <c r="U22" s="15">
        <v>-1.0999999999999999E-2</v>
      </c>
      <c r="V22" s="15">
        <v>210</v>
      </c>
    </row>
    <row r="23" spans="2:22" x14ac:dyDescent="0.25">
      <c r="B23" s="15" t="s">
        <v>122</v>
      </c>
      <c r="C23" s="15" t="s">
        <v>207</v>
      </c>
      <c r="D23" s="15" t="s">
        <v>210</v>
      </c>
      <c r="E23" s="15">
        <v>2023</v>
      </c>
      <c r="F23" s="15" t="s">
        <v>162</v>
      </c>
      <c r="G23" s="15" t="s">
        <v>133</v>
      </c>
      <c r="H23" s="15" t="s">
        <v>296</v>
      </c>
      <c r="I23" s="15" t="s">
        <v>139</v>
      </c>
      <c r="J23" s="15" t="s">
        <v>141</v>
      </c>
      <c r="K23" s="15" t="s">
        <v>297</v>
      </c>
      <c r="L23" s="15" t="s">
        <v>296</v>
      </c>
      <c r="M23" s="15">
        <v>0.28499999999999998</v>
      </c>
      <c r="N23" s="15">
        <v>0.49199999999999999</v>
      </c>
      <c r="O23" s="15">
        <v>5.0000000000000001E-3</v>
      </c>
      <c r="P23" s="15">
        <v>0.159</v>
      </c>
      <c r="Q23" s="15">
        <v>0.1</v>
      </c>
      <c r="R23" s="15">
        <v>0.27600000000000002</v>
      </c>
      <c r="S23" s="15">
        <v>9.6489999999999991</v>
      </c>
      <c r="U23" s="15">
        <v>-1.0999999999999999E-2</v>
      </c>
      <c r="V23" s="15">
        <v>8480</v>
      </c>
    </row>
    <row r="24" spans="2:22" ht="30" x14ac:dyDescent="0.25">
      <c r="B24" s="15" t="s">
        <v>122</v>
      </c>
      <c r="C24" s="15" t="s">
        <v>207</v>
      </c>
      <c r="D24" s="15" t="s">
        <v>210</v>
      </c>
      <c r="E24" s="15">
        <v>2023</v>
      </c>
      <c r="F24" s="15" t="s">
        <v>162</v>
      </c>
      <c r="G24" s="15" t="s">
        <v>133</v>
      </c>
      <c r="H24" s="15" t="s">
        <v>296</v>
      </c>
      <c r="I24" s="15" t="s">
        <v>139</v>
      </c>
      <c r="J24" s="15" t="s">
        <v>141</v>
      </c>
      <c r="K24" s="15" t="s">
        <v>297</v>
      </c>
      <c r="L24" s="15" t="s">
        <v>298</v>
      </c>
      <c r="M24" s="15">
        <v>0.161</v>
      </c>
      <c r="N24" s="15">
        <v>0.13</v>
      </c>
      <c r="O24" s="15">
        <v>1.4999999999999999E-2</v>
      </c>
      <c r="P24" s="15">
        <v>0.14099999999999999</v>
      </c>
      <c r="Q24" s="15">
        <v>8.2000000000000003E-2</v>
      </c>
      <c r="R24" s="15">
        <v>0.20100000000000001</v>
      </c>
      <c r="S24" s="15">
        <v>9.9009999999999998</v>
      </c>
      <c r="U24" s="15">
        <v>-1.0999999999999999E-2</v>
      </c>
      <c r="V24" s="15">
        <v>70</v>
      </c>
    </row>
    <row r="25" spans="2:22" x14ac:dyDescent="0.25">
      <c r="B25" s="15" t="s">
        <v>122</v>
      </c>
      <c r="C25" s="15" t="s">
        <v>207</v>
      </c>
      <c r="D25" s="15" t="s">
        <v>210</v>
      </c>
      <c r="E25" s="15">
        <v>2023</v>
      </c>
      <c r="F25" s="15" t="s">
        <v>162</v>
      </c>
      <c r="G25" s="15" t="s">
        <v>133</v>
      </c>
      <c r="H25" s="15" t="s">
        <v>296</v>
      </c>
      <c r="I25" s="15" t="s">
        <v>139</v>
      </c>
      <c r="J25" s="15" t="s">
        <v>141</v>
      </c>
      <c r="K25" s="15" t="s">
        <v>297</v>
      </c>
      <c r="L25" s="15" t="s">
        <v>299</v>
      </c>
      <c r="M25" s="15">
        <v>0.37</v>
      </c>
      <c r="N25" s="15">
        <v>0.47199999999999998</v>
      </c>
      <c r="O25" s="15">
        <v>3.6999999999999998E-2</v>
      </c>
      <c r="P25" s="15">
        <v>0.20799999999999999</v>
      </c>
      <c r="Q25" s="15">
        <v>0.11600000000000001</v>
      </c>
      <c r="R25" s="15">
        <v>0.39700000000000002</v>
      </c>
      <c r="S25" s="15">
        <v>9.6920000000000002</v>
      </c>
      <c r="U25" s="15">
        <v>-1.0999999999999999E-2</v>
      </c>
      <c r="V25" s="15">
        <v>160</v>
      </c>
    </row>
    <row r="26" spans="2:22" ht="30" x14ac:dyDescent="0.25">
      <c r="B26" s="15" t="s">
        <v>122</v>
      </c>
      <c r="C26" s="15" t="s">
        <v>207</v>
      </c>
      <c r="D26" s="15" t="s">
        <v>210</v>
      </c>
      <c r="E26" s="15">
        <v>2023</v>
      </c>
      <c r="F26" s="15" t="s">
        <v>162</v>
      </c>
      <c r="G26" s="15" t="s">
        <v>133</v>
      </c>
      <c r="H26" s="15" t="s">
        <v>296</v>
      </c>
      <c r="I26" s="15" t="s">
        <v>139</v>
      </c>
      <c r="J26" s="15" t="s">
        <v>141</v>
      </c>
      <c r="K26" s="15" t="s">
        <v>297</v>
      </c>
      <c r="L26" s="15" t="s">
        <v>300</v>
      </c>
      <c r="M26" s="15">
        <v>1.252</v>
      </c>
      <c r="N26" s="15">
        <v>1.298</v>
      </c>
      <c r="O26" s="15">
        <v>0.124</v>
      </c>
      <c r="P26" s="15">
        <v>0.86399999999999999</v>
      </c>
      <c r="Q26" s="15">
        <v>0.189</v>
      </c>
      <c r="R26" s="15">
        <v>1.8839999999999999</v>
      </c>
      <c r="S26" s="15">
        <v>10.002000000000001</v>
      </c>
      <c r="U26" s="15">
        <v>-1.0999999999999999E-2</v>
      </c>
      <c r="V26" s="15">
        <v>110</v>
      </c>
    </row>
    <row r="27" spans="2:22" x14ac:dyDescent="0.25">
      <c r="B27" s="15" t="s">
        <v>122</v>
      </c>
      <c r="C27" s="15" t="s">
        <v>207</v>
      </c>
      <c r="D27" s="15" t="s">
        <v>210</v>
      </c>
      <c r="E27" s="15">
        <v>2023</v>
      </c>
      <c r="F27" s="15" t="s">
        <v>162</v>
      </c>
      <c r="G27" s="15" t="s">
        <v>133</v>
      </c>
      <c r="H27" s="15" t="s">
        <v>296</v>
      </c>
      <c r="I27" s="15" t="s">
        <v>139</v>
      </c>
      <c r="J27" s="15" t="s">
        <v>141</v>
      </c>
      <c r="K27" s="15" t="s">
        <v>297</v>
      </c>
      <c r="L27" s="15" t="s">
        <v>301</v>
      </c>
      <c r="M27" s="15">
        <v>0.247</v>
      </c>
      <c r="N27" s="15">
        <v>0.39300000000000002</v>
      </c>
      <c r="O27" s="15">
        <v>5.0000000000000001E-3</v>
      </c>
      <c r="P27" s="15">
        <v>0.155</v>
      </c>
      <c r="Q27" s="15">
        <v>9.9000000000000005E-2</v>
      </c>
      <c r="R27" s="15">
        <v>0.25600000000000001</v>
      </c>
      <c r="S27" s="15">
        <v>9.6370000000000005</v>
      </c>
      <c r="U27" s="15">
        <v>-1.0999999999999999E-2</v>
      </c>
      <c r="V27" s="15">
        <v>6780</v>
      </c>
    </row>
    <row r="28" spans="2:22" ht="30" x14ac:dyDescent="0.25">
      <c r="B28" s="15" t="s">
        <v>122</v>
      </c>
      <c r="C28" s="15" t="s">
        <v>207</v>
      </c>
      <c r="D28" s="15" t="s">
        <v>210</v>
      </c>
      <c r="E28" s="15">
        <v>2023</v>
      </c>
      <c r="F28" s="15" t="s">
        <v>162</v>
      </c>
      <c r="G28" s="15" t="s">
        <v>133</v>
      </c>
      <c r="H28" s="15" t="s">
        <v>296</v>
      </c>
      <c r="I28" s="15" t="s">
        <v>139</v>
      </c>
      <c r="J28" s="15" t="s">
        <v>141</v>
      </c>
      <c r="K28" s="15" t="s">
        <v>297</v>
      </c>
      <c r="L28" s="15" t="s">
        <v>302</v>
      </c>
      <c r="M28" s="15">
        <v>0.32700000000000001</v>
      </c>
      <c r="N28" s="15">
        <v>0.5</v>
      </c>
      <c r="O28" s="15">
        <v>2.5000000000000001E-2</v>
      </c>
      <c r="P28" s="15">
        <v>0.17199999999999999</v>
      </c>
      <c r="Q28" s="15">
        <v>0.113</v>
      </c>
      <c r="R28" s="15">
        <v>0.31900000000000001</v>
      </c>
      <c r="S28" s="15">
        <v>9.641</v>
      </c>
      <c r="U28" s="15">
        <v>-1.0999999999999999E-2</v>
      </c>
      <c r="V28" s="15">
        <v>410</v>
      </c>
    </row>
    <row r="29" spans="2:22" ht="30" x14ac:dyDescent="0.25">
      <c r="B29" s="15" t="s">
        <v>122</v>
      </c>
      <c r="C29" s="15" t="s">
        <v>207</v>
      </c>
      <c r="D29" s="15" t="s">
        <v>210</v>
      </c>
      <c r="E29" s="15">
        <v>2023</v>
      </c>
      <c r="F29" s="15" t="s">
        <v>162</v>
      </c>
      <c r="G29" s="15" t="s">
        <v>133</v>
      </c>
      <c r="H29" s="15" t="s">
        <v>296</v>
      </c>
      <c r="I29" s="15" t="s">
        <v>139</v>
      </c>
      <c r="J29" s="15" t="s">
        <v>141</v>
      </c>
      <c r="K29" s="15" t="s">
        <v>297</v>
      </c>
      <c r="L29" s="15" t="s">
        <v>303</v>
      </c>
      <c r="M29" s="15">
        <v>0.437</v>
      </c>
      <c r="N29" s="15">
        <v>0.82</v>
      </c>
      <c r="O29" s="15">
        <v>4.7E-2</v>
      </c>
      <c r="P29" s="15">
        <v>0.19800000000000001</v>
      </c>
      <c r="Q29" s="15">
        <v>0.115</v>
      </c>
      <c r="R29" s="15">
        <v>0.38800000000000001</v>
      </c>
      <c r="S29" s="15">
        <v>9.5719999999999992</v>
      </c>
      <c r="U29" s="15">
        <v>-1.0999999999999999E-2</v>
      </c>
      <c r="V29" s="15">
        <v>310</v>
      </c>
    </row>
    <row r="30" spans="2:22" x14ac:dyDescent="0.25">
      <c r="B30" s="15" t="s">
        <v>122</v>
      </c>
      <c r="C30" s="15" t="s">
        <v>207</v>
      </c>
      <c r="D30" s="15" t="s">
        <v>210</v>
      </c>
      <c r="E30" s="15">
        <v>2023</v>
      </c>
      <c r="F30" s="15" t="s">
        <v>162</v>
      </c>
      <c r="G30" s="15" t="s">
        <v>133</v>
      </c>
      <c r="H30" s="15" t="s">
        <v>296</v>
      </c>
      <c r="I30" s="15" t="s">
        <v>139</v>
      </c>
      <c r="J30" s="15" t="s">
        <v>141</v>
      </c>
      <c r="K30" s="15" t="s">
        <v>297</v>
      </c>
      <c r="L30" s="15" t="s">
        <v>304</v>
      </c>
      <c r="M30" s="15">
        <v>0.61699999999999999</v>
      </c>
      <c r="N30" s="15">
        <v>0.88400000000000001</v>
      </c>
      <c r="O30" s="15">
        <v>0.114</v>
      </c>
      <c r="P30" s="15">
        <v>0.31</v>
      </c>
      <c r="Q30" s="15">
        <v>0.158</v>
      </c>
      <c r="R30" s="15">
        <v>0.56899999999999995</v>
      </c>
      <c r="S30" s="15">
        <v>9.7279999999999998</v>
      </c>
      <c r="U30" s="15">
        <v>-1.0999999999999999E-2</v>
      </c>
      <c r="V30" s="15">
        <v>60</v>
      </c>
    </row>
    <row r="31" spans="2:22" ht="30" x14ac:dyDescent="0.25">
      <c r="B31" s="15" t="s">
        <v>122</v>
      </c>
      <c r="C31" s="15" t="s">
        <v>207</v>
      </c>
      <c r="D31" s="15" t="s">
        <v>210</v>
      </c>
      <c r="E31" s="15">
        <v>2023</v>
      </c>
      <c r="F31" s="15" t="s">
        <v>162</v>
      </c>
      <c r="G31" s="15" t="s">
        <v>133</v>
      </c>
      <c r="H31" s="15" t="s">
        <v>296</v>
      </c>
      <c r="I31" s="15" t="s">
        <v>139</v>
      </c>
      <c r="J31" s="15" t="s">
        <v>141</v>
      </c>
      <c r="K31" s="15" t="s">
        <v>297</v>
      </c>
      <c r="L31" s="15" t="s">
        <v>305</v>
      </c>
      <c r="M31" s="15">
        <v>0.56499999999999995</v>
      </c>
      <c r="N31" s="15">
        <v>0.93500000000000005</v>
      </c>
      <c r="O31" s="15">
        <v>7.1999999999999995E-2</v>
      </c>
      <c r="P31" s="15">
        <v>0.23400000000000001</v>
      </c>
      <c r="Q31" s="15">
        <v>0.13500000000000001</v>
      </c>
      <c r="R31" s="15">
        <v>0.5</v>
      </c>
      <c r="S31" s="15">
        <v>9.7940000000000005</v>
      </c>
      <c r="U31" s="15">
        <v>-1.0999999999999999E-2</v>
      </c>
      <c r="V31" s="15">
        <v>170</v>
      </c>
    </row>
    <row r="32" spans="2:22" x14ac:dyDescent="0.25">
      <c r="B32" s="15" t="s">
        <v>122</v>
      </c>
      <c r="C32" s="15" t="s">
        <v>207</v>
      </c>
      <c r="D32" s="15" t="s">
        <v>210</v>
      </c>
      <c r="E32" s="15">
        <v>2023</v>
      </c>
      <c r="F32" s="15" t="s">
        <v>162</v>
      </c>
      <c r="G32" s="15" t="s">
        <v>133</v>
      </c>
      <c r="H32" s="15" t="s">
        <v>296</v>
      </c>
      <c r="I32" s="15" t="s">
        <v>139</v>
      </c>
      <c r="J32" s="15" t="s">
        <v>141</v>
      </c>
      <c r="K32" s="15" t="s">
        <v>297</v>
      </c>
      <c r="M32" s="15">
        <v>0.41199999999999998</v>
      </c>
      <c r="N32" s="15">
        <v>0.77</v>
      </c>
      <c r="O32" s="15">
        <v>5.2999999999999999E-2</v>
      </c>
      <c r="P32" s="15">
        <v>0.15</v>
      </c>
      <c r="Q32" s="15">
        <v>8.5999999999999993E-2</v>
      </c>
      <c r="R32" s="15">
        <v>0.38800000000000001</v>
      </c>
      <c r="S32" s="15">
        <v>9.6869999999999994</v>
      </c>
      <c r="U32" s="15">
        <v>-1.0999999999999999E-2</v>
      </c>
      <c r="V32" s="15">
        <v>210</v>
      </c>
    </row>
    <row r="33" spans="2:22" x14ac:dyDescent="0.25">
      <c r="B33" s="15" t="s">
        <v>122</v>
      </c>
      <c r="C33" s="15" t="s">
        <v>207</v>
      </c>
      <c r="D33" s="15" t="s">
        <v>211</v>
      </c>
      <c r="E33" s="15">
        <v>2023</v>
      </c>
      <c r="F33" s="15" t="s">
        <v>162</v>
      </c>
      <c r="G33" s="15" t="s">
        <v>133</v>
      </c>
      <c r="H33" s="15" t="s">
        <v>296</v>
      </c>
      <c r="I33" s="15" t="s">
        <v>139</v>
      </c>
      <c r="J33" s="15" t="s">
        <v>141</v>
      </c>
      <c r="K33" s="15" t="s">
        <v>297</v>
      </c>
      <c r="L33" s="15" t="s">
        <v>296</v>
      </c>
      <c r="M33" s="15">
        <v>0.27600000000000002</v>
      </c>
      <c r="N33" s="15">
        <v>0.50700000000000001</v>
      </c>
      <c r="O33" s="15">
        <v>6.0000000000000001E-3</v>
      </c>
      <c r="P33" s="15">
        <v>0.15</v>
      </c>
      <c r="Q33" s="15">
        <v>9.4E-2</v>
      </c>
      <c r="R33" s="15">
        <v>0.25700000000000001</v>
      </c>
      <c r="S33" s="15">
        <v>9.6489999999999991</v>
      </c>
      <c r="U33" s="15">
        <v>-1.0999999999999999E-2</v>
      </c>
      <c r="V33" s="15">
        <v>8480</v>
      </c>
    </row>
    <row r="34" spans="2:22" ht="30" x14ac:dyDescent="0.25">
      <c r="B34" s="15" t="s">
        <v>122</v>
      </c>
      <c r="C34" s="15" t="s">
        <v>207</v>
      </c>
      <c r="D34" s="15" t="s">
        <v>211</v>
      </c>
      <c r="E34" s="15">
        <v>2023</v>
      </c>
      <c r="F34" s="15" t="s">
        <v>162</v>
      </c>
      <c r="G34" s="15" t="s">
        <v>133</v>
      </c>
      <c r="H34" s="15" t="s">
        <v>296</v>
      </c>
      <c r="I34" s="15" t="s">
        <v>139</v>
      </c>
      <c r="J34" s="15" t="s">
        <v>141</v>
      </c>
      <c r="K34" s="15" t="s">
        <v>297</v>
      </c>
      <c r="L34" s="15" t="s">
        <v>298</v>
      </c>
      <c r="M34" s="15">
        <v>0.151</v>
      </c>
      <c r="N34" s="15">
        <v>0.121</v>
      </c>
      <c r="O34" s="15">
        <v>1.4E-2</v>
      </c>
      <c r="P34" s="15">
        <v>0.13300000000000001</v>
      </c>
      <c r="Q34" s="15">
        <v>6.8000000000000005E-2</v>
      </c>
      <c r="R34" s="15">
        <v>0.19500000000000001</v>
      </c>
      <c r="S34" s="15">
        <v>9.9009999999999998</v>
      </c>
      <c r="U34" s="15">
        <v>-1.0999999999999999E-2</v>
      </c>
      <c r="V34" s="15">
        <v>70</v>
      </c>
    </row>
    <row r="35" spans="2:22" x14ac:dyDescent="0.25">
      <c r="B35" s="15" t="s">
        <v>122</v>
      </c>
      <c r="C35" s="15" t="s">
        <v>207</v>
      </c>
      <c r="D35" s="15" t="s">
        <v>211</v>
      </c>
      <c r="E35" s="15">
        <v>2023</v>
      </c>
      <c r="F35" s="15" t="s">
        <v>162</v>
      </c>
      <c r="G35" s="15" t="s">
        <v>133</v>
      </c>
      <c r="H35" s="15" t="s">
        <v>296</v>
      </c>
      <c r="I35" s="15" t="s">
        <v>139</v>
      </c>
      <c r="J35" s="15" t="s">
        <v>141</v>
      </c>
      <c r="K35" s="15" t="s">
        <v>297</v>
      </c>
      <c r="L35" s="15" t="s">
        <v>299</v>
      </c>
      <c r="M35" s="15">
        <v>0.38800000000000001</v>
      </c>
      <c r="N35" s="15">
        <v>0.53400000000000003</v>
      </c>
      <c r="O35" s="15">
        <v>4.2000000000000003E-2</v>
      </c>
      <c r="P35" s="15">
        <v>0.19400000000000001</v>
      </c>
      <c r="Q35" s="15">
        <v>0.10299999999999999</v>
      </c>
      <c r="R35" s="15">
        <v>0.41599999999999998</v>
      </c>
      <c r="S35" s="15">
        <v>9.6929999999999996</v>
      </c>
      <c r="U35" s="15">
        <v>-1.0999999999999999E-2</v>
      </c>
      <c r="V35" s="15">
        <v>160</v>
      </c>
    </row>
    <row r="36" spans="2:22" ht="30" x14ac:dyDescent="0.25">
      <c r="B36" s="15" t="s">
        <v>122</v>
      </c>
      <c r="C36" s="15" t="s">
        <v>207</v>
      </c>
      <c r="D36" s="15" t="s">
        <v>211</v>
      </c>
      <c r="E36" s="15">
        <v>2023</v>
      </c>
      <c r="F36" s="15" t="s">
        <v>162</v>
      </c>
      <c r="G36" s="15" t="s">
        <v>133</v>
      </c>
      <c r="H36" s="15" t="s">
        <v>296</v>
      </c>
      <c r="I36" s="15" t="s">
        <v>139</v>
      </c>
      <c r="J36" s="15" t="s">
        <v>141</v>
      </c>
      <c r="K36" s="15" t="s">
        <v>297</v>
      </c>
      <c r="L36" s="15" t="s">
        <v>300</v>
      </c>
      <c r="M36" s="15">
        <v>1.347</v>
      </c>
      <c r="N36" s="15">
        <v>1.571</v>
      </c>
      <c r="O36" s="15">
        <v>0.15</v>
      </c>
      <c r="P36" s="15">
        <v>0.86599999999999999</v>
      </c>
      <c r="Q36" s="15">
        <v>0.18099999999999999</v>
      </c>
      <c r="R36" s="15">
        <v>2.1720000000000002</v>
      </c>
      <c r="S36" s="15">
        <v>10.002000000000001</v>
      </c>
      <c r="U36" s="15">
        <v>-1.0999999999999999E-2</v>
      </c>
      <c r="V36" s="15">
        <v>110</v>
      </c>
    </row>
    <row r="37" spans="2:22" x14ac:dyDescent="0.25">
      <c r="B37" s="15" t="s">
        <v>122</v>
      </c>
      <c r="C37" s="15" t="s">
        <v>207</v>
      </c>
      <c r="D37" s="15" t="s">
        <v>211</v>
      </c>
      <c r="E37" s="15">
        <v>2023</v>
      </c>
      <c r="F37" s="15" t="s">
        <v>162</v>
      </c>
      <c r="G37" s="15" t="s">
        <v>133</v>
      </c>
      <c r="H37" s="15" t="s">
        <v>296</v>
      </c>
      <c r="I37" s="15" t="s">
        <v>139</v>
      </c>
      <c r="J37" s="15" t="s">
        <v>141</v>
      </c>
      <c r="K37" s="15" t="s">
        <v>297</v>
      </c>
      <c r="L37" s="15" t="s">
        <v>301</v>
      </c>
      <c r="M37" s="15">
        <v>0.23499999999999999</v>
      </c>
      <c r="N37" s="15">
        <v>0.38100000000000001</v>
      </c>
      <c r="O37" s="15">
        <v>5.0000000000000001E-3</v>
      </c>
      <c r="P37" s="15">
        <v>0.14499999999999999</v>
      </c>
      <c r="Q37" s="15">
        <v>9.2999999999999999E-2</v>
      </c>
      <c r="R37" s="15">
        <v>0.23899999999999999</v>
      </c>
      <c r="S37" s="15">
        <v>9.6370000000000005</v>
      </c>
      <c r="U37" s="15">
        <v>-1.0999999999999999E-2</v>
      </c>
      <c r="V37" s="15">
        <v>6780</v>
      </c>
    </row>
    <row r="38" spans="2:22" ht="30" x14ac:dyDescent="0.25">
      <c r="B38" s="15" t="s">
        <v>122</v>
      </c>
      <c r="C38" s="15" t="s">
        <v>207</v>
      </c>
      <c r="D38" s="15" t="s">
        <v>211</v>
      </c>
      <c r="E38" s="15">
        <v>2023</v>
      </c>
      <c r="F38" s="15" t="s">
        <v>162</v>
      </c>
      <c r="G38" s="15" t="s">
        <v>133</v>
      </c>
      <c r="H38" s="15" t="s">
        <v>296</v>
      </c>
      <c r="I38" s="15" t="s">
        <v>139</v>
      </c>
      <c r="J38" s="15" t="s">
        <v>141</v>
      </c>
      <c r="K38" s="15" t="s">
        <v>297</v>
      </c>
      <c r="L38" s="15" t="s">
        <v>302</v>
      </c>
      <c r="M38" s="15">
        <v>0.31900000000000001</v>
      </c>
      <c r="N38" s="15">
        <v>0.53</v>
      </c>
      <c r="O38" s="15">
        <v>2.5999999999999999E-2</v>
      </c>
      <c r="P38" s="15">
        <v>0.16700000000000001</v>
      </c>
      <c r="Q38" s="15">
        <v>0.11</v>
      </c>
      <c r="R38" s="15">
        <v>0.307</v>
      </c>
      <c r="S38" s="15">
        <v>9.641</v>
      </c>
      <c r="U38" s="15">
        <v>-1.0999999999999999E-2</v>
      </c>
      <c r="V38" s="15">
        <v>410</v>
      </c>
    </row>
    <row r="39" spans="2:22" ht="30" x14ac:dyDescent="0.25">
      <c r="B39" s="15" t="s">
        <v>122</v>
      </c>
      <c r="C39" s="15" t="s">
        <v>207</v>
      </c>
      <c r="D39" s="15" t="s">
        <v>211</v>
      </c>
      <c r="E39" s="15">
        <v>2023</v>
      </c>
      <c r="F39" s="15" t="s">
        <v>162</v>
      </c>
      <c r="G39" s="15" t="s">
        <v>133</v>
      </c>
      <c r="H39" s="15" t="s">
        <v>296</v>
      </c>
      <c r="I39" s="15" t="s">
        <v>139</v>
      </c>
      <c r="J39" s="15" t="s">
        <v>141</v>
      </c>
      <c r="K39" s="15" t="s">
        <v>297</v>
      </c>
      <c r="L39" s="15" t="s">
        <v>303</v>
      </c>
      <c r="M39" s="15">
        <v>0.435</v>
      </c>
      <c r="N39" s="15">
        <v>0.82599999999999996</v>
      </c>
      <c r="O39" s="15">
        <v>4.7E-2</v>
      </c>
      <c r="P39" s="15">
        <v>0.182</v>
      </c>
      <c r="Q39" s="15">
        <v>0.111</v>
      </c>
      <c r="R39" s="15">
        <v>0.371</v>
      </c>
      <c r="S39" s="15">
        <v>9.5719999999999992</v>
      </c>
      <c r="U39" s="15">
        <v>-1.0999999999999999E-2</v>
      </c>
      <c r="V39" s="15">
        <v>310</v>
      </c>
    </row>
    <row r="40" spans="2:22" x14ac:dyDescent="0.25">
      <c r="B40" s="15" t="s">
        <v>122</v>
      </c>
      <c r="C40" s="15" t="s">
        <v>207</v>
      </c>
      <c r="D40" s="15" t="s">
        <v>211</v>
      </c>
      <c r="E40" s="15">
        <v>2023</v>
      </c>
      <c r="F40" s="15" t="s">
        <v>162</v>
      </c>
      <c r="G40" s="15" t="s">
        <v>133</v>
      </c>
      <c r="H40" s="15" t="s">
        <v>296</v>
      </c>
      <c r="I40" s="15" t="s">
        <v>139</v>
      </c>
      <c r="J40" s="15" t="s">
        <v>141</v>
      </c>
      <c r="K40" s="15" t="s">
        <v>297</v>
      </c>
      <c r="L40" s="15" t="s">
        <v>304</v>
      </c>
      <c r="M40" s="15">
        <v>0.63</v>
      </c>
      <c r="N40" s="15">
        <v>0.86299999999999999</v>
      </c>
      <c r="O40" s="15">
        <v>0.111</v>
      </c>
      <c r="P40" s="15">
        <v>0.27500000000000002</v>
      </c>
      <c r="Q40" s="15">
        <v>0.151</v>
      </c>
      <c r="R40" s="15">
        <v>0.61799999999999999</v>
      </c>
      <c r="S40" s="15">
        <v>9.7279999999999998</v>
      </c>
      <c r="U40" s="15">
        <v>-1.0999999999999999E-2</v>
      </c>
      <c r="V40" s="15">
        <v>60</v>
      </c>
    </row>
    <row r="41" spans="2:22" ht="30" x14ac:dyDescent="0.25">
      <c r="B41" s="15" t="s">
        <v>122</v>
      </c>
      <c r="C41" s="15" t="s">
        <v>207</v>
      </c>
      <c r="D41" s="15" t="s">
        <v>211</v>
      </c>
      <c r="E41" s="15">
        <v>2023</v>
      </c>
      <c r="F41" s="15" t="s">
        <v>162</v>
      </c>
      <c r="G41" s="15" t="s">
        <v>133</v>
      </c>
      <c r="H41" s="15" t="s">
        <v>296</v>
      </c>
      <c r="I41" s="15" t="s">
        <v>139</v>
      </c>
      <c r="J41" s="15" t="s">
        <v>141</v>
      </c>
      <c r="K41" s="15" t="s">
        <v>297</v>
      </c>
      <c r="L41" s="15" t="s">
        <v>305</v>
      </c>
      <c r="M41" s="15">
        <v>0.57899999999999996</v>
      </c>
      <c r="N41" s="15">
        <v>0.98699999999999999</v>
      </c>
      <c r="O41" s="15">
        <v>7.5999999999999998E-2</v>
      </c>
      <c r="P41" s="15">
        <v>0.24399999999999999</v>
      </c>
      <c r="Q41" s="15">
        <v>0.113</v>
      </c>
      <c r="R41" s="15">
        <v>0.52</v>
      </c>
      <c r="S41" s="15">
        <v>9.7940000000000005</v>
      </c>
      <c r="U41" s="15">
        <v>-1.0999999999999999E-2</v>
      </c>
      <c r="V41" s="15">
        <v>170</v>
      </c>
    </row>
    <row r="42" spans="2:22" x14ac:dyDescent="0.25">
      <c r="B42" s="15" t="s">
        <v>122</v>
      </c>
      <c r="C42" s="15" t="s">
        <v>207</v>
      </c>
      <c r="D42" s="15" t="s">
        <v>211</v>
      </c>
      <c r="E42" s="15">
        <v>2023</v>
      </c>
      <c r="F42" s="15" t="s">
        <v>162</v>
      </c>
      <c r="G42" s="15" t="s">
        <v>133</v>
      </c>
      <c r="H42" s="15" t="s">
        <v>296</v>
      </c>
      <c r="I42" s="15" t="s">
        <v>139</v>
      </c>
      <c r="J42" s="15" t="s">
        <v>141</v>
      </c>
      <c r="K42" s="15" t="s">
        <v>297</v>
      </c>
      <c r="M42" s="15">
        <v>0.42099999999999999</v>
      </c>
      <c r="N42" s="15">
        <v>0.88</v>
      </c>
      <c r="O42" s="15">
        <v>6.0999999999999999E-2</v>
      </c>
      <c r="P42" s="15">
        <v>0.152</v>
      </c>
      <c r="Q42" s="15">
        <v>8.1000000000000003E-2</v>
      </c>
      <c r="R42" s="15">
        <v>0.36899999999999999</v>
      </c>
      <c r="S42" s="15">
        <v>9.6869999999999994</v>
      </c>
      <c r="U42" s="15">
        <v>-1.0999999999999999E-2</v>
      </c>
      <c r="V42" s="15">
        <v>210</v>
      </c>
    </row>
    <row r="43" spans="2:22" x14ac:dyDescent="0.25">
      <c r="B43" s="15" t="s">
        <v>122</v>
      </c>
      <c r="C43" s="15" t="s">
        <v>207</v>
      </c>
      <c r="D43" s="15" t="s">
        <v>212</v>
      </c>
      <c r="E43" s="15">
        <v>2023</v>
      </c>
      <c r="F43" s="15" t="s">
        <v>162</v>
      </c>
      <c r="G43" s="15" t="s">
        <v>133</v>
      </c>
      <c r="H43" s="15" t="s">
        <v>296</v>
      </c>
      <c r="I43" s="15" t="s">
        <v>139</v>
      </c>
      <c r="J43" s="15" t="s">
        <v>141</v>
      </c>
      <c r="K43" s="15" t="s">
        <v>297</v>
      </c>
      <c r="L43" s="15" t="s">
        <v>296</v>
      </c>
      <c r="M43" s="15">
        <v>0.26800000000000002</v>
      </c>
      <c r="N43" s="15">
        <v>0.51400000000000001</v>
      </c>
      <c r="O43" s="15">
        <v>6.0000000000000001E-3</v>
      </c>
      <c r="P43" s="15">
        <v>0.14299999999999999</v>
      </c>
      <c r="Q43" s="15">
        <v>0.09</v>
      </c>
      <c r="R43" s="15">
        <v>0.24399999999999999</v>
      </c>
      <c r="S43" s="15">
        <v>9.4550000000000001</v>
      </c>
      <c r="U43" s="15">
        <v>-1.0999999999999999E-2</v>
      </c>
      <c r="V43" s="15">
        <v>8480</v>
      </c>
    </row>
    <row r="44" spans="2:22" ht="30" x14ac:dyDescent="0.25">
      <c r="B44" s="15" t="s">
        <v>122</v>
      </c>
      <c r="C44" s="15" t="s">
        <v>207</v>
      </c>
      <c r="D44" s="15" t="s">
        <v>212</v>
      </c>
      <c r="E44" s="15">
        <v>2023</v>
      </c>
      <c r="F44" s="15" t="s">
        <v>162</v>
      </c>
      <c r="G44" s="15" t="s">
        <v>133</v>
      </c>
      <c r="H44" s="15" t="s">
        <v>296</v>
      </c>
      <c r="I44" s="15" t="s">
        <v>139</v>
      </c>
      <c r="J44" s="15" t="s">
        <v>141</v>
      </c>
      <c r="K44" s="15" t="s">
        <v>297</v>
      </c>
      <c r="L44" s="15" t="s">
        <v>298</v>
      </c>
      <c r="M44" s="15">
        <v>0.14299999999999999</v>
      </c>
      <c r="N44" s="15">
        <v>0.114</v>
      </c>
      <c r="O44" s="15">
        <v>1.4E-2</v>
      </c>
      <c r="P44" s="15">
        <v>0.13</v>
      </c>
      <c r="Q44" s="15">
        <v>7.3999999999999996E-2</v>
      </c>
      <c r="R44" s="15">
        <v>0.17</v>
      </c>
      <c r="S44" s="15">
        <v>9.7029999999999994</v>
      </c>
      <c r="U44" s="15">
        <v>-1.0999999999999999E-2</v>
      </c>
      <c r="V44" s="15">
        <v>70</v>
      </c>
    </row>
    <row r="45" spans="2:22" x14ac:dyDescent="0.25">
      <c r="B45" s="15" t="s">
        <v>122</v>
      </c>
      <c r="C45" s="15" t="s">
        <v>207</v>
      </c>
      <c r="D45" s="15" t="s">
        <v>212</v>
      </c>
      <c r="E45" s="15">
        <v>2023</v>
      </c>
      <c r="F45" s="15" t="s">
        <v>162</v>
      </c>
      <c r="G45" s="15" t="s">
        <v>133</v>
      </c>
      <c r="H45" s="15" t="s">
        <v>296</v>
      </c>
      <c r="I45" s="15" t="s">
        <v>139</v>
      </c>
      <c r="J45" s="15" t="s">
        <v>141</v>
      </c>
      <c r="K45" s="15" t="s">
        <v>297</v>
      </c>
      <c r="L45" s="15" t="s">
        <v>299</v>
      </c>
      <c r="M45" s="15">
        <v>0.41399999999999998</v>
      </c>
      <c r="N45" s="15">
        <v>0.56399999999999995</v>
      </c>
      <c r="O45" s="15">
        <v>4.4999999999999998E-2</v>
      </c>
      <c r="P45" s="15">
        <v>0.19700000000000001</v>
      </c>
      <c r="Q45" s="15">
        <v>9.9000000000000005E-2</v>
      </c>
      <c r="R45" s="15">
        <v>0.42</v>
      </c>
      <c r="S45" s="15">
        <v>9.4930000000000003</v>
      </c>
      <c r="U45" s="15">
        <v>-1.0999999999999999E-2</v>
      </c>
      <c r="V45" s="15">
        <v>160</v>
      </c>
    </row>
    <row r="46" spans="2:22" ht="30" x14ac:dyDescent="0.25">
      <c r="B46" s="15" t="s">
        <v>122</v>
      </c>
      <c r="C46" s="15" t="s">
        <v>207</v>
      </c>
      <c r="D46" s="15" t="s">
        <v>212</v>
      </c>
      <c r="E46" s="15">
        <v>2023</v>
      </c>
      <c r="F46" s="15" t="s">
        <v>162</v>
      </c>
      <c r="G46" s="15" t="s">
        <v>133</v>
      </c>
      <c r="H46" s="15" t="s">
        <v>296</v>
      </c>
      <c r="I46" s="15" t="s">
        <v>139</v>
      </c>
      <c r="J46" s="15" t="s">
        <v>141</v>
      </c>
      <c r="K46" s="15" t="s">
        <v>297</v>
      </c>
      <c r="L46" s="15" t="s">
        <v>300</v>
      </c>
      <c r="M46" s="15">
        <v>1.458</v>
      </c>
      <c r="N46" s="15">
        <v>1.897</v>
      </c>
      <c r="O46" s="15">
        <v>0.18099999999999999</v>
      </c>
      <c r="P46" s="15">
        <v>0.80600000000000005</v>
      </c>
      <c r="Q46" s="15">
        <v>0.157</v>
      </c>
      <c r="R46" s="15">
        <v>2.0529999999999999</v>
      </c>
      <c r="S46" s="15">
        <v>9.81</v>
      </c>
      <c r="U46" s="15">
        <v>-1.0999999999999999E-2</v>
      </c>
      <c r="V46" s="15">
        <v>110</v>
      </c>
    </row>
    <row r="47" spans="2:22" x14ac:dyDescent="0.25">
      <c r="B47" s="15" t="s">
        <v>122</v>
      </c>
      <c r="C47" s="15" t="s">
        <v>207</v>
      </c>
      <c r="D47" s="15" t="s">
        <v>212</v>
      </c>
      <c r="E47" s="15">
        <v>2023</v>
      </c>
      <c r="F47" s="15" t="s">
        <v>162</v>
      </c>
      <c r="G47" s="15" t="s">
        <v>133</v>
      </c>
      <c r="H47" s="15" t="s">
        <v>296</v>
      </c>
      <c r="I47" s="15" t="s">
        <v>139</v>
      </c>
      <c r="J47" s="15" t="s">
        <v>141</v>
      </c>
      <c r="K47" s="15" t="s">
        <v>297</v>
      </c>
      <c r="L47" s="15" t="s">
        <v>301</v>
      </c>
      <c r="M47" s="15">
        <v>0.223</v>
      </c>
      <c r="N47" s="15">
        <v>0.35799999999999998</v>
      </c>
      <c r="O47" s="15">
        <v>4.0000000000000001E-3</v>
      </c>
      <c r="P47" s="15">
        <v>0.13900000000000001</v>
      </c>
      <c r="Q47" s="15">
        <v>8.8999999999999996E-2</v>
      </c>
      <c r="R47" s="15">
        <v>0.22500000000000001</v>
      </c>
      <c r="S47" s="15">
        <v>9.4429999999999996</v>
      </c>
      <c r="U47" s="15">
        <v>-1.0999999999999999E-2</v>
      </c>
      <c r="V47" s="15">
        <v>6780</v>
      </c>
    </row>
    <row r="48" spans="2:22" ht="30" x14ac:dyDescent="0.25">
      <c r="B48" s="15" t="s">
        <v>122</v>
      </c>
      <c r="C48" s="15" t="s">
        <v>207</v>
      </c>
      <c r="D48" s="15" t="s">
        <v>212</v>
      </c>
      <c r="E48" s="15">
        <v>2023</v>
      </c>
      <c r="F48" s="15" t="s">
        <v>162</v>
      </c>
      <c r="G48" s="15" t="s">
        <v>133</v>
      </c>
      <c r="H48" s="15" t="s">
        <v>296</v>
      </c>
      <c r="I48" s="15" t="s">
        <v>139</v>
      </c>
      <c r="J48" s="15" t="s">
        <v>141</v>
      </c>
      <c r="K48" s="15" t="s">
        <v>297</v>
      </c>
      <c r="L48" s="15" t="s">
        <v>302</v>
      </c>
      <c r="M48" s="15">
        <v>0.318</v>
      </c>
      <c r="N48" s="15">
        <v>0.56999999999999995</v>
      </c>
      <c r="O48" s="15">
        <v>2.8000000000000001E-2</v>
      </c>
      <c r="P48" s="15">
        <v>0.158</v>
      </c>
      <c r="Q48" s="15">
        <v>0.107</v>
      </c>
      <c r="R48" s="15">
        <v>0.28899999999999998</v>
      </c>
      <c r="S48" s="15">
        <v>9.4420000000000002</v>
      </c>
      <c r="U48" s="15">
        <v>-1.0999999999999999E-2</v>
      </c>
      <c r="V48" s="15">
        <v>410</v>
      </c>
    </row>
    <row r="49" spans="2:22" ht="30" x14ac:dyDescent="0.25">
      <c r="B49" s="15" t="s">
        <v>122</v>
      </c>
      <c r="C49" s="15" t="s">
        <v>207</v>
      </c>
      <c r="D49" s="15" t="s">
        <v>212</v>
      </c>
      <c r="E49" s="15">
        <v>2023</v>
      </c>
      <c r="F49" s="15" t="s">
        <v>162</v>
      </c>
      <c r="G49" s="15" t="s">
        <v>133</v>
      </c>
      <c r="H49" s="15" t="s">
        <v>296</v>
      </c>
      <c r="I49" s="15" t="s">
        <v>139</v>
      </c>
      <c r="J49" s="15" t="s">
        <v>141</v>
      </c>
      <c r="K49" s="15" t="s">
        <v>297</v>
      </c>
      <c r="L49" s="15" t="s">
        <v>303</v>
      </c>
      <c r="M49" s="15">
        <v>0.42199999999999999</v>
      </c>
      <c r="N49" s="15">
        <v>0.80200000000000005</v>
      </c>
      <c r="O49" s="15">
        <v>4.5999999999999999E-2</v>
      </c>
      <c r="P49" s="15">
        <v>0.18099999999999999</v>
      </c>
      <c r="Q49" s="15">
        <v>0.107</v>
      </c>
      <c r="R49" s="15">
        <v>0.36799999999999999</v>
      </c>
      <c r="S49" s="15">
        <v>9.39</v>
      </c>
      <c r="U49" s="15">
        <v>-1.0999999999999999E-2</v>
      </c>
      <c r="V49" s="15">
        <v>310</v>
      </c>
    </row>
    <row r="50" spans="2:22" x14ac:dyDescent="0.25">
      <c r="B50" s="15" t="s">
        <v>122</v>
      </c>
      <c r="C50" s="15" t="s">
        <v>207</v>
      </c>
      <c r="D50" s="15" t="s">
        <v>212</v>
      </c>
      <c r="E50" s="15">
        <v>2023</v>
      </c>
      <c r="F50" s="15" t="s">
        <v>162</v>
      </c>
      <c r="G50" s="15" t="s">
        <v>133</v>
      </c>
      <c r="H50" s="15" t="s">
        <v>296</v>
      </c>
      <c r="I50" s="15" t="s">
        <v>139</v>
      </c>
      <c r="J50" s="15" t="s">
        <v>141</v>
      </c>
      <c r="K50" s="15" t="s">
        <v>297</v>
      </c>
      <c r="L50" s="15" t="s">
        <v>304</v>
      </c>
      <c r="M50" s="15">
        <v>0.63900000000000001</v>
      </c>
      <c r="N50" s="15">
        <v>0.89500000000000002</v>
      </c>
      <c r="O50" s="15">
        <v>0.11600000000000001</v>
      </c>
      <c r="P50" s="15">
        <v>0.28399999999999997</v>
      </c>
      <c r="Q50" s="15">
        <v>0.154</v>
      </c>
      <c r="R50" s="15">
        <v>0.60499999999999998</v>
      </c>
      <c r="S50" s="15">
        <v>9.5380000000000003</v>
      </c>
      <c r="U50" s="15">
        <v>-1.0999999999999999E-2</v>
      </c>
      <c r="V50" s="15">
        <v>60</v>
      </c>
    </row>
    <row r="51" spans="2:22" ht="30" x14ac:dyDescent="0.25">
      <c r="B51" s="15" t="s">
        <v>122</v>
      </c>
      <c r="C51" s="15" t="s">
        <v>207</v>
      </c>
      <c r="D51" s="15" t="s">
        <v>212</v>
      </c>
      <c r="E51" s="15">
        <v>2023</v>
      </c>
      <c r="F51" s="15" t="s">
        <v>162</v>
      </c>
      <c r="G51" s="15" t="s">
        <v>133</v>
      </c>
      <c r="H51" s="15" t="s">
        <v>296</v>
      </c>
      <c r="I51" s="15" t="s">
        <v>139</v>
      </c>
      <c r="J51" s="15" t="s">
        <v>141</v>
      </c>
      <c r="K51" s="15" t="s">
        <v>297</v>
      </c>
      <c r="L51" s="15" t="s">
        <v>305</v>
      </c>
      <c r="M51" s="15">
        <v>0.61</v>
      </c>
      <c r="N51" s="15">
        <v>1.0229999999999999</v>
      </c>
      <c r="O51" s="15">
        <v>7.8E-2</v>
      </c>
      <c r="P51" s="15">
        <v>0.23499999999999999</v>
      </c>
      <c r="Q51" s="15">
        <v>0.112</v>
      </c>
      <c r="R51" s="15">
        <v>0.52800000000000002</v>
      </c>
      <c r="S51" s="15">
        <v>9.6059999999999999</v>
      </c>
      <c r="U51" s="15">
        <v>-1.0999999999999999E-2</v>
      </c>
      <c r="V51" s="15">
        <v>170</v>
      </c>
    </row>
    <row r="52" spans="2:22" x14ac:dyDescent="0.25">
      <c r="B52" s="15" t="s">
        <v>122</v>
      </c>
      <c r="C52" s="15" t="s">
        <v>207</v>
      </c>
      <c r="D52" s="15" t="s">
        <v>212</v>
      </c>
      <c r="E52" s="15">
        <v>2023</v>
      </c>
      <c r="F52" s="15" t="s">
        <v>162</v>
      </c>
      <c r="G52" s="15" t="s">
        <v>133</v>
      </c>
      <c r="H52" s="15" t="s">
        <v>296</v>
      </c>
      <c r="I52" s="15" t="s">
        <v>139</v>
      </c>
      <c r="J52" s="15" t="s">
        <v>141</v>
      </c>
      <c r="K52" s="15" t="s">
        <v>297</v>
      </c>
      <c r="M52" s="15">
        <v>0.40500000000000003</v>
      </c>
      <c r="N52" s="15">
        <v>0.85799999999999998</v>
      </c>
      <c r="O52" s="15">
        <v>5.8999999999999997E-2</v>
      </c>
      <c r="P52" s="15">
        <v>0.14099999999999999</v>
      </c>
      <c r="Q52" s="15">
        <v>7.0999999999999994E-2</v>
      </c>
      <c r="R52" s="15">
        <v>0.32300000000000001</v>
      </c>
      <c r="S52" s="15">
        <v>9.4890000000000008</v>
      </c>
      <c r="U52" s="15">
        <v>-1.0999999999999999E-2</v>
      </c>
      <c r="V52" s="15">
        <v>210</v>
      </c>
    </row>
    <row r="53" spans="2:22" x14ac:dyDescent="0.25">
      <c r="B53" s="15" t="s">
        <v>122</v>
      </c>
      <c r="C53" s="15" t="s">
        <v>207</v>
      </c>
      <c r="D53" s="15" t="s">
        <v>213</v>
      </c>
      <c r="E53" s="15">
        <v>2023</v>
      </c>
      <c r="F53" s="15" t="s">
        <v>162</v>
      </c>
      <c r="G53" s="15" t="s">
        <v>133</v>
      </c>
      <c r="H53" s="15" t="s">
        <v>296</v>
      </c>
      <c r="I53" s="15" t="s">
        <v>139</v>
      </c>
      <c r="J53" s="15" t="s">
        <v>141</v>
      </c>
      <c r="K53" s="15" t="s">
        <v>297</v>
      </c>
      <c r="L53" s="15" t="s">
        <v>296</v>
      </c>
      <c r="M53" s="15">
        <v>0.26</v>
      </c>
      <c r="N53" s="15">
        <v>0.49399999999999999</v>
      </c>
      <c r="O53" s="15">
        <v>5.0000000000000001E-3</v>
      </c>
      <c r="P53" s="15">
        <v>0.13800000000000001</v>
      </c>
      <c r="Q53" s="15">
        <v>8.7999999999999995E-2</v>
      </c>
      <c r="R53" s="15">
        <v>0.23300000000000001</v>
      </c>
      <c r="S53" s="15">
        <v>9.4559999999999995</v>
      </c>
      <c r="U53" s="15">
        <v>-1.0999999999999999E-2</v>
      </c>
      <c r="V53" s="15">
        <v>8480</v>
      </c>
    </row>
    <row r="54" spans="2:22" ht="30" x14ac:dyDescent="0.25">
      <c r="B54" s="15" t="s">
        <v>122</v>
      </c>
      <c r="C54" s="15" t="s">
        <v>207</v>
      </c>
      <c r="D54" s="15" t="s">
        <v>213</v>
      </c>
      <c r="E54" s="15">
        <v>2023</v>
      </c>
      <c r="F54" s="15" t="s">
        <v>162</v>
      </c>
      <c r="G54" s="15" t="s">
        <v>133</v>
      </c>
      <c r="H54" s="15" t="s">
        <v>296</v>
      </c>
      <c r="I54" s="15" t="s">
        <v>139</v>
      </c>
      <c r="J54" s="15" t="s">
        <v>141</v>
      </c>
      <c r="K54" s="15" t="s">
        <v>297</v>
      </c>
      <c r="L54" s="15" t="s">
        <v>298</v>
      </c>
      <c r="M54" s="15">
        <v>0.13800000000000001</v>
      </c>
      <c r="N54" s="15">
        <v>0.11799999999999999</v>
      </c>
      <c r="O54" s="15">
        <v>1.4E-2</v>
      </c>
      <c r="P54" s="15">
        <v>0.124</v>
      </c>
      <c r="Q54" s="15">
        <v>6.6000000000000003E-2</v>
      </c>
      <c r="R54" s="15">
        <v>0.17399999999999999</v>
      </c>
      <c r="S54" s="15">
        <v>9.7040000000000006</v>
      </c>
      <c r="U54" s="15">
        <v>-1.0999999999999999E-2</v>
      </c>
      <c r="V54" s="15">
        <v>70</v>
      </c>
    </row>
    <row r="55" spans="2:22" x14ac:dyDescent="0.25">
      <c r="B55" s="15" t="s">
        <v>122</v>
      </c>
      <c r="C55" s="15" t="s">
        <v>207</v>
      </c>
      <c r="D55" s="15" t="s">
        <v>213</v>
      </c>
      <c r="E55" s="15">
        <v>2023</v>
      </c>
      <c r="F55" s="15" t="s">
        <v>162</v>
      </c>
      <c r="G55" s="15" t="s">
        <v>133</v>
      </c>
      <c r="H55" s="15" t="s">
        <v>296</v>
      </c>
      <c r="I55" s="15" t="s">
        <v>139</v>
      </c>
      <c r="J55" s="15" t="s">
        <v>141</v>
      </c>
      <c r="K55" s="15" t="s">
        <v>297</v>
      </c>
      <c r="L55" s="15" t="s">
        <v>299</v>
      </c>
      <c r="M55" s="15">
        <v>0.38800000000000001</v>
      </c>
      <c r="N55" s="15">
        <v>0.52900000000000003</v>
      </c>
      <c r="O55" s="15">
        <v>4.2000000000000003E-2</v>
      </c>
      <c r="P55" s="15">
        <v>0.183</v>
      </c>
      <c r="Q55" s="15">
        <v>9.7000000000000003E-2</v>
      </c>
      <c r="R55" s="15">
        <v>0.39200000000000002</v>
      </c>
      <c r="S55" s="15">
        <v>9.4930000000000003</v>
      </c>
      <c r="U55" s="15">
        <v>-1.0999999999999999E-2</v>
      </c>
      <c r="V55" s="15">
        <v>160</v>
      </c>
    </row>
    <row r="56" spans="2:22" ht="30" x14ac:dyDescent="0.25">
      <c r="B56" s="15" t="s">
        <v>122</v>
      </c>
      <c r="C56" s="15" t="s">
        <v>207</v>
      </c>
      <c r="D56" s="15" t="s">
        <v>213</v>
      </c>
      <c r="E56" s="15">
        <v>2023</v>
      </c>
      <c r="F56" s="15" t="s">
        <v>162</v>
      </c>
      <c r="G56" s="15" t="s">
        <v>133</v>
      </c>
      <c r="H56" s="15" t="s">
        <v>296</v>
      </c>
      <c r="I56" s="15" t="s">
        <v>139</v>
      </c>
      <c r="J56" s="15" t="s">
        <v>141</v>
      </c>
      <c r="K56" s="15" t="s">
        <v>297</v>
      </c>
      <c r="L56" s="15" t="s">
        <v>300</v>
      </c>
      <c r="M56" s="15">
        <v>1.3580000000000001</v>
      </c>
      <c r="N56" s="15">
        <v>1.8440000000000001</v>
      </c>
      <c r="O56" s="15">
        <v>0.17599999999999999</v>
      </c>
      <c r="P56" s="15">
        <v>0.59599999999999997</v>
      </c>
      <c r="Q56" s="15">
        <v>0.15</v>
      </c>
      <c r="R56" s="15">
        <v>1.9059999999999999</v>
      </c>
      <c r="S56" s="15">
        <v>9.8109999999999999</v>
      </c>
      <c r="U56" s="15">
        <v>-1.0999999999999999E-2</v>
      </c>
      <c r="V56" s="15">
        <v>110</v>
      </c>
    </row>
    <row r="57" spans="2:22" x14ac:dyDescent="0.25">
      <c r="B57" s="15" t="s">
        <v>122</v>
      </c>
      <c r="C57" s="15" t="s">
        <v>207</v>
      </c>
      <c r="D57" s="15" t="s">
        <v>213</v>
      </c>
      <c r="E57" s="15">
        <v>2023</v>
      </c>
      <c r="F57" s="15" t="s">
        <v>162</v>
      </c>
      <c r="G57" s="15" t="s">
        <v>133</v>
      </c>
      <c r="H57" s="15" t="s">
        <v>296</v>
      </c>
      <c r="I57" s="15" t="s">
        <v>139</v>
      </c>
      <c r="J57" s="15" t="s">
        <v>141</v>
      </c>
      <c r="K57" s="15" t="s">
        <v>297</v>
      </c>
      <c r="L57" s="15" t="s">
        <v>301</v>
      </c>
      <c r="M57" s="15">
        <v>0.217</v>
      </c>
      <c r="N57" s="15">
        <v>0.34899999999999998</v>
      </c>
      <c r="O57" s="15">
        <v>4.0000000000000001E-3</v>
      </c>
      <c r="P57" s="15">
        <v>0.13500000000000001</v>
      </c>
      <c r="Q57" s="15">
        <v>8.6999999999999994E-2</v>
      </c>
      <c r="R57" s="15">
        <v>0.216</v>
      </c>
      <c r="S57" s="15">
        <v>9.4440000000000008</v>
      </c>
      <c r="U57" s="15">
        <v>-1.0999999999999999E-2</v>
      </c>
      <c r="V57" s="15">
        <v>6780</v>
      </c>
    </row>
    <row r="58" spans="2:22" ht="30" x14ac:dyDescent="0.25">
      <c r="B58" s="15" t="s">
        <v>122</v>
      </c>
      <c r="C58" s="15" t="s">
        <v>207</v>
      </c>
      <c r="D58" s="15" t="s">
        <v>213</v>
      </c>
      <c r="E58" s="15">
        <v>2023</v>
      </c>
      <c r="F58" s="15" t="s">
        <v>162</v>
      </c>
      <c r="G58" s="15" t="s">
        <v>133</v>
      </c>
      <c r="H58" s="15" t="s">
        <v>296</v>
      </c>
      <c r="I58" s="15" t="s">
        <v>139</v>
      </c>
      <c r="J58" s="15" t="s">
        <v>141</v>
      </c>
      <c r="K58" s="15" t="s">
        <v>297</v>
      </c>
      <c r="L58" s="15" t="s">
        <v>302</v>
      </c>
      <c r="M58" s="15">
        <v>0.32700000000000001</v>
      </c>
      <c r="N58" s="15">
        <v>0.59699999999999998</v>
      </c>
      <c r="O58" s="15">
        <v>2.9000000000000001E-2</v>
      </c>
      <c r="P58" s="15">
        <v>0.156</v>
      </c>
      <c r="Q58" s="15">
        <v>0.104</v>
      </c>
      <c r="R58" s="15">
        <v>0.28799999999999998</v>
      </c>
      <c r="S58" s="15">
        <v>9.4420000000000002</v>
      </c>
      <c r="U58" s="15">
        <v>-1.0999999999999999E-2</v>
      </c>
      <c r="V58" s="15">
        <v>410</v>
      </c>
    </row>
    <row r="59" spans="2:22" ht="30" x14ac:dyDescent="0.25">
      <c r="B59" s="15" t="s">
        <v>122</v>
      </c>
      <c r="C59" s="15" t="s">
        <v>207</v>
      </c>
      <c r="D59" s="15" t="s">
        <v>213</v>
      </c>
      <c r="E59" s="15">
        <v>2023</v>
      </c>
      <c r="F59" s="15" t="s">
        <v>162</v>
      </c>
      <c r="G59" s="15" t="s">
        <v>133</v>
      </c>
      <c r="H59" s="15" t="s">
        <v>296</v>
      </c>
      <c r="I59" s="15" t="s">
        <v>139</v>
      </c>
      <c r="J59" s="15" t="s">
        <v>141</v>
      </c>
      <c r="K59" s="15" t="s">
        <v>297</v>
      </c>
      <c r="L59" s="15" t="s">
        <v>303</v>
      </c>
      <c r="M59" s="15">
        <v>0.40200000000000002</v>
      </c>
      <c r="N59" s="15">
        <v>0.74099999999999999</v>
      </c>
      <c r="O59" s="15">
        <v>4.2000000000000003E-2</v>
      </c>
      <c r="P59" s="15">
        <v>0.17199999999999999</v>
      </c>
      <c r="Q59" s="15">
        <v>0.10100000000000001</v>
      </c>
      <c r="R59" s="15">
        <v>0.35299999999999998</v>
      </c>
      <c r="S59" s="15">
        <v>9.391</v>
      </c>
      <c r="U59" s="15">
        <v>-1.0999999999999999E-2</v>
      </c>
      <c r="V59" s="15">
        <v>310</v>
      </c>
    </row>
    <row r="60" spans="2:22" x14ac:dyDescent="0.25">
      <c r="B60" s="15" t="s">
        <v>122</v>
      </c>
      <c r="C60" s="15" t="s">
        <v>207</v>
      </c>
      <c r="D60" s="15" t="s">
        <v>213</v>
      </c>
      <c r="E60" s="15">
        <v>2023</v>
      </c>
      <c r="F60" s="15" t="s">
        <v>162</v>
      </c>
      <c r="G60" s="15" t="s">
        <v>133</v>
      </c>
      <c r="H60" s="15" t="s">
        <v>296</v>
      </c>
      <c r="I60" s="15" t="s">
        <v>139</v>
      </c>
      <c r="J60" s="15" t="s">
        <v>141</v>
      </c>
      <c r="K60" s="15" t="s">
        <v>297</v>
      </c>
      <c r="L60" s="15" t="s">
        <v>304</v>
      </c>
      <c r="M60" s="15">
        <v>0.63200000000000001</v>
      </c>
      <c r="N60" s="15">
        <v>0.85899999999999999</v>
      </c>
      <c r="O60" s="15">
        <v>0.111</v>
      </c>
      <c r="P60" s="15">
        <v>0.30099999999999999</v>
      </c>
      <c r="Q60" s="15">
        <v>0.16</v>
      </c>
      <c r="R60" s="15">
        <v>0.64200000000000002</v>
      </c>
      <c r="S60" s="15">
        <v>9.5389999999999997</v>
      </c>
      <c r="U60" s="15">
        <v>-1.0999999999999999E-2</v>
      </c>
      <c r="V60" s="15">
        <v>60</v>
      </c>
    </row>
    <row r="61" spans="2:22" ht="30" x14ac:dyDescent="0.25">
      <c r="B61" s="15" t="s">
        <v>122</v>
      </c>
      <c r="C61" s="15" t="s">
        <v>207</v>
      </c>
      <c r="D61" s="15" t="s">
        <v>213</v>
      </c>
      <c r="E61" s="15">
        <v>2023</v>
      </c>
      <c r="F61" s="15" t="s">
        <v>162</v>
      </c>
      <c r="G61" s="15" t="s">
        <v>133</v>
      </c>
      <c r="H61" s="15" t="s">
        <v>296</v>
      </c>
      <c r="I61" s="15" t="s">
        <v>139</v>
      </c>
      <c r="J61" s="15" t="s">
        <v>141</v>
      </c>
      <c r="K61" s="15" t="s">
        <v>297</v>
      </c>
      <c r="L61" s="15" t="s">
        <v>305</v>
      </c>
      <c r="M61" s="15">
        <v>0.58799999999999997</v>
      </c>
      <c r="N61" s="15">
        <v>0.95799999999999996</v>
      </c>
      <c r="O61" s="15">
        <v>7.2999999999999995E-2</v>
      </c>
      <c r="P61" s="15">
        <v>0.22</v>
      </c>
      <c r="Q61" s="15">
        <v>0.113</v>
      </c>
      <c r="R61" s="15">
        <v>0.51800000000000002</v>
      </c>
      <c r="S61" s="15">
        <v>9.6059999999999999</v>
      </c>
      <c r="U61" s="15">
        <v>-1.0999999999999999E-2</v>
      </c>
      <c r="V61" s="15">
        <v>170</v>
      </c>
    </row>
    <row r="62" spans="2:22" x14ac:dyDescent="0.25">
      <c r="B62" s="15" t="s">
        <v>122</v>
      </c>
      <c r="C62" s="15" t="s">
        <v>207</v>
      </c>
      <c r="D62" s="15" t="s">
        <v>213</v>
      </c>
      <c r="E62" s="15">
        <v>2023</v>
      </c>
      <c r="F62" s="15" t="s">
        <v>162</v>
      </c>
      <c r="G62" s="15" t="s">
        <v>133</v>
      </c>
      <c r="H62" s="15" t="s">
        <v>296</v>
      </c>
      <c r="I62" s="15" t="s">
        <v>139</v>
      </c>
      <c r="J62" s="15" t="s">
        <v>141</v>
      </c>
      <c r="K62" s="15" t="s">
        <v>297</v>
      </c>
      <c r="M62" s="15">
        <v>0.373</v>
      </c>
      <c r="N62" s="15">
        <v>0.77100000000000002</v>
      </c>
      <c r="O62" s="15">
        <v>5.2999999999999999E-2</v>
      </c>
      <c r="P62" s="15">
        <v>0.14599999999999999</v>
      </c>
      <c r="Q62" s="15">
        <v>6.9000000000000006E-2</v>
      </c>
      <c r="R62" s="15">
        <v>0.29599999999999999</v>
      </c>
      <c r="S62" s="15">
        <v>9.49</v>
      </c>
      <c r="U62" s="15">
        <v>-1.0999999999999999E-2</v>
      </c>
      <c r="V62" s="15">
        <v>210</v>
      </c>
    </row>
    <row r="63" spans="2:22" x14ac:dyDescent="0.25">
      <c r="B63" s="15" t="s">
        <v>122</v>
      </c>
      <c r="C63" s="15" t="s">
        <v>207</v>
      </c>
      <c r="D63" s="15" t="s">
        <v>214</v>
      </c>
      <c r="E63" s="15">
        <v>2023</v>
      </c>
      <c r="F63" s="15" t="s">
        <v>162</v>
      </c>
      <c r="G63" s="15" t="s">
        <v>133</v>
      </c>
      <c r="H63" s="15" t="s">
        <v>296</v>
      </c>
      <c r="I63" s="15" t="s">
        <v>139</v>
      </c>
      <c r="J63" s="15" t="s">
        <v>141</v>
      </c>
      <c r="K63" s="15" t="s">
        <v>297</v>
      </c>
      <c r="L63" s="15" t="s">
        <v>296</v>
      </c>
      <c r="M63" s="15">
        <v>0.25</v>
      </c>
      <c r="N63" s="15">
        <v>0.47</v>
      </c>
      <c r="O63" s="15">
        <v>5.0000000000000001E-3</v>
      </c>
      <c r="P63" s="15">
        <v>0.13400000000000001</v>
      </c>
      <c r="Q63" s="15">
        <v>8.5999999999999993E-2</v>
      </c>
      <c r="R63" s="15">
        <v>0.22700000000000001</v>
      </c>
      <c r="S63" s="15">
        <v>9.2750000000000004</v>
      </c>
      <c r="U63" s="15">
        <v>-1.0999999999999999E-2</v>
      </c>
      <c r="V63" s="15">
        <v>8480</v>
      </c>
    </row>
    <row r="64" spans="2:22" ht="30" x14ac:dyDescent="0.25">
      <c r="B64" s="15" t="s">
        <v>122</v>
      </c>
      <c r="C64" s="15" t="s">
        <v>207</v>
      </c>
      <c r="D64" s="15" t="s">
        <v>214</v>
      </c>
      <c r="E64" s="15">
        <v>2023</v>
      </c>
      <c r="F64" s="15" t="s">
        <v>162</v>
      </c>
      <c r="G64" s="15" t="s">
        <v>133</v>
      </c>
      <c r="H64" s="15" t="s">
        <v>296</v>
      </c>
      <c r="I64" s="15" t="s">
        <v>139</v>
      </c>
      <c r="J64" s="15" t="s">
        <v>141</v>
      </c>
      <c r="K64" s="15" t="s">
        <v>297</v>
      </c>
      <c r="L64" s="15" t="s">
        <v>298</v>
      </c>
      <c r="M64" s="15">
        <v>0.13300000000000001</v>
      </c>
      <c r="N64" s="15">
        <v>0.112</v>
      </c>
      <c r="O64" s="15">
        <v>1.2999999999999999E-2</v>
      </c>
      <c r="P64" s="15">
        <v>0.113</v>
      </c>
      <c r="Q64" s="15">
        <v>6.3E-2</v>
      </c>
      <c r="R64" s="15">
        <v>0.16400000000000001</v>
      </c>
      <c r="S64" s="15">
        <v>9.5210000000000008</v>
      </c>
      <c r="U64" s="15">
        <v>-1.0999999999999999E-2</v>
      </c>
      <c r="V64" s="15">
        <v>70</v>
      </c>
    </row>
    <row r="65" spans="2:22" x14ac:dyDescent="0.25">
      <c r="B65" s="15" t="s">
        <v>122</v>
      </c>
      <c r="C65" s="15" t="s">
        <v>207</v>
      </c>
      <c r="D65" s="15" t="s">
        <v>214</v>
      </c>
      <c r="E65" s="15">
        <v>2023</v>
      </c>
      <c r="F65" s="15" t="s">
        <v>162</v>
      </c>
      <c r="G65" s="15" t="s">
        <v>133</v>
      </c>
      <c r="H65" s="15" t="s">
        <v>296</v>
      </c>
      <c r="I65" s="15" t="s">
        <v>139</v>
      </c>
      <c r="J65" s="15" t="s">
        <v>141</v>
      </c>
      <c r="K65" s="15" t="s">
        <v>297</v>
      </c>
      <c r="L65" s="15" t="s">
        <v>299</v>
      </c>
      <c r="M65" s="15">
        <v>0.35899999999999999</v>
      </c>
      <c r="N65" s="15">
        <v>0.46400000000000002</v>
      </c>
      <c r="O65" s="15">
        <v>3.6999999999999998E-2</v>
      </c>
      <c r="P65" s="15">
        <v>0.17899999999999999</v>
      </c>
      <c r="Q65" s="15">
        <v>9.2999999999999999E-2</v>
      </c>
      <c r="R65" s="15">
        <v>0.39700000000000002</v>
      </c>
      <c r="S65" s="15">
        <v>9.3079999999999998</v>
      </c>
      <c r="U65" s="15">
        <v>-1.0999999999999999E-2</v>
      </c>
      <c r="V65" s="15">
        <v>160</v>
      </c>
    </row>
    <row r="66" spans="2:22" ht="30" x14ac:dyDescent="0.25">
      <c r="B66" s="15" t="s">
        <v>122</v>
      </c>
      <c r="C66" s="15" t="s">
        <v>207</v>
      </c>
      <c r="D66" s="15" t="s">
        <v>214</v>
      </c>
      <c r="E66" s="15">
        <v>2023</v>
      </c>
      <c r="F66" s="15" t="s">
        <v>162</v>
      </c>
      <c r="G66" s="15" t="s">
        <v>133</v>
      </c>
      <c r="H66" s="15" t="s">
        <v>296</v>
      </c>
      <c r="I66" s="15" t="s">
        <v>139</v>
      </c>
      <c r="J66" s="15" t="s">
        <v>141</v>
      </c>
      <c r="K66" s="15" t="s">
        <v>297</v>
      </c>
      <c r="L66" s="15" t="s">
        <v>300</v>
      </c>
      <c r="M66" s="15">
        <v>1.3009999999999999</v>
      </c>
      <c r="N66" s="15">
        <v>1.649</v>
      </c>
      <c r="O66" s="15">
        <v>0.157</v>
      </c>
      <c r="P66" s="15">
        <v>0.86499999999999999</v>
      </c>
      <c r="Q66" s="15">
        <v>0.14399999999999999</v>
      </c>
      <c r="R66" s="15">
        <v>1.782</v>
      </c>
      <c r="S66" s="15">
        <v>9.6329999999999991</v>
      </c>
      <c r="U66" s="15">
        <v>-1.0999999999999999E-2</v>
      </c>
      <c r="V66" s="15">
        <v>110</v>
      </c>
    </row>
    <row r="67" spans="2:22" x14ac:dyDescent="0.25">
      <c r="B67" s="15" t="s">
        <v>122</v>
      </c>
      <c r="C67" s="15" t="s">
        <v>207</v>
      </c>
      <c r="D67" s="15" t="s">
        <v>214</v>
      </c>
      <c r="E67" s="15">
        <v>2023</v>
      </c>
      <c r="F67" s="15" t="s">
        <v>162</v>
      </c>
      <c r="G67" s="15" t="s">
        <v>133</v>
      </c>
      <c r="H67" s="15" t="s">
        <v>296</v>
      </c>
      <c r="I67" s="15" t="s">
        <v>139</v>
      </c>
      <c r="J67" s="15" t="s">
        <v>141</v>
      </c>
      <c r="K67" s="15" t="s">
        <v>297</v>
      </c>
      <c r="L67" s="15" t="s">
        <v>301</v>
      </c>
      <c r="M67" s="15">
        <v>0.20899999999999999</v>
      </c>
      <c r="N67" s="15">
        <v>0.34399999999999997</v>
      </c>
      <c r="O67" s="15">
        <v>4.0000000000000001E-3</v>
      </c>
      <c r="P67" s="15">
        <v>0.13</v>
      </c>
      <c r="Q67" s="15">
        <v>8.4000000000000005E-2</v>
      </c>
      <c r="R67" s="15">
        <v>0.20799999999999999</v>
      </c>
      <c r="S67" s="15">
        <v>9.2620000000000005</v>
      </c>
      <c r="U67" s="15">
        <v>-1.0999999999999999E-2</v>
      </c>
      <c r="V67" s="15">
        <v>6780</v>
      </c>
    </row>
    <row r="68" spans="2:22" ht="30" x14ac:dyDescent="0.25">
      <c r="B68" s="15" t="s">
        <v>122</v>
      </c>
      <c r="C68" s="15" t="s">
        <v>207</v>
      </c>
      <c r="D68" s="15" t="s">
        <v>214</v>
      </c>
      <c r="E68" s="15">
        <v>2023</v>
      </c>
      <c r="F68" s="15" t="s">
        <v>162</v>
      </c>
      <c r="G68" s="15" t="s">
        <v>133</v>
      </c>
      <c r="H68" s="15" t="s">
        <v>296</v>
      </c>
      <c r="I68" s="15" t="s">
        <v>139</v>
      </c>
      <c r="J68" s="15" t="s">
        <v>141</v>
      </c>
      <c r="K68" s="15" t="s">
        <v>297</v>
      </c>
      <c r="L68" s="15" t="s">
        <v>302</v>
      </c>
      <c r="M68" s="15">
        <v>0.318</v>
      </c>
      <c r="N68" s="15">
        <v>0.56200000000000006</v>
      </c>
      <c r="O68" s="15">
        <v>2.8000000000000001E-2</v>
      </c>
      <c r="P68" s="15">
        <v>0.157</v>
      </c>
      <c r="Q68" s="15">
        <v>0.1</v>
      </c>
      <c r="R68" s="15">
        <v>0.28999999999999998</v>
      </c>
      <c r="S68" s="15">
        <v>9.2569999999999997</v>
      </c>
      <c r="U68" s="15">
        <v>-1.0999999999999999E-2</v>
      </c>
      <c r="V68" s="15">
        <v>410</v>
      </c>
    </row>
    <row r="69" spans="2:22" ht="30" x14ac:dyDescent="0.25">
      <c r="B69" s="15" t="s">
        <v>122</v>
      </c>
      <c r="C69" s="15" t="s">
        <v>207</v>
      </c>
      <c r="D69" s="15" t="s">
        <v>214</v>
      </c>
      <c r="E69" s="15">
        <v>2023</v>
      </c>
      <c r="F69" s="15" t="s">
        <v>162</v>
      </c>
      <c r="G69" s="15" t="s">
        <v>133</v>
      </c>
      <c r="H69" s="15" t="s">
        <v>296</v>
      </c>
      <c r="I69" s="15" t="s">
        <v>139</v>
      </c>
      <c r="J69" s="15" t="s">
        <v>141</v>
      </c>
      <c r="K69" s="15" t="s">
        <v>297</v>
      </c>
      <c r="L69" s="15" t="s">
        <v>303</v>
      </c>
      <c r="M69" s="15">
        <v>0.38400000000000001</v>
      </c>
      <c r="N69" s="15">
        <v>0.68799999999999994</v>
      </c>
      <c r="O69" s="15">
        <v>3.9E-2</v>
      </c>
      <c r="P69" s="15">
        <v>0.17899999999999999</v>
      </c>
      <c r="Q69" s="15">
        <v>9.7000000000000003E-2</v>
      </c>
      <c r="R69" s="15">
        <v>0.32300000000000001</v>
      </c>
      <c r="S69" s="15">
        <v>9.2210000000000001</v>
      </c>
      <c r="U69" s="15">
        <v>-1.0999999999999999E-2</v>
      </c>
      <c r="V69" s="15">
        <v>310</v>
      </c>
    </row>
    <row r="70" spans="2:22" x14ac:dyDescent="0.25">
      <c r="B70" s="15" t="s">
        <v>122</v>
      </c>
      <c r="C70" s="15" t="s">
        <v>207</v>
      </c>
      <c r="D70" s="15" t="s">
        <v>214</v>
      </c>
      <c r="E70" s="15">
        <v>2023</v>
      </c>
      <c r="F70" s="15" t="s">
        <v>162</v>
      </c>
      <c r="G70" s="15" t="s">
        <v>133</v>
      </c>
      <c r="H70" s="15" t="s">
        <v>296</v>
      </c>
      <c r="I70" s="15" t="s">
        <v>139</v>
      </c>
      <c r="J70" s="15" t="s">
        <v>141</v>
      </c>
      <c r="K70" s="15" t="s">
        <v>297</v>
      </c>
      <c r="L70" s="15" t="s">
        <v>304</v>
      </c>
      <c r="M70" s="15">
        <v>0.63200000000000001</v>
      </c>
      <c r="N70" s="15">
        <v>0.86599999999999999</v>
      </c>
      <c r="O70" s="15">
        <v>0.112</v>
      </c>
      <c r="P70" s="15">
        <v>0.28399999999999997</v>
      </c>
      <c r="Q70" s="15">
        <v>0.157</v>
      </c>
      <c r="R70" s="15">
        <v>0.61099999999999999</v>
      </c>
      <c r="S70" s="15">
        <v>9.3640000000000008</v>
      </c>
      <c r="U70" s="15">
        <v>-1.0999999999999999E-2</v>
      </c>
      <c r="V70" s="15">
        <v>60</v>
      </c>
    </row>
    <row r="71" spans="2:22" ht="30" x14ac:dyDescent="0.25">
      <c r="B71" s="15" t="s">
        <v>122</v>
      </c>
      <c r="C71" s="15" t="s">
        <v>207</v>
      </c>
      <c r="D71" s="15" t="s">
        <v>214</v>
      </c>
      <c r="E71" s="15">
        <v>2023</v>
      </c>
      <c r="F71" s="15" t="s">
        <v>162</v>
      </c>
      <c r="G71" s="15" t="s">
        <v>133</v>
      </c>
      <c r="H71" s="15" t="s">
        <v>296</v>
      </c>
      <c r="I71" s="15" t="s">
        <v>139</v>
      </c>
      <c r="J71" s="15" t="s">
        <v>141</v>
      </c>
      <c r="K71" s="15" t="s">
        <v>297</v>
      </c>
      <c r="L71" s="15" t="s">
        <v>305</v>
      </c>
      <c r="M71" s="15">
        <v>0.56699999999999995</v>
      </c>
      <c r="N71" s="15">
        <v>0.88300000000000001</v>
      </c>
      <c r="O71" s="15">
        <v>6.8000000000000005E-2</v>
      </c>
      <c r="P71" s="15">
        <v>0.20200000000000001</v>
      </c>
      <c r="Q71" s="15">
        <v>0.109</v>
      </c>
      <c r="R71" s="15">
        <v>0.50700000000000001</v>
      </c>
      <c r="S71" s="15">
        <v>9.4320000000000004</v>
      </c>
      <c r="U71" s="15">
        <v>-1.0999999999999999E-2</v>
      </c>
      <c r="V71" s="15">
        <v>170</v>
      </c>
    </row>
    <row r="72" spans="2:22" x14ac:dyDescent="0.25">
      <c r="B72" s="15" t="s">
        <v>122</v>
      </c>
      <c r="C72" s="15" t="s">
        <v>207</v>
      </c>
      <c r="D72" s="15" t="s">
        <v>214</v>
      </c>
      <c r="E72" s="15">
        <v>2023</v>
      </c>
      <c r="F72" s="15" t="s">
        <v>162</v>
      </c>
      <c r="G72" s="15" t="s">
        <v>133</v>
      </c>
      <c r="H72" s="15" t="s">
        <v>296</v>
      </c>
      <c r="I72" s="15" t="s">
        <v>139</v>
      </c>
      <c r="J72" s="15" t="s">
        <v>141</v>
      </c>
      <c r="K72" s="15" t="s">
        <v>297</v>
      </c>
      <c r="M72" s="15">
        <v>0.35299999999999998</v>
      </c>
      <c r="N72" s="15">
        <v>0.73099999999999998</v>
      </c>
      <c r="O72" s="15">
        <v>0.05</v>
      </c>
      <c r="P72" s="15">
        <v>0.14399999999999999</v>
      </c>
      <c r="Q72" s="15">
        <v>6.6000000000000003E-2</v>
      </c>
      <c r="R72" s="15">
        <v>0.30099999999999999</v>
      </c>
      <c r="S72" s="15">
        <v>9.3070000000000004</v>
      </c>
      <c r="U72" s="15">
        <v>-1.0999999999999999E-2</v>
      </c>
      <c r="V72" s="15">
        <v>210</v>
      </c>
    </row>
    <row r="73" spans="2:22" x14ac:dyDescent="0.25">
      <c r="B73" s="15" t="s">
        <v>122</v>
      </c>
      <c r="C73" s="15" t="s">
        <v>207</v>
      </c>
      <c r="D73" s="15" t="s">
        <v>215</v>
      </c>
      <c r="E73" s="15">
        <v>2023</v>
      </c>
      <c r="F73" s="15" t="s">
        <v>162</v>
      </c>
      <c r="G73" s="15" t="s">
        <v>133</v>
      </c>
      <c r="H73" s="15" t="s">
        <v>296</v>
      </c>
      <c r="I73" s="15" t="s">
        <v>139</v>
      </c>
      <c r="J73" s="15" t="s">
        <v>141</v>
      </c>
      <c r="K73" s="15" t="s">
        <v>297</v>
      </c>
      <c r="L73" s="15" t="s">
        <v>296</v>
      </c>
      <c r="M73" s="15">
        <v>0.23899999999999999</v>
      </c>
      <c r="N73" s="15">
        <v>0.42899999999999999</v>
      </c>
      <c r="O73" s="15">
        <v>5.0000000000000001E-3</v>
      </c>
      <c r="P73" s="15">
        <v>0.13100000000000001</v>
      </c>
      <c r="Q73" s="15">
        <v>8.4000000000000005E-2</v>
      </c>
      <c r="R73" s="15">
        <v>0.222</v>
      </c>
      <c r="S73" s="15">
        <v>9.2759999999999998</v>
      </c>
      <c r="U73" s="15">
        <v>-1.0999999999999999E-2</v>
      </c>
      <c r="V73" s="15">
        <v>8480</v>
      </c>
    </row>
    <row r="74" spans="2:22" ht="30" x14ac:dyDescent="0.25">
      <c r="B74" s="15" t="s">
        <v>122</v>
      </c>
      <c r="C74" s="15" t="s">
        <v>207</v>
      </c>
      <c r="D74" s="15" t="s">
        <v>215</v>
      </c>
      <c r="E74" s="15">
        <v>2023</v>
      </c>
      <c r="F74" s="15" t="s">
        <v>162</v>
      </c>
      <c r="G74" s="15" t="s">
        <v>133</v>
      </c>
      <c r="H74" s="15" t="s">
        <v>296</v>
      </c>
      <c r="I74" s="15" t="s">
        <v>139</v>
      </c>
      <c r="J74" s="15" t="s">
        <v>141</v>
      </c>
      <c r="K74" s="15" t="s">
        <v>297</v>
      </c>
      <c r="L74" s="15" t="s">
        <v>298</v>
      </c>
      <c r="M74" s="15">
        <v>0.13400000000000001</v>
      </c>
      <c r="N74" s="15">
        <v>0.13200000000000001</v>
      </c>
      <c r="O74" s="15">
        <v>1.6E-2</v>
      </c>
      <c r="P74" s="15">
        <v>0.108</v>
      </c>
      <c r="Q74" s="15">
        <v>6.2E-2</v>
      </c>
      <c r="R74" s="15">
        <v>0.152</v>
      </c>
      <c r="S74" s="15">
        <v>9.5220000000000002</v>
      </c>
      <c r="U74" s="15">
        <v>-1.0999999999999999E-2</v>
      </c>
      <c r="V74" s="15">
        <v>70</v>
      </c>
    </row>
    <row r="75" spans="2:22" x14ac:dyDescent="0.25">
      <c r="B75" s="15" t="s">
        <v>122</v>
      </c>
      <c r="C75" s="15" t="s">
        <v>207</v>
      </c>
      <c r="D75" s="15" t="s">
        <v>215</v>
      </c>
      <c r="E75" s="15">
        <v>2023</v>
      </c>
      <c r="F75" s="15" t="s">
        <v>162</v>
      </c>
      <c r="G75" s="15" t="s">
        <v>133</v>
      </c>
      <c r="H75" s="15" t="s">
        <v>296</v>
      </c>
      <c r="I75" s="15" t="s">
        <v>139</v>
      </c>
      <c r="J75" s="15" t="s">
        <v>141</v>
      </c>
      <c r="K75" s="15" t="s">
        <v>297</v>
      </c>
      <c r="L75" s="15" t="s">
        <v>299</v>
      </c>
      <c r="M75" s="15">
        <v>0.35899999999999999</v>
      </c>
      <c r="N75" s="15">
        <v>0.43</v>
      </c>
      <c r="O75" s="15">
        <v>3.4000000000000002E-2</v>
      </c>
      <c r="P75" s="15">
        <v>0.17100000000000001</v>
      </c>
      <c r="Q75" s="15">
        <v>9.2999999999999999E-2</v>
      </c>
      <c r="R75" s="15">
        <v>0.41299999999999998</v>
      </c>
      <c r="S75" s="15">
        <v>9.3089999999999993</v>
      </c>
      <c r="U75" s="15">
        <v>-1.0999999999999999E-2</v>
      </c>
      <c r="V75" s="15">
        <v>160</v>
      </c>
    </row>
    <row r="76" spans="2:22" ht="30" x14ac:dyDescent="0.25">
      <c r="B76" s="15" t="s">
        <v>122</v>
      </c>
      <c r="C76" s="15" t="s">
        <v>207</v>
      </c>
      <c r="D76" s="15" t="s">
        <v>215</v>
      </c>
      <c r="E76" s="15">
        <v>2023</v>
      </c>
      <c r="F76" s="15" t="s">
        <v>162</v>
      </c>
      <c r="G76" s="15" t="s">
        <v>133</v>
      </c>
      <c r="H76" s="15" t="s">
        <v>296</v>
      </c>
      <c r="I76" s="15" t="s">
        <v>139</v>
      </c>
      <c r="J76" s="15" t="s">
        <v>141</v>
      </c>
      <c r="K76" s="15" t="s">
        <v>297</v>
      </c>
      <c r="L76" s="15" t="s">
        <v>300</v>
      </c>
      <c r="M76" s="15">
        <v>1.175</v>
      </c>
      <c r="N76" s="15">
        <v>1.4950000000000001</v>
      </c>
      <c r="O76" s="15">
        <v>0.14299999999999999</v>
      </c>
      <c r="P76" s="15">
        <v>0.65600000000000003</v>
      </c>
      <c r="Q76" s="15">
        <v>0.13900000000000001</v>
      </c>
      <c r="R76" s="15">
        <v>1.8160000000000001</v>
      </c>
      <c r="S76" s="15">
        <v>9.6349999999999998</v>
      </c>
      <c r="U76" s="15">
        <v>-1.0999999999999999E-2</v>
      </c>
      <c r="V76" s="15">
        <v>110</v>
      </c>
    </row>
    <row r="77" spans="2:22" x14ac:dyDescent="0.25">
      <c r="B77" s="15" t="s">
        <v>122</v>
      </c>
      <c r="C77" s="15" t="s">
        <v>207</v>
      </c>
      <c r="D77" s="15" t="s">
        <v>215</v>
      </c>
      <c r="E77" s="15">
        <v>2023</v>
      </c>
      <c r="F77" s="15" t="s">
        <v>162</v>
      </c>
      <c r="G77" s="15" t="s">
        <v>133</v>
      </c>
      <c r="H77" s="15" t="s">
        <v>296</v>
      </c>
      <c r="I77" s="15" t="s">
        <v>139</v>
      </c>
      <c r="J77" s="15" t="s">
        <v>141</v>
      </c>
      <c r="K77" s="15" t="s">
        <v>297</v>
      </c>
      <c r="L77" s="15" t="s">
        <v>301</v>
      </c>
      <c r="M77" s="15">
        <v>0.20100000000000001</v>
      </c>
      <c r="N77" s="15">
        <v>0.317</v>
      </c>
      <c r="O77" s="15">
        <v>4.0000000000000001E-3</v>
      </c>
      <c r="P77" s="15">
        <v>0.127</v>
      </c>
      <c r="Q77" s="15">
        <v>8.3000000000000004E-2</v>
      </c>
      <c r="R77" s="15">
        <v>0.20300000000000001</v>
      </c>
      <c r="S77" s="15">
        <v>9.2629999999999999</v>
      </c>
      <c r="U77" s="15">
        <v>-1.0999999999999999E-2</v>
      </c>
      <c r="V77" s="15">
        <v>6780</v>
      </c>
    </row>
    <row r="78" spans="2:22" ht="30" x14ac:dyDescent="0.25">
      <c r="B78" s="15" t="s">
        <v>122</v>
      </c>
      <c r="C78" s="15" t="s">
        <v>207</v>
      </c>
      <c r="D78" s="15" t="s">
        <v>215</v>
      </c>
      <c r="E78" s="15">
        <v>2023</v>
      </c>
      <c r="F78" s="15" t="s">
        <v>162</v>
      </c>
      <c r="G78" s="15" t="s">
        <v>133</v>
      </c>
      <c r="H78" s="15" t="s">
        <v>296</v>
      </c>
      <c r="I78" s="15" t="s">
        <v>139</v>
      </c>
      <c r="J78" s="15" t="s">
        <v>141</v>
      </c>
      <c r="K78" s="15" t="s">
        <v>297</v>
      </c>
      <c r="L78" s="15" t="s">
        <v>302</v>
      </c>
      <c r="M78" s="15">
        <v>0.3</v>
      </c>
      <c r="N78" s="15">
        <v>0.497</v>
      </c>
      <c r="O78" s="15">
        <v>2.5000000000000001E-2</v>
      </c>
      <c r="P78" s="15">
        <v>0.156</v>
      </c>
      <c r="Q78" s="15">
        <v>9.6000000000000002E-2</v>
      </c>
      <c r="R78" s="15">
        <v>0.28100000000000003</v>
      </c>
      <c r="S78" s="15">
        <v>9.2579999999999991</v>
      </c>
      <c r="U78" s="15">
        <v>-1.0999999999999999E-2</v>
      </c>
      <c r="V78" s="15">
        <v>410</v>
      </c>
    </row>
    <row r="79" spans="2:22" ht="30" x14ac:dyDescent="0.25">
      <c r="B79" s="15" t="s">
        <v>122</v>
      </c>
      <c r="C79" s="15" t="s">
        <v>207</v>
      </c>
      <c r="D79" s="15" t="s">
        <v>215</v>
      </c>
      <c r="E79" s="15">
        <v>2023</v>
      </c>
      <c r="F79" s="15" t="s">
        <v>162</v>
      </c>
      <c r="G79" s="15" t="s">
        <v>133</v>
      </c>
      <c r="H79" s="15" t="s">
        <v>296</v>
      </c>
      <c r="I79" s="15" t="s">
        <v>139</v>
      </c>
      <c r="J79" s="15" t="s">
        <v>141</v>
      </c>
      <c r="K79" s="15" t="s">
        <v>297</v>
      </c>
      <c r="L79" s="15" t="s">
        <v>303</v>
      </c>
      <c r="M79" s="15">
        <v>0.36499999999999999</v>
      </c>
      <c r="N79" s="15">
        <v>0.61399999999999999</v>
      </c>
      <c r="O79" s="15">
        <v>3.5000000000000003E-2</v>
      </c>
      <c r="P79" s="15">
        <v>0.17499999999999999</v>
      </c>
      <c r="Q79" s="15">
        <v>9.8000000000000004E-2</v>
      </c>
      <c r="R79" s="15">
        <v>0.32</v>
      </c>
      <c r="S79" s="15">
        <v>9.2219999999999995</v>
      </c>
      <c r="U79" s="15">
        <v>-1.0999999999999999E-2</v>
      </c>
      <c r="V79" s="15">
        <v>310</v>
      </c>
    </row>
    <row r="80" spans="2:22" x14ac:dyDescent="0.25">
      <c r="B80" s="15" t="s">
        <v>122</v>
      </c>
      <c r="C80" s="15" t="s">
        <v>207</v>
      </c>
      <c r="D80" s="15" t="s">
        <v>215</v>
      </c>
      <c r="E80" s="15">
        <v>2023</v>
      </c>
      <c r="F80" s="15" t="s">
        <v>162</v>
      </c>
      <c r="G80" s="15" t="s">
        <v>133</v>
      </c>
      <c r="H80" s="15" t="s">
        <v>296</v>
      </c>
      <c r="I80" s="15" t="s">
        <v>139</v>
      </c>
      <c r="J80" s="15" t="s">
        <v>141</v>
      </c>
      <c r="K80" s="15" t="s">
        <v>297</v>
      </c>
      <c r="L80" s="15" t="s">
        <v>304</v>
      </c>
      <c r="M80" s="15">
        <v>0.67600000000000005</v>
      </c>
      <c r="N80" s="15">
        <v>0.93899999999999995</v>
      </c>
      <c r="O80" s="15">
        <v>0.121</v>
      </c>
      <c r="P80" s="15">
        <v>0.33300000000000002</v>
      </c>
      <c r="Q80" s="15">
        <v>0.16800000000000001</v>
      </c>
      <c r="R80" s="15">
        <v>0.66800000000000004</v>
      </c>
      <c r="S80" s="15">
        <v>9.3659999999999997</v>
      </c>
      <c r="U80" s="15">
        <v>-1.0999999999999999E-2</v>
      </c>
      <c r="V80" s="15">
        <v>60</v>
      </c>
    </row>
    <row r="81" spans="2:22" ht="30" x14ac:dyDescent="0.25">
      <c r="B81" s="15" t="s">
        <v>122</v>
      </c>
      <c r="C81" s="15" t="s">
        <v>207</v>
      </c>
      <c r="D81" s="15" t="s">
        <v>215</v>
      </c>
      <c r="E81" s="15">
        <v>2023</v>
      </c>
      <c r="F81" s="15" t="s">
        <v>162</v>
      </c>
      <c r="G81" s="15" t="s">
        <v>133</v>
      </c>
      <c r="H81" s="15" t="s">
        <v>296</v>
      </c>
      <c r="I81" s="15" t="s">
        <v>139</v>
      </c>
      <c r="J81" s="15" t="s">
        <v>141</v>
      </c>
      <c r="K81" s="15" t="s">
        <v>297</v>
      </c>
      <c r="L81" s="15" t="s">
        <v>305</v>
      </c>
      <c r="M81" s="15">
        <v>0.52</v>
      </c>
      <c r="N81" s="15">
        <v>0.78100000000000003</v>
      </c>
      <c r="O81" s="15">
        <v>0.06</v>
      </c>
      <c r="P81" s="15">
        <v>0.21</v>
      </c>
      <c r="Q81" s="15">
        <v>9.5000000000000001E-2</v>
      </c>
      <c r="R81" s="15">
        <v>0.502</v>
      </c>
      <c r="S81" s="15">
        <v>9.4329999999999998</v>
      </c>
      <c r="U81" s="15">
        <v>-1.0999999999999999E-2</v>
      </c>
      <c r="V81" s="15">
        <v>170</v>
      </c>
    </row>
    <row r="82" spans="2:22" x14ac:dyDescent="0.25">
      <c r="B82" s="15" t="s">
        <v>122</v>
      </c>
      <c r="C82" s="15" t="s">
        <v>207</v>
      </c>
      <c r="D82" s="15" t="s">
        <v>215</v>
      </c>
      <c r="E82" s="15">
        <v>2023</v>
      </c>
      <c r="F82" s="15" t="s">
        <v>162</v>
      </c>
      <c r="G82" s="15" t="s">
        <v>133</v>
      </c>
      <c r="H82" s="15" t="s">
        <v>296</v>
      </c>
      <c r="I82" s="15" t="s">
        <v>139</v>
      </c>
      <c r="J82" s="15" t="s">
        <v>141</v>
      </c>
      <c r="K82" s="15" t="s">
        <v>297</v>
      </c>
      <c r="M82" s="15">
        <v>0.32500000000000001</v>
      </c>
      <c r="N82" s="15">
        <v>0.63700000000000001</v>
      </c>
      <c r="O82" s="15">
        <v>4.3999999999999997E-2</v>
      </c>
      <c r="P82" s="15">
        <v>0.14099999999999999</v>
      </c>
      <c r="Q82" s="15">
        <v>6.4000000000000001E-2</v>
      </c>
      <c r="R82" s="15">
        <v>0.28100000000000003</v>
      </c>
      <c r="S82" s="15">
        <v>9.3079999999999998</v>
      </c>
      <c r="U82" s="15">
        <v>-1.0999999999999999E-2</v>
      </c>
      <c r="V82" s="15">
        <v>210</v>
      </c>
    </row>
    <row r="83" spans="2:22" x14ac:dyDescent="0.25">
      <c r="B83" s="15" t="s">
        <v>122</v>
      </c>
      <c r="C83" s="15" t="s">
        <v>207</v>
      </c>
      <c r="D83" s="15" t="s">
        <v>216</v>
      </c>
      <c r="E83" s="15">
        <v>2023</v>
      </c>
      <c r="F83" s="15" t="s">
        <v>162</v>
      </c>
      <c r="G83" s="15" t="s">
        <v>133</v>
      </c>
      <c r="H83" s="15" t="s">
        <v>296</v>
      </c>
      <c r="I83" s="15" t="s">
        <v>139</v>
      </c>
      <c r="J83" s="15" t="s">
        <v>141</v>
      </c>
      <c r="K83" s="15" t="s">
        <v>297</v>
      </c>
      <c r="L83" s="15" t="s">
        <v>296</v>
      </c>
      <c r="M83" s="15">
        <v>0.22900000000000001</v>
      </c>
      <c r="N83" s="15">
        <v>0.39</v>
      </c>
      <c r="O83" s="15">
        <v>4.0000000000000001E-3</v>
      </c>
      <c r="P83" s="15">
        <v>0.13</v>
      </c>
      <c r="Q83" s="15">
        <v>8.3000000000000004E-2</v>
      </c>
      <c r="R83" s="15">
        <v>0.219</v>
      </c>
      <c r="S83" s="15">
        <v>9.1560000000000006</v>
      </c>
      <c r="U83" s="15">
        <v>-2E-3</v>
      </c>
      <c r="V83" s="15">
        <v>8480</v>
      </c>
    </row>
    <row r="84" spans="2:22" ht="30" x14ac:dyDescent="0.25">
      <c r="B84" s="15" t="s">
        <v>122</v>
      </c>
      <c r="C84" s="15" t="s">
        <v>207</v>
      </c>
      <c r="D84" s="15" t="s">
        <v>216</v>
      </c>
      <c r="E84" s="15">
        <v>2023</v>
      </c>
      <c r="F84" s="15" t="s">
        <v>162</v>
      </c>
      <c r="G84" s="15" t="s">
        <v>133</v>
      </c>
      <c r="H84" s="15" t="s">
        <v>296</v>
      </c>
      <c r="I84" s="15" t="s">
        <v>139</v>
      </c>
      <c r="J84" s="15" t="s">
        <v>141</v>
      </c>
      <c r="K84" s="15" t="s">
        <v>297</v>
      </c>
      <c r="L84" s="15" t="s">
        <v>298</v>
      </c>
      <c r="M84" s="15">
        <v>0.13300000000000001</v>
      </c>
      <c r="N84" s="15">
        <v>0.153</v>
      </c>
      <c r="O84" s="15">
        <v>1.7999999999999999E-2</v>
      </c>
      <c r="P84" s="15">
        <v>0.104</v>
      </c>
      <c r="Q84" s="15">
        <v>0.06</v>
      </c>
      <c r="R84" s="15">
        <v>0.14699999999999999</v>
      </c>
      <c r="S84" s="15">
        <v>9.4079999999999995</v>
      </c>
      <c r="U84" s="15">
        <v>-1.0999999999999999E-2</v>
      </c>
      <c r="V84" s="15">
        <v>70</v>
      </c>
    </row>
    <row r="85" spans="2:22" x14ac:dyDescent="0.25">
      <c r="B85" s="15" t="s">
        <v>122</v>
      </c>
      <c r="C85" s="15" t="s">
        <v>207</v>
      </c>
      <c r="D85" s="15" t="s">
        <v>216</v>
      </c>
      <c r="E85" s="15">
        <v>2023</v>
      </c>
      <c r="F85" s="15" t="s">
        <v>162</v>
      </c>
      <c r="G85" s="15" t="s">
        <v>133</v>
      </c>
      <c r="H85" s="15" t="s">
        <v>296</v>
      </c>
      <c r="I85" s="15" t="s">
        <v>139</v>
      </c>
      <c r="J85" s="15" t="s">
        <v>141</v>
      </c>
      <c r="K85" s="15" t="s">
        <v>297</v>
      </c>
      <c r="L85" s="15" t="s">
        <v>299</v>
      </c>
      <c r="M85" s="15">
        <v>0.34699999999999998</v>
      </c>
      <c r="N85" s="15">
        <v>0.42799999999999999</v>
      </c>
      <c r="O85" s="15">
        <v>3.4000000000000002E-2</v>
      </c>
      <c r="P85" s="15">
        <v>0.17499999999999999</v>
      </c>
      <c r="Q85" s="15">
        <v>9.5000000000000001E-2</v>
      </c>
      <c r="R85" s="15">
        <v>0.41399999999999998</v>
      </c>
      <c r="S85" s="15">
        <v>9.1869999999999994</v>
      </c>
      <c r="U85" s="15">
        <v>-1.0999999999999999E-2</v>
      </c>
      <c r="V85" s="15">
        <v>160</v>
      </c>
    </row>
    <row r="86" spans="2:22" ht="30" x14ac:dyDescent="0.25">
      <c r="B86" s="15" t="s">
        <v>122</v>
      </c>
      <c r="C86" s="15" t="s">
        <v>207</v>
      </c>
      <c r="D86" s="15" t="s">
        <v>216</v>
      </c>
      <c r="E86" s="15">
        <v>2023</v>
      </c>
      <c r="F86" s="15" t="s">
        <v>162</v>
      </c>
      <c r="G86" s="15" t="s">
        <v>133</v>
      </c>
      <c r="H86" s="15" t="s">
        <v>296</v>
      </c>
      <c r="I86" s="15" t="s">
        <v>139</v>
      </c>
      <c r="J86" s="15" t="s">
        <v>141</v>
      </c>
      <c r="K86" s="15" t="s">
        <v>297</v>
      </c>
      <c r="L86" s="15" t="s">
        <v>300</v>
      </c>
      <c r="M86" s="15">
        <v>1.036</v>
      </c>
      <c r="N86" s="15">
        <v>1.347</v>
      </c>
      <c r="O86" s="15">
        <v>0.128</v>
      </c>
      <c r="P86" s="15">
        <v>0.57599999999999996</v>
      </c>
      <c r="Q86" s="15">
        <v>0.13700000000000001</v>
      </c>
      <c r="R86" s="15">
        <v>1.4510000000000001</v>
      </c>
      <c r="S86" s="15">
        <v>9.5169999999999995</v>
      </c>
      <c r="U86" s="15">
        <v>-1.0999999999999999E-2</v>
      </c>
      <c r="V86" s="15">
        <v>110</v>
      </c>
    </row>
    <row r="87" spans="2:22" x14ac:dyDescent="0.25">
      <c r="B87" s="15" t="s">
        <v>122</v>
      </c>
      <c r="C87" s="15" t="s">
        <v>207</v>
      </c>
      <c r="D87" s="15" t="s">
        <v>216</v>
      </c>
      <c r="E87" s="15">
        <v>2023</v>
      </c>
      <c r="F87" s="15" t="s">
        <v>162</v>
      </c>
      <c r="G87" s="15" t="s">
        <v>133</v>
      </c>
      <c r="H87" s="15" t="s">
        <v>296</v>
      </c>
      <c r="I87" s="15" t="s">
        <v>139</v>
      </c>
      <c r="J87" s="15" t="s">
        <v>141</v>
      </c>
      <c r="K87" s="15" t="s">
        <v>297</v>
      </c>
      <c r="L87" s="15" t="s">
        <v>301</v>
      </c>
      <c r="M87" s="15">
        <v>0.19500000000000001</v>
      </c>
      <c r="N87" s="15">
        <v>0.28799999999999998</v>
      </c>
      <c r="O87" s="15">
        <v>3.0000000000000001E-3</v>
      </c>
      <c r="P87" s="15">
        <v>0.126</v>
      </c>
      <c r="Q87" s="15">
        <v>8.2000000000000003E-2</v>
      </c>
      <c r="R87" s="15">
        <v>0.20100000000000001</v>
      </c>
      <c r="S87" s="15">
        <v>9.1430000000000007</v>
      </c>
      <c r="U87" s="15">
        <v>-1.0999999999999999E-2</v>
      </c>
      <c r="V87" s="15">
        <v>6780</v>
      </c>
    </row>
    <row r="88" spans="2:22" ht="30" x14ac:dyDescent="0.25">
      <c r="B88" s="15" t="s">
        <v>122</v>
      </c>
      <c r="C88" s="15" t="s">
        <v>207</v>
      </c>
      <c r="D88" s="15" t="s">
        <v>216</v>
      </c>
      <c r="E88" s="15">
        <v>2023</v>
      </c>
      <c r="F88" s="15" t="s">
        <v>162</v>
      </c>
      <c r="G88" s="15" t="s">
        <v>133</v>
      </c>
      <c r="H88" s="15" t="s">
        <v>296</v>
      </c>
      <c r="I88" s="15" t="s">
        <v>139</v>
      </c>
      <c r="J88" s="15" t="s">
        <v>141</v>
      </c>
      <c r="K88" s="15" t="s">
        <v>297</v>
      </c>
      <c r="L88" s="15" t="s">
        <v>302</v>
      </c>
      <c r="M88" s="15">
        <v>0.28799999999999998</v>
      </c>
      <c r="N88" s="15">
        <v>0.45100000000000001</v>
      </c>
      <c r="O88" s="15">
        <v>2.1999999999999999E-2</v>
      </c>
      <c r="P88" s="15">
        <v>0.153</v>
      </c>
      <c r="Q88" s="15">
        <v>9.5000000000000001E-2</v>
      </c>
      <c r="R88" s="15">
        <v>0.27800000000000002</v>
      </c>
      <c r="S88" s="15">
        <v>9.1359999999999992</v>
      </c>
      <c r="U88" s="15">
        <v>-1.0999999999999999E-2</v>
      </c>
      <c r="V88" s="15">
        <v>410</v>
      </c>
    </row>
    <row r="89" spans="2:22" ht="30" x14ac:dyDescent="0.25">
      <c r="B89" s="15" t="s">
        <v>122</v>
      </c>
      <c r="C89" s="15" t="s">
        <v>207</v>
      </c>
      <c r="D89" s="15" t="s">
        <v>216</v>
      </c>
      <c r="E89" s="15">
        <v>2023</v>
      </c>
      <c r="F89" s="15" t="s">
        <v>162</v>
      </c>
      <c r="G89" s="15" t="s">
        <v>133</v>
      </c>
      <c r="H89" s="15" t="s">
        <v>296</v>
      </c>
      <c r="I89" s="15" t="s">
        <v>139</v>
      </c>
      <c r="J89" s="15" t="s">
        <v>141</v>
      </c>
      <c r="K89" s="15" t="s">
        <v>297</v>
      </c>
      <c r="L89" s="15" t="s">
        <v>303</v>
      </c>
      <c r="M89" s="15">
        <v>0.34599999999999997</v>
      </c>
      <c r="N89" s="15">
        <v>0.56599999999999995</v>
      </c>
      <c r="O89" s="15">
        <v>3.2000000000000001E-2</v>
      </c>
      <c r="P89" s="15">
        <v>0.17699999999999999</v>
      </c>
      <c r="Q89" s="15">
        <v>9.7000000000000003E-2</v>
      </c>
      <c r="R89" s="15">
        <v>0.308</v>
      </c>
      <c r="S89" s="15">
        <v>9.1039999999999992</v>
      </c>
      <c r="U89" s="15">
        <v>0.22800000000000001</v>
      </c>
      <c r="V89" s="15">
        <v>310</v>
      </c>
    </row>
    <row r="90" spans="2:22" x14ac:dyDescent="0.25">
      <c r="B90" s="15" t="s">
        <v>122</v>
      </c>
      <c r="C90" s="15" t="s">
        <v>207</v>
      </c>
      <c r="D90" s="15" t="s">
        <v>216</v>
      </c>
      <c r="E90" s="15">
        <v>2023</v>
      </c>
      <c r="F90" s="15" t="s">
        <v>162</v>
      </c>
      <c r="G90" s="15" t="s">
        <v>133</v>
      </c>
      <c r="H90" s="15" t="s">
        <v>296</v>
      </c>
      <c r="I90" s="15" t="s">
        <v>139</v>
      </c>
      <c r="J90" s="15" t="s">
        <v>141</v>
      </c>
      <c r="K90" s="15" t="s">
        <v>297</v>
      </c>
      <c r="L90" s="15" t="s">
        <v>304</v>
      </c>
      <c r="M90" s="15">
        <v>0.67100000000000004</v>
      </c>
      <c r="N90" s="15">
        <v>0.80800000000000005</v>
      </c>
      <c r="O90" s="15">
        <v>0.104</v>
      </c>
      <c r="P90" s="15">
        <v>0.32500000000000001</v>
      </c>
      <c r="Q90" s="15">
        <v>0.17100000000000001</v>
      </c>
      <c r="R90" s="15">
        <v>0.66500000000000004</v>
      </c>
      <c r="S90" s="15">
        <v>9.25</v>
      </c>
      <c r="U90" s="15">
        <v>-1.0999999999999999E-2</v>
      </c>
      <c r="V90" s="15">
        <v>60</v>
      </c>
    </row>
    <row r="91" spans="2:22" ht="30" x14ac:dyDescent="0.25">
      <c r="B91" s="15" t="s">
        <v>122</v>
      </c>
      <c r="C91" s="15" t="s">
        <v>207</v>
      </c>
      <c r="D91" s="15" t="s">
        <v>216</v>
      </c>
      <c r="E91" s="15">
        <v>2023</v>
      </c>
      <c r="F91" s="15" t="s">
        <v>162</v>
      </c>
      <c r="G91" s="15" t="s">
        <v>133</v>
      </c>
      <c r="H91" s="15" t="s">
        <v>296</v>
      </c>
      <c r="I91" s="15" t="s">
        <v>139</v>
      </c>
      <c r="J91" s="15" t="s">
        <v>141</v>
      </c>
      <c r="K91" s="15" t="s">
        <v>297</v>
      </c>
      <c r="L91" s="15" t="s">
        <v>305</v>
      </c>
      <c r="M91" s="15">
        <v>0.47299999999999998</v>
      </c>
      <c r="N91" s="15">
        <v>0.72599999999999998</v>
      </c>
      <c r="O91" s="15">
        <v>5.6000000000000001E-2</v>
      </c>
      <c r="P91" s="15">
        <v>0.20100000000000001</v>
      </c>
      <c r="Q91" s="15">
        <v>0.11</v>
      </c>
      <c r="R91" s="15">
        <v>0.502</v>
      </c>
      <c r="S91" s="15">
        <v>9.3160000000000007</v>
      </c>
      <c r="U91" s="15">
        <v>-1.0999999999999999E-2</v>
      </c>
      <c r="V91" s="15">
        <v>170</v>
      </c>
    </row>
    <row r="92" spans="2:22" x14ac:dyDescent="0.25">
      <c r="B92" s="15" t="s">
        <v>122</v>
      </c>
      <c r="C92" s="15" t="s">
        <v>207</v>
      </c>
      <c r="D92" s="15" t="s">
        <v>216</v>
      </c>
      <c r="E92" s="15">
        <v>2023</v>
      </c>
      <c r="F92" s="15" t="s">
        <v>162</v>
      </c>
      <c r="G92" s="15" t="s">
        <v>133</v>
      </c>
      <c r="H92" s="15" t="s">
        <v>296</v>
      </c>
      <c r="I92" s="15" t="s">
        <v>139</v>
      </c>
      <c r="J92" s="15" t="s">
        <v>141</v>
      </c>
      <c r="K92" s="15" t="s">
        <v>297</v>
      </c>
      <c r="M92" s="15">
        <v>0.32</v>
      </c>
      <c r="N92" s="15">
        <v>0.60599999999999998</v>
      </c>
      <c r="O92" s="15">
        <v>4.2000000000000003E-2</v>
      </c>
      <c r="P92" s="15">
        <v>0.14099999999999999</v>
      </c>
      <c r="Q92" s="15">
        <v>6.7000000000000004E-2</v>
      </c>
      <c r="R92" s="15">
        <v>0.28100000000000003</v>
      </c>
      <c r="S92" s="15">
        <v>9.1890000000000001</v>
      </c>
      <c r="U92" s="15">
        <v>-1.0999999999999999E-2</v>
      </c>
      <c r="V92" s="15">
        <v>210</v>
      </c>
    </row>
    <row r="93" spans="2:22" x14ac:dyDescent="0.25">
      <c r="B93" s="15" t="s">
        <v>122</v>
      </c>
      <c r="C93" s="15" t="s">
        <v>207</v>
      </c>
      <c r="D93" s="15" t="s">
        <v>217</v>
      </c>
      <c r="E93" s="15">
        <v>2023</v>
      </c>
      <c r="F93" s="15" t="s">
        <v>162</v>
      </c>
      <c r="G93" s="15" t="s">
        <v>133</v>
      </c>
      <c r="H93" s="15" t="s">
        <v>296</v>
      </c>
      <c r="I93" s="15" t="s">
        <v>139</v>
      </c>
      <c r="J93" s="15" t="s">
        <v>141</v>
      </c>
      <c r="K93" s="15" t="s">
        <v>297</v>
      </c>
      <c r="L93" s="15" t="s">
        <v>296</v>
      </c>
      <c r="M93" s="15">
        <v>0.22</v>
      </c>
      <c r="N93" s="15">
        <v>0.34100000000000003</v>
      </c>
      <c r="O93" s="15">
        <v>4.0000000000000001E-3</v>
      </c>
      <c r="P93" s="15">
        <v>0.13100000000000001</v>
      </c>
      <c r="Q93" s="15">
        <v>8.4000000000000005E-2</v>
      </c>
      <c r="R93" s="15">
        <v>0.219</v>
      </c>
      <c r="S93" s="15">
        <v>9.1560000000000006</v>
      </c>
      <c r="U93" s="15">
        <v>-2E-3</v>
      </c>
      <c r="V93" s="15">
        <v>8480</v>
      </c>
    </row>
    <row r="94" spans="2:22" ht="30" x14ac:dyDescent="0.25">
      <c r="B94" s="15" t="s">
        <v>122</v>
      </c>
      <c r="C94" s="15" t="s">
        <v>207</v>
      </c>
      <c r="D94" s="15" t="s">
        <v>217</v>
      </c>
      <c r="E94" s="15">
        <v>2023</v>
      </c>
      <c r="F94" s="15" t="s">
        <v>162</v>
      </c>
      <c r="G94" s="15" t="s">
        <v>133</v>
      </c>
      <c r="H94" s="15" t="s">
        <v>296</v>
      </c>
      <c r="I94" s="15" t="s">
        <v>139</v>
      </c>
      <c r="J94" s="15" t="s">
        <v>141</v>
      </c>
      <c r="K94" s="15" t="s">
        <v>297</v>
      </c>
      <c r="L94" s="15" t="s">
        <v>298</v>
      </c>
      <c r="M94" s="15">
        <v>0.128</v>
      </c>
      <c r="N94" s="15">
        <v>0.109</v>
      </c>
      <c r="O94" s="15">
        <v>1.2999999999999999E-2</v>
      </c>
      <c r="P94" s="15">
        <v>0.107</v>
      </c>
      <c r="Q94" s="15">
        <v>5.8000000000000003E-2</v>
      </c>
      <c r="R94" s="15">
        <v>0.14499999999999999</v>
      </c>
      <c r="S94" s="15">
        <v>9.407</v>
      </c>
      <c r="U94" s="15">
        <v>-1.0999999999999999E-2</v>
      </c>
      <c r="V94" s="15">
        <v>70</v>
      </c>
    </row>
    <row r="95" spans="2:22" x14ac:dyDescent="0.25">
      <c r="B95" s="15" t="s">
        <v>122</v>
      </c>
      <c r="C95" s="15" t="s">
        <v>207</v>
      </c>
      <c r="D95" s="15" t="s">
        <v>217</v>
      </c>
      <c r="E95" s="15">
        <v>2023</v>
      </c>
      <c r="F95" s="15" t="s">
        <v>162</v>
      </c>
      <c r="G95" s="15" t="s">
        <v>133</v>
      </c>
      <c r="H95" s="15" t="s">
        <v>296</v>
      </c>
      <c r="I95" s="15" t="s">
        <v>139</v>
      </c>
      <c r="J95" s="15" t="s">
        <v>141</v>
      </c>
      <c r="K95" s="15" t="s">
        <v>297</v>
      </c>
      <c r="L95" s="15" t="s">
        <v>299</v>
      </c>
      <c r="M95" s="15">
        <v>0.34100000000000003</v>
      </c>
      <c r="N95" s="15">
        <v>0.434</v>
      </c>
      <c r="O95" s="15">
        <v>3.4000000000000002E-2</v>
      </c>
      <c r="P95" s="15">
        <v>0.17</v>
      </c>
      <c r="Q95" s="15">
        <v>9.7000000000000003E-2</v>
      </c>
      <c r="R95" s="15">
        <v>0.39400000000000002</v>
      </c>
      <c r="S95" s="15">
        <v>9.1869999999999994</v>
      </c>
      <c r="U95" s="15">
        <v>-1.0999999999999999E-2</v>
      </c>
      <c r="V95" s="15">
        <v>160</v>
      </c>
    </row>
    <row r="96" spans="2:22" ht="30" x14ac:dyDescent="0.25">
      <c r="B96" s="15" t="s">
        <v>122</v>
      </c>
      <c r="C96" s="15" t="s">
        <v>207</v>
      </c>
      <c r="D96" s="15" t="s">
        <v>217</v>
      </c>
      <c r="E96" s="15">
        <v>2023</v>
      </c>
      <c r="F96" s="15" t="s">
        <v>162</v>
      </c>
      <c r="G96" s="15" t="s">
        <v>133</v>
      </c>
      <c r="H96" s="15" t="s">
        <v>296</v>
      </c>
      <c r="I96" s="15" t="s">
        <v>139</v>
      </c>
      <c r="J96" s="15" t="s">
        <v>141</v>
      </c>
      <c r="K96" s="15" t="s">
        <v>297</v>
      </c>
      <c r="L96" s="15" t="s">
        <v>300</v>
      </c>
      <c r="M96" s="15">
        <v>0.91700000000000004</v>
      </c>
      <c r="N96" s="15">
        <v>1.1559999999999999</v>
      </c>
      <c r="O96" s="15">
        <v>0.11</v>
      </c>
      <c r="P96" s="15">
        <v>0.52800000000000002</v>
      </c>
      <c r="Q96" s="15">
        <v>0.14399999999999999</v>
      </c>
      <c r="R96" s="15">
        <v>1.349</v>
      </c>
      <c r="S96" s="15">
        <v>9.5169999999999995</v>
      </c>
      <c r="U96" s="15">
        <v>-1.0999999999999999E-2</v>
      </c>
      <c r="V96" s="15">
        <v>110</v>
      </c>
    </row>
    <row r="97" spans="2:22" x14ac:dyDescent="0.25">
      <c r="B97" s="15" t="s">
        <v>122</v>
      </c>
      <c r="C97" s="15" t="s">
        <v>207</v>
      </c>
      <c r="D97" s="15" t="s">
        <v>217</v>
      </c>
      <c r="E97" s="15">
        <v>2023</v>
      </c>
      <c r="F97" s="15" t="s">
        <v>162</v>
      </c>
      <c r="G97" s="15" t="s">
        <v>133</v>
      </c>
      <c r="H97" s="15" t="s">
        <v>296</v>
      </c>
      <c r="I97" s="15" t="s">
        <v>139</v>
      </c>
      <c r="J97" s="15" t="s">
        <v>141</v>
      </c>
      <c r="K97" s="15" t="s">
        <v>297</v>
      </c>
      <c r="L97" s="15" t="s">
        <v>301</v>
      </c>
      <c r="M97" s="15">
        <v>0.188</v>
      </c>
      <c r="N97" s="15">
        <v>0.24399999999999999</v>
      </c>
      <c r="O97" s="15">
        <v>3.0000000000000001E-3</v>
      </c>
      <c r="P97" s="15">
        <v>0.126</v>
      </c>
      <c r="Q97" s="15">
        <v>8.2000000000000003E-2</v>
      </c>
      <c r="R97" s="15">
        <v>0.20100000000000001</v>
      </c>
      <c r="S97" s="15">
        <v>9.1430000000000007</v>
      </c>
      <c r="U97" s="15">
        <v>-1.0999999999999999E-2</v>
      </c>
      <c r="V97" s="15">
        <v>6780</v>
      </c>
    </row>
    <row r="98" spans="2:22" ht="30" x14ac:dyDescent="0.25">
      <c r="B98" s="15" t="s">
        <v>122</v>
      </c>
      <c r="C98" s="15" t="s">
        <v>207</v>
      </c>
      <c r="D98" s="15" t="s">
        <v>217</v>
      </c>
      <c r="E98" s="15">
        <v>2023</v>
      </c>
      <c r="F98" s="15" t="s">
        <v>162</v>
      </c>
      <c r="G98" s="15" t="s">
        <v>133</v>
      </c>
      <c r="H98" s="15" t="s">
        <v>296</v>
      </c>
      <c r="I98" s="15" t="s">
        <v>139</v>
      </c>
      <c r="J98" s="15" t="s">
        <v>141</v>
      </c>
      <c r="K98" s="15" t="s">
        <v>297</v>
      </c>
      <c r="L98" s="15" t="s">
        <v>302</v>
      </c>
      <c r="M98" s="15">
        <v>0.27300000000000002</v>
      </c>
      <c r="N98" s="15">
        <v>0.38900000000000001</v>
      </c>
      <c r="O98" s="15">
        <v>1.9E-2</v>
      </c>
      <c r="P98" s="15">
        <v>0.14699999999999999</v>
      </c>
      <c r="Q98" s="15">
        <v>9.5000000000000001E-2</v>
      </c>
      <c r="R98" s="15">
        <v>0.27900000000000003</v>
      </c>
      <c r="S98" s="15">
        <v>9.1349999999999998</v>
      </c>
      <c r="U98" s="15">
        <v>-1.0999999999999999E-2</v>
      </c>
      <c r="V98" s="15">
        <v>410</v>
      </c>
    </row>
    <row r="99" spans="2:22" ht="30" x14ac:dyDescent="0.25">
      <c r="B99" s="15" t="s">
        <v>122</v>
      </c>
      <c r="C99" s="15" t="s">
        <v>207</v>
      </c>
      <c r="D99" s="15" t="s">
        <v>217</v>
      </c>
      <c r="E99" s="15">
        <v>2023</v>
      </c>
      <c r="F99" s="15" t="s">
        <v>162</v>
      </c>
      <c r="G99" s="15" t="s">
        <v>133</v>
      </c>
      <c r="H99" s="15" t="s">
        <v>296</v>
      </c>
      <c r="I99" s="15" t="s">
        <v>139</v>
      </c>
      <c r="J99" s="15" t="s">
        <v>141</v>
      </c>
      <c r="K99" s="15" t="s">
        <v>297</v>
      </c>
      <c r="L99" s="15" t="s">
        <v>303</v>
      </c>
      <c r="M99" s="15">
        <v>0.318</v>
      </c>
      <c r="N99" s="15">
        <v>0.47599999999999998</v>
      </c>
      <c r="O99" s="15">
        <v>2.7E-2</v>
      </c>
      <c r="P99" s="15">
        <v>0.17</v>
      </c>
      <c r="Q99" s="15">
        <v>9.5000000000000001E-2</v>
      </c>
      <c r="R99" s="15">
        <v>0.31</v>
      </c>
      <c r="S99" s="15">
        <v>9.1039999999999992</v>
      </c>
      <c r="U99" s="15">
        <v>0.22800000000000001</v>
      </c>
      <c r="V99" s="15">
        <v>310</v>
      </c>
    </row>
    <row r="100" spans="2:22" x14ac:dyDescent="0.25">
      <c r="B100" s="15" t="s">
        <v>122</v>
      </c>
      <c r="C100" s="15" t="s">
        <v>207</v>
      </c>
      <c r="D100" s="15" t="s">
        <v>217</v>
      </c>
      <c r="E100" s="15">
        <v>2023</v>
      </c>
      <c r="F100" s="15" t="s">
        <v>162</v>
      </c>
      <c r="G100" s="15" t="s">
        <v>133</v>
      </c>
      <c r="H100" s="15" t="s">
        <v>296</v>
      </c>
      <c r="I100" s="15" t="s">
        <v>139</v>
      </c>
      <c r="J100" s="15" t="s">
        <v>141</v>
      </c>
      <c r="K100" s="15" t="s">
        <v>297</v>
      </c>
      <c r="L100" s="15" t="s">
        <v>304</v>
      </c>
      <c r="M100" s="15">
        <v>0.70599999999999996</v>
      </c>
      <c r="N100" s="15">
        <v>0.84799999999999998</v>
      </c>
      <c r="O100" s="15">
        <v>0.109</v>
      </c>
      <c r="P100" s="15">
        <v>0.32400000000000001</v>
      </c>
      <c r="Q100" s="15">
        <v>0.16500000000000001</v>
      </c>
      <c r="R100" s="15">
        <v>0.68700000000000006</v>
      </c>
      <c r="S100" s="15">
        <v>9.25</v>
      </c>
      <c r="U100" s="15">
        <v>-1.0999999999999999E-2</v>
      </c>
      <c r="V100" s="15">
        <v>60</v>
      </c>
    </row>
    <row r="101" spans="2:22" ht="30" x14ac:dyDescent="0.25">
      <c r="B101" s="15" t="s">
        <v>122</v>
      </c>
      <c r="C101" s="15" t="s">
        <v>207</v>
      </c>
      <c r="D101" s="15" t="s">
        <v>217</v>
      </c>
      <c r="E101" s="15">
        <v>2023</v>
      </c>
      <c r="F101" s="15" t="s">
        <v>162</v>
      </c>
      <c r="G101" s="15" t="s">
        <v>133</v>
      </c>
      <c r="H101" s="15" t="s">
        <v>296</v>
      </c>
      <c r="I101" s="15" t="s">
        <v>139</v>
      </c>
      <c r="J101" s="15" t="s">
        <v>141</v>
      </c>
      <c r="K101" s="15" t="s">
        <v>297</v>
      </c>
      <c r="L101" s="15" t="s">
        <v>305</v>
      </c>
      <c r="M101" s="15">
        <v>0.48</v>
      </c>
      <c r="N101" s="15">
        <v>0.67900000000000005</v>
      </c>
      <c r="O101" s="15">
        <v>5.1999999999999998E-2</v>
      </c>
      <c r="P101" s="15">
        <v>0.20799999999999999</v>
      </c>
      <c r="Q101" s="15">
        <v>0.11600000000000001</v>
      </c>
      <c r="R101" s="15">
        <v>0.55600000000000005</v>
      </c>
      <c r="S101" s="15">
        <v>9.3160000000000007</v>
      </c>
      <c r="U101" s="15">
        <v>-1.0999999999999999E-2</v>
      </c>
      <c r="V101" s="15">
        <v>170</v>
      </c>
    </row>
    <row r="102" spans="2:22" x14ac:dyDescent="0.25">
      <c r="B102" s="15" t="s">
        <v>122</v>
      </c>
      <c r="C102" s="15" t="s">
        <v>207</v>
      </c>
      <c r="D102" s="15" t="s">
        <v>217</v>
      </c>
      <c r="E102" s="15">
        <v>2023</v>
      </c>
      <c r="F102" s="15" t="s">
        <v>162</v>
      </c>
      <c r="G102" s="15" t="s">
        <v>133</v>
      </c>
      <c r="H102" s="15" t="s">
        <v>296</v>
      </c>
      <c r="I102" s="15" t="s">
        <v>139</v>
      </c>
      <c r="J102" s="15" t="s">
        <v>141</v>
      </c>
      <c r="K102" s="15" t="s">
        <v>297</v>
      </c>
      <c r="M102" s="15">
        <v>0.30199999999999999</v>
      </c>
      <c r="N102" s="15">
        <v>0.54400000000000004</v>
      </c>
      <c r="O102" s="15">
        <v>3.7999999999999999E-2</v>
      </c>
      <c r="P102" s="15">
        <v>0.14000000000000001</v>
      </c>
      <c r="Q102" s="15">
        <v>7.1999999999999995E-2</v>
      </c>
      <c r="R102" s="15">
        <v>0.26100000000000001</v>
      </c>
      <c r="S102" s="15">
        <v>9.1890000000000001</v>
      </c>
      <c r="U102" s="15">
        <v>-1.0999999999999999E-2</v>
      </c>
      <c r="V102" s="15">
        <v>210</v>
      </c>
    </row>
    <row r="103" spans="2:22" x14ac:dyDescent="0.25">
      <c r="B103" s="15" t="s">
        <v>122</v>
      </c>
      <c r="C103" s="15" t="s">
        <v>207</v>
      </c>
      <c r="D103" s="15" t="s">
        <v>218</v>
      </c>
      <c r="E103" s="15">
        <v>2023</v>
      </c>
      <c r="F103" s="15" t="s">
        <v>162</v>
      </c>
      <c r="G103" s="15" t="s">
        <v>133</v>
      </c>
      <c r="H103" s="15" t="s">
        <v>296</v>
      </c>
      <c r="I103" s="15" t="s">
        <v>139</v>
      </c>
      <c r="J103" s="15" t="s">
        <v>141</v>
      </c>
      <c r="K103" s="15" t="s">
        <v>297</v>
      </c>
      <c r="L103" s="15" t="s">
        <v>296</v>
      </c>
      <c r="M103" s="15">
        <v>0.21</v>
      </c>
      <c r="N103" s="15">
        <v>0.29099999999999998</v>
      </c>
      <c r="O103" s="15">
        <v>3.0000000000000001E-3</v>
      </c>
      <c r="P103" s="15">
        <v>0.13100000000000001</v>
      </c>
      <c r="Q103" s="15">
        <v>8.4000000000000005E-2</v>
      </c>
      <c r="R103" s="15">
        <v>0.22</v>
      </c>
      <c r="S103" s="15">
        <v>9.0820000000000007</v>
      </c>
      <c r="U103" s="15">
        <v>271.05200000000002</v>
      </c>
      <c r="V103" s="15">
        <v>8480</v>
      </c>
    </row>
    <row r="104" spans="2:22" ht="30" x14ac:dyDescent="0.25">
      <c r="B104" s="15" t="s">
        <v>122</v>
      </c>
      <c r="C104" s="15" t="s">
        <v>207</v>
      </c>
      <c r="D104" s="15" t="s">
        <v>218</v>
      </c>
      <c r="E104" s="15">
        <v>2023</v>
      </c>
      <c r="F104" s="15" t="s">
        <v>162</v>
      </c>
      <c r="G104" s="15" t="s">
        <v>133</v>
      </c>
      <c r="H104" s="15" t="s">
        <v>296</v>
      </c>
      <c r="I104" s="15" t="s">
        <v>139</v>
      </c>
      <c r="J104" s="15" t="s">
        <v>141</v>
      </c>
      <c r="K104" s="15" t="s">
        <v>297</v>
      </c>
      <c r="L104" s="15" t="s">
        <v>298</v>
      </c>
      <c r="M104" s="15">
        <v>0.129</v>
      </c>
      <c r="N104" s="15">
        <v>0.10100000000000001</v>
      </c>
      <c r="O104" s="15">
        <v>1.2E-2</v>
      </c>
      <c r="P104" s="15">
        <v>0.108</v>
      </c>
      <c r="Q104" s="15">
        <v>5.8000000000000003E-2</v>
      </c>
      <c r="R104" s="15">
        <v>0.14399999999999999</v>
      </c>
      <c r="S104" s="15">
        <v>9.3330000000000002</v>
      </c>
      <c r="U104" s="15">
        <v>270.86700000000002</v>
      </c>
      <c r="V104" s="15">
        <v>70</v>
      </c>
    </row>
    <row r="105" spans="2:22" x14ac:dyDescent="0.25">
      <c r="B105" s="15" t="s">
        <v>122</v>
      </c>
      <c r="C105" s="15" t="s">
        <v>207</v>
      </c>
      <c r="D105" s="15" t="s">
        <v>218</v>
      </c>
      <c r="E105" s="15">
        <v>2023</v>
      </c>
      <c r="F105" s="15" t="s">
        <v>162</v>
      </c>
      <c r="G105" s="15" t="s">
        <v>133</v>
      </c>
      <c r="H105" s="15" t="s">
        <v>296</v>
      </c>
      <c r="I105" s="15" t="s">
        <v>139</v>
      </c>
      <c r="J105" s="15" t="s">
        <v>141</v>
      </c>
      <c r="K105" s="15" t="s">
        <v>297</v>
      </c>
      <c r="L105" s="15" t="s">
        <v>299</v>
      </c>
      <c r="M105" s="15">
        <v>0.34300000000000003</v>
      </c>
      <c r="N105" s="15">
        <v>0.435</v>
      </c>
      <c r="O105" s="15">
        <v>3.4000000000000002E-2</v>
      </c>
      <c r="P105" s="15">
        <v>0.16900000000000001</v>
      </c>
      <c r="Q105" s="15">
        <v>9.5000000000000001E-2</v>
      </c>
      <c r="R105" s="15">
        <v>0.42599999999999999</v>
      </c>
      <c r="S105" s="15">
        <v>9.1129999999999995</v>
      </c>
      <c r="U105" s="15">
        <v>241.69499999999999</v>
      </c>
      <c r="V105" s="15">
        <v>160</v>
      </c>
    </row>
    <row r="106" spans="2:22" ht="30" x14ac:dyDescent="0.25">
      <c r="B106" s="15" t="s">
        <v>122</v>
      </c>
      <c r="C106" s="15" t="s">
        <v>207</v>
      </c>
      <c r="D106" s="15" t="s">
        <v>218</v>
      </c>
      <c r="E106" s="15">
        <v>2023</v>
      </c>
      <c r="F106" s="15" t="s">
        <v>162</v>
      </c>
      <c r="G106" s="15" t="s">
        <v>133</v>
      </c>
      <c r="H106" s="15" t="s">
        <v>296</v>
      </c>
      <c r="I106" s="15" t="s">
        <v>139</v>
      </c>
      <c r="J106" s="15" t="s">
        <v>141</v>
      </c>
      <c r="K106" s="15" t="s">
        <v>297</v>
      </c>
      <c r="L106" s="15" t="s">
        <v>300</v>
      </c>
      <c r="M106" s="15">
        <v>0.77900000000000003</v>
      </c>
      <c r="N106" s="15">
        <v>0.95599999999999996</v>
      </c>
      <c r="O106" s="15">
        <v>9.0999999999999998E-2</v>
      </c>
      <c r="P106" s="15">
        <v>0.44</v>
      </c>
      <c r="Q106" s="15">
        <v>0.14499999999999999</v>
      </c>
      <c r="R106" s="15">
        <v>1.0940000000000001</v>
      </c>
      <c r="S106" s="15">
        <v>9.44</v>
      </c>
      <c r="U106" s="15">
        <v>191.21199999999999</v>
      </c>
      <c r="V106" s="15">
        <v>110</v>
      </c>
    </row>
    <row r="107" spans="2:22" x14ac:dyDescent="0.25">
      <c r="B107" s="15" t="s">
        <v>122</v>
      </c>
      <c r="C107" s="15" t="s">
        <v>207</v>
      </c>
      <c r="D107" s="15" t="s">
        <v>218</v>
      </c>
      <c r="E107" s="15">
        <v>2023</v>
      </c>
      <c r="F107" s="15" t="s">
        <v>162</v>
      </c>
      <c r="G107" s="15" t="s">
        <v>133</v>
      </c>
      <c r="H107" s="15" t="s">
        <v>296</v>
      </c>
      <c r="I107" s="15" t="s">
        <v>139</v>
      </c>
      <c r="J107" s="15" t="s">
        <v>141</v>
      </c>
      <c r="K107" s="15" t="s">
        <v>297</v>
      </c>
      <c r="L107" s="15" t="s">
        <v>301</v>
      </c>
      <c r="M107" s="15">
        <v>0.18</v>
      </c>
      <c r="N107" s="15">
        <v>0.20300000000000001</v>
      </c>
      <c r="O107" s="15">
        <v>2E-3</v>
      </c>
      <c r="P107" s="15">
        <v>0.127</v>
      </c>
      <c r="Q107" s="15">
        <v>8.3000000000000004E-2</v>
      </c>
      <c r="R107" s="15">
        <v>0.20300000000000001</v>
      </c>
      <c r="S107" s="15">
        <v>9.0690000000000008</v>
      </c>
      <c r="U107" s="15">
        <v>267.125</v>
      </c>
      <c r="V107" s="15">
        <v>6780</v>
      </c>
    </row>
    <row r="108" spans="2:22" ht="30" x14ac:dyDescent="0.25">
      <c r="B108" s="15" t="s">
        <v>122</v>
      </c>
      <c r="C108" s="15" t="s">
        <v>207</v>
      </c>
      <c r="D108" s="15" t="s">
        <v>218</v>
      </c>
      <c r="E108" s="15">
        <v>2023</v>
      </c>
      <c r="F108" s="15" t="s">
        <v>162</v>
      </c>
      <c r="G108" s="15" t="s">
        <v>133</v>
      </c>
      <c r="H108" s="15" t="s">
        <v>296</v>
      </c>
      <c r="I108" s="15" t="s">
        <v>139</v>
      </c>
      <c r="J108" s="15" t="s">
        <v>141</v>
      </c>
      <c r="K108" s="15" t="s">
        <v>297</v>
      </c>
      <c r="L108" s="15" t="s">
        <v>302</v>
      </c>
      <c r="M108" s="15">
        <v>0.252</v>
      </c>
      <c r="N108" s="15">
        <v>0.3</v>
      </c>
      <c r="O108" s="15">
        <v>1.4999999999999999E-2</v>
      </c>
      <c r="P108" s="15">
        <v>0.15</v>
      </c>
      <c r="Q108" s="15">
        <v>9.5000000000000001E-2</v>
      </c>
      <c r="R108" s="15">
        <v>0.28299999999999997</v>
      </c>
      <c r="S108" s="15">
        <v>9.0609999999999999</v>
      </c>
      <c r="U108" s="15">
        <v>234.21</v>
      </c>
      <c r="V108" s="15">
        <v>410</v>
      </c>
    </row>
    <row r="109" spans="2:22" ht="30" x14ac:dyDescent="0.25">
      <c r="B109" s="15" t="s">
        <v>122</v>
      </c>
      <c r="C109" s="15" t="s">
        <v>207</v>
      </c>
      <c r="D109" s="15" t="s">
        <v>218</v>
      </c>
      <c r="E109" s="15">
        <v>2023</v>
      </c>
      <c r="F109" s="15" t="s">
        <v>162</v>
      </c>
      <c r="G109" s="15" t="s">
        <v>133</v>
      </c>
      <c r="H109" s="15" t="s">
        <v>296</v>
      </c>
      <c r="I109" s="15" t="s">
        <v>139</v>
      </c>
      <c r="J109" s="15" t="s">
        <v>141</v>
      </c>
      <c r="K109" s="15" t="s">
        <v>297</v>
      </c>
      <c r="L109" s="15" t="s">
        <v>303</v>
      </c>
      <c r="M109" s="15">
        <v>0.3</v>
      </c>
      <c r="N109" s="15">
        <v>0.43</v>
      </c>
      <c r="O109" s="15">
        <v>2.4E-2</v>
      </c>
      <c r="P109" s="15">
        <v>0.18099999999999999</v>
      </c>
      <c r="Q109" s="15">
        <v>9.6000000000000002E-2</v>
      </c>
      <c r="R109" s="15">
        <v>0.316</v>
      </c>
      <c r="S109" s="15">
        <v>9.0289999999999999</v>
      </c>
      <c r="U109" s="15">
        <v>444.44600000000003</v>
      </c>
      <c r="V109" s="15">
        <v>310</v>
      </c>
    </row>
    <row r="110" spans="2:22" x14ac:dyDescent="0.25">
      <c r="B110" s="15" t="s">
        <v>122</v>
      </c>
      <c r="C110" s="15" t="s">
        <v>207</v>
      </c>
      <c r="D110" s="15" t="s">
        <v>218</v>
      </c>
      <c r="E110" s="15">
        <v>2023</v>
      </c>
      <c r="F110" s="15" t="s">
        <v>162</v>
      </c>
      <c r="G110" s="15" t="s">
        <v>133</v>
      </c>
      <c r="H110" s="15" t="s">
        <v>296</v>
      </c>
      <c r="I110" s="15" t="s">
        <v>139</v>
      </c>
      <c r="J110" s="15" t="s">
        <v>141</v>
      </c>
      <c r="K110" s="15" t="s">
        <v>297</v>
      </c>
      <c r="L110" s="15" t="s">
        <v>304</v>
      </c>
      <c r="M110" s="15">
        <v>0.7</v>
      </c>
      <c r="N110" s="15">
        <v>0.751</v>
      </c>
      <c r="O110" s="15">
        <v>9.7000000000000003E-2</v>
      </c>
      <c r="P110" s="15">
        <v>0.36499999999999999</v>
      </c>
      <c r="Q110" s="15">
        <v>0.192</v>
      </c>
      <c r="R110" s="15">
        <v>0.86499999999999999</v>
      </c>
      <c r="S110" s="15">
        <v>9.1780000000000008</v>
      </c>
      <c r="U110" s="15">
        <v>332.036</v>
      </c>
      <c r="V110" s="15">
        <v>60</v>
      </c>
    </row>
    <row r="111" spans="2:22" ht="30" x14ac:dyDescent="0.25">
      <c r="B111" s="15" t="s">
        <v>122</v>
      </c>
      <c r="C111" s="15" t="s">
        <v>207</v>
      </c>
      <c r="D111" s="15" t="s">
        <v>218</v>
      </c>
      <c r="E111" s="15">
        <v>2023</v>
      </c>
      <c r="F111" s="15" t="s">
        <v>162</v>
      </c>
      <c r="G111" s="15" t="s">
        <v>133</v>
      </c>
      <c r="H111" s="15" t="s">
        <v>296</v>
      </c>
      <c r="I111" s="15" t="s">
        <v>139</v>
      </c>
      <c r="J111" s="15" t="s">
        <v>141</v>
      </c>
      <c r="K111" s="15" t="s">
        <v>297</v>
      </c>
      <c r="L111" s="15" t="s">
        <v>305</v>
      </c>
      <c r="M111" s="15">
        <v>0.47099999999999997</v>
      </c>
      <c r="N111" s="15">
        <v>0.61599999999999999</v>
      </c>
      <c r="O111" s="15">
        <v>4.7E-2</v>
      </c>
      <c r="P111" s="15">
        <v>0.21</v>
      </c>
      <c r="Q111" s="15">
        <v>0.107</v>
      </c>
      <c r="R111" s="15">
        <v>0.55100000000000005</v>
      </c>
      <c r="S111" s="15">
        <v>9.2409999999999997</v>
      </c>
      <c r="U111" s="15">
        <v>300.38</v>
      </c>
      <c r="V111" s="15">
        <v>170</v>
      </c>
    </row>
    <row r="112" spans="2:22" x14ac:dyDescent="0.25">
      <c r="B112" s="15" t="s">
        <v>122</v>
      </c>
      <c r="C112" s="15" t="s">
        <v>207</v>
      </c>
      <c r="D112" s="15" t="s">
        <v>218</v>
      </c>
      <c r="E112" s="15">
        <v>2023</v>
      </c>
      <c r="F112" s="15" t="s">
        <v>162</v>
      </c>
      <c r="G112" s="15" t="s">
        <v>133</v>
      </c>
      <c r="H112" s="15" t="s">
        <v>296</v>
      </c>
      <c r="I112" s="15" t="s">
        <v>139</v>
      </c>
      <c r="J112" s="15" t="s">
        <v>141</v>
      </c>
      <c r="K112" s="15" t="s">
        <v>297</v>
      </c>
      <c r="M112" s="15">
        <v>0.28499999999999998</v>
      </c>
      <c r="N112" s="15">
        <v>0.433</v>
      </c>
      <c r="O112" s="15">
        <v>0.03</v>
      </c>
      <c r="P112" s="15">
        <v>0.14699999999999999</v>
      </c>
      <c r="Q112" s="15">
        <v>7.2999999999999995E-2</v>
      </c>
      <c r="R112" s="15">
        <v>0.30499999999999999</v>
      </c>
      <c r="S112" s="15">
        <v>9.1150000000000002</v>
      </c>
      <c r="U112" s="15">
        <v>258.40600000000001</v>
      </c>
      <c r="V112" s="15">
        <v>210</v>
      </c>
    </row>
    <row r="113" spans="2:22" x14ac:dyDescent="0.25">
      <c r="B113" s="15" t="s">
        <v>122</v>
      </c>
      <c r="C113" s="15" t="s">
        <v>207</v>
      </c>
      <c r="D113" s="15" t="s">
        <v>219</v>
      </c>
      <c r="E113" s="15">
        <v>2023</v>
      </c>
      <c r="F113" s="15" t="s">
        <v>162</v>
      </c>
      <c r="G113" s="15" t="s">
        <v>133</v>
      </c>
      <c r="H113" s="15" t="s">
        <v>296</v>
      </c>
      <c r="I113" s="15" t="s">
        <v>139</v>
      </c>
      <c r="J113" s="15" t="s">
        <v>141</v>
      </c>
      <c r="K113" s="15" t="s">
        <v>297</v>
      </c>
      <c r="L113" s="15" t="s">
        <v>296</v>
      </c>
      <c r="M113" s="15">
        <v>0.21</v>
      </c>
      <c r="N113" s="15">
        <v>0.26500000000000001</v>
      </c>
      <c r="O113" s="15">
        <v>3.0000000000000001E-3</v>
      </c>
      <c r="P113" s="15">
        <v>0.13600000000000001</v>
      </c>
      <c r="Q113" s="15">
        <v>8.5999999999999993E-2</v>
      </c>
      <c r="R113" s="15">
        <v>0.22900000000000001</v>
      </c>
      <c r="S113" s="15">
        <v>9.0820000000000007</v>
      </c>
      <c r="U113" s="15">
        <v>271.053</v>
      </c>
      <c r="V113" s="15">
        <v>8480</v>
      </c>
    </row>
    <row r="114" spans="2:22" ht="30" x14ac:dyDescent="0.25">
      <c r="B114" s="15" t="s">
        <v>122</v>
      </c>
      <c r="C114" s="15" t="s">
        <v>207</v>
      </c>
      <c r="D114" s="15" t="s">
        <v>219</v>
      </c>
      <c r="E114" s="15">
        <v>2023</v>
      </c>
      <c r="F114" s="15" t="s">
        <v>162</v>
      </c>
      <c r="G114" s="15" t="s">
        <v>133</v>
      </c>
      <c r="H114" s="15" t="s">
        <v>296</v>
      </c>
      <c r="I114" s="15" t="s">
        <v>139</v>
      </c>
      <c r="J114" s="15" t="s">
        <v>141</v>
      </c>
      <c r="K114" s="15" t="s">
        <v>297</v>
      </c>
      <c r="L114" s="15" t="s">
        <v>298</v>
      </c>
      <c r="M114" s="15">
        <v>0.14199999999999999</v>
      </c>
      <c r="N114" s="15">
        <v>0.128</v>
      </c>
      <c r="O114" s="15">
        <v>1.4999999999999999E-2</v>
      </c>
      <c r="P114" s="15">
        <v>0.114</v>
      </c>
      <c r="Q114" s="15">
        <v>6.7000000000000004E-2</v>
      </c>
      <c r="R114" s="15">
        <v>0.14899999999999999</v>
      </c>
      <c r="S114" s="15">
        <v>9.3330000000000002</v>
      </c>
      <c r="U114" s="15">
        <v>270.86700000000002</v>
      </c>
      <c r="V114" s="15">
        <v>70</v>
      </c>
    </row>
    <row r="115" spans="2:22" x14ac:dyDescent="0.25">
      <c r="B115" s="15" t="s">
        <v>122</v>
      </c>
      <c r="C115" s="15" t="s">
        <v>207</v>
      </c>
      <c r="D115" s="15" t="s">
        <v>219</v>
      </c>
      <c r="E115" s="15">
        <v>2023</v>
      </c>
      <c r="F115" s="15" t="s">
        <v>162</v>
      </c>
      <c r="G115" s="15" t="s">
        <v>133</v>
      </c>
      <c r="H115" s="15" t="s">
        <v>296</v>
      </c>
      <c r="I115" s="15" t="s">
        <v>139</v>
      </c>
      <c r="J115" s="15" t="s">
        <v>141</v>
      </c>
      <c r="K115" s="15" t="s">
        <v>297</v>
      </c>
      <c r="L115" s="15" t="s">
        <v>299</v>
      </c>
      <c r="M115" s="15">
        <v>0.36899999999999999</v>
      </c>
      <c r="N115" s="15">
        <v>0.432</v>
      </c>
      <c r="O115" s="15">
        <v>3.4000000000000002E-2</v>
      </c>
      <c r="P115" s="15">
        <v>0.191</v>
      </c>
      <c r="Q115" s="15">
        <v>9.4E-2</v>
      </c>
      <c r="R115" s="15">
        <v>0.42499999999999999</v>
      </c>
      <c r="S115" s="15">
        <v>9.1129999999999995</v>
      </c>
      <c r="U115" s="15">
        <v>241.67400000000001</v>
      </c>
      <c r="V115" s="15">
        <v>160</v>
      </c>
    </row>
    <row r="116" spans="2:22" ht="30" x14ac:dyDescent="0.25">
      <c r="B116" s="15" t="s">
        <v>122</v>
      </c>
      <c r="C116" s="15" t="s">
        <v>207</v>
      </c>
      <c r="D116" s="15" t="s">
        <v>219</v>
      </c>
      <c r="E116" s="15">
        <v>2023</v>
      </c>
      <c r="F116" s="15" t="s">
        <v>162</v>
      </c>
      <c r="G116" s="15" t="s">
        <v>133</v>
      </c>
      <c r="H116" s="15" t="s">
        <v>296</v>
      </c>
      <c r="I116" s="15" t="s">
        <v>139</v>
      </c>
      <c r="J116" s="15" t="s">
        <v>141</v>
      </c>
      <c r="K116" s="15" t="s">
        <v>297</v>
      </c>
      <c r="L116" s="15" t="s">
        <v>300</v>
      </c>
      <c r="M116" s="15">
        <v>0.67200000000000004</v>
      </c>
      <c r="N116" s="15">
        <v>0.81599999999999995</v>
      </c>
      <c r="O116" s="15">
        <v>7.8E-2</v>
      </c>
      <c r="P116" s="15">
        <v>0.42899999999999999</v>
      </c>
      <c r="Q116" s="15">
        <v>0.14799999999999999</v>
      </c>
      <c r="R116" s="15">
        <v>0.85399999999999998</v>
      </c>
      <c r="S116" s="15">
        <v>9.44</v>
      </c>
      <c r="U116" s="15">
        <v>191.21199999999999</v>
      </c>
      <c r="V116" s="15">
        <v>110</v>
      </c>
    </row>
    <row r="117" spans="2:22" x14ac:dyDescent="0.25">
      <c r="B117" s="15" t="s">
        <v>122</v>
      </c>
      <c r="C117" s="15" t="s">
        <v>207</v>
      </c>
      <c r="D117" s="15" t="s">
        <v>219</v>
      </c>
      <c r="E117" s="15">
        <v>2023</v>
      </c>
      <c r="F117" s="15" t="s">
        <v>162</v>
      </c>
      <c r="G117" s="15" t="s">
        <v>133</v>
      </c>
      <c r="H117" s="15" t="s">
        <v>296</v>
      </c>
      <c r="I117" s="15" t="s">
        <v>139</v>
      </c>
      <c r="J117" s="15" t="s">
        <v>141</v>
      </c>
      <c r="K117" s="15" t="s">
        <v>297</v>
      </c>
      <c r="L117" s="15" t="s">
        <v>301</v>
      </c>
      <c r="M117" s="15">
        <v>0.18099999999999999</v>
      </c>
      <c r="N117" s="15">
        <v>0.18099999999999999</v>
      </c>
      <c r="O117" s="15">
        <v>2E-3</v>
      </c>
      <c r="P117" s="15">
        <v>0.13100000000000001</v>
      </c>
      <c r="Q117" s="15">
        <v>8.5000000000000006E-2</v>
      </c>
      <c r="R117" s="15">
        <v>0.20899999999999999</v>
      </c>
      <c r="S117" s="15">
        <v>9.0690000000000008</v>
      </c>
      <c r="U117" s="15">
        <v>267.13099999999997</v>
      </c>
      <c r="V117" s="15">
        <v>6780</v>
      </c>
    </row>
    <row r="118" spans="2:22" ht="30" x14ac:dyDescent="0.25">
      <c r="B118" s="15" t="s">
        <v>122</v>
      </c>
      <c r="C118" s="15" t="s">
        <v>207</v>
      </c>
      <c r="D118" s="15" t="s">
        <v>219</v>
      </c>
      <c r="E118" s="15">
        <v>2023</v>
      </c>
      <c r="F118" s="15" t="s">
        <v>162</v>
      </c>
      <c r="G118" s="15" t="s">
        <v>133</v>
      </c>
      <c r="H118" s="15" t="s">
        <v>296</v>
      </c>
      <c r="I118" s="15" t="s">
        <v>139</v>
      </c>
      <c r="J118" s="15" t="s">
        <v>141</v>
      </c>
      <c r="K118" s="15" t="s">
        <v>297</v>
      </c>
      <c r="L118" s="15" t="s">
        <v>302</v>
      </c>
      <c r="M118" s="15">
        <v>0.249</v>
      </c>
      <c r="N118" s="15">
        <v>0.27600000000000002</v>
      </c>
      <c r="O118" s="15">
        <v>1.4E-2</v>
      </c>
      <c r="P118" s="15">
        <v>0.158</v>
      </c>
      <c r="Q118" s="15">
        <v>9.8000000000000004E-2</v>
      </c>
      <c r="R118" s="15">
        <v>0.28399999999999997</v>
      </c>
      <c r="S118" s="15">
        <v>9.0609999999999999</v>
      </c>
      <c r="U118" s="15">
        <v>234.19800000000001</v>
      </c>
      <c r="V118" s="15">
        <v>410</v>
      </c>
    </row>
    <row r="119" spans="2:22" ht="30" x14ac:dyDescent="0.25">
      <c r="B119" s="15" t="s">
        <v>122</v>
      </c>
      <c r="C119" s="15" t="s">
        <v>207</v>
      </c>
      <c r="D119" s="15" t="s">
        <v>219</v>
      </c>
      <c r="E119" s="15">
        <v>2023</v>
      </c>
      <c r="F119" s="15" t="s">
        <v>162</v>
      </c>
      <c r="G119" s="15" t="s">
        <v>133</v>
      </c>
      <c r="H119" s="15" t="s">
        <v>296</v>
      </c>
      <c r="I119" s="15" t="s">
        <v>139</v>
      </c>
      <c r="J119" s="15" t="s">
        <v>141</v>
      </c>
      <c r="K119" s="15" t="s">
        <v>297</v>
      </c>
      <c r="L119" s="15" t="s">
        <v>303</v>
      </c>
      <c r="M119" s="15">
        <v>0.30099999999999999</v>
      </c>
      <c r="N119" s="15">
        <v>0.41599999999999998</v>
      </c>
      <c r="O119" s="15">
        <v>2.4E-2</v>
      </c>
      <c r="P119" s="15">
        <v>0.182</v>
      </c>
      <c r="Q119" s="15">
        <v>0.10199999999999999</v>
      </c>
      <c r="R119" s="15">
        <v>0.33300000000000002</v>
      </c>
      <c r="S119" s="15">
        <v>9.0289999999999999</v>
      </c>
      <c r="U119" s="15">
        <v>444.38299999999998</v>
      </c>
      <c r="V119" s="15">
        <v>310</v>
      </c>
    </row>
    <row r="120" spans="2:22" x14ac:dyDescent="0.25">
      <c r="B120" s="15" t="s">
        <v>122</v>
      </c>
      <c r="C120" s="15" t="s">
        <v>207</v>
      </c>
      <c r="D120" s="15" t="s">
        <v>219</v>
      </c>
      <c r="E120" s="15">
        <v>2023</v>
      </c>
      <c r="F120" s="15" t="s">
        <v>162</v>
      </c>
      <c r="G120" s="15" t="s">
        <v>133</v>
      </c>
      <c r="H120" s="15" t="s">
        <v>296</v>
      </c>
      <c r="I120" s="15" t="s">
        <v>139</v>
      </c>
      <c r="J120" s="15" t="s">
        <v>141</v>
      </c>
      <c r="K120" s="15" t="s">
        <v>297</v>
      </c>
      <c r="L120" s="15" t="s">
        <v>304</v>
      </c>
      <c r="M120" s="15">
        <v>0.65800000000000003</v>
      </c>
      <c r="N120" s="15">
        <v>0.61799999999999999</v>
      </c>
      <c r="O120" s="15">
        <v>0.08</v>
      </c>
      <c r="P120" s="15">
        <v>0.377</v>
      </c>
      <c r="Q120" s="15">
        <v>0.219</v>
      </c>
      <c r="R120" s="15">
        <v>0.748</v>
      </c>
      <c r="S120" s="15">
        <v>9.1769999999999996</v>
      </c>
      <c r="U120" s="15">
        <v>332.036</v>
      </c>
      <c r="V120" s="15">
        <v>60</v>
      </c>
    </row>
    <row r="121" spans="2:22" ht="30" x14ac:dyDescent="0.25">
      <c r="B121" s="15" t="s">
        <v>122</v>
      </c>
      <c r="C121" s="15" t="s">
        <v>207</v>
      </c>
      <c r="D121" s="15" t="s">
        <v>219</v>
      </c>
      <c r="E121" s="15">
        <v>2023</v>
      </c>
      <c r="F121" s="15" t="s">
        <v>162</v>
      </c>
      <c r="G121" s="15" t="s">
        <v>133</v>
      </c>
      <c r="H121" s="15" t="s">
        <v>296</v>
      </c>
      <c r="I121" s="15" t="s">
        <v>139</v>
      </c>
      <c r="J121" s="15" t="s">
        <v>141</v>
      </c>
      <c r="K121" s="15" t="s">
        <v>297</v>
      </c>
      <c r="L121" s="15" t="s">
        <v>305</v>
      </c>
      <c r="M121" s="15">
        <v>0.48599999999999999</v>
      </c>
      <c r="N121" s="15">
        <v>0.624</v>
      </c>
      <c r="O121" s="15">
        <v>4.8000000000000001E-2</v>
      </c>
      <c r="P121" s="15">
        <v>0.24399999999999999</v>
      </c>
      <c r="Q121" s="15">
        <v>0.107</v>
      </c>
      <c r="R121" s="15">
        <v>0.59399999999999997</v>
      </c>
      <c r="S121" s="15">
        <v>9.2409999999999997</v>
      </c>
      <c r="U121" s="15">
        <v>300.38</v>
      </c>
      <c r="V121" s="15">
        <v>170</v>
      </c>
    </row>
    <row r="122" spans="2:22" x14ac:dyDescent="0.25">
      <c r="B122" s="15" t="s">
        <v>122</v>
      </c>
      <c r="C122" s="15" t="s">
        <v>207</v>
      </c>
      <c r="D122" s="15" t="s">
        <v>219</v>
      </c>
      <c r="E122" s="15">
        <v>2023</v>
      </c>
      <c r="F122" s="15" t="s">
        <v>162</v>
      </c>
      <c r="G122" s="15" t="s">
        <v>133</v>
      </c>
      <c r="H122" s="15" t="s">
        <v>296</v>
      </c>
      <c r="I122" s="15" t="s">
        <v>139</v>
      </c>
      <c r="J122" s="15" t="s">
        <v>141</v>
      </c>
      <c r="K122" s="15" t="s">
        <v>297</v>
      </c>
      <c r="M122" s="15">
        <v>0.29199999999999998</v>
      </c>
      <c r="N122" s="15">
        <v>0.38600000000000001</v>
      </c>
      <c r="O122" s="15">
        <v>2.7E-2</v>
      </c>
      <c r="P122" s="15">
        <v>0.161</v>
      </c>
      <c r="Q122" s="15">
        <v>0.08</v>
      </c>
      <c r="R122" s="15">
        <v>0.32600000000000001</v>
      </c>
      <c r="S122" s="15">
        <v>9.1150000000000002</v>
      </c>
      <c r="U122" s="15">
        <v>258.41300000000001</v>
      </c>
      <c r="V122" s="15">
        <v>210</v>
      </c>
    </row>
    <row r="123" spans="2:22" x14ac:dyDescent="0.25">
      <c r="B123" s="15" t="s">
        <v>122</v>
      </c>
      <c r="C123" s="15" t="s">
        <v>207</v>
      </c>
      <c r="D123" s="15" t="s">
        <v>220</v>
      </c>
      <c r="E123" s="15">
        <v>2023</v>
      </c>
      <c r="F123" s="15" t="s">
        <v>162</v>
      </c>
      <c r="G123" s="15" t="s">
        <v>133</v>
      </c>
      <c r="H123" s="15" t="s">
        <v>296</v>
      </c>
      <c r="I123" s="15" t="s">
        <v>139</v>
      </c>
      <c r="J123" s="15" t="s">
        <v>141</v>
      </c>
      <c r="K123" s="15" t="s">
        <v>297</v>
      </c>
      <c r="L123" s="15" t="s">
        <v>296</v>
      </c>
      <c r="M123" s="15">
        <v>0.216</v>
      </c>
      <c r="N123" s="15">
        <v>0.25</v>
      </c>
      <c r="O123" s="15">
        <v>3.0000000000000001E-3</v>
      </c>
      <c r="P123" s="15">
        <v>0.14399999999999999</v>
      </c>
      <c r="Q123" s="15">
        <v>9.1999999999999998E-2</v>
      </c>
      <c r="R123" s="15">
        <v>0.24199999999999999</v>
      </c>
      <c r="S123" s="15">
        <v>9.1590000000000007</v>
      </c>
      <c r="U123" s="15">
        <v>21502.474999999999</v>
      </c>
      <c r="V123" s="15">
        <v>8480</v>
      </c>
    </row>
    <row r="124" spans="2:22" ht="30" x14ac:dyDescent="0.25">
      <c r="B124" s="15" t="s">
        <v>122</v>
      </c>
      <c r="C124" s="15" t="s">
        <v>207</v>
      </c>
      <c r="D124" s="15" t="s">
        <v>220</v>
      </c>
      <c r="E124" s="15">
        <v>2023</v>
      </c>
      <c r="F124" s="15" t="s">
        <v>162</v>
      </c>
      <c r="G124" s="15" t="s">
        <v>133</v>
      </c>
      <c r="H124" s="15" t="s">
        <v>296</v>
      </c>
      <c r="I124" s="15" t="s">
        <v>139</v>
      </c>
      <c r="J124" s="15" t="s">
        <v>141</v>
      </c>
      <c r="K124" s="15" t="s">
        <v>297</v>
      </c>
      <c r="L124" s="15" t="s">
        <v>298</v>
      </c>
      <c r="M124" s="15">
        <v>0.14000000000000001</v>
      </c>
      <c r="N124" s="15">
        <v>9.9000000000000005E-2</v>
      </c>
      <c r="O124" s="15">
        <v>1.2E-2</v>
      </c>
      <c r="P124" s="15">
        <v>0.121</v>
      </c>
      <c r="Q124" s="15">
        <v>7.8E-2</v>
      </c>
      <c r="R124" s="15">
        <v>0.16700000000000001</v>
      </c>
      <c r="S124" s="15">
        <v>9.4220000000000006</v>
      </c>
      <c r="U124" s="15">
        <v>22857.253000000001</v>
      </c>
      <c r="V124" s="15">
        <v>70</v>
      </c>
    </row>
    <row r="125" spans="2:22" x14ac:dyDescent="0.25">
      <c r="B125" s="15" t="s">
        <v>122</v>
      </c>
      <c r="C125" s="15" t="s">
        <v>207</v>
      </c>
      <c r="D125" s="15" t="s">
        <v>220</v>
      </c>
      <c r="E125" s="15">
        <v>2023</v>
      </c>
      <c r="F125" s="15" t="s">
        <v>162</v>
      </c>
      <c r="G125" s="15" t="s">
        <v>133</v>
      </c>
      <c r="H125" s="15" t="s">
        <v>296</v>
      </c>
      <c r="I125" s="15" t="s">
        <v>139</v>
      </c>
      <c r="J125" s="15" t="s">
        <v>141</v>
      </c>
      <c r="K125" s="15" t="s">
        <v>297</v>
      </c>
      <c r="L125" s="15" t="s">
        <v>299</v>
      </c>
      <c r="M125" s="15">
        <v>0.34300000000000003</v>
      </c>
      <c r="N125" s="15">
        <v>0.36599999999999999</v>
      </c>
      <c r="O125" s="15">
        <v>2.9000000000000001E-2</v>
      </c>
      <c r="P125" s="15">
        <v>0.20399999999999999</v>
      </c>
      <c r="Q125" s="15">
        <v>9.5000000000000001E-2</v>
      </c>
      <c r="R125" s="15">
        <v>0.42199999999999999</v>
      </c>
      <c r="S125" s="15">
        <v>9.1959999999999997</v>
      </c>
      <c r="U125" s="15">
        <v>21625.27</v>
      </c>
      <c r="V125" s="15">
        <v>160</v>
      </c>
    </row>
    <row r="126" spans="2:22" ht="30" x14ac:dyDescent="0.25">
      <c r="B126" s="15" t="s">
        <v>122</v>
      </c>
      <c r="C126" s="15" t="s">
        <v>207</v>
      </c>
      <c r="D126" s="15" t="s">
        <v>220</v>
      </c>
      <c r="E126" s="15">
        <v>2023</v>
      </c>
      <c r="F126" s="15" t="s">
        <v>162</v>
      </c>
      <c r="G126" s="15" t="s">
        <v>133</v>
      </c>
      <c r="H126" s="15" t="s">
        <v>296</v>
      </c>
      <c r="I126" s="15" t="s">
        <v>139</v>
      </c>
      <c r="J126" s="15" t="s">
        <v>141</v>
      </c>
      <c r="K126" s="15" t="s">
        <v>297</v>
      </c>
      <c r="L126" s="15" t="s">
        <v>300</v>
      </c>
      <c r="M126" s="15">
        <v>0.61899999999999999</v>
      </c>
      <c r="N126" s="15">
        <v>0.7</v>
      </c>
      <c r="O126" s="15">
        <v>6.7000000000000004E-2</v>
      </c>
      <c r="P126" s="15">
        <v>0.38500000000000001</v>
      </c>
      <c r="Q126" s="15">
        <v>0.17299999999999999</v>
      </c>
      <c r="R126" s="15">
        <v>0.79400000000000004</v>
      </c>
      <c r="S126" s="15">
        <v>9.516</v>
      </c>
      <c r="U126" s="15">
        <v>21777.371999999999</v>
      </c>
      <c r="V126" s="15">
        <v>110</v>
      </c>
    </row>
    <row r="127" spans="2:22" x14ac:dyDescent="0.25">
      <c r="B127" s="15" t="s">
        <v>122</v>
      </c>
      <c r="C127" s="15" t="s">
        <v>207</v>
      </c>
      <c r="D127" s="15" t="s">
        <v>220</v>
      </c>
      <c r="E127" s="15">
        <v>2023</v>
      </c>
      <c r="F127" s="15" t="s">
        <v>162</v>
      </c>
      <c r="G127" s="15" t="s">
        <v>133</v>
      </c>
      <c r="H127" s="15" t="s">
        <v>296</v>
      </c>
      <c r="I127" s="15" t="s">
        <v>139</v>
      </c>
      <c r="J127" s="15" t="s">
        <v>141</v>
      </c>
      <c r="K127" s="15" t="s">
        <v>297</v>
      </c>
      <c r="L127" s="15" t="s">
        <v>301</v>
      </c>
      <c r="M127" s="15">
        <v>0.188</v>
      </c>
      <c r="N127" s="15">
        <v>0.17499999999999999</v>
      </c>
      <c r="O127" s="15">
        <v>2E-3</v>
      </c>
      <c r="P127" s="15">
        <v>0.13900000000000001</v>
      </c>
      <c r="Q127" s="15">
        <v>0.09</v>
      </c>
      <c r="R127" s="15">
        <v>0.222</v>
      </c>
      <c r="S127" s="15">
        <v>9.1470000000000002</v>
      </c>
      <c r="U127" s="15">
        <v>21496.857</v>
      </c>
      <c r="V127" s="15">
        <v>6780</v>
      </c>
    </row>
    <row r="128" spans="2:22" ht="30" x14ac:dyDescent="0.25">
      <c r="B128" s="15" t="s">
        <v>122</v>
      </c>
      <c r="C128" s="15" t="s">
        <v>207</v>
      </c>
      <c r="D128" s="15" t="s">
        <v>220</v>
      </c>
      <c r="E128" s="15">
        <v>2023</v>
      </c>
      <c r="F128" s="15" t="s">
        <v>162</v>
      </c>
      <c r="G128" s="15" t="s">
        <v>133</v>
      </c>
      <c r="H128" s="15" t="s">
        <v>296</v>
      </c>
      <c r="I128" s="15" t="s">
        <v>139</v>
      </c>
      <c r="J128" s="15" t="s">
        <v>141</v>
      </c>
      <c r="K128" s="15" t="s">
        <v>297</v>
      </c>
      <c r="L128" s="15" t="s">
        <v>302</v>
      </c>
      <c r="M128" s="15">
        <v>0.25600000000000001</v>
      </c>
      <c r="N128" s="15">
        <v>0.255</v>
      </c>
      <c r="O128" s="15">
        <v>1.2999999999999999E-2</v>
      </c>
      <c r="P128" s="15">
        <v>0.16700000000000001</v>
      </c>
      <c r="Q128" s="15">
        <v>0.10299999999999999</v>
      </c>
      <c r="R128" s="15">
        <v>0.30499999999999999</v>
      </c>
      <c r="S128" s="15">
        <v>9.1389999999999993</v>
      </c>
      <c r="U128" s="15">
        <v>21142.152999999998</v>
      </c>
      <c r="V128" s="15">
        <v>410</v>
      </c>
    </row>
    <row r="129" spans="2:22" ht="30" x14ac:dyDescent="0.25">
      <c r="B129" s="15" t="s">
        <v>122</v>
      </c>
      <c r="C129" s="15" t="s">
        <v>207</v>
      </c>
      <c r="D129" s="15" t="s">
        <v>220</v>
      </c>
      <c r="E129" s="15">
        <v>2023</v>
      </c>
      <c r="F129" s="15" t="s">
        <v>162</v>
      </c>
      <c r="G129" s="15" t="s">
        <v>133</v>
      </c>
      <c r="H129" s="15" t="s">
        <v>296</v>
      </c>
      <c r="I129" s="15" t="s">
        <v>139</v>
      </c>
      <c r="J129" s="15" t="s">
        <v>141</v>
      </c>
      <c r="K129" s="15" t="s">
        <v>297</v>
      </c>
      <c r="L129" s="15" t="s">
        <v>303</v>
      </c>
      <c r="M129" s="15">
        <v>0.314</v>
      </c>
      <c r="N129" s="15">
        <v>0.39400000000000002</v>
      </c>
      <c r="O129" s="15">
        <v>2.1999999999999999E-2</v>
      </c>
      <c r="P129" s="15">
        <v>0.19600000000000001</v>
      </c>
      <c r="Q129" s="15">
        <v>0.107</v>
      </c>
      <c r="R129" s="15">
        <v>0.33700000000000002</v>
      </c>
      <c r="S129" s="15">
        <v>9.0920000000000005</v>
      </c>
      <c r="U129" s="15">
        <v>21366.814999999999</v>
      </c>
      <c r="V129" s="15">
        <v>310</v>
      </c>
    </row>
    <row r="130" spans="2:22" x14ac:dyDescent="0.25">
      <c r="B130" s="15" t="s">
        <v>122</v>
      </c>
      <c r="C130" s="15" t="s">
        <v>207</v>
      </c>
      <c r="D130" s="15" t="s">
        <v>220</v>
      </c>
      <c r="E130" s="15">
        <v>2023</v>
      </c>
      <c r="F130" s="15" t="s">
        <v>162</v>
      </c>
      <c r="G130" s="15" t="s">
        <v>133</v>
      </c>
      <c r="H130" s="15" t="s">
        <v>296</v>
      </c>
      <c r="I130" s="15" t="s">
        <v>139</v>
      </c>
      <c r="J130" s="15" t="s">
        <v>141</v>
      </c>
      <c r="K130" s="15" t="s">
        <v>297</v>
      </c>
      <c r="L130" s="15" t="s">
        <v>304</v>
      </c>
      <c r="M130" s="15">
        <v>0.66</v>
      </c>
      <c r="N130" s="15">
        <v>0.57999999999999996</v>
      </c>
      <c r="O130" s="15">
        <v>7.4999999999999997E-2</v>
      </c>
      <c r="P130" s="15">
        <v>0.45700000000000002</v>
      </c>
      <c r="Q130" s="15">
        <v>0.255</v>
      </c>
      <c r="R130" s="15">
        <v>0.76</v>
      </c>
      <c r="S130" s="15">
        <v>9.2579999999999991</v>
      </c>
      <c r="U130" s="15">
        <v>22465.072</v>
      </c>
      <c r="V130" s="15">
        <v>60</v>
      </c>
    </row>
    <row r="131" spans="2:22" ht="30" x14ac:dyDescent="0.25">
      <c r="B131" s="15" t="s">
        <v>122</v>
      </c>
      <c r="C131" s="15" t="s">
        <v>207</v>
      </c>
      <c r="D131" s="15" t="s">
        <v>220</v>
      </c>
      <c r="E131" s="15">
        <v>2023</v>
      </c>
      <c r="F131" s="15" t="s">
        <v>162</v>
      </c>
      <c r="G131" s="15" t="s">
        <v>133</v>
      </c>
      <c r="H131" s="15" t="s">
        <v>296</v>
      </c>
      <c r="I131" s="15" t="s">
        <v>139</v>
      </c>
      <c r="J131" s="15" t="s">
        <v>141</v>
      </c>
      <c r="K131" s="15" t="s">
        <v>297</v>
      </c>
      <c r="L131" s="15" t="s">
        <v>305</v>
      </c>
      <c r="M131" s="15">
        <v>0.47399999999999998</v>
      </c>
      <c r="N131" s="15">
        <v>0.57899999999999996</v>
      </c>
      <c r="O131" s="15">
        <v>4.3999999999999997E-2</v>
      </c>
      <c r="P131" s="15">
        <v>0.24399999999999999</v>
      </c>
      <c r="Q131" s="15">
        <v>0.13</v>
      </c>
      <c r="R131" s="15">
        <v>0.54700000000000004</v>
      </c>
      <c r="S131" s="15">
        <v>9.31</v>
      </c>
      <c r="U131" s="15">
        <v>21662.999</v>
      </c>
      <c r="V131" s="15">
        <v>170</v>
      </c>
    </row>
    <row r="132" spans="2:22" x14ac:dyDescent="0.25">
      <c r="B132" s="15" t="s">
        <v>122</v>
      </c>
      <c r="C132" s="15" t="s">
        <v>207</v>
      </c>
      <c r="D132" s="15" t="s">
        <v>220</v>
      </c>
      <c r="E132" s="15">
        <v>2023</v>
      </c>
      <c r="F132" s="15" t="s">
        <v>162</v>
      </c>
      <c r="G132" s="15" t="s">
        <v>133</v>
      </c>
      <c r="H132" s="15" t="s">
        <v>296</v>
      </c>
      <c r="I132" s="15" t="s">
        <v>139</v>
      </c>
      <c r="J132" s="15" t="s">
        <v>141</v>
      </c>
      <c r="K132" s="15" t="s">
        <v>297</v>
      </c>
      <c r="M132" s="15">
        <v>0.31</v>
      </c>
      <c r="N132" s="15">
        <v>0.39700000000000002</v>
      </c>
      <c r="O132" s="15">
        <v>2.7E-2</v>
      </c>
      <c r="P132" s="15">
        <v>0.16</v>
      </c>
      <c r="Q132" s="15">
        <v>9.6000000000000002E-2</v>
      </c>
      <c r="R132" s="15">
        <v>0.35</v>
      </c>
      <c r="S132" s="15">
        <v>9.1980000000000004</v>
      </c>
      <c r="U132" s="15">
        <v>21828.233</v>
      </c>
      <c r="V132" s="15">
        <v>210</v>
      </c>
    </row>
    <row r="133" spans="2:22" x14ac:dyDescent="0.25">
      <c r="B133" s="15" t="s">
        <v>122</v>
      </c>
      <c r="C133" s="15" t="s">
        <v>207</v>
      </c>
      <c r="D133" s="15" t="s">
        <v>221</v>
      </c>
      <c r="E133" s="15">
        <v>2023</v>
      </c>
      <c r="F133" s="15" t="s">
        <v>162</v>
      </c>
      <c r="G133" s="15" t="s">
        <v>133</v>
      </c>
      <c r="H133" s="15" t="s">
        <v>296</v>
      </c>
      <c r="I133" s="15" t="s">
        <v>139</v>
      </c>
      <c r="J133" s="15" t="s">
        <v>141</v>
      </c>
      <c r="K133" s="15" t="s">
        <v>297</v>
      </c>
      <c r="L133" s="15" t="s">
        <v>296</v>
      </c>
      <c r="M133" s="15">
        <v>0.245</v>
      </c>
      <c r="N133" s="15">
        <v>0.27400000000000002</v>
      </c>
      <c r="O133" s="15">
        <v>3.0000000000000001E-3</v>
      </c>
      <c r="P133" s="15">
        <v>0.16500000000000001</v>
      </c>
      <c r="Q133" s="15">
        <v>0.10299999999999999</v>
      </c>
      <c r="R133" s="15">
        <v>0.28399999999999997</v>
      </c>
      <c r="S133" s="15">
        <v>9.1590000000000007</v>
      </c>
      <c r="U133" s="15">
        <v>21502.483</v>
      </c>
      <c r="V133" s="15">
        <v>8480</v>
      </c>
    </row>
    <row r="134" spans="2:22" ht="30" x14ac:dyDescent="0.25">
      <c r="B134" s="15" t="s">
        <v>122</v>
      </c>
      <c r="C134" s="15" t="s">
        <v>207</v>
      </c>
      <c r="D134" s="15" t="s">
        <v>221</v>
      </c>
      <c r="E134" s="15">
        <v>2023</v>
      </c>
      <c r="F134" s="15" t="s">
        <v>162</v>
      </c>
      <c r="G134" s="15" t="s">
        <v>133</v>
      </c>
      <c r="H134" s="15" t="s">
        <v>296</v>
      </c>
      <c r="I134" s="15" t="s">
        <v>139</v>
      </c>
      <c r="J134" s="15" t="s">
        <v>141</v>
      </c>
      <c r="K134" s="15" t="s">
        <v>297</v>
      </c>
      <c r="L134" s="15" t="s">
        <v>298</v>
      </c>
      <c r="M134" s="15">
        <v>0.153</v>
      </c>
      <c r="N134" s="15">
        <v>0.12</v>
      </c>
      <c r="O134" s="15">
        <v>1.4E-2</v>
      </c>
      <c r="P134" s="15">
        <v>0.13100000000000001</v>
      </c>
      <c r="Q134" s="15">
        <v>7.6999999999999999E-2</v>
      </c>
      <c r="R134" s="15">
        <v>0.17499999999999999</v>
      </c>
      <c r="S134" s="15">
        <v>9.4220000000000006</v>
      </c>
      <c r="U134" s="15">
        <v>22857.069</v>
      </c>
      <c r="V134" s="15">
        <v>70</v>
      </c>
    </row>
    <row r="135" spans="2:22" x14ac:dyDescent="0.25">
      <c r="B135" s="15" t="s">
        <v>122</v>
      </c>
      <c r="C135" s="15" t="s">
        <v>207</v>
      </c>
      <c r="D135" s="15" t="s">
        <v>221</v>
      </c>
      <c r="E135" s="15">
        <v>2023</v>
      </c>
      <c r="F135" s="15" t="s">
        <v>162</v>
      </c>
      <c r="G135" s="15" t="s">
        <v>133</v>
      </c>
      <c r="H135" s="15" t="s">
        <v>296</v>
      </c>
      <c r="I135" s="15" t="s">
        <v>139</v>
      </c>
      <c r="J135" s="15" t="s">
        <v>141</v>
      </c>
      <c r="K135" s="15" t="s">
        <v>297</v>
      </c>
      <c r="L135" s="15" t="s">
        <v>299</v>
      </c>
      <c r="M135" s="15">
        <v>0.42799999999999999</v>
      </c>
      <c r="N135" s="15">
        <v>0.496</v>
      </c>
      <c r="O135" s="15">
        <v>3.9E-2</v>
      </c>
      <c r="P135" s="15">
        <v>0.24299999999999999</v>
      </c>
      <c r="Q135" s="15">
        <v>0.13700000000000001</v>
      </c>
      <c r="R135" s="15">
        <v>0.47899999999999998</v>
      </c>
      <c r="S135" s="15">
        <v>9.1959999999999997</v>
      </c>
      <c r="U135" s="15">
        <v>21624.591</v>
      </c>
      <c r="V135" s="15">
        <v>160</v>
      </c>
    </row>
    <row r="136" spans="2:22" ht="30" x14ac:dyDescent="0.25">
      <c r="B136" s="15" t="s">
        <v>122</v>
      </c>
      <c r="C136" s="15" t="s">
        <v>207</v>
      </c>
      <c r="D136" s="15" t="s">
        <v>221</v>
      </c>
      <c r="E136" s="15">
        <v>2023</v>
      </c>
      <c r="F136" s="15" t="s">
        <v>162</v>
      </c>
      <c r="G136" s="15" t="s">
        <v>133</v>
      </c>
      <c r="H136" s="15" t="s">
        <v>296</v>
      </c>
      <c r="I136" s="15" t="s">
        <v>139</v>
      </c>
      <c r="J136" s="15" t="s">
        <v>141</v>
      </c>
      <c r="K136" s="15" t="s">
        <v>297</v>
      </c>
      <c r="L136" s="15" t="s">
        <v>300</v>
      </c>
      <c r="M136" s="15">
        <v>0.67900000000000005</v>
      </c>
      <c r="N136" s="15">
        <v>0.70499999999999996</v>
      </c>
      <c r="O136" s="15">
        <v>6.7000000000000004E-2</v>
      </c>
      <c r="P136" s="15">
        <v>0.45</v>
      </c>
      <c r="Q136" s="15">
        <v>0.16600000000000001</v>
      </c>
      <c r="R136" s="15">
        <v>0.88800000000000001</v>
      </c>
      <c r="S136" s="15">
        <v>9.516</v>
      </c>
      <c r="U136" s="15">
        <v>21777.504000000001</v>
      </c>
      <c r="V136" s="15">
        <v>110</v>
      </c>
    </row>
    <row r="137" spans="2:22" x14ac:dyDescent="0.25">
      <c r="B137" s="15" t="s">
        <v>122</v>
      </c>
      <c r="C137" s="15" t="s">
        <v>207</v>
      </c>
      <c r="D137" s="15" t="s">
        <v>221</v>
      </c>
      <c r="E137" s="15">
        <v>2023</v>
      </c>
      <c r="F137" s="15" t="s">
        <v>162</v>
      </c>
      <c r="G137" s="15" t="s">
        <v>133</v>
      </c>
      <c r="H137" s="15" t="s">
        <v>296</v>
      </c>
      <c r="I137" s="15" t="s">
        <v>139</v>
      </c>
      <c r="J137" s="15" t="s">
        <v>141</v>
      </c>
      <c r="K137" s="15" t="s">
        <v>297</v>
      </c>
      <c r="L137" s="15" t="s">
        <v>301</v>
      </c>
      <c r="M137" s="15">
        <v>0.214</v>
      </c>
      <c r="N137" s="15">
        <v>0.19600000000000001</v>
      </c>
      <c r="O137" s="15">
        <v>2E-3</v>
      </c>
      <c r="P137" s="15">
        <v>0.158</v>
      </c>
      <c r="Q137" s="15">
        <v>0.10100000000000001</v>
      </c>
      <c r="R137" s="15">
        <v>0.25800000000000001</v>
      </c>
      <c r="S137" s="15">
        <v>9.1470000000000002</v>
      </c>
      <c r="U137" s="15">
        <v>21496.828000000001</v>
      </c>
      <c r="V137" s="15">
        <v>6780</v>
      </c>
    </row>
    <row r="138" spans="2:22" ht="30" x14ac:dyDescent="0.25">
      <c r="B138" s="15" t="s">
        <v>122</v>
      </c>
      <c r="C138" s="15" t="s">
        <v>207</v>
      </c>
      <c r="D138" s="15" t="s">
        <v>221</v>
      </c>
      <c r="E138" s="15">
        <v>2023</v>
      </c>
      <c r="F138" s="15" t="s">
        <v>162</v>
      </c>
      <c r="G138" s="15" t="s">
        <v>133</v>
      </c>
      <c r="H138" s="15" t="s">
        <v>296</v>
      </c>
      <c r="I138" s="15" t="s">
        <v>139</v>
      </c>
      <c r="J138" s="15" t="s">
        <v>141</v>
      </c>
      <c r="K138" s="15" t="s">
        <v>297</v>
      </c>
      <c r="L138" s="15" t="s">
        <v>302</v>
      </c>
      <c r="M138" s="15">
        <v>0.29199999999999998</v>
      </c>
      <c r="N138" s="15">
        <v>0.30499999999999999</v>
      </c>
      <c r="O138" s="15">
        <v>1.4999999999999999E-2</v>
      </c>
      <c r="P138" s="15">
        <v>0.19500000000000001</v>
      </c>
      <c r="Q138" s="15">
        <v>0.113</v>
      </c>
      <c r="R138" s="15">
        <v>0.34899999999999998</v>
      </c>
      <c r="S138" s="15">
        <v>9.1389999999999993</v>
      </c>
      <c r="U138" s="15">
        <v>21142.867999999999</v>
      </c>
      <c r="V138" s="15">
        <v>410</v>
      </c>
    </row>
    <row r="139" spans="2:22" ht="30" x14ac:dyDescent="0.25">
      <c r="B139" s="15" t="s">
        <v>122</v>
      </c>
      <c r="C139" s="15" t="s">
        <v>207</v>
      </c>
      <c r="D139" s="15" t="s">
        <v>221</v>
      </c>
      <c r="E139" s="15">
        <v>2023</v>
      </c>
      <c r="F139" s="15" t="s">
        <v>162</v>
      </c>
      <c r="G139" s="15" t="s">
        <v>133</v>
      </c>
      <c r="H139" s="15" t="s">
        <v>296</v>
      </c>
      <c r="I139" s="15" t="s">
        <v>139</v>
      </c>
      <c r="J139" s="15" t="s">
        <v>141</v>
      </c>
      <c r="K139" s="15" t="s">
        <v>297</v>
      </c>
      <c r="L139" s="15" t="s">
        <v>303</v>
      </c>
      <c r="M139" s="15">
        <v>0.36499999999999999</v>
      </c>
      <c r="N139" s="15">
        <v>0.46300000000000002</v>
      </c>
      <c r="O139" s="15">
        <v>2.5999999999999999E-2</v>
      </c>
      <c r="P139" s="15">
        <v>0.23799999999999999</v>
      </c>
      <c r="Q139" s="15">
        <v>0.129</v>
      </c>
      <c r="R139" s="15">
        <v>0.40400000000000003</v>
      </c>
      <c r="S139" s="15">
        <v>9.0920000000000005</v>
      </c>
      <c r="U139" s="15">
        <v>21367.059000000001</v>
      </c>
      <c r="V139" s="15">
        <v>310</v>
      </c>
    </row>
    <row r="140" spans="2:22" x14ac:dyDescent="0.25">
      <c r="B140" s="15" t="s">
        <v>122</v>
      </c>
      <c r="C140" s="15" t="s">
        <v>207</v>
      </c>
      <c r="D140" s="15" t="s">
        <v>221</v>
      </c>
      <c r="E140" s="15">
        <v>2023</v>
      </c>
      <c r="F140" s="15" t="s">
        <v>162</v>
      </c>
      <c r="G140" s="15" t="s">
        <v>133</v>
      </c>
      <c r="H140" s="15" t="s">
        <v>296</v>
      </c>
      <c r="I140" s="15" t="s">
        <v>139</v>
      </c>
      <c r="J140" s="15" t="s">
        <v>141</v>
      </c>
      <c r="K140" s="15" t="s">
        <v>297</v>
      </c>
      <c r="L140" s="15" t="s">
        <v>304</v>
      </c>
      <c r="M140" s="15">
        <v>0.72899999999999998</v>
      </c>
      <c r="N140" s="15">
        <v>0.56200000000000006</v>
      </c>
      <c r="O140" s="15">
        <v>7.2999999999999995E-2</v>
      </c>
      <c r="P140" s="15">
        <v>0.60499999999999998</v>
      </c>
      <c r="Q140" s="15">
        <v>0.29799999999999999</v>
      </c>
      <c r="R140" s="15">
        <v>0.92600000000000005</v>
      </c>
      <c r="S140" s="15">
        <v>9.26</v>
      </c>
      <c r="U140" s="15">
        <v>22465.072</v>
      </c>
      <c r="V140" s="15">
        <v>60</v>
      </c>
    </row>
    <row r="141" spans="2:22" ht="30" x14ac:dyDescent="0.25">
      <c r="B141" s="15" t="s">
        <v>122</v>
      </c>
      <c r="C141" s="15" t="s">
        <v>207</v>
      </c>
      <c r="D141" s="15" t="s">
        <v>221</v>
      </c>
      <c r="E141" s="15">
        <v>2023</v>
      </c>
      <c r="F141" s="15" t="s">
        <v>162</v>
      </c>
      <c r="G141" s="15" t="s">
        <v>133</v>
      </c>
      <c r="H141" s="15" t="s">
        <v>296</v>
      </c>
      <c r="I141" s="15" t="s">
        <v>139</v>
      </c>
      <c r="J141" s="15" t="s">
        <v>141</v>
      </c>
      <c r="K141" s="15" t="s">
        <v>297</v>
      </c>
      <c r="L141" s="15" t="s">
        <v>305</v>
      </c>
      <c r="M141" s="15">
        <v>0.49099999999999999</v>
      </c>
      <c r="N141" s="15">
        <v>0.56299999999999994</v>
      </c>
      <c r="O141" s="15">
        <v>4.2999999999999997E-2</v>
      </c>
      <c r="P141" s="15">
        <v>0.28699999999999998</v>
      </c>
      <c r="Q141" s="15">
        <v>0.14599999999999999</v>
      </c>
      <c r="R141" s="15">
        <v>0.61899999999999999</v>
      </c>
      <c r="S141" s="15">
        <v>9.31</v>
      </c>
      <c r="U141" s="15">
        <v>21663.903999999999</v>
      </c>
      <c r="V141" s="15">
        <v>170</v>
      </c>
    </row>
    <row r="142" spans="2:22" x14ac:dyDescent="0.25">
      <c r="B142" s="15" t="s">
        <v>122</v>
      </c>
      <c r="C142" s="15" t="s">
        <v>207</v>
      </c>
      <c r="D142" s="15" t="s">
        <v>221</v>
      </c>
      <c r="E142" s="15">
        <v>2023</v>
      </c>
      <c r="F142" s="15" t="s">
        <v>162</v>
      </c>
      <c r="G142" s="15" t="s">
        <v>133</v>
      </c>
      <c r="H142" s="15" t="s">
        <v>296</v>
      </c>
      <c r="I142" s="15" t="s">
        <v>139</v>
      </c>
      <c r="J142" s="15" t="s">
        <v>141</v>
      </c>
      <c r="K142" s="15" t="s">
        <v>297</v>
      </c>
      <c r="M142" s="15">
        <v>0.32800000000000001</v>
      </c>
      <c r="N142" s="15">
        <v>0.39500000000000002</v>
      </c>
      <c r="O142" s="15">
        <v>2.7E-2</v>
      </c>
      <c r="P142" s="15">
        <v>0.17299999999999999</v>
      </c>
      <c r="Q142" s="15">
        <v>9.5000000000000001E-2</v>
      </c>
      <c r="R142" s="15">
        <v>0.41</v>
      </c>
      <c r="S142" s="15">
        <v>9.1980000000000004</v>
      </c>
      <c r="U142" s="15">
        <v>21827.541000000001</v>
      </c>
      <c r="V142" s="15">
        <v>210</v>
      </c>
    </row>
    <row r="143" spans="2:22" x14ac:dyDescent="0.25">
      <c r="B143" s="15" t="s">
        <v>122</v>
      </c>
      <c r="C143" s="15" t="s">
        <v>207</v>
      </c>
      <c r="D143" s="15" t="s">
        <v>222</v>
      </c>
      <c r="E143" s="15">
        <v>2023</v>
      </c>
      <c r="F143" s="15" t="s">
        <v>162</v>
      </c>
      <c r="G143" s="15" t="s">
        <v>133</v>
      </c>
      <c r="H143" s="15" t="s">
        <v>296</v>
      </c>
      <c r="I143" s="15" t="s">
        <v>139</v>
      </c>
      <c r="J143" s="15" t="s">
        <v>141</v>
      </c>
      <c r="K143" s="15" t="s">
        <v>297</v>
      </c>
      <c r="L143" s="15" t="s">
        <v>296</v>
      </c>
      <c r="M143" s="15">
        <v>0.27800000000000002</v>
      </c>
      <c r="N143" s="15">
        <v>0.28499999999999998</v>
      </c>
      <c r="O143" s="15">
        <v>3.0000000000000001E-3</v>
      </c>
      <c r="P143" s="15">
        <v>0.19700000000000001</v>
      </c>
      <c r="Q143" s="15">
        <v>0.11899999999999999</v>
      </c>
      <c r="R143" s="15">
        <v>0.32900000000000001</v>
      </c>
      <c r="S143" s="15">
        <v>9.4090000000000007</v>
      </c>
      <c r="U143" s="15">
        <v>108758.93399999999</v>
      </c>
      <c r="V143" s="15">
        <v>8480</v>
      </c>
    </row>
    <row r="144" spans="2:22" ht="30" x14ac:dyDescent="0.25">
      <c r="B144" s="15" t="s">
        <v>122</v>
      </c>
      <c r="C144" s="15" t="s">
        <v>207</v>
      </c>
      <c r="D144" s="15" t="s">
        <v>222</v>
      </c>
      <c r="E144" s="15">
        <v>2023</v>
      </c>
      <c r="F144" s="15" t="s">
        <v>162</v>
      </c>
      <c r="G144" s="15" t="s">
        <v>133</v>
      </c>
      <c r="H144" s="15" t="s">
        <v>296</v>
      </c>
      <c r="I144" s="15" t="s">
        <v>139</v>
      </c>
      <c r="J144" s="15" t="s">
        <v>141</v>
      </c>
      <c r="K144" s="15" t="s">
        <v>297</v>
      </c>
      <c r="L144" s="15" t="s">
        <v>298</v>
      </c>
      <c r="M144" s="15">
        <v>0.16500000000000001</v>
      </c>
      <c r="N144" s="15">
        <v>0.13400000000000001</v>
      </c>
      <c r="O144" s="15">
        <v>1.6E-2</v>
      </c>
      <c r="P144" s="15">
        <v>0.151</v>
      </c>
      <c r="Q144" s="15">
        <v>7.9000000000000001E-2</v>
      </c>
      <c r="R144" s="15">
        <v>0.20300000000000001</v>
      </c>
      <c r="S144" s="15">
        <v>9.6709999999999994</v>
      </c>
      <c r="U144" s="15">
        <v>116715.93</v>
      </c>
      <c r="V144" s="15">
        <v>70</v>
      </c>
    </row>
    <row r="145" spans="2:22" x14ac:dyDescent="0.25">
      <c r="B145" s="15" t="s">
        <v>122</v>
      </c>
      <c r="C145" s="15" t="s">
        <v>207</v>
      </c>
      <c r="D145" s="15" t="s">
        <v>222</v>
      </c>
      <c r="E145" s="15">
        <v>2023</v>
      </c>
      <c r="F145" s="15" t="s">
        <v>162</v>
      </c>
      <c r="G145" s="15" t="s">
        <v>133</v>
      </c>
      <c r="H145" s="15" t="s">
        <v>296</v>
      </c>
      <c r="I145" s="15" t="s">
        <v>139</v>
      </c>
      <c r="J145" s="15" t="s">
        <v>141</v>
      </c>
      <c r="K145" s="15" t="s">
        <v>297</v>
      </c>
      <c r="L145" s="15" t="s">
        <v>299</v>
      </c>
      <c r="M145" s="15">
        <v>0.46200000000000002</v>
      </c>
      <c r="N145" s="15">
        <v>0.52700000000000002</v>
      </c>
      <c r="O145" s="15">
        <v>4.2000000000000003E-2</v>
      </c>
      <c r="P145" s="15">
        <v>0.26400000000000001</v>
      </c>
      <c r="Q145" s="15">
        <v>0.156</v>
      </c>
      <c r="R145" s="15">
        <v>0.54100000000000004</v>
      </c>
      <c r="S145" s="15">
        <v>9.4510000000000005</v>
      </c>
      <c r="U145" s="15">
        <v>110422.54399999999</v>
      </c>
      <c r="V145" s="15">
        <v>160</v>
      </c>
    </row>
    <row r="146" spans="2:22" ht="30" x14ac:dyDescent="0.25">
      <c r="B146" s="15" t="s">
        <v>122</v>
      </c>
      <c r="C146" s="15" t="s">
        <v>207</v>
      </c>
      <c r="D146" s="15" t="s">
        <v>222</v>
      </c>
      <c r="E146" s="15">
        <v>2023</v>
      </c>
      <c r="F146" s="15" t="s">
        <v>162</v>
      </c>
      <c r="G146" s="15" t="s">
        <v>133</v>
      </c>
      <c r="H146" s="15" t="s">
        <v>296</v>
      </c>
      <c r="I146" s="15" t="s">
        <v>139</v>
      </c>
      <c r="J146" s="15" t="s">
        <v>141</v>
      </c>
      <c r="K146" s="15" t="s">
        <v>297</v>
      </c>
      <c r="L146" s="15" t="s">
        <v>300</v>
      </c>
      <c r="M146" s="15">
        <v>0.64500000000000002</v>
      </c>
      <c r="N146" s="15">
        <v>0.64800000000000002</v>
      </c>
      <c r="O146" s="15">
        <v>6.2E-2</v>
      </c>
      <c r="P146" s="15">
        <v>0.43099999999999999</v>
      </c>
      <c r="Q146" s="15">
        <v>0.16</v>
      </c>
      <c r="R146" s="15">
        <v>0.95099999999999996</v>
      </c>
      <c r="S146" s="15">
        <v>9.7590000000000003</v>
      </c>
      <c r="U146" s="15">
        <v>113391.599</v>
      </c>
      <c r="V146" s="15">
        <v>110</v>
      </c>
    </row>
    <row r="147" spans="2:22" x14ac:dyDescent="0.25">
      <c r="B147" s="15" t="s">
        <v>122</v>
      </c>
      <c r="C147" s="15" t="s">
        <v>207</v>
      </c>
      <c r="D147" s="15" t="s">
        <v>222</v>
      </c>
      <c r="E147" s="15">
        <v>2023</v>
      </c>
      <c r="F147" s="15" t="s">
        <v>162</v>
      </c>
      <c r="G147" s="15" t="s">
        <v>133</v>
      </c>
      <c r="H147" s="15" t="s">
        <v>296</v>
      </c>
      <c r="I147" s="15" t="s">
        <v>139</v>
      </c>
      <c r="J147" s="15" t="s">
        <v>141</v>
      </c>
      <c r="K147" s="15" t="s">
        <v>297</v>
      </c>
      <c r="L147" s="15" t="s">
        <v>301</v>
      </c>
      <c r="M147" s="15">
        <v>0.247</v>
      </c>
      <c r="N147" s="15">
        <v>0.21199999999999999</v>
      </c>
      <c r="O147" s="15">
        <v>3.0000000000000001E-3</v>
      </c>
      <c r="P147" s="15">
        <v>0.187</v>
      </c>
      <c r="Q147" s="15">
        <v>0.11700000000000001</v>
      </c>
      <c r="R147" s="15">
        <v>0.307</v>
      </c>
      <c r="S147" s="15">
        <v>9.3960000000000008</v>
      </c>
      <c r="U147" s="15">
        <v>108604.15300000001</v>
      </c>
      <c r="V147" s="15">
        <v>6780</v>
      </c>
    </row>
    <row r="148" spans="2:22" ht="30" x14ac:dyDescent="0.25">
      <c r="B148" s="15" t="s">
        <v>122</v>
      </c>
      <c r="C148" s="15" t="s">
        <v>207</v>
      </c>
      <c r="D148" s="15" t="s">
        <v>222</v>
      </c>
      <c r="E148" s="15">
        <v>2023</v>
      </c>
      <c r="F148" s="15" t="s">
        <v>162</v>
      </c>
      <c r="G148" s="15" t="s">
        <v>133</v>
      </c>
      <c r="H148" s="15" t="s">
        <v>296</v>
      </c>
      <c r="I148" s="15" t="s">
        <v>139</v>
      </c>
      <c r="J148" s="15" t="s">
        <v>141</v>
      </c>
      <c r="K148" s="15" t="s">
        <v>297</v>
      </c>
      <c r="L148" s="15" t="s">
        <v>302</v>
      </c>
      <c r="M148" s="15">
        <v>0.32200000000000001</v>
      </c>
      <c r="N148" s="15">
        <v>0.29899999999999999</v>
      </c>
      <c r="O148" s="15">
        <v>1.4999999999999999E-2</v>
      </c>
      <c r="P148" s="15">
        <v>0.23499999999999999</v>
      </c>
      <c r="Q148" s="15">
        <v>0.13600000000000001</v>
      </c>
      <c r="R148" s="15">
        <v>0.39100000000000001</v>
      </c>
      <c r="S148" s="15">
        <v>9.391</v>
      </c>
      <c r="U148" s="15">
        <v>108115.197</v>
      </c>
      <c r="V148" s="15">
        <v>410</v>
      </c>
    </row>
    <row r="149" spans="2:22" ht="30" x14ac:dyDescent="0.25">
      <c r="B149" s="15" t="s">
        <v>122</v>
      </c>
      <c r="C149" s="15" t="s">
        <v>207</v>
      </c>
      <c r="D149" s="15" t="s">
        <v>222</v>
      </c>
      <c r="E149" s="15">
        <v>2023</v>
      </c>
      <c r="F149" s="15" t="s">
        <v>162</v>
      </c>
      <c r="G149" s="15" t="s">
        <v>133</v>
      </c>
      <c r="H149" s="15" t="s">
        <v>296</v>
      </c>
      <c r="I149" s="15" t="s">
        <v>139</v>
      </c>
      <c r="J149" s="15" t="s">
        <v>141</v>
      </c>
      <c r="K149" s="15" t="s">
        <v>297</v>
      </c>
      <c r="L149" s="15" t="s">
        <v>303</v>
      </c>
      <c r="M149" s="15">
        <v>0.40699999999999997</v>
      </c>
      <c r="N149" s="15">
        <v>0.436</v>
      </c>
      <c r="O149" s="15">
        <v>2.5000000000000001E-2</v>
      </c>
      <c r="P149" s="15">
        <v>0.29899999999999999</v>
      </c>
      <c r="Q149" s="15">
        <v>0.15</v>
      </c>
      <c r="R149" s="15">
        <v>0.46500000000000002</v>
      </c>
      <c r="S149" s="15">
        <v>9.3330000000000002</v>
      </c>
      <c r="U149" s="15">
        <v>106534.137</v>
      </c>
      <c r="V149" s="15">
        <v>310</v>
      </c>
    </row>
    <row r="150" spans="2:22" x14ac:dyDescent="0.25">
      <c r="B150" s="15" t="s">
        <v>122</v>
      </c>
      <c r="C150" s="15" t="s">
        <v>207</v>
      </c>
      <c r="D150" s="15" t="s">
        <v>222</v>
      </c>
      <c r="E150" s="15">
        <v>2023</v>
      </c>
      <c r="F150" s="15" t="s">
        <v>162</v>
      </c>
      <c r="G150" s="15" t="s">
        <v>133</v>
      </c>
      <c r="H150" s="15" t="s">
        <v>296</v>
      </c>
      <c r="I150" s="15" t="s">
        <v>139</v>
      </c>
      <c r="J150" s="15" t="s">
        <v>141</v>
      </c>
      <c r="K150" s="15" t="s">
        <v>297</v>
      </c>
      <c r="L150" s="15" t="s">
        <v>304</v>
      </c>
      <c r="M150" s="15">
        <v>0.877</v>
      </c>
      <c r="N150" s="15">
        <v>0.72899999999999998</v>
      </c>
      <c r="O150" s="15">
        <v>9.4E-2</v>
      </c>
      <c r="P150" s="15">
        <v>0.68300000000000005</v>
      </c>
      <c r="Q150" s="15">
        <v>0.32100000000000001</v>
      </c>
      <c r="R150" s="15">
        <v>0.92300000000000004</v>
      </c>
      <c r="S150" s="15">
        <v>9.5150000000000006</v>
      </c>
      <c r="U150" s="15">
        <v>112051.80499999999</v>
      </c>
      <c r="V150" s="15">
        <v>60</v>
      </c>
    </row>
    <row r="151" spans="2:22" ht="30" x14ac:dyDescent="0.25">
      <c r="B151" s="15" t="s">
        <v>122</v>
      </c>
      <c r="C151" s="15" t="s">
        <v>207</v>
      </c>
      <c r="D151" s="15" t="s">
        <v>222</v>
      </c>
      <c r="E151" s="15">
        <v>2023</v>
      </c>
      <c r="F151" s="15" t="s">
        <v>162</v>
      </c>
      <c r="G151" s="15" t="s">
        <v>133</v>
      </c>
      <c r="H151" s="15" t="s">
        <v>296</v>
      </c>
      <c r="I151" s="15" t="s">
        <v>139</v>
      </c>
      <c r="J151" s="15" t="s">
        <v>141</v>
      </c>
      <c r="K151" s="15" t="s">
        <v>297</v>
      </c>
      <c r="L151" s="15" t="s">
        <v>305</v>
      </c>
      <c r="M151" s="15">
        <v>0.51800000000000002</v>
      </c>
      <c r="N151" s="15">
        <v>0.54600000000000004</v>
      </c>
      <c r="O151" s="15">
        <v>4.2000000000000003E-2</v>
      </c>
      <c r="P151" s="15">
        <v>0.32900000000000001</v>
      </c>
      <c r="Q151" s="15">
        <v>0.187</v>
      </c>
      <c r="R151" s="15">
        <v>0.71899999999999997</v>
      </c>
      <c r="S151" s="15">
        <v>9.5489999999999995</v>
      </c>
      <c r="U151" s="15">
        <v>110223.894</v>
      </c>
      <c r="V151" s="15">
        <v>170</v>
      </c>
    </row>
    <row r="152" spans="2:22" x14ac:dyDescent="0.25">
      <c r="B152" s="15" t="s">
        <v>122</v>
      </c>
      <c r="C152" s="15" t="s">
        <v>207</v>
      </c>
      <c r="D152" s="15" t="s">
        <v>222</v>
      </c>
      <c r="E152" s="15">
        <v>2023</v>
      </c>
      <c r="F152" s="15" t="s">
        <v>162</v>
      </c>
      <c r="G152" s="15" t="s">
        <v>133</v>
      </c>
      <c r="H152" s="15" t="s">
        <v>296</v>
      </c>
      <c r="I152" s="15" t="s">
        <v>139</v>
      </c>
      <c r="J152" s="15" t="s">
        <v>141</v>
      </c>
      <c r="K152" s="15" t="s">
        <v>297</v>
      </c>
      <c r="M152" s="15">
        <v>0.36499999999999999</v>
      </c>
      <c r="N152" s="15">
        <v>0.438</v>
      </c>
      <c r="O152" s="15">
        <v>0.03</v>
      </c>
      <c r="P152" s="15">
        <v>0.21099999999999999</v>
      </c>
      <c r="Q152" s="15">
        <v>0.109</v>
      </c>
      <c r="R152" s="15">
        <v>0.42899999999999999</v>
      </c>
      <c r="S152" s="15">
        <v>9.4550000000000001</v>
      </c>
      <c r="U152" s="15">
        <v>110741.20299999999</v>
      </c>
      <c r="V152" s="15">
        <v>210</v>
      </c>
    </row>
    <row r="153" spans="2:22" x14ac:dyDescent="0.25">
      <c r="B153" s="15" t="s">
        <v>122</v>
      </c>
      <c r="C153" s="15" t="s">
        <v>207</v>
      </c>
      <c r="D153" s="15" t="s">
        <v>223</v>
      </c>
      <c r="E153" s="15">
        <v>2023</v>
      </c>
      <c r="F153" s="15" t="s">
        <v>162</v>
      </c>
      <c r="G153" s="15" t="s">
        <v>133</v>
      </c>
      <c r="H153" s="15" t="s">
        <v>296</v>
      </c>
      <c r="I153" s="15" t="s">
        <v>139</v>
      </c>
      <c r="J153" s="15" t="s">
        <v>141</v>
      </c>
      <c r="K153" s="15" t="s">
        <v>297</v>
      </c>
      <c r="L153" s="15" t="s">
        <v>296</v>
      </c>
      <c r="M153" s="15">
        <v>0.32400000000000001</v>
      </c>
      <c r="N153" s="15">
        <v>0.307</v>
      </c>
      <c r="O153" s="15">
        <v>3.0000000000000001E-3</v>
      </c>
      <c r="P153" s="15">
        <v>0.23799999999999999</v>
      </c>
      <c r="Q153" s="15">
        <v>0.14499999999999999</v>
      </c>
      <c r="R153" s="15">
        <v>0.39</v>
      </c>
      <c r="S153" s="15">
        <v>9.4090000000000007</v>
      </c>
      <c r="U153" s="15">
        <v>108759.522</v>
      </c>
      <c r="V153" s="15">
        <v>8480</v>
      </c>
    </row>
    <row r="154" spans="2:22" ht="30" x14ac:dyDescent="0.25">
      <c r="B154" s="15" t="s">
        <v>122</v>
      </c>
      <c r="C154" s="15" t="s">
        <v>207</v>
      </c>
      <c r="D154" s="15" t="s">
        <v>223</v>
      </c>
      <c r="E154" s="15">
        <v>2023</v>
      </c>
      <c r="F154" s="15" t="s">
        <v>162</v>
      </c>
      <c r="G154" s="15" t="s">
        <v>133</v>
      </c>
      <c r="H154" s="15" t="s">
        <v>296</v>
      </c>
      <c r="I154" s="15" t="s">
        <v>139</v>
      </c>
      <c r="J154" s="15" t="s">
        <v>141</v>
      </c>
      <c r="K154" s="15" t="s">
        <v>297</v>
      </c>
      <c r="L154" s="15" t="s">
        <v>298</v>
      </c>
      <c r="M154" s="15">
        <v>0.184</v>
      </c>
      <c r="N154" s="15">
        <v>0.159</v>
      </c>
      <c r="O154" s="15">
        <v>1.9E-2</v>
      </c>
      <c r="P154" s="15">
        <v>0.16600000000000001</v>
      </c>
      <c r="Q154" s="15">
        <v>8.5000000000000006E-2</v>
      </c>
      <c r="R154" s="15">
        <v>0.22500000000000001</v>
      </c>
      <c r="S154" s="15">
        <v>9.6709999999999994</v>
      </c>
      <c r="U154" s="15">
        <v>116715.932</v>
      </c>
      <c r="V154" s="15">
        <v>70</v>
      </c>
    </row>
    <row r="155" spans="2:22" x14ac:dyDescent="0.25">
      <c r="B155" s="15" t="s">
        <v>122</v>
      </c>
      <c r="C155" s="15" t="s">
        <v>207</v>
      </c>
      <c r="D155" s="15" t="s">
        <v>223</v>
      </c>
      <c r="E155" s="15">
        <v>2023</v>
      </c>
      <c r="F155" s="15" t="s">
        <v>162</v>
      </c>
      <c r="G155" s="15" t="s">
        <v>133</v>
      </c>
      <c r="H155" s="15" t="s">
        <v>296</v>
      </c>
      <c r="I155" s="15" t="s">
        <v>139</v>
      </c>
      <c r="J155" s="15" t="s">
        <v>141</v>
      </c>
      <c r="K155" s="15" t="s">
        <v>297</v>
      </c>
      <c r="L155" s="15" t="s">
        <v>299</v>
      </c>
      <c r="M155" s="15">
        <v>0.53800000000000003</v>
      </c>
      <c r="N155" s="15">
        <v>0.57299999999999995</v>
      </c>
      <c r="O155" s="15">
        <v>4.4999999999999998E-2</v>
      </c>
      <c r="P155" s="15">
        <v>0.33100000000000002</v>
      </c>
      <c r="Q155" s="15">
        <v>0.158</v>
      </c>
      <c r="R155" s="15">
        <v>0.69199999999999995</v>
      </c>
      <c r="S155" s="15">
        <v>9.4510000000000005</v>
      </c>
      <c r="U155" s="15">
        <v>110421.985</v>
      </c>
      <c r="V155" s="15">
        <v>160</v>
      </c>
    </row>
    <row r="156" spans="2:22" ht="30" x14ac:dyDescent="0.25">
      <c r="B156" s="15" t="s">
        <v>122</v>
      </c>
      <c r="C156" s="15" t="s">
        <v>207</v>
      </c>
      <c r="D156" s="15" t="s">
        <v>223</v>
      </c>
      <c r="E156" s="15">
        <v>2023</v>
      </c>
      <c r="F156" s="15" t="s">
        <v>162</v>
      </c>
      <c r="G156" s="15" t="s">
        <v>133</v>
      </c>
      <c r="H156" s="15" t="s">
        <v>296</v>
      </c>
      <c r="I156" s="15" t="s">
        <v>139</v>
      </c>
      <c r="J156" s="15" t="s">
        <v>141</v>
      </c>
      <c r="K156" s="15" t="s">
        <v>297</v>
      </c>
      <c r="L156" s="15" t="s">
        <v>300</v>
      </c>
      <c r="M156" s="15">
        <v>0.63700000000000001</v>
      </c>
      <c r="N156" s="15">
        <v>0.61499999999999999</v>
      </c>
      <c r="O156" s="15">
        <v>5.8999999999999997E-2</v>
      </c>
      <c r="P156" s="15">
        <v>0.46500000000000002</v>
      </c>
      <c r="Q156" s="15">
        <v>0.17499999999999999</v>
      </c>
      <c r="R156" s="15">
        <v>0.89700000000000002</v>
      </c>
      <c r="S156" s="15">
        <v>9.7579999999999991</v>
      </c>
      <c r="U156" s="15">
        <v>113394.16099999999</v>
      </c>
      <c r="V156" s="15">
        <v>110</v>
      </c>
    </row>
    <row r="157" spans="2:22" x14ac:dyDescent="0.25">
      <c r="B157" s="15" t="s">
        <v>122</v>
      </c>
      <c r="C157" s="15" t="s">
        <v>207</v>
      </c>
      <c r="D157" s="15" t="s">
        <v>223</v>
      </c>
      <c r="E157" s="15">
        <v>2023</v>
      </c>
      <c r="F157" s="15" t="s">
        <v>162</v>
      </c>
      <c r="G157" s="15" t="s">
        <v>133</v>
      </c>
      <c r="H157" s="15" t="s">
        <v>296</v>
      </c>
      <c r="I157" s="15" t="s">
        <v>139</v>
      </c>
      <c r="J157" s="15" t="s">
        <v>141</v>
      </c>
      <c r="K157" s="15" t="s">
        <v>297</v>
      </c>
      <c r="L157" s="15" t="s">
        <v>301</v>
      </c>
      <c r="M157" s="15">
        <v>0.29499999999999998</v>
      </c>
      <c r="N157" s="15">
        <v>0.25</v>
      </c>
      <c r="O157" s="15">
        <v>3.0000000000000001E-3</v>
      </c>
      <c r="P157" s="15">
        <v>0.23</v>
      </c>
      <c r="Q157" s="15">
        <v>0.14199999999999999</v>
      </c>
      <c r="R157" s="15">
        <v>0.36399999999999999</v>
      </c>
      <c r="S157" s="15">
        <v>9.3960000000000008</v>
      </c>
      <c r="U157" s="15">
        <v>108604.054</v>
      </c>
      <c r="V157" s="15">
        <v>6780</v>
      </c>
    </row>
    <row r="158" spans="2:22" ht="30" x14ac:dyDescent="0.25">
      <c r="B158" s="15" t="s">
        <v>122</v>
      </c>
      <c r="C158" s="15" t="s">
        <v>207</v>
      </c>
      <c r="D158" s="15" t="s">
        <v>223</v>
      </c>
      <c r="E158" s="15">
        <v>2023</v>
      </c>
      <c r="F158" s="15" t="s">
        <v>162</v>
      </c>
      <c r="G158" s="15" t="s">
        <v>133</v>
      </c>
      <c r="H158" s="15" t="s">
        <v>296</v>
      </c>
      <c r="I158" s="15" t="s">
        <v>139</v>
      </c>
      <c r="J158" s="15" t="s">
        <v>141</v>
      </c>
      <c r="K158" s="15" t="s">
        <v>297</v>
      </c>
      <c r="L158" s="15" t="s">
        <v>302</v>
      </c>
      <c r="M158" s="15">
        <v>0.372</v>
      </c>
      <c r="N158" s="15">
        <v>0.33</v>
      </c>
      <c r="O158" s="15">
        <v>1.6E-2</v>
      </c>
      <c r="P158" s="15">
        <v>0.27700000000000002</v>
      </c>
      <c r="Q158" s="15">
        <v>0.161</v>
      </c>
      <c r="R158" s="15">
        <v>0.47</v>
      </c>
      <c r="S158" s="15">
        <v>9.391</v>
      </c>
      <c r="U158" s="15">
        <v>108119.414</v>
      </c>
      <c r="V158" s="15">
        <v>410</v>
      </c>
    </row>
    <row r="159" spans="2:22" ht="30" x14ac:dyDescent="0.25">
      <c r="B159" s="15" t="s">
        <v>122</v>
      </c>
      <c r="C159" s="15" t="s">
        <v>207</v>
      </c>
      <c r="D159" s="15" t="s">
        <v>223</v>
      </c>
      <c r="E159" s="15">
        <v>2023</v>
      </c>
      <c r="F159" s="15" t="s">
        <v>162</v>
      </c>
      <c r="G159" s="15" t="s">
        <v>133</v>
      </c>
      <c r="H159" s="15" t="s">
        <v>296</v>
      </c>
      <c r="I159" s="15" t="s">
        <v>139</v>
      </c>
      <c r="J159" s="15" t="s">
        <v>141</v>
      </c>
      <c r="K159" s="15" t="s">
        <v>297</v>
      </c>
      <c r="L159" s="15" t="s">
        <v>303</v>
      </c>
      <c r="M159" s="15">
        <v>0.45800000000000002</v>
      </c>
      <c r="N159" s="15">
        <v>0.434</v>
      </c>
      <c r="O159" s="15">
        <v>2.5000000000000001E-2</v>
      </c>
      <c r="P159" s="15">
        <v>0.35299999999999998</v>
      </c>
      <c r="Q159" s="15">
        <v>0.182</v>
      </c>
      <c r="R159" s="15">
        <v>0.52600000000000002</v>
      </c>
      <c r="S159" s="15">
        <v>9.3339999999999996</v>
      </c>
      <c r="U159" s="15">
        <v>106537.077</v>
      </c>
      <c r="V159" s="15">
        <v>310</v>
      </c>
    </row>
    <row r="160" spans="2:22" x14ac:dyDescent="0.25">
      <c r="B160" s="15" t="s">
        <v>122</v>
      </c>
      <c r="C160" s="15" t="s">
        <v>207</v>
      </c>
      <c r="D160" s="15" t="s">
        <v>223</v>
      </c>
      <c r="E160" s="15">
        <v>2023</v>
      </c>
      <c r="F160" s="15" t="s">
        <v>162</v>
      </c>
      <c r="G160" s="15" t="s">
        <v>133</v>
      </c>
      <c r="H160" s="15" t="s">
        <v>296</v>
      </c>
      <c r="I160" s="15" t="s">
        <v>139</v>
      </c>
      <c r="J160" s="15" t="s">
        <v>141</v>
      </c>
      <c r="K160" s="15" t="s">
        <v>297</v>
      </c>
      <c r="L160" s="15" t="s">
        <v>304</v>
      </c>
      <c r="M160" s="15">
        <v>0.91600000000000004</v>
      </c>
      <c r="N160" s="15">
        <v>0.754</v>
      </c>
      <c r="O160" s="15">
        <v>9.7000000000000003E-2</v>
      </c>
      <c r="P160" s="15">
        <v>0.63</v>
      </c>
      <c r="Q160" s="15">
        <v>0.29399999999999998</v>
      </c>
      <c r="R160" s="15">
        <v>1.165</v>
      </c>
      <c r="S160" s="15">
        <v>9.5139999999999993</v>
      </c>
      <c r="U160" s="15">
        <v>112056.622</v>
      </c>
      <c r="V160" s="15">
        <v>60</v>
      </c>
    </row>
    <row r="161" spans="2:22" ht="30" x14ac:dyDescent="0.25">
      <c r="B161" s="15" t="s">
        <v>122</v>
      </c>
      <c r="C161" s="15" t="s">
        <v>207</v>
      </c>
      <c r="D161" s="15" t="s">
        <v>223</v>
      </c>
      <c r="E161" s="15">
        <v>2023</v>
      </c>
      <c r="F161" s="15" t="s">
        <v>162</v>
      </c>
      <c r="G161" s="15" t="s">
        <v>133</v>
      </c>
      <c r="H161" s="15" t="s">
        <v>296</v>
      </c>
      <c r="I161" s="15" t="s">
        <v>139</v>
      </c>
      <c r="J161" s="15" t="s">
        <v>141</v>
      </c>
      <c r="K161" s="15" t="s">
        <v>297</v>
      </c>
      <c r="L161" s="15" t="s">
        <v>305</v>
      </c>
      <c r="M161" s="15">
        <v>0.53700000000000003</v>
      </c>
      <c r="N161" s="15">
        <v>0.5</v>
      </c>
      <c r="O161" s="15">
        <v>3.7999999999999999E-2</v>
      </c>
      <c r="P161" s="15">
        <v>0.36499999999999999</v>
      </c>
      <c r="Q161" s="15">
        <v>0.189</v>
      </c>
      <c r="R161" s="15">
        <v>0.71899999999999997</v>
      </c>
      <c r="S161" s="15">
        <v>9.5489999999999995</v>
      </c>
      <c r="U161" s="15">
        <v>110231.242</v>
      </c>
      <c r="V161" s="15">
        <v>170</v>
      </c>
    </row>
    <row r="162" spans="2:22" x14ac:dyDescent="0.25">
      <c r="B162" s="15" t="s">
        <v>122</v>
      </c>
      <c r="C162" s="15" t="s">
        <v>207</v>
      </c>
      <c r="D162" s="15" t="s">
        <v>223</v>
      </c>
      <c r="E162" s="15">
        <v>2023</v>
      </c>
      <c r="F162" s="15" t="s">
        <v>162</v>
      </c>
      <c r="G162" s="15" t="s">
        <v>133</v>
      </c>
      <c r="H162" s="15" t="s">
        <v>296</v>
      </c>
      <c r="I162" s="15" t="s">
        <v>139</v>
      </c>
      <c r="J162" s="15" t="s">
        <v>141</v>
      </c>
      <c r="K162" s="15" t="s">
        <v>297</v>
      </c>
      <c r="M162" s="15">
        <v>0.379</v>
      </c>
      <c r="N162" s="15">
        <v>0.39300000000000002</v>
      </c>
      <c r="O162" s="15">
        <v>2.7E-2</v>
      </c>
      <c r="P162" s="15">
        <v>0.248</v>
      </c>
      <c r="Q162" s="15">
        <v>0.14199999999999999</v>
      </c>
      <c r="R162" s="15">
        <v>0.46700000000000003</v>
      </c>
      <c r="S162" s="15">
        <v>9.4550000000000001</v>
      </c>
      <c r="U162" s="15">
        <v>110746.584</v>
      </c>
      <c r="V162" s="15">
        <v>210</v>
      </c>
    </row>
    <row r="163" spans="2:22" x14ac:dyDescent="0.25">
      <c r="B163" s="15" t="s">
        <v>122</v>
      </c>
      <c r="C163" s="15" t="s">
        <v>207</v>
      </c>
      <c r="D163" s="15" t="s">
        <v>224</v>
      </c>
      <c r="E163" s="15">
        <v>2023</v>
      </c>
      <c r="F163" s="15" t="s">
        <v>162</v>
      </c>
      <c r="G163" s="15" t="s">
        <v>133</v>
      </c>
      <c r="H163" s="15" t="s">
        <v>296</v>
      </c>
      <c r="I163" s="15" t="s">
        <v>139</v>
      </c>
      <c r="J163" s="15" t="s">
        <v>141</v>
      </c>
      <c r="K163" s="15" t="s">
        <v>297</v>
      </c>
      <c r="L163" s="15" t="s">
        <v>296</v>
      </c>
      <c r="M163" s="15">
        <v>0.34799999999999998</v>
      </c>
      <c r="N163" s="15">
        <v>0.30499999999999999</v>
      </c>
      <c r="O163" s="15">
        <v>3.0000000000000001E-3</v>
      </c>
      <c r="P163" s="15">
        <v>0.27</v>
      </c>
      <c r="Q163" s="15">
        <v>0.16600000000000001</v>
      </c>
      <c r="R163" s="15">
        <v>0.42799999999999999</v>
      </c>
      <c r="S163" s="15">
        <v>9.8840000000000003</v>
      </c>
      <c r="U163" s="15">
        <v>273225.951</v>
      </c>
      <c r="V163" s="15">
        <v>8480</v>
      </c>
    </row>
    <row r="164" spans="2:22" ht="30" x14ac:dyDescent="0.25">
      <c r="B164" s="15" t="s">
        <v>122</v>
      </c>
      <c r="C164" s="15" t="s">
        <v>207</v>
      </c>
      <c r="D164" s="15" t="s">
        <v>224</v>
      </c>
      <c r="E164" s="15">
        <v>2023</v>
      </c>
      <c r="F164" s="15" t="s">
        <v>162</v>
      </c>
      <c r="G164" s="15" t="s">
        <v>133</v>
      </c>
      <c r="H164" s="15" t="s">
        <v>296</v>
      </c>
      <c r="I164" s="15" t="s">
        <v>139</v>
      </c>
      <c r="J164" s="15" t="s">
        <v>141</v>
      </c>
      <c r="K164" s="15" t="s">
        <v>297</v>
      </c>
      <c r="L164" s="15" t="s">
        <v>298</v>
      </c>
      <c r="M164" s="15">
        <v>0.19900000000000001</v>
      </c>
      <c r="N164" s="15">
        <v>0.16200000000000001</v>
      </c>
      <c r="O164" s="15">
        <v>1.9E-2</v>
      </c>
      <c r="P164" s="15">
        <v>0.16600000000000001</v>
      </c>
      <c r="Q164" s="15">
        <v>9.8000000000000004E-2</v>
      </c>
      <c r="R164" s="15">
        <v>0.224</v>
      </c>
      <c r="S164" s="15">
        <v>10.151999999999999</v>
      </c>
      <c r="U164" s="15">
        <v>291046.50099999999</v>
      </c>
      <c r="V164" s="15">
        <v>70</v>
      </c>
    </row>
    <row r="165" spans="2:22" x14ac:dyDescent="0.25">
      <c r="B165" s="15" t="s">
        <v>122</v>
      </c>
      <c r="C165" s="15" t="s">
        <v>207</v>
      </c>
      <c r="D165" s="15" t="s">
        <v>224</v>
      </c>
      <c r="E165" s="15">
        <v>2023</v>
      </c>
      <c r="F165" s="15" t="s">
        <v>162</v>
      </c>
      <c r="G165" s="15" t="s">
        <v>133</v>
      </c>
      <c r="H165" s="15" t="s">
        <v>296</v>
      </c>
      <c r="I165" s="15" t="s">
        <v>139</v>
      </c>
      <c r="J165" s="15" t="s">
        <v>141</v>
      </c>
      <c r="K165" s="15" t="s">
        <v>297</v>
      </c>
      <c r="L165" s="15" t="s">
        <v>299</v>
      </c>
      <c r="M165" s="15">
        <v>0.52600000000000002</v>
      </c>
      <c r="N165" s="15">
        <v>0.503</v>
      </c>
      <c r="O165" s="15">
        <v>0.04</v>
      </c>
      <c r="P165" s="15">
        <v>0.36599999999999999</v>
      </c>
      <c r="Q165" s="15">
        <v>0.19500000000000001</v>
      </c>
      <c r="R165" s="15">
        <v>0.69399999999999995</v>
      </c>
      <c r="S165" s="15">
        <v>9.9390000000000001</v>
      </c>
      <c r="U165" s="15">
        <v>277750.96299999999</v>
      </c>
      <c r="V165" s="15">
        <v>160</v>
      </c>
    </row>
    <row r="166" spans="2:22" ht="30" x14ac:dyDescent="0.25">
      <c r="B166" s="15" t="s">
        <v>122</v>
      </c>
      <c r="C166" s="15" t="s">
        <v>207</v>
      </c>
      <c r="D166" s="15" t="s">
        <v>224</v>
      </c>
      <c r="E166" s="15">
        <v>2023</v>
      </c>
      <c r="F166" s="15" t="s">
        <v>162</v>
      </c>
      <c r="G166" s="15" t="s">
        <v>133</v>
      </c>
      <c r="H166" s="15" t="s">
        <v>296</v>
      </c>
      <c r="I166" s="15" t="s">
        <v>139</v>
      </c>
      <c r="J166" s="15" t="s">
        <v>141</v>
      </c>
      <c r="K166" s="15" t="s">
        <v>297</v>
      </c>
      <c r="L166" s="15" t="s">
        <v>300</v>
      </c>
      <c r="M166" s="15">
        <v>0.48199999999999998</v>
      </c>
      <c r="N166" s="15">
        <v>0.48199999999999998</v>
      </c>
      <c r="O166" s="15">
        <v>4.5999999999999999E-2</v>
      </c>
      <c r="P166" s="15">
        <v>0.35399999999999998</v>
      </c>
      <c r="Q166" s="15">
        <v>0.157</v>
      </c>
      <c r="R166" s="15">
        <v>0.57399999999999995</v>
      </c>
      <c r="S166" s="15">
        <v>10.223000000000001</v>
      </c>
      <c r="U166" s="15">
        <v>285778.48100000003</v>
      </c>
      <c r="V166" s="15">
        <v>110</v>
      </c>
    </row>
    <row r="167" spans="2:22" x14ac:dyDescent="0.25">
      <c r="B167" s="15" t="s">
        <v>122</v>
      </c>
      <c r="C167" s="15" t="s">
        <v>207</v>
      </c>
      <c r="D167" s="15" t="s">
        <v>224</v>
      </c>
      <c r="E167" s="15">
        <v>2023</v>
      </c>
      <c r="F167" s="15" t="s">
        <v>162</v>
      </c>
      <c r="G167" s="15" t="s">
        <v>133</v>
      </c>
      <c r="H167" s="15" t="s">
        <v>296</v>
      </c>
      <c r="I167" s="15" t="s">
        <v>139</v>
      </c>
      <c r="J167" s="15" t="s">
        <v>141</v>
      </c>
      <c r="K167" s="15" t="s">
        <v>297</v>
      </c>
      <c r="L167" s="15" t="s">
        <v>301</v>
      </c>
      <c r="M167" s="15">
        <v>0.32300000000000001</v>
      </c>
      <c r="N167" s="15">
        <v>0.254</v>
      </c>
      <c r="O167" s="15">
        <v>3.0000000000000001E-3</v>
      </c>
      <c r="P167" s="15">
        <v>0.26200000000000001</v>
      </c>
      <c r="Q167" s="15">
        <v>0.16400000000000001</v>
      </c>
      <c r="R167" s="15">
        <v>0.40300000000000002</v>
      </c>
      <c r="S167" s="15">
        <v>9.8710000000000004</v>
      </c>
      <c r="U167" s="15">
        <v>272657.53100000002</v>
      </c>
      <c r="V167" s="15">
        <v>6780</v>
      </c>
    </row>
    <row r="168" spans="2:22" ht="30" x14ac:dyDescent="0.25">
      <c r="B168" s="15" t="s">
        <v>122</v>
      </c>
      <c r="C168" s="15" t="s">
        <v>207</v>
      </c>
      <c r="D168" s="15" t="s">
        <v>224</v>
      </c>
      <c r="E168" s="15">
        <v>2023</v>
      </c>
      <c r="F168" s="15" t="s">
        <v>162</v>
      </c>
      <c r="G168" s="15" t="s">
        <v>133</v>
      </c>
      <c r="H168" s="15" t="s">
        <v>296</v>
      </c>
      <c r="I168" s="15" t="s">
        <v>139</v>
      </c>
      <c r="J168" s="15" t="s">
        <v>141</v>
      </c>
      <c r="K168" s="15" t="s">
        <v>297</v>
      </c>
      <c r="L168" s="15" t="s">
        <v>302</v>
      </c>
      <c r="M168" s="15">
        <v>0.40600000000000003</v>
      </c>
      <c r="N168" s="15">
        <v>0.34200000000000003</v>
      </c>
      <c r="O168" s="15">
        <v>1.7000000000000001E-2</v>
      </c>
      <c r="P168" s="15">
        <v>0.30199999999999999</v>
      </c>
      <c r="Q168" s="15">
        <v>0.18</v>
      </c>
      <c r="R168" s="15">
        <v>0.51700000000000002</v>
      </c>
      <c r="S168" s="15">
        <v>9.8719999999999999</v>
      </c>
      <c r="U168" s="15">
        <v>272031.09600000002</v>
      </c>
      <c r="V168" s="15">
        <v>410</v>
      </c>
    </row>
    <row r="169" spans="2:22" ht="30" x14ac:dyDescent="0.25">
      <c r="B169" s="15" t="s">
        <v>122</v>
      </c>
      <c r="C169" s="15" t="s">
        <v>207</v>
      </c>
      <c r="D169" s="15" t="s">
        <v>224</v>
      </c>
      <c r="E169" s="15">
        <v>2023</v>
      </c>
      <c r="F169" s="15" t="s">
        <v>162</v>
      </c>
      <c r="G169" s="15" t="s">
        <v>133</v>
      </c>
      <c r="H169" s="15" t="s">
        <v>296</v>
      </c>
      <c r="I169" s="15" t="s">
        <v>139</v>
      </c>
      <c r="J169" s="15" t="s">
        <v>141</v>
      </c>
      <c r="K169" s="15" t="s">
        <v>297</v>
      </c>
      <c r="L169" s="15" t="s">
        <v>303</v>
      </c>
      <c r="M169" s="15">
        <v>0.49399999999999999</v>
      </c>
      <c r="N169" s="15">
        <v>0.45100000000000001</v>
      </c>
      <c r="O169" s="15">
        <v>2.5999999999999999E-2</v>
      </c>
      <c r="P169" s="15">
        <v>0.38800000000000001</v>
      </c>
      <c r="Q169" s="15">
        <v>0.216</v>
      </c>
      <c r="R169" s="15">
        <v>0.59899999999999998</v>
      </c>
      <c r="S169" s="15">
        <v>9.7959999999999994</v>
      </c>
      <c r="U169" s="15">
        <v>269576.864</v>
      </c>
      <c r="V169" s="15">
        <v>310</v>
      </c>
    </row>
    <row r="170" spans="2:22" x14ac:dyDescent="0.25">
      <c r="B170" s="15" t="s">
        <v>122</v>
      </c>
      <c r="C170" s="15" t="s">
        <v>207</v>
      </c>
      <c r="D170" s="15" t="s">
        <v>224</v>
      </c>
      <c r="E170" s="15">
        <v>2023</v>
      </c>
      <c r="F170" s="15" t="s">
        <v>162</v>
      </c>
      <c r="G170" s="15" t="s">
        <v>133</v>
      </c>
      <c r="H170" s="15" t="s">
        <v>296</v>
      </c>
      <c r="I170" s="15" t="s">
        <v>139</v>
      </c>
      <c r="J170" s="15" t="s">
        <v>141</v>
      </c>
      <c r="K170" s="15" t="s">
        <v>297</v>
      </c>
      <c r="L170" s="15" t="s">
        <v>304</v>
      </c>
      <c r="M170" s="15">
        <v>0.98299999999999998</v>
      </c>
      <c r="N170" s="15">
        <v>0.81799999999999995</v>
      </c>
      <c r="O170" s="15">
        <v>0.106</v>
      </c>
      <c r="P170" s="15">
        <v>0.79700000000000004</v>
      </c>
      <c r="Q170" s="15">
        <v>0.33900000000000002</v>
      </c>
      <c r="R170" s="15">
        <v>1.1679999999999999</v>
      </c>
      <c r="S170" s="15">
        <v>10</v>
      </c>
      <c r="U170" s="15">
        <v>281712.82199999999</v>
      </c>
      <c r="V170" s="15">
        <v>60</v>
      </c>
    </row>
    <row r="171" spans="2:22" ht="30" x14ac:dyDescent="0.25">
      <c r="B171" s="15" t="s">
        <v>122</v>
      </c>
      <c r="C171" s="15" t="s">
        <v>207</v>
      </c>
      <c r="D171" s="15" t="s">
        <v>224</v>
      </c>
      <c r="E171" s="15">
        <v>2023</v>
      </c>
      <c r="F171" s="15" t="s">
        <v>162</v>
      </c>
      <c r="G171" s="15" t="s">
        <v>133</v>
      </c>
      <c r="H171" s="15" t="s">
        <v>296</v>
      </c>
      <c r="I171" s="15" t="s">
        <v>139</v>
      </c>
      <c r="J171" s="15" t="s">
        <v>141</v>
      </c>
      <c r="K171" s="15" t="s">
        <v>297</v>
      </c>
      <c r="L171" s="15" t="s">
        <v>305</v>
      </c>
      <c r="M171" s="15">
        <v>0.54200000000000004</v>
      </c>
      <c r="N171" s="15">
        <v>0.498</v>
      </c>
      <c r="O171" s="15">
        <v>3.7999999999999999E-2</v>
      </c>
      <c r="P171" s="15">
        <v>0.39200000000000002</v>
      </c>
      <c r="Q171" s="15">
        <v>0.22</v>
      </c>
      <c r="R171" s="15">
        <v>0.66300000000000003</v>
      </c>
      <c r="S171" s="15">
        <v>10.012</v>
      </c>
      <c r="U171" s="15">
        <v>278532.28700000001</v>
      </c>
      <c r="V171" s="15">
        <v>170</v>
      </c>
    </row>
    <row r="172" spans="2:22" x14ac:dyDescent="0.25">
      <c r="B172" s="15" t="s">
        <v>122</v>
      </c>
      <c r="C172" s="15" t="s">
        <v>207</v>
      </c>
      <c r="D172" s="15" t="s">
        <v>224</v>
      </c>
      <c r="E172" s="15">
        <v>2023</v>
      </c>
      <c r="F172" s="15" t="s">
        <v>162</v>
      </c>
      <c r="G172" s="15" t="s">
        <v>133</v>
      </c>
      <c r="H172" s="15" t="s">
        <v>296</v>
      </c>
      <c r="I172" s="15" t="s">
        <v>139</v>
      </c>
      <c r="J172" s="15" t="s">
        <v>141</v>
      </c>
      <c r="K172" s="15" t="s">
        <v>297</v>
      </c>
      <c r="M172" s="15">
        <v>0.378</v>
      </c>
      <c r="N172" s="15">
        <v>0.374</v>
      </c>
      <c r="O172" s="15">
        <v>2.5999999999999999E-2</v>
      </c>
      <c r="P172" s="15">
        <v>0.25600000000000001</v>
      </c>
      <c r="Q172" s="15">
        <v>0.155</v>
      </c>
      <c r="R172" s="15">
        <v>0.47299999999999998</v>
      </c>
      <c r="S172" s="15">
        <v>9.9429999999999996</v>
      </c>
      <c r="U172" s="15">
        <v>277762.68300000002</v>
      </c>
      <c r="V172" s="15">
        <v>210</v>
      </c>
    </row>
    <row r="173" spans="2:22" x14ac:dyDescent="0.25">
      <c r="B173" s="15" t="s">
        <v>122</v>
      </c>
      <c r="C173" s="15" t="s">
        <v>207</v>
      </c>
      <c r="D173" s="15" t="s">
        <v>225</v>
      </c>
      <c r="E173" s="15">
        <v>2023</v>
      </c>
      <c r="F173" s="15" t="s">
        <v>162</v>
      </c>
      <c r="G173" s="15" t="s">
        <v>133</v>
      </c>
      <c r="H173" s="15" t="s">
        <v>296</v>
      </c>
      <c r="I173" s="15" t="s">
        <v>139</v>
      </c>
      <c r="J173" s="15" t="s">
        <v>141</v>
      </c>
      <c r="K173" s="15" t="s">
        <v>297</v>
      </c>
      <c r="L173" s="15" t="s">
        <v>296</v>
      </c>
      <c r="M173" s="15">
        <v>0.36499999999999999</v>
      </c>
      <c r="N173" s="15">
        <v>0.29499999999999998</v>
      </c>
      <c r="O173" s="15">
        <v>3.0000000000000001E-3</v>
      </c>
      <c r="P173" s="15">
        <v>0.29199999999999998</v>
      </c>
      <c r="Q173" s="15">
        <v>0.183</v>
      </c>
      <c r="R173" s="15">
        <v>0.44700000000000001</v>
      </c>
      <c r="S173" s="15">
        <v>9.8840000000000003</v>
      </c>
      <c r="U173" s="15">
        <v>273227.00900000002</v>
      </c>
      <c r="V173" s="15">
        <v>8480</v>
      </c>
    </row>
    <row r="174" spans="2:22" ht="30" x14ac:dyDescent="0.25">
      <c r="B174" s="15" t="s">
        <v>122</v>
      </c>
      <c r="C174" s="15" t="s">
        <v>207</v>
      </c>
      <c r="D174" s="15" t="s">
        <v>225</v>
      </c>
      <c r="E174" s="15">
        <v>2023</v>
      </c>
      <c r="F174" s="15" t="s">
        <v>162</v>
      </c>
      <c r="G174" s="15" t="s">
        <v>133</v>
      </c>
      <c r="H174" s="15" t="s">
        <v>296</v>
      </c>
      <c r="I174" s="15" t="s">
        <v>139</v>
      </c>
      <c r="J174" s="15" t="s">
        <v>141</v>
      </c>
      <c r="K174" s="15" t="s">
        <v>297</v>
      </c>
      <c r="L174" s="15" t="s">
        <v>298</v>
      </c>
      <c r="M174" s="15">
        <v>0.223</v>
      </c>
      <c r="N174" s="15">
        <v>0.157</v>
      </c>
      <c r="O174" s="15">
        <v>1.9E-2</v>
      </c>
      <c r="P174" s="15">
        <v>0.2</v>
      </c>
      <c r="Q174" s="15">
        <v>0.13800000000000001</v>
      </c>
      <c r="R174" s="15">
        <v>0.24399999999999999</v>
      </c>
      <c r="S174" s="15">
        <v>10.151999999999999</v>
      </c>
      <c r="U174" s="15">
        <v>291047.07199999999</v>
      </c>
      <c r="V174" s="15">
        <v>70</v>
      </c>
    </row>
    <row r="175" spans="2:22" x14ac:dyDescent="0.25">
      <c r="B175" s="15" t="s">
        <v>122</v>
      </c>
      <c r="C175" s="15" t="s">
        <v>207</v>
      </c>
      <c r="D175" s="15" t="s">
        <v>225</v>
      </c>
      <c r="E175" s="15">
        <v>2023</v>
      </c>
      <c r="F175" s="15" t="s">
        <v>162</v>
      </c>
      <c r="G175" s="15" t="s">
        <v>133</v>
      </c>
      <c r="H175" s="15" t="s">
        <v>296</v>
      </c>
      <c r="I175" s="15" t="s">
        <v>139</v>
      </c>
      <c r="J175" s="15" t="s">
        <v>141</v>
      </c>
      <c r="K175" s="15" t="s">
        <v>297</v>
      </c>
      <c r="L175" s="15" t="s">
        <v>299</v>
      </c>
      <c r="M175" s="15">
        <v>0.53500000000000003</v>
      </c>
      <c r="N175" s="15">
        <v>0.442</v>
      </c>
      <c r="O175" s="15">
        <v>3.5000000000000003E-2</v>
      </c>
      <c r="P175" s="15">
        <v>0.42199999999999999</v>
      </c>
      <c r="Q175" s="15">
        <v>0.221</v>
      </c>
      <c r="R175" s="15">
        <v>0.73699999999999999</v>
      </c>
      <c r="S175" s="15">
        <v>9.94</v>
      </c>
      <c r="U175" s="15">
        <v>277755.01</v>
      </c>
      <c r="V175" s="15">
        <v>160</v>
      </c>
    </row>
    <row r="176" spans="2:22" ht="30" x14ac:dyDescent="0.25">
      <c r="B176" s="15" t="s">
        <v>122</v>
      </c>
      <c r="C176" s="15" t="s">
        <v>207</v>
      </c>
      <c r="D176" s="15" t="s">
        <v>225</v>
      </c>
      <c r="E176" s="15">
        <v>2023</v>
      </c>
      <c r="F176" s="15" t="s">
        <v>162</v>
      </c>
      <c r="G176" s="15" t="s">
        <v>133</v>
      </c>
      <c r="H176" s="15" t="s">
        <v>296</v>
      </c>
      <c r="I176" s="15" t="s">
        <v>139</v>
      </c>
      <c r="J176" s="15" t="s">
        <v>141</v>
      </c>
      <c r="K176" s="15" t="s">
        <v>297</v>
      </c>
      <c r="L176" s="15" t="s">
        <v>300</v>
      </c>
      <c r="M176" s="15">
        <v>0.434</v>
      </c>
      <c r="N176" s="15">
        <v>0.38900000000000001</v>
      </c>
      <c r="O176" s="15">
        <v>3.6999999999999998E-2</v>
      </c>
      <c r="P176" s="15">
        <v>0.35</v>
      </c>
      <c r="Q176" s="15">
        <v>0.14599999999999999</v>
      </c>
      <c r="R176" s="15">
        <v>0.56000000000000005</v>
      </c>
      <c r="S176" s="15">
        <v>10.223000000000001</v>
      </c>
      <c r="U176" s="15">
        <v>285779.30200000003</v>
      </c>
      <c r="V176" s="15">
        <v>110</v>
      </c>
    </row>
    <row r="177" spans="2:22" x14ac:dyDescent="0.25">
      <c r="B177" s="15" t="s">
        <v>122</v>
      </c>
      <c r="C177" s="15" t="s">
        <v>207</v>
      </c>
      <c r="D177" s="15" t="s">
        <v>225</v>
      </c>
      <c r="E177" s="15">
        <v>2023</v>
      </c>
      <c r="F177" s="15" t="s">
        <v>162</v>
      </c>
      <c r="G177" s="15" t="s">
        <v>133</v>
      </c>
      <c r="H177" s="15" t="s">
        <v>296</v>
      </c>
      <c r="I177" s="15" t="s">
        <v>139</v>
      </c>
      <c r="J177" s="15" t="s">
        <v>141</v>
      </c>
      <c r="K177" s="15" t="s">
        <v>297</v>
      </c>
      <c r="L177" s="15" t="s">
        <v>301</v>
      </c>
      <c r="M177" s="15">
        <v>0.34300000000000003</v>
      </c>
      <c r="N177" s="15">
        <v>0.25</v>
      </c>
      <c r="O177" s="15">
        <v>3.0000000000000001E-3</v>
      </c>
      <c r="P177" s="15">
        <v>0.28599999999999998</v>
      </c>
      <c r="Q177" s="15">
        <v>0.182</v>
      </c>
      <c r="R177" s="15">
        <v>0.42799999999999999</v>
      </c>
      <c r="S177" s="15">
        <v>9.8710000000000004</v>
      </c>
      <c r="U177" s="15">
        <v>272658.50599999999</v>
      </c>
      <c r="V177" s="15">
        <v>6780</v>
      </c>
    </row>
    <row r="178" spans="2:22" ht="30" x14ac:dyDescent="0.25">
      <c r="B178" s="15" t="s">
        <v>122</v>
      </c>
      <c r="C178" s="15" t="s">
        <v>207</v>
      </c>
      <c r="D178" s="15" t="s">
        <v>225</v>
      </c>
      <c r="E178" s="15">
        <v>2023</v>
      </c>
      <c r="F178" s="15" t="s">
        <v>162</v>
      </c>
      <c r="G178" s="15" t="s">
        <v>133</v>
      </c>
      <c r="H178" s="15" t="s">
        <v>296</v>
      </c>
      <c r="I178" s="15" t="s">
        <v>139</v>
      </c>
      <c r="J178" s="15" t="s">
        <v>141</v>
      </c>
      <c r="K178" s="15" t="s">
        <v>297</v>
      </c>
      <c r="L178" s="15" t="s">
        <v>302</v>
      </c>
      <c r="M178" s="15">
        <v>0.41099999999999998</v>
      </c>
      <c r="N178" s="15">
        <v>0.307</v>
      </c>
      <c r="O178" s="15">
        <v>1.4999999999999999E-2</v>
      </c>
      <c r="P178" s="15">
        <v>0.33500000000000002</v>
      </c>
      <c r="Q178" s="15">
        <v>0.19700000000000001</v>
      </c>
      <c r="R178" s="15">
        <v>0.503</v>
      </c>
      <c r="S178" s="15">
        <v>9.8719999999999999</v>
      </c>
      <c r="U178" s="15">
        <v>272027.59999999998</v>
      </c>
      <c r="V178" s="15">
        <v>410</v>
      </c>
    </row>
    <row r="179" spans="2:22" ht="30" x14ac:dyDescent="0.25">
      <c r="B179" s="15" t="s">
        <v>122</v>
      </c>
      <c r="C179" s="15" t="s">
        <v>207</v>
      </c>
      <c r="D179" s="15" t="s">
        <v>225</v>
      </c>
      <c r="E179" s="15">
        <v>2023</v>
      </c>
      <c r="F179" s="15" t="s">
        <v>162</v>
      </c>
      <c r="G179" s="15" t="s">
        <v>133</v>
      </c>
      <c r="H179" s="15" t="s">
        <v>296</v>
      </c>
      <c r="I179" s="15" t="s">
        <v>139</v>
      </c>
      <c r="J179" s="15" t="s">
        <v>141</v>
      </c>
      <c r="K179" s="15" t="s">
        <v>297</v>
      </c>
      <c r="L179" s="15" t="s">
        <v>303</v>
      </c>
      <c r="M179" s="15">
        <v>0.497</v>
      </c>
      <c r="N179" s="15">
        <v>0.42499999999999999</v>
      </c>
      <c r="O179" s="15">
        <v>2.4E-2</v>
      </c>
      <c r="P179" s="15">
        <v>0.38900000000000001</v>
      </c>
      <c r="Q179" s="15">
        <v>0.245</v>
      </c>
      <c r="R179" s="15">
        <v>0.58799999999999997</v>
      </c>
      <c r="S179" s="15">
        <v>9.7970000000000006</v>
      </c>
      <c r="U179" s="15">
        <v>269577.95600000001</v>
      </c>
      <c r="V179" s="15">
        <v>310</v>
      </c>
    </row>
    <row r="180" spans="2:22" x14ac:dyDescent="0.25">
      <c r="B180" s="15" t="s">
        <v>122</v>
      </c>
      <c r="C180" s="15" t="s">
        <v>207</v>
      </c>
      <c r="D180" s="15" t="s">
        <v>225</v>
      </c>
      <c r="E180" s="15">
        <v>2023</v>
      </c>
      <c r="F180" s="15" t="s">
        <v>162</v>
      </c>
      <c r="G180" s="15" t="s">
        <v>133</v>
      </c>
      <c r="H180" s="15" t="s">
        <v>296</v>
      </c>
      <c r="I180" s="15" t="s">
        <v>139</v>
      </c>
      <c r="J180" s="15" t="s">
        <v>141</v>
      </c>
      <c r="K180" s="15" t="s">
        <v>297</v>
      </c>
      <c r="L180" s="15" t="s">
        <v>304</v>
      </c>
      <c r="M180" s="15">
        <v>0.95299999999999996</v>
      </c>
      <c r="N180" s="15">
        <v>0.72099999999999997</v>
      </c>
      <c r="O180" s="15">
        <v>9.2999999999999999E-2</v>
      </c>
      <c r="P180" s="15">
        <v>0.80600000000000005</v>
      </c>
      <c r="Q180" s="15">
        <v>0.40100000000000002</v>
      </c>
      <c r="R180" s="15">
        <v>1.167</v>
      </c>
      <c r="S180" s="15">
        <v>10</v>
      </c>
      <c r="U180" s="15">
        <v>281716.81</v>
      </c>
      <c r="V180" s="15">
        <v>60</v>
      </c>
    </row>
    <row r="181" spans="2:22" ht="30" x14ac:dyDescent="0.25">
      <c r="B181" s="15" t="s">
        <v>122</v>
      </c>
      <c r="C181" s="15" t="s">
        <v>207</v>
      </c>
      <c r="D181" s="15" t="s">
        <v>225</v>
      </c>
      <c r="E181" s="15">
        <v>2023</v>
      </c>
      <c r="F181" s="15" t="s">
        <v>162</v>
      </c>
      <c r="G181" s="15" t="s">
        <v>133</v>
      </c>
      <c r="H181" s="15" t="s">
        <v>296</v>
      </c>
      <c r="I181" s="15" t="s">
        <v>139</v>
      </c>
      <c r="J181" s="15" t="s">
        <v>141</v>
      </c>
      <c r="K181" s="15" t="s">
        <v>297</v>
      </c>
      <c r="L181" s="15" t="s">
        <v>305</v>
      </c>
      <c r="M181" s="15">
        <v>0.56299999999999994</v>
      </c>
      <c r="N181" s="15">
        <v>0.58899999999999997</v>
      </c>
      <c r="O181" s="15">
        <v>4.4999999999999998E-2</v>
      </c>
      <c r="P181" s="15">
        <v>0.372</v>
      </c>
      <c r="Q181" s="15">
        <v>0.214</v>
      </c>
      <c r="R181" s="15">
        <v>0.67</v>
      </c>
      <c r="S181" s="15">
        <v>10.012</v>
      </c>
      <c r="U181" s="15">
        <v>278538.05499999999</v>
      </c>
      <c r="V181" s="15">
        <v>170</v>
      </c>
    </row>
    <row r="182" spans="2:22" x14ac:dyDescent="0.25">
      <c r="B182" s="15" t="s">
        <v>122</v>
      </c>
      <c r="C182" s="15" t="s">
        <v>207</v>
      </c>
      <c r="D182" s="15" t="s">
        <v>225</v>
      </c>
      <c r="E182" s="15">
        <v>2023</v>
      </c>
      <c r="F182" s="15" t="s">
        <v>162</v>
      </c>
      <c r="G182" s="15" t="s">
        <v>133</v>
      </c>
      <c r="H182" s="15" t="s">
        <v>296</v>
      </c>
      <c r="I182" s="15" t="s">
        <v>139</v>
      </c>
      <c r="J182" s="15" t="s">
        <v>141</v>
      </c>
      <c r="K182" s="15" t="s">
        <v>297</v>
      </c>
      <c r="M182" s="15">
        <v>0.38300000000000001</v>
      </c>
      <c r="N182" s="15">
        <v>0.34100000000000003</v>
      </c>
      <c r="O182" s="15">
        <v>2.4E-2</v>
      </c>
      <c r="P182" s="15">
        <v>0.26900000000000002</v>
      </c>
      <c r="Q182" s="15">
        <v>0.16700000000000001</v>
      </c>
      <c r="R182" s="15">
        <v>0.46600000000000003</v>
      </c>
      <c r="S182" s="15">
        <v>9.9429999999999996</v>
      </c>
      <c r="U182" s="15">
        <v>277772.04100000003</v>
      </c>
      <c r="V182" s="15">
        <v>210</v>
      </c>
    </row>
    <row r="183" spans="2:22" x14ac:dyDescent="0.25">
      <c r="B183" s="15" t="s">
        <v>122</v>
      </c>
      <c r="C183" s="15" t="s">
        <v>207</v>
      </c>
      <c r="D183" s="15" t="s">
        <v>226</v>
      </c>
      <c r="E183" s="15">
        <v>2023</v>
      </c>
      <c r="F183" s="15" t="s">
        <v>162</v>
      </c>
      <c r="G183" s="15" t="s">
        <v>133</v>
      </c>
      <c r="H183" s="15" t="s">
        <v>296</v>
      </c>
      <c r="I183" s="15" t="s">
        <v>139</v>
      </c>
      <c r="J183" s="15" t="s">
        <v>141</v>
      </c>
      <c r="K183" s="15" t="s">
        <v>297</v>
      </c>
      <c r="L183" s="15" t="s">
        <v>296</v>
      </c>
      <c r="M183" s="15">
        <v>0.36799999999999999</v>
      </c>
      <c r="N183" s="15">
        <v>0.27400000000000002</v>
      </c>
      <c r="O183" s="15">
        <v>3.0000000000000001E-3</v>
      </c>
      <c r="P183" s="15">
        <v>0.30299999999999999</v>
      </c>
      <c r="Q183" s="15">
        <v>0.19400000000000001</v>
      </c>
      <c r="R183" s="15">
        <v>0.45600000000000002</v>
      </c>
      <c r="S183" s="15">
        <v>10.619</v>
      </c>
      <c r="U183" s="15">
        <v>533990.38600000006</v>
      </c>
      <c r="V183" s="15">
        <v>8480</v>
      </c>
    </row>
    <row r="184" spans="2:22" ht="30" x14ac:dyDescent="0.25">
      <c r="B184" s="15" t="s">
        <v>122</v>
      </c>
      <c r="C184" s="15" t="s">
        <v>207</v>
      </c>
      <c r="D184" s="15" t="s">
        <v>226</v>
      </c>
      <c r="E184" s="15">
        <v>2023</v>
      </c>
      <c r="F184" s="15" t="s">
        <v>162</v>
      </c>
      <c r="G184" s="15" t="s">
        <v>133</v>
      </c>
      <c r="H184" s="15" t="s">
        <v>296</v>
      </c>
      <c r="I184" s="15" t="s">
        <v>139</v>
      </c>
      <c r="J184" s="15" t="s">
        <v>141</v>
      </c>
      <c r="K184" s="15" t="s">
        <v>297</v>
      </c>
      <c r="L184" s="15" t="s">
        <v>298</v>
      </c>
      <c r="M184" s="15">
        <v>0.23400000000000001</v>
      </c>
      <c r="N184" s="15">
        <v>0.14199999999999999</v>
      </c>
      <c r="O184" s="15">
        <v>1.7000000000000001E-2</v>
      </c>
      <c r="P184" s="15">
        <v>0.20599999999999999</v>
      </c>
      <c r="Q184" s="15">
        <v>0.13800000000000001</v>
      </c>
      <c r="R184" s="15">
        <v>0.26</v>
      </c>
      <c r="S184" s="15">
        <v>10.888999999999999</v>
      </c>
      <c r="U184" s="15">
        <v>565095.31900000002</v>
      </c>
      <c r="V184" s="15">
        <v>70</v>
      </c>
    </row>
    <row r="185" spans="2:22" x14ac:dyDescent="0.25">
      <c r="B185" s="15" t="s">
        <v>122</v>
      </c>
      <c r="C185" s="15" t="s">
        <v>207</v>
      </c>
      <c r="D185" s="15" t="s">
        <v>226</v>
      </c>
      <c r="E185" s="15">
        <v>2023</v>
      </c>
      <c r="F185" s="15" t="s">
        <v>162</v>
      </c>
      <c r="G185" s="15" t="s">
        <v>133</v>
      </c>
      <c r="H185" s="15" t="s">
        <v>296</v>
      </c>
      <c r="I185" s="15" t="s">
        <v>139</v>
      </c>
      <c r="J185" s="15" t="s">
        <v>141</v>
      </c>
      <c r="K185" s="15" t="s">
        <v>297</v>
      </c>
      <c r="L185" s="15" t="s">
        <v>299</v>
      </c>
      <c r="M185" s="15">
        <v>0.50600000000000001</v>
      </c>
      <c r="N185" s="15">
        <v>0.42699999999999999</v>
      </c>
      <c r="O185" s="15">
        <v>3.4000000000000002E-2</v>
      </c>
      <c r="P185" s="15">
        <v>0.38900000000000001</v>
      </c>
      <c r="Q185" s="15">
        <v>0.224</v>
      </c>
      <c r="R185" s="15">
        <v>0.68300000000000005</v>
      </c>
      <c r="S185" s="15">
        <v>10.696999999999999</v>
      </c>
      <c r="U185" s="15">
        <v>542383.174</v>
      </c>
      <c r="V185" s="15">
        <v>160</v>
      </c>
    </row>
    <row r="186" spans="2:22" ht="30" x14ac:dyDescent="0.25">
      <c r="B186" s="15" t="s">
        <v>122</v>
      </c>
      <c r="C186" s="15" t="s">
        <v>207</v>
      </c>
      <c r="D186" s="15" t="s">
        <v>226</v>
      </c>
      <c r="E186" s="15">
        <v>2023</v>
      </c>
      <c r="F186" s="15" t="s">
        <v>162</v>
      </c>
      <c r="G186" s="15" t="s">
        <v>133</v>
      </c>
      <c r="H186" s="15" t="s">
        <v>296</v>
      </c>
      <c r="I186" s="15" t="s">
        <v>139</v>
      </c>
      <c r="J186" s="15" t="s">
        <v>141</v>
      </c>
      <c r="K186" s="15" t="s">
        <v>297</v>
      </c>
      <c r="L186" s="15" t="s">
        <v>300</v>
      </c>
      <c r="M186" s="15">
        <v>0.35199999999999998</v>
      </c>
      <c r="N186" s="15">
        <v>0.27500000000000002</v>
      </c>
      <c r="O186" s="15">
        <v>2.5999999999999999E-2</v>
      </c>
      <c r="P186" s="15">
        <v>0.27400000000000002</v>
      </c>
      <c r="Q186" s="15">
        <v>0.16700000000000001</v>
      </c>
      <c r="R186" s="15">
        <v>0.47799999999999998</v>
      </c>
      <c r="S186" s="15">
        <v>10.942</v>
      </c>
      <c r="U186" s="15">
        <v>558294.08299999998</v>
      </c>
      <c r="V186" s="15">
        <v>110</v>
      </c>
    </row>
    <row r="187" spans="2:22" x14ac:dyDescent="0.25">
      <c r="B187" s="15" t="s">
        <v>122</v>
      </c>
      <c r="C187" s="15" t="s">
        <v>207</v>
      </c>
      <c r="D187" s="15" t="s">
        <v>226</v>
      </c>
      <c r="E187" s="15">
        <v>2023</v>
      </c>
      <c r="F187" s="15" t="s">
        <v>162</v>
      </c>
      <c r="G187" s="15" t="s">
        <v>133</v>
      </c>
      <c r="H187" s="15" t="s">
        <v>296</v>
      </c>
      <c r="I187" s="15" t="s">
        <v>139</v>
      </c>
      <c r="J187" s="15" t="s">
        <v>141</v>
      </c>
      <c r="K187" s="15" t="s">
        <v>297</v>
      </c>
      <c r="L187" s="15" t="s">
        <v>301</v>
      </c>
      <c r="M187" s="15">
        <v>0.35</v>
      </c>
      <c r="N187" s="15">
        <v>0.23699999999999999</v>
      </c>
      <c r="O187" s="15">
        <v>3.0000000000000001E-3</v>
      </c>
      <c r="P187" s="15">
        <v>0.29699999999999999</v>
      </c>
      <c r="Q187" s="15">
        <v>0.192</v>
      </c>
      <c r="R187" s="15">
        <v>0.44</v>
      </c>
      <c r="S187" s="15">
        <v>10.606</v>
      </c>
      <c r="U187" s="15">
        <v>532916.25699999998</v>
      </c>
      <c r="V187" s="15">
        <v>6780</v>
      </c>
    </row>
    <row r="188" spans="2:22" ht="30" x14ac:dyDescent="0.25">
      <c r="B188" s="15" t="s">
        <v>122</v>
      </c>
      <c r="C188" s="15" t="s">
        <v>207</v>
      </c>
      <c r="D188" s="15" t="s">
        <v>226</v>
      </c>
      <c r="E188" s="15">
        <v>2023</v>
      </c>
      <c r="F188" s="15" t="s">
        <v>162</v>
      </c>
      <c r="G188" s="15" t="s">
        <v>133</v>
      </c>
      <c r="H188" s="15" t="s">
        <v>296</v>
      </c>
      <c r="I188" s="15" t="s">
        <v>139</v>
      </c>
      <c r="J188" s="15" t="s">
        <v>141</v>
      </c>
      <c r="K188" s="15" t="s">
        <v>297</v>
      </c>
      <c r="L188" s="15" t="s">
        <v>302</v>
      </c>
      <c r="M188" s="15">
        <v>0.41</v>
      </c>
      <c r="N188" s="15">
        <v>0.28899999999999998</v>
      </c>
      <c r="O188" s="15">
        <v>1.4E-2</v>
      </c>
      <c r="P188" s="15">
        <v>0.33900000000000002</v>
      </c>
      <c r="Q188" s="15">
        <v>0.214</v>
      </c>
      <c r="R188" s="15">
        <v>0.504</v>
      </c>
      <c r="S188" s="15">
        <v>10.62</v>
      </c>
      <c r="U188" s="15">
        <v>532204.62199999997</v>
      </c>
      <c r="V188" s="15">
        <v>410</v>
      </c>
    </row>
    <row r="189" spans="2:22" ht="30" x14ac:dyDescent="0.25">
      <c r="B189" s="15" t="s">
        <v>122</v>
      </c>
      <c r="C189" s="15" t="s">
        <v>207</v>
      </c>
      <c r="D189" s="15" t="s">
        <v>226</v>
      </c>
      <c r="E189" s="15">
        <v>2023</v>
      </c>
      <c r="F189" s="15" t="s">
        <v>162</v>
      </c>
      <c r="G189" s="15" t="s">
        <v>133</v>
      </c>
      <c r="H189" s="15" t="s">
        <v>296</v>
      </c>
      <c r="I189" s="15" t="s">
        <v>139</v>
      </c>
      <c r="J189" s="15" t="s">
        <v>141</v>
      </c>
      <c r="K189" s="15" t="s">
        <v>297</v>
      </c>
      <c r="L189" s="15" t="s">
        <v>303</v>
      </c>
      <c r="M189" s="15">
        <v>0.498</v>
      </c>
      <c r="N189" s="15">
        <v>0.40799999999999997</v>
      </c>
      <c r="O189" s="15">
        <v>2.3E-2</v>
      </c>
      <c r="P189" s="15">
        <v>0.39200000000000002</v>
      </c>
      <c r="Q189" s="15">
        <v>0.245</v>
      </c>
      <c r="R189" s="15">
        <v>0.58399999999999996</v>
      </c>
      <c r="S189" s="15">
        <v>10.51</v>
      </c>
      <c r="U189" s="15">
        <v>527136.79399999999</v>
      </c>
      <c r="V189" s="15">
        <v>310</v>
      </c>
    </row>
    <row r="190" spans="2:22" x14ac:dyDescent="0.25">
      <c r="B190" s="15" t="s">
        <v>122</v>
      </c>
      <c r="C190" s="15" t="s">
        <v>207</v>
      </c>
      <c r="D190" s="15" t="s">
        <v>226</v>
      </c>
      <c r="E190" s="15">
        <v>2023</v>
      </c>
      <c r="F190" s="15" t="s">
        <v>162</v>
      </c>
      <c r="G190" s="15" t="s">
        <v>133</v>
      </c>
      <c r="H190" s="15" t="s">
        <v>296</v>
      </c>
      <c r="I190" s="15" t="s">
        <v>139</v>
      </c>
      <c r="J190" s="15" t="s">
        <v>141</v>
      </c>
      <c r="K190" s="15" t="s">
        <v>297</v>
      </c>
      <c r="L190" s="15" t="s">
        <v>304</v>
      </c>
      <c r="M190" s="15">
        <v>0.86199999999999999</v>
      </c>
      <c r="N190" s="15">
        <v>0.60399999999999998</v>
      </c>
      <c r="O190" s="15">
        <v>7.8E-2</v>
      </c>
      <c r="P190" s="15">
        <v>0.627</v>
      </c>
      <c r="Q190" s="15">
        <v>0.36699999999999999</v>
      </c>
      <c r="R190" s="15">
        <v>1.1879999999999999</v>
      </c>
      <c r="S190" s="15">
        <v>10.741</v>
      </c>
      <c r="U190" s="15">
        <v>548323.84900000005</v>
      </c>
      <c r="V190" s="15">
        <v>60</v>
      </c>
    </row>
    <row r="191" spans="2:22" ht="30" x14ac:dyDescent="0.25">
      <c r="B191" s="15" t="s">
        <v>122</v>
      </c>
      <c r="C191" s="15" t="s">
        <v>207</v>
      </c>
      <c r="D191" s="15" t="s">
        <v>226</v>
      </c>
      <c r="E191" s="15">
        <v>2023</v>
      </c>
      <c r="F191" s="15" t="s">
        <v>162</v>
      </c>
      <c r="G191" s="15" t="s">
        <v>133</v>
      </c>
      <c r="H191" s="15" t="s">
        <v>296</v>
      </c>
      <c r="I191" s="15" t="s">
        <v>139</v>
      </c>
      <c r="J191" s="15" t="s">
        <v>141</v>
      </c>
      <c r="K191" s="15" t="s">
        <v>297</v>
      </c>
      <c r="L191" s="15" t="s">
        <v>305</v>
      </c>
      <c r="M191" s="15">
        <v>0.53500000000000003</v>
      </c>
      <c r="N191" s="15">
        <v>0.51400000000000001</v>
      </c>
      <c r="O191" s="15">
        <v>3.9E-2</v>
      </c>
      <c r="P191" s="15">
        <v>0.38400000000000001</v>
      </c>
      <c r="Q191" s="15">
        <v>0.23499999999999999</v>
      </c>
      <c r="R191" s="15">
        <v>0.61399999999999999</v>
      </c>
      <c r="S191" s="15">
        <v>10.727</v>
      </c>
      <c r="U191" s="15">
        <v>543865.76399999997</v>
      </c>
      <c r="V191" s="15">
        <v>170</v>
      </c>
    </row>
    <row r="192" spans="2:22" x14ac:dyDescent="0.25">
      <c r="B192" s="15" t="s">
        <v>122</v>
      </c>
      <c r="C192" s="15" t="s">
        <v>207</v>
      </c>
      <c r="D192" s="15" t="s">
        <v>226</v>
      </c>
      <c r="E192" s="15">
        <v>2023</v>
      </c>
      <c r="F192" s="15" t="s">
        <v>162</v>
      </c>
      <c r="G192" s="15" t="s">
        <v>133</v>
      </c>
      <c r="H192" s="15" t="s">
        <v>296</v>
      </c>
      <c r="I192" s="15" t="s">
        <v>139</v>
      </c>
      <c r="J192" s="15" t="s">
        <v>141</v>
      </c>
      <c r="K192" s="15" t="s">
        <v>297</v>
      </c>
      <c r="M192" s="15">
        <v>0.38600000000000001</v>
      </c>
      <c r="N192" s="15">
        <v>0.32300000000000001</v>
      </c>
      <c r="O192" s="15">
        <v>2.1999999999999999E-2</v>
      </c>
      <c r="P192" s="15">
        <v>0.28599999999999998</v>
      </c>
      <c r="Q192" s="15">
        <v>0.17599999999999999</v>
      </c>
      <c r="R192" s="15">
        <v>0.48099999999999998</v>
      </c>
      <c r="S192" s="15">
        <v>10.696999999999999</v>
      </c>
      <c r="U192" s="15">
        <v>541718.91299999994</v>
      </c>
      <c r="V192" s="15">
        <v>210</v>
      </c>
    </row>
    <row r="193" spans="2:22" x14ac:dyDescent="0.25">
      <c r="B193" s="15" t="s">
        <v>122</v>
      </c>
      <c r="C193" s="15" t="s">
        <v>207</v>
      </c>
      <c r="D193" s="15" t="s">
        <v>227</v>
      </c>
      <c r="E193" s="15">
        <v>2023</v>
      </c>
      <c r="F193" s="15" t="s">
        <v>162</v>
      </c>
      <c r="G193" s="15" t="s">
        <v>133</v>
      </c>
      <c r="H193" s="15" t="s">
        <v>296</v>
      </c>
      <c r="I193" s="15" t="s">
        <v>139</v>
      </c>
      <c r="J193" s="15" t="s">
        <v>141</v>
      </c>
      <c r="K193" s="15" t="s">
        <v>297</v>
      </c>
      <c r="L193" s="15" t="s">
        <v>296</v>
      </c>
      <c r="M193" s="15">
        <v>0.373</v>
      </c>
      <c r="N193" s="15">
        <v>0.27</v>
      </c>
      <c r="O193" s="15">
        <v>3.0000000000000001E-3</v>
      </c>
      <c r="P193" s="15">
        <v>0.309</v>
      </c>
      <c r="Q193" s="15">
        <v>0.20100000000000001</v>
      </c>
      <c r="R193" s="15">
        <v>0.46500000000000002</v>
      </c>
      <c r="S193" s="15">
        <v>10.62</v>
      </c>
      <c r="U193" s="15">
        <v>533992.30900000001</v>
      </c>
      <c r="V193" s="15">
        <v>8480</v>
      </c>
    </row>
    <row r="194" spans="2:22" ht="30" x14ac:dyDescent="0.25">
      <c r="B194" s="15" t="s">
        <v>122</v>
      </c>
      <c r="C194" s="15" t="s">
        <v>207</v>
      </c>
      <c r="D194" s="15" t="s">
        <v>227</v>
      </c>
      <c r="E194" s="15">
        <v>2023</v>
      </c>
      <c r="F194" s="15" t="s">
        <v>162</v>
      </c>
      <c r="G194" s="15" t="s">
        <v>133</v>
      </c>
      <c r="H194" s="15" t="s">
        <v>296</v>
      </c>
      <c r="I194" s="15" t="s">
        <v>139</v>
      </c>
      <c r="J194" s="15" t="s">
        <v>141</v>
      </c>
      <c r="K194" s="15" t="s">
        <v>297</v>
      </c>
      <c r="L194" s="15" t="s">
        <v>298</v>
      </c>
      <c r="M194" s="15">
        <v>0.23799999999999999</v>
      </c>
      <c r="N194" s="15">
        <v>0.14000000000000001</v>
      </c>
      <c r="O194" s="15">
        <v>1.7000000000000001E-2</v>
      </c>
      <c r="P194" s="15">
        <v>0.21299999999999999</v>
      </c>
      <c r="Q194" s="15">
        <v>0.14899999999999999</v>
      </c>
      <c r="R194" s="15">
        <v>0.307</v>
      </c>
      <c r="S194" s="15">
        <v>10.888999999999999</v>
      </c>
      <c r="U194" s="15">
        <v>565094.23699999996</v>
      </c>
      <c r="V194" s="15">
        <v>70</v>
      </c>
    </row>
    <row r="195" spans="2:22" x14ac:dyDescent="0.25">
      <c r="B195" s="15" t="s">
        <v>122</v>
      </c>
      <c r="C195" s="15" t="s">
        <v>207</v>
      </c>
      <c r="D195" s="15" t="s">
        <v>227</v>
      </c>
      <c r="E195" s="15">
        <v>2023</v>
      </c>
      <c r="F195" s="15" t="s">
        <v>162</v>
      </c>
      <c r="G195" s="15" t="s">
        <v>133</v>
      </c>
      <c r="H195" s="15" t="s">
        <v>296</v>
      </c>
      <c r="I195" s="15" t="s">
        <v>139</v>
      </c>
      <c r="J195" s="15" t="s">
        <v>141</v>
      </c>
      <c r="K195" s="15" t="s">
        <v>297</v>
      </c>
      <c r="L195" s="15" t="s">
        <v>299</v>
      </c>
      <c r="M195" s="15">
        <v>0.51200000000000001</v>
      </c>
      <c r="N195" s="15">
        <v>0.47799999999999998</v>
      </c>
      <c r="O195" s="15">
        <v>3.7999999999999999E-2</v>
      </c>
      <c r="P195" s="15">
        <v>0.38</v>
      </c>
      <c r="Q195" s="15">
        <v>0.248</v>
      </c>
      <c r="R195" s="15">
        <v>0.64700000000000002</v>
      </c>
      <c r="S195" s="15">
        <v>10.696999999999999</v>
      </c>
      <c r="U195" s="15">
        <v>542387.99899999995</v>
      </c>
      <c r="V195" s="15">
        <v>160</v>
      </c>
    </row>
    <row r="196" spans="2:22" ht="30" x14ac:dyDescent="0.25">
      <c r="B196" s="15" t="s">
        <v>122</v>
      </c>
      <c r="C196" s="15" t="s">
        <v>207</v>
      </c>
      <c r="D196" s="15" t="s">
        <v>227</v>
      </c>
      <c r="E196" s="15">
        <v>2023</v>
      </c>
      <c r="F196" s="15" t="s">
        <v>162</v>
      </c>
      <c r="G196" s="15" t="s">
        <v>133</v>
      </c>
      <c r="H196" s="15" t="s">
        <v>296</v>
      </c>
      <c r="I196" s="15" t="s">
        <v>139</v>
      </c>
      <c r="J196" s="15" t="s">
        <v>141</v>
      </c>
      <c r="K196" s="15" t="s">
        <v>297</v>
      </c>
      <c r="L196" s="15" t="s">
        <v>300</v>
      </c>
      <c r="M196" s="15">
        <v>0.32600000000000001</v>
      </c>
      <c r="N196" s="15">
        <v>0.26200000000000001</v>
      </c>
      <c r="O196" s="15">
        <v>2.5000000000000001E-2</v>
      </c>
      <c r="P196" s="15">
        <v>0.26700000000000002</v>
      </c>
      <c r="Q196" s="15">
        <v>0.13700000000000001</v>
      </c>
      <c r="R196" s="15">
        <v>0.438</v>
      </c>
      <c r="S196" s="15">
        <v>10.943</v>
      </c>
      <c r="U196" s="15">
        <v>558293.66099999996</v>
      </c>
      <c r="V196" s="15">
        <v>110</v>
      </c>
    </row>
    <row r="197" spans="2:22" x14ac:dyDescent="0.25">
      <c r="B197" s="15" t="s">
        <v>122</v>
      </c>
      <c r="C197" s="15" t="s">
        <v>207</v>
      </c>
      <c r="D197" s="15" t="s">
        <v>227</v>
      </c>
      <c r="E197" s="15">
        <v>2023</v>
      </c>
      <c r="F197" s="15" t="s">
        <v>162</v>
      </c>
      <c r="G197" s="15" t="s">
        <v>133</v>
      </c>
      <c r="H197" s="15" t="s">
        <v>296</v>
      </c>
      <c r="I197" s="15" t="s">
        <v>139</v>
      </c>
      <c r="J197" s="15" t="s">
        <v>141</v>
      </c>
      <c r="K197" s="15" t="s">
        <v>297</v>
      </c>
      <c r="L197" s="15" t="s">
        <v>301</v>
      </c>
      <c r="M197" s="15">
        <v>0.35599999999999998</v>
      </c>
      <c r="N197" s="15">
        <v>0.23499999999999999</v>
      </c>
      <c r="O197" s="15">
        <v>3.0000000000000001E-3</v>
      </c>
      <c r="P197" s="15">
        <v>0.30399999999999999</v>
      </c>
      <c r="Q197" s="15">
        <v>0.2</v>
      </c>
      <c r="R197" s="15">
        <v>0.44900000000000001</v>
      </c>
      <c r="S197" s="15">
        <v>10.608000000000001</v>
      </c>
      <c r="U197" s="15">
        <v>532917.02300000004</v>
      </c>
      <c r="V197" s="15">
        <v>6780</v>
      </c>
    </row>
    <row r="198" spans="2:22" ht="30" x14ac:dyDescent="0.25">
      <c r="B198" s="15" t="s">
        <v>122</v>
      </c>
      <c r="C198" s="15" t="s">
        <v>207</v>
      </c>
      <c r="D198" s="15" t="s">
        <v>227</v>
      </c>
      <c r="E198" s="15">
        <v>2023</v>
      </c>
      <c r="F198" s="15" t="s">
        <v>162</v>
      </c>
      <c r="G198" s="15" t="s">
        <v>133</v>
      </c>
      <c r="H198" s="15" t="s">
        <v>296</v>
      </c>
      <c r="I198" s="15" t="s">
        <v>139</v>
      </c>
      <c r="J198" s="15" t="s">
        <v>141</v>
      </c>
      <c r="K198" s="15" t="s">
        <v>297</v>
      </c>
      <c r="L198" s="15" t="s">
        <v>302</v>
      </c>
      <c r="M198" s="15">
        <v>0.41599999999999998</v>
      </c>
      <c r="N198" s="15">
        <v>0.28299999999999997</v>
      </c>
      <c r="O198" s="15">
        <v>1.4E-2</v>
      </c>
      <c r="P198" s="15">
        <v>0.34699999999999998</v>
      </c>
      <c r="Q198" s="15">
        <v>0.22500000000000001</v>
      </c>
      <c r="R198" s="15">
        <v>0.53400000000000003</v>
      </c>
      <c r="S198" s="15">
        <v>10.62</v>
      </c>
      <c r="U198" s="15">
        <v>532207.46</v>
      </c>
      <c r="V198" s="15">
        <v>410</v>
      </c>
    </row>
    <row r="199" spans="2:22" ht="30" x14ac:dyDescent="0.25">
      <c r="B199" s="15" t="s">
        <v>122</v>
      </c>
      <c r="C199" s="15" t="s">
        <v>207</v>
      </c>
      <c r="D199" s="15" t="s">
        <v>227</v>
      </c>
      <c r="E199" s="15">
        <v>2023</v>
      </c>
      <c r="F199" s="15" t="s">
        <v>162</v>
      </c>
      <c r="G199" s="15" t="s">
        <v>133</v>
      </c>
      <c r="H199" s="15" t="s">
        <v>296</v>
      </c>
      <c r="I199" s="15" t="s">
        <v>139</v>
      </c>
      <c r="J199" s="15" t="s">
        <v>141</v>
      </c>
      <c r="K199" s="15" t="s">
        <v>297</v>
      </c>
      <c r="L199" s="15" t="s">
        <v>303</v>
      </c>
      <c r="M199" s="15">
        <v>0.504</v>
      </c>
      <c r="N199" s="15">
        <v>0.42</v>
      </c>
      <c r="O199" s="15">
        <v>2.4E-2</v>
      </c>
      <c r="P199" s="15">
        <v>0.39900000000000002</v>
      </c>
      <c r="Q199" s="15">
        <v>0.24199999999999999</v>
      </c>
      <c r="R199" s="15">
        <v>0.60799999999999998</v>
      </c>
      <c r="S199" s="15">
        <v>10.510999999999999</v>
      </c>
      <c r="U199" s="15">
        <v>527164.26800000004</v>
      </c>
      <c r="V199" s="15">
        <v>310</v>
      </c>
    </row>
    <row r="200" spans="2:22" x14ac:dyDescent="0.25">
      <c r="B200" s="15" t="s">
        <v>122</v>
      </c>
      <c r="C200" s="15" t="s">
        <v>207</v>
      </c>
      <c r="D200" s="15" t="s">
        <v>227</v>
      </c>
      <c r="E200" s="15">
        <v>2023</v>
      </c>
      <c r="F200" s="15" t="s">
        <v>162</v>
      </c>
      <c r="G200" s="15" t="s">
        <v>133</v>
      </c>
      <c r="H200" s="15" t="s">
        <v>296</v>
      </c>
      <c r="I200" s="15" t="s">
        <v>139</v>
      </c>
      <c r="J200" s="15" t="s">
        <v>141</v>
      </c>
      <c r="K200" s="15" t="s">
        <v>297</v>
      </c>
      <c r="L200" s="15" t="s">
        <v>304</v>
      </c>
      <c r="M200" s="15">
        <v>0.78100000000000003</v>
      </c>
      <c r="N200" s="15">
        <v>0.51200000000000001</v>
      </c>
      <c r="O200" s="15">
        <v>6.6000000000000003E-2</v>
      </c>
      <c r="P200" s="15">
        <v>0.54</v>
      </c>
      <c r="Q200" s="15">
        <v>0.38300000000000001</v>
      </c>
      <c r="R200" s="15">
        <v>1.0680000000000001</v>
      </c>
      <c r="S200" s="15">
        <v>10.743</v>
      </c>
      <c r="U200" s="15">
        <v>548342.01500000001</v>
      </c>
      <c r="V200" s="15">
        <v>60</v>
      </c>
    </row>
    <row r="201" spans="2:22" ht="30" x14ac:dyDescent="0.25">
      <c r="B201" s="15" t="s">
        <v>122</v>
      </c>
      <c r="C201" s="15" t="s">
        <v>207</v>
      </c>
      <c r="D201" s="15" t="s">
        <v>227</v>
      </c>
      <c r="E201" s="15">
        <v>2023</v>
      </c>
      <c r="F201" s="15" t="s">
        <v>162</v>
      </c>
      <c r="G201" s="15" t="s">
        <v>133</v>
      </c>
      <c r="H201" s="15" t="s">
        <v>296</v>
      </c>
      <c r="I201" s="15" t="s">
        <v>139</v>
      </c>
      <c r="J201" s="15" t="s">
        <v>141</v>
      </c>
      <c r="K201" s="15" t="s">
        <v>297</v>
      </c>
      <c r="L201" s="15" t="s">
        <v>305</v>
      </c>
      <c r="M201" s="15">
        <v>0.52600000000000002</v>
      </c>
      <c r="N201" s="15">
        <v>0.48699999999999999</v>
      </c>
      <c r="O201" s="15">
        <v>3.6999999999999998E-2</v>
      </c>
      <c r="P201" s="15">
        <v>0.36799999999999999</v>
      </c>
      <c r="Q201" s="15">
        <v>0.24199999999999999</v>
      </c>
      <c r="R201" s="15">
        <v>0.64500000000000002</v>
      </c>
      <c r="S201" s="15">
        <v>10.728</v>
      </c>
      <c r="U201" s="15">
        <v>543872.06799999997</v>
      </c>
      <c r="V201" s="15">
        <v>170</v>
      </c>
    </row>
    <row r="202" spans="2:22" x14ac:dyDescent="0.25">
      <c r="B202" s="15" t="s">
        <v>122</v>
      </c>
      <c r="C202" s="15" t="s">
        <v>207</v>
      </c>
      <c r="D202" s="15" t="s">
        <v>227</v>
      </c>
      <c r="E202" s="15">
        <v>2023</v>
      </c>
      <c r="F202" s="15" t="s">
        <v>162</v>
      </c>
      <c r="G202" s="15" t="s">
        <v>133</v>
      </c>
      <c r="H202" s="15" t="s">
        <v>296</v>
      </c>
      <c r="I202" s="15" t="s">
        <v>139</v>
      </c>
      <c r="J202" s="15" t="s">
        <v>141</v>
      </c>
      <c r="K202" s="15" t="s">
        <v>297</v>
      </c>
      <c r="M202" s="15">
        <v>0.38800000000000001</v>
      </c>
      <c r="N202" s="15">
        <v>0.314</v>
      </c>
      <c r="O202" s="15">
        <v>2.1999999999999999E-2</v>
      </c>
      <c r="P202" s="15">
        <v>0.30299999999999999</v>
      </c>
      <c r="Q202" s="15">
        <v>0.184</v>
      </c>
      <c r="R202" s="15">
        <v>0.51700000000000002</v>
      </c>
      <c r="S202" s="15">
        <v>10.699</v>
      </c>
      <c r="U202" s="15">
        <v>541709.73499999999</v>
      </c>
      <c r="V202" s="15">
        <v>210</v>
      </c>
    </row>
    <row r="203" spans="2:22" x14ac:dyDescent="0.25">
      <c r="B203" s="15" t="s">
        <v>122</v>
      </c>
      <c r="C203" s="15" t="s">
        <v>207</v>
      </c>
      <c r="D203" s="15" t="s">
        <v>228</v>
      </c>
      <c r="E203" s="15">
        <v>2023</v>
      </c>
      <c r="F203" s="15" t="s">
        <v>162</v>
      </c>
      <c r="G203" s="15" t="s">
        <v>133</v>
      </c>
      <c r="H203" s="15" t="s">
        <v>296</v>
      </c>
      <c r="I203" s="15" t="s">
        <v>139</v>
      </c>
      <c r="J203" s="15" t="s">
        <v>141</v>
      </c>
      <c r="K203" s="15" t="s">
        <v>297</v>
      </c>
      <c r="L203" s="15" t="s">
        <v>296</v>
      </c>
      <c r="M203" s="15">
        <v>0.37</v>
      </c>
      <c r="N203" s="15">
        <v>0.26100000000000001</v>
      </c>
      <c r="O203" s="15">
        <v>3.0000000000000001E-3</v>
      </c>
      <c r="P203" s="15">
        <v>0.311</v>
      </c>
      <c r="Q203" s="15">
        <v>0.20300000000000001</v>
      </c>
      <c r="R203" s="15">
        <v>0.46300000000000002</v>
      </c>
      <c r="S203" s="15">
        <v>11.500999999999999</v>
      </c>
      <c r="U203" s="15">
        <v>836460.61199999996</v>
      </c>
      <c r="V203" s="15">
        <v>8480</v>
      </c>
    </row>
    <row r="204" spans="2:22" ht="30" x14ac:dyDescent="0.25">
      <c r="B204" s="15" t="s">
        <v>122</v>
      </c>
      <c r="C204" s="15" t="s">
        <v>207</v>
      </c>
      <c r="D204" s="15" t="s">
        <v>228</v>
      </c>
      <c r="E204" s="15">
        <v>2023</v>
      </c>
      <c r="F204" s="15" t="s">
        <v>162</v>
      </c>
      <c r="G204" s="15" t="s">
        <v>133</v>
      </c>
      <c r="H204" s="15" t="s">
        <v>296</v>
      </c>
      <c r="I204" s="15" t="s">
        <v>139</v>
      </c>
      <c r="J204" s="15" t="s">
        <v>141</v>
      </c>
      <c r="K204" s="15" t="s">
        <v>297</v>
      </c>
      <c r="L204" s="15" t="s">
        <v>298</v>
      </c>
      <c r="M204" s="15">
        <v>0.24</v>
      </c>
      <c r="N204" s="15">
        <v>0.14199999999999999</v>
      </c>
      <c r="O204" s="15">
        <v>1.7000000000000001E-2</v>
      </c>
      <c r="P204" s="15">
        <v>0.189</v>
      </c>
      <c r="Q204" s="15">
        <v>0.14499999999999999</v>
      </c>
      <c r="R204" s="15">
        <v>0.28299999999999997</v>
      </c>
      <c r="S204" s="15">
        <v>11.782</v>
      </c>
      <c r="U204" s="15">
        <v>879811.55200000003</v>
      </c>
      <c r="V204" s="15">
        <v>70</v>
      </c>
    </row>
    <row r="205" spans="2:22" x14ac:dyDescent="0.25">
      <c r="B205" s="15" t="s">
        <v>122</v>
      </c>
      <c r="C205" s="15" t="s">
        <v>207</v>
      </c>
      <c r="D205" s="15" t="s">
        <v>228</v>
      </c>
      <c r="E205" s="15">
        <v>2023</v>
      </c>
      <c r="F205" s="15" t="s">
        <v>162</v>
      </c>
      <c r="G205" s="15" t="s">
        <v>133</v>
      </c>
      <c r="H205" s="15" t="s">
        <v>296</v>
      </c>
      <c r="I205" s="15" t="s">
        <v>139</v>
      </c>
      <c r="J205" s="15" t="s">
        <v>141</v>
      </c>
      <c r="K205" s="15" t="s">
        <v>297</v>
      </c>
      <c r="L205" s="15" t="s">
        <v>299</v>
      </c>
      <c r="M205" s="15">
        <v>0.48099999999999998</v>
      </c>
      <c r="N205" s="15">
        <v>0.443</v>
      </c>
      <c r="O205" s="15">
        <v>3.5000000000000003E-2</v>
      </c>
      <c r="P205" s="15">
        <v>0.38100000000000001</v>
      </c>
      <c r="Q205" s="15">
        <v>0.23799999999999999</v>
      </c>
      <c r="R205" s="15">
        <v>0.60199999999999998</v>
      </c>
      <c r="S205" s="15">
        <v>11.605</v>
      </c>
      <c r="U205" s="15">
        <v>848095.96200000006</v>
      </c>
      <c r="V205" s="15">
        <v>160</v>
      </c>
    </row>
    <row r="206" spans="2:22" ht="30" x14ac:dyDescent="0.25">
      <c r="B206" s="15" t="s">
        <v>122</v>
      </c>
      <c r="C206" s="15" t="s">
        <v>207</v>
      </c>
      <c r="D206" s="15" t="s">
        <v>228</v>
      </c>
      <c r="E206" s="15">
        <v>2023</v>
      </c>
      <c r="F206" s="15" t="s">
        <v>162</v>
      </c>
      <c r="G206" s="15" t="s">
        <v>133</v>
      </c>
      <c r="H206" s="15" t="s">
        <v>296</v>
      </c>
      <c r="I206" s="15" t="s">
        <v>139</v>
      </c>
      <c r="J206" s="15" t="s">
        <v>141</v>
      </c>
      <c r="K206" s="15" t="s">
        <v>297</v>
      </c>
      <c r="L206" s="15" t="s">
        <v>300</v>
      </c>
      <c r="M206" s="15">
        <v>0.314</v>
      </c>
      <c r="N206" s="15">
        <v>0.245</v>
      </c>
      <c r="O206" s="15">
        <v>2.3E-2</v>
      </c>
      <c r="P206" s="15">
        <v>0.28199999999999997</v>
      </c>
      <c r="Q206" s="15">
        <v>0.14799999999999999</v>
      </c>
      <c r="R206" s="15">
        <v>0.41</v>
      </c>
      <c r="S206" s="15">
        <v>11.804</v>
      </c>
      <c r="U206" s="15">
        <v>872173.83600000001</v>
      </c>
      <c r="V206" s="15">
        <v>110</v>
      </c>
    </row>
    <row r="207" spans="2:22" x14ac:dyDescent="0.25">
      <c r="B207" s="15" t="s">
        <v>122</v>
      </c>
      <c r="C207" s="15" t="s">
        <v>207</v>
      </c>
      <c r="D207" s="15" t="s">
        <v>228</v>
      </c>
      <c r="E207" s="15">
        <v>2023</v>
      </c>
      <c r="F207" s="15" t="s">
        <v>162</v>
      </c>
      <c r="G207" s="15" t="s">
        <v>133</v>
      </c>
      <c r="H207" s="15" t="s">
        <v>296</v>
      </c>
      <c r="I207" s="15" t="s">
        <v>139</v>
      </c>
      <c r="J207" s="15" t="s">
        <v>141</v>
      </c>
      <c r="K207" s="15" t="s">
        <v>297</v>
      </c>
      <c r="L207" s="15" t="s">
        <v>301</v>
      </c>
      <c r="M207" s="15">
        <v>0.35599999999999998</v>
      </c>
      <c r="N207" s="15">
        <v>0.23</v>
      </c>
      <c r="O207" s="15">
        <v>3.0000000000000001E-3</v>
      </c>
      <c r="P207" s="15">
        <v>0.308</v>
      </c>
      <c r="Q207" s="15">
        <v>0.20200000000000001</v>
      </c>
      <c r="R207" s="15">
        <v>0.44900000000000001</v>
      </c>
      <c r="S207" s="15">
        <v>11.49</v>
      </c>
      <c r="U207" s="15">
        <v>834850.21499999997</v>
      </c>
      <c r="V207" s="15">
        <v>6780</v>
      </c>
    </row>
    <row r="208" spans="2:22" ht="30" x14ac:dyDescent="0.25">
      <c r="B208" s="15" t="s">
        <v>122</v>
      </c>
      <c r="C208" s="15" t="s">
        <v>207</v>
      </c>
      <c r="D208" s="15" t="s">
        <v>228</v>
      </c>
      <c r="E208" s="15">
        <v>2023</v>
      </c>
      <c r="F208" s="15" t="s">
        <v>162</v>
      </c>
      <c r="G208" s="15" t="s">
        <v>133</v>
      </c>
      <c r="H208" s="15" t="s">
        <v>296</v>
      </c>
      <c r="I208" s="15" t="s">
        <v>139</v>
      </c>
      <c r="J208" s="15" t="s">
        <v>141</v>
      </c>
      <c r="K208" s="15" t="s">
        <v>297</v>
      </c>
      <c r="L208" s="15" t="s">
        <v>302</v>
      </c>
      <c r="M208" s="15">
        <v>0.41299999999999998</v>
      </c>
      <c r="N208" s="15">
        <v>0.28299999999999997</v>
      </c>
      <c r="O208" s="15">
        <v>1.4E-2</v>
      </c>
      <c r="P208" s="15">
        <v>0.34499999999999997</v>
      </c>
      <c r="Q208" s="15">
        <v>0.22800000000000001</v>
      </c>
      <c r="R208" s="15">
        <v>0.503</v>
      </c>
      <c r="S208" s="15">
        <v>11.516</v>
      </c>
      <c r="U208" s="15">
        <v>834548.88699999999</v>
      </c>
      <c r="V208" s="15">
        <v>410</v>
      </c>
    </row>
    <row r="209" spans="2:22" ht="30" x14ac:dyDescent="0.25">
      <c r="B209" s="15" t="s">
        <v>122</v>
      </c>
      <c r="C209" s="15" t="s">
        <v>207</v>
      </c>
      <c r="D209" s="15" t="s">
        <v>228</v>
      </c>
      <c r="E209" s="15">
        <v>2023</v>
      </c>
      <c r="F209" s="15" t="s">
        <v>162</v>
      </c>
      <c r="G209" s="15" t="s">
        <v>133</v>
      </c>
      <c r="H209" s="15" t="s">
        <v>296</v>
      </c>
      <c r="I209" s="15" t="s">
        <v>139</v>
      </c>
      <c r="J209" s="15" t="s">
        <v>141</v>
      </c>
      <c r="K209" s="15" t="s">
        <v>297</v>
      </c>
      <c r="L209" s="15" t="s">
        <v>303</v>
      </c>
      <c r="M209" s="15">
        <v>0.49</v>
      </c>
      <c r="N209" s="15">
        <v>0.40600000000000003</v>
      </c>
      <c r="O209" s="15">
        <v>2.3E-2</v>
      </c>
      <c r="P209" s="15">
        <v>0.38800000000000001</v>
      </c>
      <c r="Q209" s="15">
        <v>0.247</v>
      </c>
      <c r="R209" s="15">
        <v>0.60199999999999998</v>
      </c>
      <c r="S209" s="15">
        <v>11.349</v>
      </c>
      <c r="U209" s="15">
        <v>827256.35699999996</v>
      </c>
      <c r="V209" s="15">
        <v>310</v>
      </c>
    </row>
    <row r="210" spans="2:22" x14ac:dyDescent="0.25">
      <c r="B210" s="15" t="s">
        <v>122</v>
      </c>
      <c r="C210" s="15" t="s">
        <v>207</v>
      </c>
      <c r="D210" s="15" t="s">
        <v>228</v>
      </c>
      <c r="E210" s="15">
        <v>2023</v>
      </c>
      <c r="F210" s="15" t="s">
        <v>162</v>
      </c>
      <c r="G210" s="15" t="s">
        <v>133</v>
      </c>
      <c r="H210" s="15" t="s">
        <v>296</v>
      </c>
      <c r="I210" s="15" t="s">
        <v>139</v>
      </c>
      <c r="J210" s="15" t="s">
        <v>141</v>
      </c>
      <c r="K210" s="15" t="s">
        <v>297</v>
      </c>
      <c r="L210" s="15" t="s">
        <v>304</v>
      </c>
      <c r="M210" s="15">
        <v>0.72</v>
      </c>
      <c r="N210" s="15">
        <v>0.498</v>
      </c>
      <c r="O210" s="15">
        <v>6.4000000000000001E-2</v>
      </c>
      <c r="P210" s="15">
        <v>0.49299999999999999</v>
      </c>
      <c r="Q210" s="15">
        <v>0.36699999999999999</v>
      </c>
      <c r="R210" s="15">
        <v>1.034</v>
      </c>
      <c r="S210" s="15">
        <v>11.618</v>
      </c>
      <c r="U210" s="15">
        <v>856346.23499999999</v>
      </c>
      <c r="V210" s="15">
        <v>60</v>
      </c>
    </row>
    <row r="211" spans="2:22" ht="30" x14ac:dyDescent="0.25">
      <c r="B211" s="15" t="s">
        <v>122</v>
      </c>
      <c r="C211" s="15" t="s">
        <v>207</v>
      </c>
      <c r="D211" s="15" t="s">
        <v>228</v>
      </c>
      <c r="E211" s="15">
        <v>2023</v>
      </c>
      <c r="F211" s="15" t="s">
        <v>162</v>
      </c>
      <c r="G211" s="15" t="s">
        <v>133</v>
      </c>
      <c r="H211" s="15" t="s">
        <v>296</v>
      </c>
      <c r="I211" s="15" t="s">
        <v>139</v>
      </c>
      <c r="J211" s="15" t="s">
        <v>141</v>
      </c>
      <c r="K211" s="15" t="s">
        <v>297</v>
      </c>
      <c r="L211" s="15" t="s">
        <v>305</v>
      </c>
      <c r="M211" s="15">
        <v>0.496</v>
      </c>
      <c r="N211" s="15">
        <v>0.437</v>
      </c>
      <c r="O211" s="15">
        <v>3.4000000000000002E-2</v>
      </c>
      <c r="P211" s="15">
        <v>0.36399999999999999</v>
      </c>
      <c r="Q211" s="15">
        <v>0.22600000000000001</v>
      </c>
      <c r="R211" s="15">
        <v>0.59</v>
      </c>
      <c r="S211" s="15">
        <v>11.577</v>
      </c>
      <c r="U211" s="15">
        <v>850974.75699999998</v>
      </c>
      <c r="V211" s="15">
        <v>170</v>
      </c>
    </row>
    <row r="212" spans="2:22" x14ac:dyDescent="0.25">
      <c r="B212" s="15" t="s">
        <v>122</v>
      </c>
      <c r="C212" s="15" t="s">
        <v>207</v>
      </c>
      <c r="D212" s="15" t="s">
        <v>228</v>
      </c>
      <c r="E212" s="15">
        <v>2023</v>
      </c>
      <c r="F212" s="15" t="s">
        <v>162</v>
      </c>
      <c r="G212" s="15" t="s">
        <v>133</v>
      </c>
      <c r="H212" s="15" t="s">
        <v>296</v>
      </c>
      <c r="I212" s="15" t="s">
        <v>139</v>
      </c>
      <c r="J212" s="15" t="s">
        <v>141</v>
      </c>
      <c r="K212" s="15" t="s">
        <v>297</v>
      </c>
      <c r="M212" s="15">
        <v>0.38300000000000001</v>
      </c>
      <c r="N212" s="15">
        <v>0.311</v>
      </c>
      <c r="O212" s="15">
        <v>2.1000000000000001E-2</v>
      </c>
      <c r="P212" s="15">
        <v>0.29199999999999998</v>
      </c>
      <c r="Q212" s="15">
        <v>0.182</v>
      </c>
      <c r="R212" s="15">
        <v>0.48499999999999999</v>
      </c>
      <c r="S212" s="15">
        <v>11.603</v>
      </c>
      <c r="U212" s="15">
        <v>847006.804</v>
      </c>
      <c r="V212" s="15">
        <v>210</v>
      </c>
    </row>
    <row r="213" spans="2:22" x14ac:dyDescent="0.25">
      <c r="B213" s="15" t="s">
        <v>122</v>
      </c>
      <c r="C213" s="15" t="s">
        <v>207</v>
      </c>
      <c r="D213" s="15" t="s">
        <v>229</v>
      </c>
      <c r="E213" s="15">
        <v>2023</v>
      </c>
      <c r="F213" s="15" t="s">
        <v>162</v>
      </c>
      <c r="G213" s="15" t="s">
        <v>133</v>
      </c>
      <c r="H213" s="15" t="s">
        <v>296</v>
      </c>
      <c r="I213" s="15" t="s">
        <v>139</v>
      </c>
      <c r="J213" s="15" t="s">
        <v>141</v>
      </c>
      <c r="K213" s="15" t="s">
        <v>297</v>
      </c>
      <c r="L213" s="15" t="s">
        <v>296</v>
      </c>
      <c r="M213" s="15">
        <v>0.36599999999999999</v>
      </c>
      <c r="N213" s="15">
        <v>0.25700000000000001</v>
      </c>
      <c r="O213" s="15">
        <v>3.0000000000000001E-3</v>
      </c>
      <c r="P213" s="15">
        <v>0.308</v>
      </c>
      <c r="Q213" s="15">
        <v>0.20100000000000001</v>
      </c>
      <c r="R213" s="15">
        <v>0.45800000000000002</v>
      </c>
      <c r="S213" s="15">
        <v>11.500999999999999</v>
      </c>
      <c r="U213" s="15">
        <v>836463.99399999995</v>
      </c>
      <c r="V213" s="15">
        <v>8480</v>
      </c>
    </row>
    <row r="214" spans="2:22" ht="30" x14ac:dyDescent="0.25">
      <c r="B214" s="15" t="s">
        <v>122</v>
      </c>
      <c r="C214" s="15" t="s">
        <v>207</v>
      </c>
      <c r="D214" s="15" t="s">
        <v>229</v>
      </c>
      <c r="E214" s="15">
        <v>2023</v>
      </c>
      <c r="F214" s="15" t="s">
        <v>162</v>
      </c>
      <c r="G214" s="15" t="s">
        <v>133</v>
      </c>
      <c r="H214" s="15" t="s">
        <v>296</v>
      </c>
      <c r="I214" s="15" t="s">
        <v>139</v>
      </c>
      <c r="J214" s="15" t="s">
        <v>141</v>
      </c>
      <c r="K214" s="15" t="s">
        <v>297</v>
      </c>
      <c r="L214" s="15" t="s">
        <v>298</v>
      </c>
      <c r="M214" s="15">
        <v>0.248</v>
      </c>
      <c r="N214" s="15">
        <v>0.151</v>
      </c>
      <c r="O214" s="15">
        <v>1.7999999999999999E-2</v>
      </c>
      <c r="P214" s="15">
        <v>0.19900000000000001</v>
      </c>
      <c r="Q214" s="15">
        <v>0.14699999999999999</v>
      </c>
      <c r="R214" s="15">
        <v>0.29599999999999999</v>
      </c>
      <c r="S214" s="15">
        <v>11.782</v>
      </c>
      <c r="U214" s="15">
        <v>879819.58799999999</v>
      </c>
      <c r="V214" s="15">
        <v>70</v>
      </c>
    </row>
    <row r="215" spans="2:22" x14ac:dyDescent="0.25">
      <c r="B215" s="15" t="s">
        <v>122</v>
      </c>
      <c r="C215" s="15" t="s">
        <v>207</v>
      </c>
      <c r="D215" s="15" t="s">
        <v>229</v>
      </c>
      <c r="E215" s="15">
        <v>2023</v>
      </c>
      <c r="F215" s="15" t="s">
        <v>162</v>
      </c>
      <c r="G215" s="15" t="s">
        <v>133</v>
      </c>
      <c r="H215" s="15" t="s">
        <v>296</v>
      </c>
      <c r="I215" s="15" t="s">
        <v>139</v>
      </c>
      <c r="J215" s="15" t="s">
        <v>141</v>
      </c>
      <c r="K215" s="15" t="s">
        <v>297</v>
      </c>
      <c r="L215" s="15" t="s">
        <v>299</v>
      </c>
      <c r="M215" s="15">
        <v>0.46200000000000002</v>
      </c>
      <c r="N215" s="15">
        <v>0.41299999999999998</v>
      </c>
      <c r="O215" s="15">
        <v>3.3000000000000002E-2</v>
      </c>
      <c r="P215" s="15">
        <v>0.35399999999999998</v>
      </c>
      <c r="Q215" s="15">
        <v>0.247</v>
      </c>
      <c r="R215" s="15">
        <v>0.52800000000000002</v>
      </c>
      <c r="S215" s="15">
        <v>11.605</v>
      </c>
      <c r="U215" s="15">
        <v>848099.61800000002</v>
      </c>
      <c r="V215" s="15">
        <v>160</v>
      </c>
    </row>
    <row r="216" spans="2:22" ht="30" x14ac:dyDescent="0.25">
      <c r="B216" s="15" t="s">
        <v>122</v>
      </c>
      <c r="C216" s="15" t="s">
        <v>207</v>
      </c>
      <c r="D216" s="15" t="s">
        <v>229</v>
      </c>
      <c r="E216" s="15">
        <v>2023</v>
      </c>
      <c r="F216" s="15" t="s">
        <v>162</v>
      </c>
      <c r="G216" s="15" t="s">
        <v>133</v>
      </c>
      <c r="H216" s="15" t="s">
        <v>296</v>
      </c>
      <c r="I216" s="15" t="s">
        <v>139</v>
      </c>
      <c r="J216" s="15" t="s">
        <v>141</v>
      </c>
      <c r="K216" s="15" t="s">
        <v>297</v>
      </c>
      <c r="L216" s="15" t="s">
        <v>300</v>
      </c>
      <c r="M216" s="15">
        <v>0.29499999999999998</v>
      </c>
      <c r="N216" s="15">
        <v>0.22700000000000001</v>
      </c>
      <c r="O216" s="15">
        <v>2.1999999999999999E-2</v>
      </c>
      <c r="P216" s="15">
        <v>0.254</v>
      </c>
      <c r="Q216" s="15">
        <v>0.14699999999999999</v>
      </c>
      <c r="R216" s="15">
        <v>0.35799999999999998</v>
      </c>
      <c r="S216" s="15">
        <v>11.804</v>
      </c>
      <c r="U216" s="15">
        <v>872173.83600000001</v>
      </c>
      <c r="V216" s="15">
        <v>110</v>
      </c>
    </row>
    <row r="217" spans="2:22" x14ac:dyDescent="0.25">
      <c r="B217" s="15" t="s">
        <v>122</v>
      </c>
      <c r="C217" s="15" t="s">
        <v>207</v>
      </c>
      <c r="D217" s="15" t="s">
        <v>229</v>
      </c>
      <c r="E217" s="15">
        <v>2023</v>
      </c>
      <c r="F217" s="15" t="s">
        <v>162</v>
      </c>
      <c r="G217" s="15" t="s">
        <v>133</v>
      </c>
      <c r="H217" s="15" t="s">
        <v>296</v>
      </c>
      <c r="I217" s="15" t="s">
        <v>139</v>
      </c>
      <c r="J217" s="15" t="s">
        <v>141</v>
      </c>
      <c r="K217" s="15" t="s">
        <v>297</v>
      </c>
      <c r="L217" s="15" t="s">
        <v>301</v>
      </c>
      <c r="M217" s="15">
        <v>0.35299999999999998</v>
      </c>
      <c r="N217" s="15">
        <v>0.22800000000000001</v>
      </c>
      <c r="O217" s="15">
        <v>3.0000000000000001E-3</v>
      </c>
      <c r="P217" s="15">
        <v>0.30599999999999999</v>
      </c>
      <c r="Q217" s="15">
        <v>0.2</v>
      </c>
      <c r="R217" s="15">
        <v>0.44700000000000001</v>
      </c>
      <c r="S217" s="15">
        <v>11.49</v>
      </c>
      <c r="U217" s="15">
        <v>834852.02899999998</v>
      </c>
      <c r="V217" s="15">
        <v>6780</v>
      </c>
    </row>
    <row r="218" spans="2:22" ht="30" x14ac:dyDescent="0.25">
      <c r="B218" s="15" t="s">
        <v>122</v>
      </c>
      <c r="C218" s="15" t="s">
        <v>207</v>
      </c>
      <c r="D218" s="15" t="s">
        <v>229</v>
      </c>
      <c r="E218" s="15">
        <v>2023</v>
      </c>
      <c r="F218" s="15" t="s">
        <v>162</v>
      </c>
      <c r="G218" s="15" t="s">
        <v>133</v>
      </c>
      <c r="H218" s="15" t="s">
        <v>296</v>
      </c>
      <c r="I218" s="15" t="s">
        <v>139</v>
      </c>
      <c r="J218" s="15" t="s">
        <v>141</v>
      </c>
      <c r="K218" s="15" t="s">
        <v>297</v>
      </c>
      <c r="L218" s="15" t="s">
        <v>302</v>
      </c>
      <c r="M218" s="15">
        <v>0.41099999999999998</v>
      </c>
      <c r="N218" s="15">
        <v>0.28799999999999998</v>
      </c>
      <c r="O218" s="15">
        <v>1.4E-2</v>
      </c>
      <c r="P218" s="15">
        <v>0.33300000000000002</v>
      </c>
      <c r="Q218" s="15">
        <v>0.22600000000000001</v>
      </c>
      <c r="R218" s="15">
        <v>0.504</v>
      </c>
      <c r="S218" s="15">
        <v>11.516</v>
      </c>
      <c r="U218" s="15">
        <v>834544.41399999999</v>
      </c>
      <c r="V218" s="15">
        <v>410</v>
      </c>
    </row>
    <row r="219" spans="2:22" ht="30" x14ac:dyDescent="0.25">
      <c r="B219" s="15" t="s">
        <v>122</v>
      </c>
      <c r="C219" s="15" t="s">
        <v>207</v>
      </c>
      <c r="D219" s="15" t="s">
        <v>229</v>
      </c>
      <c r="E219" s="15">
        <v>2023</v>
      </c>
      <c r="F219" s="15" t="s">
        <v>162</v>
      </c>
      <c r="G219" s="15" t="s">
        <v>133</v>
      </c>
      <c r="H219" s="15" t="s">
        <v>296</v>
      </c>
      <c r="I219" s="15" t="s">
        <v>139</v>
      </c>
      <c r="J219" s="15" t="s">
        <v>141</v>
      </c>
      <c r="K219" s="15" t="s">
        <v>297</v>
      </c>
      <c r="L219" s="15" t="s">
        <v>303</v>
      </c>
      <c r="M219" s="15">
        <v>0.47599999999999998</v>
      </c>
      <c r="N219" s="15">
        <v>0.39900000000000002</v>
      </c>
      <c r="O219" s="15">
        <v>2.3E-2</v>
      </c>
      <c r="P219" s="15">
        <v>0.39300000000000002</v>
      </c>
      <c r="Q219" s="15">
        <v>0.23699999999999999</v>
      </c>
      <c r="R219" s="15">
        <v>0.58099999999999996</v>
      </c>
      <c r="S219" s="15">
        <v>11.349</v>
      </c>
      <c r="U219" s="15">
        <v>827282.77599999995</v>
      </c>
      <c r="V219" s="15">
        <v>310</v>
      </c>
    </row>
    <row r="220" spans="2:22" x14ac:dyDescent="0.25">
      <c r="B220" s="15" t="s">
        <v>122</v>
      </c>
      <c r="C220" s="15" t="s">
        <v>207</v>
      </c>
      <c r="D220" s="15" t="s">
        <v>229</v>
      </c>
      <c r="E220" s="15">
        <v>2023</v>
      </c>
      <c r="F220" s="15" t="s">
        <v>162</v>
      </c>
      <c r="G220" s="15" t="s">
        <v>133</v>
      </c>
      <c r="H220" s="15" t="s">
        <v>296</v>
      </c>
      <c r="I220" s="15" t="s">
        <v>139</v>
      </c>
      <c r="J220" s="15" t="s">
        <v>141</v>
      </c>
      <c r="K220" s="15" t="s">
        <v>297</v>
      </c>
      <c r="L220" s="15" t="s">
        <v>304</v>
      </c>
      <c r="M220" s="15">
        <v>0.67200000000000004</v>
      </c>
      <c r="N220" s="15">
        <v>0.49099999999999999</v>
      </c>
      <c r="O220" s="15">
        <v>6.3E-2</v>
      </c>
      <c r="P220" s="15">
        <v>0.52400000000000002</v>
      </c>
      <c r="Q220" s="15">
        <v>0.314</v>
      </c>
      <c r="R220" s="15">
        <v>0.97</v>
      </c>
      <c r="S220" s="15">
        <v>11.618</v>
      </c>
      <c r="U220" s="15">
        <v>856363.31599999999</v>
      </c>
      <c r="V220" s="15">
        <v>60</v>
      </c>
    </row>
    <row r="221" spans="2:22" ht="30" x14ac:dyDescent="0.25">
      <c r="B221" s="15" t="s">
        <v>122</v>
      </c>
      <c r="C221" s="15" t="s">
        <v>207</v>
      </c>
      <c r="D221" s="15" t="s">
        <v>229</v>
      </c>
      <c r="E221" s="15">
        <v>2023</v>
      </c>
      <c r="F221" s="15" t="s">
        <v>162</v>
      </c>
      <c r="G221" s="15" t="s">
        <v>133</v>
      </c>
      <c r="H221" s="15" t="s">
        <v>296</v>
      </c>
      <c r="I221" s="15" t="s">
        <v>139</v>
      </c>
      <c r="J221" s="15" t="s">
        <v>141</v>
      </c>
      <c r="K221" s="15" t="s">
        <v>297</v>
      </c>
      <c r="L221" s="15" t="s">
        <v>305</v>
      </c>
      <c r="M221" s="15">
        <v>0.47199999999999998</v>
      </c>
      <c r="N221" s="15">
        <v>0.41199999999999998</v>
      </c>
      <c r="O221" s="15">
        <v>3.2000000000000001E-2</v>
      </c>
      <c r="P221" s="15">
        <v>0.35899999999999999</v>
      </c>
      <c r="Q221" s="15">
        <v>0.22900000000000001</v>
      </c>
      <c r="R221" s="15">
        <v>0.57499999999999996</v>
      </c>
      <c r="S221" s="15">
        <v>11.577</v>
      </c>
      <c r="U221" s="15">
        <v>850992.42200000002</v>
      </c>
      <c r="V221" s="15">
        <v>170</v>
      </c>
    </row>
    <row r="222" spans="2:22" x14ac:dyDescent="0.25">
      <c r="B222" s="15" t="s">
        <v>122</v>
      </c>
      <c r="C222" s="15" t="s">
        <v>207</v>
      </c>
      <c r="D222" s="15" t="s">
        <v>229</v>
      </c>
      <c r="E222" s="15">
        <v>2023</v>
      </c>
      <c r="F222" s="15" t="s">
        <v>162</v>
      </c>
      <c r="G222" s="15" t="s">
        <v>133</v>
      </c>
      <c r="H222" s="15" t="s">
        <v>296</v>
      </c>
      <c r="I222" s="15" t="s">
        <v>139</v>
      </c>
      <c r="J222" s="15" t="s">
        <v>141</v>
      </c>
      <c r="K222" s="15" t="s">
        <v>297</v>
      </c>
      <c r="M222" s="15">
        <v>0.38200000000000001</v>
      </c>
      <c r="N222" s="15">
        <v>0.31</v>
      </c>
      <c r="O222" s="15">
        <v>2.1000000000000001E-2</v>
      </c>
      <c r="P222" s="15">
        <v>0.29799999999999999</v>
      </c>
      <c r="Q222" s="15">
        <v>0.17399999999999999</v>
      </c>
      <c r="R222" s="15">
        <v>0.48699999999999999</v>
      </c>
      <c r="S222" s="15">
        <v>11.602</v>
      </c>
      <c r="U222" s="15">
        <v>847052.16899999999</v>
      </c>
      <c r="V222" s="15">
        <v>210</v>
      </c>
    </row>
    <row r="223" spans="2:22" x14ac:dyDescent="0.25">
      <c r="B223" s="15" t="s">
        <v>122</v>
      </c>
      <c r="C223" s="15" t="s">
        <v>207</v>
      </c>
      <c r="D223" s="15" t="s">
        <v>230</v>
      </c>
      <c r="E223" s="15">
        <v>2023</v>
      </c>
      <c r="F223" s="15" t="s">
        <v>162</v>
      </c>
      <c r="G223" s="15" t="s">
        <v>133</v>
      </c>
      <c r="H223" s="15" t="s">
        <v>296</v>
      </c>
      <c r="I223" s="15" t="s">
        <v>139</v>
      </c>
      <c r="J223" s="15" t="s">
        <v>141</v>
      </c>
      <c r="K223" s="15" t="s">
        <v>297</v>
      </c>
      <c r="L223" s="15" t="s">
        <v>296</v>
      </c>
      <c r="M223" s="15">
        <v>0.36099999999999999</v>
      </c>
      <c r="N223" s="15">
        <v>0.253</v>
      </c>
      <c r="O223" s="15">
        <v>3.0000000000000001E-3</v>
      </c>
      <c r="P223" s="15">
        <v>0.30299999999999999</v>
      </c>
      <c r="Q223" s="15">
        <v>0.19800000000000001</v>
      </c>
      <c r="R223" s="15">
        <v>0.45200000000000001</v>
      </c>
      <c r="S223" s="15">
        <v>12.315</v>
      </c>
      <c r="U223" s="15">
        <v>1093289.547</v>
      </c>
      <c r="V223" s="15">
        <v>8480</v>
      </c>
    </row>
    <row r="224" spans="2:22" ht="30" x14ac:dyDescent="0.25">
      <c r="B224" s="15" t="s">
        <v>122</v>
      </c>
      <c r="C224" s="15" t="s">
        <v>207</v>
      </c>
      <c r="D224" s="15" t="s">
        <v>230</v>
      </c>
      <c r="E224" s="15">
        <v>2023</v>
      </c>
      <c r="F224" s="15" t="s">
        <v>162</v>
      </c>
      <c r="G224" s="15" t="s">
        <v>133</v>
      </c>
      <c r="H224" s="15" t="s">
        <v>296</v>
      </c>
      <c r="I224" s="15" t="s">
        <v>139</v>
      </c>
      <c r="J224" s="15" t="s">
        <v>141</v>
      </c>
      <c r="K224" s="15" t="s">
        <v>297</v>
      </c>
      <c r="L224" s="15" t="s">
        <v>298</v>
      </c>
      <c r="M224" s="15">
        <v>0.25800000000000001</v>
      </c>
      <c r="N224" s="15">
        <v>0.16</v>
      </c>
      <c r="O224" s="15">
        <v>1.9E-2</v>
      </c>
      <c r="P224" s="15">
        <v>0.20100000000000001</v>
      </c>
      <c r="Q224" s="15">
        <v>0.14000000000000001</v>
      </c>
      <c r="R224" s="15">
        <v>0.33400000000000002</v>
      </c>
      <c r="S224" s="15">
        <v>12.603</v>
      </c>
      <c r="U224" s="15">
        <v>1138243.9010000001</v>
      </c>
      <c r="V224" s="15">
        <v>70</v>
      </c>
    </row>
    <row r="225" spans="2:22" x14ac:dyDescent="0.25">
      <c r="B225" s="15" t="s">
        <v>122</v>
      </c>
      <c r="C225" s="15" t="s">
        <v>207</v>
      </c>
      <c r="D225" s="15" t="s">
        <v>230</v>
      </c>
      <c r="E225" s="15">
        <v>2023</v>
      </c>
      <c r="F225" s="15" t="s">
        <v>162</v>
      </c>
      <c r="G225" s="15" t="s">
        <v>133</v>
      </c>
      <c r="H225" s="15" t="s">
        <v>296</v>
      </c>
      <c r="I225" s="15" t="s">
        <v>139</v>
      </c>
      <c r="J225" s="15" t="s">
        <v>141</v>
      </c>
      <c r="K225" s="15" t="s">
        <v>297</v>
      </c>
      <c r="L225" s="15" t="s">
        <v>299</v>
      </c>
      <c r="M225" s="15">
        <v>0.45100000000000001</v>
      </c>
      <c r="N225" s="15">
        <v>0.38</v>
      </c>
      <c r="O225" s="15">
        <v>0.03</v>
      </c>
      <c r="P225" s="15">
        <v>0.34699999999999998</v>
      </c>
      <c r="Q225" s="15">
        <v>0.24299999999999999</v>
      </c>
      <c r="R225" s="15">
        <v>0.495</v>
      </c>
      <c r="S225" s="15">
        <v>12.441000000000001</v>
      </c>
      <c r="U225" s="15">
        <v>1105283.4310000001</v>
      </c>
      <c r="V225" s="15">
        <v>160</v>
      </c>
    </row>
    <row r="226" spans="2:22" ht="30" x14ac:dyDescent="0.25">
      <c r="B226" s="15" t="s">
        <v>122</v>
      </c>
      <c r="C226" s="15" t="s">
        <v>207</v>
      </c>
      <c r="D226" s="15" t="s">
        <v>230</v>
      </c>
      <c r="E226" s="15">
        <v>2023</v>
      </c>
      <c r="F226" s="15" t="s">
        <v>162</v>
      </c>
      <c r="G226" s="15" t="s">
        <v>133</v>
      </c>
      <c r="H226" s="15" t="s">
        <v>296</v>
      </c>
      <c r="I226" s="15" t="s">
        <v>139</v>
      </c>
      <c r="J226" s="15" t="s">
        <v>141</v>
      </c>
      <c r="K226" s="15" t="s">
        <v>297</v>
      </c>
      <c r="L226" s="15" t="s">
        <v>300</v>
      </c>
      <c r="M226" s="15">
        <v>0.28499999999999998</v>
      </c>
      <c r="N226" s="15">
        <v>0.217</v>
      </c>
      <c r="O226" s="15">
        <v>2.1000000000000001E-2</v>
      </c>
      <c r="P226" s="15">
        <v>0.23400000000000001</v>
      </c>
      <c r="Q226" s="15">
        <v>0.14799999999999999</v>
      </c>
      <c r="R226" s="15">
        <v>0.377</v>
      </c>
      <c r="S226" s="15">
        <v>12.6</v>
      </c>
      <c r="U226" s="15">
        <v>1135072.6059999999</v>
      </c>
      <c r="V226" s="15">
        <v>110</v>
      </c>
    </row>
    <row r="227" spans="2:22" x14ac:dyDescent="0.25">
      <c r="B227" s="15" t="s">
        <v>122</v>
      </c>
      <c r="C227" s="15" t="s">
        <v>207</v>
      </c>
      <c r="D227" s="15" t="s">
        <v>230</v>
      </c>
      <c r="E227" s="15">
        <v>2023</v>
      </c>
      <c r="F227" s="15" t="s">
        <v>162</v>
      </c>
      <c r="G227" s="15" t="s">
        <v>133</v>
      </c>
      <c r="H227" s="15" t="s">
        <v>296</v>
      </c>
      <c r="I227" s="15" t="s">
        <v>139</v>
      </c>
      <c r="J227" s="15" t="s">
        <v>141</v>
      </c>
      <c r="K227" s="15" t="s">
        <v>297</v>
      </c>
      <c r="L227" s="15" t="s">
        <v>301</v>
      </c>
      <c r="M227" s="15">
        <v>0.34899999999999998</v>
      </c>
      <c r="N227" s="15">
        <v>0.22600000000000001</v>
      </c>
      <c r="O227" s="15">
        <v>3.0000000000000001E-3</v>
      </c>
      <c r="P227" s="15">
        <v>0.3</v>
      </c>
      <c r="Q227" s="15">
        <v>0.19700000000000001</v>
      </c>
      <c r="R227" s="15">
        <v>0.441</v>
      </c>
      <c r="S227" s="15">
        <v>12.305</v>
      </c>
      <c r="U227" s="15">
        <v>1091293.426</v>
      </c>
      <c r="V227" s="15">
        <v>6780</v>
      </c>
    </row>
    <row r="228" spans="2:22" ht="30" x14ac:dyDescent="0.25">
      <c r="B228" s="15" t="s">
        <v>122</v>
      </c>
      <c r="C228" s="15" t="s">
        <v>207</v>
      </c>
      <c r="D228" s="15" t="s">
        <v>230</v>
      </c>
      <c r="E228" s="15">
        <v>2023</v>
      </c>
      <c r="F228" s="15" t="s">
        <v>162</v>
      </c>
      <c r="G228" s="15" t="s">
        <v>133</v>
      </c>
      <c r="H228" s="15" t="s">
        <v>296</v>
      </c>
      <c r="I228" s="15" t="s">
        <v>139</v>
      </c>
      <c r="J228" s="15" t="s">
        <v>141</v>
      </c>
      <c r="K228" s="15" t="s">
        <v>297</v>
      </c>
      <c r="L228" s="15" t="s">
        <v>302</v>
      </c>
      <c r="M228" s="15">
        <v>0.40400000000000003</v>
      </c>
      <c r="N228" s="15">
        <v>0.28899999999999998</v>
      </c>
      <c r="O228" s="15">
        <v>1.4E-2</v>
      </c>
      <c r="P228" s="15">
        <v>0.33600000000000002</v>
      </c>
      <c r="Q228" s="15">
        <v>0.222</v>
      </c>
      <c r="R228" s="15">
        <v>0.499</v>
      </c>
      <c r="S228" s="15">
        <v>12.343</v>
      </c>
      <c r="U228" s="15">
        <v>1090873.523</v>
      </c>
      <c r="V228" s="15">
        <v>410</v>
      </c>
    </row>
    <row r="229" spans="2:22" ht="30" x14ac:dyDescent="0.25">
      <c r="B229" s="15" t="s">
        <v>122</v>
      </c>
      <c r="C229" s="15" t="s">
        <v>207</v>
      </c>
      <c r="D229" s="15" t="s">
        <v>230</v>
      </c>
      <c r="E229" s="15">
        <v>2023</v>
      </c>
      <c r="F229" s="15" t="s">
        <v>162</v>
      </c>
      <c r="G229" s="15" t="s">
        <v>133</v>
      </c>
      <c r="H229" s="15" t="s">
        <v>296</v>
      </c>
      <c r="I229" s="15" t="s">
        <v>139</v>
      </c>
      <c r="J229" s="15" t="s">
        <v>141</v>
      </c>
      <c r="K229" s="15" t="s">
        <v>297</v>
      </c>
      <c r="L229" s="15" t="s">
        <v>303</v>
      </c>
      <c r="M229" s="15">
        <v>0.45900000000000002</v>
      </c>
      <c r="N229" s="15">
        <v>0.39400000000000002</v>
      </c>
      <c r="O229" s="15">
        <v>2.1999999999999999E-2</v>
      </c>
      <c r="P229" s="15">
        <v>0.36199999999999999</v>
      </c>
      <c r="Q229" s="15">
        <v>0.22</v>
      </c>
      <c r="R229" s="15">
        <v>0.55800000000000005</v>
      </c>
      <c r="S229" s="15">
        <v>12.118</v>
      </c>
      <c r="U229" s="15">
        <v>1087174.7</v>
      </c>
      <c r="V229" s="15">
        <v>310</v>
      </c>
    </row>
    <row r="230" spans="2:22" x14ac:dyDescent="0.25">
      <c r="B230" s="15" t="s">
        <v>122</v>
      </c>
      <c r="C230" s="15" t="s">
        <v>207</v>
      </c>
      <c r="D230" s="15" t="s">
        <v>230</v>
      </c>
      <c r="E230" s="15">
        <v>2023</v>
      </c>
      <c r="F230" s="15" t="s">
        <v>162</v>
      </c>
      <c r="G230" s="15" t="s">
        <v>133</v>
      </c>
      <c r="H230" s="15" t="s">
        <v>296</v>
      </c>
      <c r="I230" s="15" t="s">
        <v>139</v>
      </c>
      <c r="J230" s="15" t="s">
        <v>141</v>
      </c>
      <c r="K230" s="15" t="s">
        <v>297</v>
      </c>
      <c r="L230" s="15" t="s">
        <v>304</v>
      </c>
      <c r="M230" s="15">
        <v>0.628</v>
      </c>
      <c r="N230" s="15">
        <v>0.46400000000000002</v>
      </c>
      <c r="O230" s="15">
        <v>0.06</v>
      </c>
      <c r="P230" s="15">
        <v>0.48099999999999998</v>
      </c>
      <c r="Q230" s="15">
        <v>0.28999999999999998</v>
      </c>
      <c r="R230" s="15">
        <v>0.90300000000000002</v>
      </c>
      <c r="S230" s="15">
        <v>12.420999999999999</v>
      </c>
      <c r="U230" s="15">
        <v>1117694.3840000001</v>
      </c>
      <c r="V230" s="15">
        <v>60</v>
      </c>
    </row>
    <row r="231" spans="2:22" ht="30" x14ac:dyDescent="0.25">
      <c r="B231" s="15" t="s">
        <v>122</v>
      </c>
      <c r="C231" s="15" t="s">
        <v>207</v>
      </c>
      <c r="D231" s="15" t="s">
        <v>230</v>
      </c>
      <c r="E231" s="15">
        <v>2023</v>
      </c>
      <c r="F231" s="15" t="s">
        <v>162</v>
      </c>
      <c r="G231" s="15" t="s">
        <v>133</v>
      </c>
      <c r="H231" s="15" t="s">
        <v>296</v>
      </c>
      <c r="I231" s="15" t="s">
        <v>139</v>
      </c>
      <c r="J231" s="15" t="s">
        <v>141</v>
      </c>
      <c r="K231" s="15" t="s">
        <v>297</v>
      </c>
      <c r="L231" s="15" t="s">
        <v>305</v>
      </c>
      <c r="M231" s="15">
        <v>0.46300000000000002</v>
      </c>
      <c r="N231" s="15">
        <v>0.40400000000000003</v>
      </c>
      <c r="O231" s="15">
        <v>3.1E-2</v>
      </c>
      <c r="P231" s="15">
        <v>0.36</v>
      </c>
      <c r="Q231" s="15">
        <v>0.20399999999999999</v>
      </c>
      <c r="R231" s="15">
        <v>0.54100000000000004</v>
      </c>
      <c r="S231" s="15">
        <v>12.356999999999999</v>
      </c>
      <c r="U231" s="15">
        <v>1111518.321</v>
      </c>
      <c r="V231" s="15">
        <v>170</v>
      </c>
    </row>
    <row r="232" spans="2:22" x14ac:dyDescent="0.25">
      <c r="B232" s="15" t="s">
        <v>122</v>
      </c>
      <c r="C232" s="15" t="s">
        <v>207</v>
      </c>
      <c r="D232" s="15" t="s">
        <v>230</v>
      </c>
      <c r="E232" s="15">
        <v>2023</v>
      </c>
      <c r="F232" s="15" t="s">
        <v>162</v>
      </c>
      <c r="G232" s="15" t="s">
        <v>133</v>
      </c>
      <c r="H232" s="15" t="s">
        <v>296</v>
      </c>
      <c r="I232" s="15" t="s">
        <v>139</v>
      </c>
      <c r="J232" s="15" t="s">
        <v>141</v>
      </c>
      <c r="K232" s="15" t="s">
        <v>297</v>
      </c>
      <c r="M232" s="15">
        <v>0.38400000000000001</v>
      </c>
      <c r="N232" s="15">
        <v>0.316</v>
      </c>
      <c r="O232" s="15">
        <v>2.1999999999999999E-2</v>
      </c>
      <c r="P232" s="15">
        <v>0.28199999999999997</v>
      </c>
      <c r="Q232" s="15">
        <v>0.17100000000000001</v>
      </c>
      <c r="R232" s="15">
        <v>0.51100000000000001</v>
      </c>
      <c r="S232" s="15">
        <v>12.436</v>
      </c>
      <c r="U232" s="15">
        <v>1104199.824</v>
      </c>
      <c r="V232" s="15">
        <v>210</v>
      </c>
    </row>
    <row r="233" spans="2:22" x14ac:dyDescent="0.25">
      <c r="B233" s="15" t="s">
        <v>122</v>
      </c>
      <c r="C233" s="15" t="s">
        <v>207</v>
      </c>
      <c r="D233" s="15" t="s">
        <v>231</v>
      </c>
      <c r="E233" s="15">
        <v>2023</v>
      </c>
      <c r="F233" s="15" t="s">
        <v>162</v>
      </c>
      <c r="G233" s="15" t="s">
        <v>133</v>
      </c>
      <c r="H233" s="15" t="s">
        <v>296</v>
      </c>
      <c r="I233" s="15" t="s">
        <v>139</v>
      </c>
      <c r="J233" s="15" t="s">
        <v>141</v>
      </c>
      <c r="K233" s="15" t="s">
        <v>297</v>
      </c>
      <c r="L233" s="15" t="s">
        <v>296</v>
      </c>
      <c r="M233" s="15">
        <v>0.35799999999999998</v>
      </c>
      <c r="N233" s="15">
        <v>0.25</v>
      </c>
      <c r="O233" s="15">
        <v>3.0000000000000001E-3</v>
      </c>
      <c r="P233" s="15">
        <v>0.29899999999999999</v>
      </c>
      <c r="Q233" s="15">
        <v>0.19600000000000001</v>
      </c>
      <c r="R233" s="15">
        <v>0.44900000000000001</v>
      </c>
      <c r="S233" s="15">
        <v>12.315</v>
      </c>
      <c r="U233" s="15">
        <v>1093301.26</v>
      </c>
      <c r="V233" s="15">
        <v>8480</v>
      </c>
    </row>
    <row r="234" spans="2:22" ht="30" x14ac:dyDescent="0.25">
      <c r="B234" s="15" t="s">
        <v>122</v>
      </c>
      <c r="C234" s="15" t="s">
        <v>207</v>
      </c>
      <c r="D234" s="15" t="s">
        <v>231</v>
      </c>
      <c r="E234" s="15">
        <v>2023</v>
      </c>
      <c r="F234" s="15" t="s">
        <v>162</v>
      </c>
      <c r="G234" s="15" t="s">
        <v>133</v>
      </c>
      <c r="H234" s="15" t="s">
        <v>296</v>
      </c>
      <c r="I234" s="15" t="s">
        <v>139</v>
      </c>
      <c r="J234" s="15" t="s">
        <v>141</v>
      </c>
      <c r="K234" s="15" t="s">
        <v>297</v>
      </c>
      <c r="L234" s="15" t="s">
        <v>298</v>
      </c>
      <c r="M234" s="15">
        <v>0.26700000000000002</v>
      </c>
      <c r="N234" s="15">
        <v>0.19900000000000001</v>
      </c>
      <c r="O234" s="15">
        <v>2.4E-2</v>
      </c>
      <c r="P234" s="15">
        <v>0.22</v>
      </c>
      <c r="Q234" s="15">
        <v>0.14799999999999999</v>
      </c>
      <c r="R234" s="15">
        <v>0.31</v>
      </c>
      <c r="S234" s="15">
        <v>12.603</v>
      </c>
      <c r="U234" s="15">
        <v>1138283.1510000001</v>
      </c>
      <c r="V234" s="15">
        <v>70</v>
      </c>
    </row>
    <row r="235" spans="2:22" x14ac:dyDescent="0.25">
      <c r="B235" s="15" t="s">
        <v>122</v>
      </c>
      <c r="C235" s="15" t="s">
        <v>207</v>
      </c>
      <c r="D235" s="15" t="s">
        <v>231</v>
      </c>
      <c r="E235" s="15">
        <v>2023</v>
      </c>
      <c r="F235" s="15" t="s">
        <v>162</v>
      </c>
      <c r="G235" s="15" t="s">
        <v>133</v>
      </c>
      <c r="H235" s="15" t="s">
        <v>296</v>
      </c>
      <c r="I235" s="15" t="s">
        <v>139</v>
      </c>
      <c r="J235" s="15" t="s">
        <v>141</v>
      </c>
      <c r="K235" s="15" t="s">
        <v>297</v>
      </c>
      <c r="L235" s="15" t="s">
        <v>299</v>
      </c>
      <c r="M235" s="15">
        <v>0.437</v>
      </c>
      <c r="N235" s="15">
        <v>0.32500000000000001</v>
      </c>
      <c r="O235" s="15">
        <v>2.5999999999999999E-2</v>
      </c>
      <c r="P235" s="15">
        <v>0.33900000000000002</v>
      </c>
      <c r="Q235" s="15">
        <v>0.23300000000000001</v>
      </c>
      <c r="R235" s="15">
        <v>0.50900000000000001</v>
      </c>
      <c r="S235" s="15">
        <v>12.441000000000001</v>
      </c>
      <c r="U235" s="15">
        <v>1105298.0330000001</v>
      </c>
      <c r="V235" s="15">
        <v>160</v>
      </c>
    </row>
    <row r="236" spans="2:22" ht="30" x14ac:dyDescent="0.25">
      <c r="B236" s="15" t="s">
        <v>122</v>
      </c>
      <c r="C236" s="15" t="s">
        <v>207</v>
      </c>
      <c r="D236" s="15" t="s">
        <v>231</v>
      </c>
      <c r="E236" s="15">
        <v>2023</v>
      </c>
      <c r="F236" s="15" t="s">
        <v>162</v>
      </c>
      <c r="G236" s="15" t="s">
        <v>133</v>
      </c>
      <c r="H236" s="15" t="s">
        <v>296</v>
      </c>
      <c r="I236" s="15" t="s">
        <v>139</v>
      </c>
      <c r="J236" s="15" t="s">
        <v>141</v>
      </c>
      <c r="K236" s="15" t="s">
        <v>297</v>
      </c>
      <c r="L236" s="15" t="s">
        <v>300</v>
      </c>
      <c r="M236" s="15">
        <v>0.28499999999999998</v>
      </c>
      <c r="N236" s="15">
        <v>0.20200000000000001</v>
      </c>
      <c r="O236" s="15">
        <v>1.9E-2</v>
      </c>
      <c r="P236" s="15">
        <v>0.23400000000000001</v>
      </c>
      <c r="Q236" s="15">
        <v>0.156</v>
      </c>
      <c r="R236" s="15">
        <v>0.36499999999999999</v>
      </c>
      <c r="S236" s="15">
        <v>12.6</v>
      </c>
      <c r="U236" s="15">
        <v>1135063.152</v>
      </c>
      <c r="V236" s="15">
        <v>110</v>
      </c>
    </row>
    <row r="237" spans="2:22" x14ac:dyDescent="0.25">
      <c r="B237" s="15" t="s">
        <v>122</v>
      </c>
      <c r="C237" s="15" t="s">
        <v>207</v>
      </c>
      <c r="D237" s="15" t="s">
        <v>231</v>
      </c>
      <c r="E237" s="15">
        <v>2023</v>
      </c>
      <c r="F237" s="15" t="s">
        <v>162</v>
      </c>
      <c r="G237" s="15" t="s">
        <v>133</v>
      </c>
      <c r="H237" s="15" t="s">
        <v>296</v>
      </c>
      <c r="I237" s="15" t="s">
        <v>139</v>
      </c>
      <c r="J237" s="15" t="s">
        <v>141</v>
      </c>
      <c r="K237" s="15" t="s">
        <v>297</v>
      </c>
      <c r="L237" s="15" t="s">
        <v>301</v>
      </c>
      <c r="M237" s="15">
        <v>0.34599999999999997</v>
      </c>
      <c r="N237" s="15">
        <v>0.224</v>
      </c>
      <c r="O237" s="15">
        <v>3.0000000000000001E-3</v>
      </c>
      <c r="P237" s="15">
        <v>0.29599999999999999</v>
      </c>
      <c r="Q237" s="15">
        <v>0.19600000000000001</v>
      </c>
      <c r="R237" s="15">
        <v>0.44</v>
      </c>
      <c r="S237" s="15">
        <v>12.305</v>
      </c>
      <c r="U237" s="15">
        <v>1091301.9890000001</v>
      </c>
      <c r="V237" s="15">
        <v>6780</v>
      </c>
    </row>
    <row r="238" spans="2:22" ht="30" x14ac:dyDescent="0.25">
      <c r="B238" s="15" t="s">
        <v>122</v>
      </c>
      <c r="C238" s="15" t="s">
        <v>207</v>
      </c>
      <c r="D238" s="15" t="s">
        <v>231</v>
      </c>
      <c r="E238" s="15">
        <v>2023</v>
      </c>
      <c r="F238" s="15" t="s">
        <v>162</v>
      </c>
      <c r="G238" s="15" t="s">
        <v>133</v>
      </c>
      <c r="H238" s="15" t="s">
        <v>296</v>
      </c>
      <c r="I238" s="15" t="s">
        <v>139</v>
      </c>
      <c r="J238" s="15" t="s">
        <v>141</v>
      </c>
      <c r="K238" s="15" t="s">
        <v>297</v>
      </c>
      <c r="L238" s="15" t="s">
        <v>302</v>
      </c>
      <c r="M238" s="15">
        <v>0.40100000000000002</v>
      </c>
      <c r="N238" s="15">
        <v>0.28299999999999997</v>
      </c>
      <c r="O238" s="15">
        <v>1.4E-2</v>
      </c>
      <c r="P238" s="15">
        <v>0.32600000000000001</v>
      </c>
      <c r="Q238" s="15">
        <v>0.221</v>
      </c>
      <c r="R238" s="15">
        <v>0.50700000000000001</v>
      </c>
      <c r="S238" s="15">
        <v>12.343</v>
      </c>
      <c r="U238" s="15">
        <v>1090875.5560000001</v>
      </c>
      <c r="V238" s="15">
        <v>410</v>
      </c>
    </row>
    <row r="239" spans="2:22" ht="30" x14ac:dyDescent="0.25">
      <c r="B239" s="15" t="s">
        <v>122</v>
      </c>
      <c r="C239" s="15" t="s">
        <v>207</v>
      </c>
      <c r="D239" s="15" t="s">
        <v>231</v>
      </c>
      <c r="E239" s="15">
        <v>2023</v>
      </c>
      <c r="F239" s="15" t="s">
        <v>162</v>
      </c>
      <c r="G239" s="15" t="s">
        <v>133</v>
      </c>
      <c r="H239" s="15" t="s">
        <v>296</v>
      </c>
      <c r="I239" s="15" t="s">
        <v>139</v>
      </c>
      <c r="J239" s="15" t="s">
        <v>141</v>
      </c>
      <c r="K239" s="15" t="s">
        <v>297</v>
      </c>
      <c r="L239" s="15" t="s">
        <v>303</v>
      </c>
      <c r="M239" s="15">
        <v>0.45200000000000001</v>
      </c>
      <c r="N239" s="15">
        <v>0.38100000000000001</v>
      </c>
      <c r="O239" s="15">
        <v>2.1999999999999999E-2</v>
      </c>
      <c r="P239" s="15">
        <v>0.35799999999999998</v>
      </c>
      <c r="Q239" s="15">
        <v>0.22700000000000001</v>
      </c>
      <c r="R239" s="15">
        <v>0.55400000000000005</v>
      </c>
      <c r="S239" s="15">
        <v>12.118</v>
      </c>
      <c r="U239" s="15">
        <v>1087197.1029999999</v>
      </c>
      <c r="V239" s="15">
        <v>310</v>
      </c>
    </row>
    <row r="240" spans="2:22" x14ac:dyDescent="0.25">
      <c r="B240" s="15" t="s">
        <v>122</v>
      </c>
      <c r="C240" s="15" t="s">
        <v>207</v>
      </c>
      <c r="D240" s="15" t="s">
        <v>231</v>
      </c>
      <c r="E240" s="15">
        <v>2023</v>
      </c>
      <c r="F240" s="15" t="s">
        <v>162</v>
      </c>
      <c r="G240" s="15" t="s">
        <v>133</v>
      </c>
      <c r="H240" s="15" t="s">
        <v>296</v>
      </c>
      <c r="I240" s="15" t="s">
        <v>139</v>
      </c>
      <c r="J240" s="15" t="s">
        <v>141</v>
      </c>
      <c r="K240" s="15" t="s">
        <v>297</v>
      </c>
      <c r="L240" s="15" t="s">
        <v>304</v>
      </c>
      <c r="M240" s="15">
        <v>0.623</v>
      </c>
      <c r="N240" s="15">
        <v>0.46200000000000002</v>
      </c>
      <c r="O240" s="15">
        <v>0.06</v>
      </c>
      <c r="P240" s="15">
        <v>0.45200000000000001</v>
      </c>
      <c r="Q240" s="15">
        <v>0.26700000000000002</v>
      </c>
      <c r="R240" s="15">
        <v>0.80600000000000005</v>
      </c>
      <c r="S240" s="15">
        <v>12.420999999999999</v>
      </c>
      <c r="U240" s="15">
        <v>1117706.423</v>
      </c>
      <c r="V240" s="15">
        <v>60</v>
      </c>
    </row>
    <row r="241" spans="2:22" ht="30" x14ac:dyDescent="0.25">
      <c r="B241" s="15" t="s">
        <v>122</v>
      </c>
      <c r="C241" s="15" t="s">
        <v>207</v>
      </c>
      <c r="D241" s="15" t="s">
        <v>231</v>
      </c>
      <c r="E241" s="15">
        <v>2023</v>
      </c>
      <c r="F241" s="15" t="s">
        <v>162</v>
      </c>
      <c r="G241" s="15" t="s">
        <v>133</v>
      </c>
      <c r="H241" s="15" t="s">
        <v>296</v>
      </c>
      <c r="I241" s="15" t="s">
        <v>139</v>
      </c>
      <c r="J241" s="15" t="s">
        <v>141</v>
      </c>
      <c r="K241" s="15" t="s">
        <v>297</v>
      </c>
      <c r="L241" s="15" t="s">
        <v>305</v>
      </c>
      <c r="M241" s="15">
        <v>0.45100000000000001</v>
      </c>
      <c r="N241" s="15">
        <v>0.40100000000000002</v>
      </c>
      <c r="O241" s="15">
        <v>3.1E-2</v>
      </c>
      <c r="P241" s="15">
        <v>0.33700000000000002</v>
      </c>
      <c r="Q241" s="15">
        <v>0.19600000000000001</v>
      </c>
      <c r="R241" s="15">
        <v>0.51100000000000001</v>
      </c>
      <c r="S241" s="15">
        <v>12.356999999999999</v>
      </c>
      <c r="U241" s="15">
        <v>1111589.412</v>
      </c>
      <c r="V241" s="15">
        <v>170</v>
      </c>
    </row>
    <row r="242" spans="2:22" x14ac:dyDescent="0.25">
      <c r="B242" s="15" t="s">
        <v>122</v>
      </c>
      <c r="C242" s="15" t="s">
        <v>207</v>
      </c>
      <c r="D242" s="15" t="s">
        <v>231</v>
      </c>
      <c r="E242" s="15">
        <v>2023</v>
      </c>
      <c r="F242" s="15" t="s">
        <v>162</v>
      </c>
      <c r="G242" s="15" t="s">
        <v>133</v>
      </c>
      <c r="H242" s="15" t="s">
        <v>296</v>
      </c>
      <c r="I242" s="15" t="s">
        <v>139</v>
      </c>
      <c r="J242" s="15" t="s">
        <v>141</v>
      </c>
      <c r="K242" s="15" t="s">
        <v>297</v>
      </c>
      <c r="M242" s="15">
        <v>0.38300000000000001</v>
      </c>
      <c r="N242" s="15">
        <v>0.34699999999999998</v>
      </c>
      <c r="O242" s="15">
        <v>2.4E-2</v>
      </c>
      <c r="P242" s="15">
        <v>0.28499999999999998</v>
      </c>
      <c r="Q242" s="15">
        <v>0.161</v>
      </c>
      <c r="R242" s="15">
        <v>0.48699999999999999</v>
      </c>
      <c r="S242" s="15">
        <v>12.436</v>
      </c>
      <c r="U242" s="15">
        <v>1104222.6229999999</v>
      </c>
      <c r="V242" s="15">
        <v>210</v>
      </c>
    </row>
    <row r="243" spans="2:22" x14ac:dyDescent="0.25">
      <c r="B243" s="15" t="s">
        <v>122</v>
      </c>
      <c r="C243" s="15" t="s">
        <v>207</v>
      </c>
      <c r="D243" s="15" t="s">
        <v>232</v>
      </c>
      <c r="E243" s="15">
        <v>2023</v>
      </c>
      <c r="F243" s="15" t="s">
        <v>162</v>
      </c>
      <c r="G243" s="15" t="s">
        <v>133</v>
      </c>
      <c r="H243" s="15" t="s">
        <v>296</v>
      </c>
      <c r="I243" s="15" t="s">
        <v>139</v>
      </c>
      <c r="J243" s="15" t="s">
        <v>141</v>
      </c>
      <c r="K243" s="15" t="s">
        <v>297</v>
      </c>
      <c r="L243" s="15" t="s">
        <v>296</v>
      </c>
      <c r="M243" s="15">
        <v>0.36099999999999999</v>
      </c>
      <c r="N243" s="15">
        <v>0.254</v>
      </c>
      <c r="O243" s="15">
        <v>3.0000000000000001E-3</v>
      </c>
      <c r="P243" s="15">
        <v>0.30199999999999999</v>
      </c>
      <c r="Q243" s="15">
        <v>0.19700000000000001</v>
      </c>
      <c r="R243" s="15">
        <v>0.45400000000000001</v>
      </c>
      <c r="S243" s="15">
        <v>12.919</v>
      </c>
      <c r="U243" s="15">
        <v>1261195.8700000001</v>
      </c>
      <c r="V243" s="15">
        <v>8480</v>
      </c>
    </row>
    <row r="244" spans="2:22" ht="30" x14ac:dyDescent="0.25">
      <c r="B244" s="15" t="s">
        <v>122</v>
      </c>
      <c r="C244" s="15" t="s">
        <v>207</v>
      </c>
      <c r="D244" s="15" t="s">
        <v>232</v>
      </c>
      <c r="E244" s="15">
        <v>2023</v>
      </c>
      <c r="F244" s="15" t="s">
        <v>162</v>
      </c>
      <c r="G244" s="15" t="s">
        <v>133</v>
      </c>
      <c r="H244" s="15" t="s">
        <v>296</v>
      </c>
      <c r="I244" s="15" t="s">
        <v>139</v>
      </c>
      <c r="J244" s="15" t="s">
        <v>141</v>
      </c>
      <c r="K244" s="15" t="s">
        <v>297</v>
      </c>
      <c r="L244" s="15" t="s">
        <v>298</v>
      </c>
      <c r="M244" s="15">
        <v>0.26300000000000001</v>
      </c>
      <c r="N244" s="15">
        <v>0.16</v>
      </c>
      <c r="O244" s="15">
        <v>1.9E-2</v>
      </c>
      <c r="P244" s="15">
        <v>0.22500000000000001</v>
      </c>
      <c r="Q244" s="15">
        <v>0.14699999999999999</v>
      </c>
      <c r="R244" s="15">
        <v>0.31900000000000001</v>
      </c>
      <c r="S244" s="15">
        <v>13.19</v>
      </c>
      <c r="U244" s="15">
        <v>1299798.6259999999</v>
      </c>
      <c r="V244" s="15">
        <v>70</v>
      </c>
    </row>
    <row r="245" spans="2:22" x14ac:dyDescent="0.25">
      <c r="B245" s="15" t="s">
        <v>122</v>
      </c>
      <c r="C245" s="15" t="s">
        <v>207</v>
      </c>
      <c r="D245" s="15" t="s">
        <v>232</v>
      </c>
      <c r="E245" s="15">
        <v>2023</v>
      </c>
      <c r="F245" s="15" t="s">
        <v>162</v>
      </c>
      <c r="G245" s="15" t="s">
        <v>133</v>
      </c>
      <c r="H245" s="15" t="s">
        <v>296</v>
      </c>
      <c r="I245" s="15" t="s">
        <v>139</v>
      </c>
      <c r="J245" s="15" t="s">
        <v>141</v>
      </c>
      <c r="K245" s="15" t="s">
        <v>297</v>
      </c>
      <c r="L245" s="15" t="s">
        <v>299</v>
      </c>
      <c r="M245" s="15">
        <v>0.43099999999999999</v>
      </c>
      <c r="N245" s="15">
        <v>0.29399999999999998</v>
      </c>
      <c r="O245" s="15">
        <v>2.3E-2</v>
      </c>
      <c r="P245" s="15">
        <v>0.36099999999999999</v>
      </c>
      <c r="Q245" s="15">
        <v>0.247</v>
      </c>
      <c r="R245" s="15">
        <v>0.53</v>
      </c>
      <c r="S245" s="15">
        <v>13.055</v>
      </c>
      <c r="U245" s="15">
        <v>1272407.048</v>
      </c>
      <c r="V245" s="15">
        <v>160</v>
      </c>
    </row>
    <row r="246" spans="2:22" ht="30" x14ac:dyDescent="0.25">
      <c r="B246" s="15" t="s">
        <v>122</v>
      </c>
      <c r="C246" s="15" t="s">
        <v>207</v>
      </c>
      <c r="D246" s="15" t="s">
        <v>232</v>
      </c>
      <c r="E246" s="15">
        <v>2023</v>
      </c>
      <c r="F246" s="15" t="s">
        <v>162</v>
      </c>
      <c r="G246" s="15" t="s">
        <v>133</v>
      </c>
      <c r="H246" s="15" t="s">
        <v>296</v>
      </c>
      <c r="I246" s="15" t="s">
        <v>139</v>
      </c>
      <c r="J246" s="15" t="s">
        <v>141</v>
      </c>
      <c r="K246" s="15" t="s">
        <v>297</v>
      </c>
      <c r="L246" s="15" t="s">
        <v>300</v>
      </c>
      <c r="M246" s="15">
        <v>0.29499999999999998</v>
      </c>
      <c r="N246" s="15">
        <v>0.21</v>
      </c>
      <c r="O246" s="15">
        <v>0.02</v>
      </c>
      <c r="P246" s="15">
        <v>0.22600000000000001</v>
      </c>
      <c r="Q246" s="15">
        <v>0.14799999999999999</v>
      </c>
      <c r="R246" s="15">
        <v>0.42099999999999999</v>
      </c>
      <c r="S246" s="15">
        <v>13.183</v>
      </c>
      <c r="U246" s="15">
        <v>1305403.8400000001</v>
      </c>
      <c r="V246" s="15">
        <v>110</v>
      </c>
    </row>
    <row r="247" spans="2:22" x14ac:dyDescent="0.25">
      <c r="B247" s="15" t="s">
        <v>122</v>
      </c>
      <c r="C247" s="15" t="s">
        <v>207</v>
      </c>
      <c r="D247" s="15" t="s">
        <v>232</v>
      </c>
      <c r="E247" s="15">
        <v>2023</v>
      </c>
      <c r="F247" s="15" t="s">
        <v>162</v>
      </c>
      <c r="G247" s="15" t="s">
        <v>133</v>
      </c>
      <c r="H247" s="15" t="s">
        <v>296</v>
      </c>
      <c r="I247" s="15" t="s">
        <v>139</v>
      </c>
      <c r="J247" s="15" t="s">
        <v>141</v>
      </c>
      <c r="K247" s="15" t="s">
        <v>297</v>
      </c>
      <c r="L247" s="15" t="s">
        <v>301</v>
      </c>
      <c r="M247" s="15">
        <v>0.35</v>
      </c>
      <c r="N247" s="15">
        <v>0.23100000000000001</v>
      </c>
      <c r="O247" s="15">
        <v>3.0000000000000001E-3</v>
      </c>
      <c r="P247" s="15">
        <v>0.29899999999999999</v>
      </c>
      <c r="Q247" s="15">
        <v>0.19700000000000001</v>
      </c>
      <c r="R247" s="15">
        <v>0.441</v>
      </c>
      <c r="S247" s="15">
        <v>12.91</v>
      </c>
      <c r="U247" s="15">
        <v>1258980.9909999999</v>
      </c>
      <c r="V247" s="15">
        <v>6780</v>
      </c>
    </row>
    <row r="248" spans="2:22" ht="30" x14ac:dyDescent="0.25">
      <c r="B248" s="15" t="s">
        <v>122</v>
      </c>
      <c r="C248" s="15" t="s">
        <v>207</v>
      </c>
      <c r="D248" s="15" t="s">
        <v>232</v>
      </c>
      <c r="E248" s="15">
        <v>2023</v>
      </c>
      <c r="F248" s="15" t="s">
        <v>162</v>
      </c>
      <c r="G248" s="15" t="s">
        <v>133</v>
      </c>
      <c r="H248" s="15" t="s">
        <v>296</v>
      </c>
      <c r="I248" s="15" t="s">
        <v>139</v>
      </c>
      <c r="J248" s="15" t="s">
        <v>141</v>
      </c>
      <c r="K248" s="15" t="s">
        <v>297</v>
      </c>
      <c r="L248" s="15" t="s">
        <v>302</v>
      </c>
      <c r="M248" s="15">
        <v>0.40500000000000003</v>
      </c>
      <c r="N248" s="15">
        <v>0.28599999999999998</v>
      </c>
      <c r="O248" s="15">
        <v>1.4E-2</v>
      </c>
      <c r="P248" s="15">
        <v>0.32100000000000001</v>
      </c>
      <c r="Q248" s="15">
        <v>0.21</v>
      </c>
      <c r="R248" s="15">
        <v>0.51900000000000002</v>
      </c>
      <c r="S248" s="15">
        <v>12.958</v>
      </c>
      <c r="U248" s="15">
        <v>1257690.949</v>
      </c>
      <c r="V248" s="15">
        <v>410</v>
      </c>
    </row>
    <row r="249" spans="2:22" ht="30" x14ac:dyDescent="0.25">
      <c r="B249" s="15" t="s">
        <v>122</v>
      </c>
      <c r="C249" s="15" t="s">
        <v>207</v>
      </c>
      <c r="D249" s="15" t="s">
        <v>232</v>
      </c>
      <c r="E249" s="15">
        <v>2023</v>
      </c>
      <c r="F249" s="15" t="s">
        <v>162</v>
      </c>
      <c r="G249" s="15" t="s">
        <v>133</v>
      </c>
      <c r="H249" s="15" t="s">
        <v>296</v>
      </c>
      <c r="I249" s="15" t="s">
        <v>139</v>
      </c>
      <c r="J249" s="15" t="s">
        <v>141</v>
      </c>
      <c r="K249" s="15" t="s">
        <v>297</v>
      </c>
      <c r="L249" s="15" t="s">
        <v>303</v>
      </c>
      <c r="M249" s="15">
        <v>0.45700000000000002</v>
      </c>
      <c r="N249" s="15">
        <v>0.375</v>
      </c>
      <c r="O249" s="15">
        <v>2.1000000000000001E-2</v>
      </c>
      <c r="P249" s="15">
        <v>0.35199999999999998</v>
      </c>
      <c r="Q249" s="15">
        <v>0.217</v>
      </c>
      <c r="R249" s="15">
        <v>0.55600000000000005</v>
      </c>
      <c r="S249" s="15">
        <v>12.692</v>
      </c>
      <c r="U249" s="15">
        <v>1261539.963</v>
      </c>
      <c r="V249" s="15">
        <v>310</v>
      </c>
    </row>
    <row r="250" spans="2:22" x14ac:dyDescent="0.25">
      <c r="B250" s="15" t="s">
        <v>122</v>
      </c>
      <c r="C250" s="15" t="s">
        <v>207</v>
      </c>
      <c r="D250" s="15" t="s">
        <v>232</v>
      </c>
      <c r="E250" s="15">
        <v>2023</v>
      </c>
      <c r="F250" s="15" t="s">
        <v>162</v>
      </c>
      <c r="G250" s="15" t="s">
        <v>133</v>
      </c>
      <c r="H250" s="15" t="s">
        <v>296</v>
      </c>
      <c r="I250" s="15" t="s">
        <v>139</v>
      </c>
      <c r="J250" s="15" t="s">
        <v>141</v>
      </c>
      <c r="K250" s="15" t="s">
        <v>297</v>
      </c>
      <c r="L250" s="15" t="s">
        <v>304</v>
      </c>
      <c r="M250" s="15">
        <v>0.60499999999999998</v>
      </c>
      <c r="N250" s="15">
        <v>0.442</v>
      </c>
      <c r="O250" s="15">
        <v>5.7000000000000002E-2</v>
      </c>
      <c r="P250" s="15">
        <v>0.53800000000000003</v>
      </c>
      <c r="Q250" s="15">
        <v>0.27100000000000002</v>
      </c>
      <c r="R250" s="15">
        <v>0.90500000000000003</v>
      </c>
      <c r="S250" s="15">
        <v>13.006</v>
      </c>
      <c r="U250" s="15">
        <v>1287463.4339999999</v>
      </c>
      <c r="V250" s="15">
        <v>60</v>
      </c>
    </row>
    <row r="251" spans="2:22" ht="30" x14ac:dyDescent="0.25">
      <c r="B251" s="15" t="s">
        <v>122</v>
      </c>
      <c r="C251" s="15" t="s">
        <v>207</v>
      </c>
      <c r="D251" s="15" t="s">
        <v>232</v>
      </c>
      <c r="E251" s="15">
        <v>2023</v>
      </c>
      <c r="F251" s="15" t="s">
        <v>162</v>
      </c>
      <c r="G251" s="15" t="s">
        <v>133</v>
      </c>
      <c r="H251" s="15" t="s">
        <v>296</v>
      </c>
      <c r="I251" s="15" t="s">
        <v>139</v>
      </c>
      <c r="J251" s="15" t="s">
        <v>141</v>
      </c>
      <c r="K251" s="15" t="s">
        <v>297</v>
      </c>
      <c r="L251" s="15" t="s">
        <v>305</v>
      </c>
      <c r="M251" s="15">
        <v>0.46500000000000002</v>
      </c>
      <c r="N251" s="15">
        <v>0.42099999999999999</v>
      </c>
      <c r="O251" s="15">
        <v>3.2000000000000001E-2</v>
      </c>
      <c r="P251" s="15">
        <v>0.33700000000000002</v>
      </c>
      <c r="Q251" s="15">
        <v>0.19900000000000001</v>
      </c>
      <c r="R251" s="15">
        <v>0.505</v>
      </c>
      <c r="S251" s="15">
        <v>12.933999999999999</v>
      </c>
      <c r="U251" s="15">
        <v>1282251.1229999999</v>
      </c>
      <c r="V251" s="15">
        <v>170</v>
      </c>
    </row>
    <row r="252" spans="2:22" x14ac:dyDescent="0.25">
      <c r="B252" s="15" t="s">
        <v>122</v>
      </c>
      <c r="C252" s="15" t="s">
        <v>207</v>
      </c>
      <c r="D252" s="15" t="s">
        <v>232</v>
      </c>
      <c r="E252" s="15">
        <v>2023</v>
      </c>
      <c r="F252" s="15" t="s">
        <v>162</v>
      </c>
      <c r="G252" s="15" t="s">
        <v>133</v>
      </c>
      <c r="H252" s="15" t="s">
        <v>296</v>
      </c>
      <c r="I252" s="15" t="s">
        <v>139</v>
      </c>
      <c r="J252" s="15" t="s">
        <v>141</v>
      </c>
      <c r="K252" s="15" t="s">
        <v>297</v>
      </c>
      <c r="M252" s="15">
        <v>0.38300000000000001</v>
      </c>
      <c r="N252" s="15">
        <v>0.35099999999999998</v>
      </c>
      <c r="O252" s="15">
        <v>2.4E-2</v>
      </c>
      <c r="P252" s="15">
        <v>0.30499999999999999</v>
      </c>
      <c r="Q252" s="15">
        <v>0.16400000000000001</v>
      </c>
      <c r="R252" s="15">
        <v>0.46300000000000002</v>
      </c>
      <c r="S252" s="15">
        <v>13.048999999999999</v>
      </c>
      <c r="U252" s="15">
        <v>1270429.548</v>
      </c>
      <c r="V252" s="15">
        <v>210</v>
      </c>
    </row>
    <row r="253" spans="2:22" x14ac:dyDescent="0.25">
      <c r="B253" s="15" t="s">
        <v>122</v>
      </c>
      <c r="C253" s="15" t="s">
        <v>207</v>
      </c>
      <c r="D253" s="15" t="s">
        <v>233</v>
      </c>
      <c r="E253" s="15">
        <v>2023</v>
      </c>
      <c r="F253" s="15" t="s">
        <v>162</v>
      </c>
      <c r="G253" s="15" t="s">
        <v>133</v>
      </c>
      <c r="H253" s="15" t="s">
        <v>296</v>
      </c>
      <c r="I253" s="15" t="s">
        <v>139</v>
      </c>
      <c r="J253" s="15" t="s">
        <v>141</v>
      </c>
      <c r="K253" s="15" t="s">
        <v>297</v>
      </c>
      <c r="L253" s="15" t="s">
        <v>296</v>
      </c>
      <c r="M253" s="15">
        <v>0.374</v>
      </c>
      <c r="N253" s="15">
        <v>0.25600000000000001</v>
      </c>
      <c r="O253" s="15">
        <v>3.0000000000000001E-3</v>
      </c>
      <c r="P253" s="15">
        <v>0.314</v>
      </c>
      <c r="Q253" s="15">
        <v>0.20599999999999999</v>
      </c>
      <c r="R253" s="15">
        <v>0.47399999999999998</v>
      </c>
      <c r="S253" s="15">
        <v>12.919</v>
      </c>
      <c r="U253" s="15">
        <v>1261201.3999999999</v>
      </c>
      <c r="V253" s="15">
        <v>8480</v>
      </c>
    </row>
    <row r="254" spans="2:22" ht="30" x14ac:dyDescent="0.25">
      <c r="B254" s="15" t="s">
        <v>122</v>
      </c>
      <c r="C254" s="15" t="s">
        <v>207</v>
      </c>
      <c r="D254" s="15" t="s">
        <v>233</v>
      </c>
      <c r="E254" s="15">
        <v>2023</v>
      </c>
      <c r="F254" s="15" t="s">
        <v>162</v>
      </c>
      <c r="G254" s="15" t="s">
        <v>133</v>
      </c>
      <c r="H254" s="15" t="s">
        <v>296</v>
      </c>
      <c r="I254" s="15" t="s">
        <v>139</v>
      </c>
      <c r="J254" s="15" t="s">
        <v>141</v>
      </c>
      <c r="K254" s="15" t="s">
        <v>297</v>
      </c>
      <c r="L254" s="15" t="s">
        <v>298</v>
      </c>
      <c r="M254" s="15">
        <v>0.27400000000000002</v>
      </c>
      <c r="N254" s="15">
        <v>0.16500000000000001</v>
      </c>
      <c r="O254" s="15">
        <v>0.02</v>
      </c>
      <c r="P254" s="15">
        <v>0.245</v>
      </c>
      <c r="Q254" s="15">
        <v>0.156</v>
      </c>
      <c r="R254" s="15">
        <v>0.36199999999999999</v>
      </c>
      <c r="S254" s="15">
        <v>13.19</v>
      </c>
      <c r="U254" s="15">
        <v>1299798.6259999999</v>
      </c>
      <c r="V254" s="15">
        <v>70</v>
      </c>
    </row>
    <row r="255" spans="2:22" x14ac:dyDescent="0.25">
      <c r="B255" s="15" t="s">
        <v>122</v>
      </c>
      <c r="C255" s="15" t="s">
        <v>207</v>
      </c>
      <c r="D255" s="15" t="s">
        <v>233</v>
      </c>
      <c r="E255" s="15">
        <v>2023</v>
      </c>
      <c r="F255" s="15" t="s">
        <v>162</v>
      </c>
      <c r="G255" s="15" t="s">
        <v>133</v>
      </c>
      <c r="H255" s="15" t="s">
        <v>296</v>
      </c>
      <c r="I255" s="15" t="s">
        <v>139</v>
      </c>
      <c r="J255" s="15" t="s">
        <v>141</v>
      </c>
      <c r="K255" s="15" t="s">
        <v>297</v>
      </c>
      <c r="L255" s="15" t="s">
        <v>299</v>
      </c>
      <c r="M255" s="15">
        <v>0.45500000000000002</v>
      </c>
      <c r="N255" s="15">
        <v>0.32100000000000001</v>
      </c>
      <c r="O255" s="15">
        <v>2.5000000000000001E-2</v>
      </c>
      <c r="P255" s="15">
        <v>0.38800000000000001</v>
      </c>
      <c r="Q255" s="15">
        <v>0.254</v>
      </c>
      <c r="R255" s="15">
        <v>0.52400000000000002</v>
      </c>
      <c r="S255" s="15">
        <v>13.055</v>
      </c>
      <c r="U255" s="15">
        <v>1272417.3189999999</v>
      </c>
      <c r="V255" s="15">
        <v>160</v>
      </c>
    </row>
    <row r="256" spans="2:22" ht="30" x14ac:dyDescent="0.25">
      <c r="B256" s="15" t="s">
        <v>122</v>
      </c>
      <c r="C256" s="15" t="s">
        <v>207</v>
      </c>
      <c r="D256" s="15" t="s">
        <v>233</v>
      </c>
      <c r="E256" s="15">
        <v>2023</v>
      </c>
      <c r="F256" s="15" t="s">
        <v>162</v>
      </c>
      <c r="G256" s="15" t="s">
        <v>133</v>
      </c>
      <c r="H256" s="15" t="s">
        <v>296</v>
      </c>
      <c r="I256" s="15" t="s">
        <v>139</v>
      </c>
      <c r="J256" s="15" t="s">
        <v>141</v>
      </c>
      <c r="K256" s="15" t="s">
        <v>297</v>
      </c>
      <c r="L256" s="15" t="s">
        <v>300</v>
      </c>
      <c r="M256" s="15">
        <v>0.315</v>
      </c>
      <c r="N256" s="15">
        <v>0.24099999999999999</v>
      </c>
      <c r="O256" s="15">
        <v>2.3E-2</v>
      </c>
      <c r="P256" s="15">
        <v>0.255</v>
      </c>
      <c r="Q256" s="15">
        <v>0.152</v>
      </c>
      <c r="R256" s="15">
        <v>0.46200000000000002</v>
      </c>
      <c r="S256" s="15">
        <v>13.183</v>
      </c>
      <c r="U256" s="15">
        <v>1305394.1429999999</v>
      </c>
      <c r="V256" s="15">
        <v>110</v>
      </c>
    </row>
    <row r="257" spans="2:22" x14ac:dyDescent="0.25">
      <c r="B257" s="15" t="s">
        <v>122</v>
      </c>
      <c r="C257" s="15" t="s">
        <v>207</v>
      </c>
      <c r="D257" s="15" t="s">
        <v>233</v>
      </c>
      <c r="E257" s="15">
        <v>2023</v>
      </c>
      <c r="F257" s="15" t="s">
        <v>162</v>
      </c>
      <c r="G257" s="15" t="s">
        <v>133</v>
      </c>
      <c r="H257" s="15" t="s">
        <v>296</v>
      </c>
      <c r="I257" s="15" t="s">
        <v>139</v>
      </c>
      <c r="J257" s="15" t="s">
        <v>141</v>
      </c>
      <c r="K257" s="15" t="s">
        <v>297</v>
      </c>
      <c r="L257" s="15" t="s">
        <v>301</v>
      </c>
      <c r="M257" s="15">
        <v>0.36299999999999999</v>
      </c>
      <c r="N257" s="15">
        <v>0.23499999999999999</v>
      </c>
      <c r="O257" s="15">
        <v>3.0000000000000001E-3</v>
      </c>
      <c r="P257" s="15">
        <v>0.311</v>
      </c>
      <c r="Q257" s="15">
        <v>0.20599999999999999</v>
      </c>
      <c r="R257" s="15">
        <v>0.46200000000000002</v>
      </c>
      <c r="S257" s="15">
        <v>12.91</v>
      </c>
      <c r="U257" s="15">
        <v>1258989.1629999999</v>
      </c>
      <c r="V257" s="15">
        <v>6780</v>
      </c>
    </row>
    <row r="258" spans="2:22" ht="30" x14ac:dyDescent="0.25">
      <c r="B258" s="15" t="s">
        <v>122</v>
      </c>
      <c r="C258" s="15" t="s">
        <v>207</v>
      </c>
      <c r="D258" s="15" t="s">
        <v>233</v>
      </c>
      <c r="E258" s="15">
        <v>2023</v>
      </c>
      <c r="F258" s="15" t="s">
        <v>162</v>
      </c>
      <c r="G258" s="15" t="s">
        <v>133</v>
      </c>
      <c r="H258" s="15" t="s">
        <v>296</v>
      </c>
      <c r="I258" s="15" t="s">
        <v>139</v>
      </c>
      <c r="J258" s="15" t="s">
        <v>141</v>
      </c>
      <c r="K258" s="15" t="s">
        <v>297</v>
      </c>
      <c r="L258" s="15" t="s">
        <v>302</v>
      </c>
      <c r="M258" s="15">
        <v>0.42099999999999999</v>
      </c>
      <c r="N258" s="15">
        <v>0.30399999999999999</v>
      </c>
      <c r="O258" s="15">
        <v>1.4999999999999999E-2</v>
      </c>
      <c r="P258" s="15">
        <v>0.34200000000000003</v>
      </c>
      <c r="Q258" s="15">
        <v>0.217</v>
      </c>
      <c r="R258" s="15">
        <v>0.52900000000000003</v>
      </c>
      <c r="S258" s="15">
        <v>12.958</v>
      </c>
      <c r="U258" s="15">
        <v>1257677.075</v>
      </c>
      <c r="V258" s="15">
        <v>410</v>
      </c>
    </row>
    <row r="259" spans="2:22" ht="30" x14ac:dyDescent="0.25">
      <c r="B259" s="15" t="s">
        <v>122</v>
      </c>
      <c r="C259" s="15" t="s">
        <v>207</v>
      </c>
      <c r="D259" s="15" t="s">
        <v>233</v>
      </c>
      <c r="E259" s="15">
        <v>2023</v>
      </c>
      <c r="F259" s="15" t="s">
        <v>162</v>
      </c>
      <c r="G259" s="15" t="s">
        <v>133</v>
      </c>
      <c r="H259" s="15" t="s">
        <v>296</v>
      </c>
      <c r="I259" s="15" t="s">
        <v>139</v>
      </c>
      <c r="J259" s="15" t="s">
        <v>141</v>
      </c>
      <c r="K259" s="15" t="s">
        <v>297</v>
      </c>
      <c r="L259" s="15" t="s">
        <v>303</v>
      </c>
      <c r="M259" s="15">
        <v>0.46600000000000003</v>
      </c>
      <c r="N259" s="15">
        <v>0.374</v>
      </c>
      <c r="O259" s="15">
        <v>2.1000000000000001E-2</v>
      </c>
      <c r="P259" s="15">
        <v>0.371</v>
      </c>
      <c r="Q259" s="15">
        <v>0.23699999999999999</v>
      </c>
      <c r="R259" s="15">
        <v>0.57799999999999996</v>
      </c>
      <c r="S259" s="15">
        <v>12.692</v>
      </c>
      <c r="U259" s="15">
        <v>1261517.5090000001</v>
      </c>
      <c r="V259" s="15">
        <v>310</v>
      </c>
    </row>
    <row r="260" spans="2:22" x14ac:dyDescent="0.25">
      <c r="B260" s="15" t="s">
        <v>122</v>
      </c>
      <c r="C260" s="15" t="s">
        <v>207</v>
      </c>
      <c r="D260" s="15" t="s">
        <v>233</v>
      </c>
      <c r="E260" s="15">
        <v>2023</v>
      </c>
      <c r="F260" s="15" t="s">
        <v>162</v>
      </c>
      <c r="G260" s="15" t="s">
        <v>133</v>
      </c>
      <c r="H260" s="15" t="s">
        <v>296</v>
      </c>
      <c r="I260" s="15" t="s">
        <v>139</v>
      </c>
      <c r="J260" s="15" t="s">
        <v>141</v>
      </c>
      <c r="K260" s="15" t="s">
        <v>297</v>
      </c>
      <c r="L260" s="15" t="s">
        <v>304</v>
      </c>
      <c r="M260" s="15">
        <v>0.63300000000000001</v>
      </c>
      <c r="N260" s="15">
        <v>0.42399999999999999</v>
      </c>
      <c r="O260" s="15">
        <v>5.5E-2</v>
      </c>
      <c r="P260" s="15">
        <v>0.53200000000000003</v>
      </c>
      <c r="Q260" s="15">
        <v>0.27800000000000002</v>
      </c>
      <c r="R260" s="15">
        <v>0.86499999999999999</v>
      </c>
      <c r="S260" s="15">
        <v>13.006</v>
      </c>
      <c r="U260" s="15">
        <v>1287463.4339999999</v>
      </c>
      <c r="V260" s="15">
        <v>60</v>
      </c>
    </row>
    <row r="261" spans="2:22" ht="30" x14ac:dyDescent="0.25">
      <c r="B261" s="15" t="s">
        <v>122</v>
      </c>
      <c r="C261" s="15" t="s">
        <v>207</v>
      </c>
      <c r="D261" s="15" t="s">
        <v>233</v>
      </c>
      <c r="E261" s="15">
        <v>2023</v>
      </c>
      <c r="F261" s="15" t="s">
        <v>162</v>
      </c>
      <c r="G261" s="15" t="s">
        <v>133</v>
      </c>
      <c r="H261" s="15" t="s">
        <v>296</v>
      </c>
      <c r="I261" s="15" t="s">
        <v>139</v>
      </c>
      <c r="J261" s="15" t="s">
        <v>141</v>
      </c>
      <c r="K261" s="15" t="s">
        <v>297</v>
      </c>
      <c r="L261" s="15" t="s">
        <v>305</v>
      </c>
      <c r="M261" s="15">
        <v>0.46300000000000002</v>
      </c>
      <c r="N261" s="15">
        <v>0.40500000000000003</v>
      </c>
      <c r="O261" s="15">
        <v>3.1E-2</v>
      </c>
      <c r="P261" s="15">
        <v>0.34399999999999997</v>
      </c>
      <c r="Q261" s="15">
        <v>0.219</v>
      </c>
      <c r="R261" s="15">
        <v>0.57099999999999995</v>
      </c>
      <c r="S261" s="15">
        <v>12.933999999999999</v>
      </c>
      <c r="U261" s="15">
        <v>1282254.358</v>
      </c>
      <c r="V261" s="15">
        <v>170</v>
      </c>
    </row>
    <row r="262" spans="2:22" x14ac:dyDescent="0.25">
      <c r="B262" s="15" t="s">
        <v>122</v>
      </c>
      <c r="C262" s="15" t="s">
        <v>207</v>
      </c>
      <c r="D262" s="15" t="s">
        <v>233</v>
      </c>
      <c r="E262" s="15">
        <v>2023</v>
      </c>
      <c r="F262" s="15" t="s">
        <v>162</v>
      </c>
      <c r="G262" s="15" t="s">
        <v>133</v>
      </c>
      <c r="H262" s="15" t="s">
        <v>296</v>
      </c>
      <c r="I262" s="15" t="s">
        <v>139</v>
      </c>
      <c r="J262" s="15" t="s">
        <v>141</v>
      </c>
      <c r="K262" s="15" t="s">
        <v>297</v>
      </c>
      <c r="M262" s="15">
        <v>0.378</v>
      </c>
      <c r="N262" s="15">
        <v>0.29699999999999999</v>
      </c>
      <c r="O262" s="15">
        <v>0.02</v>
      </c>
      <c r="P262" s="15">
        <v>0.30099999999999999</v>
      </c>
      <c r="Q262" s="15">
        <v>0.17499999999999999</v>
      </c>
      <c r="R262" s="15">
        <v>0.49299999999999999</v>
      </c>
      <c r="S262" s="15">
        <v>13.048999999999999</v>
      </c>
      <c r="U262" s="15">
        <v>1270462.3589999999</v>
      </c>
      <c r="V262" s="15">
        <v>210</v>
      </c>
    </row>
    <row r="263" spans="2:22" x14ac:dyDescent="0.25">
      <c r="B263" s="15" t="s">
        <v>122</v>
      </c>
      <c r="C263" s="15" t="s">
        <v>207</v>
      </c>
      <c r="D263" s="15" t="s">
        <v>234</v>
      </c>
      <c r="E263" s="15">
        <v>2023</v>
      </c>
      <c r="F263" s="15" t="s">
        <v>162</v>
      </c>
      <c r="G263" s="15" t="s">
        <v>133</v>
      </c>
      <c r="H263" s="15" t="s">
        <v>296</v>
      </c>
      <c r="I263" s="15" t="s">
        <v>139</v>
      </c>
      <c r="J263" s="15" t="s">
        <v>141</v>
      </c>
      <c r="K263" s="15" t="s">
        <v>297</v>
      </c>
      <c r="L263" s="15" t="s">
        <v>296</v>
      </c>
      <c r="M263" s="15">
        <v>0.378</v>
      </c>
      <c r="N263" s="15">
        <v>0.25700000000000001</v>
      </c>
      <c r="O263" s="15">
        <v>3.0000000000000001E-3</v>
      </c>
      <c r="P263" s="15">
        <v>0.32100000000000001</v>
      </c>
      <c r="Q263" s="15">
        <v>0.21</v>
      </c>
      <c r="R263" s="15">
        <v>0.47799999999999998</v>
      </c>
      <c r="S263" s="15">
        <v>13.34</v>
      </c>
      <c r="U263" s="15">
        <v>1328577.2949999999</v>
      </c>
      <c r="V263" s="15">
        <v>8480</v>
      </c>
    </row>
    <row r="264" spans="2:22" ht="30" x14ac:dyDescent="0.25">
      <c r="B264" s="15" t="s">
        <v>122</v>
      </c>
      <c r="C264" s="15" t="s">
        <v>207</v>
      </c>
      <c r="D264" s="15" t="s">
        <v>234</v>
      </c>
      <c r="E264" s="15">
        <v>2023</v>
      </c>
      <c r="F264" s="15" t="s">
        <v>162</v>
      </c>
      <c r="G264" s="15" t="s">
        <v>133</v>
      </c>
      <c r="H264" s="15" t="s">
        <v>296</v>
      </c>
      <c r="I264" s="15" t="s">
        <v>139</v>
      </c>
      <c r="J264" s="15" t="s">
        <v>141</v>
      </c>
      <c r="K264" s="15" t="s">
        <v>297</v>
      </c>
      <c r="L264" s="15" t="s">
        <v>298</v>
      </c>
      <c r="M264" s="15">
        <v>0.27600000000000002</v>
      </c>
      <c r="N264" s="15">
        <v>0.17799999999999999</v>
      </c>
      <c r="O264" s="15">
        <v>2.1000000000000001E-2</v>
      </c>
      <c r="P264" s="15">
        <v>0.219</v>
      </c>
      <c r="Q264" s="15">
        <v>0.14599999999999999</v>
      </c>
      <c r="R264" s="15">
        <v>0.38600000000000001</v>
      </c>
      <c r="S264" s="15">
        <v>13.599</v>
      </c>
      <c r="U264" s="15">
        <v>1362872.7490000001</v>
      </c>
      <c r="V264" s="15">
        <v>70</v>
      </c>
    </row>
    <row r="265" spans="2:22" x14ac:dyDescent="0.25">
      <c r="B265" s="15" t="s">
        <v>122</v>
      </c>
      <c r="C265" s="15" t="s">
        <v>207</v>
      </c>
      <c r="D265" s="15" t="s">
        <v>234</v>
      </c>
      <c r="E265" s="15">
        <v>2023</v>
      </c>
      <c r="F265" s="15" t="s">
        <v>162</v>
      </c>
      <c r="G265" s="15" t="s">
        <v>133</v>
      </c>
      <c r="H265" s="15" t="s">
        <v>296</v>
      </c>
      <c r="I265" s="15" t="s">
        <v>139</v>
      </c>
      <c r="J265" s="15" t="s">
        <v>141</v>
      </c>
      <c r="K265" s="15" t="s">
        <v>297</v>
      </c>
      <c r="L265" s="15" t="s">
        <v>299</v>
      </c>
      <c r="M265" s="15">
        <v>0.44900000000000001</v>
      </c>
      <c r="N265" s="15">
        <v>0.308</v>
      </c>
      <c r="O265" s="15">
        <v>2.4E-2</v>
      </c>
      <c r="P265" s="15">
        <v>0.371</v>
      </c>
      <c r="Q265" s="15">
        <v>0.25700000000000001</v>
      </c>
      <c r="R265" s="15">
        <v>0.53400000000000003</v>
      </c>
      <c r="S265" s="15">
        <v>13.484</v>
      </c>
      <c r="U265" s="15">
        <v>1339512.1569999999</v>
      </c>
      <c r="V265" s="15">
        <v>160</v>
      </c>
    </row>
    <row r="266" spans="2:22" ht="30" x14ac:dyDescent="0.25">
      <c r="B266" s="15" t="s">
        <v>122</v>
      </c>
      <c r="C266" s="15" t="s">
        <v>207</v>
      </c>
      <c r="D266" s="15" t="s">
        <v>234</v>
      </c>
      <c r="E266" s="15">
        <v>2023</v>
      </c>
      <c r="F266" s="15" t="s">
        <v>162</v>
      </c>
      <c r="G266" s="15" t="s">
        <v>133</v>
      </c>
      <c r="H266" s="15" t="s">
        <v>296</v>
      </c>
      <c r="I266" s="15" t="s">
        <v>139</v>
      </c>
      <c r="J266" s="15" t="s">
        <v>141</v>
      </c>
      <c r="K266" s="15" t="s">
        <v>297</v>
      </c>
      <c r="L266" s="15" t="s">
        <v>300</v>
      </c>
      <c r="M266" s="15">
        <v>0.32500000000000001</v>
      </c>
      <c r="N266" s="15">
        <v>0.23</v>
      </c>
      <c r="O266" s="15">
        <v>2.1999999999999999E-2</v>
      </c>
      <c r="P266" s="15">
        <v>0.27900000000000003</v>
      </c>
      <c r="Q266" s="15">
        <v>0.158</v>
      </c>
      <c r="R266" s="15">
        <v>0.47799999999999998</v>
      </c>
      <c r="S266" s="15">
        <v>13.587999999999999</v>
      </c>
      <c r="U266" s="15">
        <v>1373861.9140000001</v>
      </c>
      <c r="V266" s="15">
        <v>110</v>
      </c>
    </row>
    <row r="267" spans="2:22" x14ac:dyDescent="0.25">
      <c r="B267" s="15" t="s">
        <v>122</v>
      </c>
      <c r="C267" s="15" t="s">
        <v>207</v>
      </c>
      <c r="D267" s="15" t="s">
        <v>234</v>
      </c>
      <c r="E267" s="15">
        <v>2023</v>
      </c>
      <c r="F267" s="15" t="s">
        <v>162</v>
      </c>
      <c r="G267" s="15" t="s">
        <v>133</v>
      </c>
      <c r="H267" s="15" t="s">
        <v>296</v>
      </c>
      <c r="I267" s="15" t="s">
        <v>139</v>
      </c>
      <c r="J267" s="15" t="s">
        <v>141</v>
      </c>
      <c r="K267" s="15" t="s">
        <v>297</v>
      </c>
      <c r="L267" s="15" t="s">
        <v>301</v>
      </c>
      <c r="M267" s="15">
        <v>0.36799999999999999</v>
      </c>
      <c r="N267" s="15">
        <v>0.23499999999999999</v>
      </c>
      <c r="O267" s="15">
        <v>3.0000000000000001E-3</v>
      </c>
      <c r="P267" s="15">
        <v>0.318</v>
      </c>
      <c r="Q267" s="15">
        <v>0.21</v>
      </c>
      <c r="R267" s="15">
        <v>0.46700000000000003</v>
      </c>
      <c r="S267" s="15">
        <v>13.333</v>
      </c>
      <c r="U267" s="15">
        <v>1326405.42</v>
      </c>
      <c r="V267" s="15">
        <v>6780</v>
      </c>
    </row>
    <row r="268" spans="2:22" ht="30" x14ac:dyDescent="0.25">
      <c r="B268" s="15" t="s">
        <v>122</v>
      </c>
      <c r="C268" s="15" t="s">
        <v>207</v>
      </c>
      <c r="D268" s="15" t="s">
        <v>234</v>
      </c>
      <c r="E268" s="15">
        <v>2023</v>
      </c>
      <c r="F268" s="15" t="s">
        <v>162</v>
      </c>
      <c r="G268" s="15" t="s">
        <v>133</v>
      </c>
      <c r="H268" s="15" t="s">
        <v>296</v>
      </c>
      <c r="I268" s="15" t="s">
        <v>139</v>
      </c>
      <c r="J268" s="15" t="s">
        <v>141</v>
      </c>
      <c r="K268" s="15" t="s">
        <v>297</v>
      </c>
      <c r="L268" s="15" t="s">
        <v>302</v>
      </c>
      <c r="M268" s="15">
        <v>0.42599999999999999</v>
      </c>
      <c r="N268" s="15">
        <v>0.30599999999999999</v>
      </c>
      <c r="O268" s="15">
        <v>1.4999999999999999E-2</v>
      </c>
      <c r="P268" s="15">
        <v>0.34599999999999997</v>
      </c>
      <c r="Q268" s="15">
        <v>0.22800000000000001</v>
      </c>
      <c r="R268" s="15">
        <v>0.54600000000000004</v>
      </c>
      <c r="S268" s="15">
        <v>13.388</v>
      </c>
      <c r="U268" s="15">
        <v>1324378.9480000001</v>
      </c>
      <c r="V268" s="15">
        <v>410</v>
      </c>
    </row>
    <row r="269" spans="2:22" ht="30" x14ac:dyDescent="0.25">
      <c r="B269" s="15" t="s">
        <v>122</v>
      </c>
      <c r="C269" s="15" t="s">
        <v>207</v>
      </c>
      <c r="D269" s="15" t="s">
        <v>234</v>
      </c>
      <c r="E269" s="15">
        <v>2023</v>
      </c>
      <c r="F269" s="15" t="s">
        <v>162</v>
      </c>
      <c r="G269" s="15" t="s">
        <v>133</v>
      </c>
      <c r="H269" s="15" t="s">
        <v>296</v>
      </c>
      <c r="I269" s="15" t="s">
        <v>139</v>
      </c>
      <c r="J269" s="15" t="s">
        <v>141</v>
      </c>
      <c r="K269" s="15" t="s">
        <v>297</v>
      </c>
      <c r="L269" s="15" t="s">
        <v>303</v>
      </c>
      <c r="M269" s="15">
        <v>0.46600000000000003</v>
      </c>
      <c r="N269" s="15">
        <v>0.38200000000000001</v>
      </c>
      <c r="O269" s="15">
        <v>2.1999999999999999E-2</v>
      </c>
      <c r="P269" s="15">
        <v>0.35199999999999998</v>
      </c>
      <c r="Q269" s="15">
        <v>0.22600000000000001</v>
      </c>
      <c r="R269" s="15">
        <v>0.58799999999999997</v>
      </c>
      <c r="S269" s="15">
        <v>13.09</v>
      </c>
      <c r="U269" s="15">
        <v>1331178.034</v>
      </c>
      <c r="V269" s="15">
        <v>310</v>
      </c>
    </row>
    <row r="270" spans="2:22" x14ac:dyDescent="0.25">
      <c r="B270" s="15" t="s">
        <v>122</v>
      </c>
      <c r="C270" s="15" t="s">
        <v>207</v>
      </c>
      <c r="D270" s="15" t="s">
        <v>234</v>
      </c>
      <c r="E270" s="15">
        <v>2023</v>
      </c>
      <c r="F270" s="15" t="s">
        <v>162</v>
      </c>
      <c r="G270" s="15" t="s">
        <v>133</v>
      </c>
      <c r="H270" s="15" t="s">
        <v>296</v>
      </c>
      <c r="I270" s="15" t="s">
        <v>139</v>
      </c>
      <c r="J270" s="15" t="s">
        <v>141</v>
      </c>
      <c r="K270" s="15" t="s">
        <v>297</v>
      </c>
      <c r="L270" s="15" t="s">
        <v>304</v>
      </c>
      <c r="M270" s="15">
        <v>0.68</v>
      </c>
      <c r="N270" s="15">
        <v>0.50600000000000001</v>
      </c>
      <c r="O270" s="15">
        <v>6.5000000000000002E-2</v>
      </c>
      <c r="P270" s="15">
        <v>0.51100000000000001</v>
      </c>
      <c r="Q270" s="15">
        <v>0.313</v>
      </c>
      <c r="R270" s="15">
        <v>0.91100000000000003</v>
      </c>
      <c r="S270" s="15">
        <v>13.409000000000001</v>
      </c>
      <c r="U270" s="15">
        <v>1351282.581</v>
      </c>
      <c r="V270" s="15">
        <v>60</v>
      </c>
    </row>
    <row r="271" spans="2:22" ht="30" x14ac:dyDescent="0.25">
      <c r="B271" s="15" t="s">
        <v>122</v>
      </c>
      <c r="C271" s="15" t="s">
        <v>207</v>
      </c>
      <c r="D271" s="15" t="s">
        <v>234</v>
      </c>
      <c r="E271" s="15">
        <v>2023</v>
      </c>
      <c r="F271" s="15" t="s">
        <v>162</v>
      </c>
      <c r="G271" s="15" t="s">
        <v>133</v>
      </c>
      <c r="H271" s="15" t="s">
        <v>296</v>
      </c>
      <c r="I271" s="15" t="s">
        <v>139</v>
      </c>
      <c r="J271" s="15" t="s">
        <v>141</v>
      </c>
      <c r="K271" s="15" t="s">
        <v>297</v>
      </c>
      <c r="L271" s="15" t="s">
        <v>305</v>
      </c>
      <c r="M271" s="15">
        <v>0.45</v>
      </c>
      <c r="N271" s="15">
        <v>0.374</v>
      </c>
      <c r="O271" s="15">
        <v>2.9000000000000001E-2</v>
      </c>
      <c r="P271" s="15">
        <v>0.33500000000000002</v>
      </c>
      <c r="Q271" s="15">
        <v>0.22500000000000001</v>
      </c>
      <c r="R271" s="15">
        <v>0.54300000000000004</v>
      </c>
      <c r="S271" s="15">
        <v>13.336</v>
      </c>
      <c r="U271" s="15">
        <v>1349155.53</v>
      </c>
      <c r="V271" s="15">
        <v>170</v>
      </c>
    </row>
    <row r="272" spans="2:22" x14ac:dyDescent="0.25">
      <c r="B272" s="15" t="s">
        <v>122</v>
      </c>
      <c r="C272" s="15" t="s">
        <v>207</v>
      </c>
      <c r="D272" s="15" t="s">
        <v>234</v>
      </c>
      <c r="E272" s="15">
        <v>2023</v>
      </c>
      <c r="F272" s="15" t="s">
        <v>162</v>
      </c>
      <c r="G272" s="15" t="s">
        <v>133</v>
      </c>
      <c r="H272" s="15" t="s">
        <v>296</v>
      </c>
      <c r="I272" s="15" t="s">
        <v>139</v>
      </c>
      <c r="J272" s="15" t="s">
        <v>141</v>
      </c>
      <c r="K272" s="15" t="s">
        <v>297</v>
      </c>
      <c r="M272" s="15">
        <v>0.38700000000000001</v>
      </c>
      <c r="N272" s="15">
        <v>0.3</v>
      </c>
      <c r="O272" s="15">
        <v>2.1000000000000001E-2</v>
      </c>
      <c r="P272" s="15">
        <v>0.32700000000000001</v>
      </c>
      <c r="Q272" s="15">
        <v>0.17599999999999999</v>
      </c>
      <c r="R272" s="15">
        <v>0.505</v>
      </c>
      <c r="S272" s="15">
        <v>13.476000000000001</v>
      </c>
      <c r="U272" s="15">
        <v>1335819.625</v>
      </c>
      <c r="V272" s="15">
        <v>210</v>
      </c>
    </row>
    <row r="273" spans="2:22" x14ac:dyDescent="0.25">
      <c r="B273" s="15" t="s">
        <v>122</v>
      </c>
      <c r="C273" s="15" t="s">
        <v>207</v>
      </c>
      <c r="D273" s="15" t="s">
        <v>235</v>
      </c>
      <c r="E273" s="15">
        <v>2023</v>
      </c>
      <c r="F273" s="15" t="s">
        <v>162</v>
      </c>
      <c r="G273" s="15" t="s">
        <v>133</v>
      </c>
      <c r="H273" s="15" t="s">
        <v>296</v>
      </c>
      <c r="I273" s="15" t="s">
        <v>139</v>
      </c>
      <c r="J273" s="15" t="s">
        <v>141</v>
      </c>
      <c r="K273" s="15" t="s">
        <v>297</v>
      </c>
      <c r="L273" s="15" t="s">
        <v>296</v>
      </c>
      <c r="M273" s="15">
        <v>0.372</v>
      </c>
      <c r="N273" s="15">
        <v>0.25800000000000001</v>
      </c>
      <c r="O273" s="15">
        <v>3.0000000000000001E-3</v>
      </c>
      <c r="P273" s="15">
        <v>0.313</v>
      </c>
      <c r="Q273" s="15">
        <v>0.20499999999999999</v>
      </c>
      <c r="R273" s="15">
        <v>0.46899999999999997</v>
      </c>
      <c r="S273" s="15">
        <v>13.34</v>
      </c>
      <c r="U273" s="15">
        <v>1328644.176</v>
      </c>
      <c r="V273" s="15">
        <v>8480</v>
      </c>
    </row>
    <row r="274" spans="2:22" ht="30" x14ac:dyDescent="0.25">
      <c r="B274" s="15" t="s">
        <v>122</v>
      </c>
      <c r="C274" s="15" t="s">
        <v>207</v>
      </c>
      <c r="D274" s="15" t="s">
        <v>235</v>
      </c>
      <c r="E274" s="15">
        <v>2023</v>
      </c>
      <c r="F274" s="15" t="s">
        <v>162</v>
      </c>
      <c r="G274" s="15" t="s">
        <v>133</v>
      </c>
      <c r="H274" s="15" t="s">
        <v>296</v>
      </c>
      <c r="I274" s="15" t="s">
        <v>139</v>
      </c>
      <c r="J274" s="15" t="s">
        <v>141</v>
      </c>
      <c r="K274" s="15" t="s">
        <v>297</v>
      </c>
      <c r="L274" s="15" t="s">
        <v>298</v>
      </c>
      <c r="M274" s="15">
        <v>0.26200000000000001</v>
      </c>
      <c r="N274" s="15">
        <v>0.16200000000000001</v>
      </c>
      <c r="O274" s="15">
        <v>1.9E-2</v>
      </c>
      <c r="P274" s="15">
        <v>0.224</v>
      </c>
      <c r="Q274" s="15">
        <v>0.14599999999999999</v>
      </c>
      <c r="R274" s="15">
        <v>0.35699999999999998</v>
      </c>
      <c r="S274" s="15">
        <v>13.598000000000001</v>
      </c>
      <c r="U274" s="15">
        <v>1362920.9879999999</v>
      </c>
      <c r="V274" s="15">
        <v>70</v>
      </c>
    </row>
    <row r="275" spans="2:22" x14ac:dyDescent="0.25">
      <c r="B275" s="15" t="s">
        <v>122</v>
      </c>
      <c r="C275" s="15" t="s">
        <v>207</v>
      </c>
      <c r="D275" s="15" t="s">
        <v>235</v>
      </c>
      <c r="E275" s="15">
        <v>2023</v>
      </c>
      <c r="F275" s="15" t="s">
        <v>162</v>
      </c>
      <c r="G275" s="15" t="s">
        <v>133</v>
      </c>
      <c r="H275" s="15" t="s">
        <v>296</v>
      </c>
      <c r="I275" s="15" t="s">
        <v>139</v>
      </c>
      <c r="J275" s="15" t="s">
        <v>141</v>
      </c>
      <c r="K275" s="15" t="s">
        <v>297</v>
      </c>
      <c r="L275" s="15" t="s">
        <v>299</v>
      </c>
      <c r="M275" s="15">
        <v>0.45800000000000002</v>
      </c>
      <c r="N275" s="15">
        <v>0.32800000000000001</v>
      </c>
      <c r="O275" s="15">
        <v>2.5999999999999999E-2</v>
      </c>
      <c r="P275" s="15">
        <v>0.373</v>
      </c>
      <c r="Q275" s="15">
        <v>0.24</v>
      </c>
      <c r="R275" s="15">
        <v>0.57899999999999996</v>
      </c>
      <c r="S275" s="15">
        <v>13.484</v>
      </c>
      <c r="U275" s="15">
        <v>1339532.659</v>
      </c>
      <c r="V275" s="15">
        <v>160</v>
      </c>
    </row>
    <row r="276" spans="2:22" ht="30" x14ac:dyDescent="0.25">
      <c r="B276" s="15" t="s">
        <v>122</v>
      </c>
      <c r="C276" s="15" t="s">
        <v>207</v>
      </c>
      <c r="D276" s="15" t="s">
        <v>235</v>
      </c>
      <c r="E276" s="15">
        <v>2023</v>
      </c>
      <c r="F276" s="15" t="s">
        <v>162</v>
      </c>
      <c r="G276" s="15" t="s">
        <v>133</v>
      </c>
      <c r="H276" s="15" t="s">
        <v>296</v>
      </c>
      <c r="I276" s="15" t="s">
        <v>139</v>
      </c>
      <c r="J276" s="15" t="s">
        <v>141</v>
      </c>
      <c r="K276" s="15" t="s">
        <v>297</v>
      </c>
      <c r="L276" s="15" t="s">
        <v>300</v>
      </c>
      <c r="M276" s="15">
        <v>0.38700000000000001</v>
      </c>
      <c r="N276" s="15">
        <v>0.45700000000000002</v>
      </c>
      <c r="O276" s="15">
        <v>4.3999999999999997E-2</v>
      </c>
      <c r="P276" s="15">
        <v>0.28499999999999998</v>
      </c>
      <c r="Q276" s="15">
        <v>0.16700000000000001</v>
      </c>
      <c r="R276" s="15">
        <v>0.46400000000000002</v>
      </c>
      <c r="S276" s="15">
        <v>13.587999999999999</v>
      </c>
      <c r="U276" s="15">
        <v>1373907.757</v>
      </c>
      <c r="V276" s="15">
        <v>110</v>
      </c>
    </row>
    <row r="277" spans="2:22" x14ac:dyDescent="0.25">
      <c r="B277" s="15" t="s">
        <v>122</v>
      </c>
      <c r="C277" s="15" t="s">
        <v>207</v>
      </c>
      <c r="D277" s="15" t="s">
        <v>235</v>
      </c>
      <c r="E277" s="15">
        <v>2023</v>
      </c>
      <c r="F277" s="15" t="s">
        <v>162</v>
      </c>
      <c r="G277" s="15" t="s">
        <v>133</v>
      </c>
      <c r="H277" s="15" t="s">
        <v>296</v>
      </c>
      <c r="I277" s="15" t="s">
        <v>139</v>
      </c>
      <c r="J277" s="15" t="s">
        <v>141</v>
      </c>
      <c r="K277" s="15" t="s">
        <v>297</v>
      </c>
      <c r="L277" s="15" t="s">
        <v>301</v>
      </c>
      <c r="M277" s="15">
        <v>0.36099999999999999</v>
      </c>
      <c r="N277" s="15">
        <v>0.23300000000000001</v>
      </c>
      <c r="O277" s="15">
        <v>3.0000000000000001E-3</v>
      </c>
      <c r="P277" s="15">
        <v>0.311</v>
      </c>
      <c r="Q277" s="15">
        <v>0.20499999999999999</v>
      </c>
      <c r="R277" s="15">
        <v>0.45800000000000002</v>
      </c>
      <c r="S277" s="15">
        <v>13.333</v>
      </c>
      <c r="U277" s="15">
        <v>1326474.0530000001</v>
      </c>
      <c r="V277" s="15">
        <v>6780</v>
      </c>
    </row>
    <row r="278" spans="2:22" ht="30" x14ac:dyDescent="0.25">
      <c r="B278" s="15" t="s">
        <v>122</v>
      </c>
      <c r="C278" s="15" t="s">
        <v>207</v>
      </c>
      <c r="D278" s="15" t="s">
        <v>235</v>
      </c>
      <c r="E278" s="15">
        <v>2023</v>
      </c>
      <c r="F278" s="15" t="s">
        <v>162</v>
      </c>
      <c r="G278" s="15" t="s">
        <v>133</v>
      </c>
      <c r="H278" s="15" t="s">
        <v>296</v>
      </c>
      <c r="I278" s="15" t="s">
        <v>139</v>
      </c>
      <c r="J278" s="15" t="s">
        <v>141</v>
      </c>
      <c r="K278" s="15" t="s">
        <v>297</v>
      </c>
      <c r="L278" s="15" t="s">
        <v>302</v>
      </c>
      <c r="M278" s="15">
        <v>0.41699999999999998</v>
      </c>
      <c r="N278" s="15">
        <v>0.29699999999999999</v>
      </c>
      <c r="O278" s="15">
        <v>1.4999999999999999E-2</v>
      </c>
      <c r="P278" s="15">
        <v>0.33600000000000002</v>
      </c>
      <c r="Q278" s="15">
        <v>0.22500000000000001</v>
      </c>
      <c r="R278" s="15">
        <v>0.52900000000000003</v>
      </c>
      <c r="S278" s="15">
        <v>13.388</v>
      </c>
      <c r="U278" s="15">
        <v>1324429.5260000001</v>
      </c>
      <c r="V278" s="15">
        <v>410</v>
      </c>
    </row>
    <row r="279" spans="2:22" ht="30" x14ac:dyDescent="0.25">
      <c r="B279" s="15" t="s">
        <v>122</v>
      </c>
      <c r="C279" s="15" t="s">
        <v>207</v>
      </c>
      <c r="D279" s="15" t="s">
        <v>235</v>
      </c>
      <c r="E279" s="15">
        <v>2023</v>
      </c>
      <c r="F279" s="15" t="s">
        <v>162</v>
      </c>
      <c r="G279" s="15" t="s">
        <v>133</v>
      </c>
      <c r="H279" s="15" t="s">
        <v>296</v>
      </c>
      <c r="I279" s="15" t="s">
        <v>139</v>
      </c>
      <c r="J279" s="15" t="s">
        <v>141</v>
      </c>
      <c r="K279" s="15" t="s">
        <v>297</v>
      </c>
      <c r="L279" s="15" t="s">
        <v>303</v>
      </c>
      <c r="M279" s="15">
        <v>0.45600000000000002</v>
      </c>
      <c r="N279" s="15">
        <v>0.374</v>
      </c>
      <c r="O279" s="15">
        <v>2.1000000000000001E-2</v>
      </c>
      <c r="P279" s="15">
        <v>0.34300000000000003</v>
      </c>
      <c r="Q279" s="15">
        <v>0.221</v>
      </c>
      <c r="R279" s="15">
        <v>0.58399999999999996</v>
      </c>
      <c r="S279" s="15">
        <v>13.09</v>
      </c>
      <c r="U279" s="15">
        <v>1331261.426</v>
      </c>
      <c r="V279" s="15">
        <v>310</v>
      </c>
    </row>
    <row r="280" spans="2:22" x14ac:dyDescent="0.25">
      <c r="B280" s="15" t="s">
        <v>122</v>
      </c>
      <c r="C280" s="15" t="s">
        <v>207</v>
      </c>
      <c r="D280" s="15" t="s">
        <v>235</v>
      </c>
      <c r="E280" s="15">
        <v>2023</v>
      </c>
      <c r="F280" s="15" t="s">
        <v>162</v>
      </c>
      <c r="G280" s="15" t="s">
        <v>133</v>
      </c>
      <c r="H280" s="15" t="s">
        <v>296</v>
      </c>
      <c r="I280" s="15" t="s">
        <v>139</v>
      </c>
      <c r="J280" s="15" t="s">
        <v>141</v>
      </c>
      <c r="K280" s="15" t="s">
        <v>297</v>
      </c>
      <c r="L280" s="15" t="s">
        <v>304</v>
      </c>
      <c r="M280" s="15">
        <v>0.65900000000000003</v>
      </c>
      <c r="N280" s="15">
        <v>0.44800000000000001</v>
      </c>
      <c r="O280" s="15">
        <v>5.8000000000000003E-2</v>
      </c>
      <c r="P280" s="15">
        <v>0.501</v>
      </c>
      <c r="Q280" s="15">
        <v>0.309</v>
      </c>
      <c r="R280" s="15">
        <v>0.95499999999999996</v>
      </c>
      <c r="S280" s="15">
        <v>13.409000000000001</v>
      </c>
      <c r="U280" s="15">
        <v>1351350.07</v>
      </c>
      <c r="V280" s="15">
        <v>60</v>
      </c>
    </row>
    <row r="281" spans="2:22" ht="30" x14ac:dyDescent="0.25">
      <c r="B281" s="15" t="s">
        <v>122</v>
      </c>
      <c r="C281" s="15" t="s">
        <v>207</v>
      </c>
      <c r="D281" s="15" t="s">
        <v>235</v>
      </c>
      <c r="E281" s="15">
        <v>2023</v>
      </c>
      <c r="F281" s="15" t="s">
        <v>162</v>
      </c>
      <c r="G281" s="15" t="s">
        <v>133</v>
      </c>
      <c r="H281" s="15" t="s">
        <v>296</v>
      </c>
      <c r="I281" s="15" t="s">
        <v>139</v>
      </c>
      <c r="J281" s="15" t="s">
        <v>141</v>
      </c>
      <c r="K281" s="15" t="s">
        <v>297</v>
      </c>
      <c r="L281" s="15" t="s">
        <v>305</v>
      </c>
      <c r="M281" s="15">
        <v>0.44</v>
      </c>
      <c r="N281" s="15">
        <v>0.36499999999999999</v>
      </c>
      <c r="O281" s="15">
        <v>2.8000000000000001E-2</v>
      </c>
      <c r="P281" s="15">
        <v>0.32800000000000001</v>
      </c>
      <c r="Q281" s="15">
        <v>0.223</v>
      </c>
      <c r="R281" s="15">
        <v>0.52200000000000002</v>
      </c>
      <c r="S281" s="15">
        <v>13.336</v>
      </c>
      <c r="U281" s="15">
        <v>1349198.8060000001</v>
      </c>
      <c r="V281" s="15">
        <v>170</v>
      </c>
    </row>
    <row r="282" spans="2:22" x14ac:dyDescent="0.25">
      <c r="B282" s="15" t="s">
        <v>122</v>
      </c>
      <c r="C282" s="15" t="s">
        <v>207</v>
      </c>
      <c r="D282" s="15" t="s">
        <v>235</v>
      </c>
      <c r="E282" s="15">
        <v>2023</v>
      </c>
      <c r="F282" s="15" t="s">
        <v>162</v>
      </c>
      <c r="G282" s="15" t="s">
        <v>133</v>
      </c>
      <c r="H282" s="15" t="s">
        <v>296</v>
      </c>
      <c r="I282" s="15" t="s">
        <v>139</v>
      </c>
      <c r="J282" s="15" t="s">
        <v>141</v>
      </c>
      <c r="K282" s="15" t="s">
        <v>297</v>
      </c>
      <c r="M282" s="15">
        <v>0.378</v>
      </c>
      <c r="N282" s="15">
        <v>0.28799999999999998</v>
      </c>
      <c r="O282" s="15">
        <v>0.02</v>
      </c>
      <c r="P282" s="15">
        <v>0.28799999999999998</v>
      </c>
      <c r="Q282" s="15">
        <v>0.17899999999999999</v>
      </c>
      <c r="R282" s="15">
        <v>0.48199999999999998</v>
      </c>
      <c r="S282" s="15">
        <v>13.476000000000001</v>
      </c>
      <c r="U282" s="15">
        <v>1335901.5630000001</v>
      </c>
      <c r="V282" s="15">
        <v>210</v>
      </c>
    </row>
    <row r="283" spans="2:22" x14ac:dyDescent="0.25">
      <c r="B283" s="15" t="s">
        <v>122</v>
      </c>
      <c r="C283" s="15" t="s">
        <v>207</v>
      </c>
      <c r="D283" s="15" t="s">
        <v>236</v>
      </c>
      <c r="E283" s="15">
        <v>2023</v>
      </c>
      <c r="F283" s="15" t="s">
        <v>162</v>
      </c>
      <c r="G283" s="15" t="s">
        <v>133</v>
      </c>
      <c r="H283" s="15" t="s">
        <v>296</v>
      </c>
      <c r="I283" s="15" t="s">
        <v>139</v>
      </c>
      <c r="J283" s="15" t="s">
        <v>141</v>
      </c>
      <c r="K283" s="15" t="s">
        <v>297</v>
      </c>
      <c r="L283" s="15" t="s">
        <v>296</v>
      </c>
      <c r="M283" s="15">
        <v>0.35899999999999999</v>
      </c>
      <c r="N283" s="15">
        <v>0.252</v>
      </c>
      <c r="O283" s="15">
        <v>3.0000000000000001E-3</v>
      </c>
      <c r="P283" s="15">
        <v>0.30099999999999999</v>
      </c>
      <c r="Q283" s="15">
        <v>0.19500000000000001</v>
      </c>
      <c r="R283" s="15">
        <v>0.45</v>
      </c>
      <c r="S283" s="15">
        <v>13.593</v>
      </c>
      <c r="U283" s="15">
        <v>1286678.1270000001</v>
      </c>
      <c r="V283" s="15">
        <v>8480</v>
      </c>
    </row>
    <row r="284" spans="2:22" ht="30" x14ac:dyDescent="0.25">
      <c r="B284" s="15" t="s">
        <v>122</v>
      </c>
      <c r="C284" s="15" t="s">
        <v>207</v>
      </c>
      <c r="D284" s="15" t="s">
        <v>236</v>
      </c>
      <c r="E284" s="15">
        <v>2023</v>
      </c>
      <c r="F284" s="15" t="s">
        <v>162</v>
      </c>
      <c r="G284" s="15" t="s">
        <v>133</v>
      </c>
      <c r="H284" s="15" t="s">
        <v>296</v>
      </c>
      <c r="I284" s="15" t="s">
        <v>139</v>
      </c>
      <c r="J284" s="15" t="s">
        <v>141</v>
      </c>
      <c r="K284" s="15" t="s">
        <v>297</v>
      </c>
      <c r="L284" s="15" t="s">
        <v>298</v>
      </c>
      <c r="M284" s="15">
        <v>0.25700000000000001</v>
      </c>
      <c r="N284" s="15">
        <v>0.155</v>
      </c>
      <c r="O284" s="15">
        <v>1.7999999999999999E-2</v>
      </c>
      <c r="P284" s="15">
        <v>0.20799999999999999</v>
      </c>
      <c r="Q284" s="15">
        <v>0.16</v>
      </c>
      <c r="R284" s="15">
        <v>0.35</v>
      </c>
      <c r="S284" s="15">
        <v>13.843</v>
      </c>
      <c r="U284" s="15">
        <v>1319525.625</v>
      </c>
      <c r="V284" s="15">
        <v>70</v>
      </c>
    </row>
    <row r="285" spans="2:22" x14ac:dyDescent="0.25">
      <c r="B285" s="15" t="s">
        <v>122</v>
      </c>
      <c r="C285" s="15" t="s">
        <v>207</v>
      </c>
      <c r="D285" s="15" t="s">
        <v>236</v>
      </c>
      <c r="E285" s="15">
        <v>2023</v>
      </c>
      <c r="F285" s="15" t="s">
        <v>162</v>
      </c>
      <c r="G285" s="15" t="s">
        <v>133</v>
      </c>
      <c r="H285" s="15" t="s">
        <v>296</v>
      </c>
      <c r="I285" s="15" t="s">
        <v>139</v>
      </c>
      <c r="J285" s="15" t="s">
        <v>141</v>
      </c>
      <c r="K285" s="15" t="s">
        <v>297</v>
      </c>
      <c r="L285" s="15" t="s">
        <v>299</v>
      </c>
      <c r="M285" s="15">
        <v>0.46</v>
      </c>
      <c r="N285" s="15">
        <v>0.34799999999999998</v>
      </c>
      <c r="O285" s="15">
        <v>2.8000000000000001E-2</v>
      </c>
      <c r="P285" s="15">
        <v>0.36099999999999999</v>
      </c>
      <c r="Q285" s="15">
        <v>0.23899999999999999</v>
      </c>
      <c r="R285" s="15">
        <v>0.57299999999999995</v>
      </c>
      <c r="S285" s="15">
        <v>13.74</v>
      </c>
      <c r="U285" s="15">
        <v>1295159.696</v>
      </c>
      <c r="V285" s="15">
        <v>160</v>
      </c>
    </row>
    <row r="286" spans="2:22" ht="30" x14ac:dyDescent="0.25">
      <c r="B286" s="15" t="s">
        <v>122</v>
      </c>
      <c r="C286" s="15" t="s">
        <v>207</v>
      </c>
      <c r="D286" s="15" t="s">
        <v>236</v>
      </c>
      <c r="E286" s="15">
        <v>2023</v>
      </c>
      <c r="F286" s="15" t="s">
        <v>162</v>
      </c>
      <c r="G286" s="15" t="s">
        <v>133</v>
      </c>
      <c r="H286" s="15" t="s">
        <v>296</v>
      </c>
      <c r="I286" s="15" t="s">
        <v>139</v>
      </c>
      <c r="J286" s="15" t="s">
        <v>141</v>
      </c>
      <c r="K286" s="15" t="s">
        <v>297</v>
      </c>
      <c r="L286" s="15" t="s">
        <v>300</v>
      </c>
      <c r="M286" s="15">
        <v>0.35599999999999998</v>
      </c>
      <c r="N286" s="15">
        <v>0.434</v>
      </c>
      <c r="O286" s="15">
        <v>4.1000000000000002E-2</v>
      </c>
      <c r="P286" s="15">
        <v>0.25900000000000001</v>
      </c>
      <c r="Q286" s="15">
        <v>0.155</v>
      </c>
      <c r="R286" s="15">
        <v>0.44900000000000001</v>
      </c>
      <c r="S286" s="15">
        <v>13.831</v>
      </c>
      <c r="U286" s="15">
        <v>1329792.054</v>
      </c>
      <c r="V286" s="15">
        <v>110</v>
      </c>
    </row>
    <row r="287" spans="2:22" x14ac:dyDescent="0.25">
      <c r="B287" s="15" t="s">
        <v>122</v>
      </c>
      <c r="C287" s="15" t="s">
        <v>207</v>
      </c>
      <c r="D287" s="15" t="s">
        <v>236</v>
      </c>
      <c r="E287" s="15">
        <v>2023</v>
      </c>
      <c r="F287" s="15" t="s">
        <v>162</v>
      </c>
      <c r="G287" s="15" t="s">
        <v>133</v>
      </c>
      <c r="H287" s="15" t="s">
        <v>296</v>
      </c>
      <c r="I287" s="15" t="s">
        <v>139</v>
      </c>
      <c r="J287" s="15" t="s">
        <v>141</v>
      </c>
      <c r="K287" s="15" t="s">
        <v>297</v>
      </c>
      <c r="L287" s="15" t="s">
        <v>301</v>
      </c>
      <c r="M287" s="15">
        <v>0.34799999999999998</v>
      </c>
      <c r="N287" s="15">
        <v>0.22700000000000001</v>
      </c>
      <c r="O287" s="15">
        <v>3.0000000000000001E-3</v>
      </c>
      <c r="P287" s="15">
        <v>0.29799999999999999</v>
      </c>
      <c r="Q287" s="15">
        <v>0.19500000000000001</v>
      </c>
      <c r="R287" s="15">
        <v>0.439</v>
      </c>
      <c r="S287" s="15">
        <v>13.587</v>
      </c>
      <c r="U287" s="15">
        <v>1284514.575</v>
      </c>
      <c r="V287" s="15">
        <v>6780</v>
      </c>
    </row>
    <row r="288" spans="2:22" ht="30" x14ac:dyDescent="0.25">
      <c r="B288" s="15" t="s">
        <v>122</v>
      </c>
      <c r="C288" s="15" t="s">
        <v>207</v>
      </c>
      <c r="D288" s="15" t="s">
        <v>236</v>
      </c>
      <c r="E288" s="15">
        <v>2023</v>
      </c>
      <c r="F288" s="15" t="s">
        <v>162</v>
      </c>
      <c r="G288" s="15" t="s">
        <v>133</v>
      </c>
      <c r="H288" s="15" t="s">
        <v>296</v>
      </c>
      <c r="I288" s="15" t="s">
        <v>139</v>
      </c>
      <c r="J288" s="15" t="s">
        <v>141</v>
      </c>
      <c r="K288" s="15" t="s">
        <v>297</v>
      </c>
      <c r="L288" s="15" t="s">
        <v>302</v>
      </c>
      <c r="M288" s="15">
        <v>0.40500000000000003</v>
      </c>
      <c r="N288" s="15">
        <v>0.29299999999999998</v>
      </c>
      <c r="O288" s="15">
        <v>1.4E-2</v>
      </c>
      <c r="P288" s="15">
        <v>0.318</v>
      </c>
      <c r="Q288" s="15">
        <v>0.22500000000000001</v>
      </c>
      <c r="R288" s="15">
        <v>0.50600000000000001</v>
      </c>
      <c r="S288" s="15">
        <v>13.647</v>
      </c>
      <c r="U288" s="15">
        <v>1282472.4620000001</v>
      </c>
      <c r="V288" s="15">
        <v>410</v>
      </c>
    </row>
    <row r="289" spans="2:22" ht="30" x14ac:dyDescent="0.25">
      <c r="B289" s="15" t="s">
        <v>122</v>
      </c>
      <c r="C289" s="15" t="s">
        <v>207</v>
      </c>
      <c r="D289" s="15" t="s">
        <v>236</v>
      </c>
      <c r="E289" s="15">
        <v>2023</v>
      </c>
      <c r="F289" s="15" t="s">
        <v>162</v>
      </c>
      <c r="G289" s="15" t="s">
        <v>133</v>
      </c>
      <c r="H289" s="15" t="s">
        <v>296</v>
      </c>
      <c r="I289" s="15" t="s">
        <v>139</v>
      </c>
      <c r="J289" s="15" t="s">
        <v>141</v>
      </c>
      <c r="K289" s="15" t="s">
        <v>297</v>
      </c>
      <c r="L289" s="15" t="s">
        <v>303</v>
      </c>
      <c r="M289" s="15">
        <v>0.441</v>
      </c>
      <c r="N289" s="15">
        <v>0.375</v>
      </c>
      <c r="O289" s="15">
        <v>2.1000000000000001E-2</v>
      </c>
      <c r="P289" s="15">
        <v>0.33</v>
      </c>
      <c r="Q289" s="15">
        <v>0.21</v>
      </c>
      <c r="R289" s="15">
        <v>0.54600000000000004</v>
      </c>
      <c r="S289" s="15">
        <v>13.324</v>
      </c>
      <c r="U289" s="15">
        <v>1292006.676</v>
      </c>
      <c r="V289" s="15">
        <v>310</v>
      </c>
    </row>
    <row r="290" spans="2:22" x14ac:dyDescent="0.25">
      <c r="B290" s="15" t="s">
        <v>122</v>
      </c>
      <c r="C290" s="15" t="s">
        <v>207</v>
      </c>
      <c r="D290" s="15" t="s">
        <v>236</v>
      </c>
      <c r="E290" s="15">
        <v>2023</v>
      </c>
      <c r="F290" s="15" t="s">
        <v>162</v>
      </c>
      <c r="G290" s="15" t="s">
        <v>133</v>
      </c>
      <c r="H290" s="15" t="s">
        <v>296</v>
      </c>
      <c r="I290" s="15" t="s">
        <v>139</v>
      </c>
      <c r="J290" s="15" t="s">
        <v>141</v>
      </c>
      <c r="K290" s="15" t="s">
        <v>297</v>
      </c>
      <c r="L290" s="15" t="s">
        <v>304</v>
      </c>
      <c r="M290" s="15">
        <v>0.59299999999999997</v>
      </c>
      <c r="N290" s="15">
        <v>0.42899999999999999</v>
      </c>
      <c r="O290" s="15">
        <v>5.5E-2</v>
      </c>
      <c r="P290" s="15">
        <v>0.501</v>
      </c>
      <c r="Q290" s="15">
        <v>0.29799999999999999</v>
      </c>
      <c r="R290" s="15">
        <v>0.74299999999999999</v>
      </c>
      <c r="S290" s="15">
        <v>13.648</v>
      </c>
      <c r="U290" s="15">
        <v>1307581.8459999999</v>
      </c>
      <c r="V290" s="15">
        <v>60</v>
      </c>
    </row>
    <row r="291" spans="2:22" ht="30" x14ac:dyDescent="0.25">
      <c r="B291" s="15" t="s">
        <v>122</v>
      </c>
      <c r="C291" s="15" t="s">
        <v>207</v>
      </c>
      <c r="D291" s="15" t="s">
        <v>236</v>
      </c>
      <c r="E291" s="15">
        <v>2023</v>
      </c>
      <c r="F291" s="15" t="s">
        <v>162</v>
      </c>
      <c r="G291" s="15" t="s">
        <v>133</v>
      </c>
      <c r="H291" s="15" t="s">
        <v>296</v>
      </c>
      <c r="I291" s="15" t="s">
        <v>139</v>
      </c>
      <c r="J291" s="15" t="s">
        <v>141</v>
      </c>
      <c r="K291" s="15" t="s">
        <v>297</v>
      </c>
      <c r="L291" s="15" t="s">
        <v>305</v>
      </c>
      <c r="M291" s="15">
        <v>0.43099999999999999</v>
      </c>
      <c r="N291" s="15">
        <v>0.35899999999999999</v>
      </c>
      <c r="O291" s="15">
        <v>2.8000000000000001E-2</v>
      </c>
      <c r="P291" s="15">
        <v>0.32400000000000001</v>
      </c>
      <c r="Q291" s="15">
        <v>0.20499999999999999</v>
      </c>
      <c r="R291" s="15">
        <v>0.495</v>
      </c>
      <c r="S291" s="15">
        <v>13.576000000000001</v>
      </c>
      <c r="U291" s="15">
        <v>1305954.581</v>
      </c>
      <c r="V291" s="15">
        <v>170</v>
      </c>
    </row>
    <row r="292" spans="2:22" x14ac:dyDescent="0.25">
      <c r="B292" s="15" t="s">
        <v>122</v>
      </c>
      <c r="C292" s="15" t="s">
        <v>207</v>
      </c>
      <c r="D292" s="15" t="s">
        <v>236</v>
      </c>
      <c r="E292" s="15">
        <v>2023</v>
      </c>
      <c r="F292" s="15" t="s">
        <v>162</v>
      </c>
      <c r="G292" s="15" t="s">
        <v>133</v>
      </c>
      <c r="H292" s="15" t="s">
        <v>296</v>
      </c>
      <c r="I292" s="15" t="s">
        <v>139</v>
      </c>
      <c r="J292" s="15" t="s">
        <v>141</v>
      </c>
      <c r="K292" s="15" t="s">
        <v>297</v>
      </c>
      <c r="M292" s="15">
        <v>0.373</v>
      </c>
      <c r="N292" s="15">
        <v>0.29199999999999998</v>
      </c>
      <c r="O292" s="15">
        <v>0.02</v>
      </c>
      <c r="P292" s="15">
        <v>0.29199999999999998</v>
      </c>
      <c r="Q292" s="15">
        <v>0.17199999999999999</v>
      </c>
      <c r="R292" s="15">
        <v>0.50800000000000001</v>
      </c>
      <c r="S292" s="15">
        <v>13.731</v>
      </c>
      <c r="U292" s="15">
        <v>1293389.487</v>
      </c>
      <c r="V292" s="15">
        <v>210</v>
      </c>
    </row>
    <row r="293" spans="2:22" x14ac:dyDescent="0.25">
      <c r="B293" s="15" t="s">
        <v>122</v>
      </c>
      <c r="C293" s="15" t="s">
        <v>207</v>
      </c>
      <c r="D293" s="15" t="s">
        <v>237</v>
      </c>
      <c r="E293" s="15">
        <v>2023</v>
      </c>
      <c r="F293" s="15" t="s">
        <v>162</v>
      </c>
      <c r="G293" s="15" t="s">
        <v>133</v>
      </c>
      <c r="H293" s="15" t="s">
        <v>296</v>
      </c>
      <c r="I293" s="15" t="s">
        <v>139</v>
      </c>
      <c r="J293" s="15" t="s">
        <v>141</v>
      </c>
      <c r="K293" s="15" t="s">
        <v>297</v>
      </c>
      <c r="L293" s="15" t="s">
        <v>296</v>
      </c>
      <c r="M293" s="15">
        <v>0.35199999999999998</v>
      </c>
      <c r="N293" s="15">
        <v>0.253</v>
      </c>
      <c r="O293" s="15">
        <v>3.0000000000000001E-3</v>
      </c>
      <c r="P293" s="15">
        <v>0.29399999999999998</v>
      </c>
      <c r="Q293" s="15">
        <v>0.191</v>
      </c>
      <c r="R293" s="15">
        <v>0.438</v>
      </c>
      <c r="S293" s="15">
        <v>13.593</v>
      </c>
      <c r="U293" s="15">
        <v>1286679.9850000001</v>
      </c>
      <c r="V293" s="15">
        <v>8480</v>
      </c>
    </row>
    <row r="294" spans="2:22" ht="30" x14ac:dyDescent="0.25">
      <c r="B294" s="15" t="s">
        <v>122</v>
      </c>
      <c r="C294" s="15" t="s">
        <v>207</v>
      </c>
      <c r="D294" s="15" t="s">
        <v>237</v>
      </c>
      <c r="E294" s="15">
        <v>2023</v>
      </c>
      <c r="F294" s="15" t="s">
        <v>162</v>
      </c>
      <c r="G294" s="15" t="s">
        <v>133</v>
      </c>
      <c r="H294" s="15" t="s">
        <v>296</v>
      </c>
      <c r="I294" s="15" t="s">
        <v>139</v>
      </c>
      <c r="J294" s="15" t="s">
        <v>141</v>
      </c>
      <c r="K294" s="15" t="s">
        <v>297</v>
      </c>
      <c r="L294" s="15" t="s">
        <v>298</v>
      </c>
      <c r="M294" s="15">
        <v>0.25</v>
      </c>
      <c r="N294" s="15">
        <v>0.14899999999999999</v>
      </c>
      <c r="O294" s="15">
        <v>1.7999999999999999E-2</v>
      </c>
      <c r="P294" s="15">
        <v>0.215</v>
      </c>
      <c r="Q294" s="15">
        <v>0.14199999999999999</v>
      </c>
      <c r="R294" s="15">
        <v>0.35499999999999998</v>
      </c>
      <c r="S294" s="15">
        <v>13.843</v>
      </c>
      <c r="U294" s="15">
        <v>1319521.298</v>
      </c>
      <c r="V294" s="15">
        <v>70</v>
      </c>
    </row>
    <row r="295" spans="2:22" x14ac:dyDescent="0.25">
      <c r="B295" s="15" t="s">
        <v>122</v>
      </c>
      <c r="C295" s="15" t="s">
        <v>207</v>
      </c>
      <c r="D295" s="15" t="s">
        <v>237</v>
      </c>
      <c r="E295" s="15">
        <v>2023</v>
      </c>
      <c r="F295" s="15" t="s">
        <v>162</v>
      </c>
      <c r="G295" s="15" t="s">
        <v>133</v>
      </c>
      <c r="H295" s="15" t="s">
        <v>296</v>
      </c>
      <c r="I295" s="15" t="s">
        <v>139</v>
      </c>
      <c r="J295" s="15" t="s">
        <v>141</v>
      </c>
      <c r="K295" s="15" t="s">
        <v>297</v>
      </c>
      <c r="L295" s="15" t="s">
        <v>299</v>
      </c>
      <c r="M295" s="15">
        <v>0.46200000000000002</v>
      </c>
      <c r="N295" s="15">
        <v>0.36699999999999999</v>
      </c>
      <c r="O295" s="15">
        <v>2.9000000000000001E-2</v>
      </c>
      <c r="P295" s="15">
        <v>0.35199999999999998</v>
      </c>
      <c r="Q295" s="15">
        <v>0.23799999999999999</v>
      </c>
      <c r="R295" s="15">
        <v>0.56000000000000005</v>
      </c>
      <c r="S295" s="15">
        <v>13.74</v>
      </c>
      <c r="U295" s="15">
        <v>1295198.7819999999</v>
      </c>
      <c r="V295" s="15">
        <v>160</v>
      </c>
    </row>
    <row r="296" spans="2:22" ht="30" x14ac:dyDescent="0.25">
      <c r="B296" s="15" t="s">
        <v>122</v>
      </c>
      <c r="C296" s="15" t="s">
        <v>207</v>
      </c>
      <c r="D296" s="15" t="s">
        <v>237</v>
      </c>
      <c r="E296" s="15">
        <v>2023</v>
      </c>
      <c r="F296" s="15" t="s">
        <v>162</v>
      </c>
      <c r="G296" s="15" t="s">
        <v>133</v>
      </c>
      <c r="H296" s="15" t="s">
        <v>296</v>
      </c>
      <c r="I296" s="15" t="s">
        <v>139</v>
      </c>
      <c r="J296" s="15" t="s">
        <v>141</v>
      </c>
      <c r="K296" s="15" t="s">
        <v>297</v>
      </c>
      <c r="L296" s="15" t="s">
        <v>300</v>
      </c>
      <c r="M296" s="15">
        <v>0.36699999999999999</v>
      </c>
      <c r="N296" s="15">
        <v>0.51500000000000001</v>
      </c>
      <c r="O296" s="15">
        <v>4.9000000000000002E-2</v>
      </c>
      <c r="P296" s="15">
        <v>0.246</v>
      </c>
      <c r="Q296" s="15">
        <v>0.153</v>
      </c>
      <c r="R296" s="15">
        <v>0.378</v>
      </c>
      <c r="S296" s="15">
        <v>13.831</v>
      </c>
      <c r="U296" s="15">
        <v>1329792.054</v>
      </c>
      <c r="V296" s="15">
        <v>110</v>
      </c>
    </row>
    <row r="297" spans="2:22" x14ac:dyDescent="0.25">
      <c r="B297" s="15" t="s">
        <v>122</v>
      </c>
      <c r="C297" s="15" t="s">
        <v>207</v>
      </c>
      <c r="D297" s="15" t="s">
        <v>237</v>
      </c>
      <c r="E297" s="15">
        <v>2023</v>
      </c>
      <c r="F297" s="15" t="s">
        <v>162</v>
      </c>
      <c r="G297" s="15" t="s">
        <v>133</v>
      </c>
      <c r="H297" s="15" t="s">
        <v>296</v>
      </c>
      <c r="I297" s="15" t="s">
        <v>139</v>
      </c>
      <c r="J297" s="15" t="s">
        <v>141</v>
      </c>
      <c r="K297" s="15" t="s">
        <v>297</v>
      </c>
      <c r="L297" s="15" t="s">
        <v>301</v>
      </c>
      <c r="M297" s="15">
        <v>0.33900000000000002</v>
      </c>
      <c r="N297" s="15">
        <v>0.223</v>
      </c>
      <c r="O297" s="15">
        <v>3.0000000000000001E-3</v>
      </c>
      <c r="P297" s="15">
        <v>0.29099999999999998</v>
      </c>
      <c r="Q297" s="15">
        <v>0.19</v>
      </c>
      <c r="R297" s="15">
        <v>0.42699999999999999</v>
      </c>
      <c r="S297" s="15">
        <v>13.587</v>
      </c>
      <c r="U297" s="15">
        <v>1284514.6499999999</v>
      </c>
      <c r="V297" s="15">
        <v>6780</v>
      </c>
    </row>
    <row r="298" spans="2:22" ht="30" x14ac:dyDescent="0.25">
      <c r="B298" s="15" t="s">
        <v>122</v>
      </c>
      <c r="C298" s="15" t="s">
        <v>207</v>
      </c>
      <c r="D298" s="15" t="s">
        <v>237</v>
      </c>
      <c r="E298" s="15">
        <v>2023</v>
      </c>
      <c r="F298" s="15" t="s">
        <v>162</v>
      </c>
      <c r="G298" s="15" t="s">
        <v>133</v>
      </c>
      <c r="H298" s="15" t="s">
        <v>296</v>
      </c>
      <c r="I298" s="15" t="s">
        <v>139</v>
      </c>
      <c r="J298" s="15" t="s">
        <v>141</v>
      </c>
      <c r="K298" s="15" t="s">
        <v>297</v>
      </c>
      <c r="L298" s="15" t="s">
        <v>302</v>
      </c>
      <c r="M298" s="15">
        <v>0.39900000000000002</v>
      </c>
      <c r="N298" s="15">
        <v>0.29499999999999998</v>
      </c>
      <c r="O298" s="15">
        <v>1.4999999999999999E-2</v>
      </c>
      <c r="P298" s="15">
        <v>0.315</v>
      </c>
      <c r="Q298" s="15">
        <v>0.219</v>
      </c>
      <c r="R298" s="15">
        <v>0.499</v>
      </c>
      <c r="S298" s="15">
        <v>13.647</v>
      </c>
      <c r="U298" s="15">
        <v>1282483.551</v>
      </c>
      <c r="V298" s="15">
        <v>410</v>
      </c>
    </row>
    <row r="299" spans="2:22" ht="30" x14ac:dyDescent="0.25">
      <c r="B299" s="15" t="s">
        <v>122</v>
      </c>
      <c r="C299" s="15" t="s">
        <v>207</v>
      </c>
      <c r="D299" s="15" t="s">
        <v>237</v>
      </c>
      <c r="E299" s="15">
        <v>2023</v>
      </c>
      <c r="F299" s="15" t="s">
        <v>162</v>
      </c>
      <c r="G299" s="15" t="s">
        <v>133</v>
      </c>
      <c r="H299" s="15" t="s">
        <v>296</v>
      </c>
      <c r="I299" s="15" t="s">
        <v>139</v>
      </c>
      <c r="J299" s="15" t="s">
        <v>141</v>
      </c>
      <c r="K299" s="15" t="s">
        <v>297</v>
      </c>
      <c r="L299" s="15" t="s">
        <v>303</v>
      </c>
      <c r="M299" s="15">
        <v>0.435</v>
      </c>
      <c r="N299" s="15">
        <v>0.376</v>
      </c>
      <c r="O299" s="15">
        <v>2.1000000000000001E-2</v>
      </c>
      <c r="P299" s="15">
        <v>0.33300000000000002</v>
      </c>
      <c r="Q299" s="15">
        <v>0.20399999999999999</v>
      </c>
      <c r="R299" s="15">
        <v>0.54800000000000004</v>
      </c>
      <c r="S299" s="15">
        <v>13.324</v>
      </c>
      <c r="U299" s="15">
        <v>1292016.862</v>
      </c>
      <c r="V299" s="15">
        <v>310</v>
      </c>
    </row>
    <row r="300" spans="2:22" x14ac:dyDescent="0.25">
      <c r="B300" s="15" t="s">
        <v>122</v>
      </c>
      <c r="C300" s="15" t="s">
        <v>207</v>
      </c>
      <c r="D300" s="15" t="s">
        <v>237</v>
      </c>
      <c r="E300" s="15">
        <v>2023</v>
      </c>
      <c r="F300" s="15" t="s">
        <v>162</v>
      </c>
      <c r="G300" s="15" t="s">
        <v>133</v>
      </c>
      <c r="H300" s="15" t="s">
        <v>296</v>
      </c>
      <c r="I300" s="15" t="s">
        <v>139</v>
      </c>
      <c r="J300" s="15" t="s">
        <v>141</v>
      </c>
      <c r="K300" s="15" t="s">
        <v>297</v>
      </c>
      <c r="L300" s="15" t="s">
        <v>304</v>
      </c>
      <c r="M300" s="15">
        <v>0.58499999999999996</v>
      </c>
      <c r="N300" s="15">
        <v>0.42599999999999999</v>
      </c>
      <c r="O300" s="15">
        <v>5.5E-2</v>
      </c>
      <c r="P300" s="15">
        <v>0.45</v>
      </c>
      <c r="Q300" s="15">
        <v>0.29299999999999998</v>
      </c>
      <c r="R300" s="15">
        <v>0.77900000000000003</v>
      </c>
      <c r="S300" s="15">
        <v>13.648</v>
      </c>
      <c r="U300" s="15">
        <v>1307581.8459999999</v>
      </c>
      <c r="V300" s="15">
        <v>60</v>
      </c>
    </row>
    <row r="301" spans="2:22" ht="30" x14ac:dyDescent="0.25">
      <c r="B301" s="15" t="s">
        <v>122</v>
      </c>
      <c r="C301" s="15" t="s">
        <v>207</v>
      </c>
      <c r="D301" s="15" t="s">
        <v>237</v>
      </c>
      <c r="E301" s="15">
        <v>2023</v>
      </c>
      <c r="F301" s="15" t="s">
        <v>162</v>
      </c>
      <c r="G301" s="15" t="s">
        <v>133</v>
      </c>
      <c r="H301" s="15" t="s">
        <v>296</v>
      </c>
      <c r="I301" s="15" t="s">
        <v>139</v>
      </c>
      <c r="J301" s="15" t="s">
        <v>141</v>
      </c>
      <c r="K301" s="15" t="s">
        <v>297</v>
      </c>
      <c r="L301" s="15" t="s">
        <v>305</v>
      </c>
      <c r="M301" s="15">
        <v>0.42499999999999999</v>
      </c>
      <c r="N301" s="15">
        <v>0.35899999999999999</v>
      </c>
      <c r="O301" s="15">
        <v>2.8000000000000001E-2</v>
      </c>
      <c r="P301" s="15">
        <v>0.315</v>
      </c>
      <c r="Q301" s="15">
        <v>0.217</v>
      </c>
      <c r="R301" s="15">
        <v>0.499</v>
      </c>
      <c r="S301" s="15">
        <v>13.574999999999999</v>
      </c>
      <c r="U301" s="15">
        <v>1305954.392</v>
      </c>
      <c r="V301" s="15">
        <v>170</v>
      </c>
    </row>
    <row r="302" spans="2:22" x14ac:dyDescent="0.25">
      <c r="B302" s="15" t="s">
        <v>122</v>
      </c>
      <c r="C302" s="15" t="s">
        <v>207</v>
      </c>
      <c r="D302" s="15" t="s">
        <v>237</v>
      </c>
      <c r="E302" s="15">
        <v>2023</v>
      </c>
      <c r="F302" s="15" t="s">
        <v>162</v>
      </c>
      <c r="G302" s="15" t="s">
        <v>133</v>
      </c>
      <c r="H302" s="15" t="s">
        <v>296</v>
      </c>
      <c r="I302" s="15" t="s">
        <v>139</v>
      </c>
      <c r="J302" s="15" t="s">
        <v>141</v>
      </c>
      <c r="K302" s="15" t="s">
        <v>297</v>
      </c>
      <c r="M302" s="15">
        <v>0.371</v>
      </c>
      <c r="N302" s="15">
        <v>0.28999999999999998</v>
      </c>
      <c r="O302" s="15">
        <v>0.02</v>
      </c>
      <c r="P302" s="15">
        <v>0.30499999999999999</v>
      </c>
      <c r="Q302" s="15">
        <v>0.16800000000000001</v>
      </c>
      <c r="R302" s="15">
        <v>0.48499999999999999</v>
      </c>
      <c r="S302" s="15">
        <v>13.731</v>
      </c>
      <c r="U302" s="15">
        <v>1293387.689</v>
      </c>
      <c r="V302" s="15">
        <v>210</v>
      </c>
    </row>
    <row r="303" spans="2:22" x14ac:dyDescent="0.25">
      <c r="B303" s="15" t="s">
        <v>122</v>
      </c>
      <c r="C303" s="15" t="s">
        <v>207</v>
      </c>
      <c r="D303" s="15" t="s">
        <v>238</v>
      </c>
      <c r="E303" s="15">
        <v>2023</v>
      </c>
      <c r="F303" s="15" t="s">
        <v>162</v>
      </c>
      <c r="G303" s="15" t="s">
        <v>133</v>
      </c>
      <c r="H303" s="15" t="s">
        <v>296</v>
      </c>
      <c r="I303" s="15" t="s">
        <v>139</v>
      </c>
      <c r="J303" s="15" t="s">
        <v>141</v>
      </c>
      <c r="K303" s="15" t="s">
        <v>297</v>
      </c>
      <c r="L303" s="15" t="s">
        <v>296</v>
      </c>
      <c r="M303" s="15">
        <v>0.34899999999999998</v>
      </c>
      <c r="N303" s="15">
        <v>0.248</v>
      </c>
      <c r="O303" s="15">
        <v>3.0000000000000001E-3</v>
      </c>
      <c r="P303" s="15">
        <v>0.29199999999999998</v>
      </c>
      <c r="Q303" s="15">
        <v>0.19</v>
      </c>
      <c r="R303" s="15">
        <v>0.433</v>
      </c>
      <c r="S303" s="15">
        <v>13.645</v>
      </c>
      <c r="U303" s="15">
        <v>1154135.378</v>
      </c>
      <c r="V303" s="15">
        <v>8480</v>
      </c>
    </row>
    <row r="304" spans="2:22" ht="30" x14ac:dyDescent="0.25">
      <c r="B304" s="15" t="s">
        <v>122</v>
      </c>
      <c r="C304" s="15" t="s">
        <v>207</v>
      </c>
      <c r="D304" s="15" t="s">
        <v>238</v>
      </c>
      <c r="E304" s="15">
        <v>2023</v>
      </c>
      <c r="F304" s="15" t="s">
        <v>162</v>
      </c>
      <c r="G304" s="15" t="s">
        <v>133</v>
      </c>
      <c r="H304" s="15" t="s">
        <v>296</v>
      </c>
      <c r="I304" s="15" t="s">
        <v>139</v>
      </c>
      <c r="J304" s="15" t="s">
        <v>141</v>
      </c>
      <c r="K304" s="15" t="s">
        <v>297</v>
      </c>
      <c r="L304" s="15" t="s">
        <v>298</v>
      </c>
      <c r="M304" s="15">
        <v>0.246</v>
      </c>
      <c r="N304" s="15">
        <v>0.14699999999999999</v>
      </c>
      <c r="O304" s="15">
        <v>1.7999999999999999E-2</v>
      </c>
      <c r="P304" s="15">
        <v>0.20599999999999999</v>
      </c>
      <c r="Q304" s="15">
        <v>0.14000000000000001</v>
      </c>
      <c r="R304" s="15">
        <v>0.33200000000000002</v>
      </c>
      <c r="S304" s="15">
        <v>13.891</v>
      </c>
      <c r="U304" s="15">
        <v>1177536.8729999999</v>
      </c>
      <c r="V304" s="15">
        <v>70</v>
      </c>
    </row>
    <row r="305" spans="2:22" x14ac:dyDescent="0.25">
      <c r="B305" s="15" t="s">
        <v>122</v>
      </c>
      <c r="C305" s="15" t="s">
        <v>207</v>
      </c>
      <c r="D305" s="15" t="s">
        <v>238</v>
      </c>
      <c r="E305" s="15">
        <v>2023</v>
      </c>
      <c r="F305" s="15" t="s">
        <v>162</v>
      </c>
      <c r="G305" s="15" t="s">
        <v>133</v>
      </c>
      <c r="H305" s="15" t="s">
        <v>296</v>
      </c>
      <c r="I305" s="15" t="s">
        <v>139</v>
      </c>
      <c r="J305" s="15" t="s">
        <v>141</v>
      </c>
      <c r="K305" s="15" t="s">
        <v>297</v>
      </c>
      <c r="L305" s="15" t="s">
        <v>299</v>
      </c>
      <c r="M305" s="15">
        <v>0.45900000000000002</v>
      </c>
      <c r="N305" s="15">
        <v>0.36699999999999999</v>
      </c>
      <c r="O305" s="15">
        <v>2.9000000000000001E-2</v>
      </c>
      <c r="P305" s="15">
        <v>0.35799999999999998</v>
      </c>
      <c r="Q305" s="15">
        <v>0.22600000000000001</v>
      </c>
      <c r="R305" s="15">
        <v>0.55200000000000005</v>
      </c>
      <c r="S305" s="15">
        <v>13.792</v>
      </c>
      <c r="U305" s="15">
        <v>1159361.983</v>
      </c>
      <c r="V305" s="15">
        <v>160</v>
      </c>
    </row>
    <row r="306" spans="2:22" ht="30" x14ac:dyDescent="0.25">
      <c r="B306" s="15" t="s">
        <v>122</v>
      </c>
      <c r="C306" s="15" t="s">
        <v>207</v>
      </c>
      <c r="D306" s="15" t="s">
        <v>238</v>
      </c>
      <c r="E306" s="15">
        <v>2023</v>
      </c>
      <c r="F306" s="15" t="s">
        <v>162</v>
      </c>
      <c r="G306" s="15" t="s">
        <v>133</v>
      </c>
      <c r="H306" s="15" t="s">
        <v>296</v>
      </c>
      <c r="I306" s="15" t="s">
        <v>139</v>
      </c>
      <c r="J306" s="15" t="s">
        <v>141</v>
      </c>
      <c r="K306" s="15" t="s">
        <v>297</v>
      </c>
      <c r="L306" s="15" t="s">
        <v>300</v>
      </c>
      <c r="M306" s="15">
        <v>0.34499999999999997</v>
      </c>
      <c r="N306" s="15">
        <v>0.39</v>
      </c>
      <c r="O306" s="15">
        <v>3.6999999999999998E-2</v>
      </c>
      <c r="P306" s="15">
        <v>0.26</v>
      </c>
      <c r="Q306" s="15">
        <v>0.14699999999999999</v>
      </c>
      <c r="R306" s="15">
        <v>0.42199999999999999</v>
      </c>
      <c r="S306" s="15">
        <v>13.882999999999999</v>
      </c>
      <c r="U306" s="15">
        <v>1189871.5009999999</v>
      </c>
      <c r="V306" s="15">
        <v>110</v>
      </c>
    </row>
    <row r="307" spans="2:22" x14ac:dyDescent="0.25">
      <c r="B307" s="15" t="s">
        <v>122</v>
      </c>
      <c r="C307" s="15" t="s">
        <v>207</v>
      </c>
      <c r="D307" s="15" t="s">
        <v>238</v>
      </c>
      <c r="E307" s="15">
        <v>2023</v>
      </c>
      <c r="F307" s="15" t="s">
        <v>162</v>
      </c>
      <c r="G307" s="15" t="s">
        <v>133</v>
      </c>
      <c r="H307" s="15" t="s">
        <v>296</v>
      </c>
      <c r="I307" s="15" t="s">
        <v>139</v>
      </c>
      <c r="J307" s="15" t="s">
        <v>141</v>
      </c>
      <c r="K307" s="15" t="s">
        <v>297</v>
      </c>
      <c r="L307" s="15" t="s">
        <v>301</v>
      </c>
      <c r="M307" s="15">
        <v>0.33600000000000002</v>
      </c>
      <c r="N307" s="15">
        <v>0.22</v>
      </c>
      <c r="O307" s="15">
        <v>3.0000000000000001E-3</v>
      </c>
      <c r="P307" s="15">
        <v>0.28899999999999998</v>
      </c>
      <c r="Q307" s="15">
        <v>0.189</v>
      </c>
      <c r="R307" s="15">
        <v>0.42099999999999999</v>
      </c>
      <c r="S307" s="15">
        <v>13.638999999999999</v>
      </c>
      <c r="U307" s="15">
        <v>1152385.9820000001</v>
      </c>
      <c r="V307" s="15">
        <v>6780</v>
      </c>
    </row>
    <row r="308" spans="2:22" ht="30" x14ac:dyDescent="0.25">
      <c r="B308" s="15" t="s">
        <v>122</v>
      </c>
      <c r="C308" s="15" t="s">
        <v>207</v>
      </c>
      <c r="D308" s="15" t="s">
        <v>238</v>
      </c>
      <c r="E308" s="15">
        <v>2023</v>
      </c>
      <c r="F308" s="15" t="s">
        <v>162</v>
      </c>
      <c r="G308" s="15" t="s">
        <v>133</v>
      </c>
      <c r="H308" s="15" t="s">
        <v>296</v>
      </c>
      <c r="I308" s="15" t="s">
        <v>139</v>
      </c>
      <c r="J308" s="15" t="s">
        <v>141</v>
      </c>
      <c r="K308" s="15" t="s">
        <v>297</v>
      </c>
      <c r="L308" s="15" t="s">
        <v>302</v>
      </c>
      <c r="M308" s="15">
        <v>0.39700000000000002</v>
      </c>
      <c r="N308" s="15">
        <v>0.30299999999999999</v>
      </c>
      <c r="O308" s="15">
        <v>1.4999999999999999E-2</v>
      </c>
      <c r="P308" s="15">
        <v>0.316</v>
      </c>
      <c r="Q308" s="15">
        <v>0.215</v>
      </c>
      <c r="R308" s="15">
        <v>0.48399999999999999</v>
      </c>
      <c r="S308" s="15">
        <v>13.702</v>
      </c>
      <c r="U308" s="15">
        <v>1149789.1980000001</v>
      </c>
      <c r="V308" s="15">
        <v>410</v>
      </c>
    </row>
    <row r="309" spans="2:22" ht="30" x14ac:dyDescent="0.25">
      <c r="B309" s="15" t="s">
        <v>122</v>
      </c>
      <c r="C309" s="15" t="s">
        <v>207</v>
      </c>
      <c r="D309" s="15" t="s">
        <v>238</v>
      </c>
      <c r="E309" s="15">
        <v>2023</v>
      </c>
      <c r="F309" s="15" t="s">
        <v>162</v>
      </c>
      <c r="G309" s="15" t="s">
        <v>133</v>
      </c>
      <c r="H309" s="15" t="s">
        <v>296</v>
      </c>
      <c r="I309" s="15" t="s">
        <v>139</v>
      </c>
      <c r="J309" s="15" t="s">
        <v>141</v>
      </c>
      <c r="K309" s="15" t="s">
        <v>297</v>
      </c>
      <c r="L309" s="15" t="s">
        <v>303</v>
      </c>
      <c r="M309" s="15">
        <v>0.433</v>
      </c>
      <c r="N309" s="15">
        <v>0.36399999999999999</v>
      </c>
      <c r="O309" s="15">
        <v>2.1000000000000001E-2</v>
      </c>
      <c r="P309" s="15">
        <v>0.33800000000000002</v>
      </c>
      <c r="Q309" s="15">
        <v>0.20300000000000001</v>
      </c>
      <c r="R309" s="15">
        <v>0.54700000000000004</v>
      </c>
      <c r="S309" s="15">
        <v>13.367000000000001</v>
      </c>
      <c r="U309" s="15">
        <v>1161413.149</v>
      </c>
      <c r="V309" s="15">
        <v>310</v>
      </c>
    </row>
    <row r="310" spans="2:22" x14ac:dyDescent="0.25">
      <c r="B310" s="15" t="s">
        <v>122</v>
      </c>
      <c r="C310" s="15" t="s">
        <v>207</v>
      </c>
      <c r="D310" s="15" t="s">
        <v>238</v>
      </c>
      <c r="E310" s="15">
        <v>2023</v>
      </c>
      <c r="F310" s="15" t="s">
        <v>162</v>
      </c>
      <c r="G310" s="15" t="s">
        <v>133</v>
      </c>
      <c r="H310" s="15" t="s">
        <v>296</v>
      </c>
      <c r="I310" s="15" t="s">
        <v>139</v>
      </c>
      <c r="J310" s="15" t="s">
        <v>141</v>
      </c>
      <c r="K310" s="15" t="s">
        <v>297</v>
      </c>
      <c r="L310" s="15" t="s">
        <v>304</v>
      </c>
      <c r="M310" s="15">
        <v>0.57699999999999996</v>
      </c>
      <c r="N310" s="15">
        <v>0.40799999999999997</v>
      </c>
      <c r="O310" s="15">
        <v>5.2999999999999999E-2</v>
      </c>
      <c r="P310" s="15">
        <v>0.46400000000000002</v>
      </c>
      <c r="Q310" s="15">
        <v>0.28699999999999998</v>
      </c>
      <c r="R310" s="15">
        <v>0.72099999999999997</v>
      </c>
      <c r="S310" s="15">
        <v>13.686999999999999</v>
      </c>
      <c r="U310" s="15">
        <v>1170931.3540000001</v>
      </c>
      <c r="V310" s="15">
        <v>60</v>
      </c>
    </row>
    <row r="311" spans="2:22" ht="30" x14ac:dyDescent="0.25">
      <c r="B311" s="15" t="s">
        <v>122</v>
      </c>
      <c r="C311" s="15" t="s">
        <v>207</v>
      </c>
      <c r="D311" s="15" t="s">
        <v>238</v>
      </c>
      <c r="E311" s="15">
        <v>2023</v>
      </c>
      <c r="F311" s="15" t="s">
        <v>162</v>
      </c>
      <c r="G311" s="15" t="s">
        <v>133</v>
      </c>
      <c r="H311" s="15" t="s">
        <v>296</v>
      </c>
      <c r="I311" s="15" t="s">
        <v>139</v>
      </c>
      <c r="J311" s="15" t="s">
        <v>141</v>
      </c>
      <c r="K311" s="15" t="s">
        <v>297</v>
      </c>
      <c r="L311" s="15" t="s">
        <v>305</v>
      </c>
      <c r="M311" s="15">
        <v>0.438</v>
      </c>
      <c r="N311" s="15">
        <v>0.38300000000000001</v>
      </c>
      <c r="O311" s="15">
        <v>2.9000000000000001E-2</v>
      </c>
      <c r="P311" s="15">
        <v>0.307</v>
      </c>
      <c r="Q311" s="15">
        <v>0.22</v>
      </c>
      <c r="R311" s="15">
        <v>0.503</v>
      </c>
      <c r="S311" s="15">
        <v>13.624000000000001</v>
      </c>
      <c r="U311" s="15">
        <v>1170389.46</v>
      </c>
      <c r="V311" s="15">
        <v>170</v>
      </c>
    </row>
    <row r="312" spans="2:22" x14ac:dyDescent="0.25">
      <c r="B312" s="15" t="s">
        <v>122</v>
      </c>
      <c r="C312" s="15" t="s">
        <v>207</v>
      </c>
      <c r="D312" s="15" t="s">
        <v>238</v>
      </c>
      <c r="E312" s="15">
        <v>2023</v>
      </c>
      <c r="F312" s="15" t="s">
        <v>162</v>
      </c>
      <c r="G312" s="15" t="s">
        <v>133</v>
      </c>
      <c r="H312" s="15" t="s">
        <v>296</v>
      </c>
      <c r="I312" s="15" t="s">
        <v>139</v>
      </c>
      <c r="J312" s="15" t="s">
        <v>141</v>
      </c>
      <c r="K312" s="15" t="s">
        <v>297</v>
      </c>
      <c r="M312" s="15">
        <v>0.36899999999999999</v>
      </c>
      <c r="N312" s="15">
        <v>0.29199999999999998</v>
      </c>
      <c r="O312" s="15">
        <v>0.02</v>
      </c>
      <c r="P312" s="15">
        <v>0.29499999999999998</v>
      </c>
      <c r="Q312" s="15">
        <v>0.16</v>
      </c>
      <c r="R312" s="15">
        <v>0.48099999999999998</v>
      </c>
      <c r="S312" s="15">
        <v>13.781000000000001</v>
      </c>
      <c r="U312" s="15">
        <v>1157774.693</v>
      </c>
      <c r="V312" s="15">
        <v>210</v>
      </c>
    </row>
    <row r="313" spans="2:22" x14ac:dyDescent="0.25">
      <c r="B313" s="15" t="s">
        <v>122</v>
      </c>
      <c r="C313" s="15" t="s">
        <v>207</v>
      </c>
      <c r="D313" s="15" t="s">
        <v>239</v>
      </c>
      <c r="E313" s="15">
        <v>2023</v>
      </c>
      <c r="F313" s="15" t="s">
        <v>162</v>
      </c>
      <c r="G313" s="15" t="s">
        <v>133</v>
      </c>
      <c r="H313" s="15" t="s">
        <v>296</v>
      </c>
      <c r="I313" s="15" t="s">
        <v>139</v>
      </c>
      <c r="J313" s="15" t="s">
        <v>141</v>
      </c>
      <c r="K313" s="15" t="s">
        <v>297</v>
      </c>
      <c r="L313" s="15" t="s">
        <v>296</v>
      </c>
      <c r="M313" s="15">
        <v>0.35299999999999998</v>
      </c>
      <c r="N313" s="15">
        <v>0.25</v>
      </c>
      <c r="O313" s="15">
        <v>3.0000000000000001E-3</v>
      </c>
      <c r="P313" s="15">
        <v>0.29599999999999999</v>
      </c>
      <c r="Q313" s="15">
        <v>0.19400000000000001</v>
      </c>
      <c r="R313" s="15">
        <v>0.438</v>
      </c>
      <c r="S313" s="15">
        <v>13.646000000000001</v>
      </c>
      <c r="U313" s="15">
        <v>1154059.773</v>
      </c>
      <c r="V313" s="15">
        <v>8480</v>
      </c>
    </row>
    <row r="314" spans="2:22" ht="30" x14ac:dyDescent="0.25">
      <c r="B314" s="15" t="s">
        <v>122</v>
      </c>
      <c r="C314" s="15" t="s">
        <v>207</v>
      </c>
      <c r="D314" s="15" t="s">
        <v>239</v>
      </c>
      <c r="E314" s="15">
        <v>2023</v>
      </c>
      <c r="F314" s="15" t="s">
        <v>162</v>
      </c>
      <c r="G314" s="15" t="s">
        <v>133</v>
      </c>
      <c r="H314" s="15" t="s">
        <v>296</v>
      </c>
      <c r="I314" s="15" t="s">
        <v>139</v>
      </c>
      <c r="J314" s="15" t="s">
        <v>141</v>
      </c>
      <c r="K314" s="15" t="s">
        <v>297</v>
      </c>
      <c r="L314" s="15" t="s">
        <v>298</v>
      </c>
      <c r="M314" s="15">
        <v>0.248</v>
      </c>
      <c r="N314" s="15">
        <v>0.14299999999999999</v>
      </c>
      <c r="O314" s="15">
        <v>1.7000000000000001E-2</v>
      </c>
      <c r="P314" s="15">
        <v>0.21099999999999999</v>
      </c>
      <c r="Q314" s="15">
        <v>0.13800000000000001</v>
      </c>
      <c r="R314" s="15">
        <v>0.312</v>
      </c>
      <c r="S314" s="15">
        <v>13.891999999999999</v>
      </c>
      <c r="U314" s="15">
        <v>1177461.2009999999</v>
      </c>
      <c r="V314" s="15">
        <v>70</v>
      </c>
    </row>
    <row r="315" spans="2:22" x14ac:dyDescent="0.25">
      <c r="B315" s="15" t="s">
        <v>122</v>
      </c>
      <c r="C315" s="15" t="s">
        <v>207</v>
      </c>
      <c r="D315" s="15" t="s">
        <v>239</v>
      </c>
      <c r="E315" s="15">
        <v>2023</v>
      </c>
      <c r="F315" s="15" t="s">
        <v>162</v>
      </c>
      <c r="G315" s="15" t="s">
        <v>133</v>
      </c>
      <c r="H315" s="15" t="s">
        <v>296</v>
      </c>
      <c r="I315" s="15" t="s">
        <v>139</v>
      </c>
      <c r="J315" s="15" t="s">
        <v>141</v>
      </c>
      <c r="K315" s="15" t="s">
        <v>297</v>
      </c>
      <c r="L315" s="15" t="s">
        <v>299</v>
      </c>
      <c r="M315" s="15">
        <v>0.45200000000000001</v>
      </c>
      <c r="N315" s="15">
        <v>0.33300000000000002</v>
      </c>
      <c r="O315" s="15">
        <v>2.5999999999999999E-2</v>
      </c>
      <c r="P315" s="15">
        <v>0.36299999999999999</v>
      </c>
      <c r="Q315" s="15">
        <v>0.23400000000000001</v>
      </c>
      <c r="R315" s="15">
        <v>0.56399999999999995</v>
      </c>
      <c r="S315" s="15">
        <v>13.792999999999999</v>
      </c>
      <c r="U315" s="15">
        <v>1159310.939</v>
      </c>
      <c r="V315" s="15">
        <v>160</v>
      </c>
    </row>
    <row r="316" spans="2:22" ht="30" x14ac:dyDescent="0.25">
      <c r="B316" s="15" t="s">
        <v>122</v>
      </c>
      <c r="C316" s="15" t="s">
        <v>207</v>
      </c>
      <c r="D316" s="15" t="s">
        <v>239</v>
      </c>
      <c r="E316" s="15">
        <v>2023</v>
      </c>
      <c r="F316" s="15" t="s">
        <v>162</v>
      </c>
      <c r="G316" s="15" t="s">
        <v>133</v>
      </c>
      <c r="H316" s="15" t="s">
        <v>296</v>
      </c>
      <c r="I316" s="15" t="s">
        <v>139</v>
      </c>
      <c r="J316" s="15" t="s">
        <v>141</v>
      </c>
      <c r="K316" s="15" t="s">
        <v>297</v>
      </c>
      <c r="L316" s="15" t="s">
        <v>300</v>
      </c>
      <c r="M316" s="15">
        <v>0.33500000000000002</v>
      </c>
      <c r="N316" s="15">
        <v>0.314</v>
      </c>
      <c r="O316" s="15">
        <v>0.03</v>
      </c>
      <c r="P316" s="15">
        <v>0.27100000000000002</v>
      </c>
      <c r="Q316" s="15">
        <v>0.161</v>
      </c>
      <c r="R316" s="15">
        <v>0.441</v>
      </c>
      <c r="S316" s="15">
        <v>13.884</v>
      </c>
      <c r="U316" s="15">
        <v>1189826.6510000001</v>
      </c>
      <c r="V316" s="15">
        <v>110</v>
      </c>
    </row>
    <row r="317" spans="2:22" x14ac:dyDescent="0.25">
      <c r="B317" s="15" t="s">
        <v>122</v>
      </c>
      <c r="C317" s="15" t="s">
        <v>207</v>
      </c>
      <c r="D317" s="15" t="s">
        <v>239</v>
      </c>
      <c r="E317" s="15">
        <v>2023</v>
      </c>
      <c r="F317" s="15" t="s">
        <v>162</v>
      </c>
      <c r="G317" s="15" t="s">
        <v>133</v>
      </c>
      <c r="H317" s="15" t="s">
        <v>296</v>
      </c>
      <c r="I317" s="15" t="s">
        <v>139</v>
      </c>
      <c r="J317" s="15" t="s">
        <v>141</v>
      </c>
      <c r="K317" s="15" t="s">
        <v>297</v>
      </c>
      <c r="L317" s="15" t="s">
        <v>301</v>
      </c>
      <c r="M317" s="15">
        <v>0.34</v>
      </c>
      <c r="N317" s="15">
        <v>0.223</v>
      </c>
      <c r="O317" s="15">
        <v>3.0000000000000001E-3</v>
      </c>
      <c r="P317" s="15">
        <v>0.29099999999999998</v>
      </c>
      <c r="Q317" s="15">
        <v>0.192</v>
      </c>
      <c r="R317" s="15">
        <v>0.42499999999999999</v>
      </c>
      <c r="S317" s="15">
        <v>13.64</v>
      </c>
      <c r="U317" s="15">
        <v>1152308.2420000001</v>
      </c>
      <c r="V317" s="15">
        <v>6780</v>
      </c>
    </row>
    <row r="318" spans="2:22" ht="30" x14ac:dyDescent="0.25">
      <c r="B318" s="15" t="s">
        <v>122</v>
      </c>
      <c r="C318" s="15" t="s">
        <v>207</v>
      </c>
      <c r="D318" s="15" t="s">
        <v>239</v>
      </c>
      <c r="E318" s="15">
        <v>2023</v>
      </c>
      <c r="F318" s="15" t="s">
        <v>162</v>
      </c>
      <c r="G318" s="15" t="s">
        <v>133</v>
      </c>
      <c r="H318" s="15" t="s">
        <v>296</v>
      </c>
      <c r="I318" s="15" t="s">
        <v>139</v>
      </c>
      <c r="J318" s="15" t="s">
        <v>141</v>
      </c>
      <c r="K318" s="15" t="s">
        <v>297</v>
      </c>
      <c r="L318" s="15" t="s">
        <v>302</v>
      </c>
      <c r="M318" s="15">
        <v>0.40200000000000002</v>
      </c>
      <c r="N318" s="15">
        <v>0.30499999999999999</v>
      </c>
      <c r="O318" s="15">
        <v>1.4999999999999999E-2</v>
      </c>
      <c r="P318" s="15">
        <v>0.31900000000000001</v>
      </c>
      <c r="Q318" s="15">
        <v>0.215</v>
      </c>
      <c r="R318" s="15">
        <v>0.48699999999999999</v>
      </c>
      <c r="S318" s="15">
        <v>13.702999999999999</v>
      </c>
      <c r="U318" s="15">
        <v>1149703.419</v>
      </c>
      <c r="V318" s="15">
        <v>410</v>
      </c>
    </row>
    <row r="319" spans="2:22" ht="30" x14ac:dyDescent="0.25">
      <c r="B319" s="15" t="s">
        <v>122</v>
      </c>
      <c r="C319" s="15" t="s">
        <v>207</v>
      </c>
      <c r="D319" s="15" t="s">
        <v>239</v>
      </c>
      <c r="E319" s="15">
        <v>2023</v>
      </c>
      <c r="F319" s="15" t="s">
        <v>162</v>
      </c>
      <c r="G319" s="15" t="s">
        <v>133</v>
      </c>
      <c r="H319" s="15" t="s">
        <v>296</v>
      </c>
      <c r="I319" s="15" t="s">
        <v>139</v>
      </c>
      <c r="J319" s="15" t="s">
        <v>141</v>
      </c>
      <c r="K319" s="15" t="s">
        <v>297</v>
      </c>
      <c r="L319" s="15" t="s">
        <v>303</v>
      </c>
      <c r="M319" s="15">
        <v>0.44600000000000001</v>
      </c>
      <c r="N319" s="15">
        <v>0.36199999999999999</v>
      </c>
      <c r="O319" s="15">
        <v>2.1000000000000001E-2</v>
      </c>
      <c r="P319" s="15">
        <v>0.35299999999999998</v>
      </c>
      <c r="Q319" s="15">
        <v>0.22700000000000001</v>
      </c>
      <c r="R319" s="15">
        <v>0.54900000000000004</v>
      </c>
      <c r="S319" s="15">
        <v>13.367000000000001</v>
      </c>
      <c r="U319" s="15">
        <v>1161330.5179999999</v>
      </c>
      <c r="V319" s="15">
        <v>310</v>
      </c>
    </row>
    <row r="320" spans="2:22" x14ac:dyDescent="0.25">
      <c r="B320" s="15" t="s">
        <v>122</v>
      </c>
      <c r="C320" s="15" t="s">
        <v>207</v>
      </c>
      <c r="D320" s="15" t="s">
        <v>239</v>
      </c>
      <c r="E320" s="15">
        <v>2023</v>
      </c>
      <c r="F320" s="15" t="s">
        <v>162</v>
      </c>
      <c r="G320" s="15" t="s">
        <v>133</v>
      </c>
      <c r="H320" s="15" t="s">
        <v>296</v>
      </c>
      <c r="I320" s="15" t="s">
        <v>139</v>
      </c>
      <c r="J320" s="15" t="s">
        <v>141</v>
      </c>
      <c r="K320" s="15" t="s">
        <v>297</v>
      </c>
      <c r="L320" s="15" t="s">
        <v>304</v>
      </c>
      <c r="M320" s="15">
        <v>0.626</v>
      </c>
      <c r="N320" s="15">
        <v>0.40400000000000003</v>
      </c>
      <c r="O320" s="15">
        <v>5.1999999999999998E-2</v>
      </c>
      <c r="P320" s="15">
        <v>0.499</v>
      </c>
      <c r="Q320" s="15">
        <v>0.33</v>
      </c>
      <c r="R320" s="15">
        <v>0.79600000000000004</v>
      </c>
      <c r="S320" s="15">
        <v>13.688000000000001</v>
      </c>
      <c r="U320" s="15">
        <v>1170897.895</v>
      </c>
      <c r="V320" s="15">
        <v>60</v>
      </c>
    </row>
    <row r="321" spans="2:22" ht="30" x14ac:dyDescent="0.25">
      <c r="B321" s="15" t="s">
        <v>122</v>
      </c>
      <c r="C321" s="15" t="s">
        <v>207</v>
      </c>
      <c r="D321" s="15" t="s">
        <v>239</v>
      </c>
      <c r="E321" s="15">
        <v>2023</v>
      </c>
      <c r="F321" s="15" t="s">
        <v>162</v>
      </c>
      <c r="G321" s="15" t="s">
        <v>133</v>
      </c>
      <c r="H321" s="15" t="s">
        <v>296</v>
      </c>
      <c r="I321" s="15" t="s">
        <v>139</v>
      </c>
      <c r="J321" s="15" t="s">
        <v>141</v>
      </c>
      <c r="K321" s="15" t="s">
        <v>297</v>
      </c>
      <c r="L321" s="15" t="s">
        <v>305</v>
      </c>
      <c r="M321" s="15">
        <v>0.46500000000000002</v>
      </c>
      <c r="N321" s="15">
        <v>0.42</v>
      </c>
      <c r="O321" s="15">
        <v>3.2000000000000001E-2</v>
      </c>
      <c r="P321" s="15">
        <v>0.307</v>
      </c>
      <c r="Q321" s="15">
        <v>0.22</v>
      </c>
      <c r="R321" s="15">
        <v>0.50900000000000001</v>
      </c>
      <c r="S321" s="15">
        <v>13.624000000000001</v>
      </c>
      <c r="U321" s="15">
        <v>1170366.068</v>
      </c>
      <c r="V321" s="15">
        <v>170</v>
      </c>
    </row>
    <row r="322" spans="2:22" x14ac:dyDescent="0.25">
      <c r="B322" s="15" t="s">
        <v>122</v>
      </c>
      <c r="C322" s="15" t="s">
        <v>207</v>
      </c>
      <c r="D322" s="15" t="s">
        <v>239</v>
      </c>
      <c r="E322" s="15">
        <v>2023</v>
      </c>
      <c r="F322" s="15" t="s">
        <v>162</v>
      </c>
      <c r="G322" s="15" t="s">
        <v>133</v>
      </c>
      <c r="H322" s="15" t="s">
        <v>296</v>
      </c>
      <c r="I322" s="15" t="s">
        <v>139</v>
      </c>
      <c r="J322" s="15" t="s">
        <v>141</v>
      </c>
      <c r="K322" s="15" t="s">
        <v>297</v>
      </c>
      <c r="M322" s="15">
        <v>0.377</v>
      </c>
      <c r="N322" s="15">
        <v>0.29799999999999999</v>
      </c>
      <c r="O322" s="15">
        <v>2.1000000000000001E-2</v>
      </c>
      <c r="P322" s="15">
        <v>0.28899999999999998</v>
      </c>
      <c r="Q322" s="15">
        <v>0.16500000000000001</v>
      </c>
      <c r="R322" s="15">
        <v>0.49099999999999999</v>
      </c>
      <c r="S322" s="15">
        <v>13.782</v>
      </c>
      <c r="U322" s="15">
        <v>1157737.6429999999</v>
      </c>
      <c r="V322" s="15">
        <v>210</v>
      </c>
    </row>
    <row r="323" spans="2:22" x14ac:dyDescent="0.25">
      <c r="B323" s="15" t="s">
        <v>122</v>
      </c>
      <c r="C323" s="15" t="s">
        <v>207</v>
      </c>
      <c r="D323" s="15" t="s">
        <v>240</v>
      </c>
      <c r="E323" s="15">
        <v>2023</v>
      </c>
      <c r="F323" s="15" t="s">
        <v>162</v>
      </c>
      <c r="G323" s="15" t="s">
        <v>133</v>
      </c>
      <c r="H323" s="15" t="s">
        <v>296</v>
      </c>
      <c r="I323" s="15" t="s">
        <v>139</v>
      </c>
      <c r="J323" s="15" t="s">
        <v>141</v>
      </c>
      <c r="K323" s="15" t="s">
        <v>297</v>
      </c>
      <c r="L323" s="15" t="s">
        <v>296</v>
      </c>
      <c r="M323" s="15">
        <v>0.36899999999999999</v>
      </c>
      <c r="N323" s="15">
        <v>0.26200000000000001</v>
      </c>
      <c r="O323" s="15">
        <v>3.0000000000000001E-3</v>
      </c>
      <c r="P323" s="15">
        <v>0.307</v>
      </c>
      <c r="Q323" s="15">
        <v>0.2</v>
      </c>
      <c r="R323" s="15">
        <v>0.46</v>
      </c>
      <c r="S323" s="15">
        <v>13.481</v>
      </c>
      <c r="U323" s="15">
        <v>948517.74800000002</v>
      </c>
      <c r="V323" s="15">
        <v>8480</v>
      </c>
    </row>
    <row r="324" spans="2:22" ht="30" x14ac:dyDescent="0.25">
      <c r="B324" s="15" t="s">
        <v>122</v>
      </c>
      <c r="C324" s="15" t="s">
        <v>207</v>
      </c>
      <c r="D324" s="15" t="s">
        <v>240</v>
      </c>
      <c r="E324" s="15">
        <v>2023</v>
      </c>
      <c r="F324" s="15" t="s">
        <v>162</v>
      </c>
      <c r="G324" s="15" t="s">
        <v>133</v>
      </c>
      <c r="H324" s="15" t="s">
        <v>296</v>
      </c>
      <c r="I324" s="15" t="s">
        <v>139</v>
      </c>
      <c r="J324" s="15" t="s">
        <v>141</v>
      </c>
      <c r="K324" s="15" t="s">
        <v>297</v>
      </c>
      <c r="L324" s="15" t="s">
        <v>298</v>
      </c>
      <c r="M324" s="15">
        <v>0.252</v>
      </c>
      <c r="N324" s="15">
        <v>0.14399999999999999</v>
      </c>
      <c r="O324" s="15">
        <v>1.7000000000000001E-2</v>
      </c>
      <c r="P324" s="15">
        <v>0.22500000000000001</v>
      </c>
      <c r="Q324" s="15">
        <v>0.13300000000000001</v>
      </c>
      <c r="R324" s="15">
        <v>0.31900000000000001</v>
      </c>
      <c r="S324" s="15">
        <v>13.734</v>
      </c>
      <c r="U324" s="15">
        <v>967081.88699999999</v>
      </c>
      <c r="V324" s="15">
        <v>70</v>
      </c>
    </row>
    <row r="325" spans="2:22" x14ac:dyDescent="0.25">
      <c r="B325" s="15" t="s">
        <v>122</v>
      </c>
      <c r="C325" s="15" t="s">
        <v>207</v>
      </c>
      <c r="D325" s="15" t="s">
        <v>240</v>
      </c>
      <c r="E325" s="15">
        <v>2023</v>
      </c>
      <c r="F325" s="15" t="s">
        <v>162</v>
      </c>
      <c r="G325" s="15" t="s">
        <v>133</v>
      </c>
      <c r="H325" s="15" t="s">
        <v>296</v>
      </c>
      <c r="I325" s="15" t="s">
        <v>139</v>
      </c>
      <c r="J325" s="15" t="s">
        <v>141</v>
      </c>
      <c r="K325" s="15" t="s">
        <v>297</v>
      </c>
      <c r="L325" s="15" t="s">
        <v>299</v>
      </c>
      <c r="M325" s="15">
        <v>0.47499999999999998</v>
      </c>
      <c r="N325" s="15">
        <v>0.33</v>
      </c>
      <c r="O325" s="15">
        <v>2.5999999999999999E-2</v>
      </c>
      <c r="P325" s="15">
        <v>0.38100000000000001</v>
      </c>
      <c r="Q325" s="15">
        <v>0.23499999999999999</v>
      </c>
      <c r="R325" s="15">
        <v>0.60199999999999998</v>
      </c>
      <c r="S325" s="15">
        <v>13.625999999999999</v>
      </c>
      <c r="U325" s="15">
        <v>952179.68099999998</v>
      </c>
      <c r="V325" s="15">
        <v>160</v>
      </c>
    </row>
    <row r="326" spans="2:22" ht="30" x14ac:dyDescent="0.25">
      <c r="B326" s="15" t="s">
        <v>122</v>
      </c>
      <c r="C326" s="15" t="s">
        <v>207</v>
      </c>
      <c r="D326" s="15" t="s">
        <v>240</v>
      </c>
      <c r="E326" s="15">
        <v>2023</v>
      </c>
      <c r="F326" s="15" t="s">
        <v>162</v>
      </c>
      <c r="G326" s="15" t="s">
        <v>133</v>
      </c>
      <c r="H326" s="15" t="s">
        <v>296</v>
      </c>
      <c r="I326" s="15" t="s">
        <v>139</v>
      </c>
      <c r="J326" s="15" t="s">
        <v>141</v>
      </c>
      <c r="K326" s="15" t="s">
        <v>297</v>
      </c>
      <c r="L326" s="15" t="s">
        <v>300</v>
      </c>
      <c r="M326" s="15">
        <v>0.33400000000000002</v>
      </c>
      <c r="N326" s="15">
        <v>0.28599999999999998</v>
      </c>
      <c r="O326" s="15">
        <v>2.7E-2</v>
      </c>
      <c r="P326" s="15">
        <v>0.255</v>
      </c>
      <c r="Q326" s="15">
        <v>0.17699999999999999</v>
      </c>
      <c r="R326" s="15">
        <v>0.433</v>
      </c>
      <c r="S326" s="15">
        <v>13.726000000000001</v>
      </c>
      <c r="U326" s="15">
        <v>975476.53500000003</v>
      </c>
      <c r="V326" s="15">
        <v>110</v>
      </c>
    </row>
    <row r="327" spans="2:22" x14ac:dyDescent="0.25">
      <c r="B327" s="15" t="s">
        <v>122</v>
      </c>
      <c r="C327" s="15" t="s">
        <v>207</v>
      </c>
      <c r="D327" s="15" t="s">
        <v>240</v>
      </c>
      <c r="E327" s="15">
        <v>2023</v>
      </c>
      <c r="F327" s="15" t="s">
        <v>162</v>
      </c>
      <c r="G327" s="15" t="s">
        <v>133</v>
      </c>
      <c r="H327" s="15" t="s">
        <v>296</v>
      </c>
      <c r="I327" s="15" t="s">
        <v>139</v>
      </c>
      <c r="J327" s="15" t="s">
        <v>141</v>
      </c>
      <c r="K327" s="15" t="s">
        <v>297</v>
      </c>
      <c r="L327" s="15" t="s">
        <v>301</v>
      </c>
      <c r="M327" s="15">
        <v>0.35399999999999998</v>
      </c>
      <c r="N327" s="15">
        <v>0.23400000000000001</v>
      </c>
      <c r="O327" s="15">
        <v>3.0000000000000001E-3</v>
      </c>
      <c r="P327" s="15">
        <v>0.30299999999999999</v>
      </c>
      <c r="Q327" s="15">
        <v>0.19900000000000001</v>
      </c>
      <c r="R327" s="15">
        <v>0.44600000000000001</v>
      </c>
      <c r="S327" s="15">
        <v>13.476000000000001</v>
      </c>
      <c r="U327" s="15">
        <v>947052.85499999998</v>
      </c>
      <c r="V327" s="15">
        <v>6780</v>
      </c>
    </row>
    <row r="328" spans="2:22" ht="30" x14ac:dyDescent="0.25">
      <c r="B328" s="15" t="s">
        <v>122</v>
      </c>
      <c r="C328" s="15" t="s">
        <v>207</v>
      </c>
      <c r="D328" s="15" t="s">
        <v>240</v>
      </c>
      <c r="E328" s="15">
        <v>2023</v>
      </c>
      <c r="F328" s="15" t="s">
        <v>162</v>
      </c>
      <c r="G328" s="15" t="s">
        <v>133</v>
      </c>
      <c r="H328" s="15" t="s">
        <v>296</v>
      </c>
      <c r="I328" s="15" t="s">
        <v>139</v>
      </c>
      <c r="J328" s="15" t="s">
        <v>141</v>
      </c>
      <c r="K328" s="15" t="s">
        <v>297</v>
      </c>
      <c r="L328" s="15" t="s">
        <v>302</v>
      </c>
      <c r="M328" s="15">
        <v>0.42</v>
      </c>
      <c r="N328" s="15">
        <v>0.318</v>
      </c>
      <c r="O328" s="15">
        <v>1.6E-2</v>
      </c>
      <c r="P328" s="15">
        <v>0.33200000000000002</v>
      </c>
      <c r="Q328" s="15">
        <v>0.219</v>
      </c>
      <c r="R328" s="15">
        <v>0.53700000000000003</v>
      </c>
      <c r="S328" s="15">
        <v>13.539</v>
      </c>
      <c r="U328" s="15">
        <v>945057.93900000001</v>
      </c>
      <c r="V328" s="15">
        <v>410</v>
      </c>
    </row>
    <row r="329" spans="2:22" ht="30" x14ac:dyDescent="0.25">
      <c r="B329" s="15" t="s">
        <v>122</v>
      </c>
      <c r="C329" s="15" t="s">
        <v>207</v>
      </c>
      <c r="D329" s="15" t="s">
        <v>240</v>
      </c>
      <c r="E329" s="15">
        <v>2023</v>
      </c>
      <c r="F329" s="15" t="s">
        <v>162</v>
      </c>
      <c r="G329" s="15" t="s">
        <v>133</v>
      </c>
      <c r="H329" s="15" t="s">
        <v>296</v>
      </c>
      <c r="I329" s="15" t="s">
        <v>139</v>
      </c>
      <c r="J329" s="15" t="s">
        <v>141</v>
      </c>
      <c r="K329" s="15" t="s">
        <v>297</v>
      </c>
      <c r="L329" s="15" t="s">
        <v>303</v>
      </c>
      <c r="M329" s="15">
        <v>0.46800000000000003</v>
      </c>
      <c r="N329" s="15">
        <v>0.40699999999999997</v>
      </c>
      <c r="O329" s="15">
        <v>2.3E-2</v>
      </c>
      <c r="P329" s="15">
        <v>0.35899999999999999</v>
      </c>
      <c r="Q329" s="15">
        <v>0.23300000000000001</v>
      </c>
      <c r="R329" s="15">
        <v>0.57299999999999995</v>
      </c>
      <c r="S329" s="15">
        <v>13.205</v>
      </c>
      <c r="U329" s="15">
        <v>956434.2</v>
      </c>
      <c r="V329" s="15">
        <v>310</v>
      </c>
    </row>
    <row r="330" spans="2:22" x14ac:dyDescent="0.25">
      <c r="B330" s="15" t="s">
        <v>122</v>
      </c>
      <c r="C330" s="15" t="s">
        <v>207</v>
      </c>
      <c r="D330" s="15" t="s">
        <v>240</v>
      </c>
      <c r="E330" s="15">
        <v>2023</v>
      </c>
      <c r="F330" s="15" t="s">
        <v>162</v>
      </c>
      <c r="G330" s="15" t="s">
        <v>133</v>
      </c>
      <c r="H330" s="15" t="s">
        <v>296</v>
      </c>
      <c r="I330" s="15" t="s">
        <v>139</v>
      </c>
      <c r="J330" s="15" t="s">
        <v>141</v>
      </c>
      <c r="K330" s="15" t="s">
        <v>297</v>
      </c>
      <c r="L330" s="15" t="s">
        <v>304</v>
      </c>
      <c r="M330" s="15">
        <v>0.67400000000000004</v>
      </c>
      <c r="N330" s="15">
        <v>0.39200000000000002</v>
      </c>
      <c r="O330" s="15">
        <v>5.0999999999999997E-2</v>
      </c>
      <c r="P330" s="15">
        <v>0.56999999999999995</v>
      </c>
      <c r="Q330" s="15">
        <v>0.41699999999999998</v>
      </c>
      <c r="R330" s="15">
        <v>0.91600000000000004</v>
      </c>
      <c r="S330" s="15">
        <v>13.519</v>
      </c>
      <c r="U330" s="15">
        <v>962558.34699999995</v>
      </c>
      <c r="V330" s="15">
        <v>60</v>
      </c>
    </row>
    <row r="331" spans="2:22" ht="30" x14ac:dyDescent="0.25">
      <c r="B331" s="15" t="s">
        <v>122</v>
      </c>
      <c r="C331" s="15" t="s">
        <v>207</v>
      </c>
      <c r="D331" s="15" t="s">
        <v>240</v>
      </c>
      <c r="E331" s="15">
        <v>2023</v>
      </c>
      <c r="F331" s="15" t="s">
        <v>162</v>
      </c>
      <c r="G331" s="15" t="s">
        <v>133</v>
      </c>
      <c r="H331" s="15" t="s">
        <v>296</v>
      </c>
      <c r="I331" s="15" t="s">
        <v>139</v>
      </c>
      <c r="J331" s="15" t="s">
        <v>141</v>
      </c>
      <c r="K331" s="15" t="s">
        <v>297</v>
      </c>
      <c r="L331" s="15" t="s">
        <v>305</v>
      </c>
      <c r="M331" s="15">
        <v>0.48599999999999999</v>
      </c>
      <c r="N331" s="15">
        <v>0.437</v>
      </c>
      <c r="O331" s="15">
        <v>3.3000000000000002E-2</v>
      </c>
      <c r="P331" s="15">
        <v>0.32300000000000001</v>
      </c>
      <c r="Q331" s="15">
        <v>0.23799999999999999</v>
      </c>
      <c r="R331" s="15">
        <v>0.58799999999999997</v>
      </c>
      <c r="S331" s="15">
        <v>13.465</v>
      </c>
      <c r="U331" s="15">
        <v>961189.91599999997</v>
      </c>
      <c r="V331" s="15">
        <v>170</v>
      </c>
    </row>
    <row r="332" spans="2:22" x14ac:dyDescent="0.25">
      <c r="B332" s="15" t="s">
        <v>122</v>
      </c>
      <c r="C332" s="15" t="s">
        <v>207</v>
      </c>
      <c r="D332" s="15" t="s">
        <v>240</v>
      </c>
      <c r="E332" s="15">
        <v>2023</v>
      </c>
      <c r="F332" s="15" t="s">
        <v>162</v>
      </c>
      <c r="G332" s="15" t="s">
        <v>133</v>
      </c>
      <c r="H332" s="15" t="s">
        <v>296</v>
      </c>
      <c r="I332" s="15" t="s">
        <v>139</v>
      </c>
      <c r="J332" s="15" t="s">
        <v>141</v>
      </c>
      <c r="K332" s="15" t="s">
        <v>297</v>
      </c>
      <c r="M332" s="15">
        <v>0.39600000000000002</v>
      </c>
      <c r="N332" s="15">
        <v>0.313</v>
      </c>
      <c r="O332" s="15">
        <v>2.1999999999999999E-2</v>
      </c>
      <c r="P332" s="15">
        <v>0.317</v>
      </c>
      <c r="Q332" s="15">
        <v>0.17499999999999999</v>
      </c>
      <c r="R332" s="15">
        <v>0.53500000000000003</v>
      </c>
      <c r="S332" s="15">
        <v>13.61</v>
      </c>
      <c r="U332" s="15">
        <v>950814.79799999995</v>
      </c>
      <c r="V332" s="15">
        <v>210</v>
      </c>
    </row>
    <row r="333" spans="2:22" x14ac:dyDescent="0.25">
      <c r="B333" s="15" t="s">
        <v>122</v>
      </c>
      <c r="C333" s="15" t="s">
        <v>207</v>
      </c>
      <c r="D333" s="15" t="s">
        <v>241</v>
      </c>
      <c r="E333" s="15">
        <v>2023</v>
      </c>
      <c r="F333" s="15" t="s">
        <v>162</v>
      </c>
      <c r="G333" s="15" t="s">
        <v>133</v>
      </c>
      <c r="H333" s="15" t="s">
        <v>296</v>
      </c>
      <c r="I333" s="15" t="s">
        <v>139</v>
      </c>
      <c r="J333" s="15" t="s">
        <v>141</v>
      </c>
      <c r="K333" s="15" t="s">
        <v>297</v>
      </c>
      <c r="L333" s="15" t="s">
        <v>296</v>
      </c>
      <c r="M333" s="15">
        <v>0.40200000000000002</v>
      </c>
      <c r="N333" s="15">
        <v>0.28799999999999998</v>
      </c>
      <c r="O333" s="15">
        <v>3.0000000000000001E-3</v>
      </c>
      <c r="P333" s="15">
        <v>0.33100000000000002</v>
      </c>
      <c r="Q333" s="15">
        <v>0.215</v>
      </c>
      <c r="R333" s="15">
        <v>0.505</v>
      </c>
      <c r="S333" s="15">
        <v>13.481</v>
      </c>
      <c r="U333" s="15">
        <v>948532.44499999995</v>
      </c>
      <c r="V333" s="15">
        <v>8480</v>
      </c>
    </row>
    <row r="334" spans="2:22" ht="30" x14ac:dyDescent="0.25">
      <c r="B334" s="15" t="s">
        <v>122</v>
      </c>
      <c r="C334" s="15" t="s">
        <v>207</v>
      </c>
      <c r="D334" s="15" t="s">
        <v>241</v>
      </c>
      <c r="E334" s="15">
        <v>2023</v>
      </c>
      <c r="F334" s="15" t="s">
        <v>162</v>
      </c>
      <c r="G334" s="15" t="s">
        <v>133</v>
      </c>
      <c r="H334" s="15" t="s">
        <v>296</v>
      </c>
      <c r="I334" s="15" t="s">
        <v>139</v>
      </c>
      <c r="J334" s="15" t="s">
        <v>141</v>
      </c>
      <c r="K334" s="15" t="s">
        <v>297</v>
      </c>
      <c r="L334" s="15" t="s">
        <v>298</v>
      </c>
      <c r="M334" s="15">
        <v>0.26400000000000001</v>
      </c>
      <c r="N334" s="15">
        <v>0.152</v>
      </c>
      <c r="O334" s="15">
        <v>1.7999999999999999E-2</v>
      </c>
      <c r="P334" s="15">
        <v>0.221</v>
      </c>
      <c r="Q334" s="15">
        <v>0.14599999999999999</v>
      </c>
      <c r="R334" s="15">
        <v>0.32700000000000001</v>
      </c>
      <c r="S334" s="15">
        <v>13.734</v>
      </c>
      <c r="U334" s="15">
        <v>967092.23400000005</v>
      </c>
      <c r="V334" s="15">
        <v>70</v>
      </c>
    </row>
    <row r="335" spans="2:22" x14ac:dyDescent="0.25">
      <c r="B335" s="15" t="s">
        <v>122</v>
      </c>
      <c r="C335" s="15" t="s">
        <v>207</v>
      </c>
      <c r="D335" s="15" t="s">
        <v>241</v>
      </c>
      <c r="E335" s="15">
        <v>2023</v>
      </c>
      <c r="F335" s="15" t="s">
        <v>162</v>
      </c>
      <c r="G335" s="15" t="s">
        <v>133</v>
      </c>
      <c r="H335" s="15" t="s">
        <v>296</v>
      </c>
      <c r="I335" s="15" t="s">
        <v>139</v>
      </c>
      <c r="J335" s="15" t="s">
        <v>141</v>
      </c>
      <c r="K335" s="15" t="s">
        <v>297</v>
      </c>
      <c r="L335" s="15" t="s">
        <v>299</v>
      </c>
      <c r="M335" s="15">
        <v>0.56000000000000005</v>
      </c>
      <c r="N335" s="15">
        <v>0.441</v>
      </c>
      <c r="O335" s="15">
        <v>3.5000000000000003E-2</v>
      </c>
      <c r="P335" s="15">
        <v>0.438</v>
      </c>
      <c r="Q335" s="15">
        <v>0.26900000000000002</v>
      </c>
      <c r="R335" s="15">
        <v>0.67100000000000004</v>
      </c>
      <c r="S335" s="15">
        <v>13.625999999999999</v>
      </c>
      <c r="U335" s="15">
        <v>952206.92599999998</v>
      </c>
      <c r="V335" s="15">
        <v>160</v>
      </c>
    </row>
    <row r="336" spans="2:22" ht="30" x14ac:dyDescent="0.25">
      <c r="B336" s="15" t="s">
        <v>122</v>
      </c>
      <c r="C336" s="15" t="s">
        <v>207</v>
      </c>
      <c r="D336" s="15" t="s">
        <v>241</v>
      </c>
      <c r="E336" s="15">
        <v>2023</v>
      </c>
      <c r="F336" s="15" t="s">
        <v>162</v>
      </c>
      <c r="G336" s="15" t="s">
        <v>133</v>
      </c>
      <c r="H336" s="15" t="s">
        <v>296</v>
      </c>
      <c r="I336" s="15" t="s">
        <v>139</v>
      </c>
      <c r="J336" s="15" t="s">
        <v>141</v>
      </c>
      <c r="K336" s="15" t="s">
        <v>297</v>
      </c>
      <c r="L336" s="15" t="s">
        <v>300</v>
      </c>
      <c r="M336" s="15">
        <v>0.36899999999999999</v>
      </c>
      <c r="N336" s="15">
        <v>0.33400000000000002</v>
      </c>
      <c r="O336" s="15">
        <v>3.2000000000000001E-2</v>
      </c>
      <c r="P336" s="15">
        <v>0.27500000000000002</v>
      </c>
      <c r="Q336" s="15">
        <v>0.157</v>
      </c>
      <c r="R336" s="15">
        <v>0.47599999999999998</v>
      </c>
      <c r="S336" s="15">
        <v>13.726000000000001</v>
      </c>
      <c r="U336" s="15">
        <v>975487.32299999997</v>
      </c>
      <c r="V336" s="15">
        <v>110</v>
      </c>
    </row>
    <row r="337" spans="2:22" x14ac:dyDescent="0.25">
      <c r="B337" s="15" t="s">
        <v>122</v>
      </c>
      <c r="C337" s="15" t="s">
        <v>207</v>
      </c>
      <c r="D337" s="15" t="s">
        <v>241</v>
      </c>
      <c r="E337" s="15">
        <v>2023</v>
      </c>
      <c r="F337" s="15" t="s">
        <v>162</v>
      </c>
      <c r="G337" s="15" t="s">
        <v>133</v>
      </c>
      <c r="H337" s="15" t="s">
        <v>296</v>
      </c>
      <c r="I337" s="15" t="s">
        <v>139</v>
      </c>
      <c r="J337" s="15" t="s">
        <v>141</v>
      </c>
      <c r="K337" s="15" t="s">
        <v>297</v>
      </c>
      <c r="L337" s="15" t="s">
        <v>301</v>
      </c>
      <c r="M337" s="15">
        <v>0.38600000000000001</v>
      </c>
      <c r="N337" s="15">
        <v>0.25800000000000001</v>
      </c>
      <c r="O337" s="15">
        <v>3.0000000000000001E-3</v>
      </c>
      <c r="P337" s="15">
        <v>0.32700000000000001</v>
      </c>
      <c r="Q337" s="15">
        <v>0.21199999999999999</v>
      </c>
      <c r="R337" s="15">
        <v>0.48699999999999999</v>
      </c>
      <c r="S337" s="15">
        <v>13.475</v>
      </c>
      <c r="U337" s="15">
        <v>947068</v>
      </c>
      <c r="V337" s="15">
        <v>6780</v>
      </c>
    </row>
    <row r="338" spans="2:22" ht="30" x14ac:dyDescent="0.25">
      <c r="B338" s="15" t="s">
        <v>122</v>
      </c>
      <c r="C338" s="15" t="s">
        <v>207</v>
      </c>
      <c r="D338" s="15" t="s">
        <v>241</v>
      </c>
      <c r="E338" s="15">
        <v>2023</v>
      </c>
      <c r="F338" s="15" t="s">
        <v>162</v>
      </c>
      <c r="G338" s="15" t="s">
        <v>133</v>
      </c>
      <c r="H338" s="15" t="s">
        <v>296</v>
      </c>
      <c r="I338" s="15" t="s">
        <v>139</v>
      </c>
      <c r="J338" s="15" t="s">
        <v>141</v>
      </c>
      <c r="K338" s="15" t="s">
        <v>297</v>
      </c>
      <c r="L338" s="15" t="s">
        <v>302</v>
      </c>
      <c r="M338" s="15">
        <v>0.44800000000000001</v>
      </c>
      <c r="N338" s="15">
        <v>0.32300000000000001</v>
      </c>
      <c r="O338" s="15">
        <v>1.6E-2</v>
      </c>
      <c r="P338" s="15">
        <v>0.35699999999999998</v>
      </c>
      <c r="Q338" s="15">
        <v>0.24399999999999999</v>
      </c>
      <c r="R338" s="15">
        <v>0.57199999999999995</v>
      </c>
      <c r="S338" s="15">
        <v>13.538</v>
      </c>
      <c r="U338" s="15">
        <v>945076.77099999995</v>
      </c>
      <c r="V338" s="15">
        <v>410</v>
      </c>
    </row>
    <row r="339" spans="2:22" ht="30" x14ac:dyDescent="0.25">
      <c r="B339" s="15" t="s">
        <v>122</v>
      </c>
      <c r="C339" s="15" t="s">
        <v>207</v>
      </c>
      <c r="D339" s="15" t="s">
        <v>241</v>
      </c>
      <c r="E339" s="15">
        <v>2023</v>
      </c>
      <c r="F339" s="15" t="s">
        <v>162</v>
      </c>
      <c r="G339" s="15" t="s">
        <v>133</v>
      </c>
      <c r="H339" s="15" t="s">
        <v>296</v>
      </c>
      <c r="I339" s="15" t="s">
        <v>139</v>
      </c>
      <c r="J339" s="15" t="s">
        <v>141</v>
      </c>
      <c r="K339" s="15" t="s">
        <v>297</v>
      </c>
      <c r="L339" s="15" t="s">
        <v>303</v>
      </c>
      <c r="M339" s="15">
        <v>0.51400000000000001</v>
      </c>
      <c r="N339" s="15">
        <v>0.43099999999999999</v>
      </c>
      <c r="O339" s="15">
        <v>2.4E-2</v>
      </c>
      <c r="P339" s="15">
        <v>0.39900000000000002</v>
      </c>
      <c r="Q339" s="15">
        <v>0.247</v>
      </c>
      <c r="R339" s="15">
        <v>0.61699999999999999</v>
      </c>
      <c r="S339" s="15">
        <v>13.205</v>
      </c>
      <c r="U339" s="15">
        <v>956457.402</v>
      </c>
      <c r="V339" s="15">
        <v>310</v>
      </c>
    </row>
    <row r="340" spans="2:22" x14ac:dyDescent="0.25">
      <c r="B340" s="15" t="s">
        <v>122</v>
      </c>
      <c r="C340" s="15" t="s">
        <v>207</v>
      </c>
      <c r="D340" s="15" t="s">
        <v>241</v>
      </c>
      <c r="E340" s="15">
        <v>2023</v>
      </c>
      <c r="F340" s="15" t="s">
        <v>162</v>
      </c>
      <c r="G340" s="15" t="s">
        <v>133</v>
      </c>
      <c r="H340" s="15" t="s">
        <v>296</v>
      </c>
      <c r="I340" s="15" t="s">
        <v>139</v>
      </c>
      <c r="J340" s="15" t="s">
        <v>141</v>
      </c>
      <c r="K340" s="15" t="s">
        <v>297</v>
      </c>
      <c r="L340" s="15" t="s">
        <v>304</v>
      </c>
      <c r="M340" s="15">
        <v>0.73</v>
      </c>
      <c r="N340" s="15">
        <v>0.48599999999999999</v>
      </c>
      <c r="O340" s="15">
        <v>6.3E-2</v>
      </c>
      <c r="P340" s="15">
        <v>0.56799999999999995</v>
      </c>
      <c r="Q340" s="15">
        <v>0.43</v>
      </c>
      <c r="R340" s="15">
        <v>1.0640000000000001</v>
      </c>
      <c r="S340" s="15">
        <v>13.518000000000001</v>
      </c>
      <c r="U340" s="15">
        <v>962546.11800000002</v>
      </c>
      <c r="V340" s="15">
        <v>60</v>
      </c>
    </row>
    <row r="341" spans="2:22" ht="30" x14ac:dyDescent="0.25">
      <c r="B341" s="15" t="s">
        <v>122</v>
      </c>
      <c r="C341" s="15" t="s">
        <v>207</v>
      </c>
      <c r="D341" s="15" t="s">
        <v>241</v>
      </c>
      <c r="E341" s="15">
        <v>2023</v>
      </c>
      <c r="F341" s="15" t="s">
        <v>162</v>
      </c>
      <c r="G341" s="15" t="s">
        <v>133</v>
      </c>
      <c r="H341" s="15" t="s">
        <v>296</v>
      </c>
      <c r="I341" s="15" t="s">
        <v>139</v>
      </c>
      <c r="J341" s="15" t="s">
        <v>141</v>
      </c>
      <c r="K341" s="15" t="s">
        <v>297</v>
      </c>
      <c r="L341" s="15" t="s">
        <v>305</v>
      </c>
      <c r="M341" s="15">
        <v>0.54</v>
      </c>
      <c r="N341" s="15">
        <v>0.46</v>
      </c>
      <c r="O341" s="15">
        <v>3.5000000000000003E-2</v>
      </c>
      <c r="P341" s="15">
        <v>0.37</v>
      </c>
      <c r="Q341" s="15">
        <v>0.25800000000000001</v>
      </c>
      <c r="R341" s="15">
        <v>0.71799999999999997</v>
      </c>
      <c r="S341" s="15">
        <v>13.465</v>
      </c>
      <c r="U341" s="15">
        <v>961205.179</v>
      </c>
      <c r="V341" s="15">
        <v>170</v>
      </c>
    </row>
    <row r="342" spans="2:22" x14ac:dyDescent="0.25">
      <c r="B342" s="15" t="s">
        <v>122</v>
      </c>
      <c r="C342" s="15" t="s">
        <v>207</v>
      </c>
      <c r="D342" s="15" t="s">
        <v>241</v>
      </c>
      <c r="E342" s="15">
        <v>2023</v>
      </c>
      <c r="F342" s="15" t="s">
        <v>162</v>
      </c>
      <c r="G342" s="15" t="s">
        <v>133</v>
      </c>
      <c r="H342" s="15" t="s">
        <v>296</v>
      </c>
      <c r="I342" s="15" t="s">
        <v>139</v>
      </c>
      <c r="J342" s="15" t="s">
        <v>141</v>
      </c>
      <c r="K342" s="15" t="s">
        <v>297</v>
      </c>
      <c r="M342" s="15">
        <v>0.42799999999999999</v>
      </c>
      <c r="N342" s="15">
        <v>0.34200000000000003</v>
      </c>
      <c r="O342" s="15">
        <v>2.4E-2</v>
      </c>
      <c r="P342" s="15">
        <v>0.33700000000000002</v>
      </c>
      <c r="Q342" s="15">
        <v>0.19500000000000001</v>
      </c>
      <c r="R342" s="15">
        <v>0.55000000000000004</v>
      </c>
      <c r="S342" s="15">
        <v>13.61</v>
      </c>
      <c r="U342" s="15">
        <v>950792.40599999996</v>
      </c>
      <c r="V342" s="15">
        <v>210</v>
      </c>
    </row>
    <row r="343" spans="2:22" x14ac:dyDescent="0.25">
      <c r="B343" s="15" t="s">
        <v>122</v>
      </c>
      <c r="C343" s="15" t="s">
        <v>207</v>
      </c>
      <c r="D343" s="15" t="s">
        <v>242</v>
      </c>
      <c r="E343" s="15">
        <v>2023</v>
      </c>
      <c r="F343" s="15" t="s">
        <v>162</v>
      </c>
      <c r="G343" s="15" t="s">
        <v>133</v>
      </c>
      <c r="H343" s="15" t="s">
        <v>296</v>
      </c>
      <c r="I343" s="15" t="s">
        <v>139</v>
      </c>
      <c r="J343" s="15" t="s">
        <v>141</v>
      </c>
      <c r="K343" s="15" t="s">
        <v>297</v>
      </c>
      <c r="L343" s="15" t="s">
        <v>296</v>
      </c>
      <c r="M343" s="15">
        <v>0.44600000000000001</v>
      </c>
      <c r="N343" s="15">
        <v>0.318</v>
      </c>
      <c r="O343" s="15">
        <v>3.0000000000000001E-3</v>
      </c>
      <c r="P343" s="15">
        <v>0.37</v>
      </c>
      <c r="Q343" s="15">
        <v>0.23599999999999999</v>
      </c>
      <c r="R343" s="15">
        <v>0.56699999999999995</v>
      </c>
      <c r="S343" s="15">
        <v>13.137</v>
      </c>
      <c r="U343" s="15">
        <v>715462.84400000004</v>
      </c>
      <c r="V343" s="15">
        <v>8480</v>
      </c>
    </row>
    <row r="344" spans="2:22" ht="30" x14ac:dyDescent="0.25">
      <c r="B344" s="15" t="s">
        <v>122</v>
      </c>
      <c r="C344" s="15" t="s">
        <v>207</v>
      </c>
      <c r="D344" s="15" t="s">
        <v>242</v>
      </c>
      <c r="E344" s="15">
        <v>2023</v>
      </c>
      <c r="F344" s="15" t="s">
        <v>162</v>
      </c>
      <c r="G344" s="15" t="s">
        <v>133</v>
      </c>
      <c r="H344" s="15" t="s">
        <v>296</v>
      </c>
      <c r="I344" s="15" t="s">
        <v>139</v>
      </c>
      <c r="J344" s="15" t="s">
        <v>141</v>
      </c>
      <c r="K344" s="15" t="s">
        <v>297</v>
      </c>
      <c r="L344" s="15" t="s">
        <v>298</v>
      </c>
      <c r="M344" s="15">
        <v>0.28299999999999997</v>
      </c>
      <c r="N344" s="15">
        <v>0.17100000000000001</v>
      </c>
      <c r="O344" s="15">
        <v>0.02</v>
      </c>
      <c r="P344" s="15">
        <v>0.22800000000000001</v>
      </c>
      <c r="Q344" s="15">
        <v>0.14799999999999999</v>
      </c>
      <c r="R344" s="15">
        <v>0.375</v>
      </c>
      <c r="S344" s="15">
        <v>13.385</v>
      </c>
      <c r="U344" s="15">
        <v>722613.80200000003</v>
      </c>
      <c r="V344" s="15">
        <v>70</v>
      </c>
    </row>
    <row r="345" spans="2:22" x14ac:dyDescent="0.25">
      <c r="B345" s="15" t="s">
        <v>122</v>
      </c>
      <c r="C345" s="15" t="s">
        <v>207</v>
      </c>
      <c r="D345" s="15" t="s">
        <v>242</v>
      </c>
      <c r="E345" s="15">
        <v>2023</v>
      </c>
      <c r="F345" s="15" t="s">
        <v>162</v>
      </c>
      <c r="G345" s="15" t="s">
        <v>133</v>
      </c>
      <c r="H345" s="15" t="s">
        <v>296</v>
      </c>
      <c r="I345" s="15" t="s">
        <v>139</v>
      </c>
      <c r="J345" s="15" t="s">
        <v>141</v>
      </c>
      <c r="K345" s="15" t="s">
        <v>297</v>
      </c>
      <c r="L345" s="15" t="s">
        <v>299</v>
      </c>
      <c r="M345" s="15">
        <v>0.59099999999999997</v>
      </c>
      <c r="N345" s="15">
        <v>0.438</v>
      </c>
      <c r="O345" s="15">
        <v>3.5000000000000003E-2</v>
      </c>
      <c r="P345" s="15">
        <v>0.49199999999999999</v>
      </c>
      <c r="Q345" s="15">
        <v>0.29699999999999999</v>
      </c>
      <c r="R345" s="15">
        <v>0.746</v>
      </c>
      <c r="S345" s="15">
        <v>13.271000000000001</v>
      </c>
      <c r="U345" s="15">
        <v>715929.91200000001</v>
      </c>
      <c r="V345" s="15">
        <v>160</v>
      </c>
    </row>
    <row r="346" spans="2:22" ht="30" x14ac:dyDescent="0.25">
      <c r="B346" s="15" t="s">
        <v>122</v>
      </c>
      <c r="C346" s="15" t="s">
        <v>207</v>
      </c>
      <c r="D346" s="15" t="s">
        <v>242</v>
      </c>
      <c r="E346" s="15">
        <v>2023</v>
      </c>
      <c r="F346" s="15" t="s">
        <v>162</v>
      </c>
      <c r="G346" s="15" t="s">
        <v>133</v>
      </c>
      <c r="H346" s="15" t="s">
        <v>296</v>
      </c>
      <c r="I346" s="15" t="s">
        <v>139</v>
      </c>
      <c r="J346" s="15" t="s">
        <v>141</v>
      </c>
      <c r="K346" s="15" t="s">
        <v>297</v>
      </c>
      <c r="L346" s="15" t="s">
        <v>300</v>
      </c>
      <c r="M346" s="15">
        <v>0.39800000000000002</v>
      </c>
      <c r="N346" s="15">
        <v>0.33400000000000002</v>
      </c>
      <c r="O346" s="15">
        <v>3.2000000000000001E-2</v>
      </c>
      <c r="P346" s="15">
        <v>0.307</v>
      </c>
      <c r="Q346" s="15">
        <v>0.155</v>
      </c>
      <c r="R346" s="15">
        <v>0.53400000000000003</v>
      </c>
      <c r="S346" s="15">
        <v>13.385999999999999</v>
      </c>
      <c r="U346" s="15">
        <v>730570.44799999997</v>
      </c>
      <c r="V346" s="15">
        <v>110</v>
      </c>
    </row>
    <row r="347" spans="2:22" x14ac:dyDescent="0.25">
      <c r="B347" s="15" t="s">
        <v>122</v>
      </c>
      <c r="C347" s="15" t="s">
        <v>207</v>
      </c>
      <c r="D347" s="15" t="s">
        <v>242</v>
      </c>
      <c r="E347" s="15">
        <v>2023</v>
      </c>
      <c r="F347" s="15" t="s">
        <v>162</v>
      </c>
      <c r="G347" s="15" t="s">
        <v>133</v>
      </c>
      <c r="H347" s="15" t="s">
        <v>296</v>
      </c>
      <c r="I347" s="15" t="s">
        <v>139</v>
      </c>
      <c r="J347" s="15" t="s">
        <v>141</v>
      </c>
      <c r="K347" s="15" t="s">
        <v>297</v>
      </c>
      <c r="L347" s="15" t="s">
        <v>301</v>
      </c>
      <c r="M347" s="15">
        <v>0.43099999999999999</v>
      </c>
      <c r="N347" s="15">
        <v>0.29099999999999998</v>
      </c>
      <c r="O347" s="15">
        <v>4.0000000000000001E-3</v>
      </c>
      <c r="P347" s="15">
        <v>0.36399999999999999</v>
      </c>
      <c r="Q347" s="15">
        <v>0.23499999999999999</v>
      </c>
      <c r="R347" s="15">
        <v>0.54800000000000004</v>
      </c>
      <c r="S347" s="15">
        <v>13.131</v>
      </c>
      <c r="U347" s="15">
        <v>714468.92</v>
      </c>
      <c r="V347" s="15">
        <v>6780</v>
      </c>
    </row>
    <row r="348" spans="2:22" ht="30" x14ac:dyDescent="0.25">
      <c r="B348" s="15" t="s">
        <v>122</v>
      </c>
      <c r="C348" s="15" t="s">
        <v>207</v>
      </c>
      <c r="D348" s="15" t="s">
        <v>242</v>
      </c>
      <c r="E348" s="15">
        <v>2023</v>
      </c>
      <c r="F348" s="15" t="s">
        <v>162</v>
      </c>
      <c r="G348" s="15" t="s">
        <v>133</v>
      </c>
      <c r="H348" s="15" t="s">
        <v>296</v>
      </c>
      <c r="I348" s="15" t="s">
        <v>139</v>
      </c>
      <c r="J348" s="15" t="s">
        <v>141</v>
      </c>
      <c r="K348" s="15" t="s">
        <v>297</v>
      </c>
      <c r="L348" s="15" t="s">
        <v>302</v>
      </c>
      <c r="M348" s="15">
        <v>0.49199999999999999</v>
      </c>
      <c r="N348" s="15">
        <v>0.33800000000000002</v>
      </c>
      <c r="O348" s="15">
        <v>1.7000000000000001E-2</v>
      </c>
      <c r="P348" s="15">
        <v>0.39900000000000002</v>
      </c>
      <c r="Q348" s="15">
        <v>0.26</v>
      </c>
      <c r="R348" s="15">
        <v>0.621</v>
      </c>
      <c r="S348" s="15">
        <v>13.191000000000001</v>
      </c>
      <c r="U348" s="15">
        <v>713087.07</v>
      </c>
      <c r="V348" s="15">
        <v>410</v>
      </c>
    </row>
    <row r="349" spans="2:22" ht="30" x14ac:dyDescent="0.25">
      <c r="B349" s="15" t="s">
        <v>122</v>
      </c>
      <c r="C349" s="15" t="s">
        <v>207</v>
      </c>
      <c r="D349" s="15" t="s">
        <v>242</v>
      </c>
      <c r="E349" s="15">
        <v>2023</v>
      </c>
      <c r="F349" s="15" t="s">
        <v>162</v>
      </c>
      <c r="G349" s="15" t="s">
        <v>133</v>
      </c>
      <c r="H349" s="15" t="s">
        <v>296</v>
      </c>
      <c r="I349" s="15" t="s">
        <v>139</v>
      </c>
      <c r="J349" s="15" t="s">
        <v>141</v>
      </c>
      <c r="K349" s="15" t="s">
        <v>297</v>
      </c>
      <c r="L349" s="15" t="s">
        <v>303</v>
      </c>
      <c r="M349" s="15">
        <v>0.58099999999999996</v>
      </c>
      <c r="N349" s="15">
        <v>0.47</v>
      </c>
      <c r="O349" s="15">
        <v>2.7E-2</v>
      </c>
      <c r="P349" s="15">
        <v>0.48399999999999999</v>
      </c>
      <c r="Q349" s="15">
        <v>0.28299999999999997</v>
      </c>
      <c r="R349" s="15">
        <v>0.71</v>
      </c>
      <c r="S349" s="15">
        <v>12.877000000000001</v>
      </c>
      <c r="U349" s="15">
        <v>725133.527</v>
      </c>
      <c r="V349" s="15">
        <v>310</v>
      </c>
    </row>
    <row r="350" spans="2:22" x14ac:dyDescent="0.25">
      <c r="B350" s="15" t="s">
        <v>122</v>
      </c>
      <c r="C350" s="15" t="s">
        <v>207</v>
      </c>
      <c r="D350" s="15" t="s">
        <v>242</v>
      </c>
      <c r="E350" s="15">
        <v>2023</v>
      </c>
      <c r="F350" s="15" t="s">
        <v>162</v>
      </c>
      <c r="G350" s="15" t="s">
        <v>133</v>
      </c>
      <c r="H350" s="15" t="s">
        <v>296</v>
      </c>
      <c r="I350" s="15" t="s">
        <v>139</v>
      </c>
      <c r="J350" s="15" t="s">
        <v>141</v>
      </c>
      <c r="K350" s="15" t="s">
        <v>297</v>
      </c>
      <c r="L350" s="15" t="s">
        <v>304</v>
      </c>
      <c r="M350" s="15">
        <v>0.77800000000000002</v>
      </c>
      <c r="N350" s="15">
        <v>0.46500000000000002</v>
      </c>
      <c r="O350" s="15">
        <v>0.06</v>
      </c>
      <c r="P350" s="15">
        <v>0.625</v>
      </c>
      <c r="Q350" s="15">
        <v>0.44400000000000001</v>
      </c>
      <c r="R350" s="15">
        <v>1.0900000000000001</v>
      </c>
      <c r="S350" s="15">
        <v>13.166</v>
      </c>
      <c r="U350" s="15">
        <v>724297.82499999995</v>
      </c>
      <c r="V350" s="15">
        <v>60</v>
      </c>
    </row>
    <row r="351" spans="2:22" ht="30" x14ac:dyDescent="0.25">
      <c r="B351" s="15" t="s">
        <v>122</v>
      </c>
      <c r="C351" s="15" t="s">
        <v>207</v>
      </c>
      <c r="D351" s="15" t="s">
        <v>242</v>
      </c>
      <c r="E351" s="15">
        <v>2023</v>
      </c>
      <c r="F351" s="15" t="s">
        <v>162</v>
      </c>
      <c r="G351" s="15" t="s">
        <v>133</v>
      </c>
      <c r="H351" s="15" t="s">
        <v>296</v>
      </c>
      <c r="I351" s="15" t="s">
        <v>139</v>
      </c>
      <c r="J351" s="15" t="s">
        <v>141</v>
      </c>
      <c r="K351" s="15" t="s">
        <v>297</v>
      </c>
      <c r="L351" s="15" t="s">
        <v>305</v>
      </c>
      <c r="M351" s="15">
        <v>0.59399999999999997</v>
      </c>
      <c r="N351" s="15">
        <v>0.51600000000000001</v>
      </c>
      <c r="O351" s="15">
        <v>0.04</v>
      </c>
      <c r="P351" s="15">
        <v>0.42899999999999999</v>
      </c>
      <c r="Q351" s="15">
        <v>0.28000000000000003</v>
      </c>
      <c r="R351" s="15">
        <v>0.76500000000000001</v>
      </c>
      <c r="S351" s="15">
        <v>13.132999999999999</v>
      </c>
      <c r="U351" s="15">
        <v>723775.91799999995</v>
      </c>
      <c r="V351" s="15">
        <v>170</v>
      </c>
    </row>
    <row r="352" spans="2:22" x14ac:dyDescent="0.25">
      <c r="B352" s="15" t="s">
        <v>122</v>
      </c>
      <c r="C352" s="15" t="s">
        <v>207</v>
      </c>
      <c r="D352" s="15" t="s">
        <v>242</v>
      </c>
      <c r="E352" s="15">
        <v>2023</v>
      </c>
      <c r="F352" s="15" t="s">
        <v>162</v>
      </c>
      <c r="G352" s="15" t="s">
        <v>133</v>
      </c>
      <c r="H352" s="15" t="s">
        <v>296</v>
      </c>
      <c r="I352" s="15" t="s">
        <v>139</v>
      </c>
      <c r="J352" s="15" t="s">
        <v>141</v>
      </c>
      <c r="K352" s="15" t="s">
        <v>297</v>
      </c>
      <c r="M352" s="15">
        <v>0.47</v>
      </c>
      <c r="N352" s="15">
        <v>0.374</v>
      </c>
      <c r="O352" s="15">
        <v>2.5999999999999999E-2</v>
      </c>
      <c r="P352" s="15">
        <v>0.374</v>
      </c>
      <c r="Q352" s="15">
        <v>0.20899999999999999</v>
      </c>
      <c r="R352" s="15">
        <v>0.621</v>
      </c>
      <c r="S352" s="15">
        <v>13.250999999999999</v>
      </c>
      <c r="U352" s="15">
        <v>715585.22900000005</v>
      </c>
      <c r="V352" s="15">
        <v>210</v>
      </c>
    </row>
    <row r="353" spans="2:22" x14ac:dyDescent="0.25">
      <c r="B353" s="15" t="s">
        <v>122</v>
      </c>
      <c r="C353" s="15" t="s">
        <v>207</v>
      </c>
      <c r="D353" s="15" t="s">
        <v>243</v>
      </c>
      <c r="E353" s="15">
        <v>2023</v>
      </c>
      <c r="F353" s="15" t="s">
        <v>162</v>
      </c>
      <c r="G353" s="15" t="s">
        <v>133</v>
      </c>
      <c r="H353" s="15" t="s">
        <v>296</v>
      </c>
      <c r="I353" s="15" t="s">
        <v>139</v>
      </c>
      <c r="J353" s="15" t="s">
        <v>141</v>
      </c>
      <c r="K353" s="15" t="s">
        <v>297</v>
      </c>
      <c r="L353" s="15" t="s">
        <v>296</v>
      </c>
      <c r="M353" s="15">
        <v>0.501</v>
      </c>
      <c r="N353" s="15">
        <v>0.35099999999999998</v>
      </c>
      <c r="O353" s="15">
        <v>4.0000000000000001E-3</v>
      </c>
      <c r="P353" s="15">
        <v>0.41899999999999998</v>
      </c>
      <c r="Q353" s="15">
        <v>0.26500000000000001</v>
      </c>
      <c r="R353" s="15">
        <v>0.64500000000000002</v>
      </c>
      <c r="S353" s="15">
        <v>13.137</v>
      </c>
      <c r="U353" s="15">
        <v>715461.96600000001</v>
      </c>
      <c r="V353" s="15">
        <v>8480</v>
      </c>
    </row>
    <row r="354" spans="2:22" ht="30" x14ac:dyDescent="0.25">
      <c r="B354" s="15" t="s">
        <v>122</v>
      </c>
      <c r="C354" s="15" t="s">
        <v>207</v>
      </c>
      <c r="D354" s="15" t="s">
        <v>243</v>
      </c>
      <c r="E354" s="15">
        <v>2023</v>
      </c>
      <c r="F354" s="15" t="s">
        <v>162</v>
      </c>
      <c r="G354" s="15" t="s">
        <v>133</v>
      </c>
      <c r="H354" s="15" t="s">
        <v>296</v>
      </c>
      <c r="I354" s="15" t="s">
        <v>139</v>
      </c>
      <c r="J354" s="15" t="s">
        <v>141</v>
      </c>
      <c r="K354" s="15" t="s">
        <v>297</v>
      </c>
      <c r="L354" s="15" t="s">
        <v>298</v>
      </c>
      <c r="M354" s="15">
        <v>0.314</v>
      </c>
      <c r="N354" s="15">
        <v>0.20599999999999999</v>
      </c>
      <c r="O354" s="15">
        <v>2.5000000000000001E-2</v>
      </c>
      <c r="P354" s="15">
        <v>0.24299999999999999</v>
      </c>
      <c r="Q354" s="15">
        <v>0.17199999999999999</v>
      </c>
      <c r="R354" s="15">
        <v>0.39800000000000002</v>
      </c>
      <c r="S354" s="15">
        <v>13.385</v>
      </c>
      <c r="U354" s="15">
        <v>722613.80200000003</v>
      </c>
      <c r="V354" s="15">
        <v>70</v>
      </c>
    </row>
    <row r="355" spans="2:22" x14ac:dyDescent="0.25">
      <c r="B355" s="15" t="s">
        <v>122</v>
      </c>
      <c r="C355" s="15" t="s">
        <v>207</v>
      </c>
      <c r="D355" s="15" t="s">
        <v>243</v>
      </c>
      <c r="E355" s="15">
        <v>2023</v>
      </c>
      <c r="F355" s="15" t="s">
        <v>162</v>
      </c>
      <c r="G355" s="15" t="s">
        <v>133</v>
      </c>
      <c r="H355" s="15" t="s">
        <v>296</v>
      </c>
      <c r="I355" s="15" t="s">
        <v>139</v>
      </c>
      <c r="J355" s="15" t="s">
        <v>141</v>
      </c>
      <c r="K355" s="15" t="s">
        <v>297</v>
      </c>
      <c r="L355" s="15" t="s">
        <v>299</v>
      </c>
      <c r="M355" s="15">
        <v>0.68799999999999994</v>
      </c>
      <c r="N355" s="15">
        <v>0.51400000000000001</v>
      </c>
      <c r="O355" s="15">
        <v>4.1000000000000002E-2</v>
      </c>
      <c r="P355" s="15">
        <v>0.54</v>
      </c>
      <c r="Q355" s="15">
        <v>0.32</v>
      </c>
      <c r="R355" s="15">
        <v>0.86199999999999999</v>
      </c>
      <c r="S355" s="15">
        <v>13.271000000000001</v>
      </c>
      <c r="U355" s="15">
        <v>715929.30900000001</v>
      </c>
      <c r="V355" s="15">
        <v>160</v>
      </c>
    </row>
    <row r="356" spans="2:22" ht="30" x14ac:dyDescent="0.25">
      <c r="B356" s="15" t="s">
        <v>122</v>
      </c>
      <c r="C356" s="15" t="s">
        <v>207</v>
      </c>
      <c r="D356" s="15" t="s">
        <v>243</v>
      </c>
      <c r="E356" s="15">
        <v>2023</v>
      </c>
      <c r="F356" s="15" t="s">
        <v>162</v>
      </c>
      <c r="G356" s="15" t="s">
        <v>133</v>
      </c>
      <c r="H356" s="15" t="s">
        <v>296</v>
      </c>
      <c r="I356" s="15" t="s">
        <v>139</v>
      </c>
      <c r="J356" s="15" t="s">
        <v>141</v>
      </c>
      <c r="K356" s="15" t="s">
        <v>297</v>
      </c>
      <c r="L356" s="15" t="s">
        <v>300</v>
      </c>
      <c r="M356" s="15">
        <v>0.42099999999999999</v>
      </c>
      <c r="N356" s="15">
        <v>0.36899999999999999</v>
      </c>
      <c r="O356" s="15">
        <v>3.5000000000000003E-2</v>
      </c>
      <c r="P356" s="15">
        <v>0.32300000000000001</v>
      </c>
      <c r="Q356" s="15">
        <v>0.17499999999999999</v>
      </c>
      <c r="R356" s="15">
        <v>0.52500000000000002</v>
      </c>
      <c r="S356" s="15">
        <v>13.385999999999999</v>
      </c>
      <c r="U356" s="15">
        <v>730570.44799999997</v>
      </c>
      <c r="V356" s="15">
        <v>110</v>
      </c>
    </row>
    <row r="357" spans="2:22" x14ac:dyDescent="0.25">
      <c r="B357" s="15" t="s">
        <v>122</v>
      </c>
      <c r="C357" s="15" t="s">
        <v>207</v>
      </c>
      <c r="D357" s="15" t="s">
        <v>243</v>
      </c>
      <c r="E357" s="15">
        <v>2023</v>
      </c>
      <c r="F357" s="15" t="s">
        <v>162</v>
      </c>
      <c r="G357" s="15" t="s">
        <v>133</v>
      </c>
      <c r="H357" s="15" t="s">
        <v>296</v>
      </c>
      <c r="I357" s="15" t="s">
        <v>139</v>
      </c>
      <c r="J357" s="15" t="s">
        <v>141</v>
      </c>
      <c r="K357" s="15" t="s">
        <v>297</v>
      </c>
      <c r="L357" s="15" t="s">
        <v>301</v>
      </c>
      <c r="M357" s="15">
        <v>0.48399999999999999</v>
      </c>
      <c r="N357" s="15">
        <v>0.31900000000000001</v>
      </c>
      <c r="O357" s="15">
        <v>4.0000000000000001E-3</v>
      </c>
      <c r="P357" s="15">
        <v>0.41199999999999998</v>
      </c>
      <c r="Q357" s="15">
        <v>0.26400000000000001</v>
      </c>
      <c r="R357" s="15">
        <v>0.624</v>
      </c>
      <c r="S357" s="15">
        <v>13.131</v>
      </c>
      <c r="U357" s="15">
        <v>714467.46200000006</v>
      </c>
      <c r="V357" s="15">
        <v>6780</v>
      </c>
    </row>
    <row r="358" spans="2:22" ht="30" x14ac:dyDescent="0.25">
      <c r="B358" s="15" t="s">
        <v>122</v>
      </c>
      <c r="C358" s="15" t="s">
        <v>207</v>
      </c>
      <c r="D358" s="15" t="s">
        <v>243</v>
      </c>
      <c r="E358" s="15">
        <v>2023</v>
      </c>
      <c r="F358" s="15" t="s">
        <v>162</v>
      </c>
      <c r="G358" s="15" t="s">
        <v>133</v>
      </c>
      <c r="H358" s="15" t="s">
        <v>296</v>
      </c>
      <c r="I358" s="15" t="s">
        <v>139</v>
      </c>
      <c r="J358" s="15" t="s">
        <v>141</v>
      </c>
      <c r="K358" s="15" t="s">
        <v>297</v>
      </c>
      <c r="L358" s="15" t="s">
        <v>302</v>
      </c>
      <c r="M358" s="15">
        <v>0.54100000000000004</v>
      </c>
      <c r="N358" s="15">
        <v>0.36199999999999999</v>
      </c>
      <c r="O358" s="15">
        <v>1.7999999999999999E-2</v>
      </c>
      <c r="P358" s="15">
        <v>0.439</v>
      </c>
      <c r="Q358" s="15">
        <v>0.28999999999999998</v>
      </c>
      <c r="R358" s="15">
        <v>0.68899999999999995</v>
      </c>
      <c r="S358" s="15">
        <v>13.191000000000001</v>
      </c>
      <c r="U358" s="15">
        <v>713088.71499999997</v>
      </c>
      <c r="V358" s="15">
        <v>410</v>
      </c>
    </row>
    <row r="359" spans="2:22" ht="30" x14ac:dyDescent="0.25">
      <c r="B359" s="15" t="s">
        <v>122</v>
      </c>
      <c r="C359" s="15" t="s">
        <v>207</v>
      </c>
      <c r="D359" s="15" t="s">
        <v>243</v>
      </c>
      <c r="E359" s="15">
        <v>2023</v>
      </c>
      <c r="F359" s="15" t="s">
        <v>162</v>
      </c>
      <c r="G359" s="15" t="s">
        <v>133</v>
      </c>
      <c r="H359" s="15" t="s">
        <v>296</v>
      </c>
      <c r="I359" s="15" t="s">
        <v>139</v>
      </c>
      <c r="J359" s="15" t="s">
        <v>141</v>
      </c>
      <c r="K359" s="15" t="s">
        <v>297</v>
      </c>
      <c r="L359" s="15" t="s">
        <v>303</v>
      </c>
      <c r="M359" s="15">
        <v>0.66400000000000003</v>
      </c>
      <c r="N359" s="15">
        <v>0.53900000000000003</v>
      </c>
      <c r="O359" s="15">
        <v>3.1E-2</v>
      </c>
      <c r="P359" s="15">
        <v>0.52200000000000002</v>
      </c>
      <c r="Q359" s="15">
        <v>0.315</v>
      </c>
      <c r="R359" s="15">
        <v>0.81</v>
      </c>
      <c r="S359" s="15">
        <v>12.877000000000001</v>
      </c>
      <c r="U359" s="15">
        <v>725132.02099999995</v>
      </c>
      <c r="V359" s="15">
        <v>310</v>
      </c>
    </row>
    <row r="360" spans="2:22" x14ac:dyDescent="0.25">
      <c r="B360" s="15" t="s">
        <v>122</v>
      </c>
      <c r="C360" s="15" t="s">
        <v>207</v>
      </c>
      <c r="D360" s="15" t="s">
        <v>243</v>
      </c>
      <c r="E360" s="15">
        <v>2023</v>
      </c>
      <c r="F360" s="15" t="s">
        <v>162</v>
      </c>
      <c r="G360" s="15" t="s">
        <v>133</v>
      </c>
      <c r="H360" s="15" t="s">
        <v>296</v>
      </c>
      <c r="I360" s="15" t="s">
        <v>139</v>
      </c>
      <c r="J360" s="15" t="s">
        <v>141</v>
      </c>
      <c r="K360" s="15" t="s">
        <v>297</v>
      </c>
      <c r="L360" s="15" t="s">
        <v>304</v>
      </c>
      <c r="M360" s="15">
        <v>0.94799999999999995</v>
      </c>
      <c r="N360" s="15">
        <v>0.66100000000000003</v>
      </c>
      <c r="O360" s="15">
        <v>8.5000000000000006E-2</v>
      </c>
      <c r="P360" s="15">
        <v>0.82899999999999996</v>
      </c>
      <c r="Q360" s="15">
        <v>0.57199999999999995</v>
      </c>
      <c r="R360" s="15">
        <v>1.2190000000000001</v>
      </c>
      <c r="S360" s="15">
        <v>13.166</v>
      </c>
      <c r="U360" s="15">
        <v>724297.82499999995</v>
      </c>
      <c r="V360" s="15">
        <v>60</v>
      </c>
    </row>
    <row r="361" spans="2:22" ht="30" x14ac:dyDescent="0.25">
      <c r="B361" s="15" t="s">
        <v>122</v>
      </c>
      <c r="C361" s="15" t="s">
        <v>207</v>
      </c>
      <c r="D361" s="15" t="s">
        <v>243</v>
      </c>
      <c r="E361" s="15">
        <v>2023</v>
      </c>
      <c r="F361" s="15" t="s">
        <v>162</v>
      </c>
      <c r="G361" s="15" t="s">
        <v>133</v>
      </c>
      <c r="H361" s="15" t="s">
        <v>296</v>
      </c>
      <c r="I361" s="15" t="s">
        <v>139</v>
      </c>
      <c r="J361" s="15" t="s">
        <v>141</v>
      </c>
      <c r="K361" s="15" t="s">
        <v>297</v>
      </c>
      <c r="L361" s="15" t="s">
        <v>305</v>
      </c>
      <c r="M361" s="15">
        <v>0.63800000000000001</v>
      </c>
      <c r="N361" s="15">
        <v>0.50600000000000001</v>
      </c>
      <c r="O361" s="15">
        <v>3.9E-2</v>
      </c>
      <c r="P361" s="15">
        <v>0.44500000000000001</v>
      </c>
      <c r="Q361" s="15">
        <v>0.29499999999999998</v>
      </c>
      <c r="R361" s="15">
        <v>0.86299999999999999</v>
      </c>
      <c r="S361" s="15">
        <v>13.132999999999999</v>
      </c>
      <c r="U361" s="15">
        <v>723776.80200000003</v>
      </c>
      <c r="V361" s="15">
        <v>170</v>
      </c>
    </row>
    <row r="362" spans="2:22" x14ac:dyDescent="0.25">
      <c r="B362" s="15" t="s">
        <v>122</v>
      </c>
      <c r="C362" s="15" t="s">
        <v>207</v>
      </c>
      <c r="D362" s="15" t="s">
        <v>243</v>
      </c>
      <c r="E362" s="15">
        <v>2023</v>
      </c>
      <c r="F362" s="15" t="s">
        <v>162</v>
      </c>
      <c r="G362" s="15" t="s">
        <v>133</v>
      </c>
      <c r="H362" s="15" t="s">
        <v>296</v>
      </c>
      <c r="I362" s="15" t="s">
        <v>139</v>
      </c>
      <c r="J362" s="15" t="s">
        <v>141</v>
      </c>
      <c r="K362" s="15" t="s">
        <v>297</v>
      </c>
      <c r="M362" s="15">
        <v>0.498</v>
      </c>
      <c r="N362" s="15">
        <v>0.39200000000000002</v>
      </c>
      <c r="O362" s="15">
        <v>2.7E-2</v>
      </c>
      <c r="P362" s="15">
        <v>0.39800000000000002</v>
      </c>
      <c r="Q362" s="15">
        <v>0.22900000000000001</v>
      </c>
      <c r="R362" s="15">
        <v>0.65400000000000003</v>
      </c>
      <c r="S362" s="15">
        <v>13.250999999999999</v>
      </c>
      <c r="U362" s="15">
        <v>715593.821</v>
      </c>
      <c r="V362" s="15">
        <v>210</v>
      </c>
    </row>
    <row r="363" spans="2:22" x14ac:dyDescent="0.25">
      <c r="B363" s="15" t="s">
        <v>122</v>
      </c>
      <c r="C363" s="15" t="s">
        <v>207</v>
      </c>
      <c r="D363" s="15" t="s">
        <v>244</v>
      </c>
      <c r="E363" s="15">
        <v>2023</v>
      </c>
      <c r="F363" s="15" t="s">
        <v>162</v>
      </c>
      <c r="G363" s="15" t="s">
        <v>133</v>
      </c>
      <c r="H363" s="15" t="s">
        <v>296</v>
      </c>
      <c r="I363" s="15" t="s">
        <v>139</v>
      </c>
      <c r="J363" s="15" t="s">
        <v>141</v>
      </c>
      <c r="K363" s="15" t="s">
        <v>297</v>
      </c>
      <c r="L363" s="15" t="s">
        <v>296</v>
      </c>
      <c r="M363" s="15">
        <v>0.53400000000000003</v>
      </c>
      <c r="N363" s="15">
        <v>0.36699999999999999</v>
      </c>
      <c r="O363" s="15">
        <v>4.0000000000000001E-3</v>
      </c>
      <c r="P363" s="15">
        <v>0.44700000000000001</v>
      </c>
      <c r="Q363" s="15">
        <v>0.28199999999999997</v>
      </c>
      <c r="R363" s="15">
        <v>0.68500000000000005</v>
      </c>
      <c r="S363" s="15">
        <v>12.694000000000001</v>
      </c>
      <c r="U363" s="15">
        <v>490387.26400000002</v>
      </c>
      <c r="V363" s="15">
        <v>8480</v>
      </c>
    </row>
    <row r="364" spans="2:22" ht="30" x14ac:dyDescent="0.25">
      <c r="B364" s="15" t="s">
        <v>122</v>
      </c>
      <c r="C364" s="15" t="s">
        <v>207</v>
      </c>
      <c r="D364" s="15" t="s">
        <v>244</v>
      </c>
      <c r="E364" s="15">
        <v>2023</v>
      </c>
      <c r="F364" s="15" t="s">
        <v>162</v>
      </c>
      <c r="G364" s="15" t="s">
        <v>133</v>
      </c>
      <c r="H364" s="15" t="s">
        <v>296</v>
      </c>
      <c r="I364" s="15" t="s">
        <v>139</v>
      </c>
      <c r="J364" s="15" t="s">
        <v>141</v>
      </c>
      <c r="K364" s="15" t="s">
        <v>297</v>
      </c>
      <c r="L364" s="15" t="s">
        <v>298</v>
      </c>
      <c r="M364" s="15">
        <v>0.32500000000000001</v>
      </c>
      <c r="N364" s="15">
        <v>0.215</v>
      </c>
      <c r="O364" s="15">
        <v>2.5999999999999999E-2</v>
      </c>
      <c r="P364" s="15">
        <v>0.26800000000000002</v>
      </c>
      <c r="Q364" s="15">
        <v>0.16600000000000001</v>
      </c>
      <c r="R364" s="15">
        <v>0.41599999999999998</v>
      </c>
      <c r="S364" s="15">
        <v>12.922000000000001</v>
      </c>
      <c r="U364" s="15">
        <v>491840.51</v>
      </c>
      <c r="V364" s="15">
        <v>70</v>
      </c>
    </row>
    <row r="365" spans="2:22" x14ac:dyDescent="0.25">
      <c r="B365" s="15" t="s">
        <v>122</v>
      </c>
      <c r="C365" s="15" t="s">
        <v>207</v>
      </c>
      <c r="D365" s="15" t="s">
        <v>244</v>
      </c>
      <c r="E365" s="15">
        <v>2023</v>
      </c>
      <c r="F365" s="15" t="s">
        <v>162</v>
      </c>
      <c r="G365" s="15" t="s">
        <v>133</v>
      </c>
      <c r="H365" s="15" t="s">
        <v>296</v>
      </c>
      <c r="I365" s="15" t="s">
        <v>139</v>
      </c>
      <c r="J365" s="15" t="s">
        <v>141</v>
      </c>
      <c r="K365" s="15" t="s">
        <v>297</v>
      </c>
      <c r="L365" s="15" t="s">
        <v>299</v>
      </c>
      <c r="M365" s="15">
        <v>0.70599999999999996</v>
      </c>
      <c r="N365" s="15">
        <v>0.48699999999999999</v>
      </c>
      <c r="O365" s="15">
        <v>3.9E-2</v>
      </c>
      <c r="P365" s="15">
        <v>0.55000000000000004</v>
      </c>
      <c r="Q365" s="15">
        <v>0.34599999999999997</v>
      </c>
      <c r="R365" s="15">
        <v>0.91700000000000004</v>
      </c>
      <c r="S365" s="15">
        <v>12.811999999999999</v>
      </c>
      <c r="U365" s="15">
        <v>489735.03600000002</v>
      </c>
      <c r="V365" s="15">
        <v>160</v>
      </c>
    </row>
    <row r="366" spans="2:22" ht="30" x14ac:dyDescent="0.25">
      <c r="B366" s="15" t="s">
        <v>122</v>
      </c>
      <c r="C366" s="15" t="s">
        <v>207</v>
      </c>
      <c r="D366" s="15" t="s">
        <v>244</v>
      </c>
      <c r="E366" s="15">
        <v>2023</v>
      </c>
      <c r="F366" s="15" t="s">
        <v>162</v>
      </c>
      <c r="G366" s="15" t="s">
        <v>133</v>
      </c>
      <c r="H366" s="15" t="s">
        <v>296</v>
      </c>
      <c r="I366" s="15" t="s">
        <v>139</v>
      </c>
      <c r="J366" s="15" t="s">
        <v>141</v>
      </c>
      <c r="K366" s="15" t="s">
        <v>297</v>
      </c>
      <c r="L366" s="15" t="s">
        <v>300</v>
      </c>
      <c r="M366" s="15">
        <v>0.434</v>
      </c>
      <c r="N366" s="15">
        <v>0.35</v>
      </c>
      <c r="O366" s="15">
        <v>3.3000000000000002E-2</v>
      </c>
      <c r="P366" s="15">
        <v>0.32500000000000001</v>
      </c>
      <c r="Q366" s="15">
        <v>0.182</v>
      </c>
      <c r="R366" s="15">
        <v>0.56999999999999995</v>
      </c>
      <c r="S366" s="15">
        <v>12.949</v>
      </c>
      <c r="U366" s="15">
        <v>497026.75599999999</v>
      </c>
      <c r="V366" s="15">
        <v>110</v>
      </c>
    </row>
    <row r="367" spans="2:22" x14ac:dyDescent="0.25">
      <c r="B367" s="15" t="s">
        <v>122</v>
      </c>
      <c r="C367" s="15" t="s">
        <v>207</v>
      </c>
      <c r="D367" s="15" t="s">
        <v>244</v>
      </c>
      <c r="E367" s="15">
        <v>2023</v>
      </c>
      <c r="F367" s="15" t="s">
        <v>162</v>
      </c>
      <c r="G367" s="15" t="s">
        <v>133</v>
      </c>
      <c r="H367" s="15" t="s">
        <v>296</v>
      </c>
      <c r="I367" s="15" t="s">
        <v>139</v>
      </c>
      <c r="J367" s="15" t="s">
        <v>141</v>
      </c>
      <c r="K367" s="15" t="s">
        <v>297</v>
      </c>
      <c r="L367" s="15" t="s">
        <v>301</v>
      </c>
      <c r="M367" s="15">
        <v>0.51800000000000002</v>
      </c>
      <c r="N367" s="15">
        <v>0.33900000000000002</v>
      </c>
      <c r="O367" s="15">
        <v>4.0000000000000001E-3</v>
      </c>
      <c r="P367" s="15">
        <v>0.443</v>
      </c>
      <c r="Q367" s="15">
        <v>0.28199999999999997</v>
      </c>
      <c r="R367" s="15">
        <v>0.66400000000000003</v>
      </c>
      <c r="S367" s="15">
        <v>12.688000000000001</v>
      </c>
      <c r="U367" s="15">
        <v>489825.76299999998</v>
      </c>
      <c r="V367" s="15">
        <v>6780</v>
      </c>
    </row>
    <row r="368" spans="2:22" ht="30" x14ac:dyDescent="0.25">
      <c r="B368" s="15" t="s">
        <v>122</v>
      </c>
      <c r="C368" s="15" t="s">
        <v>207</v>
      </c>
      <c r="D368" s="15" t="s">
        <v>244</v>
      </c>
      <c r="E368" s="15">
        <v>2023</v>
      </c>
      <c r="F368" s="15" t="s">
        <v>162</v>
      </c>
      <c r="G368" s="15" t="s">
        <v>133</v>
      </c>
      <c r="H368" s="15" t="s">
        <v>296</v>
      </c>
      <c r="I368" s="15" t="s">
        <v>139</v>
      </c>
      <c r="J368" s="15" t="s">
        <v>141</v>
      </c>
      <c r="K368" s="15" t="s">
        <v>297</v>
      </c>
      <c r="L368" s="15" t="s">
        <v>302</v>
      </c>
      <c r="M368" s="15">
        <v>0.57499999999999996</v>
      </c>
      <c r="N368" s="15">
        <v>0.376</v>
      </c>
      <c r="O368" s="15">
        <v>1.9E-2</v>
      </c>
      <c r="P368" s="15">
        <v>0.47499999999999998</v>
      </c>
      <c r="Q368" s="15">
        <v>0.315</v>
      </c>
      <c r="R368" s="15">
        <v>0.745</v>
      </c>
      <c r="S368" s="15">
        <v>12.741</v>
      </c>
      <c r="U368" s="15">
        <v>488667.201</v>
      </c>
      <c r="V368" s="15">
        <v>410</v>
      </c>
    </row>
    <row r="369" spans="2:22" ht="30" x14ac:dyDescent="0.25">
      <c r="B369" s="15" t="s">
        <v>122</v>
      </c>
      <c r="C369" s="15" t="s">
        <v>207</v>
      </c>
      <c r="D369" s="15" t="s">
        <v>244</v>
      </c>
      <c r="E369" s="15">
        <v>2023</v>
      </c>
      <c r="F369" s="15" t="s">
        <v>162</v>
      </c>
      <c r="G369" s="15" t="s">
        <v>133</v>
      </c>
      <c r="H369" s="15" t="s">
        <v>296</v>
      </c>
      <c r="I369" s="15" t="s">
        <v>139</v>
      </c>
      <c r="J369" s="15" t="s">
        <v>141</v>
      </c>
      <c r="K369" s="15" t="s">
        <v>297</v>
      </c>
      <c r="L369" s="15" t="s">
        <v>303</v>
      </c>
      <c r="M369" s="15">
        <v>0.70799999999999996</v>
      </c>
      <c r="N369" s="15">
        <v>0.55700000000000005</v>
      </c>
      <c r="O369" s="15">
        <v>3.2000000000000001E-2</v>
      </c>
      <c r="P369" s="15">
        <v>0.56399999999999995</v>
      </c>
      <c r="Q369" s="15">
        <v>0.35299999999999998</v>
      </c>
      <c r="R369" s="15">
        <v>0.89300000000000002</v>
      </c>
      <c r="S369" s="15">
        <v>12.459</v>
      </c>
      <c r="U369" s="15">
        <v>498988.76699999999</v>
      </c>
      <c r="V369" s="15">
        <v>310</v>
      </c>
    </row>
    <row r="370" spans="2:22" x14ac:dyDescent="0.25">
      <c r="B370" s="15" t="s">
        <v>122</v>
      </c>
      <c r="C370" s="15" t="s">
        <v>207</v>
      </c>
      <c r="D370" s="15" t="s">
        <v>244</v>
      </c>
      <c r="E370" s="15">
        <v>2023</v>
      </c>
      <c r="F370" s="15" t="s">
        <v>162</v>
      </c>
      <c r="G370" s="15" t="s">
        <v>133</v>
      </c>
      <c r="H370" s="15" t="s">
        <v>296</v>
      </c>
      <c r="I370" s="15" t="s">
        <v>139</v>
      </c>
      <c r="J370" s="15" t="s">
        <v>141</v>
      </c>
      <c r="K370" s="15" t="s">
        <v>297</v>
      </c>
      <c r="L370" s="15" t="s">
        <v>304</v>
      </c>
      <c r="M370" s="15">
        <v>0.96399999999999997</v>
      </c>
      <c r="N370" s="15">
        <v>0.56699999999999995</v>
      </c>
      <c r="O370" s="15">
        <v>7.2999999999999995E-2</v>
      </c>
      <c r="P370" s="15">
        <v>0.91100000000000003</v>
      </c>
      <c r="Q370" s="15">
        <v>0.56000000000000005</v>
      </c>
      <c r="R370" s="15">
        <v>1.2390000000000001</v>
      </c>
      <c r="S370" s="15">
        <v>12.718</v>
      </c>
      <c r="U370" s="15">
        <v>493997.72399999999</v>
      </c>
      <c r="V370" s="15">
        <v>60</v>
      </c>
    </row>
    <row r="371" spans="2:22" ht="30" x14ac:dyDescent="0.25">
      <c r="B371" s="15" t="s">
        <v>122</v>
      </c>
      <c r="C371" s="15" t="s">
        <v>207</v>
      </c>
      <c r="D371" s="15" t="s">
        <v>244</v>
      </c>
      <c r="E371" s="15">
        <v>2023</v>
      </c>
      <c r="F371" s="15" t="s">
        <v>162</v>
      </c>
      <c r="G371" s="15" t="s">
        <v>133</v>
      </c>
      <c r="H371" s="15" t="s">
        <v>296</v>
      </c>
      <c r="I371" s="15" t="s">
        <v>139</v>
      </c>
      <c r="J371" s="15" t="s">
        <v>141</v>
      </c>
      <c r="K371" s="15" t="s">
        <v>297</v>
      </c>
      <c r="L371" s="15" t="s">
        <v>305</v>
      </c>
      <c r="M371" s="15">
        <v>0.65300000000000002</v>
      </c>
      <c r="N371" s="15">
        <v>0.499</v>
      </c>
      <c r="O371" s="15">
        <v>3.7999999999999999E-2</v>
      </c>
      <c r="P371" s="15">
        <v>0.48099999999999998</v>
      </c>
      <c r="Q371" s="15">
        <v>0.309</v>
      </c>
      <c r="R371" s="15">
        <v>0.79500000000000004</v>
      </c>
      <c r="S371" s="15">
        <v>12.705</v>
      </c>
      <c r="U371" s="15">
        <v>494616.5</v>
      </c>
      <c r="V371" s="15">
        <v>170</v>
      </c>
    </row>
    <row r="372" spans="2:22" x14ac:dyDescent="0.25">
      <c r="B372" s="15" t="s">
        <v>122</v>
      </c>
      <c r="C372" s="15" t="s">
        <v>207</v>
      </c>
      <c r="D372" s="15" t="s">
        <v>244</v>
      </c>
      <c r="E372" s="15">
        <v>2023</v>
      </c>
      <c r="F372" s="15" t="s">
        <v>162</v>
      </c>
      <c r="G372" s="15" t="s">
        <v>133</v>
      </c>
      <c r="H372" s="15" t="s">
        <v>296</v>
      </c>
      <c r="I372" s="15" t="s">
        <v>139</v>
      </c>
      <c r="J372" s="15" t="s">
        <v>141</v>
      </c>
      <c r="K372" s="15" t="s">
        <v>297</v>
      </c>
      <c r="M372" s="15">
        <v>0.52700000000000002</v>
      </c>
      <c r="N372" s="15">
        <v>0.40699999999999997</v>
      </c>
      <c r="O372" s="15">
        <v>2.8000000000000001E-2</v>
      </c>
      <c r="P372" s="15">
        <v>0.42899999999999999</v>
      </c>
      <c r="Q372" s="15">
        <v>0.22900000000000001</v>
      </c>
      <c r="R372" s="15">
        <v>0.68500000000000005</v>
      </c>
      <c r="S372" s="15">
        <v>12.792</v>
      </c>
      <c r="U372" s="15">
        <v>489198.266</v>
      </c>
      <c r="V372" s="15">
        <v>210</v>
      </c>
    </row>
    <row r="373" spans="2:22" x14ac:dyDescent="0.25">
      <c r="B373" s="15" t="s">
        <v>122</v>
      </c>
      <c r="C373" s="15" t="s">
        <v>207</v>
      </c>
      <c r="D373" s="15" t="s">
        <v>245</v>
      </c>
      <c r="E373" s="15">
        <v>2023</v>
      </c>
      <c r="F373" s="15" t="s">
        <v>162</v>
      </c>
      <c r="G373" s="15" t="s">
        <v>133</v>
      </c>
      <c r="H373" s="15" t="s">
        <v>296</v>
      </c>
      <c r="I373" s="15" t="s">
        <v>139</v>
      </c>
      <c r="J373" s="15" t="s">
        <v>141</v>
      </c>
      <c r="K373" s="15" t="s">
        <v>297</v>
      </c>
      <c r="L373" s="15" t="s">
        <v>296</v>
      </c>
      <c r="M373" s="15">
        <v>0.54400000000000004</v>
      </c>
      <c r="N373" s="15">
        <v>0.372</v>
      </c>
      <c r="O373" s="15">
        <v>4.0000000000000001E-3</v>
      </c>
      <c r="P373" s="15">
        <v>0.45600000000000002</v>
      </c>
      <c r="Q373" s="15">
        <v>0.29099999999999998</v>
      </c>
      <c r="R373" s="15">
        <v>0.69599999999999995</v>
      </c>
      <c r="S373" s="15">
        <v>12.694000000000001</v>
      </c>
      <c r="U373" s="15">
        <v>490385.61599999998</v>
      </c>
      <c r="V373" s="15">
        <v>8480</v>
      </c>
    </row>
    <row r="374" spans="2:22" ht="30" x14ac:dyDescent="0.25">
      <c r="B374" s="15" t="s">
        <v>122</v>
      </c>
      <c r="C374" s="15" t="s">
        <v>207</v>
      </c>
      <c r="D374" s="15" t="s">
        <v>245</v>
      </c>
      <c r="E374" s="15">
        <v>2023</v>
      </c>
      <c r="F374" s="15" t="s">
        <v>162</v>
      </c>
      <c r="G374" s="15" t="s">
        <v>133</v>
      </c>
      <c r="H374" s="15" t="s">
        <v>296</v>
      </c>
      <c r="I374" s="15" t="s">
        <v>139</v>
      </c>
      <c r="J374" s="15" t="s">
        <v>141</v>
      </c>
      <c r="K374" s="15" t="s">
        <v>297</v>
      </c>
      <c r="L374" s="15" t="s">
        <v>298</v>
      </c>
      <c r="M374" s="15">
        <v>0.32</v>
      </c>
      <c r="N374" s="15">
        <v>0.22</v>
      </c>
      <c r="O374" s="15">
        <v>2.5999999999999999E-2</v>
      </c>
      <c r="P374" s="15">
        <v>0.27500000000000002</v>
      </c>
      <c r="Q374" s="15">
        <v>0.156</v>
      </c>
      <c r="R374" s="15">
        <v>0.434</v>
      </c>
      <c r="S374" s="15">
        <v>12.922000000000001</v>
      </c>
      <c r="U374" s="15">
        <v>491838.25799999997</v>
      </c>
      <c r="V374" s="15">
        <v>70</v>
      </c>
    </row>
    <row r="375" spans="2:22" x14ac:dyDescent="0.25">
      <c r="B375" s="15" t="s">
        <v>122</v>
      </c>
      <c r="C375" s="15" t="s">
        <v>207</v>
      </c>
      <c r="D375" s="15" t="s">
        <v>245</v>
      </c>
      <c r="E375" s="15">
        <v>2023</v>
      </c>
      <c r="F375" s="15" t="s">
        <v>162</v>
      </c>
      <c r="G375" s="15" t="s">
        <v>133</v>
      </c>
      <c r="H375" s="15" t="s">
        <v>296</v>
      </c>
      <c r="I375" s="15" t="s">
        <v>139</v>
      </c>
      <c r="J375" s="15" t="s">
        <v>141</v>
      </c>
      <c r="K375" s="15" t="s">
        <v>297</v>
      </c>
      <c r="L375" s="15" t="s">
        <v>299</v>
      </c>
      <c r="M375" s="15">
        <v>0.753</v>
      </c>
      <c r="N375" s="15">
        <v>0.51400000000000001</v>
      </c>
      <c r="O375" s="15">
        <v>4.1000000000000002E-2</v>
      </c>
      <c r="P375" s="15">
        <v>0.63</v>
      </c>
      <c r="Q375" s="15">
        <v>0.378</v>
      </c>
      <c r="R375" s="15">
        <v>0.96099999999999997</v>
      </c>
      <c r="S375" s="15">
        <v>12.813000000000001</v>
      </c>
      <c r="U375" s="15">
        <v>489736.18099999998</v>
      </c>
      <c r="V375" s="15">
        <v>160</v>
      </c>
    </row>
    <row r="376" spans="2:22" ht="30" x14ac:dyDescent="0.25">
      <c r="B376" s="15" t="s">
        <v>122</v>
      </c>
      <c r="C376" s="15" t="s">
        <v>207</v>
      </c>
      <c r="D376" s="15" t="s">
        <v>245</v>
      </c>
      <c r="E376" s="15">
        <v>2023</v>
      </c>
      <c r="F376" s="15" t="s">
        <v>162</v>
      </c>
      <c r="G376" s="15" t="s">
        <v>133</v>
      </c>
      <c r="H376" s="15" t="s">
        <v>296</v>
      </c>
      <c r="I376" s="15" t="s">
        <v>139</v>
      </c>
      <c r="J376" s="15" t="s">
        <v>141</v>
      </c>
      <c r="K376" s="15" t="s">
        <v>297</v>
      </c>
      <c r="L376" s="15" t="s">
        <v>300</v>
      </c>
      <c r="M376" s="15">
        <v>0.46600000000000003</v>
      </c>
      <c r="N376" s="15">
        <v>0.376</v>
      </c>
      <c r="O376" s="15">
        <v>3.5999999999999997E-2</v>
      </c>
      <c r="P376" s="15">
        <v>0.33300000000000002</v>
      </c>
      <c r="Q376" s="15">
        <v>0.17899999999999999</v>
      </c>
      <c r="R376" s="15">
        <v>0.66800000000000004</v>
      </c>
      <c r="S376" s="15">
        <v>12.949</v>
      </c>
      <c r="U376" s="15">
        <v>497023.78399999999</v>
      </c>
      <c r="V376" s="15">
        <v>110</v>
      </c>
    </row>
    <row r="377" spans="2:22" x14ac:dyDescent="0.25">
      <c r="B377" s="15" t="s">
        <v>122</v>
      </c>
      <c r="C377" s="15" t="s">
        <v>207</v>
      </c>
      <c r="D377" s="15" t="s">
        <v>245</v>
      </c>
      <c r="E377" s="15">
        <v>2023</v>
      </c>
      <c r="F377" s="15" t="s">
        <v>162</v>
      </c>
      <c r="G377" s="15" t="s">
        <v>133</v>
      </c>
      <c r="H377" s="15" t="s">
        <v>296</v>
      </c>
      <c r="I377" s="15" t="s">
        <v>139</v>
      </c>
      <c r="J377" s="15" t="s">
        <v>141</v>
      </c>
      <c r="K377" s="15" t="s">
        <v>297</v>
      </c>
      <c r="L377" s="15" t="s">
        <v>301</v>
      </c>
      <c r="M377" s="15">
        <v>0.52400000000000002</v>
      </c>
      <c r="N377" s="15">
        <v>0.33800000000000002</v>
      </c>
      <c r="O377" s="15">
        <v>4.0000000000000001E-3</v>
      </c>
      <c r="P377" s="15">
        <v>0.45</v>
      </c>
      <c r="Q377" s="15">
        <v>0.28999999999999998</v>
      </c>
      <c r="R377" s="15">
        <v>0.67500000000000004</v>
      </c>
      <c r="S377" s="15">
        <v>12.688000000000001</v>
      </c>
      <c r="U377" s="15">
        <v>489824.375</v>
      </c>
      <c r="V377" s="15">
        <v>6780</v>
      </c>
    </row>
    <row r="378" spans="2:22" ht="30" x14ac:dyDescent="0.25">
      <c r="B378" s="15" t="s">
        <v>122</v>
      </c>
      <c r="C378" s="15" t="s">
        <v>207</v>
      </c>
      <c r="D378" s="15" t="s">
        <v>245</v>
      </c>
      <c r="E378" s="15">
        <v>2023</v>
      </c>
      <c r="F378" s="15" t="s">
        <v>162</v>
      </c>
      <c r="G378" s="15" t="s">
        <v>133</v>
      </c>
      <c r="H378" s="15" t="s">
        <v>296</v>
      </c>
      <c r="I378" s="15" t="s">
        <v>139</v>
      </c>
      <c r="J378" s="15" t="s">
        <v>141</v>
      </c>
      <c r="K378" s="15" t="s">
        <v>297</v>
      </c>
      <c r="L378" s="15" t="s">
        <v>302</v>
      </c>
      <c r="M378" s="15">
        <v>0.60399999999999998</v>
      </c>
      <c r="N378" s="15">
        <v>0.42499999999999999</v>
      </c>
      <c r="O378" s="15">
        <v>2.1000000000000001E-2</v>
      </c>
      <c r="P378" s="15">
        <v>0.49199999999999999</v>
      </c>
      <c r="Q378" s="15">
        <v>0.32700000000000001</v>
      </c>
      <c r="R378" s="15">
        <v>0.755</v>
      </c>
      <c r="S378" s="15">
        <v>12.741</v>
      </c>
      <c r="U378" s="15">
        <v>488664.55099999998</v>
      </c>
      <c r="V378" s="15">
        <v>410</v>
      </c>
    </row>
    <row r="379" spans="2:22" ht="30" x14ac:dyDescent="0.25">
      <c r="B379" s="15" t="s">
        <v>122</v>
      </c>
      <c r="C379" s="15" t="s">
        <v>207</v>
      </c>
      <c r="D379" s="15" t="s">
        <v>245</v>
      </c>
      <c r="E379" s="15">
        <v>2023</v>
      </c>
      <c r="F379" s="15" t="s">
        <v>162</v>
      </c>
      <c r="G379" s="15" t="s">
        <v>133</v>
      </c>
      <c r="H379" s="15" t="s">
        <v>296</v>
      </c>
      <c r="I379" s="15" t="s">
        <v>139</v>
      </c>
      <c r="J379" s="15" t="s">
        <v>141</v>
      </c>
      <c r="K379" s="15" t="s">
        <v>297</v>
      </c>
      <c r="L379" s="15" t="s">
        <v>303</v>
      </c>
      <c r="M379" s="15">
        <v>0.73099999999999998</v>
      </c>
      <c r="N379" s="15">
        <v>0.55700000000000005</v>
      </c>
      <c r="O379" s="15">
        <v>3.2000000000000001E-2</v>
      </c>
      <c r="P379" s="15">
        <v>0.58899999999999997</v>
      </c>
      <c r="Q379" s="15">
        <v>0.36599999999999999</v>
      </c>
      <c r="R379" s="15">
        <v>0.96</v>
      </c>
      <c r="S379" s="15">
        <v>12.459</v>
      </c>
      <c r="U379" s="15">
        <v>498989.25199999998</v>
      </c>
      <c r="V379" s="15">
        <v>310</v>
      </c>
    </row>
    <row r="380" spans="2:22" x14ac:dyDescent="0.25">
      <c r="B380" s="15" t="s">
        <v>122</v>
      </c>
      <c r="C380" s="15" t="s">
        <v>207</v>
      </c>
      <c r="D380" s="15" t="s">
        <v>245</v>
      </c>
      <c r="E380" s="15">
        <v>2023</v>
      </c>
      <c r="F380" s="15" t="s">
        <v>162</v>
      </c>
      <c r="G380" s="15" t="s">
        <v>133</v>
      </c>
      <c r="H380" s="15" t="s">
        <v>296</v>
      </c>
      <c r="I380" s="15" t="s">
        <v>139</v>
      </c>
      <c r="J380" s="15" t="s">
        <v>141</v>
      </c>
      <c r="K380" s="15" t="s">
        <v>297</v>
      </c>
      <c r="L380" s="15" t="s">
        <v>304</v>
      </c>
      <c r="M380" s="15">
        <v>1.0009999999999999</v>
      </c>
      <c r="N380" s="15">
        <v>0.55200000000000005</v>
      </c>
      <c r="O380" s="15">
        <v>7.0999999999999994E-2</v>
      </c>
      <c r="P380" s="15">
        <v>0.95</v>
      </c>
      <c r="Q380" s="15">
        <v>0.56200000000000006</v>
      </c>
      <c r="R380" s="15">
        <v>1.4079999999999999</v>
      </c>
      <c r="S380" s="15">
        <v>12.718</v>
      </c>
      <c r="U380" s="15">
        <v>493998.33500000002</v>
      </c>
      <c r="V380" s="15">
        <v>60</v>
      </c>
    </row>
    <row r="381" spans="2:22" ht="30" x14ac:dyDescent="0.25">
      <c r="B381" s="15" t="s">
        <v>122</v>
      </c>
      <c r="C381" s="15" t="s">
        <v>207</v>
      </c>
      <c r="D381" s="15" t="s">
        <v>245</v>
      </c>
      <c r="E381" s="15">
        <v>2023</v>
      </c>
      <c r="F381" s="15" t="s">
        <v>162</v>
      </c>
      <c r="G381" s="15" t="s">
        <v>133</v>
      </c>
      <c r="H381" s="15" t="s">
        <v>296</v>
      </c>
      <c r="I381" s="15" t="s">
        <v>139</v>
      </c>
      <c r="J381" s="15" t="s">
        <v>141</v>
      </c>
      <c r="K381" s="15" t="s">
        <v>297</v>
      </c>
      <c r="L381" s="15" t="s">
        <v>305</v>
      </c>
      <c r="M381" s="15">
        <v>0.67100000000000004</v>
      </c>
      <c r="N381" s="15">
        <v>0.505</v>
      </c>
      <c r="O381" s="15">
        <v>3.9E-2</v>
      </c>
      <c r="P381" s="15">
        <v>0.51400000000000001</v>
      </c>
      <c r="Q381" s="15">
        <v>0.312</v>
      </c>
      <c r="R381" s="15">
        <v>0.89800000000000002</v>
      </c>
      <c r="S381" s="15">
        <v>12.705</v>
      </c>
      <c r="U381" s="15">
        <v>494615.90899999999</v>
      </c>
      <c r="V381" s="15">
        <v>170</v>
      </c>
    </row>
    <row r="382" spans="2:22" x14ac:dyDescent="0.25">
      <c r="B382" s="15" t="s">
        <v>122</v>
      </c>
      <c r="C382" s="15" t="s">
        <v>207</v>
      </c>
      <c r="D382" s="15" t="s">
        <v>245</v>
      </c>
      <c r="E382" s="15">
        <v>2023</v>
      </c>
      <c r="F382" s="15" t="s">
        <v>162</v>
      </c>
      <c r="G382" s="15" t="s">
        <v>133</v>
      </c>
      <c r="H382" s="15" t="s">
        <v>296</v>
      </c>
      <c r="I382" s="15" t="s">
        <v>139</v>
      </c>
      <c r="J382" s="15" t="s">
        <v>141</v>
      </c>
      <c r="K382" s="15" t="s">
        <v>297</v>
      </c>
      <c r="M382" s="15">
        <v>0.55200000000000005</v>
      </c>
      <c r="N382" s="15">
        <v>0.441</v>
      </c>
      <c r="O382" s="15">
        <v>0.03</v>
      </c>
      <c r="P382" s="15">
        <v>0.443</v>
      </c>
      <c r="Q382" s="15">
        <v>0.23400000000000001</v>
      </c>
      <c r="R382" s="15">
        <v>0.71699999999999997</v>
      </c>
      <c r="S382" s="15">
        <v>12.791</v>
      </c>
      <c r="U382" s="15">
        <v>489182.74300000002</v>
      </c>
      <c r="V382" s="15">
        <v>210</v>
      </c>
    </row>
    <row r="383" spans="2:22" x14ac:dyDescent="0.25">
      <c r="B383" s="15" t="s">
        <v>122</v>
      </c>
      <c r="C383" s="15" t="s">
        <v>207</v>
      </c>
      <c r="D383" s="15" t="s">
        <v>246</v>
      </c>
      <c r="E383" s="15">
        <v>2023</v>
      </c>
      <c r="F383" s="15" t="s">
        <v>162</v>
      </c>
      <c r="G383" s="15" t="s">
        <v>133</v>
      </c>
      <c r="H383" s="15" t="s">
        <v>296</v>
      </c>
      <c r="I383" s="15" t="s">
        <v>139</v>
      </c>
      <c r="J383" s="15" t="s">
        <v>141</v>
      </c>
      <c r="K383" s="15" t="s">
        <v>297</v>
      </c>
      <c r="L383" s="15" t="s">
        <v>296</v>
      </c>
      <c r="M383" s="15">
        <v>0.53300000000000003</v>
      </c>
      <c r="N383" s="15">
        <v>0.36899999999999999</v>
      </c>
      <c r="O383" s="15">
        <v>4.0000000000000001E-3</v>
      </c>
      <c r="P383" s="15">
        <v>0.44600000000000001</v>
      </c>
      <c r="Q383" s="15">
        <v>0.28499999999999998</v>
      </c>
      <c r="R383" s="15">
        <v>0.67800000000000005</v>
      </c>
      <c r="S383" s="15">
        <v>12.18</v>
      </c>
      <c r="U383" s="15">
        <v>292329.408</v>
      </c>
      <c r="V383" s="15">
        <v>8480</v>
      </c>
    </row>
    <row r="384" spans="2:22" ht="30" x14ac:dyDescent="0.25">
      <c r="B384" s="15" t="s">
        <v>122</v>
      </c>
      <c r="C384" s="15" t="s">
        <v>207</v>
      </c>
      <c r="D384" s="15" t="s">
        <v>246</v>
      </c>
      <c r="E384" s="15">
        <v>2023</v>
      </c>
      <c r="F384" s="15" t="s">
        <v>162</v>
      </c>
      <c r="G384" s="15" t="s">
        <v>133</v>
      </c>
      <c r="H384" s="15" t="s">
        <v>296</v>
      </c>
      <c r="I384" s="15" t="s">
        <v>139</v>
      </c>
      <c r="J384" s="15" t="s">
        <v>141</v>
      </c>
      <c r="K384" s="15" t="s">
        <v>297</v>
      </c>
      <c r="L384" s="15" t="s">
        <v>298</v>
      </c>
      <c r="M384" s="15">
        <v>0.33900000000000002</v>
      </c>
      <c r="N384" s="15">
        <v>0.25</v>
      </c>
      <c r="O384" s="15">
        <v>0.03</v>
      </c>
      <c r="P384" s="15">
        <v>0.28399999999999997</v>
      </c>
      <c r="Q384" s="15">
        <v>0.16500000000000001</v>
      </c>
      <c r="R384" s="15">
        <v>0.40300000000000002</v>
      </c>
      <c r="S384" s="15">
        <v>12.398999999999999</v>
      </c>
      <c r="U384" s="15">
        <v>285180.62</v>
      </c>
      <c r="V384" s="15">
        <v>70</v>
      </c>
    </row>
    <row r="385" spans="2:22" x14ac:dyDescent="0.25">
      <c r="B385" s="15" t="s">
        <v>122</v>
      </c>
      <c r="C385" s="15" t="s">
        <v>207</v>
      </c>
      <c r="D385" s="15" t="s">
        <v>246</v>
      </c>
      <c r="E385" s="15">
        <v>2023</v>
      </c>
      <c r="F385" s="15" t="s">
        <v>162</v>
      </c>
      <c r="G385" s="15" t="s">
        <v>133</v>
      </c>
      <c r="H385" s="15" t="s">
        <v>296</v>
      </c>
      <c r="I385" s="15" t="s">
        <v>139</v>
      </c>
      <c r="J385" s="15" t="s">
        <v>141</v>
      </c>
      <c r="K385" s="15" t="s">
        <v>297</v>
      </c>
      <c r="L385" s="15" t="s">
        <v>299</v>
      </c>
      <c r="M385" s="15">
        <v>0.74</v>
      </c>
      <c r="N385" s="15">
        <v>0.50900000000000001</v>
      </c>
      <c r="O385" s="15">
        <v>0.04</v>
      </c>
      <c r="P385" s="15">
        <v>0.60899999999999999</v>
      </c>
      <c r="Q385" s="15">
        <v>0.38700000000000001</v>
      </c>
      <c r="R385" s="15">
        <v>0.90900000000000003</v>
      </c>
      <c r="S385" s="15">
        <v>12.282</v>
      </c>
      <c r="U385" s="15">
        <v>290091.05900000001</v>
      </c>
      <c r="V385" s="15">
        <v>160</v>
      </c>
    </row>
    <row r="386" spans="2:22" ht="30" x14ac:dyDescent="0.25">
      <c r="B386" s="15" t="s">
        <v>122</v>
      </c>
      <c r="C386" s="15" t="s">
        <v>207</v>
      </c>
      <c r="D386" s="15" t="s">
        <v>246</v>
      </c>
      <c r="E386" s="15">
        <v>2023</v>
      </c>
      <c r="F386" s="15" t="s">
        <v>162</v>
      </c>
      <c r="G386" s="15" t="s">
        <v>133</v>
      </c>
      <c r="H386" s="15" t="s">
        <v>296</v>
      </c>
      <c r="I386" s="15" t="s">
        <v>139</v>
      </c>
      <c r="J386" s="15" t="s">
        <v>141</v>
      </c>
      <c r="K386" s="15" t="s">
        <v>297</v>
      </c>
      <c r="L386" s="15" t="s">
        <v>300</v>
      </c>
      <c r="M386" s="15">
        <v>0.45700000000000002</v>
      </c>
      <c r="N386" s="15">
        <v>0.38900000000000001</v>
      </c>
      <c r="O386" s="15">
        <v>3.6999999999999998E-2</v>
      </c>
      <c r="P386" s="15">
        <v>0.32200000000000001</v>
      </c>
      <c r="Q386" s="15">
        <v>0.17499999999999999</v>
      </c>
      <c r="R386" s="15">
        <v>0.61299999999999999</v>
      </c>
      <c r="S386" s="15">
        <v>12.443</v>
      </c>
      <c r="U386" s="15">
        <v>291152.739</v>
      </c>
      <c r="V386" s="15">
        <v>110</v>
      </c>
    </row>
    <row r="387" spans="2:22" x14ac:dyDescent="0.25">
      <c r="B387" s="15" t="s">
        <v>122</v>
      </c>
      <c r="C387" s="15" t="s">
        <v>207</v>
      </c>
      <c r="D387" s="15" t="s">
        <v>246</v>
      </c>
      <c r="E387" s="15">
        <v>2023</v>
      </c>
      <c r="F387" s="15" t="s">
        <v>162</v>
      </c>
      <c r="G387" s="15" t="s">
        <v>133</v>
      </c>
      <c r="H387" s="15" t="s">
        <v>296</v>
      </c>
      <c r="I387" s="15" t="s">
        <v>139</v>
      </c>
      <c r="J387" s="15" t="s">
        <v>141</v>
      </c>
      <c r="K387" s="15" t="s">
        <v>297</v>
      </c>
      <c r="L387" s="15" t="s">
        <v>301</v>
      </c>
      <c r="M387" s="15">
        <v>0.51300000000000001</v>
      </c>
      <c r="N387" s="15">
        <v>0.33500000000000002</v>
      </c>
      <c r="O387" s="15">
        <v>4.0000000000000001E-3</v>
      </c>
      <c r="P387" s="15">
        <v>0.436</v>
      </c>
      <c r="Q387" s="15">
        <v>0.28299999999999997</v>
      </c>
      <c r="R387" s="15">
        <v>0.65400000000000003</v>
      </c>
      <c r="S387" s="15">
        <v>12.173999999999999</v>
      </c>
      <c r="U387" s="15">
        <v>292197.73100000003</v>
      </c>
      <c r="V387" s="15">
        <v>6780</v>
      </c>
    </row>
    <row r="388" spans="2:22" ht="30" x14ac:dyDescent="0.25">
      <c r="B388" s="15" t="s">
        <v>122</v>
      </c>
      <c r="C388" s="15" t="s">
        <v>207</v>
      </c>
      <c r="D388" s="15" t="s">
        <v>246</v>
      </c>
      <c r="E388" s="15">
        <v>2023</v>
      </c>
      <c r="F388" s="15" t="s">
        <v>162</v>
      </c>
      <c r="G388" s="15" t="s">
        <v>133</v>
      </c>
      <c r="H388" s="15" t="s">
        <v>296</v>
      </c>
      <c r="I388" s="15" t="s">
        <v>139</v>
      </c>
      <c r="J388" s="15" t="s">
        <v>141</v>
      </c>
      <c r="K388" s="15" t="s">
        <v>297</v>
      </c>
      <c r="L388" s="15" t="s">
        <v>302</v>
      </c>
      <c r="M388" s="15">
        <v>0.60199999999999998</v>
      </c>
      <c r="N388" s="15">
        <v>0.435</v>
      </c>
      <c r="O388" s="15">
        <v>2.1000000000000001E-2</v>
      </c>
      <c r="P388" s="15">
        <v>0.48399999999999999</v>
      </c>
      <c r="Q388" s="15">
        <v>0.316</v>
      </c>
      <c r="R388" s="15">
        <v>0.73299999999999998</v>
      </c>
      <c r="S388" s="15">
        <v>12.218</v>
      </c>
      <c r="U388" s="15">
        <v>290889.36599999998</v>
      </c>
      <c r="V388" s="15">
        <v>410</v>
      </c>
    </row>
    <row r="389" spans="2:22" ht="30" x14ac:dyDescent="0.25">
      <c r="B389" s="15" t="s">
        <v>122</v>
      </c>
      <c r="C389" s="15" t="s">
        <v>207</v>
      </c>
      <c r="D389" s="15" t="s">
        <v>246</v>
      </c>
      <c r="E389" s="15">
        <v>2023</v>
      </c>
      <c r="F389" s="15" t="s">
        <v>162</v>
      </c>
      <c r="G389" s="15" t="s">
        <v>133</v>
      </c>
      <c r="H389" s="15" t="s">
        <v>296</v>
      </c>
      <c r="I389" s="15" t="s">
        <v>139</v>
      </c>
      <c r="J389" s="15" t="s">
        <v>141</v>
      </c>
      <c r="K389" s="15" t="s">
        <v>297</v>
      </c>
      <c r="L389" s="15" t="s">
        <v>303</v>
      </c>
      <c r="M389" s="15">
        <v>0.70699999999999996</v>
      </c>
      <c r="N389" s="15">
        <v>0.54700000000000004</v>
      </c>
      <c r="O389" s="15">
        <v>3.1E-2</v>
      </c>
      <c r="P389" s="15">
        <v>0.57099999999999995</v>
      </c>
      <c r="Q389" s="15">
        <v>0.35499999999999998</v>
      </c>
      <c r="R389" s="15">
        <v>0.86899999999999999</v>
      </c>
      <c r="S389" s="15">
        <v>11.975</v>
      </c>
      <c r="U389" s="15">
        <v>300430.86900000001</v>
      </c>
      <c r="V389" s="15">
        <v>310</v>
      </c>
    </row>
    <row r="390" spans="2:22" x14ac:dyDescent="0.25">
      <c r="B390" s="15" t="s">
        <v>122</v>
      </c>
      <c r="C390" s="15" t="s">
        <v>207</v>
      </c>
      <c r="D390" s="15" t="s">
        <v>246</v>
      </c>
      <c r="E390" s="15">
        <v>2023</v>
      </c>
      <c r="F390" s="15" t="s">
        <v>162</v>
      </c>
      <c r="G390" s="15" t="s">
        <v>133</v>
      </c>
      <c r="H390" s="15" t="s">
        <v>296</v>
      </c>
      <c r="I390" s="15" t="s">
        <v>139</v>
      </c>
      <c r="J390" s="15" t="s">
        <v>141</v>
      </c>
      <c r="K390" s="15" t="s">
        <v>297</v>
      </c>
      <c r="L390" s="15" t="s">
        <v>304</v>
      </c>
      <c r="M390" s="15">
        <v>0.995</v>
      </c>
      <c r="N390" s="15">
        <v>0.57399999999999995</v>
      </c>
      <c r="O390" s="15">
        <v>7.3999999999999996E-2</v>
      </c>
      <c r="P390" s="15">
        <v>0.83599999999999997</v>
      </c>
      <c r="Q390" s="15">
        <v>0.56000000000000005</v>
      </c>
      <c r="R390" s="15">
        <v>1.3029999999999999</v>
      </c>
      <c r="S390" s="15">
        <v>12.204000000000001</v>
      </c>
      <c r="U390" s="15">
        <v>292471.42</v>
      </c>
      <c r="V390" s="15">
        <v>60</v>
      </c>
    </row>
    <row r="391" spans="2:22" ht="30" x14ac:dyDescent="0.25">
      <c r="B391" s="15" t="s">
        <v>122</v>
      </c>
      <c r="C391" s="15" t="s">
        <v>207</v>
      </c>
      <c r="D391" s="15" t="s">
        <v>246</v>
      </c>
      <c r="E391" s="15">
        <v>2023</v>
      </c>
      <c r="F391" s="15" t="s">
        <v>162</v>
      </c>
      <c r="G391" s="15" t="s">
        <v>133</v>
      </c>
      <c r="H391" s="15" t="s">
        <v>296</v>
      </c>
      <c r="I391" s="15" t="s">
        <v>139</v>
      </c>
      <c r="J391" s="15" t="s">
        <v>141</v>
      </c>
      <c r="K391" s="15" t="s">
        <v>297</v>
      </c>
      <c r="L391" s="15" t="s">
        <v>305</v>
      </c>
      <c r="M391" s="15">
        <v>0.66900000000000004</v>
      </c>
      <c r="N391" s="15">
        <v>0.50800000000000001</v>
      </c>
      <c r="O391" s="15">
        <v>3.9E-2</v>
      </c>
      <c r="P391" s="15">
        <v>0.51500000000000001</v>
      </c>
      <c r="Q391" s="15">
        <v>0.32300000000000001</v>
      </c>
      <c r="R391" s="15">
        <v>0.86199999999999999</v>
      </c>
      <c r="S391" s="15">
        <v>12.211</v>
      </c>
      <c r="U391" s="15">
        <v>292969.239</v>
      </c>
      <c r="V391" s="15">
        <v>170</v>
      </c>
    </row>
    <row r="392" spans="2:22" x14ac:dyDescent="0.25">
      <c r="B392" s="15" t="s">
        <v>122</v>
      </c>
      <c r="C392" s="15" t="s">
        <v>207</v>
      </c>
      <c r="D392" s="15" t="s">
        <v>246</v>
      </c>
      <c r="E392" s="15">
        <v>2023</v>
      </c>
      <c r="F392" s="15" t="s">
        <v>162</v>
      </c>
      <c r="G392" s="15" t="s">
        <v>133</v>
      </c>
      <c r="H392" s="15" t="s">
        <v>296</v>
      </c>
      <c r="I392" s="15" t="s">
        <v>139</v>
      </c>
      <c r="J392" s="15" t="s">
        <v>141</v>
      </c>
      <c r="K392" s="15" t="s">
        <v>297</v>
      </c>
      <c r="M392" s="15">
        <v>0.52700000000000002</v>
      </c>
      <c r="N392" s="15">
        <v>0.39600000000000002</v>
      </c>
      <c r="O392" s="15">
        <v>2.7E-2</v>
      </c>
      <c r="P392" s="15">
        <v>0.42699999999999999</v>
      </c>
      <c r="Q392" s="15">
        <v>0.216</v>
      </c>
      <c r="R392" s="15">
        <v>0.70199999999999996</v>
      </c>
      <c r="S392" s="15">
        <v>12.262</v>
      </c>
      <c r="U392" s="15">
        <v>290279.745</v>
      </c>
      <c r="V392" s="15">
        <v>210</v>
      </c>
    </row>
    <row r="393" spans="2:22" x14ac:dyDescent="0.25">
      <c r="B393" s="15" t="s">
        <v>122</v>
      </c>
      <c r="C393" s="15" t="s">
        <v>207</v>
      </c>
      <c r="D393" s="15" t="s">
        <v>247</v>
      </c>
      <c r="E393" s="15">
        <v>2023</v>
      </c>
      <c r="F393" s="15" t="s">
        <v>162</v>
      </c>
      <c r="G393" s="15" t="s">
        <v>133</v>
      </c>
      <c r="H393" s="15" t="s">
        <v>296</v>
      </c>
      <c r="I393" s="15" t="s">
        <v>139</v>
      </c>
      <c r="J393" s="15" t="s">
        <v>141</v>
      </c>
      <c r="K393" s="15" t="s">
        <v>297</v>
      </c>
      <c r="L393" s="15" t="s">
        <v>296</v>
      </c>
      <c r="M393" s="15">
        <v>0.51200000000000001</v>
      </c>
      <c r="N393" s="15">
        <v>0.35799999999999998</v>
      </c>
      <c r="O393" s="15">
        <v>4.0000000000000001E-3</v>
      </c>
      <c r="P393" s="15">
        <v>0.42399999999999999</v>
      </c>
      <c r="Q393" s="15">
        <v>0.27500000000000002</v>
      </c>
      <c r="R393" s="15">
        <v>0.64600000000000002</v>
      </c>
      <c r="S393" s="15">
        <v>12.18</v>
      </c>
      <c r="U393" s="15">
        <v>292329.20199999999</v>
      </c>
      <c r="V393" s="15">
        <v>8480</v>
      </c>
    </row>
    <row r="394" spans="2:22" ht="30" x14ac:dyDescent="0.25">
      <c r="B394" s="15" t="s">
        <v>122</v>
      </c>
      <c r="C394" s="15" t="s">
        <v>207</v>
      </c>
      <c r="D394" s="15" t="s">
        <v>247</v>
      </c>
      <c r="E394" s="15">
        <v>2023</v>
      </c>
      <c r="F394" s="15" t="s">
        <v>162</v>
      </c>
      <c r="G394" s="15" t="s">
        <v>133</v>
      </c>
      <c r="H394" s="15" t="s">
        <v>296</v>
      </c>
      <c r="I394" s="15" t="s">
        <v>139</v>
      </c>
      <c r="J394" s="15" t="s">
        <v>141</v>
      </c>
      <c r="K394" s="15" t="s">
        <v>297</v>
      </c>
      <c r="L394" s="15" t="s">
        <v>298</v>
      </c>
      <c r="M394" s="15">
        <v>0.34799999999999998</v>
      </c>
      <c r="N394" s="15">
        <v>0.254</v>
      </c>
      <c r="O394" s="15">
        <v>0.03</v>
      </c>
      <c r="P394" s="15">
        <v>0.28499999999999998</v>
      </c>
      <c r="Q394" s="15">
        <v>0.17</v>
      </c>
      <c r="R394" s="15">
        <v>0.40899999999999997</v>
      </c>
      <c r="S394" s="15">
        <v>12.398999999999999</v>
      </c>
      <c r="U394" s="15">
        <v>285180.81699999998</v>
      </c>
      <c r="V394" s="15">
        <v>70</v>
      </c>
    </row>
    <row r="395" spans="2:22" x14ac:dyDescent="0.25">
      <c r="B395" s="15" t="s">
        <v>122</v>
      </c>
      <c r="C395" s="15" t="s">
        <v>207</v>
      </c>
      <c r="D395" s="15" t="s">
        <v>247</v>
      </c>
      <c r="E395" s="15">
        <v>2023</v>
      </c>
      <c r="F395" s="15" t="s">
        <v>162</v>
      </c>
      <c r="G395" s="15" t="s">
        <v>133</v>
      </c>
      <c r="H395" s="15" t="s">
        <v>296</v>
      </c>
      <c r="I395" s="15" t="s">
        <v>139</v>
      </c>
      <c r="J395" s="15" t="s">
        <v>141</v>
      </c>
      <c r="K395" s="15" t="s">
        <v>297</v>
      </c>
      <c r="L395" s="15" t="s">
        <v>299</v>
      </c>
      <c r="M395" s="15">
        <v>0.70599999999999996</v>
      </c>
      <c r="N395" s="15">
        <v>0.46600000000000003</v>
      </c>
      <c r="O395" s="15">
        <v>3.6999999999999998E-2</v>
      </c>
      <c r="P395" s="15">
        <v>0.59</v>
      </c>
      <c r="Q395" s="15">
        <v>0.36799999999999999</v>
      </c>
      <c r="R395" s="15">
        <v>0.93</v>
      </c>
      <c r="S395" s="15">
        <v>12.282</v>
      </c>
      <c r="U395" s="15">
        <v>290074.76500000001</v>
      </c>
      <c r="V395" s="15">
        <v>160</v>
      </c>
    </row>
    <row r="396" spans="2:22" ht="30" x14ac:dyDescent="0.25">
      <c r="B396" s="15" t="s">
        <v>122</v>
      </c>
      <c r="C396" s="15" t="s">
        <v>207</v>
      </c>
      <c r="D396" s="15" t="s">
        <v>247</v>
      </c>
      <c r="E396" s="15">
        <v>2023</v>
      </c>
      <c r="F396" s="15" t="s">
        <v>162</v>
      </c>
      <c r="G396" s="15" t="s">
        <v>133</v>
      </c>
      <c r="H396" s="15" t="s">
        <v>296</v>
      </c>
      <c r="I396" s="15" t="s">
        <v>139</v>
      </c>
      <c r="J396" s="15" t="s">
        <v>141</v>
      </c>
      <c r="K396" s="15" t="s">
        <v>297</v>
      </c>
      <c r="L396" s="15" t="s">
        <v>300</v>
      </c>
      <c r="M396" s="15">
        <v>0.45200000000000001</v>
      </c>
      <c r="N396" s="15">
        <v>0.38600000000000001</v>
      </c>
      <c r="O396" s="15">
        <v>3.6999999999999998E-2</v>
      </c>
      <c r="P396" s="15">
        <v>0.33700000000000002</v>
      </c>
      <c r="Q396" s="15">
        <v>0.186</v>
      </c>
      <c r="R396" s="15">
        <v>0.57699999999999996</v>
      </c>
      <c r="S396" s="15">
        <v>12.443</v>
      </c>
      <c r="U396" s="15">
        <v>291163.13099999999</v>
      </c>
      <c r="V396" s="15">
        <v>110</v>
      </c>
    </row>
    <row r="397" spans="2:22" x14ac:dyDescent="0.25">
      <c r="B397" s="15" t="s">
        <v>122</v>
      </c>
      <c r="C397" s="15" t="s">
        <v>207</v>
      </c>
      <c r="D397" s="15" t="s">
        <v>247</v>
      </c>
      <c r="E397" s="15">
        <v>2023</v>
      </c>
      <c r="F397" s="15" t="s">
        <v>162</v>
      </c>
      <c r="G397" s="15" t="s">
        <v>133</v>
      </c>
      <c r="H397" s="15" t="s">
        <v>296</v>
      </c>
      <c r="I397" s="15" t="s">
        <v>139</v>
      </c>
      <c r="J397" s="15" t="s">
        <v>141</v>
      </c>
      <c r="K397" s="15" t="s">
        <v>297</v>
      </c>
      <c r="L397" s="15" t="s">
        <v>301</v>
      </c>
      <c r="M397" s="15">
        <v>0.49299999999999999</v>
      </c>
      <c r="N397" s="15">
        <v>0.32700000000000001</v>
      </c>
      <c r="O397" s="15">
        <v>4.0000000000000001E-3</v>
      </c>
      <c r="P397" s="15">
        <v>0.41799999999999998</v>
      </c>
      <c r="Q397" s="15">
        <v>0.27300000000000002</v>
      </c>
      <c r="R397" s="15">
        <v>0.622</v>
      </c>
      <c r="S397" s="15">
        <v>12.173999999999999</v>
      </c>
      <c r="U397" s="15">
        <v>292197.31099999999</v>
      </c>
      <c r="V397" s="15">
        <v>6780</v>
      </c>
    </row>
    <row r="398" spans="2:22" ht="30" x14ac:dyDescent="0.25">
      <c r="B398" s="15" t="s">
        <v>122</v>
      </c>
      <c r="C398" s="15" t="s">
        <v>207</v>
      </c>
      <c r="D398" s="15" t="s">
        <v>247</v>
      </c>
      <c r="E398" s="15">
        <v>2023</v>
      </c>
      <c r="F398" s="15" t="s">
        <v>162</v>
      </c>
      <c r="G398" s="15" t="s">
        <v>133</v>
      </c>
      <c r="H398" s="15" t="s">
        <v>296</v>
      </c>
      <c r="I398" s="15" t="s">
        <v>139</v>
      </c>
      <c r="J398" s="15" t="s">
        <v>141</v>
      </c>
      <c r="K398" s="15" t="s">
        <v>297</v>
      </c>
      <c r="L398" s="15" t="s">
        <v>302</v>
      </c>
      <c r="M398" s="15">
        <v>0.57599999999999996</v>
      </c>
      <c r="N398" s="15">
        <v>0.41899999999999998</v>
      </c>
      <c r="O398" s="15">
        <v>2.1000000000000001E-2</v>
      </c>
      <c r="P398" s="15">
        <v>0.46</v>
      </c>
      <c r="Q398" s="15">
        <v>0.30399999999999999</v>
      </c>
      <c r="R398" s="15">
        <v>0.70599999999999996</v>
      </c>
      <c r="S398" s="15">
        <v>12.218</v>
      </c>
      <c r="U398" s="15">
        <v>290891.54499999998</v>
      </c>
      <c r="V398" s="15">
        <v>410</v>
      </c>
    </row>
    <row r="399" spans="2:22" ht="30" x14ac:dyDescent="0.25">
      <c r="B399" s="15" t="s">
        <v>122</v>
      </c>
      <c r="C399" s="15" t="s">
        <v>207</v>
      </c>
      <c r="D399" s="15" t="s">
        <v>247</v>
      </c>
      <c r="E399" s="15">
        <v>2023</v>
      </c>
      <c r="F399" s="15" t="s">
        <v>162</v>
      </c>
      <c r="G399" s="15" t="s">
        <v>133</v>
      </c>
      <c r="H399" s="15" t="s">
        <v>296</v>
      </c>
      <c r="I399" s="15" t="s">
        <v>139</v>
      </c>
      <c r="J399" s="15" t="s">
        <v>141</v>
      </c>
      <c r="K399" s="15" t="s">
        <v>297</v>
      </c>
      <c r="L399" s="15" t="s">
        <v>303</v>
      </c>
      <c r="M399" s="15">
        <v>0.67500000000000004</v>
      </c>
      <c r="N399" s="15">
        <v>0.54200000000000004</v>
      </c>
      <c r="O399" s="15">
        <v>3.1E-2</v>
      </c>
      <c r="P399" s="15">
        <v>0.53400000000000003</v>
      </c>
      <c r="Q399" s="15">
        <v>0.33800000000000002</v>
      </c>
      <c r="R399" s="15">
        <v>0.81599999999999995</v>
      </c>
      <c r="S399" s="15">
        <v>11.975</v>
      </c>
      <c r="U399" s="15">
        <v>300435.25900000002</v>
      </c>
      <c r="V399" s="15">
        <v>310</v>
      </c>
    </row>
    <row r="400" spans="2:22" x14ac:dyDescent="0.25">
      <c r="B400" s="15" t="s">
        <v>122</v>
      </c>
      <c r="C400" s="15" t="s">
        <v>207</v>
      </c>
      <c r="D400" s="15" t="s">
        <v>247</v>
      </c>
      <c r="E400" s="15">
        <v>2023</v>
      </c>
      <c r="F400" s="15" t="s">
        <v>162</v>
      </c>
      <c r="G400" s="15" t="s">
        <v>133</v>
      </c>
      <c r="H400" s="15" t="s">
        <v>296</v>
      </c>
      <c r="I400" s="15" t="s">
        <v>139</v>
      </c>
      <c r="J400" s="15" t="s">
        <v>141</v>
      </c>
      <c r="K400" s="15" t="s">
        <v>297</v>
      </c>
      <c r="L400" s="15" t="s">
        <v>304</v>
      </c>
      <c r="M400" s="15">
        <v>0.93300000000000005</v>
      </c>
      <c r="N400" s="15">
        <v>0.56799999999999995</v>
      </c>
      <c r="O400" s="15">
        <v>7.2999999999999995E-2</v>
      </c>
      <c r="P400" s="15">
        <v>0.81699999999999995</v>
      </c>
      <c r="Q400" s="15">
        <v>0.57599999999999996</v>
      </c>
      <c r="R400" s="15">
        <v>1.1759999999999999</v>
      </c>
      <c r="S400" s="15">
        <v>12.204000000000001</v>
      </c>
      <c r="U400" s="15">
        <v>292471.29499999998</v>
      </c>
      <c r="V400" s="15">
        <v>60</v>
      </c>
    </row>
    <row r="401" spans="2:22" ht="30" x14ac:dyDescent="0.25">
      <c r="B401" s="15" t="s">
        <v>122</v>
      </c>
      <c r="C401" s="15" t="s">
        <v>207</v>
      </c>
      <c r="D401" s="15" t="s">
        <v>247</v>
      </c>
      <c r="E401" s="15">
        <v>2023</v>
      </c>
      <c r="F401" s="15" t="s">
        <v>162</v>
      </c>
      <c r="G401" s="15" t="s">
        <v>133</v>
      </c>
      <c r="H401" s="15" t="s">
        <v>296</v>
      </c>
      <c r="I401" s="15" t="s">
        <v>139</v>
      </c>
      <c r="J401" s="15" t="s">
        <v>141</v>
      </c>
      <c r="K401" s="15" t="s">
        <v>297</v>
      </c>
      <c r="L401" s="15" t="s">
        <v>305</v>
      </c>
      <c r="M401" s="15">
        <v>0.64900000000000002</v>
      </c>
      <c r="N401" s="15">
        <v>0.48099999999999998</v>
      </c>
      <c r="O401" s="15">
        <v>3.6999999999999998E-2</v>
      </c>
      <c r="P401" s="15">
        <v>0.51600000000000001</v>
      </c>
      <c r="Q401" s="15">
        <v>0.31900000000000001</v>
      </c>
      <c r="R401" s="15">
        <v>0.88100000000000001</v>
      </c>
      <c r="S401" s="15">
        <v>12.211</v>
      </c>
      <c r="U401" s="15">
        <v>292969.76899999997</v>
      </c>
      <c r="V401" s="15">
        <v>170</v>
      </c>
    </row>
    <row r="402" spans="2:22" x14ac:dyDescent="0.25">
      <c r="B402" s="15" t="s">
        <v>122</v>
      </c>
      <c r="C402" s="15" t="s">
        <v>207</v>
      </c>
      <c r="D402" s="15" t="s">
        <v>247</v>
      </c>
      <c r="E402" s="15">
        <v>2023</v>
      </c>
      <c r="F402" s="15" t="s">
        <v>162</v>
      </c>
      <c r="G402" s="15" t="s">
        <v>133</v>
      </c>
      <c r="H402" s="15" t="s">
        <v>296</v>
      </c>
      <c r="I402" s="15" t="s">
        <v>139</v>
      </c>
      <c r="J402" s="15" t="s">
        <v>141</v>
      </c>
      <c r="K402" s="15" t="s">
        <v>297</v>
      </c>
      <c r="M402" s="15">
        <v>0.51100000000000001</v>
      </c>
      <c r="N402" s="15">
        <v>0.372</v>
      </c>
      <c r="O402" s="15">
        <v>2.5999999999999999E-2</v>
      </c>
      <c r="P402" s="15">
        <v>0.42599999999999999</v>
      </c>
      <c r="Q402" s="15">
        <v>0.22700000000000001</v>
      </c>
      <c r="R402" s="15">
        <v>0.67600000000000005</v>
      </c>
      <c r="S402" s="15">
        <v>12.262</v>
      </c>
      <c r="U402" s="15">
        <v>290280.79399999999</v>
      </c>
      <c r="V402" s="15">
        <v>210</v>
      </c>
    </row>
    <row r="403" spans="2:22" x14ac:dyDescent="0.25">
      <c r="B403" s="15" t="s">
        <v>122</v>
      </c>
      <c r="C403" s="15" t="s">
        <v>207</v>
      </c>
      <c r="D403" s="15" t="s">
        <v>248</v>
      </c>
      <c r="E403" s="15">
        <v>2023</v>
      </c>
      <c r="F403" s="15" t="s">
        <v>162</v>
      </c>
      <c r="G403" s="15" t="s">
        <v>133</v>
      </c>
      <c r="H403" s="15" t="s">
        <v>296</v>
      </c>
      <c r="I403" s="15" t="s">
        <v>139</v>
      </c>
      <c r="J403" s="15" t="s">
        <v>141</v>
      </c>
      <c r="K403" s="15" t="s">
        <v>297</v>
      </c>
      <c r="L403" s="15" t="s">
        <v>296</v>
      </c>
      <c r="M403" s="15">
        <v>0.48699999999999999</v>
      </c>
      <c r="N403" s="15">
        <v>0.34599999999999997</v>
      </c>
      <c r="O403" s="15">
        <v>4.0000000000000001E-3</v>
      </c>
      <c r="P403" s="15">
        <v>0.40500000000000003</v>
      </c>
      <c r="Q403" s="15">
        <v>0.25900000000000001</v>
      </c>
      <c r="R403" s="15">
        <v>0.61199999999999999</v>
      </c>
      <c r="S403" s="15">
        <v>11.602</v>
      </c>
      <c r="U403" s="15">
        <v>133388.51500000001</v>
      </c>
      <c r="V403" s="15">
        <v>8480</v>
      </c>
    </row>
    <row r="404" spans="2:22" ht="30" x14ac:dyDescent="0.25">
      <c r="B404" s="15" t="s">
        <v>122</v>
      </c>
      <c r="C404" s="15" t="s">
        <v>207</v>
      </c>
      <c r="D404" s="15" t="s">
        <v>248</v>
      </c>
      <c r="E404" s="15">
        <v>2023</v>
      </c>
      <c r="F404" s="15" t="s">
        <v>162</v>
      </c>
      <c r="G404" s="15" t="s">
        <v>133</v>
      </c>
      <c r="H404" s="15" t="s">
        <v>296</v>
      </c>
      <c r="I404" s="15" t="s">
        <v>139</v>
      </c>
      <c r="J404" s="15" t="s">
        <v>141</v>
      </c>
      <c r="K404" s="15" t="s">
        <v>297</v>
      </c>
      <c r="L404" s="15" t="s">
        <v>298</v>
      </c>
      <c r="M404" s="15">
        <v>0.33900000000000002</v>
      </c>
      <c r="N404" s="15">
        <v>0.23899999999999999</v>
      </c>
      <c r="O404" s="15">
        <v>2.9000000000000001E-2</v>
      </c>
      <c r="P404" s="15">
        <v>0.28299999999999997</v>
      </c>
      <c r="Q404" s="15">
        <v>0.159</v>
      </c>
      <c r="R404" s="15">
        <v>0.40799999999999997</v>
      </c>
      <c r="S404" s="15">
        <v>11.840999999999999</v>
      </c>
      <c r="U404" s="15">
        <v>125183.761</v>
      </c>
      <c r="V404" s="15">
        <v>70</v>
      </c>
    </row>
    <row r="405" spans="2:22" x14ac:dyDescent="0.25">
      <c r="B405" s="15" t="s">
        <v>122</v>
      </c>
      <c r="C405" s="15" t="s">
        <v>207</v>
      </c>
      <c r="D405" s="15" t="s">
        <v>248</v>
      </c>
      <c r="E405" s="15">
        <v>2023</v>
      </c>
      <c r="F405" s="15" t="s">
        <v>162</v>
      </c>
      <c r="G405" s="15" t="s">
        <v>133</v>
      </c>
      <c r="H405" s="15" t="s">
        <v>296</v>
      </c>
      <c r="I405" s="15" t="s">
        <v>139</v>
      </c>
      <c r="J405" s="15" t="s">
        <v>141</v>
      </c>
      <c r="K405" s="15" t="s">
        <v>297</v>
      </c>
      <c r="L405" s="15" t="s">
        <v>299</v>
      </c>
      <c r="M405" s="15">
        <v>0.67500000000000004</v>
      </c>
      <c r="N405" s="15">
        <v>0.44</v>
      </c>
      <c r="O405" s="15">
        <v>3.5000000000000003E-2</v>
      </c>
      <c r="P405" s="15">
        <v>0.56499999999999995</v>
      </c>
      <c r="Q405" s="15">
        <v>0.32900000000000001</v>
      </c>
      <c r="R405" s="15">
        <v>0.89800000000000002</v>
      </c>
      <c r="S405" s="15">
        <v>11.695</v>
      </c>
      <c r="U405" s="15">
        <v>130927.753</v>
      </c>
      <c r="V405" s="15">
        <v>160</v>
      </c>
    </row>
    <row r="406" spans="2:22" ht="30" x14ac:dyDescent="0.25">
      <c r="B406" s="15" t="s">
        <v>122</v>
      </c>
      <c r="C406" s="15" t="s">
        <v>207</v>
      </c>
      <c r="D406" s="15" t="s">
        <v>248</v>
      </c>
      <c r="E406" s="15">
        <v>2023</v>
      </c>
      <c r="F406" s="15" t="s">
        <v>162</v>
      </c>
      <c r="G406" s="15" t="s">
        <v>133</v>
      </c>
      <c r="H406" s="15" t="s">
        <v>296</v>
      </c>
      <c r="I406" s="15" t="s">
        <v>139</v>
      </c>
      <c r="J406" s="15" t="s">
        <v>141</v>
      </c>
      <c r="K406" s="15" t="s">
        <v>297</v>
      </c>
      <c r="L406" s="15" t="s">
        <v>300</v>
      </c>
      <c r="M406" s="15">
        <v>0.42199999999999999</v>
      </c>
      <c r="N406" s="15">
        <v>0.33</v>
      </c>
      <c r="O406" s="15">
        <v>3.1E-2</v>
      </c>
      <c r="P406" s="15">
        <v>0.34699999999999998</v>
      </c>
      <c r="Q406" s="15">
        <v>0.188</v>
      </c>
      <c r="R406" s="15">
        <v>0.58199999999999996</v>
      </c>
      <c r="S406" s="15">
        <v>11.887</v>
      </c>
      <c r="U406" s="15">
        <v>128365.63099999999</v>
      </c>
      <c r="V406" s="15">
        <v>110</v>
      </c>
    </row>
    <row r="407" spans="2:22" x14ac:dyDescent="0.25">
      <c r="B407" s="15" t="s">
        <v>122</v>
      </c>
      <c r="C407" s="15" t="s">
        <v>207</v>
      </c>
      <c r="D407" s="15" t="s">
        <v>248</v>
      </c>
      <c r="E407" s="15">
        <v>2023</v>
      </c>
      <c r="F407" s="15" t="s">
        <v>162</v>
      </c>
      <c r="G407" s="15" t="s">
        <v>133</v>
      </c>
      <c r="H407" s="15" t="s">
        <v>296</v>
      </c>
      <c r="I407" s="15" t="s">
        <v>139</v>
      </c>
      <c r="J407" s="15" t="s">
        <v>141</v>
      </c>
      <c r="K407" s="15" t="s">
        <v>297</v>
      </c>
      <c r="L407" s="15" t="s">
        <v>301</v>
      </c>
      <c r="M407" s="15">
        <v>0.47</v>
      </c>
      <c r="N407" s="15">
        <v>0.318</v>
      </c>
      <c r="O407" s="15">
        <v>4.0000000000000001E-3</v>
      </c>
      <c r="P407" s="15">
        <v>0.39700000000000002</v>
      </c>
      <c r="Q407" s="15">
        <v>0.25700000000000001</v>
      </c>
      <c r="R407" s="15">
        <v>0.59</v>
      </c>
      <c r="S407" s="15">
        <v>11.593999999999999</v>
      </c>
      <c r="U407" s="15">
        <v>133532.81</v>
      </c>
      <c r="V407" s="15">
        <v>6780</v>
      </c>
    </row>
    <row r="408" spans="2:22" ht="30" x14ac:dyDescent="0.25">
      <c r="B408" s="15" t="s">
        <v>122</v>
      </c>
      <c r="C408" s="15" t="s">
        <v>207</v>
      </c>
      <c r="D408" s="15" t="s">
        <v>248</v>
      </c>
      <c r="E408" s="15">
        <v>2023</v>
      </c>
      <c r="F408" s="15" t="s">
        <v>162</v>
      </c>
      <c r="G408" s="15" t="s">
        <v>133</v>
      </c>
      <c r="H408" s="15" t="s">
        <v>296</v>
      </c>
      <c r="I408" s="15" t="s">
        <v>139</v>
      </c>
      <c r="J408" s="15" t="s">
        <v>141</v>
      </c>
      <c r="K408" s="15" t="s">
        <v>297</v>
      </c>
      <c r="L408" s="15" t="s">
        <v>302</v>
      </c>
      <c r="M408" s="15">
        <v>0.54800000000000004</v>
      </c>
      <c r="N408" s="15">
        <v>0.39700000000000002</v>
      </c>
      <c r="O408" s="15">
        <v>0.02</v>
      </c>
      <c r="P408" s="15">
        <v>0.42899999999999999</v>
      </c>
      <c r="Q408" s="15">
        <v>0.28899999999999998</v>
      </c>
      <c r="R408" s="15">
        <v>0.69299999999999995</v>
      </c>
      <c r="S408" s="15">
        <v>11.63</v>
      </c>
      <c r="U408" s="15">
        <v>132534.845</v>
      </c>
      <c r="V408" s="15">
        <v>410</v>
      </c>
    </row>
    <row r="409" spans="2:22" ht="30" x14ac:dyDescent="0.25">
      <c r="B409" s="15" t="s">
        <v>122</v>
      </c>
      <c r="C409" s="15" t="s">
        <v>207</v>
      </c>
      <c r="D409" s="15" t="s">
        <v>248</v>
      </c>
      <c r="E409" s="15">
        <v>2023</v>
      </c>
      <c r="F409" s="15" t="s">
        <v>162</v>
      </c>
      <c r="G409" s="15" t="s">
        <v>133</v>
      </c>
      <c r="H409" s="15" t="s">
        <v>296</v>
      </c>
      <c r="I409" s="15" t="s">
        <v>139</v>
      </c>
      <c r="J409" s="15" t="s">
        <v>141</v>
      </c>
      <c r="K409" s="15" t="s">
        <v>297</v>
      </c>
      <c r="L409" s="15" t="s">
        <v>303</v>
      </c>
      <c r="M409" s="15">
        <v>0.62</v>
      </c>
      <c r="N409" s="15">
        <v>0.52100000000000002</v>
      </c>
      <c r="O409" s="15">
        <v>0.03</v>
      </c>
      <c r="P409" s="15">
        <v>0.501</v>
      </c>
      <c r="Q409" s="15">
        <v>0.3</v>
      </c>
      <c r="R409" s="15">
        <v>0.73099999999999998</v>
      </c>
      <c r="S409" s="15">
        <v>11.419</v>
      </c>
      <c r="U409" s="15">
        <v>138470.71299999999</v>
      </c>
      <c r="V409" s="15">
        <v>310</v>
      </c>
    </row>
    <row r="410" spans="2:22" x14ac:dyDescent="0.25">
      <c r="B410" s="15" t="s">
        <v>122</v>
      </c>
      <c r="C410" s="15" t="s">
        <v>207</v>
      </c>
      <c r="D410" s="15" t="s">
        <v>248</v>
      </c>
      <c r="E410" s="15">
        <v>2023</v>
      </c>
      <c r="F410" s="15" t="s">
        <v>162</v>
      </c>
      <c r="G410" s="15" t="s">
        <v>133</v>
      </c>
      <c r="H410" s="15" t="s">
        <v>296</v>
      </c>
      <c r="I410" s="15" t="s">
        <v>139</v>
      </c>
      <c r="J410" s="15" t="s">
        <v>141</v>
      </c>
      <c r="K410" s="15" t="s">
        <v>297</v>
      </c>
      <c r="L410" s="15" t="s">
        <v>304</v>
      </c>
      <c r="M410" s="15">
        <v>0.88800000000000001</v>
      </c>
      <c r="N410" s="15">
        <v>0.54300000000000004</v>
      </c>
      <c r="O410" s="15">
        <v>7.0000000000000007E-2</v>
      </c>
      <c r="P410" s="15">
        <v>0.72699999999999998</v>
      </c>
      <c r="Q410" s="15">
        <v>0.54500000000000004</v>
      </c>
      <c r="R410" s="15">
        <v>1.0629999999999999</v>
      </c>
      <c r="S410" s="15">
        <v>11.628</v>
      </c>
      <c r="U410" s="15">
        <v>131380.52799999999</v>
      </c>
      <c r="V410" s="15">
        <v>60</v>
      </c>
    </row>
    <row r="411" spans="2:22" ht="30" x14ac:dyDescent="0.25">
      <c r="B411" s="15" t="s">
        <v>122</v>
      </c>
      <c r="C411" s="15" t="s">
        <v>207</v>
      </c>
      <c r="D411" s="15" t="s">
        <v>248</v>
      </c>
      <c r="E411" s="15">
        <v>2023</v>
      </c>
      <c r="F411" s="15" t="s">
        <v>162</v>
      </c>
      <c r="G411" s="15" t="s">
        <v>133</v>
      </c>
      <c r="H411" s="15" t="s">
        <v>296</v>
      </c>
      <c r="I411" s="15" t="s">
        <v>139</v>
      </c>
      <c r="J411" s="15" t="s">
        <v>141</v>
      </c>
      <c r="K411" s="15" t="s">
        <v>297</v>
      </c>
      <c r="L411" s="15" t="s">
        <v>305</v>
      </c>
      <c r="M411" s="15">
        <v>0.61899999999999999</v>
      </c>
      <c r="N411" s="15">
        <v>0.46300000000000002</v>
      </c>
      <c r="O411" s="15">
        <v>3.5999999999999997E-2</v>
      </c>
      <c r="P411" s="15">
        <v>0.44500000000000001</v>
      </c>
      <c r="Q411" s="15">
        <v>0.29499999999999998</v>
      </c>
      <c r="R411" s="15">
        <v>0.77700000000000002</v>
      </c>
      <c r="S411" s="15">
        <v>11.657999999999999</v>
      </c>
      <c r="U411" s="15">
        <v>131802.239</v>
      </c>
      <c r="V411" s="15">
        <v>170</v>
      </c>
    </row>
    <row r="412" spans="2:22" x14ac:dyDescent="0.25">
      <c r="B412" s="15" t="s">
        <v>122</v>
      </c>
      <c r="C412" s="15" t="s">
        <v>207</v>
      </c>
      <c r="D412" s="15" t="s">
        <v>248</v>
      </c>
      <c r="E412" s="15">
        <v>2023</v>
      </c>
      <c r="F412" s="15" t="s">
        <v>162</v>
      </c>
      <c r="G412" s="15" t="s">
        <v>133</v>
      </c>
      <c r="H412" s="15" t="s">
        <v>296</v>
      </c>
      <c r="I412" s="15" t="s">
        <v>139</v>
      </c>
      <c r="J412" s="15" t="s">
        <v>141</v>
      </c>
      <c r="K412" s="15" t="s">
        <v>297</v>
      </c>
      <c r="M412" s="15">
        <v>0.499</v>
      </c>
      <c r="N412" s="15">
        <v>0.38800000000000001</v>
      </c>
      <c r="O412" s="15">
        <v>2.7E-2</v>
      </c>
      <c r="P412" s="15">
        <v>0.39600000000000002</v>
      </c>
      <c r="Q412" s="15">
        <v>0.22800000000000001</v>
      </c>
      <c r="R412" s="15">
        <v>0.65600000000000003</v>
      </c>
      <c r="S412" s="15">
        <v>11.67</v>
      </c>
      <c r="U412" s="15">
        <v>131198.364</v>
      </c>
      <c r="V412" s="15">
        <v>210</v>
      </c>
    </row>
    <row r="413" spans="2:22" x14ac:dyDescent="0.25">
      <c r="B413" s="15" t="s">
        <v>122</v>
      </c>
      <c r="C413" s="15" t="s">
        <v>207</v>
      </c>
      <c r="D413" s="15" t="s">
        <v>249</v>
      </c>
      <c r="E413" s="15">
        <v>2023</v>
      </c>
      <c r="F413" s="15" t="s">
        <v>162</v>
      </c>
      <c r="G413" s="15" t="s">
        <v>133</v>
      </c>
      <c r="H413" s="15" t="s">
        <v>296</v>
      </c>
      <c r="I413" s="15" t="s">
        <v>139</v>
      </c>
      <c r="J413" s="15" t="s">
        <v>141</v>
      </c>
      <c r="K413" s="15" t="s">
        <v>297</v>
      </c>
      <c r="L413" s="15" t="s">
        <v>296</v>
      </c>
      <c r="M413" s="15">
        <v>0.46500000000000002</v>
      </c>
      <c r="N413" s="15">
        <v>0.33700000000000002</v>
      </c>
      <c r="O413" s="15">
        <v>4.0000000000000001E-3</v>
      </c>
      <c r="P413" s="15">
        <v>0.38200000000000001</v>
      </c>
      <c r="Q413" s="15">
        <v>0.249</v>
      </c>
      <c r="R413" s="15">
        <v>0.57899999999999996</v>
      </c>
      <c r="S413" s="15">
        <v>11.601000000000001</v>
      </c>
      <c r="U413" s="15">
        <v>133388.66099999999</v>
      </c>
      <c r="V413" s="15">
        <v>8480</v>
      </c>
    </row>
    <row r="414" spans="2:22" ht="30" x14ac:dyDescent="0.25">
      <c r="B414" s="15" t="s">
        <v>122</v>
      </c>
      <c r="C414" s="15" t="s">
        <v>207</v>
      </c>
      <c r="D414" s="15" t="s">
        <v>249</v>
      </c>
      <c r="E414" s="15">
        <v>2023</v>
      </c>
      <c r="F414" s="15" t="s">
        <v>162</v>
      </c>
      <c r="G414" s="15" t="s">
        <v>133</v>
      </c>
      <c r="H414" s="15" t="s">
        <v>296</v>
      </c>
      <c r="I414" s="15" t="s">
        <v>139</v>
      </c>
      <c r="J414" s="15" t="s">
        <v>141</v>
      </c>
      <c r="K414" s="15" t="s">
        <v>297</v>
      </c>
      <c r="L414" s="15" t="s">
        <v>298</v>
      </c>
      <c r="M414" s="15">
        <v>0.318</v>
      </c>
      <c r="N414" s="15">
        <v>0.216</v>
      </c>
      <c r="O414" s="15">
        <v>2.5999999999999999E-2</v>
      </c>
      <c r="P414" s="15">
        <v>0.27300000000000002</v>
      </c>
      <c r="Q414" s="15">
        <v>0.16600000000000001</v>
      </c>
      <c r="R414" s="15">
        <v>0.40699999999999997</v>
      </c>
      <c r="S414" s="15">
        <v>11.840999999999999</v>
      </c>
      <c r="U414" s="15">
        <v>125183.761</v>
      </c>
      <c r="V414" s="15">
        <v>70</v>
      </c>
    </row>
    <row r="415" spans="2:22" x14ac:dyDescent="0.25">
      <c r="B415" s="15" t="s">
        <v>122</v>
      </c>
      <c r="C415" s="15" t="s">
        <v>207</v>
      </c>
      <c r="D415" s="15" t="s">
        <v>249</v>
      </c>
      <c r="E415" s="15">
        <v>2023</v>
      </c>
      <c r="F415" s="15" t="s">
        <v>162</v>
      </c>
      <c r="G415" s="15" t="s">
        <v>133</v>
      </c>
      <c r="H415" s="15" t="s">
        <v>296</v>
      </c>
      <c r="I415" s="15" t="s">
        <v>139</v>
      </c>
      <c r="J415" s="15" t="s">
        <v>141</v>
      </c>
      <c r="K415" s="15" t="s">
        <v>297</v>
      </c>
      <c r="L415" s="15" t="s">
        <v>299</v>
      </c>
      <c r="M415" s="15">
        <v>0.64300000000000002</v>
      </c>
      <c r="N415" s="15">
        <v>0.41399999999999998</v>
      </c>
      <c r="O415" s="15">
        <v>3.3000000000000002E-2</v>
      </c>
      <c r="P415" s="15">
        <v>0.505</v>
      </c>
      <c r="Q415" s="15">
        <v>0.32700000000000001</v>
      </c>
      <c r="R415" s="15">
        <v>0.86699999999999999</v>
      </c>
      <c r="S415" s="15">
        <v>11.694000000000001</v>
      </c>
      <c r="U415" s="15">
        <v>130931.78200000001</v>
      </c>
      <c r="V415" s="15">
        <v>160</v>
      </c>
    </row>
    <row r="416" spans="2:22" ht="30" x14ac:dyDescent="0.25">
      <c r="B416" s="15" t="s">
        <v>122</v>
      </c>
      <c r="C416" s="15" t="s">
        <v>207</v>
      </c>
      <c r="D416" s="15" t="s">
        <v>249</v>
      </c>
      <c r="E416" s="15">
        <v>2023</v>
      </c>
      <c r="F416" s="15" t="s">
        <v>162</v>
      </c>
      <c r="G416" s="15" t="s">
        <v>133</v>
      </c>
      <c r="H416" s="15" t="s">
        <v>296</v>
      </c>
      <c r="I416" s="15" t="s">
        <v>139</v>
      </c>
      <c r="J416" s="15" t="s">
        <v>141</v>
      </c>
      <c r="K416" s="15" t="s">
        <v>297</v>
      </c>
      <c r="L416" s="15" t="s">
        <v>300</v>
      </c>
      <c r="M416" s="15">
        <v>0.44</v>
      </c>
      <c r="N416" s="15">
        <v>0.375</v>
      </c>
      <c r="O416" s="15">
        <v>3.5999999999999997E-2</v>
      </c>
      <c r="P416" s="15">
        <v>0.32800000000000001</v>
      </c>
      <c r="Q416" s="15">
        <v>0.193</v>
      </c>
      <c r="R416" s="15">
        <v>0.58099999999999996</v>
      </c>
      <c r="S416" s="15">
        <v>11.885999999999999</v>
      </c>
      <c r="U416" s="15">
        <v>128365.63099999999</v>
      </c>
      <c r="V416" s="15">
        <v>110</v>
      </c>
    </row>
    <row r="417" spans="2:22" x14ac:dyDescent="0.25">
      <c r="B417" s="15" t="s">
        <v>122</v>
      </c>
      <c r="C417" s="15" t="s">
        <v>207</v>
      </c>
      <c r="D417" s="15" t="s">
        <v>249</v>
      </c>
      <c r="E417" s="15">
        <v>2023</v>
      </c>
      <c r="F417" s="15" t="s">
        <v>162</v>
      </c>
      <c r="G417" s="15" t="s">
        <v>133</v>
      </c>
      <c r="H417" s="15" t="s">
        <v>296</v>
      </c>
      <c r="I417" s="15" t="s">
        <v>139</v>
      </c>
      <c r="J417" s="15" t="s">
        <v>141</v>
      </c>
      <c r="K417" s="15" t="s">
        <v>297</v>
      </c>
      <c r="L417" s="15" t="s">
        <v>301</v>
      </c>
      <c r="M417" s="15">
        <v>0.44800000000000001</v>
      </c>
      <c r="N417" s="15">
        <v>0.307</v>
      </c>
      <c r="O417" s="15">
        <v>4.0000000000000001E-3</v>
      </c>
      <c r="P417" s="15">
        <v>0.376</v>
      </c>
      <c r="Q417" s="15">
        <v>0.247</v>
      </c>
      <c r="R417" s="15">
        <v>0.55700000000000005</v>
      </c>
      <c r="S417" s="15">
        <v>11.593999999999999</v>
      </c>
      <c r="U417" s="15">
        <v>133532.93900000001</v>
      </c>
      <c r="V417" s="15">
        <v>6780</v>
      </c>
    </row>
    <row r="418" spans="2:22" ht="30" x14ac:dyDescent="0.25">
      <c r="B418" s="15" t="s">
        <v>122</v>
      </c>
      <c r="C418" s="15" t="s">
        <v>207</v>
      </c>
      <c r="D418" s="15" t="s">
        <v>249</v>
      </c>
      <c r="E418" s="15">
        <v>2023</v>
      </c>
      <c r="F418" s="15" t="s">
        <v>162</v>
      </c>
      <c r="G418" s="15" t="s">
        <v>133</v>
      </c>
      <c r="H418" s="15" t="s">
        <v>296</v>
      </c>
      <c r="I418" s="15" t="s">
        <v>139</v>
      </c>
      <c r="J418" s="15" t="s">
        <v>141</v>
      </c>
      <c r="K418" s="15" t="s">
        <v>297</v>
      </c>
      <c r="L418" s="15" t="s">
        <v>302</v>
      </c>
      <c r="M418" s="15">
        <v>0.52</v>
      </c>
      <c r="N418" s="15">
        <v>0.372</v>
      </c>
      <c r="O418" s="15">
        <v>1.7999999999999999E-2</v>
      </c>
      <c r="P418" s="15">
        <v>0.40799999999999997</v>
      </c>
      <c r="Q418" s="15">
        <v>0.27400000000000002</v>
      </c>
      <c r="R418" s="15">
        <v>0.64400000000000002</v>
      </c>
      <c r="S418" s="15">
        <v>11.629</v>
      </c>
      <c r="U418" s="15">
        <v>132531.15299999999</v>
      </c>
      <c r="V418" s="15">
        <v>410</v>
      </c>
    </row>
    <row r="419" spans="2:22" ht="30" x14ac:dyDescent="0.25">
      <c r="B419" s="15" t="s">
        <v>122</v>
      </c>
      <c r="C419" s="15" t="s">
        <v>207</v>
      </c>
      <c r="D419" s="15" t="s">
        <v>249</v>
      </c>
      <c r="E419" s="15">
        <v>2023</v>
      </c>
      <c r="F419" s="15" t="s">
        <v>162</v>
      </c>
      <c r="G419" s="15" t="s">
        <v>133</v>
      </c>
      <c r="H419" s="15" t="s">
        <v>296</v>
      </c>
      <c r="I419" s="15" t="s">
        <v>139</v>
      </c>
      <c r="J419" s="15" t="s">
        <v>141</v>
      </c>
      <c r="K419" s="15" t="s">
        <v>297</v>
      </c>
      <c r="L419" s="15" t="s">
        <v>303</v>
      </c>
      <c r="M419" s="15">
        <v>0.58399999999999996</v>
      </c>
      <c r="N419" s="15">
        <v>0.52200000000000002</v>
      </c>
      <c r="O419" s="15">
        <v>0.03</v>
      </c>
      <c r="P419" s="15">
        <v>0.443</v>
      </c>
      <c r="Q419" s="15">
        <v>0.29499999999999998</v>
      </c>
      <c r="R419" s="15">
        <v>0.68700000000000006</v>
      </c>
      <c r="S419" s="15">
        <v>11.417999999999999</v>
      </c>
      <c r="U419" s="15">
        <v>138471.033</v>
      </c>
      <c r="V419" s="15">
        <v>310</v>
      </c>
    </row>
    <row r="420" spans="2:22" x14ac:dyDescent="0.25">
      <c r="B420" s="15" t="s">
        <v>122</v>
      </c>
      <c r="C420" s="15" t="s">
        <v>207</v>
      </c>
      <c r="D420" s="15" t="s">
        <v>249</v>
      </c>
      <c r="E420" s="15">
        <v>2023</v>
      </c>
      <c r="F420" s="15" t="s">
        <v>162</v>
      </c>
      <c r="G420" s="15" t="s">
        <v>133</v>
      </c>
      <c r="H420" s="15" t="s">
        <v>296</v>
      </c>
      <c r="I420" s="15" t="s">
        <v>139</v>
      </c>
      <c r="J420" s="15" t="s">
        <v>141</v>
      </c>
      <c r="K420" s="15" t="s">
        <v>297</v>
      </c>
      <c r="L420" s="15" t="s">
        <v>304</v>
      </c>
      <c r="M420" s="15">
        <v>0.91500000000000004</v>
      </c>
      <c r="N420" s="15">
        <v>0.61299999999999999</v>
      </c>
      <c r="O420" s="15">
        <v>7.9000000000000001E-2</v>
      </c>
      <c r="P420" s="15">
        <v>0.77200000000000002</v>
      </c>
      <c r="Q420" s="15">
        <v>0.52700000000000002</v>
      </c>
      <c r="R420" s="15">
        <v>1.2210000000000001</v>
      </c>
      <c r="S420" s="15">
        <v>11.627000000000001</v>
      </c>
      <c r="U420" s="15">
        <v>131376.57699999999</v>
      </c>
      <c r="V420" s="15">
        <v>60</v>
      </c>
    </row>
    <row r="421" spans="2:22" ht="30" x14ac:dyDescent="0.25">
      <c r="B421" s="15" t="s">
        <v>122</v>
      </c>
      <c r="C421" s="15" t="s">
        <v>207</v>
      </c>
      <c r="D421" s="15" t="s">
        <v>249</v>
      </c>
      <c r="E421" s="15">
        <v>2023</v>
      </c>
      <c r="F421" s="15" t="s">
        <v>162</v>
      </c>
      <c r="G421" s="15" t="s">
        <v>133</v>
      </c>
      <c r="H421" s="15" t="s">
        <v>296</v>
      </c>
      <c r="I421" s="15" t="s">
        <v>139</v>
      </c>
      <c r="J421" s="15" t="s">
        <v>141</v>
      </c>
      <c r="K421" s="15" t="s">
        <v>297</v>
      </c>
      <c r="L421" s="15" t="s">
        <v>305</v>
      </c>
      <c r="M421" s="15">
        <v>0.59</v>
      </c>
      <c r="N421" s="15">
        <v>0.44700000000000001</v>
      </c>
      <c r="O421" s="15">
        <v>3.4000000000000002E-2</v>
      </c>
      <c r="P421" s="15">
        <v>0.46200000000000002</v>
      </c>
      <c r="Q421" s="15">
        <v>0.26800000000000002</v>
      </c>
      <c r="R421" s="15">
        <v>0.74</v>
      </c>
      <c r="S421" s="15">
        <v>11.657</v>
      </c>
      <c r="U421" s="15">
        <v>131804.70199999999</v>
      </c>
      <c r="V421" s="15">
        <v>170</v>
      </c>
    </row>
    <row r="422" spans="2:22" x14ac:dyDescent="0.25">
      <c r="B422" s="15" t="s">
        <v>122</v>
      </c>
      <c r="C422" s="15" t="s">
        <v>207</v>
      </c>
      <c r="D422" s="15" t="s">
        <v>249</v>
      </c>
      <c r="E422" s="15">
        <v>2023</v>
      </c>
      <c r="F422" s="15" t="s">
        <v>162</v>
      </c>
      <c r="G422" s="15" t="s">
        <v>133</v>
      </c>
      <c r="H422" s="15" t="s">
        <v>296</v>
      </c>
      <c r="I422" s="15" t="s">
        <v>139</v>
      </c>
      <c r="J422" s="15" t="s">
        <v>141</v>
      </c>
      <c r="K422" s="15" t="s">
        <v>297</v>
      </c>
      <c r="M422" s="15">
        <v>0.49099999999999999</v>
      </c>
      <c r="N422" s="15">
        <v>0.38300000000000001</v>
      </c>
      <c r="O422" s="15">
        <v>2.5999999999999999E-2</v>
      </c>
      <c r="P422" s="15">
        <v>0.38100000000000001</v>
      </c>
      <c r="Q422" s="15">
        <v>0.20899999999999999</v>
      </c>
      <c r="R422" s="15">
        <v>0.66400000000000003</v>
      </c>
      <c r="S422" s="15">
        <v>11.67</v>
      </c>
      <c r="U422" s="15">
        <v>131200.29199999999</v>
      </c>
      <c r="V422" s="15">
        <v>210</v>
      </c>
    </row>
    <row r="423" spans="2:22" x14ac:dyDescent="0.25">
      <c r="B423" s="15" t="s">
        <v>122</v>
      </c>
      <c r="C423" s="15" t="s">
        <v>207</v>
      </c>
      <c r="D423" s="15" t="s">
        <v>250</v>
      </c>
      <c r="E423" s="15">
        <v>2023</v>
      </c>
      <c r="F423" s="15" t="s">
        <v>162</v>
      </c>
      <c r="G423" s="15" t="s">
        <v>133</v>
      </c>
      <c r="H423" s="15" t="s">
        <v>296</v>
      </c>
      <c r="I423" s="15" t="s">
        <v>139</v>
      </c>
      <c r="J423" s="15" t="s">
        <v>141</v>
      </c>
      <c r="K423" s="15" t="s">
        <v>297</v>
      </c>
      <c r="L423" s="15" t="s">
        <v>296</v>
      </c>
      <c r="M423" s="15">
        <v>0.44500000000000001</v>
      </c>
      <c r="N423" s="15">
        <v>0.32600000000000001</v>
      </c>
      <c r="O423" s="15">
        <v>4.0000000000000001E-3</v>
      </c>
      <c r="P423" s="15">
        <v>0.36199999999999999</v>
      </c>
      <c r="Q423" s="15">
        <v>0.23899999999999999</v>
      </c>
      <c r="R423" s="15">
        <v>0.55000000000000004</v>
      </c>
      <c r="S423" s="15">
        <v>11.03</v>
      </c>
      <c r="U423" s="15">
        <v>34356.341</v>
      </c>
      <c r="V423" s="15">
        <v>8480</v>
      </c>
    </row>
    <row r="424" spans="2:22" ht="30" x14ac:dyDescent="0.25">
      <c r="B424" s="15" t="s">
        <v>122</v>
      </c>
      <c r="C424" s="15" t="s">
        <v>207</v>
      </c>
      <c r="D424" s="15" t="s">
        <v>250</v>
      </c>
      <c r="E424" s="15">
        <v>2023</v>
      </c>
      <c r="F424" s="15" t="s">
        <v>162</v>
      </c>
      <c r="G424" s="15" t="s">
        <v>133</v>
      </c>
      <c r="H424" s="15" t="s">
        <v>296</v>
      </c>
      <c r="I424" s="15" t="s">
        <v>139</v>
      </c>
      <c r="J424" s="15" t="s">
        <v>141</v>
      </c>
      <c r="K424" s="15" t="s">
        <v>297</v>
      </c>
      <c r="L424" s="15" t="s">
        <v>298</v>
      </c>
      <c r="M424" s="15">
        <v>0.3</v>
      </c>
      <c r="N424" s="15">
        <v>0.19800000000000001</v>
      </c>
      <c r="O424" s="15">
        <v>2.4E-2</v>
      </c>
      <c r="P424" s="15">
        <v>0.25700000000000001</v>
      </c>
      <c r="Q424" s="15">
        <v>0.16600000000000001</v>
      </c>
      <c r="R424" s="15">
        <v>0.377</v>
      </c>
      <c r="S424" s="15">
        <v>11.284000000000001</v>
      </c>
      <c r="U424" s="15">
        <v>28802.282999999999</v>
      </c>
      <c r="V424" s="15">
        <v>70</v>
      </c>
    </row>
    <row r="425" spans="2:22" x14ac:dyDescent="0.25">
      <c r="B425" s="15" t="s">
        <v>122</v>
      </c>
      <c r="C425" s="15" t="s">
        <v>207</v>
      </c>
      <c r="D425" s="15" t="s">
        <v>250</v>
      </c>
      <c r="E425" s="15">
        <v>2023</v>
      </c>
      <c r="F425" s="15" t="s">
        <v>162</v>
      </c>
      <c r="G425" s="15" t="s">
        <v>133</v>
      </c>
      <c r="H425" s="15" t="s">
        <v>296</v>
      </c>
      <c r="I425" s="15" t="s">
        <v>139</v>
      </c>
      <c r="J425" s="15" t="s">
        <v>141</v>
      </c>
      <c r="K425" s="15" t="s">
        <v>297</v>
      </c>
      <c r="L425" s="15" t="s">
        <v>299</v>
      </c>
      <c r="M425" s="15">
        <v>0.60899999999999999</v>
      </c>
      <c r="N425" s="15">
        <v>0.40400000000000003</v>
      </c>
      <c r="O425" s="15">
        <v>3.2000000000000001E-2</v>
      </c>
      <c r="P425" s="15">
        <v>0.502</v>
      </c>
      <c r="Q425" s="15">
        <v>0.311</v>
      </c>
      <c r="R425" s="15">
        <v>0.78300000000000003</v>
      </c>
      <c r="S425" s="15">
        <v>11.111000000000001</v>
      </c>
      <c r="U425" s="15">
        <v>32734.593000000001</v>
      </c>
      <c r="V425" s="15">
        <v>160</v>
      </c>
    </row>
    <row r="426" spans="2:22" ht="30" x14ac:dyDescent="0.25">
      <c r="B426" s="15" t="s">
        <v>122</v>
      </c>
      <c r="C426" s="15" t="s">
        <v>207</v>
      </c>
      <c r="D426" s="15" t="s">
        <v>250</v>
      </c>
      <c r="E426" s="15">
        <v>2023</v>
      </c>
      <c r="F426" s="15" t="s">
        <v>162</v>
      </c>
      <c r="G426" s="15" t="s">
        <v>133</v>
      </c>
      <c r="H426" s="15" t="s">
        <v>296</v>
      </c>
      <c r="I426" s="15" t="s">
        <v>139</v>
      </c>
      <c r="J426" s="15" t="s">
        <v>141</v>
      </c>
      <c r="K426" s="15" t="s">
        <v>297</v>
      </c>
      <c r="L426" s="15" t="s">
        <v>300</v>
      </c>
      <c r="M426" s="15">
        <v>0.41699999999999998</v>
      </c>
      <c r="N426" s="15">
        <v>0.37</v>
      </c>
      <c r="O426" s="15">
        <v>3.5000000000000003E-2</v>
      </c>
      <c r="P426" s="15">
        <v>0.30099999999999999</v>
      </c>
      <c r="Q426" s="15">
        <v>0.17599999999999999</v>
      </c>
      <c r="R426" s="15">
        <v>0.58099999999999996</v>
      </c>
      <c r="S426" s="15">
        <v>11.336</v>
      </c>
      <c r="U426" s="15">
        <v>30252.400000000001</v>
      </c>
      <c r="V426" s="15">
        <v>110</v>
      </c>
    </row>
    <row r="427" spans="2:22" x14ac:dyDescent="0.25">
      <c r="B427" s="15" t="s">
        <v>122</v>
      </c>
      <c r="C427" s="15" t="s">
        <v>207</v>
      </c>
      <c r="D427" s="15" t="s">
        <v>250</v>
      </c>
      <c r="E427" s="15">
        <v>2023</v>
      </c>
      <c r="F427" s="15" t="s">
        <v>162</v>
      </c>
      <c r="G427" s="15" t="s">
        <v>133</v>
      </c>
      <c r="H427" s="15" t="s">
        <v>296</v>
      </c>
      <c r="I427" s="15" t="s">
        <v>139</v>
      </c>
      <c r="J427" s="15" t="s">
        <v>141</v>
      </c>
      <c r="K427" s="15" t="s">
        <v>297</v>
      </c>
      <c r="L427" s="15" t="s">
        <v>301</v>
      </c>
      <c r="M427" s="15">
        <v>0.42799999999999999</v>
      </c>
      <c r="N427" s="15">
        <v>0.29899999999999999</v>
      </c>
      <c r="O427" s="15">
        <v>4.0000000000000001E-3</v>
      </c>
      <c r="P427" s="15">
        <v>0.35699999999999998</v>
      </c>
      <c r="Q427" s="15">
        <v>0.23799999999999999</v>
      </c>
      <c r="R427" s="15">
        <v>0.53100000000000003</v>
      </c>
      <c r="S427" s="15">
        <v>11.021000000000001</v>
      </c>
      <c r="U427" s="15">
        <v>34497.997000000003</v>
      </c>
      <c r="V427" s="15">
        <v>6780</v>
      </c>
    </row>
    <row r="428" spans="2:22" ht="30" x14ac:dyDescent="0.25">
      <c r="B428" s="15" t="s">
        <v>122</v>
      </c>
      <c r="C428" s="15" t="s">
        <v>207</v>
      </c>
      <c r="D428" s="15" t="s">
        <v>250</v>
      </c>
      <c r="E428" s="15">
        <v>2023</v>
      </c>
      <c r="F428" s="15" t="s">
        <v>162</v>
      </c>
      <c r="G428" s="15" t="s">
        <v>133</v>
      </c>
      <c r="H428" s="15" t="s">
        <v>296</v>
      </c>
      <c r="I428" s="15" t="s">
        <v>139</v>
      </c>
      <c r="J428" s="15" t="s">
        <v>141</v>
      </c>
      <c r="K428" s="15" t="s">
        <v>297</v>
      </c>
      <c r="L428" s="15" t="s">
        <v>302</v>
      </c>
      <c r="M428" s="15">
        <v>0.49</v>
      </c>
      <c r="N428" s="15">
        <v>0.35299999999999998</v>
      </c>
      <c r="O428" s="15">
        <v>1.7000000000000001E-2</v>
      </c>
      <c r="P428" s="15">
        <v>0.38600000000000001</v>
      </c>
      <c r="Q428" s="15">
        <v>0.26200000000000001</v>
      </c>
      <c r="R428" s="15">
        <v>0.60399999999999998</v>
      </c>
      <c r="S428" s="15">
        <v>11.048</v>
      </c>
      <c r="U428" s="15">
        <v>33826.260999999999</v>
      </c>
      <c r="V428" s="15">
        <v>410</v>
      </c>
    </row>
    <row r="429" spans="2:22" ht="30" x14ac:dyDescent="0.25">
      <c r="B429" s="15" t="s">
        <v>122</v>
      </c>
      <c r="C429" s="15" t="s">
        <v>207</v>
      </c>
      <c r="D429" s="15" t="s">
        <v>250</v>
      </c>
      <c r="E429" s="15">
        <v>2023</v>
      </c>
      <c r="F429" s="15" t="s">
        <v>162</v>
      </c>
      <c r="G429" s="15" t="s">
        <v>133</v>
      </c>
      <c r="H429" s="15" t="s">
        <v>296</v>
      </c>
      <c r="I429" s="15" t="s">
        <v>139</v>
      </c>
      <c r="J429" s="15" t="s">
        <v>141</v>
      </c>
      <c r="K429" s="15" t="s">
        <v>297</v>
      </c>
      <c r="L429" s="15" t="s">
        <v>303</v>
      </c>
      <c r="M429" s="15">
        <v>0.55400000000000005</v>
      </c>
      <c r="N429" s="15">
        <v>0.50600000000000001</v>
      </c>
      <c r="O429" s="15">
        <v>2.9000000000000001E-2</v>
      </c>
      <c r="P429" s="15">
        <v>0.41899999999999998</v>
      </c>
      <c r="Q429" s="15">
        <v>0.28100000000000003</v>
      </c>
      <c r="R429" s="15">
        <v>0.65900000000000003</v>
      </c>
      <c r="S429" s="15">
        <v>10.869</v>
      </c>
      <c r="U429" s="15">
        <v>37218.358999999997</v>
      </c>
      <c r="V429" s="15">
        <v>310</v>
      </c>
    </row>
    <row r="430" spans="2:22" x14ac:dyDescent="0.25">
      <c r="B430" s="15" t="s">
        <v>122</v>
      </c>
      <c r="C430" s="15" t="s">
        <v>207</v>
      </c>
      <c r="D430" s="15" t="s">
        <v>250</v>
      </c>
      <c r="E430" s="15">
        <v>2023</v>
      </c>
      <c r="F430" s="15" t="s">
        <v>162</v>
      </c>
      <c r="G430" s="15" t="s">
        <v>133</v>
      </c>
      <c r="H430" s="15" t="s">
        <v>296</v>
      </c>
      <c r="I430" s="15" t="s">
        <v>139</v>
      </c>
      <c r="J430" s="15" t="s">
        <v>141</v>
      </c>
      <c r="K430" s="15" t="s">
        <v>297</v>
      </c>
      <c r="L430" s="15" t="s">
        <v>304</v>
      </c>
      <c r="M430" s="15">
        <v>0.85599999999999998</v>
      </c>
      <c r="N430" s="15">
        <v>0.56299999999999994</v>
      </c>
      <c r="O430" s="15">
        <v>7.2999999999999995E-2</v>
      </c>
      <c r="P430" s="15">
        <v>0.73699999999999999</v>
      </c>
      <c r="Q430" s="15">
        <v>0.45200000000000001</v>
      </c>
      <c r="R430" s="15">
        <v>1.054</v>
      </c>
      <c r="S430" s="15">
        <v>11.061999999999999</v>
      </c>
      <c r="U430" s="15">
        <v>32882.17</v>
      </c>
      <c r="V430" s="15">
        <v>60</v>
      </c>
    </row>
    <row r="431" spans="2:22" ht="30" x14ac:dyDescent="0.25">
      <c r="B431" s="15" t="s">
        <v>122</v>
      </c>
      <c r="C431" s="15" t="s">
        <v>207</v>
      </c>
      <c r="D431" s="15" t="s">
        <v>250</v>
      </c>
      <c r="E431" s="15">
        <v>2023</v>
      </c>
      <c r="F431" s="15" t="s">
        <v>162</v>
      </c>
      <c r="G431" s="15" t="s">
        <v>133</v>
      </c>
      <c r="H431" s="15" t="s">
        <v>296</v>
      </c>
      <c r="I431" s="15" t="s">
        <v>139</v>
      </c>
      <c r="J431" s="15" t="s">
        <v>141</v>
      </c>
      <c r="K431" s="15" t="s">
        <v>297</v>
      </c>
      <c r="L431" s="15" t="s">
        <v>305</v>
      </c>
      <c r="M431" s="15">
        <v>0.57199999999999995</v>
      </c>
      <c r="N431" s="15">
        <v>0.443</v>
      </c>
      <c r="O431" s="15">
        <v>3.4000000000000002E-2</v>
      </c>
      <c r="P431" s="15">
        <v>0.45500000000000002</v>
      </c>
      <c r="Q431" s="15">
        <v>0.26300000000000001</v>
      </c>
      <c r="R431" s="15">
        <v>0.71</v>
      </c>
      <c r="S431" s="15">
        <v>11.11</v>
      </c>
      <c r="U431" s="15">
        <v>33016.582000000002</v>
      </c>
      <c r="V431" s="15">
        <v>170</v>
      </c>
    </row>
    <row r="432" spans="2:22" x14ac:dyDescent="0.25">
      <c r="B432" s="15" t="s">
        <v>122</v>
      </c>
      <c r="C432" s="15" t="s">
        <v>207</v>
      </c>
      <c r="D432" s="15" t="s">
        <v>250</v>
      </c>
      <c r="E432" s="15">
        <v>2023</v>
      </c>
      <c r="F432" s="15" t="s">
        <v>162</v>
      </c>
      <c r="G432" s="15" t="s">
        <v>133</v>
      </c>
      <c r="H432" s="15" t="s">
        <v>296</v>
      </c>
      <c r="I432" s="15" t="s">
        <v>139</v>
      </c>
      <c r="J432" s="15" t="s">
        <v>141</v>
      </c>
      <c r="K432" s="15" t="s">
        <v>297</v>
      </c>
      <c r="M432" s="15">
        <v>0.46700000000000003</v>
      </c>
      <c r="N432" s="15">
        <v>0.37</v>
      </c>
      <c r="O432" s="15">
        <v>2.5999999999999999E-2</v>
      </c>
      <c r="P432" s="15">
        <v>0.36499999999999999</v>
      </c>
      <c r="Q432" s="15">
        <v>0.20300000000000001</v>
      </c>
      <c r="R432" s="15">
        <v>0.628</v>
      </c>
      <c r="S432" s="15">
        <v>11.087</v>
      </c>
      <c r="U432" s="15">
        <v>32903.468999999997</v>
      </c>
      <c r="V432" s="15">
        <v>210</v>
      </c>
    </row>
    <row r="433" spans="2:22" x14ac:dyDescent="0.25">
      <c r="B433" s="15" t="s">
        <v>122</v>
      </c>
      <c r="C433" s="15" t="s">
        <v>207</v>
      </c>
      <c r="D433" s="15" t="s">
        <v>251</v>
      </c>
      <c r="E433" s="15">
        <v>2023</v>
      </c>
      <c r="F433" s="15" t="s">
        <v>162</v>
      </c>
      <c r="G433" s="15" t="s">
        <v>133</v>
      </c>
      <c r="H433" s="15" t="s">
        <v>296</v>
      </c>
      <c r="I433" s="15" t="s">
        <v>139</v>
      </c>
      <c r="J433" s="15" t="s">
        <v>141</v>
      </c>
      <c r="K433" s="15" t="s">
        <v>297</v>
      </c>
      <c r="L433" s="15" t="s">
        <v>296</v>
      </c>
      <c r="M433" s="15">
        <v>0.42399999999999999</v>
      </c>
      <c r="N433" s="15">
        <v>0.316</v>
      </c>
      <c r="O433" s="15">
        <v>3.0000000000000001E-3</v>
      </c>
      <c r="P433" s="15">
        <v>0.34599999999999997</v>
      </c>
      <c r="Q433" s="15">
        <v>0.22700000000000001</v>
      </c>
      <c r="R433" s="15">
        <v>0.52200000000000002</v>
      </c>
      <c r="S433" s="15">
        <v>11.03</v>
      </c>
      <c r="U433" s="15">
        <v>34356.218000000001</v>
      </c>
      <c r="V433" s="15">
        <v>8480</v>
      </c>
    </row>
    <row r="434" spans="2:22" ht="30" x14ac:dyDescent="0.25">
      <c r="B434" s="15" t="s">
        <v>122</v>
      </c>
      <c r="C434" s="15" t="s">
        <v>207</v>
      </c>
      <c r="D434" s="15" t="s">
        <v>251</v>
      </c>
      <c r="E434" s="15">
        <v>2023</v>
      </c>
      <c r="F434" s="15" t="s">
        <v>162</v>
      </c>
      <c r="G434" s="15" t="s">
        <v>133</v>
      </c>
      <c r="H434" s="15" t="s">
        <v>296</v>
      </c>
      <c r="I434" s="15" t="s">
        <v>139</v>
      </c>
      <c r="J434" s="15" t="s">
        <v>141</v>
      </c>
      <c r="K434" s="15" t="s">
        <v>297</v>
      </c>
      <c r="L434" s="15" t="s">
        <v>298</v>
      </c>
      <c r="M434" s="15">
        <v>0.28399999999999997</v>
      </c>
      <c r="N434" s="15">
        <v>0.187</v>
      </c>
      <c r="O434" s="15">
        <v>2.1999999999999999E-2</v>
      </c>
      <c r="P434" s="15">
        <v>0.254</v>
      </c>
      <c r="Q434" s="15">
        <v>0.14599999999999999</v>
      </c>
      <c r="R434" s="15">
        <v>0.35099999999999998</v>
      </c>
      <c r="S434" s="15">
        <v>11.285</v>
      </c>
      <c r="U434" s="15">
        <v>28802.282999999999</v>
      </c>
      <c r="V434" s="15">
        <v>70</v>
      </c>
    </row>
    <row r="435" spans="2:22" x14ac:dyDescent="0.25">
      <c r="B435" s="15" t="s">
        <v>122</v>
      </c>
      <c r="C435" s="15" t="s">
        <v>207</v>
      </c>
      <c r="D435" s="15" t="s">
        <v>251</v>
      </c>
      <c r="E435" s="15">
        <v>2023</v>
      </c>
      <c r="F435" s="15" t="s">
        <v>162</v>
      </c>
      <c r="G435" s="15" t="s">
        <v>133</v>
      </c>
      <c r="H435" s="15" t="s">
        <v>296</v>
      </c>
      <c r="I435" s="15" t="s">
        <v>139</v>
      </c>
      <c r="J435" s="15" t="s">
        <v>141</v>
      </c>
      <c r="K435" s="15" t="s">
        <v>297</v>
      </c>
      <c r="L435" s="15" t="s">
        <v>299</v>
      </c>
      <c r="M435" s="15">
        <v>0.58399999999999996</v>
      </c>
      <c r="N435" s="15">
        <v>0.39500000000000002</v>
      </c>
      <c r="O435" s="15">
        <v>3.1E-2</v>
      </c>
      <c r="P435" s="15">
        <v>0.52400000000000002</v>
      </c>
      <c r="Q435" s="15">
        <v>0.30499999999999999</v>
      </c>
      <c r="R435" s="15">
        <v>0.747</v>
      </c>
      <c r="S435" s="15">
        <v>11.112</v>
      </c>
      <c r="U435" s="15">
        <v>32734.473999999998</v>
      </c>
      <c r="V435" s="15">
        <v>160</v>
      </c>
    </row>
    <row r="436" spans="2:22" ht="30" x14ac:dyDescent="0.25">
      <c r="B436" s="15" t="s">
        <v>122</v>
      </c>
      <c r="C436" s="15" t="s">
        <v>207</v>
      </c>
      <c r="D436" s="15" t="s">
        <v>251</v>
      </c>
      <c r="E436" s="15">
        <v>2023</v>
      </c>
      <c r="F436" s="15" t="s">
        <v>162</v>
      </c>
      <c r="G436" s="15" t="s">
        <v>133</v>
      </c>
      <c r="H436" s="15" t="s">
        <v>296</v>
      </c>
      <c r="I436" s="15" t="s">
        <v>139</v>
      </c>
      <c r="J436" s="15" t="s">
        <v>141</v>
      </c>
      <c r="K436" s="15" t="s">
        <v>297</v>
      </c>
      <c r="L436" s="15" t="s">
        <v>300</v>
      </c>
      <c r="M436" s="15">
        <v>0.40100000000000002</v>
      </c>
      <c r="N436" s="15">
        <v>0.372</v>
      </c>
      <c r="O436" s="15">
        <v>3.5000000000000003E-2</v>
      </c>
      <c r="P436" s="15">
        <v>0.29299999999999998</v>
      </c>
      <c r="Q436" s="15">
        <v>0.17699999999999999</v>
      </c>
      <c r="R436" s="15">
        <v>0.44600000000000001</v>
      </c>
      <c r="S436" s="15">
        <v>11.337</v>
      </c>
      <c r="U436" s="15">
        <v>30252.400000000001</v>
      </c>
      <c r="V436" s="15">
        <v>110</v>
      </c>
    </row>
    <row r="437" spans="2:22" x14ac:dyDescent="0.25">
      <c r="B437" s="15" t="s">
        <v>122</v>
      </c>
      <c r="C437" s="15" t="s">
        <v>207</v>
      </c>
      <c r="D437" s="15" t="s">
        <v>251</v>
      </c>
      <c r="E437" s="15">
        <v>2023</v>
      </c>
      <c r="F437" s="15" t="s">
        <v>162</v>
      </c>
      <c r="G437" s="15" t="s">
        <v>133</v>
      </c>
      <c r="H437" s="15" t="s">
        <v>296</v>
      </c>
      <c r="I437" s="15" t="s">
        <v>139</v>
      </c>
      <c r="J437" s="15" t="s">
        <v>141</v>
      </c>
      <c r="K437" s="15" t="s">
        <v>297</v>
      </c>
      <c r="L437" s="15" t="s">
        <v>301</v>
      </c>
      <c r="M437" s="15">
        <v>0.40899999999999997</v>
      </c>
      <c r="N437" s="15">
        <v>0.28999999999999998</v>
      </c>
      <c r="O437" s="15">
        <v>4.0000000000000001E-3</v>
      </c>
      <c r="P437" s="15">
        <v>0.33900000000000002</v>
      </c>
      <c r="Q437" s="15">
        <v>0.22600000000000001</v>
      </c>
      <c r="R437" s="15">
        <v>0.505</v>
      </c>
      <c r="S437" s="15">
        <v>11.021000000000001</v>
      </c>
      <c r="U437" s="15">
        <v>34497.822999999997</v>
      </c>
      <c r="V437" s="15">
        <v>6780</v>
      </c>
    </row>
    <row r="438" spans="2:22" ht="30" x14ac:dyDescent="0.25">
      <c r="B438" s="15" t="s">
        <v>122</v>
      </c>
      <c r="C438" s="15" t="s">
        <v>207</v>
      </c>
      <c r="D438" s="15" t="s">
        <v>251</v>
      </c>
      <c r="E438" s="15">
        <v>2023</v>
      </c>
      <c r="F438" s="15" t="s">
        <v>162</v>
      </c>
      <c r="G438" s="15" t="s">
        <v>133</v>
      </c>
      <c r="H438" s="15" t="s">
        <v>296</v>
      </c>
      <c r="I438" s="15" t="s">
        <v>139</v>
      </c>
      <c r="J438" s="15" t="s">
        <v>141</v>
      </c>
      <c r="K438" s="15" t="s">
        <v>297</v>
      </c>
      <c r="L438" s="15" t="s">
        <v>302</v>
      </c>
      <c r="M438" s="15">
        <v>0.47</v>
      </c>
      <c r="N438" s="15">
        <v>0.34799999999999998</v>
      </c>
      <c r="O438" s="15">
        <v>1.7000000000000001E-2</v>
      </c>
      <c r="P438" s="15">
        <v>0.36799999999999999</v>
      </c>
      <c r="Q438" s="15">
        <v>0.25600000000000001</v>
      </c>
      <c r="R438" s="15">
        <v>0.58099999999999996</v>
      </c>
      <c r="S438" s="15">
        <v>11.048</v>
      </c>
      <c r="U438" s="15">
        <v>33826.892999999996</v>
      </c>
      <c r="V438" s="15">
        <v>410</v>
      </c>
    </row>
    <row r="439" spans="2:22" ht="30" x14ac:dyDescent="0.25">
      <c r="B439" s="15" t="s">
        <v>122</v>
      </c>
      <c r="C439" s="15" t="s">
        <v>207</v>
      </c>
      <c r="D439" s="15" t="s">
        <v>251</v>
      </c>
      <c r="E439" s="15">
        <v>2023</v>
      </c>
      <c r="F439" s="15" t="s">
        <v>162</v>
      </c>
      <c r="G439" s="15" t="s">
        <v>133</v>
      </c>
      <c r="H439" s="15" t="s">
        <v>296</v>
      </c>
      <c r="I439" s="15" t="s">
        <v>139</v>
      </c>
      <c r="J439" s="15" t="s">
        <v>141</v>
      </c>
      <c r="K439" s="15" t="s">
        <v>297</v>
      </c>
      <c r="L439" s="15" t="s">
        <v>303</v>
      </c>
      <c r="M439" s="15">
        <v>0.52800000000000002</v>
      </c>
      <c r="N439" s="15">
        <v>0.46899999999999997</v>
      </c>
      <c r="O439" s="15">
        <v>2.7E-2</v>
      </c>
      <c r="P439" s="15">
        <v>0.38400000000000001</v>
      </c>
      <c r="Q439" s="15">
        <v>0.27400000000000002</v>
      </c>
      <c r="R439" s="15">
        <v>0.65600000000000003</v>
      </c>
      <c r="S439" s="15">
        <v>10.869</v>
      </c>
      <c r="U439" s="15">
        <v>37218.031999999999</v>
      </c>
      <c r="V439" s="15">
        <v>310</v>
      </c>
    </row>
    <row r="440" spans="2:22" x14ac:dyDescent="0.25">
      <c r="B440" s="15" t="s">
        <v>122</v>
      </c>
      <c r="C440" s="15" t="s">
        <v>207</v>
      </c>
      <c r="D440" s="15" t="s">
        <v>251</v>
      </c>
      <c r="E440" s="15">
        <v>2023</v>
      </c>
      <c r="F440" s="15" t="s">
        <v>162</v>
      </c>
      <c r="G440" s="15" t="s">
        <v>133</v>
      </c>
      <c r="H440" s="15" t="s">
        <v>296</v>
      </c>
      <c r="I440" s="15" t="s">
        <v>139</v>
      </c>
      <c r="J440" s="15" t="s">
        <v>141</v>
      </c>
      <c r="K440" s="15" t="s">
        <v>297</v>
      </c>
      <c r="L440" s="15" t="s">
        <v>304</v>
      </c>
      <c r="M440" s="15">
        <v>0.78400000000000003</v>
      </c>
      <c r="N440" s="15">
        <v>0.53</v>
      </c>
      <c r="O440" s="15">
        <v>6.8000000000000005E-2</v>
      </c>
      <c r="P440" s="15">
        <v>0.626</v>
      </c>
      <c r="Q440" s="15">
        <v>0.43099999999999999</v>
      </c>
      <c r="R440" s="15">
        <v>0.95599999999999996</v>
      </c>
      <c r="S440" s="15">
        <v>11.063000000000001</v>
      </c>
      <c r="U440" s="15">
        <v>32881.970999999998</v>
      </c>
      <c r="V440" s="15">
        <v>60</v>
      </c>
    </row>
    <row r="441" spans="2:22" ht="30" x14ac:dyDescent="0.25">
      <c r="B441" s="15" t="s">
        <v>122</v>
      </c>
      <c r="C441" s="15" t="s">
        <v>207</v>
      </c>
      <c r="D441" s="15" t="s">
        <v>251</v>
      </c>
      <c r="E441" s="15">
        <v>2023</v>
      </c>
      <c r="F441" s="15" t="s">
        <v>162</v>
      </c>
      <c r="G441" s="15" t="s">
        <v>133</v>
      </c>
      <c r="H441" s="15" t="s">
        <v>296</v>
      </c>
      <c r="I441" s="15" t="s">
        <v>139</v>
      </c>
      <c r="J441" s="15" t="s">
        <v>141</v>
      </c>
      <c r="K441" s="15" t="s">
        <v>297</v>
      </c>
      <c r="L441" s="15" t="s">
        <v>305</v>
      </c>
      <c r="M441" s="15">
        <v>0.55300000000000005</v>
      </c>
      <c r="N441" s="15">
        <v>0.45800000000000002</v>
      </c>
      <c r="O441" s="15">
        <v>3.5000000000000003E-2</v>
      </c>
      <c r="P441" s="15">
        <v>0.41899999999999998</v>
      </c>
      <c r="Q441" s="15">
        <v>0.24399999999999999</v>
      </c>
      <c r="R441" s="15">
        <v>0.67100000000000004</v>
      </c>
      <c r="S441" s="15">
        <v>11.111000000000001</v>
      </c>
      <c r="U441" s="15">
        <v>33016.582000000002</v>
      </c>
      <c r="V441" s="15">
        <v>170</v>
      </c>
    </row>
    <row r="442" spans="2:22" x14ac:dyDescent="0.25">
      <c r="B442" s="15" t="s">
        <v>122</v>
      </c>
      <c r="C442" s="15" t="s">
        <v>207</v>
      </c>
      <c r="D442" s="15" t="s">
        <v>251</v>
      </c>
      <c r="E442" s="15">
        <v>2023</v>
      </c>
      <c r="F442" s="15" t="s">
        <v>162</v>
      </c>
      <c r="G442" s="15" t="s">
        <v>133</v>
      </c>
      <c r="H442" s="15" t="s">
        <v>296</v>
      </c>
      <c r="I442" s="15" t="s">
        <v>139</v>
      </c>
      <c r="J442" s="15" t="s">
        <v>141</v>
      </c>
      <c r="K442" s="15" t="s">
        <v>297</v>
      </c>
      <c r="M442" s="15">
        <v>0.44</v>
      </c>
      <c r="N442" s="15">
        <v>0.34499999999999997</v>
      </c>
      <c r="O442" s="15">
        <v>2.4E-2</v>
      </c>
      <c r="P442" s="15">
        <v>0.33700000000000002</v>
      </c>
      <c r="Q442" s="15">
        <v>0.192</v>
      </c>
      <c r="R442" s="15">
        <v>0.58599999999999997</v>
      </c>
      <c r="S442" s="15">
        <v>11.087</v>
      </c>
      <c r="U442" s="15">
        <v>32903.468999999997</v>
      </c>
      <c r="V442" s="15">
        <v>210</v>
      </c>
    </row>
    <row r="443" spans="2:22" x14ac:dyDescent="0.25">
      <c r="B443" s="15" t="s">
        <v>122</v>
      </c>
      <c r="C443" s="15" t="s">
        <v>207</v>
      </c>
      <c r="D443" s="15" t="s">
        <v>252</v>
      </c>
      <c r="E443" s="15">
        <v>2023</v>
      </c>
      <c r="F443" s="15" t="s">
        <v>162</v>
      </c>
      <c r="G443" s="15" t="s">
        <v>133</v>
      </c>
      <c r="H443" s="15" t="s">
        <v>296</v>
      </c>
      <c r="I443" s="15" t="s">
        <v>139</v>
      </c>
      <c r="J443" s="15" t="s">
        <v>141</v>
      </c>
      <c r="K443" s="15" t="s">
        <v>297</v>
      </c>
      <c r="L443" s="15" t="s">
        <v>296</v>
      </c>
      <c r="M443" s="15">
        <v>0.39900000000000002</v>
      </c>
      <c r="N443" s="15">
        <v>0.30599999999999999</v>
      </c>
      <c r="O443" s="15">
        <v>3.0000000000000001E-3</v>
      </c>
      <c r="P443" s="15">
        <v>0.32100000000000001</v>
      </c>
      <c r="Q443" s="15">
        <v>0.21099999999999999</v>
      </c>
      <c r="R443" s="15">
        <v>0.48899999999999999</v>
      </c>
      <c r="S443" s="15">
        <v>10.539</v>
      </c>
      <c r="U443" s="15">
        <v>1779.5540000000001</v>
      </c>
      <c r="V443" s="15">
        <v>8480</v>
      </c>
    </row>
    <row r="444" spans="2:22" ht="30" x14ac:dyDescent="0.25">
      <c r="B444" s="15" t="s">
        <v>122</v>
      </c>
      <c r="C444" s="15" t="s">
        <v>207</v>
      </c>
      <c r="D444" s="15" t="s">
        <v>252</v>
      </c>
      <c r="E444" s="15">
        <v>2023</v>
      </c>
      <c r="F444" s="15" t="s">
        <v>162</v>
      </c>
      <c r="G444" s="15" t="s">
        <v>133</v>
      </c>
      <c r="H444" s="15" t="s">
        <v>296</v>
      </c>
      <c r="I444" s="15" t="s">
        <v>139</v>
      </c>
      <c r="J444" s="15" t="s">
        <v>141</v>
      </c>
      <c r="K444" s="15" t="s">
        <v>297</v>
      </c>
      <c r="L444" s="15" t="s">
        <v>298</v>
      </c>
      <c r="M444" s="15">
        <v>0.27100000000000002</v>
      </c>
      <c r="N444" s="15">
        <v>0.182</v>
      </c>
      <c r="O444" s="15">
        <v>2.1999999999999999E-2</v>
      </c>
      <c r="P444" s="15">
        <v>0.26600000000000001</v>
      </c>
      <c r="Q444" s="15">
        <v>0.13800000000000001</v>
      </c>
      <c r="R444" s="15">
        <v>0.34</v>
      </c>
      <c r="S444" s="15">
        <v>10.798999999999999</v>
      </c>
      <c r="U444" s="15">
        <v>1033.174</v>
      </c>
      <c r="V444" s="15">
        <v>70</v>
      </c>
    </row>
    <row r="445" spans="2:22" x14ac:dyDescent="0.25">
      <c r="B445" s="15" t="s">
        <v>122</v>
      </c>
      <c r="C445" s="15" t="s">
        <v>207</v>
      </c>
      <c r="D445" s="15" t="s">
        <v>252</v>
      </c>
      <c r="E445" s="15">
        <v>2023</v>
      </c>
      <c r="F445" s="15" t="s">
        <v>162</v>
      </c>
      <c r="G445" s="15" t="s">
        <v>133</v>
      </c>
      <c r="H445" s="15" t="s">
        <v>296</v>
      </c>
      <c r="I445" s="15" t="s">
        <v>139</v>
      </c>
      <c r="J445" s="15" t="s">
        <v>141</v>
      </c>
      <c r="K445" s="15" t="s">
        <v>297</v>
      </c>
      <c r="L445" s="15" t="s">
        <v>299</v>
      </c>
      <c r="M445" s="15">
        <v>0.53500000000000003</v>
      </c>
      <c r="N445" s="15">
        <v>0.38300000000000001</v>
      </c>
      <c r="O445" s="15">
        <v>0.03</v>
      </c>
      <c r="P445" s="15">
        <v>0.443</v>
      </c>
      <c r="Q445" s="15">
        <v>0.23499999999999999</v>
      </c>
      <c r="R445" s="15">
        <v>0.72499999999999998</v>
      </c>
      <c r="S445" s="15">
        <v>10.609</v>
      </c>
      <c r="U445" s="15">
        <v>1527.93</v>
      </c>
      <c r="V445" s="15">
        <v>160</v>
      </c>
    </row>
    <row r="446" spans="2:22" ht="30" x14ac:dyDescent="0.25">
      <c r="B446" s="15" t="s">
        <v>122</v>
      </c>
      <c r="C446" s="15" t="s">
        <v>207</v>
      </c>
      <c r="D446" s="15" t="s">
        <v>252</v>
      </c>
      <c r="E446" s="15">
        <v>2023</v>
      </c>
      <c r="F446" s="15" t="s">
        <v>162</v>
      </c>
      <c r="G446" s="15" t="s">
        <v>133</v>
      </c>
      <c r="H446" s="15" t="s">
        <v>296</v>
      </c>
      <c r="I446" s="15" t="s">
        <v>139</v>
      </c>
      <c r="J446" s="15" t="s">
        <v>141</v>
      </c>
      <c r="K446" s="15" t="s">
        <v>297</v>
      </c>
      <c r="L446" s="15" t="s">
        <v>300</v>
      </c>
      <c r="M446" s="15">
        <v>0.35199999999999998</v>
      </c>
      <c r="N446" s="15">
        <v>0.28699999999999998</v>
      </c>
      <c r="O446" s="15">
        <v>2.7E-2</v>
      </c>
      <c r="P446" s="15">
        <v>0.248</v>
      </c>
      <c r="Q446" s="15">
        <v>0.17699999999999999</v>
      </c>
      <c r="R446" s="15">
        <v>0.443</v>
      </c>
      <c r="S446" s="15">
        <v>10.863</v>
      </c>
      <c r="U446" s="15">
        <v>1024.461</v>
      </c>
      <c r="V446" s="15">
        <v>110</v>
      </c>
    </row>
    <row r="447" spans="2:22" x14ac:dyDescent="0.25">
      <c r="B447" s="15" t="s">
        <v>122</v>
      </c>
      <c r="C447" s="15" t="s">
        <v>207</v>
      </c>
      <c r="D447" s="15" t="s">
        <v>252</v>
      </c>
      <c r="E447" s="15">
        <v>2023</v>
      </c>
      <c r="F447" s="15" t="s">
        <v>162</v>
      </c>
      <c r="G447" s="15" t="s">
        <v>133</v>
      </c>
      <c r="H447" s="15" t="s">
        <v>296</v>
      </c>
      <c r="I447" s="15" t="s">
        <v>139</v>
      </c>
      <c r="J447" s="15" t="s">
        <v>141</v>
      </c>
      <c r="K447" s="15" t="s">
        <v>297</v>
      </c>
      <c r="L447" s="15" t="s">
        <v>301</v>
      </c>
      <c r="M447" s="15">
        <v>0.38500000000000001</v>
      </c>
      <c r="N447" s="15">
        <v>0.28299999999999997</v>
      </c>
      <c r="O447" s="15">
        <v>3.0000000000000001E-3</v>
      </c>
      <c r="P447" s="15">
        <v>0.317</v>
      </c>
      <c r="Q447" s="15">
        <v>0.21</v>
      </c>
      <c r="R447" s="15">
        <v>0.47199999999999998</v>
      </c>
      <c r="S447" s="15">
        <v>10.529</v>
      </c>
      <c r="U447" s="15">
        <v>1800.3130000000001</v>
      </c>
      <c r="V447" s="15">
        <v>6780</v>
      </c>
    </row>
    <row r="448" spans="2:22" ht="30" x14ac:dyDescent="0.25">
      <c r="B448" s="15" t="s">
        <v>122</v>
      </c>
      <c r="C448" s="15" t="s">
        <v>207</v>
      </c>
      <c r="D448" s="15" t="s">
        <v>252</v>
      </c>
      <c r="E448" s="15">
        <v>2023</v>
      </c>
      <c r="F448" s="15" t="s">
        <v>162</v>
      </c>
      <c r="G448" s="15" t="s">
        <v>133</v>
      </c>
      <c r="H448" s="15" t="s">
        <v>296</v>
      </c>
      <c r="I448" s="15" t="s">
        <v>139</v>
      </c>
      <c r="J448" s="15" t="s">
        <v>141</v>
      </c>
      <c r="K448" s="15" t="s">
        <v>297</v>
      </c>
      <c r="L448" s="15" t="s">
        <v>302</v>
      </c>
      <c r="M448" s="15">
        <v>0.44600000000000001</v>
      </c>
      <c r="N448" s="15">
        <v>0.34100000000000003</v>
      </c>
      <c r="O448" s="15">
        <v>1.7000000000000001E-2</v>
      </c>
      <c r="P448" s="15">
        <v>0.34</v>
      </c>
      <c r="Q448" s="15">
        <v>0.23100000000000001</v>
      </c>
      <c r="R448" s="15">
        <v>0.55200000000000005</v>
      </c>
      <c r="S448" s="15">
        <v>10.548999999999999</v>
      </c>
      <c r="U448" s="15">
        <v>1609.9269999999999</v>
      </c>
      <c r="V448" s="15">
        <v>410</v>
      </c>
    </row>
    <row r="449" spans="2:22" ht="30" x14ac:dyDescent="0.25">
      <c r="B449" s="15" t="s">
        <v>122</v>
      </c>
      <c r="C449" s="15" t="s">
        <v>207</v>
      </c>
      <c r="D449" s="15" t="s">
        <v>252</v>
      </c>
      <c r="E449" s="15">
        <v>2023</v>
      </c>
      <c r="F449" s="15" t="s">
        <v>162</v>
      </c>
      <c r="G449" s="15" t="s">
        <v>133</v>
      </c>
      <c r="H449" s="15" t="s">
        <v>296</v>
      </c>
      <c r="I449" s="15" t="s">
        <v>139</v>
      </c>
      <c r="J449" s="15" t="s">
        <v>141</v>
      </c>
      <c r="K449" s="15" t="s">
        <v>297</v>
      </c>
      <c r="L449" s="15" t="s">
        <v>303</v>
      </c>
      <c r="M449" s="15">
        <v>0.498</v>
      </c>
      <c r="N449" s="15">
        <v>0.437</v>
      </c>
      <c r="O449" s="15">
        <v>2.5000000000000001E-2</v>
      </c>
      <c r="P449" s="15">
        <v>0.36499999999999999</v>
      </c>
      <c r="Q449" s="15">
        <v>0.245</v>
      </c>
      <c r="R449" s="15">
        <v>0.59799999999999998</v>
      </c>
      <c r="S449" s="15">
        <v>10.41</v>
      </c>
      <c r="U449" s="15">
        <v>2400.1689999999999</v>
      </c>
      <c r="V449" s="15">
        <v>310</v>
      </c>
    </row>
    <row r="450" spans="2:22" x14ac:dyDescent="0.25">
      <c r="B450" s="15" t="s">
        <v>122</v>
      </c>
      <c r="C450" s="15" t="s">
        <v>207</v>
      </c>
      <c r="D450" s="15" t="s">
        <v>252</v>
      </c>
      <c r="E450" s="15">
        <v>2023</v>
      </c>
      <c r="F450" s="15" t="s">
        <v>162</v>
      </c>
      <c r="G450" s="15" t="s">
        <v>133</v>
      </c>
      <c r="H450" s="15" t="s">
        <v>296</v>
      </c>
      <c r="I450" s="15" t="s">
        <v>139</v>
      </c>
      <c r="J450" s="15" t="s">
        <v>141</v>
      </c>
      <c r="K450" s="15" t="s">
        <v>297</v>
      </c>
      <c r="L450" s="15" t="s">
        <v>304</v>
      </c>
      <c r="M450" s="15">
        <v>0.73499999999999999</v>
      </c>
      <c r="N450" s="15">
        <v>0.52200000000000002</v>
      </c>
      <c r="O450" s="15">
        <v>6.7000000000000004E-2</v>
      </c>
      <c r="P450" s="15">
        <v>0.61</v>
      </c>
      <c r="Q450" s="15">
        <v>0.371</v>
      </c>
      <c r="R450" s="15">
        <v>0.79700000000000004</v>
      </c>
      <c r="S450" s="15">
        <v>10.58</v>
      </c>
      <c r="U450" s="15">
        <v>1613.8620000000001</v>
      </c>
      <c r="V450" s="15">
        <v>60</v>
      </c>
    </row>
    <row r="451" spans="2:22" ht="30" x14ac:dyDescent="0.25">
      <c r="B451" s="15" t="s">
        <v>122</v>
      </c>
      <c r="C451" s="15" t="s">
        <v>207</v>
      </c>
      <c r="D451" s="15" t="s">
        <v>252</v>
      </c>
      <c r="E451" s="15">
        <v>2023</v>
      </c>
      <c r="F451" s="15" t="s">
        <v>162</v>
      </c>
      <c r="G451" s="15" t="s">
        <v>133</v>
      </c>
      <c r="H451" s="15" t="s">
        <v>296</v>
      </c>
      <c r="I451" s="15" t="s">
        <v>139</v>
      </c>
      <c r="J451" s="15" t="s">
        <v>141</v>
      </c>
      <c r="K451" s="15" t="s">
        <v>297</v>
      </c>
      <c r="L451" s="15" t="s">
        <v>305</v>
      </c>
      <c r="M451" s="15">
        <v>0.52500000000000002</v>
      </c>
      <c r="N451" s="15">
        <v>0.46500000000000002</v>
      </c>
      <c r="O451" s="15">
        <v>3.5999999999999997E-2</v>
      </c>
      <c r="P451" s="15">
        <v>0.39400000000000002</v>
      </c>
      <c r="Q451" s="15">
        <v>0.24299999999999999</v>
      </c>
      <c r="R451" s="15">
        <v>0.65</v>
      </c>
      <c r="S451" s="15">
        <v>10.646000000000001</v>
      </c>
      <c r="U451" s="15">
        <v>1552.8989999999999</v>
      </c>
      <c r="V451" s="15">
        <v>170</v>
      </c>
    </row>
    <row r="452" spans="2:22" x14ac:dyDescent="0.25">
      <c r="B452" s="15" t="s">
        <v>122</v>
      </c>
      <c r="C452" s="15" t="s">
        <v>207</v>
      </c>
      <c r="D452" s="15" t="s">
        <v>252</v>
      </c>
      <c r="E452" s="15">
        <v>2023</v>
      </c>
      <c r="F452" s="15" t="s">
        <v>162</v>
      </c>
      <c r="G452" s="15" t="s">
        <v>133</v>
      </c>
      <c r="H452" s="15" t="s">
        <v>296</v>
      </c>
      <c r="I452" s="15" t="s">
        <v>139</v>
      </c>
      <c r="J452" s="15" t="s">
        <v>141</v>
      </c>
      <c r="K452" s="15" t="s">
        <v>297</v>
      </c>
      <c r="M452" s="15">
        <v>0.40600000000000003</v>
      </c>
      <c r="N452" s="15">
        <v>0.318</v>
      </c>
      <c r="O452" s="15">
        <v>2.1999999999999999E-2</v>
      </c>
      <c r="P452" s="15">
        <v>0.309</v>
      </c>
      <c r="Q452" s="15">
        <v>0.17199999999999999</v>
      </c>
      <c r="R452" s="15">
        <v>0.56399999999999995</v>
      </c>
      <c r="S452" s="15">
        <v>10.587</v>
      </c>
      <c r="U452" s="15">
        <v>1505.229</v>
      </c>
      <c r="V452" s="15">
        <v>210</v>
      </c>
    </row>
    <row r="453" spans="2:22" x14ac:dyDescent="0.25">
      <c r="B453" s="15" t="s">
        <v>122</v>
      </c>
      <c r="C453" s="15" t="s">
        <v>207</v>
      </c>
      <c r="D453" s="15" t="s">
        <v>253</v>
      </c>
      <c r="E453" s="15">
        <v>2023</v>
      </c>
      <c r="F453" s="15" t="s">
        <v>162</v>
      </c>
      <c r="G453" s="15" t="s">
        <v>133</v>
      </c>
      <c r="H453" s="15" t="s">
        <v>296</v>
      </c>
      <c r="I453" s="15" t="s">
        <v>139</v>
      </c>
      <c r="J453" s="15" t="s">
        <v>141</v>
      </c>
      <c r="K453" s="15" t="s">
        <v>297</v>
      </c>
      <c r="L453" s="15" t="s">
        <v>296</v>
      </c>
      <c r="M453" s="15">
        <v>0.375</v>
      </c>
      <c r="N453" s="15">
        <v>0.29899999999999999</v>
      </c>
      <c r="O453" s="15">
        <v>3.0000000000000001E-3</v>
      </c>
      <c r="P453" s="15">
        <v>0.29799999999999999</v>
      </c>
      <c r="Q453" s="15">
        <v>0.19400000000000001</v>
      </c>
      <c r="R453" s="15">
        <v>0.45700000000000002</v>
      </c>
      <c r="S453" s="15">
        <v>10.539</v>
      </c>
      <c r="U453" s="15">
        <v>1779.548</v>
      </c>
      <c r="V453" s="15">
        <v>8480</v>
      </c>
    </row>
    <row r="454" spans="2:22" ht="30" x14ac:dyDescent="0.25">
      <c r="B454" s="15" t="s">
        <v>122</v>
      </c>
      <c r="C454" s="15" t="s">
        <v>207</v>
      </c>
      <c r="D454" s="15" t="s">
        <v>253</v>
      </c>
      <c r="E454" s="15">
        <v>2023</v>
      </c>
      <c r="F454" s="15" t="s">
        <v>162</v>
      </c>
      <c r="G454" s="15" t="s">
        <v>133</v>
      </c>
      <c r="H454" s="15" t="s">
        <v>296</v>
      </c>
      <c r="I454" s="15" t="s">
        <v>139</v>
      </c>
      <c r="J454" s="15" t="s">
        <v>141</v>
      </c>
      <c r="K454" s="15" t="s">
        <v>297</v>
      </c>
      <c r="L454" s="15" t="s">
        <v>298</v>
      </c>
      <c r="M454" s="15">
        <v>0.254</v>
      </c>
      <c r="N454" s="15">
        <v>0.17799999999999999</v>
      </c>
      <c r="O454" s="15">
        <v>2.1000000000000001E-2</v>
      </c>
      <c r="P454" s="15">
        <v>0.23599999999999999</v>
      </c>
      <c r="Q454" s="15">
        <v>0.14199999999999999</v>
      </c>
      <c r="R454" s="15">
        <v>0.33100000000000002</v>
      </c>
      <c r="S454" s="15">
        <v>10.798999999999999</v>
      </c>
      <c r="U454" s="15">
        <v>1033.174</v>
      </c>
      <c r="V454" s="15">
        <v>70</v>
      </c>
    </row>
    <row r="455" spans="2:22" x14ac:dyDescent="0.25">
      <c r="B455" s="15" t="s">
        <v>122</v>
      </c>
      <c r="C455" s="15" t="s">
        <v>207</v>
      </c>
      <c r="D455" s="15" t="s">
        <v>253</v>
      </c>
      <c r="E455" s="15">
        <v>2023</v>
      </c>
      <c r="F455" s="15" t="s">
        <v>162</v>
      </c>
      <c r="G455" s="15" t="s">
        <v>133</v>
      </c>
      <c r="H455" s="15" t="s">
        <v>296</v>
      </c>
      <c r="I455" s="15" t="s">
        <v>139</v>
      </c>
      <c r="J455" s="15" t="s">
        <v>141</v>
      </c>
      <c r="K455" s="15" t="s">
        <v>297</v>
      </c>
      <c r="L455" s="15" t="s">
        <v>299</v>
      </c>
      <c r="M455" s="15">
        <v>0.497</v>
      </c>
      <c r="N455" s="15">
        <v>0.379</v>
      </c>
      <c r="O455" s="15">
        <v>0.03</v>
      </c>
      <c r="P455" s="15">
        <v>0.38</v>
      </c>
      <c r="Q455" s="15">
        <v>0.21</v>
      </c>
      <c r="R455" s="15">
        <v>0.64600000000000002</v>
      </c>
      <c r="S455" s="15">
        <v>10.609</v>
      </c>
      <c r="U455" s="15">
        <v>1527.961</v>
      </c>
      <c r="V455" s="15">
        <v>160</v>
      </c>
    </row>
    <row r="456" spans="2:22" ht="30" x14ac:dyDescent="0.25">
      <c r="B456" s="15" t="s">
        <v>122</v>
      </c>
      <c r="C456" s="15" t="s">
        <v>207</v>
      </c>
      <c r="D456" s="15" t="s">
        <v>253</v>
      </c>
      <c r="E456" s="15">
        <v>2023</v>
      </c>
      <c r="F456" s="15" t="s">
        <v>162</v>
      </c>
      <c r="G456" s="15" t="s">
        <v>133</v>
      </c>
      <c r="H456" s="15" t="s">
        <v>296</v>
      </c>
      <c r="I456" s="15" t="s">
        <v>139</v>
      </c>
      <c r="J456" s="15" t="s">
        <v>141</v>
      </c>
      <c r="K456" s="15" t="s">
        <v>297</v>
      </c>
      <c r="L456" s="15" t="s">
        <v>300</v>
      </c>
      <c r="M456" s="15">
        <v>0.308</v>
      </c>
      <c r="N456" s="15">
        <v>0.25600000000000001</v>
      </c>
      <c r="O456" s="15">
        <v>2.4E-2</v>
      </c>
      <c r="P456" s="15">
        <v>0.23</v>
      </c>
      <c r="Q456" s="15">
        <v>0.152</v>
      </c>
      <c r="R456" s="15">
        <v>0.40300000000000002</v>
      </c>
      <c r="S456" s="15">
        <v>10.863</v>
      </c>
      <c r="U456" s="15">
        <v>1024.461</v>
      </c>
      <c r="V456" s="15">
        <v>110</v>
      </c>
    </row>
    <row r="457" spans="2:22" x14ac:dyDescent="0.25">
      <c r="B457" s="15" t="s">
        <v>122</v>
      </c>
      <c r="C457" s="15" t="s">
        <v>207</v>
      </c>
      <c r="D457" s="15" t="s">
        <v>253</v>
      </c>
      <c r="E457" s="15">
        <v>2023</v>
      </c>
      <c r="F457" s="15" t="s">
        <v>162</v>
      </c>
      <c r="G457" s="15" t="s">
        <v>133</v>
      </c>
      <c r="H457" s="15" t="s">
        <v>296</v>
      </c>
      <c r="I457" s="15" t="s">
        <v>139</v>
      </c>
      <c r="J457" s="15" t="s">
        <v>141</v>
      </c>
      <c r="K457" s="15" t="s">
        <v>297</v>
      </c>
      <c r="L457" s="15" t="s">
        <v>301</v>
      </c>
      <c r="M457" s="15">
        <v>0.36199999999999999</v>
      </c>
      <c r="N457" s="15">
        <v>0.28000000000000003</v>
      </c>
      <c r="O457" s="15">
        <v>3.0000000000000001E-3</v>
      </c>
      <c r="P457" s="15">
        <v>0.29399999999999998</v>
      </c>
      <c r="Q457" s="15">
        <v>0.193</v>
      </c>
      <c r="R457" s="15">
        <v>0.443</v>
      </c>
      <c r="S457" s="15">
        <v>10.528</v>
      </c>
      <c r="U457" s="15">
        <v>1800.3030000000001</v>
      </c>
      <c r="V457" s="15">
        <v>6780</v>
      </c>
    </row>
    <row r="458" spans="2:22" ht="30" x14ac:dyDescent="0.25">
      <c r="B458" s="15" t="s">
        <v>122</v>
      </c>
      <c r="C458" s="15" t="s">
        <v>207</v>
      </c>
      <c r="D458" s="15" t="s">
        <v>253</v>
      </c>
      <c r="E458" s="15">
        <v>2023</v>
      </c>
      <c r="F458" s="15" t="s">
        <v>162</v>
      </c>
      <c r="G458" s="15" t="s">
        <v>133</v>
      </c>
      <c r="H458" s="15" t="s">
        <v>296</v>
      </c>
      <c r="I458" s="15" t="s">
        <v>139</v>
      </c>
      <c r="J458" s="15" t="s">
        <v>141</v>
      </c>
      <c r="K458" s="15" t="s">
        <v>297</v>
      </c>
      <c r="L458" s="15" t="s">
        <v>302</v>
      </c>
      <c r="M458" s="15">
        <v>0.42399999999999999</v>
      </c>
      <c r="N458" s="15">
        <v>0.34799999999999998</v>
      </c>
      <c r="O458" s="15">
        <v>1.7000000000000001E-2</v>
      </c>
      <c r="P458" s="15">
        <v>0.32200000000000001</v>
      </c>
      <c r="Q458" s="15">
        <v>0.217</v>
      </c>
      <c r="R458" s="15">
        <v>0.503</v>
      </c>
      <c r="S458" s="15">
        <v>10.548</v>
      </c>
      <c r="U458" s="15">
        <v>1609.963</v>
      </c>
      <c r="V458" s="15">
        <v>410</v>
      </c>
    </row>
    <row r="459" spans="2:22" ht="30" x14ac:dyDescent="0.25">
      <c r="B459" s="15" t="s">
        <v>122</v>
      </c>
      <c r="C459" s="15" t="s">
        <v>207</v>
      </c>
      <c r="D459" s="15" t="s">
        <v>253</v>
      </c>
      <c r="E459" s="15">
        <v>2023</v>
      </c>
      <c r="F459" s="15" t="s">
        <v>162</v>
      </c>
      <c r="G459" s="15" t="s">
        <v>133</v>
      </c>
      <c r="H459" s="15" t="s">
        <v>296</v>
      </c>
      <c r="I459" s="15" t="s">
        <v>139</v>
      </c>
      <c r="J459" s="15" t="s">
        <v>141</v>
      </c>
      <c r="K459" s="15" t="s">
        <v>297</v>
      </c>
      <c r="L459" s="15" t="s">
        <v>303</v>
      </c>
      <c r="M459" s="15">
        <v>0.46300000000000002</v>
      </c>
      <c r="N459" s="15">
        <v>0.4</v>
      </c>
      <c r="O459" s="15">
        <v>2.3E-2</v>
      </c>
      <c r="P459" s="15">
        <v>0.33500000000000002</v>
      </c>
      <c r="Q459" s="15">
        <v>0.22600000000000001</v>
      </c>
      <c r="R459" s="15">
        <v>0.55800000000000005</v>
      </c>
      <c r="S459" s="15">
        <v>10.409000000000001</v>
      </c>
      <c r="U459" s="15">
        <v>2400.1570000000002</v>
      </c>
      <c r="V459" s="15">
        <v>310</v>
      </c>
    </row>
    <row r="460" spans="2:22" x14ac:dyDescent="0.25">
      <c r="B460" s="15" t="s">
        <v>122</v>
      </c>
      <c r="C460" s="15" t="s">
        <v>207</v>
      </c>
      <c r="D460" s="15" t="s">
        <v>253</v>
      </c>
      <c r="E460" s="15">
        <v>2023</v>
      </c>
      <c r="F460" s="15" t="s">
        <v>162</v>
      </c>
      <c r="G460" s="15" t="s">
        <v>133</v>
      </c>
      <c r="H460" s="15" t="s">
        <v>296</v>
      </c>
      <c r="I460" s="15" t="s">
        <v>139</v>
      </c>
      <c r="J460" s="15" t="s">
        <v>141</v>
      </c>
      <c r="K460" s="15" t="s">
        <v>297</v>
      </c>
      <c r="L460" s="15" t="s">
        <v>304</v>
      </c>
      <c r="M460" s="15">
        <v>0.68300000000000005</v>
      </c>
      <c r="N460" s="15">
        <v>0.501</v>
      </c>
      <c r="O460" s="15">
        <v>6.5000000000000002E-2</v>
      </c>
      <c r="P460" s="15">
        <v>0.54500000000000004</v>
      </c>
      <c r="Q460" s="15">
        <v>0.313</v>
      </c>
      <c r="R460" s="15">
        <v>0.75600000000000001</v>
      </c>
      <c r="S460" s="15">
        <v>10.579000000000001</v>
      </c>
      <c r="U460" s="15">
        <v>1613.8620000000001</v>
      </c>
      <c r="V460" s="15">
        <v>60</v>
      </c>
    </row>
    <row r="461" spans="2:22" ht="30" x14ac:dyDescent="0.25">
      <c r="B461" s="15" t="s">
        <v>122</v>
      </c>
      <c r="C461" s="15" t="s">
        <v>207</v>
      </c>
      <c r="D461" s="15" t="s">
        <v>253</v>
      </c>
      <c r="E461" s="15">
        <v>2023</v>
      </c>
      <c r="F461" s="15" t="s">
        <v>162</v>
      </c>
      <c r="G461" s="15" t="s">
        <v>133</v>
      </c>
      <c r="H461" s="15" t="s">
        <v>296</v>
      </c>
      <c r="I461" s="15" t="s">
        <v>139</v>
      </c>
      <c r="J461" s="15" t="s">
        <v>141</v>
      </c>
      <c r="K461" s="15" t="s">
        <v>297</v>
      </c>
      <c r="L461" s="15" t="s">
        <v>305</v>
      </c>
      <c r="M461" s="15">
        <v>0.49399999999999999</v>
      </c>
      <c r="N461" s="15">
        <v>0.439</v>
      </c>
      <c r="O461" s="15">
        <v>3.4000000000000002E-2</v>
      </c>
      <c r="P461" s="15">
        <v>0.376</v>
      </c>
      <c r="Q461" s="15">
        <v>0.245</v>
      </c>
      <c r="R461" s="15">
        <v>0.57299999999999995</v>
      </c>
      <c r="S461" s="15">
        <v>10.646000000000001</v>
      </c>
      <c r="U461" s="15">
        <v>1552.8989999999999</v>
      </c>
      <c r="V461" s="15">
        <v>170</v>
      </c>
    </row>
    <row r="462" spans="2:22" x14ac:dyDescent="0.25">
      <c r="B462" s="15" t="s">
        <v>122</v>
      </c>
      <c r="C462" s="15" t="s">
        <v>207</v>
      </c>
      <c r="D462" s="15" t="s">
        <v>253</v>
      </c>
      <c r="E462" s="15">
        <v>2023</v>
      </c>
      <c r="F462" s="15" t="s">
        <v>162</v>
      </c>
      <c r="G462" s="15" t="s">
        <v>133</v>
      </c>
      <c r="H462" s="15" t="s">
        <v>296</v>
      </c>
      <c r="I462" s="15" t="s">
        <v>139</v>
      </c>
      <c r="J462" s="15" t="s">
        <v>141</v>
      </c>
      <c r="K462" s="15" t="s">
        <v>297</v>
      </c>
      <c r="M462" s="15">
        <v>0.38700000000000001</v>
      </c>
      <c r="N462" s="15">
        <v>0.31900000000000001</v>
      </c>
      <c r="O462" s="15">
        <v>2.1999999999999999E-2</v>
      </c>
      <c r="P462" s="15">
        <v>0.28799999999999998</v>
      </c>
      <c r="Q462" s="15">
        <v>0.157</v>
      </c>
      <c r="R462" s="15">
        <v>0.52700000000000002</v>
      </c>
      <c r="S462" s="15">
        <v>10.586</v>
      </c>
      <c r="U462" s="15">
        <v>1505.2349999999999</v>
      </c>
      <c r="V462" s="15">
        <v>210</v>
      </c>
    </row>
    <row r="463" spans="2:22" x14ac:dyDescent="0.25">
      <c r="B463" s="15" t="s">
        <v>122</v>
      </c>
      <c r="C463" s="15" t="s">
        <v>207</v>
      </c>
      <c r="D463" s="15" t="s">
        <v>254</v>
      </c>
      <c r="E463" s="15">
        <v>2023</v>
      </c>
      <c r="F463" s="15" t="s">
        <v>162</v>
      </c>
      <c r="G463" s="15" t="s">
        <v>133</v>
      </c>
      <c r="H463" s="15" t="s">
        <v>296</v>
      </c>
      <c r="I463" s="15" t="s">
        <v>139</v>
      </c>
      <c r="J463" s="15" t="s">
        <v>141</v>
      </c>
      <c r="K463" s="15" t="s">
        <v>297</v>
      </c>
      <c r="L463" s="15" t="s">
        <v>296</v>
      </c>
      <c r="M463" s="15">
        <v>0.34</v>
      </c>
      <c r="N463" s="15">
        <v>0.29399999999999998</v>
      </c>
      <c r="O463" s="15">
        <v>3.0000000000000001E-3</v>
      </c>
      <c r="P463" s="15">
        <v>0.26200000000000001</v>
      </c>
      <c r="Q463" s="15">
        <v>0.16400000000000001</v>
      </c>
      <c r="R463" s="15">
        <v>0.41699999999999998</v>
      </c>
      <c r="S463" s="15">
        <v>10.153</v>
      </c>
      <c r="U463" s="15">
        <v>0.48099999999999998</v>
      </c>
      <c r="V463" s="15">
        <v>8480</v>
      </c>
    </row>
    <row r="464" spans="2:22" ht="30" x14ac:dyDescent="0.25">
      <c r="B464" s="15" t="s">
        <v>122</v>
      </c>
      <c r="C464" s="15" t="s">
        <v>207</v>
      </c>
      <c r="D464" s="15" t="s">
        <v>254</v>
      </c>
      <c r="E464" s="15">
        <v>2023</v>
      </c>
      <c r="F464" s="15" t="s">
        <v>162</v>
      </c>
      <c r="G464" s="15" t="s">
        <v>133</v>
      </c>
      <c r="H464" s="15" t="s">
        <v>296</v>
      </c>
      <c r="I464" s="15" t="s">
        <v>139</v>
      </c>
      <c r="J464" s="15" t="s">
        <v>141</v>
      </c>
      <c r="K464" s="15" t="s">
        <v>297</v>
      </c>
      <c r="L464" s="15" t="s">
        <v>298</v>
      </c>
      <c r="M464" s="15">
        <v>0.23200000000000001</v>
      </c>
      <c r="N464" s="15">
        <v>0.16700000000000001</v>
      </c>
      <c r="O464" s="15">
        <v>0.02</v>
      </c>
      <c r="P464" s="15">
        <v>0.182</v>
      </c>
      <c r="Q464" s="15">
        <v>0.123</v>
      </c>
      <c r="R464" s="15">
        <v>0.28399999999999997</v>
      </c>
      <c r="S464" s="15">
        <v>10.397</v>
      </c>
      <c r="U464" s="15">
        <v>-1.0999999999999999E-2</v>
      </c>
      <c r="V464" s="15">
        <v>70</v>
      </c>
    </row>
    <row r="465" spans="2:22" x14ac:dyDescent="0.25">
      <c r="B465" s="15" t="s">
        <v>122</v>
      </c>
      <c r="C465" s="15" t="s">
        <v>207</v>
      </c>
      <c r="D465" s="15" t="s">
        <v>254</v>
      </c>
      <c r="E465" s="15">
        <v>2023</v>
      </c>
      <c r="F465" s="15" t="s">
        <v>162</v>
      </c>
      <c r="G465" s="15" t="s">
        <v>133</v>
      </c>
      <c r="H465" s="15" t="s">
        <v>296</v>
      </c>
      <c r="I465" s="15" t="s">
        <v>139</v>
      </c>
      <c r="J465" s="15" t="s">
        <v>141</v>
      </c>
      <c r="K465" s="15" t="s">
        <v>297</v>
      </c>
      <c r="L465" s="15" t="s">
        <v>299</v>
      </c>
      <c r="M465" s="15">
        <v>0.438</v>
      </c>
      <c r="N465" s="15">
        <v>0.33700000000000002</v>
      </c>
      <c r="O465" s="15">
        <v>2.7E-2</v>
      </c>
      <c r="P465" s="15">
        <v>0.33500000000000002</v>
      </c>
      <c r="Q465" s="15">
        <v>0.184</v>
      </c>
      <c r="R465" s="15">
        <v>0.64200000000000002</v>
      </c>
      <c r="S465" s="15">
        <v>10.210000000000001</v>
      </c>
      <c r="U465" s="15">
        <v>0.19</v>
      </c>
      <c r="V465" s="15">
        <v>160</v>
      </c>
    </row>
    <row r="466" spans="2:22" ht="30" x14ac:dyDescent="0.25">
      <c r="B466" s="15" t="s">
        <v>122</v>
      </c>
      <c r="C466" s="15" t="s">
        <v>207</v>
      </c>
      <c r="D466" s="15" t="s">
        <v>254</v>
      </c>
      <c r="E466" s="15">
        <v>2023</v>
      </c>
      <c r="F466" s="15" t="s">
        <v>162</v>
      </c>
      <c r="G466" s="15" t="s">
        <v>133</v>
      </c>
      <c r="H466" s="15" t="s">
        <v>296</v>
      </c>
      <c r="I466" s="15" t="s">
        <v>139</v>
      </c>
      <c r="J466" s="15" t="s">
        <v>141</v>
      </c>
      <c r="K466" s="15" t="s">
        <v>297</v>
      </c>
      <c r="L466" s="15" t="s">
        <v>300</v>
      </c>
      <c r="M466" s="15">
        <v>0.39400000000000002</v>
      </c>
      <c r="N466" s="15">
        <v>0.54400000000000004</v>
      </c>
      <c r="O466" s="15">
        <v>5.1999999999999998E-2</v>
      </c>
      <c r="P466" s="15">
        <v>0.22</v>
      </c>
      <c r="Q466" s="15">
        <v>0.13300000000000001</v>
      </c>
      <c r="R466" s="15">
        <v>0.38200000000000001</v>
      </c>
      <c r="S466" s="15">
        <v>10.491</v>
      </c>
      <c r="U466" s="15">
        <v>-1.0999999999999999E-2</v>
      </c>
      <c r="V466" s="15">
        <v>110</v>
      </c>
    </row>
    <row r="467" spans="2:22" x14ac:dyDescent="0.25">
      <c r="B467" s="15" t="s">
        <v>122</v>
      </c>
      <c r="C467" s="15" t="s">
        <v>207</v>
      </c>
      <c r="D467" s="15" t="s">
        <v>254</v>
      </c>
      <c r="E467" s="15">
        <v>2023</v>
      </c>
      <c r="F467" s="15" t="s">
        <v>162</v>
      </c>
      <c r="G467" s="15" t="s">
        <v>133</v>
      </c>
      <c r="H467" s="15" t="s">
        <v>296</v>
      </c>
      <c r="I467" s="15" t="s">
        <v>139</v>
      </c>
      <c r="J467" s="15" t="s">
        <v>141</v>
      </c>
      <c r="K467" s="15" t="s">
        <v>297</v>
      </c>
      <c r="L467" s="15" t="s">
        <v>301</v>
      </c>
      <c r="M467" s="15">
        <v>0.32600000000000001</v>
      </c>
      <c r="N467" s="15">
        <v>0.26700000000000002</v>
      </c>
      <c r="O467" s="15">
        <v>3.0000000000000001E-3</v>
      </c>
      <c r="P467" s="15">
        <v>0.25700000000000001</v>
      </c>
      <c r="Q467" s="15">
        <v>0.16400000000000001</v>
      </c>
      <c r="R467" s="15">
        <v>0.40500000000000003</v>
      </c>
      <c r="S467" s="15">
        <v>10.141999999999999</v>
      </c>
      <c r="U467" s="15">
        <v>0.20399999999999999</v>
      </c>
      <c r="V467" s="15">
        <v>6780</v>
      </c>
    </row>
    <row r="468" spans="2:22" ht="30" x14ac:dyDescent="0.25">
      <c r="B468" s="15" t="s">
        <v>122</v>
      </c>
      <c r="C468" s="15" t="s">
        <v>207</v>
      </c>
      <c r="D468" s="15" t="s">
        <v>254</v>
      </c>
      <c r="E468" s="15">
        <v>2023</v>
      </c>
      <c r="F468" s="15" t="s">
        <v>162</v>
      </c>
      <c r="G468" s="15" t="s">
        <v>133</v>
      </c>
      <c r="H468" s="15" t="s">
        <v>296</v>
      </c>
      <c r="I468" s="15" t="s">
        <v>139</v>
      </c>
      <c r="J468" s="15" t="s">
        <v>141</v>
      </c>
      <c r="K468" s="15" t="s">
        <v>297</v>
      </c>
      <c r="L468" s="15" t="s">
        <v>302</v>
      </c>
      <c r="M468" s="15">
        <v>0.39800000000000002</v>
      </c>
      <c r="N468" s="15">
        <v>0.35899999999999999</v>
      </c>
      <c r="O468" s="15">
        <v>1.7999999999999999E-2</v>
      </c>
      <c r="P468" s="15">
        <v>0.27200000000000002</v>
      </c>
      <c r="Q468" s="15">
        <v>0.182</v>
      </c>
      <c r="R468" s="15">
        <v>0.49299999999999999</v>
      </c>
      <c r="S468" s="15">
        <v>10.154</v>
      </c>
      <c r="U468" s="15">
        <v>0.22700000000000001</v>
      </c>
      <c r="V468" s="15">
        <v>410</v>
      </c>
    </row>
    <row r="469" spans="2:22" ht="30" x14ac:dyDescent="0.25">
      <c r="B469" s="15" t="s">
        <v>122</v>
      </c>
      <c r="C469" s="15" t="s">
        <v>207</v>
      </c>
      <c r="D469" s="15" t="s">
        <v>254</v>
      </c>
      <c r="E469" s="15">
        <v>2023</v>
      </c>
      <c r="F469" s="15" t="s">
        <v>162</v>
      </c>
      <c r="G469" s="15" t="s">
        <v>133</v>
      </c>
      <c r="H469" s="15" t="s">
        <v>296</v>
      </c>
      <c r="I469" s="15" t="s">
        <v>139</v>
      </c>
      <c r="J469" s="15" t="s">
        <v>141</v>
      </c>
      <c r="K469" s="15" t="s">
        <v>297</v>
      </c>
      <c r="L469" s="15" t="s">
        <v>303</v>
      </c>
      <c r="M469" s="15">
        <v>0.42299999999999999</v>
      </c>
      <c r="N469" s="15">
        <v>0.39100000000000001</v>
      </c>
      <c r="O469" s="15">
        <v>2.1999999999999999E-2</v>
      </c>
      <c r="P469" s="15">
        <v>0.29699999999999999</v>
      </c>
      <c r="Q469" s="15">
        <v>0.19400000000000001</v>
      </c>
      <c r="R469" s="15">
        <v>0.51700000000000002</v>
      </c>
      <c r="S469" s="15">
        <v>10.050000000000001</v>
      </c>
      <c r="U469" s="15">
        <v>7.1539999999999999</v>
      </c>
      <c r="V469" s="15">
        <v>310</v>
      </c>
    </row>
    <row r="470" spans="2:22" x14ac:dyDescent="0.25">
      <c r="B470" s="15" t="s">
        <v>122</v>
      </c>
      <c r="C470" s="15" t="s">
        <v>207</v>
      </c>
      <c r="D470" s="15" t="s">
        <v>254</v>
      </c>
      <c r="E470" s="15">
        <v>2023</v>
      </c>
      <c r="F470" s="15" t="s">
        <v>162</v>
      </c>
      <c r="G470" s="15" t="s">
        <v>133</v>
      </c>
      <c r="H470" s="15" t="s">
        <v>296</v>
      </c>
      <c r="I470" s="15" t="s">
        <v>139</v>
      </c>
      <c r="J470" s="15" t="s">
        <v>141</v>
      </c>
      <c r="K470" s="15" t="s">
        <v>297</v>
      </c>
      <c r="L470" s="15" t="s">
        <v>304</v>
      </c>
      <c r="M470" s="15">
        <v>0.61199999999999999</v>
      </c>
      <c r="N470" s="15">
        <v>0.47899999999999998</v>
      </c>
      <c r="O470" s="15">
        <v>6.2E-2</v>
      </c>
      <c r="P470" s="15">
        <v>0.44</v>
      </c>
      <c r="Q470" s="15">
        <v>0.22600000000000001</v>
      </c>
      <c r="R470" s="15">
        <v>0.65500000000000003</v>
      </c>
      <c r="S470" s="15">
        <v>10.209</v>
      </c>
      <c r="U470" s="15">
        <v>2.1</v>
      </c>
      <c r="V470" s="15">
        <v>60</v>
      </c>
    </row>
    <row r="471" spans="2:22" ht="30" x14ac:dyDescent="0.25">
      <c r="B471" s="15" t="s">
        <v>122</v>
      </c>
      <c r="C471" s="15" t="s">
        <v>207</v>
      </c>
      <c r="D471" s="15" t="s">
        <v>254</v>
      </c>
      <c r="E471" s="15">
        <v>2023</v>
      </c>
      <c r="F471" s="15" t="s">
        <v>162</v>
      </c>
      <c r="G471" s="15" t="s">
        <v>133</v>
      </c>
      <c r="H471" s="15" t="s">
        <v>296</v>
      </c>
      <c r="I471" s="15" t="s">
        <v>139</v>
      </c>
      <c r="J471" s="15" t="s">
        <v>141</v>
      </c>
      <c r="K471" s="15" t="s">
        <v>297</v>
      </c>
      <c r="L471" s="15" t="s">
        <v>305</v>
      </c>
      <c r="M471" s="15">
        <v>0.46400000000000002</v>
      </c>
      <c r="N471" s="15">
        <v>0.47799999999999998</v>
      </c>
      <c r="O471" s="15">
        <v>3.6999999999999998E-2</v>
      </c>
      <c r="P471" s="15">
        <v>0.34899999999999998</v>
      </c>
      <c r="Q471" s="15">
        <v>0.23100000000000001</v>
      </c>
      <c r="R471" s="15">
        <v>0.51800000000000002</v>
      </c>
      <c r="S471" s="15">
        <v>10.276999999999999</v>
      </c>
      <c r="U471" s="15">
        <v>0.76100000000000001</v>
      </c>
      <c r="V471" s="15">
        <v>170</v>
      </c>
    </row>
    <row r="472" spans="2:22" x14ac:dyDescent="0.25">
      <c r="B472" s="15" t="s">
        <v>122</v>
      </c>
      <c r="C472" s="15" t="s">
        <v>207</v>
      </c>
      <c r="D472" s="15" t="s">
        <v>254</v>
      </c>
      <c r="E472" s="15">
        <v>2023</v>
      </c>
      <c r="F472" s="15" t="s">
        <v>162</v>
      </c>
      <c r="G472" s="15" t="s">
        <v>133</v>
      </c>
      <c r="H472" s="15" t="s">
        <v>296</v>
      </c>
      <c r="I472" s="15" t="s">
        <v>139</v>
      </c>
      <c r="J472" s="15" t="s">
        <v>141</v>
      </c>
      <c r="K472" s="15" t="s">
        <v>297</v>
      </c>
      <c r="M472" s="15">
        <v>0.35399999999999998</v>
      </c>
      <c r="N472" s="15">
        <v>0.317</v>
      </c>
      <c r="O472" s="15">
        <v>2.1999999999999999E-2</v>
      </c>
      <c r="P472" s="15">
        <v>0.27100000000000002</v>
      </c>
      <c r="Q472" s="15">
        <v>0.13900000000000001</v>
      </c>
      <c r="R472" s="15">
        <v>0.47099999999999997</v>
      </c>
      <c r="S472" s="15">
        <v>10.194000000000001</v>
      </c>
      <c r="U472" s="15">
        <v>-1.0999999999999999E-2</v>
      </c>
      <c r="V472" s="15">
        <v>210</v>
      </c>
    </row>
    <row r="473" spans="2:22" x14ac:dyDescent="0.25">
      <c r="B473" s="15" t="s">
        <v>122</v>
      </c>
      <c r="C473" s="15" t="s">
        <v>207</v>
      </c>
      <c r="D473" s="15" t="s">
        <v>255</v>
      </c>
      <c r="E473" s="15">
        <v>2023</v>
      </c>
      <c r="F473" s="15" t="s">
        <v>162</v>
      </c>
      <c r="G473" s="15" t="s">
        <v>133</v>
      </c>
      <c r="H473" s="15" t="s">
        <v>296</v>
      </c>
      <c r="I473" s="15" t="s">
        <v>139</v>
      </c>
      <c r="J473" s="15" t="s">
        <v>141</v>
      </c>
      <c r="K473" s="15" t="s">
        <v>297</v>
      </c>
      <c r="L473" s="15" t="s">
        <v>296</v>
      </c>
      <c r="M473" s="15">
        <v>0.30299999999999999</v>
      </c>
      <c r="N473" s="15">
        <v>0.28499999999999998</v>
      </c>
      <c r="O473" s="15">
        <v>3.0000000000000001E-3</v>
      </c>
      <c r="P473" s="15">
        <v>0.224</v>
      </c>
      <c r="Q473" s="15">
        <v>0.13900000000000001</v>
      </c>
      <c r="R473" s="15">
        <v>0.36699999999999999</v>
      </c>
      <c r="S473" s="15">
        <v>10.153</v>
      </c>
      <c r="U473" s="15">
        <v>0.48099999999999998</v>
      </c>
      <c r="V473" s="15">
        <v>8480</v>
      </c>
    </row>
    <row r="474" spans="2:22" ht="30" x14ac:dyDescent="0.25">
      <c r="B474" s="15" t="s">
        <v>122</v>
      </c>
      <c r="C474" s="15" t="s">
        <v>207</v>
      </c>
      <c r="D474" s="15" t="s">
        <v>255</v>
      </c>
      <c r="E474" s="15">
        <v>2023</v>
      </c>
      <c r="F474" s="15" t="s">
        <v>162</v>
      </c>
      <c r="G474" s="15" t="s">
        <v>133</v>
      </c>
      <c r="H474" s="15" t="s">
        <v>296</v>
      </c>
      <c r="I474" s="15" t="s">
        <v>139</v>
      </c>
      <c r="J474" s="15" t="s">
        <v>141</v>
      </c>
      <c r="K474" s="15" t="s">
        <v>297</v>
      </c>
      <c r="L474" s="15" t="s">
        <v>298</v>
      </c>
      <c r="M474" s="15">
        <v>0.21</v>
      </c>
      <c r="N474" s="15">
        <v>0.161</v>
      </c>
      <c r="O474" s="15">
        <v>1.9E-2</v>
      </c>
      <c r="P474" s="15">
        <v>0.16300000000000001</v>
      </c>
      <c r="Q474" s="15">
        <v>0.106</v>
      </c>
      <c r="R474" s="15">
        <v>0.26700000000000002</v>
      </c>
      <c r="S474" s="15">
        <v>10.397</v>
      </c>
      <c r="U474" s="15">
        <v>-1.0999999999999999E-2</v>
      </c>
      <c r="V474" s="15">
        <v>70</v>
      </c>
    </row>
    <row r="475" spans="2:22" x14ac:dyDescent="0.25">
      <c r="B475" s="15" t="s">
        <v>122</v>
      </c>
      <c r="C475" s="15" t="s">
        <v>207</v>
      </c>
      <c r="D475" s="15" t="s">
        <v>255</v>
      </c>
      <c r="E475" s="15">
        <v>2023</v>
      </c>
      <c r="F475" s="15" t="s">
        <v>162</v>
      </c>
      <c r="G475" s="15" t="s">
        <v>133</v>
      </c>
      <c r="H475" s="15" t="s">
        <v>296</v>
      </c>
      <c r="I475" s="15" t="s">
        <v>139</v>
      </c>
      <c r="J475" s="15" t="s">
        <v>141</v>
      </c>
      <c r="K475" s="15" t="s">
        <v>297</v>
      </c>
      <c r="L475" s="15" t="s">
        <v>299</v>
      </c>
      <c r="M475" s="15">
        <v>0.373</v>
      </c>
      <c r="N475" s="15">
        <v>0.28799999999999998</v>
      </c>
      <c r="O475" s="15">
        <v>2.3E-2</v>
      </c>
      <c r="P475" s="15">
        <v>0.27800000000000002</v>
      </c>
      <c r="Q475" s="15">
        <v>0.16300000000000001</v>
      </c>
      <c r="R475" s="15">
        <v>0.52400000000000002</v>
      </c>
      <c r="S475" s="15">
        <v>10.210000000000001</v>
      </c>
      <c r="U475" s="15">
        <v>0.19</v>
      </c>
      <c r="V475" s="15">
        <v>160</v>
      </c>
    </row>
    <row r="476" spans="2:22" ht="30" x14ac:dyDescent="0.25">
      <c r="B476" s="15" t="s">
        <v>122</v>
      </c>
      <c r="C476" s="15" t="s">
        <v>207</v>
      </c>
      <c r="D476" s="15" t="s">
        <v>255</v>
      </c>
      <c r="E476" s="15">
        <v>2023</v>
      </c>
      <c r="F476" s="15" t="s">
        <v>162</v>
      </c>
      <c r="G476" s="15" t="s">
        <v>133</v>
      </c>
      <c r="H476" s="15" t="s">
        <v>296</v>
      </c>
      <c r="I476" s="15" t="s">
        <v>139</v>
      </c>
      <c r="J476" s="15" t="s">
        <v>141</v>
      </c>
      <c r="K476" s="15" t="s">
        <v>297</v>
      </c>
      <c r="L476" s="15" t="s">
        <v>300</v>
      </c>
      <c r="M476" s="15">
        <v>0.36699999999999999</v>
      </c>
      <c r="N476" s="15">
        <v>0.54100000000000004</v>
      </c>
      <c r="O476" s="15">
        <v>5.1999999999999998E-2</v>
      </c>
      <c r="P476" s="15">
        <v>0.19800000000000001</v>
      </c>
      <c r="Q476" s="15">
        <v>0.10299999999999999</v>
      </c>
      <c r="R476" s="15">
        <v>0.36899999999999999</v>
      </c>
      <c r="S476" s="15">
        <v>10.491</v>
      </c>
      <c r="U476" s="15">
        <v>-1.0999999999999999E-2</v>
      </c>
      <c r="V476" s="15">
        <v>110</v>
      </c>
    </row>
    <row r="477" spans="2:22" x14ac:dyDescent="0.25">
      <c r="B477" s="15" t="s">
        <v>122</v>
      </c>
      <c r="C477" s="15" t="s">
        <v>207</v>
      </c>
      <c r="D477" s="15" t="s">
        <v>255</v>
      </c>
      <c r="E477" s="15">
        <v>2023</v>
      </c>
      <c r="F477" s="15" t="s">
        <v>162</v>
      </c>
      <c r="G477" s="15" t="s">
        <v>133</v>
      </c>
      <c r="H477" s="15" t="s">
        <v>296</v>
      </c>
      <c r="I477" s="15" t="s">
        <v>139</v>
      </c>
      <c r="J477" s="15" t="s">
        <v>141</v>
      </c>
      <c r="K477" s="15" t="s">
        <v>297</v>
      </c>
      <c r="L477" s="15" t="s">
        <v>301</v>
      </c>
      <c r="M477" s="15">
        <v>0.28899999999999998</v>
      </c>
      <c r="N477" s="15">
        <v>0.25600000000000001</v>
      </c>
      <c r="O477" s="15">
        <v>3.0000000000000001E-3</v>
      </c>
      <c r="P477" s="15">
        <v>0.22</v>
      </c>
      <c r="Q477" s="15">
        <v>0.13900000000000001</v>
      </c>
      <c r="R477" s="15">
        <v>0.35399999999999998</v>
      </c>
      <c r="S477" s="15">
        <v>10.141999999999999</v>
      </c>
      <c r="U477" s="15">
        <v>0.20399999999999999</v>
      </c>
      <c r="V477" s="15">
        <v>6780</v>
      </c>
    </row>
    <row r="478" spans="2:22" ht="30" x14ac:dyDescent="0.25">
      <c r="B478" s="15" t="s">
        <v>122</v>
      </c>
      <c r="C478" s="15" t="s">
        <v>207</v>
      </c>
      <c r="D478" s="15" t="s">
        <v>255</v>
      </c>
      <c r="E478" s="15">
        <v>2023</v>
      </c>
      <c r="F478" s="15" t="s">
        <v>162</v>
      </c>
      <c r="G478" s="15" t="s">
        <v>133</v>
      </c>
      <c r="H478" s="15" t="s">
        <v>296</v>
      </c>
      <c r="I478" s="15" t="s">
        <v>139</v>
      </c>
      <c r="J478" s="15" t="s">
        <v>141</v>
      </c>
      <c r="K478" s="15" t="s">
        <v>297</v>
      </c>
      <c r="L478" s="15" t="s">
        <v>302</v>
      </c>
      <c r="M478" s="15">
        <v>0.36</v>
      </c>
      <c r="N478" s="15">
        <v>0.37</v>
      </c>
      <c r="O478" s="15">
        <v>1.7999999999999999E-2</v>
      </c>
      <c r="P478" s="15">
        <v>0.24199999999999999</v>
      </c>
      <c r="Q478" s="15">
        <v>0.156</v>
      </c>
      <c r="R478" s="15">
        <v>0.44800000000000001</v>
      </c>
      <c r="S478" s="15">
        <v>10.154</v>
      </c>
      <c r="U478" s="15">
        <v>0.22700000000000001</v>
      </c>
      <c r="V478" s="15">
        <v>410</v>
      </c>
    </row>
    <row r="479" spans="2:22" ht="30" x14ac:dyDescent="0.25">
      <c r="B479" s="15" t="s">
        <v>122</v>
      </c>
      <c r="C479" s="15" t="s">
        <v>207</v>
      </c>
      <c r="D479" s="15" t="s">
        <v>255</v>
      </c>
      <c r="E479" s="15">
        <v>2023</v>
      </c>
      <c r="F479" s="15" t="s">
        <v>162</v>
      </c>
      <c r="G479" s="15" t="s">
        <v>133</v>
      </c>
      <c r="H479" s="15" t="s">
        <v>296</v>
      </c>
      <c r="I479" s="15" t="s">
        <v>139</v>
      </c>
      <c r="J479" s="15" t="s">
        <v>141</v>
      </c>
      <c r="K479" s="15" t="s">
        <v>297</v>
      </c>
      <c r="L479" s="15" t="s">
        <v>303</v>
      </c>
      <c r="M479" s="15">
        <v>0.38500000000000001</v>
      </c>
      <c r="N479" s="15">
        <v>0.38400000000000001</v>
      </c>
      <c r="O479" s="15">
        <v>2.1999999999999999E-2</v>
      </c>
      <c r="P479" s="15">
        <v>0.26500000000000001</v>
      </c>
      <c r="Q479" s="15">
        <v>0.16500000000000001</v>
      </c>
      <c r="R479" s="15">
        <v>0.47099999999999997</v>
      </c>
      <c r="S479" s="15">
        <v>10.050000000000001</v>
      </c>
      <c r="U479" s="15">
        <v>7.1539999999999999</v>
      </c>
      <c r="V479" s="15">
        <v>310</v>
      </c>
    </row>
    <row r="480" spans="2:22" x14ac:dyDescent="0.25">
      <c r="B480" s="15" t="s">
        <v>122</v>
      </c>
      <c r="C480" s="15" t="s">
        <v>207</v>
      </c>
      <c r="D480" s="15" t="s">
        <v>255</v>
      </c>
      <c r="E480" s="15">
        <v>2023</v>
      </c>
      <c r="F480" s="15" t="s">
        <v>162</v>
      </c>
      <c r="G480" s="15" t="s">
        <v>133</v>
      </c>
      <c r="H480" s="15" t="s">
        <v>296</v>
      </c>
      <c r="I480" s="15" t="s">
        <v>139</v>
      </c>
      <c r="J480" s="15" t="s">
        <v>141</v>
      </c>
      <c r="K480" s="15" t="s">
        <v>297</v>
      </c>
      <c r="L480" s="15" t="s">
        <v>304</v>
      </c>
      <c r="M480" s="15">
        <v>0.56899999999999995</v>
      </c>
      <c r="N480" s="15">
        <v>0.48099999999999998</v>
      </c>
      <c r="O480" s="15">
        <v>6.2E-2</v>
      </c>
      <c r="P480" s="15">
        <v>0.41699999999999998</v>
      </c>
      <c r="Q480" s="15">
        <v>0.21099999999999999</v>
      </c>
      <c r="R480" s="15">
        <v>0.65</v>
      </c>
      <c r="S480" s="15">
        <v>10.209</v>
      </c>
      <c r="U480" s="15">
        <v>2.1</v>
      </c>
      <c r="V480" s="15">
        <v>60</v>
      </c>
    </row>
    <row r="481" spans="2:22" ht="30" x14ac:dyDescent="0.25">
      <c r="B481" s="15" t="s">
        <v>122</v>
      </c>
      <c r="C481" s="15" t="s">
        <v>207</v>
      </c>
      <c r="D481" s="15" t="s">
        <v>255</v>
      </c>
      <c r="E481" s="15">
        <v>2023</v>
      </c>
      <c r="F481" s="15" t="s">
        <v>162</v>
      </c>
      <c r="G481" s="15" t="s">
        <v>133</v>
      </c>
      <c r="H481" s="15" t="s">
        <v>296</v>
      </c>
      <c r="I481" s="15" t="s">
        <v>139</v>
      </c>
      <c r="J481" s="15" t="s">
        <v>141</v>
      </c>
      <c r="K481" s="15" t="s">
        <v>297</v>
      </c>
      <c r="L481" s="15" t="s">
        <v>305</v>
      </c>
      <c r="M481" s="15">
        <v>0.42599999999999999</v>
      </c>
      <c r="N481" s="15">
        <v>0.48</v>
      </c>
      <c r="O481" s="15">
        <v>3.6999999999999998E-2</v>
      </c>
      <c r="P481" s="15">
        <v>0.28000000000000003</v>
      </c>
      <c r="Q481" s="15">
        <v>0.19500000000000001</v>
      </c>
      <c r="R481" s="15">
        <v>0.47399999999999998</v>
      </c>
      <c r="S481" s="15">
        <v>10.276999999999999</v>
      </c>
      <c r="U481" s="15">
        <v>0.76100000000000001</v>
      </c>
      <c r="V481" s="15">
        <v>170</v>
      </c>
    </row>
    <row r="482" spans="2:22" x14ac:dyDescent="0.25">
      <c r="B482" s="15" t="s">
        <v>122</v>
      </c>
      <c r="C482" s="15" t="s">
        <v>207</v>
      </c>
      <c r="D482" s="15" t="s">
        <v>255</v>
      </c>
      <c r="E482" s="15">
        <v>2023</v>
      </c>
      <c r="F482" s="15" t="s">
        <v>162</v>
      </c>
      <c r="G482" s="15" t="s">
        <v>133</v>
      </c>
      <c r="H482" s="15" t="s">
        <v>296</v>
      </c>
      <c r="I482" s="15" t="s">
        <v>139</v>
      </c>
      <c r="J482" s="15" t="s">
        <v>141</v>
      </c>
      <c r="K482" s="15" t="s">
        <v>297</v>
      </c>
      <c r="M482" s="15">
        <v>0.317</v>
      </c>
      <c r="N482" s="15">
        <v>0.313</v>
      </c>
      <c r="O482" s="15">
        <v>2.1999999999999999E-2</v>
      </c>
      <c r="P482" s="15">
        <v>0.20200000000000001</v>
      </c>
      <c r="Q482" s="15">
        <v>0.115</v>
      </c>
      <c r="R482" s="15">
        <v>0.42699999999999999</v>
      </c>
      <c r="S482" s="15">
        <v>10.194000000000001</v>
      </c>
      <c r="U482" s="15">
        <v>-1.0999999999999999E-2</v>
      </c>
      <c r="V482" s="15">
        <v>210</v>
      </c>
    </row>
  </sheetData>
  <mergeCells count="1">
    <mergeCell ref="B1:V1"/>
  </mergeCell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V338"/>
  <sheetViews>
    <sheetView zoomScale="85" zoomScaleNormal="85" workbookViewId="0">
      <selection activeCell="B1" sqref="B1:V1"/>
    </sheetView>
  </sheetViews>
  <sheetFormatPr defaultColWidth="16" defaultRowHeight="15" x14ac:dyDescent="0.25"/>
  <cols>
    <col min="1" max="1" width="22.7109375" style="18" customWidth="1"/>
    <col min="2" max="2" width="19.42578125" style="15" customWidth="1"/>
    <col min="3" max="3" width="17.5703125" style="15" customWidth="1"/>
    <col min="4" max="4" width="16" style="15"/>
    <col min="5" max="5" width="17.5703125" style="15" customWidth="1"/>
    <col min="6" max="6" width="17.28515625" style="15" customWidth="1"/>
    <col min="7" max="7" width="28.140625" style="15" customWidth="1"/>
    <col min="8" max="8" width="27.140625" style="15" customWidth="1"/>
    <col min="9" max="9" width="24.5703125" style="15" customWidth="1"/>
    <col min="10" max="10" width="16" style="15"/>
    <col min="11" max="11" width="24.5703125" style="15" customWidth="1"/>
    <col min="12" max="13" width="16" style="15"/>
    <col min="14" max="14" width="17.7109375" style="15" customWidth="1"/>
    <col min="15" max="15" width="18.85546875" style="15" customWidth="1"/>
    <col min="16" max="16" width="18" style="15" customWidth="1"/>
    <col min="17" max="17" width="16" style="15"/>
    <col min="18" max="18" width="19" style="15" customWidth="1"/>
    <col min="19" max="19" width="16" style="15"/>
    <col min="20" max="20" width="18.7109375" style="15" customWidth="1"/>
    <col min="21" max="21" width="16" style="15"/>
    <col min="22" max="22" width="18.42578125" style="15" customWidth="1"/>
    <col min="23" max="16384" width="16" style="15"/>
  </cols>
  <sheetData>
    <row r="1" spans="1:22" ht="38.25" customHeight="1" x14ac:dyDescent="0.25">
      <c r="A1" s="37" t="str">
        <f>HYPERLINK("#Contents!A1","Return to table of contents")</f>
        <v>Return to table of contents</v>
      </c>
      <c r="B1" s="47" t="s">
        <v>353</v>
      </c>
      <c r="C1" s="47"/>
      <c r="D1" s="47"/>
      <c r="E1" s="47"/>
      <c r="F1" s="47"/>
      <c r="G1" s="47"/>
      <c r="H1" s="47"/>
      <c r="I1" s="47"/>
      <c r="J1" s="47"/>
      <c r="K1" s="47"/>
      <c r="L1" s="47"/>
      <c r="M1" s="47"/>
      <c r="N1" s="47"/>
      <c r="O1" s="47"/>
      <c r="P1" s="47"/>
      <c r="Q1" s="47"/>
      <c r="R1" s="47"/>
      <c r="S1" s="47"/>
      <c r="T1" s="47"/>
      <c r="U1" s="47"/>
      <c r="V1" s="48"/>
    </row>
    <row r="2" spans="1:22" ht="30" x14ac:dyDescent="0.25">
      <c r="A2" s="19"/>
      <c r="B2" s="5" t="s">
        <v>120</v>
      </c>
      <c r="C2" s="5" t="s">
        <v>123</v>
      </c>
      <c r="D2" s="5" t="s">
        <v>126</v>
      </c>
      <c r="E2" s="5" t="s">
        <v>127</v>
      </c>
      <c r="F2" s="5" t="s">
        <v>128</v>
      </c>
      <c r="G2" s="5" t="s">
        <v>131</v>
      </c>
      <c r="H2" s="5" t="s">
        <v>134</v>
      </c>
      <c r="I2" s="5" t="s">
        <v>137</v>
      </c>
      <c r="J2" s="5" t="s">
        <v>140</v>
      </c>
      <c r="K2" s="5" t="s">
        <v>142</v>
      </c>
      <c r="L2" s="5" t="s">
        <v>145</v>
      </c>
      <c r="M2" s="5" t="s">
        <v>147</v>
      </c>
      <c r="N2" s="5" t="s">
        <v>149</v>
      </c>
      <c r="O2" s="5" t="s">
        <v>150</v>
      </c>
      <c r="P2" s="5" t="s">
        <v>151</v>
      </c>
      <c r="Q2" s="5" t="s">
        <v>152</v>
      </c>
      <c r="R2" s="5" t="s">
        <v>153</v>
      </c>
      <c r="S2" s="5" t="s">
        <v>154</v>
      </c>
      <c r="T2" s="5" t="s">
        <v>155</v>
      </c>
      <c r="U2" s="5" t="s">
        <v>156</v>
      </c>
      <c r="V2" s="5" t="s">
        <v>158</v>
      </c>
    </row>
    <row r="3" spans="1:22" x14ac:dyDescent="0.25">
      <c r="A3" s="19"/>
      <c r="B3" s="15" t="s">
        <v>136</v>
      </c>
      <c r="C3" s="15" t="s">
        <v>207</v>
      </c>
      <c r="D3" s="15" t="s">
        <v>208</v>
      </c>
      <c r="E3" s="15">
        <v>2023</v>
      </c>
      <c r="F3" s="15" t="s">
        <v>162</v>
      </c>
      <c r="G3" s="15" t="s">
        <v>133</v>
      </c>
      <c r="H3" s="15" t="s">
        <v>136</v>
      </c>
      <c r="I3" s="15" t="s">
        <v>139</v>
      </c>
      <c r="J3" s="15" t="s">
        <v>141</v>
      </c>
      <c r="K3" s="15" t="s">
        <v>144</v>
      </c>
      <c r="L3" s="15" t="s">
        <v>316</v>
      </c>
      <c r="M3" s="15">
        <v>0.309</v>
      </c>
      <c r="N3" s="15">
        <v>0.51400000000000001</v>
      </c>
      <c r="O3" s="15">
        <v>1.2999999999999999E-2</v>
      </c>
      <c r="P3" s="15">
        <v>0.10299999999999999</v>
      </c>
      <c r="Q3" s="15">
        <v>2.5000000000000001E-2</v>
      </c>
      <c r="R3" s="15">
        <v>0.35799999999999998</v>
      </c>
      <c r="S3" s="15">
        <v>9.8699999999999992</v>
      </c>
      <c r="U3" s="15">
        <v>-1.0999999999999999E-2</v>
      </c>
      <c r="V3" s="15">
        <v>1490</v>
      </c>
    </row>
    <row r="4" spans="1:22" x14ac:dyDescent="0.25">
      <c r="B4" s="15" t="s">
        <v>136</v>
      </c>
      <c r="C4" s="15" t="s">
        <v>207</v>
      </c>
      <c r="D4" s="15" t="s">
        <v>208</v>
      </c>
      <c r="E4" s="15">
        <v>2023</v>
      </c>
      <c r="F4" s="15" t="s">
        <v>162</v>
      </c>
      <c r="G4" s="15" t="s">
        <v>133</v>
      </c>
      <c r="H4" s="15" t="s">
        <v>136</v>
      </c>
      <c r="I4" s="15" t="s">
        <v>139</v>
      </c>
      <c r="J4" s="15" t="s">
        <v>141</v>
      </c>
      <c r="K4" s="15" t="s">
        <v>144</v>
      </c>
      <c r="L4" s="15" t="s">
        <v>317</v>
      </c>
      <c r="M4" s="15">
        <v>0.313</v>
      </c>
      <c r="N4" s="15">
        <v>0.53500000000000003</v>
      </c>
      <c r="O4" s="15">
        <v>1.0999999999999999E-2</v>
      </c>
      <c r="P4" s="15">
        <v>0.112</v>
      </c>
      <c r="Q4" s="15">
        <v>2.7E-2</v>
      </c>
      <c r="R4" s="15">
        <v>0.376</v>
      </c>
      <c r="S4" s="15">
        <v>9.9079999999999995</v>
      </c>
      <c r="U4" s="15">
        <v>-1.0999999999999999E-2</v>
      </c>
      <c r="V4" s="15">
        <v>2560</v>
      </c>
    </row>
    <row r="5" spans="1:22" x14ac:dyDescent="0.25">
      <c r="B5" s="15" t="s">
        <v>136</v>
      </c>
      <c r="C5" s="15" t="s">
        <v>207</v>
      </c>
      <c r="D5" s="15" t="s">
        <v>208</v>
      </c>
      <c r="E5" s="15">
        <v>2023</v>
      </c>
      <c r="F5" s="15" t="s">
        <v>162</v>
      </c>
      <c r="G5" s="15" t="s">
        <v>133</v>
      </c>
      <c r="H5" s="15" t="s">
        <v>136</v>
      </c>
      <c r="I5" s="15" t="s">
        <v>139</v>
      </c>
      <c r="J5" s="15" t="s">
        <v>141</v>
      </c>
      <c r="K5" s="15" t="s">
        <v>144</v>
      </c>
      <c r="L5" s="15" t="s">
        <v>318</v>
      </c>
      <c r="M5" s="15">
        <v>0.371</v>
      </c>
      <c r="N5" s="15">
        <v>0.54600000000000004</v>
      </c>
      <c r="O5" s="15">
        <v>1.9E-2</v>
      </c>
      <c r="P5" s="15">
        <v>0.153</v>
      </c>
      <c r="Q5" s="15">
        <v>4.7E-2</v>
      </c>
      <c r="R5" s="15">
        <v>0.46300000000000002</v>
      </c>
      <c r="S5" s="15">
        <v>9.8729999999999993</v>
      </c>
      <c r="U5" s="15">
        <v>-1.0999999999999999E-2</v>
      </c>
      <c r="V5" s="15">
        <v>830</v>
      </c>
    </row>
    <row r="6" spans="1:22" x14ac:dyDescent="0.25">
      <c r="B6" s="15" t="s">
        <v>136</v>
      </c>
      <c r="C6" s="15" t="s">
        <v>207</v>
      </c>
      <c r="D6" s="15" t="s">
        <v>208</v>
      </c>
      <c r="E6" s="15">
        <v>2023</v>
      </c>
      <c r="F6" s="15" t="s">
        <v>162</v>
      </c>
      <c r="G6" s="15" t="s">
        <v>133</v>
      </c>
      <c r="H6" s="15" t="s">
        <v>136</v>
      </c>
      <c r="I6" s="15" t="s">
        <v>139</v>
      </c>
      <c r="J6" s="15" t="s">
        <v>141</v>
      </c>
      <c r="K6" s="15" t="s">
        <v>144</v>
      </c>
      <c r="L6" s="15" t="s">
        <v>319</v>
      </c>
      <c r="M6" s="15">
        <v>0.42499999999999999</v>
      </c>
      <c r="N6" s="15">
        <v>0.58299999999999996</v>
      </c>
      <c r="O6" s="15">
        <v>2.1000000000000001E-2</v>
      </c>
      <c r="P6" s="15">
        <v>0.19400000000000001</v>
      </c>
      <c r="Q6" s="15">
        <v>7.4999999999999997E-2</v>
      </c>
      <c r="R6" s="15">
        <v>0.53</v>
      </c>
      <c r="S6" s="15">
        <v>9.9149999999999991</v>
      </c>
      <c r="U6" s="15">
        <v>-1.0999999999999999E-2</v>
      </c>
      <c r="V6" s="15">
        <v>780</v>
      </c>
    </row>
    <row r="7" spans="1:22" x14ac:dyDescent="0.25">
      <c r="B7" s="15" t="s">
        <v>136</v>
      </c>
      <c r="C7" s="15" t="s">
        <v>207</v>
      </c>
      <c r="D7" s="15" t="s">
        <v>208</v>
      </c>
      <c r="E7" s="15">
        <v>2023</v>
      </c>
      <c r="F7" s="15" t="s">
        <v>162</v>
      </c>
      <c r="G7" s="15" t="s">
        <v>133</v>
      </c>
      <c r="H7" s="15" t="s">
        <v>136</v>
      </c>
      <c r="I7" s="15" t="s">
        <v>139</v>
      </c>
      <c r="J7" s="15" t="s">
        <v>141</v>
      </c>
      <c r="K7" s="15" t="s">
        <v>144</v>
      </c>
      <c r="L7" s="15" t="s">
        <v>320</v>
      </c>
      <c r="M7" s="15">
        <v>0.56599999999999995</v>
      </c>
      <c r="N7" s="15">
        <v>0.82799999999999996</v>
      </c>
      <c r="O7" s="15">
        <v>5.6000000000000001E-2</v>
      </c>
      <c r="P7" s="15">
        <v>0.29599999999999999</v>
      </c>
      <c r="Q7" s="15">
        <v>7.8E-2</v>
      </c>
      <c r="R7" s="15">
        <v>0.76600000000000001</v>
      </c>
      <c r="S7" s="15">
        <v>10.010999999999999</v>
      </c>
      <c r="U7" s="15">
        <v>-1.0999999999999999E-2</v>
      </c>
      <c r="V7" s="15">
        <v>220</v>
      </c>
    </row>
    <row r="8" spans="1:22" x14ac:dyDescent="0.25">
      <c r="B8" s="15" t="s">
        <v>136</v>
      </c>
      <c r="C8" s="15" t="s">
        <v>207</v>
      </c>
      <c r="D8" s="15" t="s">
        <v>208</v>
      </c>
      <c r="E8" s="15">
        <v>2023</v>
      </c>
      <c r="F8" s="15" t="s">
        <v>162</v>
      </c>
      <c r="G8" s="15" t="s">
        <v>133</v>
      </c>
      <c r="H8" s="15" t="s">
        <v>136</v>
      </c>
      <c r="I8" s="15" t="s">
        <v>139</v>
      </c>
      <c r="J8" s="15" t="s">
        <v>141</v>
      </c>
      <c r="K8" s="15" t="s">
        <v>144</v>
      </c>
      <c r="L8" s="15" t="s">
        <v>146</v>
      </c>
      <c r="M8" s="15">
        <v>0.59199999999999997</v>
      </c>
      <c r="N8" s="15">
        <v>0.59599999999999997</v>
      </c>
      <c r="O8" s="15">
        <v>6.3E-2</v>
      </c>
      <c r="P8" s="15">
        <v>0.437</v>
      </c>
      <c r="Q8" s="15">
        <v>0.1</v>
      </c>
      <c r="R8" s="15">
        <v>0.875</v>
      </c>
      <c r="S8" s="15">
        <v>10.07</v>
      </c>
      <c r="U8" s="15">
        <v>-1.0999999999999999E-2</v>
      </c>
      <c r="V8" s="15">
        <v>90</v>
      </c>
    </row>
    <row r="9" spans="1:22" x14ac:dyDescent="0.25">
      <c r="B9" s="15" t="s">
        <v>136</v>
      </c>
      <c r="C9" s="15" t="s">
        <v>207</v>
      </c>
      <c r="D9" s="15" t="s">
        <v>208</v>
      </c>
      <c r="E9" s="15">
        <v>2023</v>
      </c>
      <c r="F9" s="15" t="s">
        <v>162</v>
      </c>
      <c r="G9" s="15" t="s">
        <v>133</v>
      </c>
      <c r="H9" s="15" t="s">
        <v>136</v>
      </c>
      <c r="I9" s="15" t="s">
        <v>139</v>
      </c>
      <c r="J9" s="15" t="s">
        <v>141</v>
      </c>
      <c r="K9" s="15" t="s">
        <v>144</v>
      </c>
      <c r="L9" s="15" t="s">
        <v>354</v>
      </c>
      <c r="M9" s="15">
        <v>0.38900000000000001</v>
      </c>
      <c r="N9" s="15">
        <v>0.73299999999999998</v>
      </c>
      <c r="O9" s="15">
        <v>6.7000000000000004E-2</v>
      </c>
      <c r="P9" s="15">
        <v>0.14299999999999999</v>
      </c>
      <c r="Q9" s="15">
        <v>3.7999999999999999E-2</v>
      </c>
      <c r="R9" s="15">
        <v>0.44400000000000001</v>
      </c>
      <c r="S9" s="15">
        <v>9.8559999999999999</v>
      </c>
      <c r="U9" s="15">
        <v>-1.0999999999999999E-2</v>
      </c>
      <c r="V9" s="15">
        <v>120</v>
      </c>
    </row>
    <row r="10" spans="1:22" x14ac:dyDescent="0.25">
      <c r="B10" s="15" t="s">
        <v>136</v>
      </c>
      <c r="C10" s="15" t="s">
        <v>207</v>
      </c>
      <c r="D10" s="15" t="s">
        <v>209</v>
      </c>
      <c r="E10" s="15">
        <v>2023</v>
      </c>
      <c r="F10" s="15" t="s">
        <v>162</v>
      </c>
      <c r="G10" s="15" t="s">
        <v>133</v>
      </c>
      <c r="H10" s="15" t="s">
        <v>136</v>
      </c>
      <c r="I10" s="15" t="s">
        <v>139</v>
      </c>
      <c r="J10" s="15" t="s">
        <v>141</v>
      </c>
      <c r="K10" s="15" t="s">
        <v>144</v>
      </c>
      <c r="L10" s="15" t="s">
        <v>316</v>
      </c>
      <c r="M10" s="15">
        <v>0.25700000000000001</v>
      </c>
      <c r="N10" s="15">
        <v>0.45800000000000002</v>
      </c>
      <c r="O10" s="15">
        <v>1.2E-2</v>
      </c>
      <c r="P10" s="15">
        <v>7.9000000000000001E-2</v>
      </c>
      <c r="Q10" s="15">
        <v>1.4E-2</v>
      </c>
      <c r="R10" s="15">
        <v>0.27500000000000002</v>
      </c>
      <c r="S10" s="15">
        <v>9.8650000000000002</v>
      </c>
      <c r="U10" s="15">
        <v>-1.0999999999999999E-2</v>
      </c>
      <c r="V10" s="15">
        <v>1490</v>
      </c>
    </row>
    <row r="11" spans="1:22" x14ac:dyDescent="0.25">
      <c r="B11" s="15" t="s">
        <v>136</v>
      </c>
      <c r="C11" s="15" t="s">
        <v>207</v>
      </c>
      <c r="D11" s="15" t="s">
        <v>209</v>
      </c>
      <c r="E11" s="15">
        <v>2023</v>
      </c>
      <c r="F11" s="15" t="s">
        <v>162</v>
      </c>
      <c r="G11" s="15" t="s">
        <v>133</v>
      </c>
      <c r="H11" s="15" t="s">
        <v>136</v>
      </c>
      <c r="I11" s="15" t="s">
        <v>139</v>
      </c>
      <c r="J11" s="15" t="s">
        <v>141</v>
      </c>
      <c r="K11" s="15" t="s">
        <v>144</v>
      </c>
      <c r="L11" s="15" t="s">
        <v>317</v>
      </c>
      <c r="M11" s="15">
        <v>0.254</v>
      </c>
      <c r="N11" s="15">
        <v>0.48499999999999999</v>
      </c>
      <c r="O11" s="15">
        <v>0.01</v>
      </c>
      <c r="P11" s="15">
        <v>8.2000000000000003E-2</v>
      </c>
      <c r="Q11" s="15">
        <v>1.7000000000000001E-2</v>
      </c>
      <c r="R11" s="15">
        <v>0.26100000000000001</v>
      </c>
      <c r="S11" s="15">
        <v>9.9039999999999999</v>
      </c>
      <c r="U11" s="15">
        <v>-1.0999999999999999E-2</v>
      </c>
      <c r="V11" s="15">
        <v>2560</v>
      </c>
    </row>
    <row r="12" spans="1:22" x14ac:dyDescent="0.25">
      <c r="B12" s="15" t="s">
        <v>136</v>
      </c>
      <c r="C12" s="15" t="s">
        <v>207</v>
      </c>
      <c r="D12" s="15" t="s">
        <v>209</v>
      </c>
      <c r="E12" s="15">
        <v>2023</v>
      </c>
      <c r="F12" s="15" t="s">
        <v>162</v>
      </c>
      <c r="G12" s="15" t="s">
        <v>133</v>
      </c>
      <c r="H12" s="15" t="s">
        <v>136</v>
      </c>
      <c r="I12" s="15" t="s">
        <v>139</v>
      </c>
      <c r="J12" s="15" t="s">
        <v>141</v>
      </c>
      <c r="K12" s="15" t="s">
        <v>144</v>
      </c>
      <c r="L12" s="15" t="s">
        <v>318</v>
      </c>
      <c r="M12" s="15">
        <v>0.315</v>
      </c>
      <c r="N12" s="15">
        <v>0.50600000000000001</v>
      </c>
      <c r="O12" s="15">
        <v>1.7999999999999999E-2</v>
      </c>
      <c r="P12" s="15">
        <v>0.111</v>
      </c>
      <c r="Q12" s="15">
        <v>3.2000000000000001E-2</v>
      </c>
      <c r="R12" s="15">
        <v>0.34200000000000003</v>
      </c>
      <c r="S12" s="15">
        <v>9.8699999999999992</v>
      </c>
      <c r="U12" s="15">
        <v>-1.0999999999999999E-2</v>
      </c>
      <c r="V12" s="15">
        <v>830</v>
      </c>
    </row>
    <row r="13" spans="1:22" x14ac:dyDescent="0.25">
      <c r="B13" s="15" t="s">
        <v>136</v>
      </c>
      <c r="C13" s="15" t="s">
        <v>207</v>
      </c>
      <c r="D13" s="15" t="s">
        <v>209</v>
      </c>
      <c r="E13" s="15">
        <v>2023</v>
      </c>
      <c r="F13" s="15" t="s">
        <v>162</v>
      </c>
      <c r="G13" s="15" t="s">
        <v>133</v>
      </c>
      <c r="H13" s="15" t="s">
        <v>136</v>
      </c>
      <c r="I13" s="15" t="s">
        <v>139</v>
      </c>
      <c r="J13" s="15" t="s">
        <v>141</v>
      </c>
      <c r="K13" s="15" t="s">
        <v>144</v>
      </c>
      <c r="L13" s="15" t="s">
        <v>319</v>
      </c>
      <c r="M13" s="15">
        <v>0.35399999999999998</v>
      </c>
      <c r="N13" s="15">
        <v>0.54400000000000004</v>
      </c>
      <c r="O13" s="15">
        <v>1.9E-2</v>
      </c>
      <c r="P13" s="15">
        <v>0.14399999999999999</v>
      </c>
      <c r="Q13" s="15">
        <v>5.2999999999999999E-2</v>
      </c>
      <c r="R13" s="15">
        <v>0.40400000000000003</v>
      </c>
      <c r="S13" s="15">
        <v>9.9090000000000007</v>
      </c>
      <c r="U13" s="15">
        <v>-1.0999999999999999E-2</v>
      </c>
      <c r="V13" s="15">
        <v>780</v>
      </c>
    </row>
    <row r="14" spans="1:22" x14ac:dyDescent="0.25">
      <c r="B14" s="15" t="s">
        <v>136</v>
      </c>
      <c r="C14" s="15" t="s">
        <v>207</v>
      </c>
      <c r="D14" s="15" t="s">
        <v>209</v>
      </c>
      <c r="E14" s="15">
        <v>2023</v>
      </c>
      <c r="F14" s="15" t="s">
        <v>162</v>
      </c>
      <c r="G14" s="15" t="s">
        <v>133</v>
      </c>
      <c r="H14" s="15" t="s">
        <v>136</v>
      </c>
      <c r="I14" s="15" t="s">
        <v>139</v>
      </c>
      <c r="J14" s="15" t="s">
        <v>141</v>
      </c>
      <c r="K14" s="15" t="s">
        <v>144</v>
      </c>
      <c r="L14" s="15" t="s">
        <v>320</v>
      </c>
      <c r="M14" s="15">
        <v>0.48</v>
      </c>
      <c r="N14" s="15">
        <v>0.76900000000000002</v>
      </c>
      <c r="O14" s="15">
        <v>5.1999999999999998E-2</v>
      </c>
      <c r="P14" s="15">
        <v>0.20799999999999999</v>
      </c>
      <c r="Q14" s="15">
        <v>5.0999999999999997E-2</v>
      </c>
      <c r="R14" s="15">
        <v>0.47599999999999998</v>
      </c>
      <c r="S14" s="15">
        <v>10.007999999999999</v>
      </c>
      <c r="U14" s="15">
        <v>-1.0999999999999999E-2</v>
      </c>
      <c r="V14" s="15">
        <v>220</v>
      </c>
    </row>
    <row r="15" spans="1:22" x14ac:dyDescent="0.25">
      <c r="B15" s="15" t="s">
        <v>136</v>
      </c>
      <c r="C15" s="15" t="s">
        <v>207</v>
      </c>
      <c r="D15" s="15" t="s">
        <v>209</v>
      </c>
      <c r="E15" s="15">
        <v>2023</v>
      </c>
      <c r="F15" s="15" t="s">
        <v>162</v>
      </c>
      <c r="G15" s="15" t="s">
        <v>133</v>
      </c>
      <c r="H15" s="15" t="s">
        <v>136</v>
      </c>
      <c r="I15" s="15" t="s">
        <v>139</v>
      </c>
      <c r="J15" s="15" t="s">
        <v>141</v>
      </c>
      <c r="K15" s="15" t="s">
        <v>144</v>
      </c>
      <c r="L15" s="15" t="s">
        <v>146</v>
      </c>
      <c r="M15" s="15">
        <v>0.49</v>
      </c>
      <c r="N15" s="15">
        <v>0.52600000000000002</v>
      </c>
      <c r="O15" s="15">
        <v>5.5E-2</v>
      </c>
      <c r="P15" s="15">
        <v>0.246</v>
      </c>
      <c r="Q15" s="15">
        <v>7.5999999999999998E-2</v>
      </c>
      <c r="R15" s="15">
        <v>0.83599999999999997</v>
      </c>
      <c r="S15" s="15">
        <v>10.071</v>
      </c>
      <c r="U15" s="15">
        <v>-1.0999999999999999E-2</v>
      </c>
      <c r="V15" s="15">
        <v>90</v>
      </c>
    </row>
    <row r="16" spans="1:22" x14ac:dyDescent="0.25">
      <c r="B16" s="15" t="s">
        <v>136</v>
      </c>
      <c r="C16" s="15" t="s">
        <v>207</v>
      </c>
      <c r="D16" s="15" t="s">
        <v>209</v>
      </c>
      <c r="E16" s="15">
        <v>2023</v>
      </c>
      <c r="F16" s="15" t="s">
        <v>162</v>
      </c>
      <c r="G16" s="15" t="s">
        <v>133</v>
      </c>
      <c r="H16" s="15" t="s">
        <v>136</v>
      </c>
      <c r="I16" s="15" t="s">
        <v>139</v>
      </c>
      <c r="J16" s="15" t="s">
        <v>141</v>
      </c>
      <c r="K16" s="15" t="s">
        <v>144</v>
      </c>
      <c r="L16" s="15" t="s">
        <v>354</v>
      </c>
      <c r="M16" s="15">
        <v>0.32300000000000001</v>
      </c>
      <c r="N16" s="15">
        <v>0.60499999999999998</v>
      </c>
      <c r="O16" s="15">
        <v>5.5E-2</v>
      </c>
      <c r="P16" s="15">
        <v>0.105</v>
      </c>
      <c r="Q16" s="15">
        <v>3.3000000000000002E-2</v>
      </c>
      <c r="R16" s="15">
        <v>0.35799999999999998</v>
      </c>
      <c r="S16" s="15">
        <v>9.8529999999999998</v>
      </c>
      <c r="U16" s="15">
        <v>-1.0999999999999999E-2</v>
      </c>
      <c r="V16" s="15">
        <v>120</v>
      </c>
    </row>
    <row r="17" spans="2:22" x14ac:dyDescent="0.25">
      <c r="B17" s="15" t="s">
        <v>136</v>
      </c>
      <c r="C17" s="15" t="s">
        <v>207</v>
      </c>
      <c r="D17" s="15" t="s">
        <v>210</v>
      </c>
      <c r="E17" s="15">
        <v>2023</v>
      </c>
      <c r="F17" s="15" t="s">
        <v>162</v>
      </c>
      <c r="G17" s="15" t="s">
        <v>133</v>
      </c>
      <c r="H17" s="15" t="s">
        <v>136</v>
      </c>
      <c r="I17" s="15" t="s">
        <v>139</v>
      </c>
      <c r="J17" s="15" t="s">
        <v>141</v>
      </c>
      <c r="K17" s="15" t="s">
        <v>144</v>
      </c>
      <c r="L17" s="15" t="s">
        <v>316</v>
      </c>
      <c r="M17" s="15">
        <v>0.22600000000000001</v>
      </c>
      <c r="N17" s="15">
        <v>0.42399999999999999</v>
      </c>
      <c r="O17" s="15">
        <v>1.0999999999999999E-2</v>
      </c>
      <c r="P17" s="15">
        <v>6.5000000000000002E-2</v>
      </c>
      <c r="Q17" s="15">
        <v>8.0000000000000002E-3</v>
      </c>
      <c r="R17" s="15">
        <v>0.22800000000000001</v>
      </c>
      <c r="S17" s="15">
        <v>9.6310000000000002</v>
      </c>
      <c r="U17" s="15">
        <v>-1.0999999999999999E-2</v>
      </c>
      <c r="V17" s="15">
        <v>1490</v>
      </c>
    </row>
    <row r="18" spans="2:22" x14ac:dyDescent="0.25">
      <c r="B18" s="15" t="s">
        <v>136</v>
      </c>
      <c r="C18" s="15" t="s">
        <v>207</v>
      </c>
      <c r="D18" s="15" t="s">
        <v>210</v>
      </c>
      <c r="E18" s="15">
        <v>2023</v>
      </c>
      <c r="F18" s="15" t="s">
        <v>162</v>
      </c>
      <c r="G18" s="15" t="s">
        <v>133</v>
      </c>
      <c r="H18" s="15" t="s">
        <v>136</v>
      </c>
      <c r="I18" s="15" t="s">
        <v>139</v>
      </c>
      <c r="J18" s="15" t="s">
        <v>141</v>
      </c>
      <c r="K18" s="15" t="s">
        <v>144</v>
      </c>
      <c r="L18" s="15" t="s">
        <v>317</v>
      </c>
      <c r="M18" s="15">
        <v>0.224</v>
      </c>
      <c r="N18" s="15">
        <v>0.46700000000000003</v>
      </c>
      <c r="O18" s="15">
        <v>8.9999999999999993E-3</v>
      </c>
      <c r="P18" s="15">
        <v>6.5000000000000002E-2</v>
      </c>
      <c r="Q18" s="15">
        <v>8.9999999999999993E-3</v>
      </c>
      <c r="R18" s="15">
        <v>0.214</v>
      </c>
      <c r="S18" s="15">
        <v>9.6720000000000006</v>
      </c>
      <c r="U18" s="15">
        <v>-1.0999999999999999E-2</v>
      </c>
      <c r="V18" s="15">
        <v>2560</v>
      </c>
    </row>
    <row r="19" spans="2:22" x14ac:dyDescent="0.25">
      <c r="B19" s="15" t="s">
        <v>136</v>
      </c>
      <c r="C19" s="15" t="s">
        <v>207</v>
      </c>
      <c r="D19" s="15" t="s">
        <v>210</v>
      </c>
      <c r="E19" s="15">
        <v>2023</v>
      </c>
      <c r="F19" s="15" t="s">
        <v>162</v>
      </c>
      <c r="G19" s="15" t="s">
        <v>133</v>
      </c>
      <c r="H19" s="15" t="s">
        <v>136</v>
      </c>
      <c r="I19" s="15" t="s">
        <v>139</v>
      </c>
      <c r="J19" s="15" t="s">
        <v>141</v>
      </c>
      <c r="K19" s="15" t="s">
        <v>144</v>
      </c>
      <c r="L19" s="15" t="s">
        <v>318</v>
      </c>
      <c r="M19" s="15">
        <v>0.29699999999999999</v>
      </c>
      <c r="N19" s="15">
        <v>0.5</v>
      </c>
      <c r="O19" s="15">
        <v>1.7000000000000001E-2</v>
      </c>
      <c r="P19" s="15">
        <v>9.4E-2</v>
      </c>
      <c r="Q19" s="15">
        <v>2.5000000000000001E-2</v>
      </c>
      <c r="R19" s="15">
        <v>0.33</v>
      </c>
      <c r="S19" s="15">
        <v>9.6310000000000002</v>
      </c>
      <c r="U19" s="15">
        <v>-1.0999999999999999E-2</v>
      </c>
      <c r="V19" s="15">
        <v>830</v>
      </c>
    </row>
    <row r="20" spans="2:22" x14ac:dyDescent="0.25">
      <c r="B20" s="15" t="s">
        <v>136</v>
      </c>
      <c r="C20" s="15" t="s">
        <v>207</v>
      </c>
      <c r="D20" s="15" t="s">
        <v>210</v>
      </c>
      <c r="E20" s="15">
        <v>2023</v>
      </c>
      <c r="F20" s="15" t="s">
        <v>162</v>
      </c>
      <c r="G20" s="15" t="s">
        <v>133</v>
      </c>
      <c r="H20" s="15" t="s">
        <v>136</v>
      </c>
      <c r="I20" s="15" t="s">
        <v>139</v>
      </c>
      <c r="J20" s="15" t="s">
        <v>141</v>
      </c>
      <c r="K20" s="15" t="s">
        <v>144</v>
      </c>
      <c r="L20" s="15" t="s">
        <v>319</v>
      </c>
      <c r="M20" s="15">
        <v>0.318</v>
      </c>
      <c r="N20" s="15">
        <v>0.52100000000000002</v>
      </c>
      <c r="O20" s="15">
        <v>1.9E-2</v>
      </c>
      <c r="P20" s="15">
        <v>0.113</v>
      </c>
      <c r="Q20" s="15">
        <v>0.03</v>
      </c>
      <c r="R20" s="15">
        <v>0.34300000000000003</v>
      </c>
      <c r="S20" s="15">
        <v>9.6709999999999994</v>
      </c>
      <c r="U20" s="15">
        <v>-1.0999999999999999E-2</v>
      </c>
      <c r="V20" s="15">
        <v>780</v>
      </c>
    </row>
    <row r="21" spans="2:22" x14ac:dyDescent="0.25">
      <c r="B21" s="15" t="s">
        <v>136</v>
      </c>
      <c r="C21" s="15" t="s">
        <v>207</v>
      </c>
      <c r="D21" s="15" t="s">
        <v>210</v>
      </c>
      <c r="E21" s="15">
        <v>2023</v>
      </c>
      <c r="F21" s="15" t="s">
        <v>162</v>
      </c>
      <c r="G21" s="15" t="s">
        <v>133</v>
      </c>
      <c r="H21" s="15" t="s">
        <v>136</v>
      </c>
      <c r="I21" s="15" t="s">
        <v>139</v>
      </c>
      <c r="J21" s="15" t="s">
        <v>141</v>
      </c>
      <c r="K21" s="15" t="s">
        <v>144</v>
      </c>
      <c r="L21" s="15" t="s">
        <v>320</v>
      </c>
      <c r="M21" s="15">
        <v>0.40100000000000002</v>
      </c>
      <c r="N21" s="15">
        <v>0.64800000000000002</v>
      </c>
      <c r="O21" s="15">
        <v>4.3999999999999997E-2</v>
      </c>
      <c r="P21" s="15">
        <v>0.15</v>
      </c>
      <c r="Q21" s="15">
        <v>3.7999999999999999E-2</v>
      </c>
      <c r="R21" s="15">
        <v>0.40699999999999997</v>
      </c>
      <c r="S21" s="15">
        <v>9.7669999999999995</v>
      </c>
      <c r="U21" s="15">
        <v>-1.0999999999999999E-2</v>
      </c>
      <c r="V21" s="15">
        <v>220</v>
      </c>
    </row>
    <row r="22" spans="2:22" x14ac:dyDescent="0.25">
      <c r="B22" s="15" t="s">
        <v>136</v>
      </c>
      <c r="C22" s="15" t="s">
        <v>207</v>
      </c>
      <c r="D22" s="15" t="s">
        <v>210</v>
      </c>
      <c r="E22" s="15">
        <v>2023</v>
      </c>
      <c r="F22" s="15" t="s">
        <v>162</v>
      </c>
      <c r="G22" s="15" t="s">
        <v>133</v>
      </c>
      <c r="H22" s="15" t="s">
        <v>136</v>
      </c>
      <c r="I22" s="15" t="s">
        <v>139</v>
      </c>
      <c r="J22" s="15" t="s">
        <v>141</v>
      </c>
      <c r="K22" s="15" t="s">
        <v>144</v>
      </c>
      <c r="L22" s="15" t="s">
        <v>146</v>
      </c>
      <c r="M22" s="15">
        <v>0.435</v>
      </c>
      <c r="N22" s="15">
        <v>0.498</v>
      </c>
      <c r="O22" s="15">
        <v>5.2999999999999999E-2</v>
      </c>
      <c r="P22" s="15">
        <v>0.24199999999999999</v>
      </c>
      <c r="Q22" s="15">
        <v>3.7999999999999999E-2</v>
      </c>
      <c r="R22" s="15">
        <v>0.68500000000000005</v>
      </c>
      <c r="S22" s="15">
        <v>9.8260000000000005</v>
      </c>
      <c r="U22" s="15">
        <v>-1.0999999999999999E-2</v>
      </c>
      <c r="V22" s="15">
        <v>90</v>
      </c>
    </row>
    <row r="23" spans="2:22" x14ac:dyDescent="0.25">
      <c r="B23" s="15" t="s">
        <v>136</v>
      </c>
      <c r="C23" s="15" t="s">
        <v>207</v>
      </c>
      <c r="D23" s="15" t="s">
        <v>210</v>
      </c>
      <c r="E23" s="15">
        <v>2023</v>
      </c>
      <c r="F23" s="15" t="s">
        <v>162</v>
      </c>
      <c r="G23" s="15" t="s">
        <v>133</v>
      </c>
      <c r="H23" s="15" t="s">
        <v>136</v>
      </c>
      <c r="I23" s="15" t="s">
        <v>139</v>
      </c>
      <c r="J23" s="15" t="s">
        <v>141</v>
      </c>
      <c r="K23" s="15" t="s">
        <v>144</v>
      </c>
      <c r="L23" s="15" t="s">
        <v>354</v>
      </c>
      <c r="M23" s="15">
        <v>0.30199999999999999</v>
      </c>
      <c r="N23" s="15">
        <v>0.60699999999999998</v>
      </c>
      <c r="O23" s="15">
        <v>5.5E-2</v>
      </c>
      <c r="P23" s="15">
        <v>8.4000000000000005E-2</v>
      </c>
      <c r="Q23" s="15">
        <v>2.5000000000000001E-2</v>
      </c>
      <c r="R23" s="15">
        <v>0.307</v>
      </c>
      <c r="S23" s="15">
        <v>9.6180000000000003</v>
      </c>
      <c r="U23" s="15">
        <v>-1.0999999999999999E-2</v>
      </c>
      <c r="V23" s="15">
        <v>120</v>
      </c>
    </row>
    <row r="24" spans="2:22" x14ac:dyDescent="0.25">
      <c r="B24" s="15" t="s">
        <v>136</v>
      </c>
      <c r="C24" s="15" t="s">
        <v>207</v>
      </c>
      <c r="D24" s="15" t="s">
        <v>211</v>
      </c>
      <c r="E24" s="15">
        <v>2023</v>
      </c>
      <c r="F24" s="15" t="s">
        <v>162</v>
      </c>
      <c r="G24" s="15" t="s">
        <v>133</v>
      </c>
      <c r="H24" s="15" t="s">
        <v>136</v>
      </c>
      <c r="I24" s="15" t="s">
        <v>139</v>
      </c>
      <c r="J24" s="15" t="s">
        <v>141</v>
      </c>
      <c r="K24" s="15" t="s">
        <v>144</v>
      </c>
      <c r="L24" s="15" t="s">
        <v>316</v>
      </c>
      <c r="M24" s="15">
        <v>0.216</v>
      </c>
      <c r="N24" s="15">
        <v>0.42799999999999999</v>
      </c>
      <c r="O24" s="15">
        <v>1.0999999999999999E-2</v>
      </c>
      <c r="P24" s="15">
        <v>5.7000000000000002E-2</v>
      </c>
      <c r="Q24" s="15">
        <v>5.0000000000000001E-3</v>
      </c>
      <c r="R24" s="15">
        <v>0.19700000000000001</v>
      </c>
      <c r="S24" s="15">
        <v>9.6319999999999997</v>
      </c>
      <c r="U24" s="15">
        <v>-1.0999999999999999E-2</v>
      </c>
      <c r="V24" s="15">
        <v>1490</v>
      </c>
    </row>
    <row r="25" spans="2:22" x14ac:dyDescent="0.25">
      <c r="B25" s="15" t="s">
        <v>136</v>
      </c>
      <c r="C25" s="15" t="s">
        <v>207</v>
      </c>
      <c r="D25" s="15" t="s">
        <v>211</v>
      </c>
      <c r="E25" s="15">
        <v>2023</v>
      </c>
      <c r="F25" s="15" t="s">
        <v>162</v>
      </c>
      <c r="G25" s="15" t="s">
        <v>133</v>
      </c>
      <c r="H25" s="15" t="s">
        <v>136</v>
      </c>
      <c r="I25" s="15" t="s">
        <v>139</v>
      </c>
      <c r="J25" s="15" t="s">
        <v>141</v>
      </c>
      <c r="K25" s="15" t="s">
        <v>144</v>
      </c>
      <c r="L25" s="15" t="s">
        <v>317</v>
      </c>
      <c r="M25" s="15">
        <v>0.20699999999999999</v>
      </c>
      <c r="N25" s="15">
        <v>0.44800000000000001</v>
      </c>
      <c r="O25" s="15">
        <v>8.9999999999999993E-3</v>
      </c>
      <c r="P25" s="15">
        <v>5.7000000000000002E-2</v>
      </c>
      <c r="Q25" s="15">
        <v>6.0000000000000001E-3</v>
      </c>
      <c r="R25" s="15">
        <v>0.19400000000000001</v>
      </c>
      <c r="S25" s="15">
        <v>9.673</v>
      </c>
      <c r="U25" s="15">
        <v>-1.0999999999999999E-2</v>
      </c>
      <c r="V25" s="15">
        <v>2560</v>
      </c>
    </row>
    <row r="26" spans="2:22" x14ac:dyDescent="0.25">
      <c r="B26" s="15" t="s">
        <v>136</v>
      </c>
      <c r="C26" s="15" t="s">
        <v>207</v>
      </c>
      <c r="D26" s="15" t="s">
        <v>211</v>
      </c>
      <c r="E26" s="15">
        <v>2023</v>
      </c>
      <c r="F26" s="15" t="s">
        <v>162</v>
      </c>
      <c r="G26" s="15" t="s">
        <v>133</v>
      </c>
      <c r="H26" s="15" t="s">
        <v>136</v>
      </c>
      <c r="I26" s="15" t="s">
        <v>139</v>
      </c>
      <c r="J26" s="15" t="s">
        <v>141</v>
      </c>
      <c r="K26" s="15" t="s">
        <v>144</v>
      </c>
      <c r="L26" s="15" t="s">
        <v>318</v>
      </c>
      <c r="M26" s="15">
        <v>0.29299999999999998</v>
      </c>
      <c r="N26" s="15">
        <v>0.56299999999999994</v>
      </c>
      <c r="O26" s="15">
        <v>0.02</v>
      </c>
      <c r="P26" s="15">
        <v>8.5999999999999993E-2</v>
      </c>
      <c r="Q26" s="15">
        <v>1.4999999999999999E-2</v>
      </c>
      <c r="R26" s="15">
        <v>0.308</v>
      </c>
      <c r="S26" s="15">
        <v>9.6319999999999997</v>
      </c>
      <c r="U26" s="15">
        <v>-1.0999999999999999E-2</v>
      </c>
      <c r="V26" s="15">
        <v>830</v>
      </c>
    </row>
    <row r="27" spans="2:22" x14ac:dyDescent="0.25">
      <c r="B27" s="15" t="s">
        <v>136</v>
      </c>
      <c r="C27" s="15" t="s">
        <v>207</v>
      </c>
      <c r="D27" s="15" t="s">
        <v>211</v>
      </c>
      <c r="E27" s="15">
        <v>2023</v>
      </c>
      <c r="F27" s="15" t="s">
        <v>162</v>
      </c>
      <c r="G27" s="15" t="s">
        <v>133</v>
      </c>
      <c r="H27" s="15" t="s">
        <v>136</v>
      </c>
      <c r="I27" s="15" t="s">
        <v>139</v>
      </c>
      <c r="J27" s="15" t="s">
        <v>141</v>
      </c>
      <c r="K27" s="15" t="s">
        <v>144</v>
      </c>
      <c r="L27" s="15" t="s">
        <v>319</v>
      </c>
      <c r="M27" s="15">
        <v>0.309</v>
      </c>
      <c r="N27" s="15">
        <v>0.51900000000000002</v>
      </c>
      <c r="O27" s="15">
        <v>1.9E-2</v>
      </c>
      <c r="P27" s="15">
        <v>0.10100000000000001</v>
      </c>
      <c r="Q27" s="15">
        <v>2.5999999999999999E-2</v>
      </c>
      <c r="R27" s="15">
        <v>0.32300000000000001</v>
      </c>
      <c r="S27" s="15">
        <v>9.6720000000000006</v>
      </c>
      <c r="U27" s="15">
        <v>-1.0999999999999999E-2</v>
      </c>
      <c r="V27" s="15">
        <v>780</v>
      </c>
    </row>
    <row r="28" spans="2:22" x14ac:dyDescent="0.25">
      <c r="B28" s="15" t="s">
        <v>136</v>
      </c>
      <c r="C28" s="15" t="s">
        <v>207</v>
      </c>
      <c r="D28" s="15" t="s">
        <v>211</v>
      </c>
      <c r="E28" s="15">
        <v>2023</v>
      </c>
      <c r="F28" s="15" t="s">
        <v>162</v>
      </c>
      <c r="G28" s="15" t="s">
        <v>133</v>
      </c>
      <c r="H28" s="15" t="s">
        <v>136</v>
      </c>
      <c r="I28" s="15" t="s">
        <v>139</v>
      </c>
      <c r="J28" s="15" t="s">
        <v>141</v>
      </c>
      <c r="K28" s="15" t="s">
        <v>144</v>
      </c>
      <c r="L28" s="15" t="s">
        <v>320</v>
      </c>
      <c r="M28" s="15">
        <v>0.39200000000000002</v>
      </c>
      <c r="N28" s="15">
        <v>0.71899999999999997</v>
      </c>
      <c r="O28" s="15">
        <v>4.8000000000000001E-2</v>
      </c>
      <c r="P28" s="15">
        <v>0.129</v>
      </c>
      <c r="Q28" s="15">
        <v>3.2000000000000001E-2</v>
      </c>
      <c r="R28" s="15">
        <v>0.36</v>
      </c>
      <c r="S28" s="15">
        <v>9.7669999999999995</v>
      </c>
      <c r="U28" s="15">
        <v>-1.0999999999999999E-2</v>
      </c>
      <c r="V28" s="15">
        <v>220</v>
      </c>
    </row>
    <row r="29" spans="2:22" x14ac:dyDescent="0.25">
      <c r="B29" s="15" t="s">
        <v>136</v>
      </c>
      <c r="C29" s="15" t="s">
        <v>207</v>
      </c>
      <c r="D29" s="15" t="s">
        <v>211</v>
      </c>
      <c r="E29" s="15">
        <v>2023</v>
      </c>
      <c r="F29" s="15" t="s">
        <v>162</v>
      </c>
      <c r="G29" s="15" t="s">
        <v>133</v>
      </c>
      <c r="H29" s="15" t="s">
        <v>136</v>
      </c>
      <c r="I29" s="15" t="s">
        <v>139</v>
      </c>
      <c r="J29" s="15" t="s">
        <v>141</v>
      </c>
      <c r="K29" s="15" t="s">
        <v>144</v>
      </c>
      <c r="L29" s="15" t="s">
        <v>146</v>
      </c>
      <c r="M29" s="15">
        <v>0.40799999999999997</v>
      </c>
      <c r="N29" s="15">
        <v>0.497</v>
      </c>
      <c r="O29" s="15">
        <v>5.1999999999999998E-2</v>
      </c>
      <c r="P29" s="15">
        <v>0.188</v>
      </c>
      <c r="Q29" s="15">
        <v>3.2000000000000001E-2</v>
      </c>
      <c r="R29" s="15">
        <v>0.56200000000000006</v>
      </c>
      <c r="S29" s="15">
        <v>9.827</v>
      </c>
      <c r="U29" s="15">
        <v>-1.0999999999999999E-2</v>
      </c>
      <c r="V29" s="15">
        <v>90</v>
      </c>
    </row>
    <row r="30" spans="2:22" x14ac:dyDescent="0.25">
      <c r="B30" s="15" t="s">
        <v>136</v>
      </c>
      <c r="C30" s="15" t="s">
        <v>207</v>
      </c>
      <c r="D30" s="15" t="s">
        <v>211</v>
      </c>
      <c r="E30" s="15">
        <v>2023</v>
      </c>
      <c r="F30" s="15" t="s">
        <v>162</v>
      </c>
      <c r="G30" s="15" t="s">
        <v>133</v>
      </c>
      <c r="H30" s="15" t="s">
        <v>136</v>
      </c>
      <c r="I30" s="15" t="s">
        <v>139</v>
      </c>
      <c r="J30" s="15" t="s">
        <v>141</v>
      </c>
      <c r="K30" s="15" t="s">
        <v>144</v>
      </c>
      <c r="L30" s="15" t="s">
        <v>354</v>
      </c>
      <c r="M30" s="15">
        <v>0.28599999999999998</v>
      </c>
      <c r="N30" s="15">
        <v>0.57399999999999995</v>
      </c>
      <c r="O30" s="15">
        <v>5.1999999999999998E-2</v>
      </c>
      <c r="P30" s="15">
        <v>8.3000000000000004E-2</v>
      </c>
      <c r="Q30" s="15">
        <v>2.3E-2</v>
      </c>
      <c r="R30" s="15">
        <v>0.28699999999999998</v>
      </c>
      <c r="S30" s="15">
        <v>9.6180000000000003</v>
      </c>
      <c r="U30" s="15">
        <v>-1.0999999999999999E-2</v>
      </c>
      <c r="V30" s="15">
        <v>120</v>
      </c>
    </row>
    <row r="31" spans="2:22" x14ac:dyDescent="0.25">
      <c r="B31" s="15" t="s">
        <v>136</v>
      </c>
      <c r="C31" s="15" t="s">
        <v>207</v>
      </c>
      <c r="D31" s="15" t="s">
        <v>212</v>
      </c>
      <c r="E31" s="15">
        <v>2023</v>
      </c>
      <c r="F31" s="15" t="s">
        <v>162</v>
      </c>
      <c r="G31" s="15" t="s">
        <v>133</v>
      </c>
      <c r="H31" s="15" t="s">
        <v>136</v>
      </c>
      <c r="I31" s="15" t="s">
        <v>139</v>
      </c>
      <c r="J31" s="15" t="s">
        <v>141</v>
      </c>
      <c r="K31" s="15" t="s">
        <v>144</v>
      </c>
      <c r="L31" s="15" t="s">
        <v>316</v>
      </c>
      <c r="M31" s="15">
        <v>0.20899999999999999</v>
      </c>
      <c r="N31" s="15">
        <v>0.41499999999999998</v>
      </c>
      <c r="O31" s="15">
        <v>1.0999999999999999E-2</v>
      </c>
      <c r="P31" s="15">
        <v>5.1999999999999998E-2</v>
      </c>
      <c r="Q31" s="15">
        <v>4.0000000000000001E-3</v>
      </c>
      <c r="R31" s="15">
        <v>0.188</v>
      </c>
      <c r="S31" s="15">
        <v>9.4390000000000001</v>
      </c>
      <c r="U31" s="15">
        <v>-1.0999999999999999E-2</v>
      </c>
      <c r="V31" s="15">
        <v>1490</v>
      </c>
    </row>
    <row r="32" spans="2:22" x14ac:dyDescent="0.25">
      <c r="B32" s="15" t="s">
        <v>136</v>
      </c>
      <c r="C32" s="15" t="s">
        <v>207</v>
      </c>
      <c r="D32" s="15" t="s">
        <v>212</v>
      </c>
      <c r="E32" s="15">
        <v>2023</v>
      </c>
      <c r="F32" s="15" t="s">
        <v>162</v>
      </c>
      <c r="G32" s="15" t="s">
        <v>133</v>
      </c>
      <c r="H32" s="15" t="s">
        <v>136</v>
      </c>
      <c r="I32" s="15" t="s">
        <v>139</v>
      </c>
      <c r="J32" s="15" t="s">
        <v>141</v>
      </c>
      <c r="K32" s="15" t="s">
        <v>144</v>
      </c>
      <c r="L32" s="15" t="s">
        <v>317</v>
      </c>
      <c r="M32" s="15">
        <v>0.20399999999999999</v>
      </c>
      <c r="N32" s="15">
        <v>0.45800000000000002</v>
      </c>
      <c r="O32" s="15">
        <v>8.9999999999999993E-3</v>
      </c>
      <c r="P32" s="15">
        <v>5.2999999999999999E-2</v>
      </c>
      <c r="Q32" s="15">
        <v>4.0000000000000001E-3</v>
      </c>
      <c r="R32" s="15">
        <v>0.186</v>
      </c>
      <c r="S32" s="15">
        <v>9.4809999999999999</v>
      </c>
      <c r="U32" s="15">
        <v>-1.0999999999999999E-2</v>
      </c>
      <c r="V32" s="15">
        <v>2560</v>
      </c>
    </row>
    <row r="33" spans="2:22" x14ac:dyDescent="0.25">
      <c r="B33" s="15" t="s">
        <v>136</v>
      </c>
      <c r="C33" s="15" t="s">
        <v>207</v>
      </c>
      <c r="D33" s="15" t="s">
        <v>212</v>
      </c>
      <c r="E33" s="15">
        <v>2023</v>
      </c>
      <c r="F33" s="15" t="s">
        <v>162</v>
      </c>
      <c r="G33" s="15" t="s">
        <v>133</v>
      </c>
      <c r="H33" s="15" t="s">
        <v>136</v>
      </c>
      <c r="I33" s="15" t="s">
        <v>139</v>
      </c>
      <c r="J33" s="15" t="s">
        <v>141</v>
      </c>
      <c r="K33" s="15" t="s">
        <v>144</v>
      </c>
      <c r="L33" s="15" t="s">
        <v>318</v>
      </c>
      <c r="M33" s="15">
        <v>0.28299999999999997</v>
      </c>
      <c r="N33" s="15">
        <v>0.5</v>
      </c>
      <c r="O33" s="15">
        <v>1.7000000000000001E-2</v>
      </c>
      <c r="P33" s="15">
        <v>7.9000000000000001E-2</v>
      </c>
      <c r="Q33" s="15">
        <v>1.4E-2</v>
      </c>
      <c r="R33" s="15">
        <v>0.29499999999999998</v>
      </c>
      <c r="S33" s="15">
        <v>9.4339999999999993</v>
      </c>
      <c r="U33" s="15">
        <v>-1.0999999999999999E-2</v>
      </c>
      <c r="V33" s="15">
        <v>830</v>
      </c>
    </row>
    <row r="34" spans="2:22" x14ac:dyDescent="0.25">
      <c r="B34" s="15" t="s">
        <v>136</v>
      </c>
      <c r="C34" s="15" t="s">
        <v>207</v>
      </c>
      <c r="D34" s="15" t="s">
        <v>212</v>
      </c>
      <c r="E34" s="15">
        <v>2023</v>
      </c>
      <c r="F34" s="15" t="s">
        <v>162</v>
      </c>
      <c r="G34" s="15" t="s">
        <v>133</v>
      </c>
      <c r="H34" s="15" t="s">
        <v>136</v>
      </c>
      <c r="I34" s="15" t="s">
        <v>139</v>
      </c>
      <c r="J34" s="15" t="s">
        <v>141</v>
      </c>
      <c r="K34" s="15" t="s">
        <v>144</v>
      </c>
      <c r="L34" s="15" t="s">
        <v>319</v>
      </c>
      <c r="M34" s="15">
        <v>0.30599999999999999</v>
      </c>
      <c r="N34" s="15">
        <v>0.53</v>
      </c>
      <c r="O34" s="15">
        <v>1.9E-2</v>
      </c>
      <c r="P34" s="15">
        <v>9.7000000000000003E-2</v>
      </c>
      <c r="Q34" s="15">
        <v>2.1999999999999999E-2</v>
      </c>
      <c r="R34" s="15">
        <v>0.29199999999999998</v>
      </c>
      <c r="S34" s="15">
        <v>9.4730000000000008</v>
      </c>
      <c r="U34" s="15">
        <v>-1.0999999999999999E-2</v>
      </c>
      <c r="V34" s="15">
        <v>780</v>
      </c>
    </row>
    <row r="35" spans="2:22" x14ac:dyDescent="0.25">
      <c r="B35" s="15" t="s">
        <v>136</v>
      </c>
      <c r="C35" s="15" t="s">
        <v>207</v>
      </c>
      <c r="D35" s="15" t="s">
        <v>212</v>
      </c>
      <c r="E35" s="15">
        <v>2023</v>
      </c>
      <c r="F35" s="15" t="s">
        <v>162</v>
      </c>
      <c r="G35" s="15" t="s">
        <v>133</v>
      </c>
      <c r="H35" s="15" t="s">
        <v>136</v>
      </c>
      <c r="I35" s="15" t="s">
        <v>139</v>
      </c>
      <c r="J35" s="15" t="s">
        <v>141</v>
      </c>
      <c r="K35" s="15" t="s">
        <v>144</v>
      </c>
      <c r="L35" s="15" t="s">
        <v>320</v>
      </c>
      <c r="M35" s="15">
        <v>0.35899999999999999</v>
      </c>
      <c r="N35" s="15">
        <v>0.60599999999999998</v>
      </c>
      <c r="O35" s="15">
        <v>4.1000000000000002E-2</v>
      </c>
      <c r="P35" s="15">
        <v>0.105</v>
      </c>
      <c r="Q35" s="15">
        <v>1.7999999999999999E-2</v>
      </c>
      <c r="R35" s="15">
        <v>0.33900000000000002</v>
      </c>
      <c r="S35" s="15">
        <v>9.5690000000000008</v>
      </c>
      <c r="U35" s="15">
        <v>-1.0999999999999999E-2</v>
      </c>
      <c r="V35" s="15">
        <v>220</v>
      </c>
    </row>
    <row r="36" spans="2:22" x14ac:dyDescent="0.25">
      <c r="B36" s="15" t="s">
        <v>136</v>
      </c>
      <c r="C36" s="15" t="s">
        <v>207</v>
      </c>
      <c r="D36" s="15" t="s">
        <v>212</v>
      </c>
      <c r="E36" s="15">
        <v>2023</v>
      </c>
      <c r="F36" s="15" t="s">
        <v>162</v>
      </c>
      <c r="G36" s="15" t="s">
        <v>133</v>
      </c>
      <c r="H36" s="15" t="s">
        <v>136</v>
      </c>
      <c r="I36" s="15" t="s">
        <v>139</v>
      </c>
      <c r="J36" s="15" t="s">
        <v>141</v>
      </c>
      <c r="K36" s="15" t="s">
        <v>144</v>
      </c>
      <c r="L36" s="15" t="s">
        <v>146</v>
      </c>
      <c r="M36" s="15">
        <v>0.39200000000000002</v>
      </c>
      <c r="N36" s="15">
        <v>0.49399999999999999</v>
      </c>
      <c r="O36" s="15">
        <v>5.1999999999999998E-2</v>
      </c>
      <c r="P36" s="15">
        <v>0.20799999999999999</v>
      </c>
      <c r="Q36" s="15">
        <v>4.2999999999999997E-2</v>
      </c>
      <c r="R36" s="15">
        <v>0.54</v>
      </c>
      <c r="S36" s="15">
        <v>9.6270000000000007</v>
      </c>
      <c r="U36" s="15">
        <v>-1.0999999999999999E-2</v>
      </c>
      <c r="V36" s="15">
        <v>90</v>
      </c>
    </row>
    <row r="37" spans="2:22" x14ac:dyDescent="0.25">
      <c r="B37" s="15" t="s">
        <v>136</v>
      </c>
      <c r="C37" s="15" t="s">
        <v>207</v>
      </c>
      <c r="D37" s="15" t="s">
        <v>212</v>
      </c>
      <c r="E37" s="15">
        <v>2023</v>
      </c>
      <c r="F37" s="15" t="s">
        <v>162</v>
      </c>
      <c r="G37" s="15" t="s">
        <v>133</v>
      </c>
      <c r="H37" s="15" t="s">
        <v>136</v>
      </c>
      <c r="I37" s="15" t="s">
        <v>139</v>
      </c>
      <c r="J37" s="15" t="s">
        <v>141</v>
      </c>
      <c r="K37" s="15" t="s">
        <v>144</v>
      </c>
      <c r="L37" s="15" t="s">
        <v>354</v>
      </c>
      <c r="M37" s="15">
        <v>0.31</v>
      </c>
      <c r="N37" s="15">
        <v>0.61899999999999999</v>
      </c>
      <c r="O37" s="15">
        <v>5.7000000000000002E-2</v>
      </c>
      <c r="P37" s="15">
        <v>7.6999999999999999E-2</v>
      </c>
      <c r="Q37" s="15">
        <v>1.7000000000000001E-2</v>
      </c>
      <c r="R37" s="15">
        <v>0.27700000000000002</v>
      </c>
      <c r="S37" s="15">
        <v>9.4269999999999996</v>
      </c>
      <c r="U37" s="15">
        <v>-1.0999999999999999E-2</v>
      </c>
      <c r="V37" s="15">
        <v>120</v>
      </c>
    </row>
    <row r="38" spans="2:22" x14ac:dyDescent="0.25">
      <c r="B38" s="15" t="s">
        <v>136</v>
      </c>
      <c r="C38" s="15" t="s">
        <v>207</v>
      </c>
      <c r="D38" s="15" t="s">
        <v>213</v>
      </c>
      <c r="E38" s="15">
        <v>2023</v>
      </c>
      <c r="F38" s="15" t="s">
        <v>162</v>
      </c>
      <c r="G38" s="15" t="s">
        <v>133</v>
      </c>
      <c r="H38" s="15" t="s">
        <v>136</v>
      </c>
      <c r="I38" s="15" t="s">
        <v>139</v>
      </c>
      <c r="J38" s="15" t="s">
        <v>141</v>
      </c>
      <c r="K38" s="15" t="s">
        <v>144</v>
      </c>
      <c r="L38" s="15" t="s">
        <v>316</v>
      </c>
      <c r="M38" s="15">
        <v>0.20499999999999999</v>
      </c>
      <c r="N38" s="15">
        <v>0.41399999999999998</v>
      </c>
      <c r="O38" s="15">
        <v>1.0999999999999999E-2</v>
      </c>
      <c r="P38" s="15">
        <v>0.05</v>
      </c>
      <c r="Q38" s="15">
        <v>3.0000000000000001E-3</v>
      </c>
      <c r="R38" s="15">
        <v>0.17199999999999999</v>
      </c>
      <c r="S38" s="15">
        <v>9.4390000000000001</v>
      </c>
      <c r="U38" s="15">
        <v>-1.0999999999999999E-2</v>
      </c>
      <c r="V38" s="15">
        <v>1490</v>
      </c>
    </row>
    <row r="39" spans="2:22" x14ac:dyDescent="0.25">
      <c r="B39" s="15" t="s">
        <v>136</v>
      </c>
      <c r="C39" s="15" t="s">
        <v>207</v>
      </c>
      <c r="D39" s="15" t="s">
        <v>213</v>
      </c>
      <c r="E39" s="15">
        <v>2023</v>
      </c>
      <c r="F39" s="15" t="s">
        <v>162</v>
      </c>
      <c r="G39" s="15" t="s">
        <v>133</v>
      </c>
      <c r="H39" s="15" t="s">
        <v>136</v>
      </c>
      <c r="I39" s="15" t="s">
        <v>139</v>
      </c>
      <c r="J39" s="15" t="s">
        <v>141</v>
      </c>
      <c r="K39" s="15" t="s">
        <v>144</v>
      </c>
      <c r="L39" s="15" t="s">
        <v>317</v>
      </c>
      <c r="M39" s="15">
        <v>0.20399999999999999</v>
      </c>
      <c r="N39" s="15">
        <v>0.46100000000000002</v>
      </c>
      <c r="O39" s="15">
        <v>8.9999999999999993E-3</v>
      </c>
      <c r="P39" s="15">
        <v>5.0999999999999997E-2</v>
      </c>
      <c r="Q39" s="15">
        <v>4.0000000000000001E-3</v>
      </c>
      <c r="R39" s="15">
        <v>0.187</v>
      </c>
      <c r="S39" s="15">
        <v>9.4809999999999999</v>
      </c>
      <c r="U39" s="15">
        <v>-1.0999999999999999E-2</v>
      </c>
      <c r="V39" s="15">
        <v>2560</v>
      </c>
    </row>
    <row r="40" spans="2:22" x14ac:dyDescent="0.25">
      <c r="B40" s="15" t="s">
        <v>136</v>
      </c>
      <c r="C40" s="15" t="s">
        <v>207</v>
      </c>
      <c r="D40" s="15" t="s">
        <v>213</v>
      </c>
      <c r="E40" s="15">
        <v>2023</v>
      </c>
      <c r="F40" s="15" t="s">
        <v>162</v>
      </c>
      <c r="G40" s="15" t="s">
        <v>133</v>
      </c>
      <c r="H40" s="15" t="s">
        <v>136</v>
      </c>
      <c r="I40" s="15" t="s">
        <v>139</v>
      </c>
      <c r="J40" s="15" t="s">
        <v>141</v>
      </c>
      <c r="K40" s="15" t="s">
        <v>144</v>
      </c>
      <c r="L40" s="15" t="s">
        <v>318</v>
      </c>
      <c r="M40" s="15">
        <v>0.29099999999999998</v>
      </c>
      <c r="N40" s="15">
        <v>0.50700000000000001</v>
      </c>
      <c r="O40" s="15">
        <v>1.7999999999999999E-2</v>
      </c>
      <c r="P40" s="15">
        <v>7.8E-2</v>
      </c>
      <c r="Q40" s="15">
        <v>1.2999999999999999E-2</v>
      </c>
      <c r="R40" s="15">
        <v>0.312</v>
      </c>
      <c r="S40" s="15">
        <v>9.4350000000000005</v>
      </c>
      <c r="U40" s="15">
        <v>-1.0999999999999999E-2</v>
      </c>
      <c r="V40" s="15">
        <v>830</v>
      </c>
    </row>
    <row r="41" spans="2:22" x14ac:dyDescent="0.25">
      <c r="B41" s="15" t="s">
        <v>136</v>
      </c>
      <c r="C41" s="15" t="s">
        <v>207</v>
      </c>
      <c r="D41" s="15" t="s">
        <v>213</v>
      </c>
      <c r="E41" s="15">
        <v>2023</v>
      </c>
      <c r="F41" s="15" t="s">
        <v>162</v>
      </c>
      <c r="G41" s="15" t="s">
        <v>133</v>
      </c>
      <c r="H41" s="15" t="s">
        <v>136</v>
      </c>
      <c r="I41" s="15" t="s">
        <v>139</v>
      </c>
      <c r="J41" s="15" t="s">
        <v>141</v>
      </c>
      <c r="K41" s="15" t="s">
        <v>144</v>
      </c>
      <c r="L41" s="15" t="s">
        <v>319</v>
      </c>
      <c r="M41" s="15">
        <v>0.309</v>
      </c>
      <c r="N41" s="15">
        <v>0.52800000000000002</v>
      </c>
      <c r="O41" s="15">
        <v>1.9E-2</v>
      </c>
      <c r="P41" s="15">
        <v>8.6999999999999994E-2</v>
      </c>
      <c r="Q41" s="15">
        <v>2.1000000000000001E-2</v>
      </c>
      <c r="R41" s="15">
        <v>0.311</v>
      </c>
      <c r="S41" s="15">
        <v>9.4730000000000008</v>
      </c>
      <c r="U41" s="15">
        <v>-1.0999999999999999E-2</v>
      </c>
      <c r="V41" s="15">
        <v>780</v>
      </c>
    </row>
    <row r="42" spans="2:22" x14ac:dyDescent="0.25">
      <c r="B42" s="15" t="s">
        <v>136</v>
      </c>
      <c r="C42" s="15" t="s">
        <v>207</v>
      </c>
      <c r="D42" s="15" t="s">
        <v>213</v>
      </c>
      <c r="E42" s="15">
        <v>2023</v>
      </c>
      <c r="F42" s="15" t="s">
        <v>162</v>
      </c>
      <c r="G42" s="15" t="s">
        <v>133</v>
      </c>
      <c r="H42" s="15" t="s">
        <v>136</v>
      </c>
      <c r="I42" s="15" t="s">
        <v>139</v>
      </c>
      <c r="J42" s="15" t="s">
        <v>141</v>
      </c>
      <c r="K42" s="15" t="s">
        <v>144</v>
      </c>
      <c r="L42" s="15" t="s">
        <v>320</v>
      </c>
      <c r="M42" s="15">
        <v>0.34300000000000003</v>
      </c>
      <c r="N42" s="15">
        <v>0.56599999999999995</v>
      </c>
      <c r="O42" s="15">
        <v>3.7999999999999999E-2</v>
      </c>
      <c r="P42" s="15">
        <v>0.10199999999999999</v>
      </c>
      <c r="Q42" s="15">
        <v>1.7000000000000001E-2</v>
      </c>
      <c r="R42" s="15">
        <v>0.34100000000000003</v>
      </c>
      <c r="S42" s="15">
        <v>9.5690000000000008</v>
      </c>
      <c r="U42" s="15">
        <v>-1.0999999999999999E-2</v>
      </c>
      <c r="V42" s="15">
        <v>220</v>
      </c>
    </row>
    <row r="43" spans="2:22" x14ac:dyDescent="0.25">
      <c r="B43" s="15" t="s">
        <v>136</v>
      </c>
      <c r="C43" s="15" t="s">
        <v>207</v>
      </c>
      <c r="D43" s="15" t="s">
        <v>213</v>
      </c>
      <c r="E43" s="15">
        <v>2023</v>
      </c>
      <c r="F43" s="15" t="s">
        <v>162</v>
      </c>
      <c r="G43" s="15" t="s">
        <v>133</v>
      </c>
      <c r="H43" s="15" t="s">
        <v>136</v>
      </c>
      <c r="I43" s="15" t="s">
        <v>139</v>
      </c>
      <c r="J43" s="15" t="s">
        <v>141</v>
      </c>
      <c r="K43" s="15" t="s">
        <v>144</v>
      </c>
      <c r="L43" s="15" t="s">
        <v>146</v>
      </c>
      <c r="M43" s="15">
        <v>0.39200000000000002</v>
      </c>
      <c r="N43" s="15">
        <v>0.51700000000000002</v>
      </c>
      <c r="O43" s="15">
        <v>5.5E-2</v>
      </c>
      <c r="P43" s="15">
        <v>0.17899999999999999</v>
      </c>
      <c r="Q43" s="15">
        <v>3.2000000000000001E-2</v>
      </c>
      <c r="R43" s="15">
        <v>0.46</v>
      </c>
      <c r="S43" s="15">
        <v>9.6270000000000007</v>
      </c>
      <c r="U43" s="15">
        <v>-1.0999999999999999E-2</v>
      </c>
      <c r="V43" s="15">
        <v>90</v>
      </c>
    </row>
    <row r="44" spans="2:22" x14ac:dyDescent="0.25">
      <c r="B44" s="15" t="s">
        <v>136</v>
      </c>
      <c r="C44" s="15" t="s">
        <v>207</v>
      </c>
      <c r="D44" s="15" t="s">
        <v>213</v>
      </c>
      <c r="E44" s="15">
        <v>2023</v>
      </c>
      <c r="F44" s="15" t="s">
        <v>162</v>
      </c>
      <c r="G44" s="15" t="s">
        <v>133</v>
      </c>
      <c r="H44" s="15" t="s">
        <v>136</v>
      </c>
      <c r="I44" s="15" t="s">
        <v>139</v>
      </c>
      <c r="J44" s="15" t="s">
        <v>141</v>
      </c>
      <c r="K44" s="15" t="s">
        <v>144</v>
      </c>
      <c r="L44" s="15" t="s">
        <v>354</v>
      </c>
      <c r="M44" s="15">
        <v>0.29299999999999998</v>
      </c>
      <c r="N44" s="15">
        <v>0.58899999999999997</v>
      </c>
      <c r="O44" s="15">
        <v>5.3999999999999999E-2</v>
      </c>
      <c r="P44" s="15">
        <v>7.0999999999999994E-2</v>
      </c>
      <c r="Q44" s="15">
        <v>1.7999999999999999E-2</v>
      </c>
      <c r="R44" s="15">
        <v>0.254</v>
      </c>
      <c r="S44" s="15">
        <v>9.4269999999999996</v>
      </c>
      <c r="U44" s="15">
        <v>-1.0999999999999999E-2</v>
      </c>
      <c r="V44" s="15">
        <v>120</v>
      </c>
    </row>
    <row r="45" spans="2:22" x14ac:dyDescent="0.25">
      <c r="B45" s="15" t="s">
        <v>136</v>
      </c>
      <c r="C45" s="15" t="s">
        <v>207</v>
      </c>
      <c r="D45" s="15" t="s">
        <v>214</v>
      </c>
      <c r="E45" s="15">
        <v>2023</v>
      </c>
      <c r="F45" s="15" t="s">
        <v>162</v>
      </c>
      <c r="G45" s="15" t="s">
        <v>133</v>
      </c>
      <c r="H45" s="15" t="s">
        <v>136</v>
      </c>
      <c r="I45" s="15" t="s">
        <v>139</v>
      </c>
      <c r="J45" s="15" t="s">
        <v>141</v>
      </c>
      <c r="K45" s="15" t="s">
        <v>144</v>
      </c>
      <c r="L45" s="15" t="s">
        <v>316</v>
      </c>
      <c r="M45" s="15">
        <v>0.20599999999999999</v>
      </c>
      <c r="N45" s="15">
        <v>0.41799999999999998</v>
      </c>
      <c r="O45" s="15">
        <v>1.0999999999999999E-2</v>
      </c>
      <c r="P45" s="15">
        <v>0.05</v>
      </c>
      <c r="Q45" s="15">
        <v>3.0000000000000001E-3</v>
      </c>
      <c r="R45" s="15">
        <v>0.17599999999999999</v>
      </c>
      <c r="S45" s="15">
        <v>9.2579999999999991</v>
      </c>
      <c r="U45" s="15">
        <v>-1.0999999999999999E-2</v>
      </c>
      <c r="V45" s="15">
        <v>1490</v>
      </c>
    </row>
    <row r="46" spans="2:22" x14ac:dyDescent="0.25">
      <c r="B46" s="15" t="s">
        <v>136</v>
      </c>
      <c r="C46" s="15" t="s">
        <v>207</v>
      </c>
      <c r="D46" s="15" t="s">
        <v>214</v>
      </c>
      <c r="E46" s="15">
        <v>2023</v>
      </c>
      <c r="F46" s="15" t="s">
        <v>162</v>
      </c>
      <c r="G46" s="15" t="s">
        <v>133</v>
      </c>
      <c r="H46" s="15" t="s">
        <v>136</v>
      </c>
      <c r="I46" s="15" t="s">
        <v>139</v>
      </c>
      <c r="J46" s="15" t="s">
        <v>141</v>
      </c>
      <c r="K46" s="15" t="s">
        <v>144</v>
      </c>
      <c r="L46" s="15" t="s">
        <v>317</v>
      </c>
      <c r="M46" s="15">
        <v>0.21</v>
      </c>
      <c r="N46" s="15">
        <v>0.47599999999999998</v>
      </c>
      <c r="O46" s="15">
        <v>8.9999999999999993E-3</v>
      </c>
      <c r="P46" s="15">
        <v>5.1999999999999998E-2</v>
      </c>
      <c r="Q46" s="15">
        <v>4.0000000000000001E-3</v>
      </c>
      <c r="R46" s="15">
        <v>0.193</v>
      </c>
      <c r="S46" s="15">
        <v>9.3019999999999996</v>
      </c>
      <c r="U46" s="15">
        <v>-1.0999999999999999E-2</v>
      </c>
      <c r="V46" s="15">
        <v>2560</v>
      </c>
    </row>
    <row r="47" spans="2:22" x14ac:dyDescent="0.25">
      <c r="B47" s="15" t="s">
        <v>136</v>
      </c>
      <c r="C47" s="15" t="s">
        <v>207</v>
      </c>
      <c r="D47" s="15" t="s">
        <v>214</v>
      </c>
      <c r="E47" s="15">
        <v>2023</v>
      </c>
      <c r="F47" s="15" t="s">
        <v>162</v>
      </c>
      <c r="G47" s="15" t="s">
        <v>133</v>
      </c>
      <c r="H47" s="15" t="s">
        <v>136</v>
      </c>
      <c r="I47" s="15" t="s">
        <v>139</v>
      </c>
      <c r="J47" s="15" t="s">
        <v>141</v>
      </c>
      <c r="K47" s="15" t="s">
        <v>144</v>
      </c>
      <c r="L47" s="15" t="s">
        <v>318</v>
      </c>
      <c r="M47" s="15">
        <v>0.29299999999999998</v>
      </c>
      <c r="N47" s="15">
        <v>0.51600000000000001</v>
      </c>
      <c r="O47" s="15">
        <v>1.7999999999999999E-2</v>
      </c>
      <c r="P47" s="15">
        <v>8.2000000000000003E-2</v>
      </c>
      <c r="Q47" s="15">
        <v>1.2E-2</v>
      </c>
      <c r="R47" s="15">
        <v>0.316</v>
      </c>
      <c r="S47" s="15">
        <v>9.2509999999999994</v>
      </c>
      <c r="U47" s="15">
        <v>-1.0999999999999999E-2</v>
      </c>
      <c r="V47" s="15">
        <v>830</v>
      </c>
    </row>
    <row r="48" spans="2:22" x14ac:dyDescent="0.25">
      <c r="B48" s="15" t="s">
        <v>136</v>
      </c>
      <c r="C48" s="15" t="s">
        <v>207</v>
      </c>
      <c r="D48" s="15" t="s">
        <v>214</v>
      </c>
      <c r="E48" s="15">
        <v>2023</v>
      </c>
      <c r="F48" s="15" t="s">
        <v>162</v>
      </c>
      <c r="G48" s="15" t="s">
        <v>133</v>
      </c>
      <c r="H48" s="15" t="s">
        <v>136</v>
      </c>
      <c r="I48" s="15" t="s">
        <v>139</v>
      </c>
      <c r="J48" s="15" t="s">
        <v>141</v>
      </c>
      <c r="K48" s="15" t="s">
        <v>144</v>
      </c>
      <c r="L48" s="15" t="s">
        <v>319</v>
      </c>
      <c r="M48" s="15">
        <v>0.317</v>
      </c>
      <c r="N48" s="15">
        <v>0.54100000000000004</v>
      </c>
      <c r="O48" s="15">
        <v>1.9E-2</v>
      </c>
      <c r="P48" s="15">
        <v>9.1999999999999998E-2</v>
      </c>
      <c r="Q48" s="15">
        <v>0.02</v>
      </c>
      <c r="R48" s="15">
        <v>0.31900000000000001</v>
      </c>
      <c r="S48" s="15">
        <v>9.2880000000000003</v>
      </c>
      <c r="U48" s="15">
        <v>-1.0999999999999999E-2</v>
      </c>
      <c r="V48" s="15">
        <v>780</v>
      </c>
    </row>
    <row r="49" spans="2:22" x14ac:dyDescent="0.25">
      <c r="B49" s="15" t="s">
        <v>136</v>
      </c>
      <c r="C49" s="15" t="s">
        <v>207</v>
      </c>
      <c r="D49" s="15" t="s">
        <v>214</v>
      </c>
      <c r="E49" s="15">
        <v>2023</v>
      </c>
      <c r="F49" s="15" t="s">
        <v>162</v>
      </c>
      <c r="G49" s="15" t="s">
        <v>133</v>
      </c>
      <c r="H49" s="15" t="s">
        <v>136</v>
      </c>
      <c r="I49" s="15" t="s">
        <v>139</v>
      </c>
      <c r="J49" s="15" t="s">
        <v>141</v>
      </c>
      <c r="K49" s="15" t="s">
        <v>144</v>
      </c>
      <c r="L49" s="15" t="s">
        <v>320</v>
      </c>
      <c r="M49" s="15">
        <v>0.374</v>
      </c>
      <c r="N49" s="15">
        <v>0.65100000000000002</v>
      </c>
      <c r="O49" s="15">
        <v>4.3999999999999997E-2</v>
      </c>
      <c r="P49" s="15">
        <v>9.2999999999999999E-2</v>
      </c>
      <c r="Q49" s="15">
        <v>1.7000000000000001E-2</v>
      </c>
      <c r="R49" s="15">
        <v>0.42799999999999999</v>
      </c>
      <c r="S49" s="15">
        <v>9.3819999999999997</v>
      </c>
      <c r="U49" s="15">
        <v>-1.0999999999999999E-2</v>
      </c>
      <c r="V49" s="15">
        <v>220</v>
      </c>
    </row>
    <row r="50" spans="2:22" x14ac:dyDescent="0.25">
      <c r="B50" s="15" t="s">
        <v>136</v>
      </c>
      <c r="C50" s="15" t="s">
        <v>207</v>
      </c>
      <c r="D50" s="15" t="s">
        <v>214</v>
      </c>
      <c r="E50" s="15">
        <v>2023</v>
      </c>
      <c r="F50" s="15" t="s">
        <v>162</v>
      </c>
      <c r="G50" s="15" t="s">
        <v>133</v>
      </c>
      <c r="H50" s="15" t="s">
        <v>136</v>
      </c>
      <c r="I50" s="15" t="s">
        <v>139</v>
      </c>
      <c r="J50" s="15" t="s">
        <v>141</v>
      </c>
      <c r="K50" s="15" t="s">
        <v>144</v>
      </c>
      <c r="L50" s="15" t="s">
        <v>146</v>
      </c>
      <c r="M50" s="15">
        <v>0.39400000000000002</v>
      </c>
      <c r="N50" s="15">
        <v>0.53800000000000003</v>
      </c>
      <c r="O50" s="15">
        <v>5.7000000000000002E-2</v>
      </c>
      <c r="P50" s="15">
        <v>0.16700000000000001</v>
      </c>
      <c r="Q50" s="15">
        <v>3.1E-2</v>
      </c>
      <c r="R50" s="15">
        <v>0.48499999999999999</v>
      </c>
      <c r="S50" s="15">
        <v>9.4390000000000001</v>
      </c>
      <c r="U50" s="15">
        <v>-1.0999999999999999E-2</v>
      </c>
      <c r="V50" s="15">
        <v>90</v>
      </c>
    </row>
    <row r="51" spans="2:22" x14ac:dyDescent="0.25">
      <c r="B51" s="15" t="s">
        <v>136</v>
      </c>
      <c r="C51" s="15" t="s">
        <v>207</v>
      </c>
      <c r="D51" s="15" t="s">
        <v>214</v>
      </c>
      <c r="E51" s="15">
        <v>2023</v>
      </c>
      <c r="F51" s="15" t="s">
        <v>162</v>
      </c>
      <c r="G51" s="15" t="s">
        <v>133</v>
      </c>
      <c r="H51" s="15" t="s">
        <v>136</v>
      </c>
      <c r="I51" s="15" t="s">
        <v>139</v>
      </c>
      <c r="J51" s="15" t="s">
        <v>141</v>
      </c>
      <c r="K51" s="15" t="s">
        <v>144</v>
      </c>
      <c r="L51" s="15" t="s">
        <v>354</v>
      </c>
      <c r="M51" s="15">
        <v>0.28999999999999998</v>
      </c>
      <c r="N51" s="15">
        <v>0.55700000000000005</v>
      </c>
      <c r="O51" s="15">
        <v>5.0999999999999997E-2</v>
      </c>
      <c r="P51" s="15">
        <v>7.1999999999999995E-2</v>
      </c>
      <c r="Q51" s="15">
        <v>1.2E-2</v>
      </c>
      <c r="R51" s="15">
        <v>0.28799999999999998</v>
      </c>
      <c r="S51" s="15">
        <v>9.2469999999999999</v>
      </c>
      <c r="U51" s="15">
        <v>-1.0999999999999999E-2</v>
      </c>
      <c r="V51" s="15">
        <v>120</v>
      </c>
    </row>
    <row r="52" spans="2:22" x14ac:dyDescent="0.25">
      <c r="B52" s="15" t="s">
        <v>136</v>
      </c>
      <c r="C52" s="15" t="s">
        <v>207</v>
      </c>
      <c r="D52" s="15" t="s">
        <v>215</v>
      </c>
      <c r="E52" s="15">
        <v>2023</v>
      </c>
      <c r="F52" s="15" t="s">
        <v>162</v>
      </c>
      <c r="G52" s="15" t="s">
        <v>133</v>
      </c>
      <c r="H52" s="15" t="s">
        <v>136</v>
      </c>
      <c r="I52" s="15" t="s">
        <v>139</v>
      </c>
      <c r="J52" s="15" t="s">
        <v>141</v>
      </c>
      <c r="K52" s="15" t="s">
        <v>144</v>
      </c>
      <c r="L52" s="15" t="s">
        <v>316</v>
      </c>
      <c r="M52" s="15">
        <v>0.21099999999999999</v>
      </c>
      <c r="N52" s="15">
        <v>0.432</v>
      </c>
      <c r="O52" s="15">
        <v>1.0999999999999999E-2</v>
      </c>
      <c r="P52" s="15">
        <v>5.2999999999999999E-2</v>
      </c>
      <c r="Q52" s="15">
        <v>3.0000000000000001E-3</v>
      </c>
      <c r="R52" s="15">
        <v>0.18099999999999999</v>
      </c>
      <c r="S52" s="15">
        <v>9.2590000000000003</v>
      </c>
      <c r="U52" s="15">
        <v>-1.0999999999999999E-2</v>
      </c>
      <c r="V52" s="15">
        <v>1490</v>
      </c>
    </row>
    <row r="53" spans="2:22" x14ac:dyDescent="0.25">
      <c r="B53" s="15" t="s">
        <v>136</v>
      </c>
      <c r="C53" s="15" t="s">
        <v>207</v>
      </c>
      <c r="D53" s="15" t="s">
        <v>215</v>
      </c>
      <c r="E53" s="15">
        <v>2023</v>
      </c>
      <c r="F53" s="15" t="s">
        <v>162</v>
      </c>
      <c r="G53" s="15" t="s">
        <v>133</v>
      </c>
      <c r="H53" s="15" t="s">
        <v>136</v>
      </c>
      <c r="I53" s="15" t="s">
        <v>139</v>
      </c>
      <c r="J53" s="15" t="s">
        <v>141</v>
      </c>
      <c r="K53" s="15" t="s">
        <v>144</v>
      </c>
      <c r="L53" s="15" t="s">
        <v>317</v>
      </c>
      <c r="M53" s="15">
        <v>0.22500000000000001</v>
      </c>
      <c r="N53" s="15">
        <v>0.52900000000000003</v>
      </c>
      <c r="O53" s="15">
        <v>0.01</v>
      </c>
      <c r="P53" s="15">
        <v>5.2999999999999999E-2</v>
      </c>
      <c r="Q53" s="15">
        <v>4.0000000000000001E-3</v>
      </c>
      <c r="R53" s="15">
        <v>0.2</v>
      </c>
      <c r="S53" s="15">
        <v>9.3019999999999996</v>
      </c>
      <c r="U53" s="15">
        <v>-1.0999999999999999E-2</v>
      </c>
      <c r="V53" s="15">
        <v>2560</v>
      </c>
    </row>
    <row r="54" spans="2:22" x14ac:dyDescent="0.25">
      <c r="B54" s="15" t="s">
        <v>136</v>
      </c>
      <c r="C54" s="15" t="s">
        <v>207</v>
      </c>
      <c r="D54" s="15" t="s">
        <v>215</v>
      </c>
      <c r="E54" s="15">
        <v>2023</v>
      </c>
      <c r="F54" s="15" t="s">
        <v>162</v>
      </c>
      <c r="G54" s="15" t="s">
        <v>133</v>
      </c>
      <c r="H54" s="15" t="s">
        <v>136</v>
      </c>
      <c r="I54" s="15" t="s">
        <v>139</v>
      </c>
      <c r="J54" s="15" t="s">
        <v>141</v>
      </c>
      <c r="K54" s="15" t="s">
        <v>144</v>
      </c>
      <c r="L54" s="15" t="s">
        <v>318</v>
      </c>
      <c r="M54" s="15">
        <v>0.316</v>
      </c>
      <c r="N54" s="15">
        <v>0.57699999999999996</v>
      </c>
      <c r="O54" s="15">
        <v>0.02</v>
      </c>
      <c r="P54" s="15">
        <v>8.5999999999999993E-2</v>
      </c>
      <c r="Q54" s="15">
        <v>1.4E-2</v>
      </c>
      <c r="R54" s="15">
        <v>0.34499999999999997</v>
      </c>
      <c r="S54" s="15">
        <v>9.2520000000000007</v>
      </c>
      <c r="U54" s="15">
        <v>-1.0999999999999999E-2</v>
      </c>
      <c r="V54" s="15">
        <v>830</v>
      </c>
    </row>
    <row r="55" spans="2:22" x14ac:dyDescent="0.25">
      <c r="B55" s="15" t="s">
        <v>136</v>
      </c>
      <c r="C55" s="15" t="s">
        <v>207</v>
      </c>
      <c r="D55" s="15" t="s">
        <v>215</v>
      </c>
      <c r="E55" s="15">
        <v>2023</v>
      </c>
      <c r="F55" s="15" t="s">
        <v>162</v>
      </c>
      <c r="G55" s="15" t="s">
        <v>133</v>
      </c>
      <c r="H55" s="15" t="s">
        <v>136</v>
      </c>
      <c r="I55" s="15" t="s">
        <v>139</v>
      </c>
      <c r="J55" s="15" t="s">
        <v>141</v>
      </c>
      <c r="K55" s="15" t="s">
        <v>144</v>
      </c>
      <c r="L55" s="15" t="s">
        <v>319</v>
      </c>
      <c r="M55" s="15">
        <v>0.34200000000000003</v>
      </c>
      <c r="N55" s="15">
        <v>0.60399999999999998</v>
      </c>
      <c r="O55" s="15">
        <v>2.1999999999999999E-2</v>
      </c>
      <c r="P55" s="15">
        <v>9.5000000000000001E-2</v>
      </c>
      <c r="Q55" s="15">
        <v>1.9E-2</v>
      </c>
      <c r="R55" s="15">
        <v>0.32800000000000001</v>
      </c>
      <c r="S55" s="15">
        <v>9.2880000000000003</v>
      </c>
      <c r="U55" s="15">
        <v>-1.0999999999999999E-2</v>
      </c>
      <c r="V55" s="15">
        <v>780</v>
      </c>
    </row>
    <row r="56" spans="2:22" x14ac:dyDescent="0.25">
      <c r="B56" s="15" t="s">
        <v>136</v>
      </c>
      <c r="C56" s="15" t="s">
        <v>207</v>
      </c>
      <c r="D56" s="15" t="s">
        <v>215</v>
      </c>
      <c r="E56" s="15">
        <v>2023</v>
      </c>
      <c r="F56" s="15" t="s">
        <v>162</v>
      </c>
      <c r="G56" s="15" t="s">
        <v>133</v>
      </c>
      <c r="H56" s="15" t="s">
        <v>136</v>
      </c>
      <c r="I56" s="15" t="s">
        <v>139</v>
      </c>
      <c r="J56" s="15" t="s">
        <v>141</v>
      </c>
      <c r="K56" s="15" t="s">
        <v>144</v>
      </c>
      <c r="L56" s="15" t="s">
        <v>320</v>
      </c>
      <c r="M56" s="15">
        <v>0.46700000000000003</v>
      </c>
      <c r="N56" s="15">
        <v>1.335</v>
      </c>
      <c r="O56" s="15">
        <v>0.09</v>
      </c>
      <c r="P56" s="15">
        <v>0.106</v>
      </c>
      <c r="Q56" s="15">
        <v>1.9E-2</v>
      </c>
      <c r="R56" s="15">
        <v>0.42099999999999999</v>
      </c>
      <c r="S56" s="15">
        <v>9.3819999999999997</v>
      </c>
      <c r="U56" s="15">
        <v>-1.0999999999999999E-2</v>
      </c>
      <c r="V56" s="15">
        <v>220</v>
      </c>
    </row>
    <row r="57" spans="2:22" x14ac:dyDescent="0.25">
      <c r="B57" s="15" t="s">
        <v>136</v>
      </c>
      <c r="C57" s="15" t="s">
        <v>207</v>
      </c>
      <c r="D57" s="15" t="s">
        <v>215</v>
      </c>
      <c r="E57" s="15">
        <v>2023</v>
      </c>
      <c r="F57" s="15" t="s">
        <v>162</v>
      </c>
      <c r="G57" s="15" t="s">
        <v>133</v>
      </c>
      <c r="H57" s="15" t="s">
        <v>136</v>
      </c>
      <c r="I57" s="15" t="s">
        <v>139</v>
      </c>
      <c r="J57" s="15" t="s">
        <v>141</v>
      </c>
      <c r="K57" s="15" t="s">
        <v>144</v>
      </c>
      <c r="L57" s="15" t="s">
        <v>146</v>
      </c>
      <c r="M57" s="15">
        <v>0.45500000000000002</v>
      </c>
      <c r="N57" s="15">
        <v>0.624</v>
      </c>
      <c r="O57" s="15">
        <v>6.6000000000000003E-2</v>
      </c>
      <c r="P57" s="15">
        <v>0.121</v>
      </c>
      <c r="Q57" s="15">
        <v>4.7E-2</v>
      </c>
      <c r="R57" s="15">
        <v>0.58099999999999996</v>
      </c>
      <c r="S57" s="15">
        <v>9.4390000000000001</v>
      </c>
      <c r="U57" s="15">
        <v>-1.0999999999999999E-2</v>
      </c>
      <c r="V57" s="15">
        <v>90</v>
      </c>
    </row>
    <row r="58" spans="2:22" x14ac:dyDescent="0.25">
      <c r="B58" s="15" t="s">
        <v>136</v>
      </c>
      <c r="C58" s="15" t="s">
        <v>207</v>
      </c>
      <c r="D58" s="15" t="s">
        <v>215</v>
      </c>
      <c r="E58" s="15">
        <v>2023</v>
      </c>
      <c r="F58" s="15" t="s">
        <v>162</v>
      </c>
      <c r="G58" s="15" t="s">
        <v>133</v>
      </c>
      <c r="H58" s="15" t="s">
        <v>136</v>
      </c>
      <c r="I58" s="15" t="s">
        <v>139</v>
      </c>
      <c r="J58" s="15" t="s">
        <v>141</v>
      </c>
      <c r="K58" s="15" t="s">
        <v>144</v>
      </c>
      <c r="L58" s="15" t="s">
        <v>354</v>
      </c>
      <c r="M58" s="15">
        <v>0.28499999999999998</v>
      </c>
      <c r="N58" s="15">
        <v>0.55100000000000005</v>
      </c>
      <c r="O58" s="15">
        <v>0.05</v>
      </c>
      <c r="P58" s="15">
        <v>7.3999999999999996E-2</v>
      </c>
      <c r="Q58" s="15">
        <v>0.02</v>
      </c>
      <c r="R58" s="15">
        <v>0.33800000000000002</v>
      </c>
      <c r="S58" s="15">
        <v>9.2469999999999999</v>
      </c>
      <c r="U58" s="15">
        <v>-1.0999999999999999E-2</v>
      </c>
      <c r="V58" s="15">
        <v>120</v>
      </c>
    </row>
    <row r="59" spans="2:22" x14ac:dyDescent="0.25">
      <c r="B59" s="15" t="s">
        <v>136</v>
      </c>
      <c r="C59" s="15" t="s">
        <v>207</v>
      </c>
      <c r="D59" s="15" t="s">
        <v>216</v>
      </c>
      <c r="E59" s="15">
        <v>2023</v>
      </c>
      <c r="F59" s="15" t="s">
        <v>162</v>
      </c>
      <c r="G59" s="15" t="s">
        <v>133</v>
      </c>
      <c r="H59" s="15" t="s">
        <v>136</v>
      </c>
      <c r="I59" s="15" t="s">
        <v>139</v>
      </c>
      <c r="J59" s="15" t="s">
        <v>141</v>
      </c>
      <c r="K59" s="15" t="s">
        <v>144</v>
      </c>
      <c r="L59" s="15" t="s">
        <v>316</v>
      </c>
      <c r="M59" s="15">
        <v>0.219</v>
      </c>
      <c r="N59" s="15">
        <v>0.438</v>
      </c>
      <c r="O59" s="15">
        <v>1.0999999999999999E-2</v>
      </c>
      <c r="P59" s="15">
        <v>5.3999999999999999E-2</v>
      </c>
      <c r="Q59" s="15">
        <v>3.0000000000000001E-3</v>
      </c>
      <c r="R59" s="15">
        <v>0.19700000000000001</v>
      </c>
      <c r="S59" s="15">
        <v>9.14</v>
      </c>
      <c r="U59" s="15">
        <v>-1.0999999999999999E-2</v>
      </c>
      <c r="V59" s="15">
        <v>1490</v>
      </c>
    </row>
    <row r="60" spans="2:22" x14ac:dyDescent="0.25">
      <c r="B60" s="15" t="s">
        <v>136</v>
      </c>
      <c r="C60" s="15" t="s">
        <v>207</v>
      </c>
      <c r="D60" s="15" t="s">
        <v>216</v>
      </c>
      <c r="E60" s="15">
        <v>2023</v>
      </c>
      <c r="F60" s="15" t="s">
        <v>162</v>
      </c>
      <c r="G60" s="15" t="s">
        <v>133</v>
      </c>
      <c r="H60" s="15" t="s">
        <v>136</v>
      </c>
      <c r="I60" s="15" t="s">
        <v>139</v>
      </c>
      <c r="J60" s="15" t="s">
        <v>141</v>
      </c>
      <c r="K60" s="15" t="s">
        <v>144</v>
      </c>
      <c r="L60" s="15" t="s">
        <v>317</v>
      </c>
      <c r="M60" s="15">
        <v>0.24399999999999999</v>
      </c>
      <c r="N60" s="15">
        <v>0.52800000000000002</v>
      </c>
      <c r="O60" s="15">
        <v>0.01</v>
      </c>
      <c r="P60" s="15">
        <v>5.8000000000000003E-2</v>
      </c>
      <c r="Q60" s="15">
        <v>5.0000000000000001E-3</v>
      </c>
      <c r="R60" s="15">
        <v>0.22700000000000001</v>
      </c>
      <c r="S60" s="15">
        <v>9.1850000000000005</v>
      </c>
      <c r="U60" s="15">
        <v>-1.0999999999999999E-2</v>
      </c>
      <c r="V60" s="15">
        <v>2560</v>
      </c>
    </row>
    <row r="61" spans="2:22" x14ac:dyDescent="0.25">
      <c r="B61" s="15" t="s">
        <v>136</v>
      </c>
      <c r="C61" s="15" t="s">
        <v>207</v>
      </c>
      <c r="D61" s="15" t="s">
        <v>216</v>
      </c>
      <c r="E61" s="15">
        <v>2023</v>
      </c>
      <c r="F61" s="15" t="s">
        <v>162</v>
      </c>
      <c r="G61" s="15" t="s">
        <v>133</v>
      </c>
      <c r="H61" s="15" t="s">
        <v>136</v>
      </c>
      <c r="I61" s="15" t="s">
        <v>139</v>
      </c>
      <c r="J61" s="15" t="s">
        <v>141</v>
      </c>
      <c r="K61" s="15" t="s">
        <v>144</v>
      </c>
      <c r="L61" s="15" t="s">
        <v>318</v>
      </c>
      <c r="M61" s="15">
        <v>0.34300000000000003</v>
      </c>
      <c r="N61" s="15">
        <v>0.64700000000000002</v>
      </c>
      <c r="O61" s="15">
        <v>2.1999999999999999E-2</v>
      </c>
      <c r="P61" s="15">
        <v>8.7999999999999995E-2</v>
      </c>
      <c r="Q61" s="15">
        <v>1.4999999999999999E-2</v>
      </c>
      <c r="R61" s="15">
        <v>0.38</v>
      </c>
      <c r="S61" s="15">
        <v>9.1319999999999997</v>
      </c>
      <c r="U61" s="15">
        <v>-1.0999999999999999E-2</v>
      </c>
      <c r="V61" s="15">
        <v>830</v>
      </c>
    </row>
    <row r="62" spans="2:22" x14ac:dyDescent="0.25">
      <c r="B62" s="15" t="s">
        <v>136</v>
      </c>
      <c r="C62" s="15" t="s">
        <v>207</v>
      </c>
      <c r="D62" s="15" t="s">
        <v>216</v>
      </c>
      <c r="E62" s="15">
        <v>2023</v>
      </c>
      <c r="F62" s="15" t="s">
        <v>162</v>
      </c>
      <c r="G62" s="15" t="s">
        <v>133</v>
      </c>
      <c r="H62" s="15" t="s">
        <v>136</v>
      </c>
      <c r="I62" s="15" t="s">
        <v>139</v>
      </c>
      <c r="J62" s="15" t="s">
        <v>141</v>
      </c>
      <c r="K62" s="15" t="s">
        <v>144</v>
      </c>
      <c r="L62" s="15" t="s">
        <v>319</v>
      </c>
      <c r="M62" s="15">
        <v>0.36499999999999999</v>
      </c>
      <c r="N62" s="15">
        <v>0.59099999999999997</v>
      </c>
      <c r="O62" s="15">
        <v>2.1000000000000001E-2</v>
      </c>
      <c r="P62" s="15">
        <v>0.107</v>
      </c>
      <c r="Q62" s="15">
        <v>2.3E-2</v>
      </c>
      <c r="R62" s="15">
        <v>0.38200000000000001</v>
      </c>
      <c r="S62" s="15">
        <v>9.1679999999999993</v>
      </c>
      <c r="U62" s="15">
        <v>-1.0999999999999999E-2</v>
      </c>
      <c r="V62" s="15">
        <v>780</v>
      </c>
    </row>
    <row r="63" spans="2:22" x14ac:dyDescent="0.25">
      <c r="B63" s="15" t="s">
        <v>136</v>
      </c>
      <c r="C63" s="15" t="s">
        <v>207</v>
      </c>
      <c r="D63" s="15" t="s">
        <v>216</v>
      </c>
      <c r="E63" s="15">
        <v>2023</v>
      </c>
      <c r="F63" s="15" t="s">
        <v>162</v>
      </c>
      <c r="G63" s="15" t="s">
        <v>133</v>
      </c>
      <c r="H63" s="15" t="s">
        <v>136</v>
      </c>
      <c r="I63" s="15" t="s">
        <v>139</v>
      </c>
      <c r="J63" s="15" t="s">
        <v>141</v>
      </c>
      <c r="K63" s="15" t="s">
        <v>144</v>
      </c>
      <c r="L63" s="15" t="s">
        <v>320</v>
      </c>
      <c r="M63" s="15">
        <v>0.47199999999999998</v>
      </c>
      <c r="N63" s="15">
        <v>1.085</v>
      </c>
      <c r="O63" s="15">
        <v>7.2999999999999995E-2</v>
      </c>
      <c r="P63" s="15">
        <v>0.127</v>
      </c>
      <c r="Q63" s="15">
        <v>1.6E-2</v>
      </c>
      <c r="R63" s="15">
        <v>0.501</v>
      </c>
      <c r="S63" s="15">
        <v>9.2590000000000003</v>
      </c>
      <c r="U63" s="15">
        <v>-1.0999999999999999E-2</v>
      </c>
      <c r="V63" s="15">
        <v>220</v>
      </c>
    </row>
    <row r="64" spans="2:22" x14ac:dyDescent="0.25">
      <c r="B64" s="15" t="s">
        <v>136</v>
      </c>
      <c r="C64" s="15" t="s">
        <v>207</v>
      </c>
      <c r="D64" s="15" t="s">
        <v>216</v>
      </c>
      <c r="E64" s="15">
        <v>2023</v>
      </c>
      <c r="F64" s="15" t="s">
        <v>162</v>
      </c>
      <c r="G64" s="15" t="s">
        <v>133</v>
      </c>
      <c r="H64" s="15" t="s">
        <v>136</v>
      </c>
      <c r="I64" s="15" t="s">
        <v>139</v>
      </c>
      <c r="J64" s="15" t="s">
        <v>141</v>
      </c>
      <c r="K64" s="15" t="s">
        <v>144</v>
      </c>
      <c r="L64" s="15" t="s">
        <v>146</v>
      </c>
      <c r="M64" s="15">
        <v>0.53800000000000003</v>
      </c>
      <c r="N64" s="15">
        <v>0.73599999999999999</v>
      </c>
      <c r="O64" s="15">
        <v>7.8E-2</v>
      </c>
      <c r="P64" s="15">
        <v>0.254</v>
      </c>
      <c r="Q64" s="15">
        <v>2.9000000000000001E-2</v>
      </c>
      <c r="R64" s="15">
        <v>0.82899999999999996</v>
      </c>
      <c r="S64" s="15">
        <v>9.3140000000000001</v>
      </c>
      <c r="U64" s="15">
        <v>-1.0999999999999999E-2</v>
      </c>
      <c r="V64" s="15">
        <v>90</v>
      </c>
    </row>
    <row r="65" spans="2:22" x14ac:dyDescent="0.25">
      <c r="B65" s="15" t="s">
        <v>136</v>
      </c>
      <c r="C65" s="15" t="s">
        <v>207</v>
      </c>
      <c r="D65" s="15" t="s">
        <v>216</v>
      </c>
      <c r="E65" s="15">
        <v>2023</v>
      </c>
      <c r="F65" s="15" t="s">
        <v>162</v>
      </c>
      <c r="G65" s="15" t="s">
        <v>133</v>
      </c>
      <c r="H65" s="15" t="s">
        <v>136</v>
      </c>
      <c r="I65" s="15" t="s">
        <v>139</v>
      </c>
      <c r="J65" s="15" t="s">
        <v>141</v>
      </c>
      <c r="K65" s="15" t="s">
        <v>144</v>
      </c>
      <c r="L65" s="15" t="s">
        <v>354</v>
      </c>
      <c r="M65" s="15">
        <v>0.28799999999999998</v>
      </c>
      <c r="N65" s="15">
        <v>0.50800000000000001</v>
      </c>
      <c r="O65" s="15">
        <v>4.5999999999999999E-2</v>
      </c>
      <c r="P65" s="15">
        <v>8.5999999999999993E-2</v>
      </c>
      <c r="Q65" s="15">
        <v>1.4999999999999999E-2</v>
      </c>
      <c r="R65" s="15">
        <v>0.27600000000000002</v>
      </c>
      <c r="S65" s="15">
        <v>9.1280000000000001</v>
      </c>
      <c r="U65" s="15">
        <v>-1.0999999999999999E-2</v>
      </c>
      <c r="V65" s="15">
        <v>120</v>
      </c>
    </row>
    <row r="66" spans="2:22" x14ac:dyDescent="0.25">
      <c r="B66" s="15" t="s">
        <v>136</v>
      </c>
      <c r="C66" s="15" t="s">
        <v>207</v>
      </c>
      <c r="D66" s="15" t="s">
        <v>217</v>
      </c>
      <c r="E66" s="15">
        <v>2023</v>
      </c>
      <c r="F66" s="15" t="s">
        <v>162</v>
      </c>
      <c r="G66" s="15" t="s">
        <v>133</v>
      </c>
      <c r="H66" s="15" t="s">
        <v>136</v>
      </c>
      <c r="I66" s="15" t="s">
        <v>139</v>
      </c>
      <c r="J66" s="15" t="s">
        <v>141</v>
      </c>
      <c r="K66" s="15" t="s">
        <v>144</v>
      </c>
      <c r="L66" s="15" t="s">
        <v>316</v>
      </c>
      <c r="M66" s="15">
        <v>0.254</v>
      </c>
      <c r="N66" s="15">
        <v>0.53800000000000003</v>
      </c>
      <c r="O66" s="15">
        <v>1.4E-2</v>
      </c>
      <c r="P66" s="15">
        <v>0.06</v>
      </c>
      <c r="Q66" s="15">
        <v>4.0000000000000001E-3</v>
      </c>
      <c r="R66" s="15">
        <v>0.22500000000000001</v>
      </c>
      <c r="S66" s="15">
        <v>9.14</v>
      </c>
      <c r="U66" s="15">
        <v>-1.0999999999999999E-2</v>
      </c>
      <c r="V66" s="15">
        <v>1490</v>
      </c>
    </row>
    <row r="67" spans="2:22" x14ac:dyDescent="0.25">
      <c r="B67" s="15" t="s">
        <v>136</v>
      </c>
      <c r="C67" s="15" t="s">
        <v>207</v>
      </c>
      <c r="D67" s="15" t="s">
        <v>217</v>
      </c>
      <c r="E67" s="15">
        <v>2023</v>
      </c>
      <c r="F67" s="15" t="s">
        <v>162</v>
      </c>
      <c r="G67" s="15" t="s">
        <v>133</v>
      </c>
      <c r="H67" s="15" t="s">
        <v>136</v>
      </c>
      <c r="I67" s="15" t="s">
        <v>139</v>
      </c>
      <c r="J67" s="15" t="s">
        <v>141</v>
      </c>
      <c r="K67" s="15" t="s">
        <v>144</v>
      </c>
      <c r="L67" s="15" t="s">
        <v>317</v>
      </c>
      <c r="M67" s="15">
        <v>0.29299999999999998</v>
      </c>
      <c r="N67" s="15">
        <v>0.69299999999999995</v>
      </c>
      <c r="O67" s="15">
        <v>1.4E-2</v>
      </c>
      <c r="P67" s="15">
        <v>6.3E-2</v>
      </c>
      <c r="Q67" s="15">
        <v>7.0000000000000001E-3</v>
      </c>
      <c r="R67" s="15">
        <v>0.26100000000000001</v>
      </c>
      <c r="S67" s="15">
        <v>9.1850000000000005</v>
      </c>
      <c r="U67" s="15">
        <v>-1.0999999999999999E-2</v>
      </c>
      <c r="V67" s="15">
        <v>2560</v>
      </c>
    </row>
    <row r="68" spans="2:22" x14ac:dyDescent="0.25">
      <c r="B68" s="15" t="s">
        <v>136</v>
      </c>
      <c r="C68" s="15" t="s">
        <v>207</v>
      </c>
      <c r="D68" s="15" t="s">
        <v>217</v>
      </c>
      <c r="E68" s="15">
        <v>2023</v>
      </c>
      <c r="F68" s="15" t="s">
        <v>162</v>
      </c>
      <c r="G68" s="15" t="s">
        <v>133</v>
      </c>
      <c r="H68" s="15" t="s">
        <v>136</v>
      </c>
      <c r="I68" s="15" t="s">
        <v>139</v>
      </c>
      <c r="J68" s="15" t="s">
        <v>141</v>
      </c>
      <c r="K68" s="15" t="s">
        <v>144</v>
      </c>
      <c r="L68" s="15" t="s">
        <v>318</v>
      </c>
      <c r="M68" s="15">
        <v>0.44700000000000001</v>
      </c>
      <c r="N68" s="15">
        <v>0.84799999999999998</v>
      </c>
      <c r="O68" s="15">
        <v>2.9000000000000001E-2</v>
      </c>
      <c r="P68" s="15">
        <v>0.108</v>
      </c>
      <c r="Q68" s="15">
        <v>0.02</v>
      </c>
      <c r="R68" s="15">
        <v>0.48</v>
      </c>
      <c r="S68" s="15">
        <v>9.1319999999999997</v>
      </c>
      <c r="U68" s="15">
        <v>-1.0999999999999999E-2</v>
      </c>
      <c r="V68" s="15">
        <v>830</v>
      </c>
    </row>
    <row r="69" spans="2:22" x14ac:dyDescent="0.25">
      <c r="B69" s="15" t="s">
        <v>136</v>
      </c>
      <c r="C69" s="15" t="s">
        <v>207</v>
      </c>
      <c r="D69" s="15" t="s">
        <v>217</v>
      </c>
      <c r="E69" s="15">
        <v>2023</v>
      </c>
      <c r="F69" s="15" t="s">
        <v>162</v>
      </c>
      <c r="G69" s="15" t="s">
        <v>133</v>
      </c>
      <c r="H69" s="15" t="s">
        <v>136</v>
      </c>
      <c r="I69" s="15" t="s">
        <v>139</v>
      </c>
      <c r="J69" s="15" t="s">
        <v>141</v>
      </c>
      <c r="K69" s="15" t="s">
        <v>144</v>
      </c>
      <c r="L69" s="15" t="s">
        <v>319</v>
      </c>
      <c r="M69" s="15">
        <v>0.45200000000000001</v>
      </c>
      <c r="N69" s="15">
        <v>0.79</v>
      </c>
      <c r="O69" s="15">
        <v>2.8000000000000001E-2</v>
      </c>
      <c r="P69" s="15">
        <v>0.14399999999999999</v>
      </c>
      <c r="Q69" s="15">
        <v>2.7E-2</v>
      </c>
      <c r="R69" s="15">
        <v>0.502</v>
      </c>
      <c r="S69" s="15">
        <v>9.1679999999999993</v>
      </c>
      <c r="U69" s="15">
        <v>-1.0999999999999999E-2</v>
      </c>
      <c r="V69" s="15">
        <v>780</v>
      </c>
    </row>
    <row r="70" spans="2:22" x14ac:dyDescent="0.25">
      <c r="B70" s="15" t="s">
        <v>136</v>
      </c>
      <c r="C70" s="15" t="s">
        <v>207</v>
      </c>
      <c r="D70" s="15" t="s">
        <v>217</v>
      </c>
      <c r="E70" s="15">
        <v>2023</v>
      </c>
      <c r="F70" s="15" t="s">
        <v>162</v>
      </c>
      <c r="G70" s="15" t="s">
        <v>133</v>
      </c>
      <c r="H70" s="15" t="s">
        <v>136</v>
      </c>
      <c r="I70" s="15" t="s">
        <v>139</v>
      </c>
      <c r="J70" s="15" t="s">
        <v>141</v>
      </c>
      <c r="K70" s="15" t="s">
        <v>144</v>
      </c>
      <c r="L70" s="15" t="s">
        <v>320</v>
      </c>
      <c r="M70" s="15">
        <v>0.503</v>
      </c>
      <c r="N70" s="15">
        <v>0.78</v>
      </c>
      <c r="O70" s="15">
        <v>5.2999999999999999E-2</v>
      </c>
      <c r="P70" s="15">
        <v>0.17</v>
      </c>
      <c r="Q70" s="15">
        <v>1.7000000000000001E-2</v>
      </c>
      <c r="R70" s="15">
        <v>0.64900000000000002</v>
      </c>
      <c r="S70" s="15">
        <v>9.2590000000000003</v>
      </c>
      <c r="U70" s="15">
        <v>-1.0999999999999999E-2</v>
      </c>
      <c r="V70" s="15">
        <v>220</v>
      </c>
    </row>
    <row r="71" spans="2:22" x14ac:dyDescent="0.25">
      <c r="B71" s="15" t="s">
        <v>136</v>
      </c>
      <c r="C71" s="15" t="s">
        <v>207</v>
      </c>
      <c r="D71" s="15" t="s">
        <v>217</v>
      </c>
      <c r="E71" s="15">
        <v>2023</v>
      </c>
      <c r="F71" s="15" t="s">
        <v>162</v>
      </c>
      <c r="G71" s="15" t="s">
        <v>133</v>
      </c>
      <c r="H71" s="15" t="s">
        <v>136</v>
      </c>
      <c r="I71" s="15" t="s">
        <v>139</v>
      </c>
      <c r="J71" s="15" t="s">
        <v>141</v>
      </c>
      <c r="K71" s="15" t="s">
        <v>144</v>
      </c>
      <c r="L71" s="15" t="s">
        <v>146</v>
      </c>
      <c r="M71" s="15">
        <v>0.66100000000000003</v>
      </c>
      <c r="N71" s="15">
        <v>1.0680000000000001</v>
      </c>
      <c r="O71" s="15">
        <v>0.113</v>
      </c>
      <c r="P71" s="15">
        <v>0.217</v>
      </c>
      <c r="Q71" s="15">
        <v>5.2999999999999999E-2</v>
      </c>
      <c r="R71" s="15">
        <v>0.83799999999999997</v>
      </c>
      <c r="S71" s="15">
        <v>9.3140000000000001</v>
      </c>
      <c r="U71" s="15">
        <v>-1.0999999999999999E-2</v>
      </c>
      <c r="V71" s="15">
        <v>90</v>
      </c>
    </row>
    <row r="72" spans="2:22" x14ac:dyDescent="0.25">
      <c r="B72" s="15" t="s">
        <v>136</v>
      </c>
      <c r="C72" s="15" t="s">
        <v>207</v>
      </c>
      <c r="D72" s="15" t="s">
        <v>217</v>
      </c>
      <c r="E72" s="15">
        <v>2023</v>
      </c>
      <c r="F72" s="15" t="s">
        <v>162</v>
      </c>
      <c r="G72" s="15" t="s">
        <v>133</v>
      </c>
      <c r="H72" s="15" t="s">
        <v>136</v>
      </c>
      <c r="I72" s="15" t="s">
        <v>139</v>
      </c>
      <c r="J72" s="15" t="s">
        <v>141</v>
      </c>
      <c r="K72" s="15" t="s">
        <v>144</v>
      </c>
      <c r="L72" s="15" t="s">
        <v>354</v>
      </c>
      <c r="M72" s="15">
        <v>0.318</v>
      </c>
      <c r="N72" s="15">
        <v>0.50600000000000001</v>
      </c>
      <c r="O72" s="15">
        <v>4.5999999999999999E-2</v>
      </c>
      <c r="P72" s="15">
        <v>0.105</v>
      </c>
      <c r="Q72" s="15">
        <v>1.6E-2</v>
      </c>
      <c r="R72" s="15">
        <v>0.32900000000000001</v>
      </c>
      <c r="S72" s="15">
        <v>9.1280000000000001</v>
      </c>
      <c r="U72" s="15">
        <v>-1.0999999999999999E-2</v>
      </c>
      <c r="V72" s="15">
        <v>120</v>
      </c>
    </row>
    <row r="73" spans="2:22" x14ac:dyDescent="0.25">
      <c r="B73" s="15" t="s">
        <v>136</v>
      </c>
      <c r="C73" s="15" t="s">
        <v>207</v>
      </c>
      <c r="D73" s="15" t="s">
        <v>218</v>
      </c>
      <c r="E73" s="15">
        <v>2023</v>
      </c>
      <c r="F73" s="15" t="s">
        <v>162</v>
      </c>
      <c r="G73" s="15" t="s">
        <v>133</v>
      </c>
      <c r="H73" s="15" t="s">
        <v>136</v>
      </c>
      <c r="I73" s="15" t="s">
        <v>139</v>
      </c>
      <c r="J73" s="15" t="s">
        <v>141</v>
      </c>
      <c r="K73" s="15" t="s">
        <v>144</v>
      </c>
      <c r="L73" s="15" t="s">
        <v>316</v>
      </c>
      <c r="M73" s="15">
        <v>0.32300000000000001</v>
      </c>
      <c r="N73" s="15">
        <v>0.72899999999999998</v>
      </c>
      <c r="O73" s="15">
        <v>1.9E-2</v>
      </c>
      <c r="P73" s="15">
        <v>7.0999999999999994E-2</v>
      </c>
      <c r="Q73" s="15">
        <v>7.0000000000000001E-3</v>
      </c>
      <c r="R73" s="15">
        <v>0.30199999999999999</v>
      </c>
      <c r="S73" s="15">
        <v>9.0670000000000002</v>
      </c>
      <c r="U73" s="15">
        <v>264.02499999999998</v>
      </c>
      <c r="V73" s="15">
        <v>1490</v>
      </c>
    </row>
    <row r="74" spans="2:22" x14ac:dyDescent="0.25">
      <c r="B74" s="15" t="s">
        <v>136</v>
      </c>
      <c r="C74" s="15" t="s">
        <v>207</v>
      </c>
      <c r="D74" s="15" t="s">
        <v>218</v>
      </c>
      <c r="E74" s="15">
        <v>2023</v>
      </c>
      <c r="F74" s="15" t="s">
        <v>162</v>
      </c>
      <c r="G74" s="15" t="s">
        <v>133</v>
      </c>
      <c r="H74" s="15" t="s">
        <v>136</v>
      </c>
      <c r="I74" s="15" t="s">
        <v>139</v>
      </c>
      <c r="J74" s="15" t="s">
        <v>141</v>
      </c>
      <c r="K74" s="15" t="s">
        <v>144</v>
      </c>
      <c r="L74" s="15" t="s">
        <v>317</v>
      </c>
      <c r="M74" s="15">
        <v>0.374</v>
      </c>
      <c r="N74" s="15">
        <v>0.86699999999999999</v>
      </c>
      <c r="O74" s="15">
        <v>1.7000000000000001E-2</v>
      </c>
      <c r="P74" s="15">
        <v>7.3999999999999996E-2</v>
      </c>
      <c r="Q74" s="15">
        <v>1.0999999999999999E-2</v>
      </c>
      <c r="R74" s="15">
        <v>0.316</v>
      </c>
      <c r="S74" s="15">
        <v>9.11</v>
      </c>
      <c r="U74" s="15">
        <v>259.83499999999998</v>
      </c>
      <c r="V74" s="15">
        <v>2560</v>
      </c>
    </row>
    <row r="75" spans="2:22" x14ac:dyDescent="0.25">
      <c r="B75" s="15" t="s">
        <v>136</v>
      </c>
      <c r="C75" s="15" t="s">
        <v>207</v>
      </c>
      <c r="D75" s="15" t="s">
        <v>218</v>
      </c>
      <c r="E75" s="15">
        <v>2023</v>
      </c>
      <c r="F75" s="15" t="s">
        <v>162</v>
      </c>
      <c r="G75" s="15" t="s">
        <v>133</v>
      </c>
      <c r="H75" s="15" t="s">
        <v>136</v>
      </c>
      <c r="I75" s="15" t="s">
        <v>139</v>
      </c>
      <c r="J75" s="15" t="s">
        <v>141</v>
      </c>
      <c r="K75" s="15" t="s">
        <v>144</v>
      </c>
      <c r="L75" s="15" t="s">
        <v>318</v>
      </c>
      <c r="M75" s="15">
        <v>0.57099999999999995</v>
      </c>
      <c r="N75" s="15">
        <v>0.995</v>
      </c>
      <c r="O75" s="15">
        <v>3.5000000000000003E-2</v>
      </c>
      <c r="P75" s="15">
        <v>0.16</v>
      </c>
      <c r="Q75" s="15">
        <v>3.4000000000000002E-2</v>
      </c>
      <c r="R75" s="15">
        <v>0.68899999999999995</v>
      </c>
      <c r="S75" s="15">
        <v>9.0579999999999998</v>
      </c>
      <c r="U75" s="15">
        <v>229.417</v>
      </c>
      <c r="V75" s="15">
        <v>830</v>
      </c>
    </row>
    <row r="76" spans="2:22" x14ac:dyDescent="0.25">
      <c r="B76" s="15" t="s">
        <v>136</v>
      </c>
      <c r="C76" s="15" t="s">
        <v>207</v>
      </c>
      <c r="D76" s="15" t="s">
        <v>218</v>
      </c>
      <c r="E76" s="15">
        <v>2023</v>
      </c>
      <c r="F76" s="15" t="s">
        <v>162</v>
      </c>
      <c r="G76" s="15" t="s">
        <v>133</v>
      </c>
      <c r="H76" s="15" t="s">
        <v>136</v>
      </c>
      <c r="I76" s="15" t="s">
        <v>139</v>
      </c>
      <c r="J76" s="15" t="s">
        <v>141</v>
      </c>
      <c r="K76" s="15" t="s">
        <v>144</v>
      </c>
      <c r="L76" s="15" t="s">
        <v>319</v>
      </c>
      <c r="M76" s="15">
        <v>0.60499999999999998</v>
      </c>
      <c r="N76" s="15">
        <v>0.97899999999999998</v>
      </c>
      <c r="O76" s="15">
        <v>3.5000000000000003E-2</v>
      </c>
      <c r="P76" s="15">
        <v>0.19</v>
      </c>
      <c r="Q76" s="15">
        <v>4.4999999999999998E-2</v>
      </c>
      <c r="R76" s="15">
        <v>0.77800000000000002</v>
      </c>
      <c r="S76" s="15">
        <v>9.0950000000000006</v>
      </c>
      <c r="U76" s="15">
        <v>225.572</v>
      </c>
      <c r="V76" s="15">
        <v>780</v>
      </c>
    </row>
    <row r="77" spans="2:22" x14ac:dyDescent="0.25">
      <c r="B77" s="15" t="s">
        <v>136</v>
      </c>
      <c r="C77" s="15" t="s">
        <v>207</v>
      </c>
      <c r="D77" s="15" t="s">
        <v>218</v>
      </c>
      <c r="E77" s="15">
        <v>2023</v>
      </c>
      <c r="F77" s="15" t="s">
        <v>162</v>
      </c>
      <c r="G77" s="15" t="s">
        <v>133</v>
      </c>
      <c r="H77" s="15" t="s">
        <v>136</v>
      </c>
      <c r="I77" s="15" t="s">
        <v>139</v>
      </c>
      <c r="J77" s="15" t="s">
        <v>141</v>
      </c>
      <c r="K77" s="15" t="s">
        <v>144</v>
      </c>
      <c r="L77" s="15" t="s">
        <v>320</v>
      </c>
      <c r="M77" s="15">
        <v>0.64700000000000002</v>
      </c>
      <c r="N77" s="15">
        <v>1.006</v>
      </c>
      <c r="O77" s="15">
        <v>6.8000000000000005E-2</v>
      </c>
      <c r="P77" s="15">
        <v>0.222</v>
      </c>
      <c r="Q77" s="15">
        <v>4.3999999999999997E-2</v>
      </c>
      <c r="R77" s="15">
        <v>0.88800000000000001</v>
      </c>
      <c r="S77" s="15">
        <v>9.1829999999999998</v>
      </c>
      <c r="U77" s="15">
        <v>197.38900000000001</v>
      </c>
      <c r="V77" s="15">
        <v>220</v>
      </c>
    </row>
    <row r="78" spans="2:22" x14ac:dyDescent="0.25">
      <c r="B78" s="15" t="s">
        <v>136</v>
      </c>
      <c r="C78" s="15" t="s">
        <v>207</v>
      </c>
      <c r="D78" s="15" t="s">
        <v>218</v>
      </c>
      <c r="E78" s="15">
        <v>2023</v>
      </c>
      <c r="F78" s="15" t="s">
        <v>162</v>
      </c>
      <c r="G78" s="15" t="s">
        <v>133</v>
      </c>
      <c r="H78" s="15" t="s">
        <v>136</v>
      </c>
      <c r="I78" s="15" t="s">
        <v>139</v>
      </c>
      <c r="J78" s="15" t="s">
        <v>141</v>
      </c>
      <c r="K78" s="15" t="s">
        <v>144</v>
      </c>
      <c r="L78" s="15" t="s">
        <v>146</v>
      </c>
      <c r="M78" s="15">
        <v>0.86199999999999999</v>
      </c>
      <c r="N78" s="15">
        <v>1.149</v>
      </c>
      <c r="O78" s="15">
        <v>0.121</v>
      </c>
      <c r="P78" s="15">
        <v>0.31900000000000001</v>
      </c>
      <c r="Q78" s="15">
        <v>9.9000000000000005E-2</v>
      </c>
      <c r="R78" s="15">
        <v>1.323</v>
      </c>
      <c r="S78" s="15">
        <v>9.2370000000000001</v>
      </c>
      <c r="U78" s="15">
        <v>171.27500000000001</v>
      </c>
      <c r="V78" s="15">
        <v>90</v>
      </c>
    </row>
    <row r="79" spans="2:22" x14ac:dyDescent="0.25">
      <c r="B79" s="15" t="s">
        <v>136</v>
      </c>
      <c r="C79" s="15" t="s">
        <v>207</v>
      </c>
      <c r="D79" s="15" t="s">
        <v>218</v>
      </c>
      <c r="E79" s="15">
        <v>2023</v>
      </c>
      <c r="F79" s="15" t="s">
        <v>162</v>
      </c>
      <c r="G79" s="15" t="s">
        <v>133</v>
      </c>
      <c r="H79" s="15" t="s">
        <v>136</v>
      </c>
      <c r="I79" s="15" t="s">
        <v>139</v>
      </c>
      <c r="J79" s="15" t="s">
        <v>141</v>
      </c>
      <c r="K79" s="15" t="s">
        <v>144</v>
      </c>
      <c r="L79" s="15" t="s">
        <v>354</v>
      </c>
      <c r="M79" s="15">
        <v>0.48</v>
      </c>
      <c r="N79" s="15">
        <v>1.014</v>
      </c>
      <c r="O79" s="15">
        <v>9.2999999999999999E-2</v>
      </c>
      <c r="P79" s="15">
        <v>0.112</v>
      </c>
      <c r="Q79" s="15">
        <v>2.4E-2</v>
      </c>
      <c r="R79" s="15">
        <v>0.48399999999999999</v>
      </c>
      <c r="S79" s="15">
        <v>9.0530000000000008</v>
      </c>
      <c r="U79" s="15">
        <v>273.57</v>
      </c>
      <c r="V79" s="15">
        <v>120</v>
      </c>
    </row>
    <row r="80" spans="2:22" x14ac:dyDescent="0.25">
      <c r="B80" s="15" t="s">
        <v>136</v>
      </c>
      <c r="C80" s="15" t="s">
        <v>207</v>
      </c>
      <c r="D80" s="15" t="s">
        <v>219</v>
      </c>
      <c r="E80" s="15">
        <v>2023</v>
      </c>
      <c r="F80" s="15" t="s">
        <v>162</v>
      </c>
      <c r="G80" s="15" t="s">
        <v>133</v>
      </c>
      <c r="H80" s="15" t="s">
        <v>136</v>
      </c>
      <c r="I80" s="15" t="s">
        <v>139</v>
      </c>
      <c r="J80" s="15" t="s">
        <v>141</v>
      </c>
      <c r="K80" s="15" t="s">
        <v>144</v>
      </c>
      <c r="L80" s="15" t="s">
        <v>316</v>
      </c>
      <c r="M80" s="15">
        <v>0.42499999999999999</v>
      </c>
      <c r="N80" s="15">
        <v>0.88</v>
      </c>
      <c r="O80" s="15">
        <v>2.3E-2</v>
      </c>
      <c r="P80" s="15">
        <v>9.1999999999999998E-2</v>
      </c>
      <c r="Q80" s="15">
        <v>1.2999999999999999E-2</v>
      </c>
      <c r="R80" s="15">
        <v>0.438</v>
      </c>
      <c r="S80" s="15">
        <v>9.0670000000000002</v>
      </c>
      <c r="U80" s="15">
        <v>264.02800000000002</v>
      </c>
      <c r="V80" s="15">
        <v>1490</v>
      </c>
    </row>
    <row r="81" spans="2:22" x14ac:dyDescent="0.25">
      <c r="B81" s="15" t="s">
        <v>136</v>
      </c>
      <c r="C81" s="15" t="s">
        <v>207</v>
      </c>
      <c r="D81" s="15" t="s">
        <v>219</v>
      </c>
      <c r="E81" s="15">
        <v>2023</v>
      </c>
      <c r="F81" s="15" t="s">
        <v>162</v>
      </c>
      <c r="G81" s="15" t="s">
        <v>133</v>
      </c>
      <c r="H81" s="15" t="s">
        <v>136</v>
      </c>
      <c r="I81" s="15" t="s">
        <v>139</v>
      </c>
      <c r="J81" s="15" t="s">
        <v>141</v>
      </c>
      <c r="K81" s="15" t="s">
        <v>144</v>
      </c>
      <c r="L81" s="15" t="s">
        <v>317</v>
      </c>
      <c r="M81" s="15">
        <v>0.58799999999999997</v>
      </c>
      <c r="N81" s="15">
        <v>1.2649999999999999</v>
      </c>
      <c r="O81" s="15">
        <v>2.5000000000000001E-2</v>
      </c>
      <c r="P81" s="15">
        <v>0.11799999999999999</v>
      </c>
      <c r="Q81" s="15">
        <v>0.02</v>
      </c>
      <c r="R81" s="15">
        <v>0.54</v>
      </c>
      <c r="S81" s="15">
        <v>9.1110000000000007</v>
      </c>
      <c r="U81" s="15">
        <v>259.839</v>
      </c>
      <c r="V81" s="15">
        <v>2560</v>
      </c>
    </row>
    <row r="82" spans="2:22" x14ac:dyDescent="0.25">
      <c r="B82" s="15" t="s">
        <v>136</v>
      </c>
      <c r="C82" s="15" t="s">
        <v>207</v>
      </c>
      <c r="D82" s="15" t="s">
        <v>219</v>
      </c>
      <c r="E82" s="15">
        <v>2023</v>
      </c>
      <c r="F82" s="15" t="s">
        <v>162</v>
      </c>
      <c r="G82" s="15" t="s">
        <v>133</v>
      </c>
      <c r="H82" s="15" t="s">
        <v>136</v>
      </c>
      <c r="I82" s="15" t="s">
        <v>139</v>
      </c>
      <c r="J82" s="15" t="s">
        <v>141</v>
      </c>
      <c r="K82" s="15" t="s">
        <v>144</v>
      </c>
      <c r="L82" s="15" t="s">
        <v>318</v>
      </c>
      <c r="M82" s="15">
        <v>0.88100000000000001</v>
      </c>
      <c r="N82" s="15">
        <v>1.476</v>
      </c>
      <c r="O82" s="15">
        <v>5.0999999999999997E-2</v>
      </c>
      <c r="P82" s="15">
        <v>0.26500000000000001</v>
      </c>
      <c r="Q82" s="15">
        <v>5.2999999999999999E-2</v>
      </c>
      <c r="R82" s="15">
        <v>1.0029999999999999</v>
      </c>
      <c r="S82" s="15">
        <v>9.0579999999999998</v>
      </c>
      <c r="U82" s="15">
        <v>229.417</v>
      </c>
      <c r="V82" s="15">
        <v>830</v>
      </c>
    </row>
    <row r="83" spans="2:22" x14ac:dyDescent="0.25">
      <c r="B83" s="15" t="s">
        <v>136</v>
      </c>
      <c r="C83" s="15" t="s">
        <v>207</v>
      </c>
      <c r="D83" s="15" t="s">
        <v>219</v>
      </c>
      <c r="E83" s="15">
        <v>2023</v>
      </c>
      <c r="F83" s="15" t="s">
        <v>162</v>
      </c>
      <c r="G83" s="15" t="s">
        <v>133</v>
      </c>
      <c r="H83" s="15" t="s">
        <v>136</v>
      </c>
      <c r="I83" s="15" t="s">
        <v>139</v>
      </c>
      <c r="J83" s="15" t="s">
        <v>141</v>
      </c>
      <c r="K83" s="15" t="s">
        <v>144</v>
      </c>
      <c r="L83" s="15" t="s">
        <v>319</v>
      </c>
      <c r="M83" s="15">
        <v>1.006</v>
      </c>
      <c r="N83" s="15">
        <v>1.5720000000000001</v>
      </c>
      <c r="O83" s="15">
        <v>5.6000000000000001E-2</v>
      </c>
      <c r="P83" s="15">
        <v>0.33900000000000002</v>
      </c>
      <c r="Q83" s="15">
        <v>7.5999999999999998E-2</v>
      </c>
      <c r="R83" s="15">
        <v>1.3169999999999999</v>
      </c>
      <c r="S83" s="15">
        <v>9.0950000000000006</v>
      </c>
      <c r="U83" s="15">
        <v>225.57300000000001</v>
      </c>
      <c r="V83" s="15">
        <v>780</v>
      </c>
    </row>
    <row r="84" spans="2:22" x14ac:dyDescent="0.25">
      <c r="B84" s="15" t="s">
        <v>136</v>
      </c>
      <c r="C84" s="15" t="s">
        <v>207</v>
      </c>
      <c r="D84" s="15" t="s">
        <v>219</v>
      </c>
      <c r="E84" s="15">
        <v>2023</v>
      </c>
      <c r="F84" s="15" t="s">
        <v>162</v>
      </c>
      <c r="G84" s="15" t="s">
        <v>133</v>
      </c>
      <c r="H84" s="15" t="s">
        <v>136</v>
      </c>
      <c r="I84" s="15" t="s">
        <v>139</v>
      </c>
      <c r="J84" s="15" t="s">
        <v>141</v>
      </c>
      <c r="K84" s="15" t="s">
        <v>144</v>
      </c>
      <c r="L84" s="15" t="s">
        <v>320</v>
      </c>
      <c r="M84" s="15">
        <v>1.085</v>
      </c>
      <c r="N84" s="15">
        <v>1.8109999999999999</v>
      </c>
      <c r="O84" s="15">
        <v>0.122</v>
      </c>
      <c r="P84" s="15">
        <v>0.32200000000000001</v>
      </c>
      <c r="Q84" s="15">
        <v>5.1999999999999998E-2</v>
      </c>
      <c r="R84" s="15">
        <v>1.3049999999999999</v>
      </c>
      <c r="S84" s="15">
        <v>9.1829999999999998</v>
      </c>
      <c r="U84" s="15">
        <v>197.38900000000001</v>
      </c>
      <c r="V84" s="15">
        <v>220</v>
      </c>
    </row>
    <row r="85" spans="2:22" x14ac:dyDescent="0.25">
      <c r="B85" s="15" t="s">
        <v>136</v>
      </c>
      <c r="C85" s="15" t="s">
        <v>207</v>
      </c>
      <c r="D85" s="15" t="s">
        <v>219</v>
      </c>
      <c r="E85" s="15">
        <v>2023</v>
      </c>
      <c r="F85" s="15" t="s">
        <v>162</v>
      </c>
      <c r="G85" s="15" t="s">
        <v>133</v>
      </c>
      <c r="H85" s="15" t="s">
        <v>136</v>
      </c>
      <c r="I85" s="15" t="s">
        <v>139</v>
      </c>
      <c r="J85" s="15" t="s">
        <v>141</v>
      </c>
      <c r="K85" s="15" t="s">
        <v>144</v>
      </c>
      <c r="L85" s="15" t="s">
        <v>146</v>
      </c>
      <c r="M85" s="15">
        <v>1.4</v>
      </c>
      <c r="N85" s="15">
        <v>2.3879999999999999</v>
      </c>
      <c r="O85" s="15">
        <v>0.252</v>
      </c>
      <c r="P85" s="15">
        <v>0.52400000000000002</v>
      </c>
      <c r="Q85" s="15">
        <v>0.17499999999999999</v>
      </c>
      <c r="R85" s="15">
        <v>1.7010000000000001</v>
      </c>
      <c r="S85" s="15">
        <v>9.2370000000000001</v>
      </c>
      <c r="U85" s="15">
        <v>171.27500000000001</v>
      </c>
      <c r="V85" s="15">
        <v>90</v>
      </c>
    </row>
    <row r="86" spans="2:22" x14ac:dyDescent="0.25">
      <c r="B86" s="15" t="s">
        <v>136</v>
      </c>
      <c r="C86" s="15" t="s">
        <v>207</v>
      </c>
      <c r="D86" s="15" t="s">
        <v>219</v>
      </c>
      <c r="E86" s="15">
        <v>2023</v>
      </c>
      <c r="F86" s="15" t="s">
        <v>162</v>
      </c>
      <c r="G86" s="15" t="s">
        <v>133</v>
      </c>
      <c r="H86" s="15" t="s">
        <v>136</v>
      </c>
      <c r="I86" s="15" t="s">
        <v>139</v>
      </c>
      <c r="J86" s="15" t="s">
        <v>141</v>
      </c>
      <c r="K86" s="15" t="s">
        <v>144</v>
      </c>
      <c r="L86" s="15" t="s">
        <v>354</v>
      </c>
      <c r="M86" s="15">
        <v>0.70699999999999996</v>
      </c>
      <c r="N86" s="15">
        <v>1.21</v>
      </c>
      <c r="O86" s="15">
        <v>0.11</v>
      </c>
      <c r="P86" s="15">
        <v>0.26</v>
      </c>
      <c r="Q86" s="15">
        <v>2.9000000000000001E-2</v>
      </c>
      <c r="R86" s="15">
        <v>0.71599999999999997</v>
      </c>
      <c r="S86" s="15">
        <v>9.0540000000000003</v>
      </c>
      <c r="U86" s="15">
        <v>273.57</v>
      </c>
      <c r="V86" s="15">
        <v>120</v>
      </c>
    </row>
    <row r="87" spans="2:22" x14ac:dyDescent="0.25">
      <c r="B87" s="15" t="s">
        <v>136</v>
      </c>
      <c r="C87" s="15" t="s">
        <v>207</v>
      </c>
      <c r="D87" s="15" t="s">
        <v>220</v>
      </c>
      <c r="E87" s="15">
        <v>2023</v>
      </c>
      <c r="F87" s="15" t="s">
        <v>162</v>
      </c>
      <c r="G87" s="15" t="s">
        <v>133</v>
      </c>
      <c r="H87" s="15" t="s">
        <v>136</v>
      </c>
      <c r="I87" s="15" t="s">
        <v>139</v>
      </c>
      <c r="J87" s="15" t="s">
        <v>141</v>
      </c>
      <c r="K87" s="15" t="s">
        <v>144</v>
      </c>
      <c r="L87" s="15" t="s">
        <v>316</v>
      </c>
      <c r="M87" s="15">
        <v>0.64</v>
      </c>
      <c r="N87" s="15">
        <v>1.1499999999999999</v>
      </c>
      <c r="O87" s="15">
        <v>0.03</v>
      </c>
      <c r="P87" s="15">
        <v>0.156</v>
      </c>
      <c r="Q87" s="15">
        <v>0.03</v>
      </c>
      <c r="R87" s="15">
        <v>0.71099999999999997</v>
      </c>
      <c r="S87" s="15">
        <v>9.1449999999999996</v>
      </c>
      <c r="U87" s="15">
        <v>21399.242999999999</v>
      </c>
      <c r="V87" s="15">
        <v>1490</v>
      </c>
    </row>
    <row r="88" spans="2:22" x14ac:dyDescent="0.25">
      <c r="B88" s="15" t="s">
        <v>136</v>
      </c>
      <c r="C88" s="15" t="s">
        <v>207</v>
      </c>
      <c r="D88" s="15" t="s">
        <v>220</v>
      </c>
      <c r="E88" s="15">
        <v>2023</v>
      </c>
      <c r="F88" s="15" t="s">
        <v>162</v>
      </c>
      <c r="G88" s="15" t="s">
        <v>133</v>
      </c>
      <c r="H88" s="15" t="s">
        <v>136</v>
      </c>
      <c r="I88" s="15" t="s">
        <v>139</v>
      </c>
      <c r="J88" s="15" t="s">
        <v>141</v>
      </c>
      <c r="K88" s="15" t="s">
        <v>144</v>
      </c>
      <c r="L88" s="15" t="s">
        <v>317</v>
      </c>
      <c r="M88" s="15">
        <v>0.91800000000000004</v>
      </c>
      <c r="N88" s="15">
        <v>1.55</v>
      </c>
      <c r="O88" s="15">
        <v>3.1E-2</v>
      </c>
      <c r="P88" s="15">
        <v>0.23300000000000001</v>
      </c>
      <c r="Q88" s="15">
        <v>4.7E-2</v>
      </c>
      <c r="R88" s="15">
        <v>1.0609999999999999</v>
      </c>
      <c r="S88" s="15">
        <v>9.1859999999999999</v>
      </c>
      <c r="U88" s="15">
        <v>21392.75</v>
      </c>
      <c r="V88" s="15">
        <v>2560</v>
      </c>
    </row>
    <row r="89" spans="2:22" x14ac:dyDescent="0.25">
      <c r="B89" s="15" t="s">
        <v>136</v>
      </c>
      <c r="C89" s="15" t="s">
        <v>207</v>
      </c>
      <c r="D89" s="15" t="s">
        <v>220</v>
      </c>
      <c r="E89" s="15">
        <v>2023</v>
      </c>
      <c r="F89" s="15" t="s">
        <v>162</v>
      </c>
      <c r="G89" s="15" t="s">
        <v>133</v>
      </c>
      <c r="H89" s="15" t="s">
        <v>136</v>
      </c>
      <c r="I89" s="15" t="s">
        <v>139</v>
      </c>
      <c r="J89" s="15" t="s">
        <v>141</v>
      </c>
      <c r="K89" s="15" t="s">
        <v>144</v>
      </c>
      <c r="L89" s="15" t="s">
        <v>318</v>
      </c>
      <c r="M89" s="15">
        <v>1.369</v>
      </c>
      <c r="N89" s="15">
        <v>1.9</v>
      </c>
      <c r="O89" s="15">
        <v>6.6000000000000003E-2</v>
      </c>
      <c r="P89" s="15">
        <v>0.58799999999999997</v>
      </c>
      <c r="Q89" s="15">
        <v>0.11600000000000001</v>
      </c>
      <c r="R89" s="15">
        <v>1.8660000000000001</v>
      </c>
      <c r="S89" s="15">
        <v>9.14</v>
      </c>
      <c r="U89" s="15">
        <v>21302.079000000002</v>
      </c>
      <c r="V89" s="15">
        <v>830</v>
      </c>
    </row>
    <row r="90" spans="2:22" x14ac:dyDescent="0.25">
      <c r="B90" s="15" t="s">
        <v>136</v>
      </c>
      <c r="C90" s="15" t="s">
        <v>207</v>
      </c>
      <c r="D90" s="15" t="s">
        <v>220</v>
      </c>
      <c r="E90" s="15">
        <v>2023</v>
      </c>
      <c r="F90" s="15" t="s">
        <v>162</v>
      </c>
      <c r="G90" s="15" t="s">
        <v>133</v>
      </c>
      <c r="H90" s="15" t="s">
        <v>136</v>
      </c>
      <c r="I90" s="15" t="s">
        <v>139</v>
      </c>
      <c r="J90" s="15" t="s">
        <v>141</v>
      </c>
      <c r="K90" s="15" t="s">
        <v>144</v>
      </c>
      <c r="L90" s="15" t="s">
        <v>319</v>
      </c>
      <c r="M90" s="15">
        <v>1.766</v>
      </c>
      <c r="N90" s="15">
        <v>2.2090000000000001</v>
      </c>
      <c r="O90" s="15">
        <v>7.9000000000000001E-2</v>
      </c>
      <c r="P90" s="15">
        <v>0.90200000000000002</v>
      </c>
      <c r="Q90" s="15">
        <v>0.193</v>
      </c>
      <c r="R90" s="15">
        <v>2.5059999999999998</v>
      </c>
      <c r="S90" s="15">
        <v>9.1790000000000003</v>
      </c>
      <c r="U90" s="15">
        <v>21275.907999999999</v>
      </c>
      <c r="V90" s="15">
        <v>780</v>
      </c>
    </row>
    <row r="91" spans="2:22" x14ac:dyDescent="0.25">
      <c r="B91" s="15" t="s">
        <v>136</v>
      </c>
      <c r="C91" s="15" t="s">
        <v>207</v>
      </c>
      <c r="D91" s="15" t="s">
        <v>220</v>
      </c>
      <c r="E91" s="15">
        <v>2023</v>
      </c>
      <c r="F91" s="15" t="s">
        <v>162</v>
      </c>
      <c r="G91" s="15" t="s">
        <v>133</v>
      </c>
      <c r="H91" s="15" t="s">
        <v>136</v>
      </c>
      <c r="I91" s="15" t="s">
        <v>139</v>
      </c>
      <c r="J91" s="15" t="s">
        <v>141</v>
      </c>
      <c r="K91" s="15" t="s">
        <v>144</v>
      </c>
      <c r="L91" s="15" t="s">
        <v>320</v>
      </c>
      <c r="M91" s="15">
        <v>1.667</v>
      </c>
      <c r="N91" s="15">
        <v>2.2280000000000002</v>
      </c>
      <c r="O91" s="15">
        <v>0.15</v>
      </c>
      <c r="P91" s="15">
        <v>0.78200000000000003</v>
      </c>
      <c r="Q91" s="15">
        <v>0.218</v>
      </c>
      <c r="R91" s="15">
        <v>2.161</v>
      </c>
      <c r="S91" s="15">
        <v>9.2620000000000005</v>
      </c>
      <c r="U91" s="15">
        <v>21010.287</v>
      </c>
      <c r="V91" s="15">
        <v>220</v>
      </c>
    </row>
    <row r="92" spans="2:22" x14ac:dyDescent="0.25">
      <c r="B92" s="15" t="s">
        <v>136</v>
      </c>
      <c r="C92" s="15" t="s">
        <v>207</v>
      </c>
      <c r="D92" s="15" t="s">
        <v>220</v>
      </c>
      <c r="E92" s="15">
        <v>2023</v>
      </c>
      <c r="F92" s="15" t="s">
        <v>162</v>
      </c>
      <c r="G92" s="15" t="s">
        <v>133</v>
      </c>
      <c r="H92" s="15" t="s">
        <v>136</v>
      </c>
      <c r="I92" s="15" t="s">
        <v>139</v>
      </c>
      <c r="J92" s="15" t="s">
        <v>141</v>
      </c>
      <c r="K92" s="15" t="s">
        <v>144</v>
      </c>
      <c r="L92" s="15" t="s">
        <v>146</v>
      </c>
      <c r="M92" s="15">
        <v>1.774</v>
      </c>
      <c r="N92" s="15">
        <v>2.7909999999999999</v>
      </c>
      <c r="O92" s="15">
        <v>0.29399999999999998</v>
      </c>
      <c r="P92" s="15">
        <v>0.78900000000000003</v>
      </c>
      <c r="Q92" s="15">
        <v>0.29299999999999998</v>
      </c>
      <c r="R92" s="15">
        <v>2.097</v>
      </c>
      <c r="S92" s="15">
        <v>9.3149999999999995</v>
      </c>
      <c r="U92" s="15">
        <v>21076.834999999999</v>
      </c>
      <c r="V92" s="15">
        <v>90</v>
      </c>
    </row>
    <row r="93" spans="2:22" x14ac:dyDescent="0.25">
      <c r="B93" s="15" t="s">
        <v>136</v>
      </c>
      <c r="C93" s="15" t="s">
        <v>207</v>
      </c>
      <c r="D93" s="15" t="s">
        <v>220</v>
      </c>
      <c r="E93" s="15">
        <v>2023</v>
      </c>
      <c r="F93" s="15" t="s">
        <v>162</v>
      </c>
      <c r="G93" s="15" t="s">
        <v>133</v>
      </c>
      <c r="H93" s="15" t="s">
        <v>136</v>
      </c>
      <c r="I93" s="15" t="s">
        <v>139</v>
      </c>
      <c r="J93" s="15" t="s">
        <v>141</v>
      </c>
      <c r="K93" s="15" t="s">
        <v>144</v>
      </c>
      <c r="L93" s="15" t="s">
        <v>354</v>
      </c>
      <c r="M93" s="15">
        <v>0.96599999999999997</v>
      </c>
      <c r="N93" s="15">
        <v>1.5349999999999999</v>
      </c>
      <c r="O93" s="15">
        <v>0.14000000000000001</v>
      </c>
      <c r="P93" s="15">
        <v>0.29199999999999998</v>
      </c>
      <c r="Q93" s="15">
        <v>0.06</v>
      </c>
      <c r="R93" s="15">
        <v>1.03</v>
      </c>
      <c r="S93" s="15">
        <v>9.1289999999999996</v>
      </c>
      <c r="U93" s="15">
        <v>20960.614000000001</v>
      </c>
      <c r="V93" s="15">
        <v>120</v>
      </c>
    </row>
    <row r="94" spans="2:22" x14ac:dyDescent="0.25">
      <c r="B94" s="15" t="s">
        <v>136</v>
      </c>
      <c r="C94" s="15" t="s">
        <v>207</v>
      </c>
      <c r="D94" s="15" t="s">
        <v>221</v>
      </c>
      <c r="E94" s="15">
        <v>2023</v>
      </c>
      <c r="F94" s="15" t="s">
        <v>162</v>
      </c>
      <c r="G94" s="15" t="s">
        <v>133</v>
      </c>
      <c r="H94" s="15" t="s">
        <v>136</v>
      </c>
      <c r="I94" s="15" t="s">
        <v>139</v>
      </c>
      <c r="J94" s="15" t="s">
        <v>141</v>
      </c>
      <c r="K94" s="15" t="s">
        <v>144</v>
      </c>
      <c r="L94" s="15" t="s">
        <v>316</v>
      </c>
      <c r="M94" s="15">
        <v>1.0369999999999999</v>
      </c>
      <c r="N94" s="15">
        <v>1.663</v>
      </c>
      <c r="O94" s="15">
        <v>4.2999999999999997E-2</v>
      </c>
      <c r="P94" s="15">
        <v>0.36199999999999999</v>
      </c>
      <c r="Q94" s="15">
        <v>7.2999999999999995E-2</v>
      </c>
      <c r="R94" s="15">
        <v>1.286</v>
      </c>
      <c r="S94" s="15">
        <v>9.1460000000000008</v>
      </c>
      <c r="U94" s="15">
        <v>21399.121999999999</v>
      </c>
      <c r="V94" s="15">
        <v>1490</v>
      </c>
    </row>
    <row r="95" spans="2:22" x14ac:dyDescent="0.25">
      <c r="B95" s="15" t="s">
        <v>136</v>
      </c>
      <c r="C95" s="15" t="s">
        <v>207</v>
      </c>
      <c r="D95" s="15" t="s">
        <v>221</v>
      </c>
      <c r="E95" s="15">
        <v>2023</v>
      </c>
      <c r="F95" s="15" t="s">
        <v>162</v>
      </c>
      <c r="G95" s="15" t="s">
        <v>133</v>
      </c>
      <c r="H95" s="15" t="s">
        <v>136</v>
      </c>
      <c r="I95" s="15" t="s">
        <v>139</v>
      </c>
      <c r="J95" s="15" t="s">
        <v>141</v>
      </c>
      <c r="K95" s="15" t="s">
        <v>144</v>
      </c>
      <c r="L95" s="15" t="s">
        <v>317</v>
      </c>
      <c r="M95" s="15">
        <v>1.573</v>
      </c>
      <c r="N95" s="15">
        <v>2.262</v>
      </c>
      <c r="O95" s="15">
        <v>4.4999999999999998E-2</v>
      </c>
      <c r="P95" s="15">
        <v>0.59899999999999998</v>
      </c>
      <c r="Q95" s="15">
        <v>0.114</v>
      </c>
      <c r="R95" s="15">
        <v>2.1749999999999998</v>
      </c>
      <c r="S95" s="15">
        <v>9.1869999999999994</v>
      </c>
      <c r="U95" s="15">
        <v>21393.75</v>
      </c>
      <c r="V95" s="15">
        <v>2560</v>
      </c>
    </row>
    <row r="96" spans="2:22" x14ac:dyDescent="0.25">
      <c r="B96" s="15" t="s">
        <v>136</v>
      </c>
      <c r="C96" s="15" t="s">
        <v>207</v>
      </c>
      <c r="D96" s="15" t="s">
        <v>221</v>
      </c>
      <c r="E96" s="15">
        <v>2023</v>
      </c>
      <c r="F96" s="15" t="s">
        <v>162</v>
      </c>
      <c r="G96" s="15" t="s">
        <v>133</v>
      </c>
      <c r="H96" s="15" t="s">
        <v>136</v>
      </c>
      <c r="I96" s="15" t="s">
        <v>139</v>
      </c>
      <c r="J96" s="15" t="s">
        <v>141</v>
      </c>
      <c r="K96" s="15" t="s">
        <v>144</v>
      </c>
      <c r="L96" s="15" t="s">
        <v>318</v>
      </c>
      <c r="M96" s="15">
        <v>2.0720000000000001</v>
      </c>
      <c r="N96" s="15">
        <v>2.3210000000000002</v>
      </c>
      <c r="O96" s="15">
        <v>8.1000000000000003E-2</v>
      </c>
      <c r="P96" s="15">
        <v>1.2270000000000001</v>
      </c>
      <c r="Q96" s="15">
        <v>0.32300000000000001</v>
      </c>
      <c r="R96" s="15">
        <v>3.137</v>
      </c>
      <c r="S96" s="15">
        <v>9.141</v>
      </c>
      <c r="U96" s="15">
        <v>21302.079000000002</v>
      </c>
      <c r="V96" s="15">
        <v>830</v>
      </c>
    </row>
    <row r="97" spans="2:22" x14ac:dyDescent="0.25">
      <c r="B97" s="15" t="s">
        <v>136</v>
      </c>
      <c r="C97" s="15" t="s">
        <v>207</v>
      </c>
      <c r="D97" s="15" t="s">
        <v>221</v>
      </c>
      <c r="E97" s="15">
        <v>2023</v>
      </c>
      <c r="F97" s="15" t="s">
        <v>162</v>
      </c>
      <c r="G97" s="15" t="s">
        <v>133</v>
      </c>
      <c r="H97" s="15" t="s">
        <v>136</v>
      </c>
      <c r="I97" s="15" t="s">
        <v>139</v>
      </c>
      <c r="J97" s="15" t="s">
        <v>141</v>
      </c>
      <c r="K97" s="15" t="s">
        <v>144</v>
      </c>
      <c r="L97" s="15" t="s">
        <v>319</v>
      </c>
      <c r="M97" s="15">
        <v>2.8250000000000002</v>
      </c>
      <c r="N97" s="15">
        <v>2.84</v>
      </c>
      <c r="O97" s="15">
        <v>0.10199999999999999</v>
      </c>
      <c r="P97" s="15">
        <v>1.9019999999999999</v>
      </c>
      <c r="Q97" s="15">
        <v>0.60599999999999998</v>
      </c>
      <c r="R97" s="15">
        <v>4.3369999999999997</v>
      </c>
      <c r="S97" s="15">
        <v>9.18</v>
      </c>
      <c r="U97" s="15">
        <v>21276.381000000001</v>
      </c>
      <c r="V97" s="15">
        <v>780</v>
      </c>
    </row>
    <row r="98" spans="2:22" x14ac:dyDescent="0.25">
      <c r="B98" s="15" t="s">
        <v>136</v>
      </c>
      <c r="C98" s="15" t="s">
        <v>207</v>
      </c>
      <c r="D98" s="15" t="s">
        <v>221</v>
      </c>
      <c r="E98" s="15">
        <v>2023</v>
      </c>
      <c r="F98" s="15" t="s">
        <v>162</v>
      </c>
      <c r="G98" s="15" t="s">
        <v>133</v>
      </c>
      <c r="H98" s="15" t="s">
        <v>136</v>
      </c>
      <c r="I98" s="15" t="s">
        <v>139</v>
      </c>
      <c r="J98" s="15" t="s">
        <v>141</v>
      </c>
      <c r="K98" s="15" t="s">
        <v>144</v>
      </c>
      <c r="L98" s="15" t="s">
        <v>320</v>
      </c>
      <c r="M98" s="15">
        <v>2.657</v>
      </c>
      <c r="N98" s="15">
        <v>2.786</v>
      </c>
      <c r="O98" s="15">
        <v>0.188</v>
      </c>
      <c r="P98" s="15">
        <v>1.6339999999999999</v>
      </c>
      <c r="Q98" s="15">
        <v>0.60599999999999998</v>
      </c>
      <c r="R98" s="15">
        <v>3.86</v>
      </c>
      <c r="S98" s="15">
        <v>9.2629999999999999</v>
      </c>
      <c r="U98" s="15">
        <v>21010.287</v>
      </c>
      <c r="V98" s="15">
        <v>220</v>
      </c>
    </row>
    <row r="99" spans="2:22" x14ac:dyDescent="0.25">
      <c r="B99" s="15" t="s">
        <v>136</v>
      </c>
      <c r="C99" s="15" t="s">
        <v>207</v>
      </c>
      <c r="D99" s="15" t="s">
        <v>221</v>
      </c>
      <c r="E99" s="15">
        <v>2023</v>
      </c>
      <c r="F99" s="15" t="s">
        <v>162</v>
      </c>
      <c r="G99" s="15" t="s">
        <v>133</v>
      </c>
      <c r="H99" s="15" t="s">
        <v>136</v>
      </c>
      <c r="I99" s="15" t="s">
        <v>139</v>
      </c>
      <c r="J99" s="15" t="s">
        <v>141</v>
      </c>
      <c r="K99" s="15" t="s">
        <v>144</v>
      </c>
      <c r="L99" s="15" t="s">
        <v>146</v>
      </c>
      <c r="M99" s="15">
        <v>2.76</v>
      </c>
      <c r="N99" s="15">
        <v>3.4670000000000001</v>
      </c>
      <c r="O99" s="15">
        <v>0.36499999999999999</v>
      </c>
      <c r="P99" s="15">
        <v>1.7410000000000001</v>
      </c>
      <c r="Q99" s="15">
        <v>0.54200000000000004</v>
      </c>
      <c r="R99" s="15">
        <v>3.5070000000000001</v>
      </c>
      <c r="S99" s="15">
        <v>9.3109999999999999</v>
      </c>
      <c r="U99" s="15">
        <v>21074.272000000001</v>
      </c>
      <c r="V99" s="15">
        <v>90</v>
      </c>
    </row>
    <row r="100" spans="2:22" x14ac:dyDescent="0.25">
      <c r="B100" s="15" t="s">
        <v>136</v>
      </c>
      <c r="C100" s="15" t="s">
        <v>207</v>
      </c>
      <c r="D100" s="15" t="s">
        <v>221</v>
      </c>
      <c r="E100" s="15">
        <v>2023</v>
      </c>
      <c r="F100" s="15" t="s">
        <v>162</v>
      </c>
      <c r="G100" s="15" t="s">
        <v>133</v>
      </c>
      <c r="H100" s="15" t="s">
        <v>136</v>
      </c>
      <c r="I100" s="15" t="s">
        <v>139</v>
      </c>
      <c r="J100" s="15" t="s">
        <v>141</v>
      </c>
      <c r="K100" s="15" t="s">
        <v>144</v>
      </c>
      <c r="L100" s="15" t="s">
        <v>354</v>
      </c>
      <c r="M100" s="15">
        <v>1.61</v>
      </c>
      <c r="N100" s="15">
        <v>2.2530000000000001</v>
      </c>
      <c r="O100" s="15">
        <v>0.20599999999999999</v>
      </c>
      <c r="P100" s="15">
        <v>0.69499999999999995</v>
      </c>
      <c r="Q100" s="15">
        <v>0.14199999999999999</v>
      </c>
      <c r="R100" s="15">
        <v>2.0840000000000001</v>
      </c>
      <c r="S100" s="15">
        <v>9.1289999999999996</v>
      </c>
      <c r="U100" s="15">
        <v>20962.285</v>
      </c>
      <c r="V100" s="15">
        <v>120</v>
      </c>
    </row>
    <row r="101" spans="2:22" x14ac:dyDescent="0.25">
      <c r="B101" s="15" t="s">
        <v>136</v>
      </c>
      <c r="C101" s="15" t="s">
        <v>207</v>
      </c>
      <c r="D101" s="15" t="s">
        <v>222</v>
      </c>
      <c r="E101" s="15">
        <v>2023</v>
      </c>
      <c r="F101" s="15" t="s">
        <v>162</v>
      </c>
      <c r="G101" s="15" t="s">
        <v>133</v>
      </c>
      <c r="H101" s="15" t="s">
        <v>136</v>
      </c>
      <c r="I101" s="15" t="s">
        <v>139</v>
      </c>
      <c r="J101" s="15" t="s">
        <v>141</v>
      </c>
      <c r="K101" s="15" t="s">
        <v>144</v>
      </c>
      <c r="L101" s="15" t="s">
        <v>316</v>
      </c>
      <c r="M101" s="15">
        <v>1.468</v>
      </c>
      <c r="N101" s="15">
        <v>1.964</v>
      </c>
      <c r="O101" s="15">
        <v>5.0999999999999997E-2</v>
      </c>
      <c r="P101" s="15">
        <v>0.69799999999999995</v>
      </c>
      <c r="Q101" s="15">
        <v>0.14399999999999999</v>
      </c>
      <c r="R101" s="15">
        <v>1.984</v>
      </c>
      <c r="S101" s="15">
        <v>9.3970000000000002</v>
      </c>
      <c r="U101" s="15">
        <v>107980.034</v>
      </c>
      <c r="V101" s="15">
        <v>1490</v>
      </c>
    </row>
    <row r="102" spans="2:22" x14ac:dyDescent="0.25">
      <c r="B102" s="15" t="s">
        <v>136</v>
      </c>
      <c r="C102" s="15" t="s">
        <v>207</v>
      </c>
      <c r="D102" s="15" t="s">
        <v>222</v>
      </c>
      <c r="E102" s="15">
        <v>2023</v>
      </c>
      <c r="F102" s="15" t="s">
        <v>162</v>
      </c>
      <c r="G102" s="15" t="s">
        <v>133</v>
      </c>
      <c r="H102" s="15" t="s">
        <v>136</v>
      </c>
      <c r="I102" s="15" t="s">
        <v>139</v>
      </c>
      <c r="J102" s="15" t="s">
        <v>141</v>
      </c>
      <c r="K102" s="15" t="s">
        <v>144</v>
      </c>
      <c r="L102" s="15" t="s">
        <v>317</v>
      </c>
      <c r="M102" s="15">
        <v>2.2360000000000002</v>
      </c>
      <c r="N102" s="15">
        <v>2.694</v>
      </c>
      <c r="O102" s="15">
        <v>5.2999999999999999E-2</v>
      </c>
      <c r="P102" s="15">
        <v>1.276</v>
      </c>
      <c r="Q102" s="15">
        <v>0.28199999999999997</v>
      </c>
      <c r="R102" s="15">
        <v>3.1989999999999998</v>
      </c>
      <c r="S102" s="15">
        <v>9.4339999999999993</v>
      </c>
      <c r="U102" s="15">
        <v>108295.534</v>
      </c>
      <c r="V102" s="15">
        <v>2560</v>
      </c>
    </row>
    <row r="103" spans="2:22" x14ac:dyDescent="0.25">
      <c r="B103" s="15" t="s">
        <v>136</v>
      </c>
      <c r="C103" s="15" t="s">
        <v>207</v>
      </c>
      <c r="D103" s="15" t="s">
        <v>222</v>
      </c>
      <c r="E103" s="15">
        <v>2023</v>
      </c>
      <c r="F103" s="15" t="s">
        <v>162</v>
      </c>
      <c r="G103" s="15" t="s">
        <v>133</v>
      </c>
      <c r="H103" s="15" t="s">
        <v>136</v>
      </c>
      <c r="I103" s="15" t="s">
        <v>139</v>
      </c>
      <c r="J103" s="15" t="s">
        <v>141</v>
      </c>
      <c r="K103" s="15" t="s">
        <v>144</v>
      </c>
      <c r="L103" s="15" t="s">
        <v>318</v>
      </c>
      <c r="M103" s="15">
        <v>2.6440000000000001</v>
      </c>
      <c r="N103" s="15">
        <v>2.4950000000000001</v>
      </c>
      <c r="O103" s="15">
        <v>8.6999999999999994E-2</v>
      </c>
      <c r="P103" s="15">
        <v>1.9259999999999999</v>
      </c>
      <c r="Q103" s="15">
        <v>0.74399999999999999</v>
      </c>
      <c r="R103" s="15">
        <v>3.871</v>
      </c>
      <c r="S103" s="15">
        <v>9.3989999999999991</v>
      </c>
      <c r="U103" s="15">
        <v>108824.493</v>
      </c>
      <c r="V103" s="15">
        <v>830</v>
      </c>
    </row>
    <row r="104" spans="2:22" x14ac:dyDescent="0.25">
      <c r="B104" s="15" t="s">
        <v>136</v>
      </c>
      <c r="C104" s="15" t="s">
        <v>207</v>
      </c>
      <c r="D104" s="15" t="s">
        <v>222</v>
      </c>
      <c r="E104" s="15">
        <v>2023</v>
      </c>
      <c r="F104" s="15" t="s">
        <v>162</v>
      </c>
      <c r="G104" s="15" t="s">
        <v>133</v>
      </c>
      <c r="H104" s="15" t="s">
        <v>136</v>
      </c>
      <c r="I104" s="15" t="s">
        <v>139</v>
      </c>
      <c r="J104" s="15" t="s">
        <v>141</v>
      </c>
      <c r="K104" s="15" t="s">
        <v>144</v>
      </c>
      <c r="L104" s="15" t="s">
        <v>319</v>
      </c>
      <c r="M104" s="15">
        <v>3.33</v>
      </c>
      <c r="N104" s="15">
        <v>2.7839999999999998</v>
      </c>
      <c r="O104" s="15">
        <v>0.1</v>
      </c>
      <c r="P104" s="15">
        <v>2.548</v>
      </c>
      <c r="Q104" s="15">
        <v>1.149</v>
      </c>
      <c r="R104" s="15">
        <v>4.9020000000000001</v>
      </c>
      <c r="S104" s="15">
        <v>9.4390000000000001</v>
      </c>
      <c r="U104" s="15">
        <v>109507.80100000001</v>
      </c>
      <c r="V104" s="15">
        <v>780</v>
      </c>
    </row>
    <row r="105" spans="2:22" x14ac:dyDescent="0.25">
      <c r="B105" s="15" t="s">
        <v>136</v>
      </c>
      <c r="C105" s="15" t="s">
        <v>207</v>
      </c>
      <c r="D105" s="15" t="s">
        <v>222</v>
      </c>
      <c r="E105" s="15">
        <v>2023</v>
      </c>
      <c r="F105" s="15" t="s">
        <v>162</v>
      </c>
      <c r="G105" s="15" t="s">
        <v>133</v>
      </c>
      <c r="H105" s="15" t="s">
        <v>136</v>
      </c>
      <c r="I105" s="15" t="s">
        <v>139</v>
      </c>
      <c r="J105" s="15" t="s">
        <v>141</v>
      </c>
      <c r="K105" s="15" t="s">
        <v>144</v>
      </c>
      <c r="L105" s="15" t="s">
        <v>320</v>
      </c>
      <c r="M105" s="15">
        <v>3.286</v>
      </c>
      <c r="N105" s="15">
        <v>3.0379999999999998</v>
      </c>
      <c r="O105" s="15">
        <v>0.20499999999999999</v>
      </c>
      <c r="P105" s="15">
        <v>2.399</v>
      </c>
      <c r="Q105" s="15">
        <v>1.109</v>
      </c>
      <c r="R105" s="15">
        <v>4.1749999999999998</v>
      </c>
      <c r="S105" s="15">
        <v>9.516</v>
      </c>
      <c r="U105" s="15">
        <v>109059.40399999999</v>
      </c>
      <c r="V105" s="15">
        <v>220</v>
      </c>
    </row>
    <row r="106" spans="2:22" x14ac:dyDescent="0.25">
      <c r="B106" s="15" t="s">
        <v>136</v>
      </c>
      <c r="C106" s="15" t="s">
        <v>207</v>
      </c>
      <c r="D106" s="15" t="s">
        <v>222</v>
      </c>
      <c r="E106" s="15">
        <v>2023</v>
      </c>
      <c r="F106" s="15" t="s">
        <v>162</v>
      </c>
      <c r="G106" s="15" t="s">
        <v>133</v>
      </c>
      <c r="H106" s="15" t="s">
        <v>136</v>
      </c>
      <c r="I106" s="15" t="s">
        <v>139</v>
      </c>
      <c r="J106" s="15" t="s">
        <v>141</v>
      </c>
      <c r="K106" s="15" t="s">
        <v>144</v>
      </c>
      <c r="L106" s="15" t="s">
        <v>146</v>
      </c>
      <c r="M106" s="15">
        <v>3.3980000000000001</v>
      </c>
      <c r="N106" s="15">
        <v>3.673</v>
      </c>
      <c r="O106" s="15">
        <v>0.38700000000000001</v>
      </c>
      <c r="P106" s="15">
        <v>2.2389999999999999</v>
      </c>
      <c r="Q106" s="15">
        <v>0.91900000000000004</v>
      </c>
      <c r="R106" s="15">
        <v>4.3819999999999997</v>
      </c>
      <c r="S106" s="15">
        <v>9.5609999999999999</v>
      </c>
      <c r="U106" s="15">
        <v>110035.802</v>
      </c>
      <c r="V106" s="15">
        <v>90</v>
      </c>
    </row>
    <row r="107" spans="2:22" x14ac:dyDescent="0.25">
      <c r="B107" s="15" t="s">
        <v>136</v>
      </c>
      <c r="C107" s="15" t="s">
        <v>207</v>
      </c>
      <c r="D107" s="15" t="s">
        <v>222</v>
      </c>
      <c r="E107" s="15">
        <v>2023</v>
      </c>
      <c r="F107" s="15" t="s">
        <v>162</v>
      </c>
      <c r="G107" s="15" t="s">
        <v>133</v>
      </c>
      <c r="H107" s="15" t="s">
        <v>136</v>
      </c>
      <c r="I107" s="15" t="s">
        <v>139</v>
      </c>
      <c r="J107" s="15" t="s">
        <v>141</v>
      </c>
      <c r="K107" s="15" t="s">
        <v>144</v>
      </c>
      <c r="L107" s="15" t="s">
        <v>354</v>
      </c>
      <c r="M107" s="15">
        <v>2.3540000000000001</v>
      </c>
      <c r="N107" s="15">
        <v>3.5760000000000001</v>
      </c>
      <c r="O107" s="15">
        <v>0.32600000000000001</v>
      </c>
      <c r="P107" s="15">
        <v>1.0609999999999999</v>
      </c>
      <c r="Q107" s="15">
        <v>0.22</v>
      </c>
      <c r="R107" s="15">
        <v>3.008</v>
      </c>
      <c r="S107" s="15">
        <v>9.3710000000000004</v>
      </c>
      <c r="U107" s="15">
        <v>106294.345</v>
      </c>
      <c r="V107" s="15">
        <v>120</v>
      </c>
    </row>
    <row r="108" spans="2:22" x14ac:dyDescent="0.25">
      <c r="B108" s="15" t="s">
        <v>136</v>
      </c>
      <c r="C108" s="15" t="s">
        <v>207</v>
      </c>
      <c r="D108" s="15" t="s">
        <v>223</v>
      </c>
      <c r="E108" s="15">
        <v>2023</v>
      </c>
      <c r="F108" s="15" t="s">
        <v>162</v>
      </c>
      <c r="G108" s="15" t="s">
        <v>133</v>
      </c>
      <c r="H108" s="15" t="s">
        <v>136</v>
      </c>
      <c r="I108" s="15" t="s">
        <v>139</v>
      </c>
      <c r="J108" s="15" t="s">
        <v>141</v>
      </c>
      <c r="K108" s="15" t="s">
        <v>144</v>
      </c>
      <c r="L108" s="15" t="s">
        <v>316</v>
      </c>
      <c r="M108" s="15">
        <v>1.738</v>
      </c>
      <c r="N108" s="15">
        <v>2.0369999999999999</v>
      </c>
      <c r="O108" s="15">
        <v>5.2999999999999999E-2</v>
      </c>
      <c r="P108" s="15">
        <v>1.034</v>
      </c>
      <c r="Q108" s="15">
        <v>0.27400000000000002</v>
      </c>
      <c r="R108" s="15">
        <v>2.5169999999999999</v>
      </c>
      <c r="S108" s="15">
        <v>9.3970000000000002</v>
      </c>
      <c r="U108" s="15">
        <v>107980.361</v>
      </c>
      <c r="V108" s="15">
        <v>1490</v>
      </c>
    </row>
    <row r="109" spans="2:22" x14ac:dyDescent="0.25">
      <c r="B109" s="15" t="s">
        <v>136</v>
      </c>
      <c r="C109" s="15" t="s">
        <v>207</v>
      </c>
      <c r="D109" s="15" t="s">
        <v>223</v>
      </c>
      <c r="E109" s="15">
        <v>2023</v>
      </c>
      <c r="F109" s="15" t="s">
        <v>162</v>
      </c>
      <c r="G109" s="15" t="s">
        <v>133</v>
      </c>
      <c r="H109" s="15" t="s">
        <v>136</v>
      </c>
      <c r="I109" s="15" t="s">
        <v>139</v>
      </c>
      <c r="J109" s="15" t="s">
        <v>141</v>
      </c>
      <c r="K109" s="15" t="s">
        <v>144</v>
      </c>
      <c r="L109" s="15" t="s">
        <v>317</v>
      </c>
      <c r="M109" s="15">
        <v>2.6579999999999999</v>
      </c>
      <c r="N109" s="15">
        <v>2.8540000000000001</v>
      </c>
      <c r="O109" s="15">
        <v>5.6000000000000001E-2</v>
      </c>
      <c r="P109" s="15">
        <v>1.772</v>
      </c>
      <c r="Q109" s="15">
        <v>0.58399999999999996</v>
      </c>
      <c r="R109" s="15">
        <v>3.8490000000000002</v>
      </c>
      <c r="S109" s="15">
        <v>9.4350000000000005</v>
      </c>
      <c r="U109" s="15">
        <v>108297.052</v>
      </c>
      <c r="V109" s="15">
        <v>2560</v>
      </c>
    </row>
    <row r="110" spans="2:22" x14ac:dyDescent="0.25">
      <c r="B110" s="15" t="s">
        <v>136</v>
      </c>
      <c r="C110" s="15" t="s">
        <v>207</v>
      </c>
      <c r="D110" s="15" t="s">
        <v>223</v>
      </c>
      <c r="E110" s="15">
        <v>2023</v>
      </c>
      <c r="F110" s="15" t="s">
        <v>162</v>
      </c>
      <c r="G110" s="15" t="s">
        <v>133</v>
      </c>
      <c r="H110" s="15" t="s">
        <v>136</v>
      </c>
      <c r="I110" s="15" t="s">
        <v>139</v>
      </c>
      <c r="J110" s="15" t="s">
        <v>141</v>
      </c>
      <c r="K110" s="15" t="s">
        <v>144</v>
      </c>
      <c r="L110" s="15" t="s">
        <v>318</v>
      </c>
      <c r="M110" s="15">
        <v>2.6960000000000002</v>
      </c>
      <c r="N110" s="15">
        <v>2.3039999999999998</v>
      </c>
      <c r="O110" s="15">
        <v>0.08</v>
      </c>
      <c r="P110" s="15">
        <v>2.1459999999999999</v>
      </c>
      <c r="Q110" s="15">
        <v>0.93100000000000005</v>
      </c>
      <c r="R110" s="15">
        <v>3.835</v>
      </c>
      <c r="S110" s="15">
        <v>9.4</v>
      </c>
      <c r="U110" s="15">
        <v>108825.28599999999</v>
      </c>
      <c r="V110" s="15">
        <v>830</v>
      </c>
    </row>
    <row r="111" spans="2:22" x14ac:dyDescent="0.25">
      <c r="B111" s="15" t="s">
        <v>136</v>
      </c>
      <c r="C111" s="15" t="s">
        <v>207</v>
      </c>
      <c r="D111" s="15" t="s">
        <v>223</v>
      </c>
      <c r="E111" s="15">
        <v>2023</v>
      </c>
      <c r="F111" s="15" t="s">
        <v>162</v>
      </c>
      <c r="G111" s="15" t="s">
        <v>133</v>
      </c>
      <c r="H111" s="15" t="s">
        <v>136</v>
      </c>
      <c r="I111" s="15" t="s">
        <v>139</v>
      </c>
      <c r="J111" s="15" t="s">
        <v>141</v>
      </c>
      <c r="K111" s="15" t="s">
        <v>144</v>
      </c>
      <c r="L111" s="15" t="s">
        <v>319</v>
      </c>
      <c r="M111" s="15">
        <v>3.1989999999999998</v>
      </c>
      <c r="N111" s="15">
        <v>2.573</v>
      </c>
      <c r="O111" s="15">
        <v>9.1999999999999998E-2</v>
      </c>
      <c r="P111" s="15">
        <v>2.552</v>
      </c>
      <c r="Q111" s="15">
        <v>1.3280000000000001</v>
      </c>
      <c r="R111" s="15">
        <v>4.5149999999999997</v>
      </c>
      <c r="S111" s="15">
        <v>9.44</v>
      </c>
      <c r="U111" s="15">
        <v>109506.197</v>
      </c>
      <c r="V111" s="15">
        <v>780</v>
      </c>
    </row>
    <row r="112" spans="2:22" x14ac:dyDescent="0.25">
      <c r="B112" s="15" t="s">
        <v>136</v>
      </c>
      <c r="C112" s="15" t="s">
        <v>207</v>
      </c>
      <c r="D112" s="15" t="s">
        <v>223</v>
      </c>
      <c r="E112" s="15">
        <v>2023</v>
      </c>
      <c r="F112" s="15" t="s">
        <v>162</v>
      </c>
      <c r="G112" s="15" t="s">
        <v>133</v>
      </c>
      <c r="H112" s="15" t="s">
        <v>136</v>
      </c>
      <c r="I112" s="15" t="s">
        <v>139</v>
      </c>
      <c r="J112" s="15" t="s">
        <v>141</v>
      </c>
      <c r="K112" s="15" t="s">
        <v>144</v>
      </c>
      <c r="L112" s="15" t="s">
        <v>320</v>
      </c>
      <c r="M112" s="15">
        <v>3.3650000000000002</v>
      </c>
      <c r="N112" s="15">
        <v>2.5920000000000001</v>
      </c>
      <c r="O112" s="15">
        <v>0.17499999999999999</v>
      </c>
      <c r="P112" s="15">
        <v>2.855</v>
      </c>
      <c r="Q112" s="15">
        <v>1.375</v>
      </c>
      <c r="R112" s="15">
        <v>4.6609999999999996</v>
      </c>
      <c r="S112" s="15">
        <v>9.516</v>
      </c>
      <c r="U112" s="15">
        <v>109059.40399999999</v>
      </c>
      <c r="V112" s="15">
        <v>220</v>
      </c>
    </row>
    <row r="113" spans="2:22" x14ac:dyDescent="0.25">
      <c r="B113" s="15" t="s">
        <v>136</v>
      </c>
      <c r="C113" s="15" t="s">
        <v>207</v>
      </c>
      <c r="D113" s="15" t="s">
        <v>223</v>
      </c>
      <c r="E113" s="15">
        <v>2023</v>
      </c>
      <c r="F113" s="15" t="s">
        <v>162</v>
      </c>
      <c r="G113" s="15" t="s">
        <v>133</v>
      </c>
      <c r="H113" s="15" t="s">
        <v>136</v>
      </c>
      <c r="I113" s="15" t="s">
        <v>139</v>
      </c>
      <c r="J113" s="15" t="s">
        <v>141</v>
      </c>
      <c r="K113" s="15" t="s">
        <v>144</v>
      </c>
      <c r="L113" s="15" t="s">
        <v>146</v>
      </c>
      <c r="M113" s="15">
        <v>3.3290000000000002</v>
      </c>
      <c r="N113" s="15">
        <v>3.3959999999999999</v>
      </c>
      <c r="O113" s="15">
        <v>0.35799999999999998</v>
      </c>
      <c r="P113" s="15">
        <v>2.4969999999999999</v>
      </c>
      <c r="Q113" s="15">
        <v>1.097</v>
      </c>
      <c r="R113" s="15">
        <v>4.4320000000000004</v>
      </c>
      <c r="S113" s="15">
        <v>9.5609999999999999</v>
      </c>
      <c r="U113" s="15">
        <v>110033.33100000001</v>
      </c>
      <c r="V113" s="15">
        <v>90</v>
      </c>
    </row>
    <row r="114" spans="2:22" x14ac:dyDescent="0.25">
      <c r="B114" s="15" t="s">
        <v>136</v>
      </c>
      <c r="C114" s="15" t="s">
        <v>207</v>
      </c>
      <c r="D114" s="15" t="s">
        <v>223</v>
      </c>
      <c r="E114" s="15">
        <v>2023</v>
      </c>
      <c r="F114" s="15" t="s">
        <v>162</v>
      </c>
      <c r="G114" s="15" t="s">
        <v>133</v>
      </c>
      <c r="H114" s="15" t="s">
        <v>136</v>
      </c>
      <c r="I114" s="15" t="s">
        <v>139</v>
      </c>
      <c r="J114" s="15" t="s">
        <v>141</v>
      </c>
      <c r="K114" s="15" t="s">
        <v>144</v>
      </c>
      <c r="L114" s="15" t="s">
        <v>354</v>
      </c>
      <c r="M114" s="15">
        <v>2.72</v>
      </c>
      <c r="N114" s="15">
        <v>3.3660000000000001</v>
      </c>
      <c r="O114" s="15">
        <v>0.307</v>
      </c>
      <c r="P114" s="15">
        <v>1.3129999999999999</v>
      </c>
      <c r="Q114" s="15">
        <v>0.497</v>
      </c>
      <c r="R114" s="15">
        <v>3.3690000000000002</v>
      </c>
      <c r="S114" s="15">
        <v>9.3719999999999999</v>
      </c>
      <c r="U114" s="15">
        <v>106296.51700000001</v>
      </c>
      <c r="V114" s="15">
        <v>120</v>
      </c>
    </row>
    <row r="115" spans="2:22" x14ac:dyDescent="0.25">
      <c r="B115" s="15" t="s">
        <v>136</v>
      </c>
      <c r="C115" s="15" t="s">
        <v>207</v>
      </c>
      <c r="D115" s="15" t="s">
        <v>224</v>
      </c>
      <c r="E115" s="15">
        <v>2023</v>
      </c>
      <c r="F115" s="15" t="s">
        <v>162</v>
      </c>
      <c r="G115" s="15" t="s">
        <v>133</v>
      </c>
      <c r="H115" s="15" t="s">
        <v>136</v>
      </c>
      <c r="I115" s="15" t="s">
        <v>139</v>
      </c>
      <c r="J115" s="15" t="s">
        <v>141</v>
      </c>
      <c r="K115" s="15" t="s">
        <v>144</v>
      </c>
      <c r="L115" s="15" t="s">
        <v>316</v>
      </c>
      <c r="M115" s="15">
        <v>1.754</v>
      </c>
      <c r="N115" s="15">
        <v>1.889</v>
      </c>
      <c r="O115" s="15">
        <v>4.9000000000000002E-2</v>
      </c>
      <c r="P115" s="15">
        <v>1.1759999999999999</v>
      </c>
      <c r="Q115" s="15">
        <v>0.36799999999999999</v>
      </c>
      <c r="R115" s="15">
        <v>2.5649999999999999</v>
      </c>
      <c r="S115" s="15">
        <v>9.8689999999999998</v>
      </c>
      <c r="U115" s="15">
        <v>271385.25199999998</v>
      </c>
      <c r="V115" s="15">
        <v>1490</v>
      </c>
    </row>
    <row r="116" spans="2:22" x14ac:dyDescent="0.25">
      <c r="B116" s="15" t="s">
        <v>136</v>
      </c>
      <c r="C116" s="15" t="s">
        <v>207</v>
      </c>
      <c r="D116" s="15" t="s">
        <v>224</v>
      </c>
      <c r="E116" s="15">
        <v>2023</v>
      </c>
      <c r="F116" s="15" t="s">
        <v>162</v>
      </c>
      <c r="G116" s="15" t="s">
        <v>133</v>
      </c>
      <c r="H116" s="15" t="s">
        <v>136</v>
      </c>
      <c r="I116" s="15" t="s">
        <v>139</v>
      </c>
      <c r="J116" s="15" t="s">
        <v>141</v>
      </c>
      <c r="K116" s="15" t="s">
        <v>144</v>
      </c>
      <c r="L116" s="15" t="s">
        <v>317</v>
      </c>
      <c r="M116" s="15">
        <v>2.6579999999999999</v>
      </c>
      <c r="N116" s="15">
        <v>2.5139999999999998</v>
      </c>
      <c r="O116" s="15">
        <v>0.05</v>
      </c>
      <c r="P116" s="15">
        <v>1.9319999999999999</v>
      </c>
      <c r="Q116" s="15">
        <v>0.79500000000000004</v>
      </c>
      <c r="R116" s="15">
        <v>3.835</v>
      </c>
      <c r="S116" s="15">
        <v>9.9030000000000005</v>
      </c>
      <c r="U116" s="15">
        <v>272258.87599999999</v>
      </c>
      <c r="V116" s="15">
        <v>2560</v>
      </c>
    </row>
    <row r="117" spans="2:22" x14ac:dyDescent="0.25">
      <c r="B117" s="15" t="s">
        <v>136</v>
      </c>
      <c r="C117" s="15" t="s">
        <v>207</v>
      </c>
      <c r="D117" s="15" t="s">
        <v>224</v>
      </c>
      <c r="E117" s="15">
        <v>2023</v>
      </c>
      <c r="F117" s="15" t="s">
        <v>162</v>
      </c>
      <c r="G117" s="15" t="s">
        <v>133</v>
      </c>
      <c r="H117" s="15" t="s">
        <v>136</v>
      </c>
      <c r="I117" s="15" t="s">
        <v>139</v>
      </c>
      <c r="J117" s="15" t="s">
        <v>141</v>
      </c>
      <c r="K117" s="15" t="s">
        <v>144</v>
      </c>
      <c r="L117" s="15" t="s">
        <v>318</v>
      </c>
      <c r="M117" s="15">
        <v>2.4449999999999998</v>
      </c>
      <c r="N117" s="15">
        <v>2.109</v>
      </c>
      <c r="O117" s="15">
        <v>7.2999999999999995E-2</v>
      </c>
      <c r="P117" s="15">
        <v>1.917</v>
      </c>
      <c r="Q117" s="15">
        <v>0.88400000000000001</v>
      </c>
      <c r="R117" s="15">
        <v>3.3170000000000002</v>
      </c>
      <c r="S117" s="15">
        <v>9.8840000000000003</v>
      </c>
      <c r="U117" s="15">
        <v>273687.516</v>
      </c>
      <c r="V117" s="15">
        <v>830</v>
      </c>
    </row>
    <row r="118" spans="2:22" x14ac:dyDescent="0.25">
      <c r="B118" s="15" t="s">
        <v>136</v>
      </c>
      <c r="C118" s="15" t="s">
        <v>207</v>
      </c>
      <c r="D118" s="15" t="s">
        <v>224</v>
      </c>
      <c r="E118" s="15">
        <v>2023</v>
      </c>
      <c r="F118" s="15" t="s">
        <v>162</v>
      </c>
      <c r="G118" s="15" t="s">
        <v>133</v>
      </c>
      <c r="H118" s="15" t="s">
        <v>136</v>
      </c>
      <c r="I118" s="15" t="s">
        <v>139</v>
      </c>
      <c r="J118" s="15" t="s">
        <v>141</v>
      </c>
      <c r="K118" s="15" t="s">
        <v>144</v>
      </c>
      <c r="L118" s="15" t="s">
        <v>319</v>
      </c>
      <c r="M118" s="15">
        <v>2.673</v>
      </c>
      <c r="N118" s="15">
        <v>2.0059999999999998</v>
      </c>
      <c r="O118" s="15">
        <v>7.1999999999999995E-2</v>
      </c>
      <c r="P118" s="15">
        <v>2.2730000000000001</v>
      </c>
      <c r="Q118" s="15">
        <v>1.149</v>
      </c>
      <c r="R118" s="15">
        <v>3.6890000000000001</v>
      </c>
      <c r="S118" s="15">
        <v>9.93</v>
      </c>
      <c r="U118" s="15">
        <v>275926.69099999999</v>
      </c>
      <c r="V118" s="15">
        <v>780</v>
      </c>
    </row>
    <row r="119" spans="2:22" x14ac:dyDescent="0.25">
      <c r="B119" s="15" t="s">
        <v>136</v>
      </c>
      <c r="C119" s="15" t="s">
        <v>207</v>
      </c>
      <c r="D119" s="15" t="s">
        <v>224</v>
      </c>
      <c r="E119" s="15">
        <v>2023</v>
      </c>
      <c r="F119" s="15" t="s">
        <v>162</v>
      </c>
      <c r="G119" s="15" t="s">
        <v>133</v>
      </c>
      <c r="H119" s="15" t="s">
        <v>136</v>
      </c>
      <c r="I119" s="15" t="s">
        <v>139</v>
      </c>
      <c r="J119" s="15" t="s">
        <v>141</v>
      </c>
      <c r="K119" s="15" t="s">
        <v>144</v>
      </c>
      <c r="L119" s="15" t="s">
        <v>320</v>
      </c>
      <c r="M119" s="15">
        <v>2.9649999999999999</v>
      </c>
      <c r="N119" s="15">
        <v>2.278</v>
      </c>
      <c r="O119" s="15">
        <v>0.154</v>
      </c>
      <c r="P119" s="15">
        <v>2.4889999999999999</v>
      </c>
      <c r="Q119" s="15">
        <v>1.335</v>
      </c>
      <c r="R119" s="15">
        <v>3.9180000000000001</v>
      </c>
      <c r="S119" s="15">
        <v>9.9949999999999992</v>
      </c>
      <c r="U119" s="15">
        <v>275494.06300000002</v>
      </c>
      <c r="V119" s="15">
        <v>220</v>
      </c>
    </row>
    <row r="120" spans="2:22" x14ac:dyDescent="0.25">
      <c r="B120" s="15" t="s">
        <v>136</v>
      </c>
      <c r="C120" s="15" t="s">
        <v>207</v>
      </c>
      <c r="D120" s="15" t="s">
        <v>224</v>
      </c>
      <c r="E120" s="15">
        <v>2023</v>
      </c>
      <c r="F120" s="15" t="s">
        <v>162</v>
      </c>
      <c r="G120" s="15" t="s">
        <v>133</v>
      </c>
      <c r="H120" s="15" t="s">
        <v>136</v>
      </c>
      <c r="I120" s="15" t="s">
        <v>139</v>
      </c>
      <c r="J120" s="15" t="s">
        <v>141</v>
      </c>
      <c r="K120" s="15" t="s">
        <v>144</v>
      </c>
      <c r="L120" s="15" t="s">
        <v>146</v>
      </c>
      <c r="M120" s="15">
        <v>2.7949999999999999</v>
      </c>
      <c r="N120" s="15">
        <v>2.891</v>
      </c>
      <c r="O120" s="15">
        <v>0.30499999999999999</v>
      </c>
      <c r="P120" s="15">
        <v>2.097</v>
      </c>
      <c r="Q120" s="15">
        <v>0.94499999999999995</v>
      </c>
      <c r="R120" s="15">
        <v>3.6819999999999999</v>
      </c>
      <c r="S120" s="15">
        <v>10.038</v>
      </c>
      <c r="U120" s="15">
        <v>276849.201</v>
      </c>
      <c r="V120" s="15">
        <v>90</v>
      </c>
    </row>
    <row r="121" spans="2:22" x14ac:dyDescent="0.25">
      <c r="B121" s="15" t="s">
        <v>136</v>
      </c>
      <c r="C121" s="15" t="s">
        <v>207</v>
      </c>
      <c r="D121" s="15" t="s">
        <v>224</v>
      </c>
      <c r="E121" s="15">
        <v>2023</v>
      </c>
      <c r="F121" s="15" t="s">
        <v>162</v>
      </c>
      <c r="G121" s="15" t="s">
        <v>133</v>
      </c>
      <c r="H121" s="15" t="s">
        <v>136</v>
      </c>
      <c r="I121" s="15" t="s">
        <v>139</v>
      </c>
      <c r="J121" s="15" t="s">
        <v>141</v>
      </c>
      <c r="K121" s="15" t="s">
        <v>144</v>
      </c>
      <c r="L121" s="15" t="s">
        <v>354</v>
      </c>
      <c r="M121" s="15">
        <v>2.5649999999999999</v>
      </c>
      <c r="N121" s="15">
        <v>2.681</v>
      </c>
      <c r="O121" s="15">
        <v>0.245</v>
      </c>
      <c r="P121" s="15">
        <v>1.7949999999999999</v>
      </c>
      <c r="Q121" s="15">
        <v>0.64</v>
      </c>
      <c r="R121" s="15">
        <v>2.9319999999999999</v>
      </c>
      <c r="S121" s="15">
        <v>9.8350000000000009</v>
      </c>
      <c r="U121" s="15">
        <v>267595.88799999998</v>
      </c>
      <c r="V121" s="15">
        <v>120</v>
      </c>
    </row>
    <row r="122" spans="2:22" x14ac:dyDescent="0.25">
      <c r="B122" s="15" t="s">
        <v>136</v>
      </c>
      <c r="C122" s="15" t="s">
        <v>207</v>
      </c>
      <c r="D122" s="15" t="s">
        <v>225</v>
      </c>
      <c r="E122" s="15">
        <v>2023</v>
      </c>
      <c r="F122" s="15" t="s">
        <v>162</v>
      </c>
      <c r="G122" s="15" t="s">
        <v>133</v>
      </c>
      <c r="H122" s="15" t="s">
        <v>136</v>
      </c>
      <c r="I122" s="15" t="s">
        <v>139</v>
      </c>
      <c r="J122" s="15" t="s">
        <v>141</v>
      </c>
      <c r="K122" s="15" t="s">
        <v>144</v>
      </c>
      <c r="L122" s="15" t="s">
        <v>316</v>
      </c>
      <c r="M122" s="15">
        <v>1.669</v>
      </c>
      <c r="N122" s="15">
        <v>1.7490000000000001</v>
      </c>
      <c r="O122" s="15">
        <v>4.4999999999999998E-2</v>
      </c>
      <c r="P122" s="15">
        <v>1.123</v>
      </c>
      <c r="Q122" s="15">
        <v>0.44600000000000001</v>
      </c>
      <c r="R122" s="15">
        <v>2.3029999999999999</v>
      </c>
      <c r="S122" s="15">
        <v>9.8699999999999992</v>
      </c>
      <c r="U122" s="15">
        <v>271384.75699999998</v>
      </c>
      <c r="V122" s="15">
        <v>1490</v>
      </c>
    </row>
    <row r="123" spans="2:22" x14ac:dyDescent="0.25">
      <c r="B123" s="15" t="s">
        <v>136</v>
      </c>
      <c r="C123" s="15" t="s">
        <v>207</v>
      </c>
      <c r="D123" s="15" t="s">
        <v>225</v>
      </c>
      <c r="E123" s="15">
        <v>2023</v>
      </c>
      <c r="F123" s="15" t="s">
        <v>162</v>
      </c>
      <c r="G123" s="15" t="s">
        <v>133</v>
      </c>
      <c r="H123" s="15" t="s">
        <v>136</v>
      </c>
      <c r="I123" s="15" t="s">
        <v>139</v>
      </c>
      <c r="J123" s="15" t="s">
        <v>141</v>
      </c>
      <c r="K123" s="15" t="s">
        <v>144</v>
      </c>
      <c r="L123" s="15" t="s">
        <v>317</v>
      </c>
      <c r="M123" s="15">
        <v>2.4079999999999999</v>
      </c>
      <c r="N123" s="15">
        <v>2.133</v>
      </c>
      <c r="O123" s="15">
        <v>4.2000000000000003E-2</v>
      </c>
      <c r="P123" s="15">
        <v>1.855</v>
      </c>
      <c r="Q123" s="15">
        <v>0.85499999999999998</v>
      </c>
      <c r="R123" s="15">
        <v>3.3650000000000002</v>
      </c>
      <c r="S123" s="15">
        <v>9.9030000000000005</v>
      </c>
      <c r="U123" s="15">
        <v>272257.69799999997</v>
      </c>
      <c r="V123" s="15">
        <v>2560</v>
      </c>
    </row>
    <row r="124" spans="2:22" x14ac:dyDescent="0.25">
      <c r="B124" s="15" t="s">
        <v>136</v>
      </c>
      <c r="C124" s="15" t="s">
        <v>207</v>
      </c>
      <c r="D124" s="15" t="s">
        <v>225</v>
      </c>
      <c r="E124" s="15">
        <v>2023</v>
      </c>
      <c r="F124" s="15" t="s">
        <v>162</v>
      </c>
      <c r="G124" s="15" t="s">
        <v>133</v>
      </c>
      <c r="H124" s="15" t="s">
        <v>136</v>
      </c>
      <c r="I124" s="15" t="s">
        <v>139</v>
      </c>
      <c r="J124" s="15" t="s">
        <v>141</v>
      </c>
      <c r="K124" s="15" t="s">
        <v>144</v>
      </c>
      <c r="L124" s="15" t="s">
        <v>318</v>
      </c>
      <c r="M124" s="15">
        <v>2.077</v>
      </c>
      <c r="N124" s="15">
        <v>1.74</v>
      </c>
      <c r="O124" s="15">
        <v>0.06</v>
      </c>
      <c r="P124" s="15">
        <v>1.589</v>
      </c>
      <c r="Q124" s="15">
        <v>0.82499999999999996</v>
      </c>
      <c r="R124" s="15">
        <v>2.859</v>
      </c>
      <c r="S124" s="15">
        <v>9.8840000000000003</v>
      </c>
      <c r="U124" s="15">
        <v>273690.49800000002</v>
      </c>
      <c r="V124" s="15">
        <v>830</v>
      </c>
    </row>
    <row r="125" spans="2:22" x14ac:dyDescent="0.25">
      <c r="B125" s="15" t="s">
        <v>136</v>
      </c>
      <c r="C125" s="15" t="s">
        <v>207</v>
      </c>
      <c r="D125" s="15" t="s">
        <v>225</v>
      </c>
      <c r="E125" s="15">
        <v>2023</v>
      </c>
      <c r="F125" s="15" t="s">
        <v>162</v>
      </c>
      <c r="G125" s="15" t="s">
        <v>133</v>
      </c>
      <c r="H125" s="15" t="s">
        <v>136</v>
      </c>
      <c r="I125" s="15" t="s">
        <v>139</v>
      </c>
      <c r="J125" s="15" t="s">
        <v>141</v>
      </c>
      <c r="K125" s="15" t="s">
        <v>144</v>
      </c>
      <c r="L125" s="15" t="s">
        <v>319</v>
      </c>
      <c r="M125" s="15">
        <v>2.0910000000000002</v>
      </c>
      <c r="N125" s="15">
        <v>1.6639999999999999</v>
      </c>
      <c r="O125" s="15">
        <v>0.06</v>
      </c>
      <c r="P125" s="15">
        <v>1.617</v>
      </c>
      <c r="Q125" s="15">
        <v>0.96599999999999997</v>
      </c>
      <c r="R125" s="15">
        <v>2.8050000000000002</v>
      </c>
      <c r="S125" s="15">
        <v>9.93</v>
      </c>
      <c r="U125" s="15">
        <v>275929.89600000001</v>
      </c>
      <c r="V125" s="15">
        <v>780</v>
      </c>
    </row>
    <row r="126" spans="2:22" x14ac:dyDescent="0.25">
      <c r="B126" s="15" t="s">
        <v>136</v>
      </c>
      <c r="C126" s="15" t="s">
        <v>207</v>
      </c>
      <c r="D126" s="15" t="s">
        <v>225</v>
      </c>
      <c r="E126" s="15">
        <v>2023</v>
      </c>
      <c r="F126" s="15" t="s">
        <v>162</v>
      </c>
      <c r="G126" s="15" t="s">
        <v>133</v>
      </c>
      <c r="H126" s="15" t="s">
        <v>136</v>
      </c>
      <c r="I126" s="15" t="s">
        <v>139</v>
      </c>
      <c r="J126" s="15" t="s">
        <v>141</v>
      </c>
      <c r="K126" s="15" t="s">
        <v>144</v>
      </c>
      <c r="L126" s="15" t="s">
        <v>320</v>
      </c>
      <c r="M126" s="15">
        <v>2.4510000000000001</v>
      </c>
      <c r="N126" s="15">
        <v>1.9450000000000001</v>
      </c>
      <c r="O126" s="15">
        <v>0.13100000000000001</v>
      </c>
      <c r="P126" s="15">
        <v>2.0009999999999999</v>
      </c>
      <c r="Q126" s="15">
        <v>1.0860000000000001</v>
      </c>
      <c r="R126" s="15">
        <v>3.2280000000000002</v>
      </c>
      <c r="S126" s="15">
        <v>9.9949999999999992</v>
      </c>
      <c r="U126" s="15">
        <v>275494.04599999997</v>
      </c>
      <c r="V126" s="15">
        <v>220</v>
      </c>
    </row>
    <row r="127" spans="2:22" x14ac:dyDescent="0.25">
      <c r="B127" s="15" t="s">
        <v>136</v>
      </c>
      <c r="C127" s="15" t="s">
        <v>207</v>
      </c>
      <c r="D127" s="15" t="s">
        <v>225</v>
      </c>
      <c r="E127" s="15">
        <v>2023</v>
      </c>
      <c r="F127" s="15" t="s">
        <v>162</v>
      </c>
      <c r="G127" s="15" t="s">
        <v>133</v>
      </c>
      <c r="H127" s="15" t="s">
        <v>136</v>
      </c>
      <c r="I127" s="15" t="s">
        <v>139</v>
      </c>
      <c r="J127" s="15" t="s">
        <v>141</v>
      </c>
      <c r="K127" s="15" t="s">
        <v>144</v>
      </c>
      <c r="L127" s="15" t="s">
        <v>146</v>
      </c>
      <c r="M127" s="15">
        <v>2.4940000000000002</v>
      </c>
      <c r="N127" s="15">
        <v>2.7210000000000001</v>
      </c>
      <c r="O127" s="15">
        <v>0.28699999999999998</v>
      </c>
      <c r="P127" s="15">
        <v>1.4850000000000001</v>
      </c>
      <c r="Q127" s="15">
        <v>0.78900000000000003</v>
      </c>
      <c r="R127" s="15">
        <v>3.2360000000000002</v>
      </c>
      <c r="S127" s="15">
        <v>10.038</v>
      </c>
      <c r="U127" s="15">
        <v>276862.03899999999</v>
      </c>
      <c r="V127" s="15">
        <v>90</v>
      </c>
    </row>
    <row r="128" spans="2:22" x14ac:dyDescent="0.25">
      <c r="B128" s="15" t="s">
        <v>136</v>
      </c>
      <c r="C128" s="15" t="s">
        <v>207</v>
      </c>
      <c r="D128" s="15" t="s">
        <v>225</v>
      </c>
      <c r="E128" s="15">
        <v>2023</v>
      </c>
      <c r="F128" s="15" t="s">
        <v>162</v>
      </c>
      <c r="G128" s="15" t="s">
        <v>133</v>
      </c>
      <c r="H128" s="15" t="s">
        <v>136</v>
      </c>
      <c r="I128" s="15" t="s">
        <v>139</v>
      </c>
      <c r="J128" s="15" t="s">
        <v>141</v>
      </c>
      <c r="K128" s="15" t="s">
        <v>144</v>
      </c>
      <c r="L128" s="15" t="s">
        <v>354</v>
      </c>
      <c r="M128" s="15">
        <v>2.27</v>
      </c>
      <c r="N128" s="15">
        <v>2.16</v>
      </c>
      <c r="O128" s="15">
        <v>0.19700000000000001</v>
      </c>
      <c r="P128" s="15">
        <v>1.5309999999999999</v>
      </c>
      <c r="Q128" s="15">
        <v>0.81899999999999995</v>
      </c>
      <c r="R128" s="15">
        <v>2.7949999999999999</v>
      </c>
      <c r="S128" s="15">
        <v>9.8350000000000009</v>
      </c>
      <c r="U128" s="15">
        <v>267590.875</v>
      </c>
      <c r="V128" s="15">
        <v>120</v>
      </c>
    </row>
    <row r="129" spans="2:22" x14ac:dyDescent="0.25">
      <c r="B129" s="15" t="s">
        <v>136</v>
      </c>
      <c r="C129" s="15" t="s">
        <v>207</v>
      </c>
      <c r="D129" s="15" t="s">
        <v>226</v>
      </c>
      <c r="E129" s="15">
        <v>2023</v>
      </c>
      <c r="F129" s="15" t="s">
        <v>162</v>
      </c>
      <c r="G129" s="15" t="s">
        <v>133</v>
      </c>
      <c r="H129" s="15" t="s">
        <v>136</v>
      </c>
      <c r="I129" s="15" t="s">
        <v>139</v>
      </c>
      <c r="J129" s="15" t="s">
        <v>141</v>
      </c>
      <c r="K129" s="15" t="s">
        <v>144</v>
      </c>
      <c r="L129" s="15" t="s">
        <v>316</v>
      </c>
      <c r="M129" s="15">
        <v>1.4259999999999999</v>
      </c>
      <c r="N129" s="15">
        <v>1.4139999999999999</v>
      </c>
      <c r="O129" s="15">
        <v>3.6999999999999998E-2</v>
      </c>
      <c r="P129" s="15">
        <v>0.998</v>
      </c>
      <c r="Q129" s="15">
        <v>0.42299999999999999</v>
      </c>
      <c r="R129" s="15">
        <v>1.982</v>
      </c>
      <c r="S129" s="15">
        <v>10.603</v>
      </c>
      <c r="U129" s="15">
        <v>530569.85100000002</v>
      </c>
      <c r="V129" s="15">
        <v>1490</v>
      </c>
    </row>
    <row r="130" spans="2:22" x14ac:dyDescent="0.25">
      <c r="B130" s="15" t="s">
        <v>136</v>
      </c>
      <c r="C130" s="15" t="s">
        <v>207</v>
      </c>
      <c r="D130" s="15" t="s">
        <v>226</v>
      </c>
      <c r="E130" s="15">
        <v>2023</v>
      </c>
      <c r="F130" s="15" t="s">
        <v>162</v>
      </c>
      <c r="G130" s="15" t="s">
        <v>133</v>
      </c>
      <c r="H130" s="15" t="s">
        <v>136</v>
      </c>
      <c r="I130" s="15" t="s">
        <v>139</v>
      </c>
      <c r="J130" s="15" t="s">
        <v>141</v>
      </c>
      <c r="K130" s="15" t="s">
        <v>144</v>
      </c>
      <c r="L130" s="15" t="s">
        <v>317</v>
      </c>
      <c r="M130" s="15">
        <v>2.0129999999999999</v>
      </c>
      <c r="N130" s="15">
        <v>1.762</v>
      </c>
      <c r="O130" s="15">
        <v>3.5000000000000003E-2</v>
      </c>
      <c r="P130" s="15">
        <v>1.5529999999999999</v>
      </c>
      <c r="Q130" s="15">
        <v>0.73799999999999999</v>
      </c>
      <c r="R130" s="15">
        <v>2.7770000000000001</v>
      </c>
      <c r="S130" s="15">
        <v>10.63</v>
      </c>
      <c r="U130" s="15">
        <v>532494.40899999999</v>
      </c>
      <c r="V130" s="15">
        <v>2560</v>
      </c>
    </row>
    <row r="131" spans="2:22" x14ac:dyDescent="0.25">
      <c r="B131" s="15" t="s">
        <v>136</v>
      </c>
      <c r="C131" s="15" t="s">
        <v>207</v>
      </c>
      <c r="D131" s="15" t="s">
        <v>226</v>
      </c>
      <c r="E131" s="15">
        <v>2023</v>
      </c>
      <c r="F131" s="15" t="s">
        <v>162</v>
      </c>
      <c r="G131" s="15" t="s">
        <v>133</v>
      </c>
      <c r="H131" s="15" t="s">
        <v>136</v>
      </c>
      <c r="I131" s="15" t="s">
        <v>139</v>
      </c>
      <c r="J131" s="15" t="s">
        <v>141</v>
      </c>
      <c r="K131" s="15" t="s">
        <v>144</v>
      </c>
      <c r="L131" s="15" t="s">
        <v>318</v>
      </c>
      <c r="M131" s="15">
        <v>1.754</v>
      </c>
      <c r="N131" s="15">
        <v>1.546</v>
      </c>
      <c r="O131" s="15">
        <v>5.3999999999999999E-2</v>
      </c>
      <c r="P131" s="15">
        <v>1.365</v>
      </c>
      <c r="Q131" s="15">
        <v>0.64</v>
      </c>
      <c r="R131" s="15">
        <v>2.387</v>
      </c>
      <c r="S131" s="15">
        <v>10.637</v>
      </c>
      <c r="U131" s="15">
        <v>535378.08700000006</v>
      </c>
      <c r="V131" s="15">
        <v>830</v>
      </c>
    </row>
    <row r="132" spans="2:22" x14ac:dyDescent="0.25">
      <c r="B132" s="15" t="s">
        <v>136</v>
      </c>
      <c r="C132" s="15" t="s">
        <v>207</v>
      </c>
      <c r="D132" s="15" t="s">
        <v>226</v>
      </c>
      <c r="E132" s="15">
        <v>2023</v>
      </c>
      <c r="F132" s="15" t="s">
        <v>162</v>
      </c>
      <c r="G132" s="15" t="s">
        <v>133</v>
      </c>
      <c r="H132" s="15" t="s">
        <v>136</v>
      </c>
      <c r="I132" s="15" t="s">
        <v>139</v>
      </c>
      <c r="J132" s="15" t="s">
        <v>141</v>
      </c>
      <c r="K132" s="15" t="s">
        <v>144</v>
      </c>
      <c r="L132" s="15" t="s">
        <v>319</v>
      </c>
      <c r="M132" s="15">
        <v>1.655</v>
      </c>
      <c r="N132" s="15">
        <v>1.323</v>
      </c>
      <c r="O132" s="15">
        <v>4.7E-2</v>
      </c>
      <c r="P132" s="15">
        <v>1.329</v>
      </c>
      <c r="Q132" s="15">
        <v>0.75700000000000001</v>
      </c>
      <c r="R132" s="15">
        <v>2.19</v>
      </c>
      <c r="S132" s="15">
        <v>10.693</v>
      </c>
      <c r="U132" s="15">
        <v>539976.81200000003</v>
      </c>
      <c r="V132" s="15">
        <v>780</v>
      </c>
    </row>
    <row r="133" spans="2:22" x14ac:dyDescent="0.25">
      <c r="B133" s="15" t="s">
        <v>136</v>
      </c>
      <c r="C133" s="15" t="s">
        <v>207</v>
      </c>
      <c r="D133" s="15" t="s">
        <v>226</v>
      </c>
      <c r="E133" s="15">
        <v>2023</v>
      </c>
      <c r="F133" s="15" t="s">
        <v>162</v>
      </c>
      <c r="G133" s="15" t="s">
        <v>133</v>
      </c>
      <c r="H133" s="15" t="s">
        <v>136</v>
      </c>
      <c r="I133" s="15" t="s">
        <v>139</v>
      </c>
      <c r="J133" s="15" t="s">
        <v>141</v>
      </c>
      <c r="K133" s="15" t="s">
        <v>144</v>
      </c>
      <c r="L133" s="15" t="s">
        <v>320</v>
      </c>
      <c r="M133" s="15">
        <v>1.95</v>
      </c>
      <c r="N133" s="15">
        <v>1.51</v>
      </c>
      <c r="O133" s="15">
        <v>0.10199999999999999</v>
      </c>
      <c r="P133" s="15">
        <v>1.6080000000000001</v>
      </c>
      <c r="Q133" s="15">
        <v>0.93700000000000006</v>
      </c>
      <c r="R133" s="15">
        <v>2.5590000000000002</v>
      </c>
      <c r="S133" s="15">
        <v>10.743</v>
      </c>
      <c r="U133" s="15">
        <v>539331.74100000004</v>
      </c>
      <c r="V133" s="15">
        <v>220</v>
      </c>
    </row>
    <row r="134" spans="2:22" x14ac:dyDescent="0.25">
      <c r="B134" s="15" t="s">
        <v>136</v>
      </c>
      <c r="C134" s="15" t="s">
        <v>207</v>
      </c>
      <c r="D134" s="15" t="s">
        <v>226</v>
      </c>
      <c r="E134" s="15">
        <v>2023</v>
      </c>
      <c r="F134" s="15" t="s">
        <v>162</v>
      </c>
      <c r="G134" s="15" t="s">
        <v>133</v>
      </c>
      <c r="H134" s="15" t="s">
        <v>136</v>
      </c>
      <c r="I134" s="15" t="s">
        <v>139</v>
      </c>
      <c r="J134" s="15" t="s">
        <v>141</v>
      </c>
      <c r="K134" s="15" t="s">
        <v>144</v>
      </c>
      <c r="L134" s="15" t="s">
        <v>146</v>
      </c>
      <c r="M134" s="15">
        <v>2.0369999999999999</v>
      </c>
      <c r="N134" s="15">
        <v>2.145</v>
      </c>
      <c r="O134" s="15">
        <v>0.22600000000000001</v>
      </c>
      <c r="P134" s="15">
        <v>1.4950000000000001</v>
      </c>
      <c r="Q134" s="15">
        <v>0.82799999999999996</v>
      </c>
      <c r="R134" s="15">
        <v>2.4009999999999998</v>
      </c>
      <c r="S134" s="15">
        <v>10.787000000000001</v>
      </c>
      <c r="U134" s="15">
        <v>541756.63600000006</v>
      </c>
      <c r="V134" s="15">
        <v>90</v>
      </c>
    </row>
    <row r="135" spans="2:22" x14ac:dyDescent="0.25">
      <c r="B135" s="15" t="s">
        <v>136</v>
      </c>
      <c r="C135" s="15" t="s">
        <v>207</v>
      </c>
      <c r="D135" s="15" t="s">
        <v>226</v>
      </c>
      <c r="E135" s="15">
        <v>2023</v>
      </c>
      <c r="F135" s="15" t="s">
        <v>162</v>
      </c>
      <c r="G135" s="15" t="s">
        <v>133</v>
      </c>
      <c r="H135" s="15" t="s">
        <v>136</v>
      </c>
      <c r="I135" s="15" t="s">
        <v>139</v>
      </c>
      <c r="J135" s="15" t="s">
        <v>141</v>
      </c>
      <c r="K135" s="15" t="s">
        <v>144</v>
      </c>
      <c r="L135" s="15" t="s">
        <v>354</v>
      </c>
      <c r="M135" s="15">
        <v>2.0179999999999998</v>
      </c>
      <c r="N135" s="15">
        <v>1.8919999999999999</v>
      </c>
      <c r="O135" s="15">
        <v>0.17299999999999999</v>
      </c>
      <c r="P135" s="15">
        <v>1.5529999999999999</v>
      </c>
      <c r="Q135" s="15">
        <v>0.72599999999999998</v>
      </c>
      <c r="R135" s="15">
        <v>2.512</v>
      </c>
      <c r="S135" s="15">
        <v>10.552</v>
      </c>
      <c r="U135" s="15">
        <v>523964.82</v>
      </c>
      <c r="V135" s="15">
        <v>120</v>
      </c>
    </row>
    <row r="136" spans="2:22" x14ac:dyDescent="0.25">
      <c r="B136" s="15" t="s">
        <v>136</v>
      </c>
      <c r="C136" s="15" t="s">
        <v>207</v>
      </c>
      <c r="D136" s="15" t="s">
        <v>227</v>
      </c>
      <c r="E136" s="15">
        <v>2023</v>
      </c>
      <c r="F136" s="15" t="s">
        <v>162</v>
      </c>
      <c r="G136" s="15" t="s">
        <v>133</v>
      </c>
      <c r="H136" s="15" t="s">
        <v>136</v>
      </c>
      <c r="I136" s="15" t="s">
        <v>139</v>
      </c>
      <c r="J136" s="15" t="s">
        <v>141</v>
      </c>
      <c r="K136" s="15" t="s">
        <v>144</v>
      </c>
      <c r="L136" s="15" t="s">
        <v>316</v>
      </c>
      <c r="M136" s="15">
        <v>1.238</v>
      </c>
      <c r="N136" s="15">
        <v>1.232</v>
      </c>
      <c r="O136" s="15">
        <v>3.2000000000000001E-2</v>
      </c>
      <c r="P136" s="15">
        <v>0.872</v>
      </c>
      <c r="Q136" s="15">
        <v>0.39200000000000002</v>
      </c>
      <c r="R136" s="15">
        <v>1.696</v>
      </c>
      <c r="S136" s="15">
        <v>10.603</v>
      </c>
      <c r="U136" s="15">
        <v>530567.88100000005</v>
      </c>
      <c r="V136" s="15">
        <v>1490</v>
      </c>
    </row>
    <row r="137" spans="2:22" x14ac:dyDescent="0.25">
      <c r="B137" s="15" t="s">
        <v>136</v>
      </c>
      <c r="C137" s="15" t="s">
        <v>207</v>
      </c>
      <c r="D137" s="15" t="s">
        <v>227</v>
      </c>
      <c r="E137" s="15">
        <v>2023</v>
      </c>
      <c r="F137" s="15" t="s">
        <v>162</v>
      </c>
      <c r="G137" s="15" t="s">
        <v>133</v>
      </c>
      <c r="H137" s="15" t="s">
        <v>136</v>
      </c>
      <c r="I137" s="15" t="s">
        <v>139</v>
      </c>
      <c r="J137" s="15" t="s">
        <v>141</v>
      </c>
      <c r="K137" s="15" t="s">
        <v>144</v>
      </c>
      <c r="L137" s="15" t="s">
        <v>317</v>
      </c>
      <c r="M137" s="15">
        <v>1.6879999999999999</v>
      </c>
      <c r="N137" s="15">
        <v>1.524</v>
      </c>
      <c r="O137" s="15">
        <v>0.03</v>
      </c>
      <c r="P137" s="15">
        <v>1.2470000000000001</v>
      </c>
      <c r="Q137" s="15">
        <v>0.61899999999999999</v>
      </c>
      <c r="R137" s="15">
        <v>2.2970000000000002</v>
      </c>
      <c r="S137" s="15">
        <v>10.63</v>
      </c>
      <c r="U137" s="15">
        <v>532493.73</v>
      </c>
      <c r="V137" s="15">
        <v>2560</v>
      </c>
    </row>
    <row r="138" spans="2:22" x14ac:dyDescent="0.25">
      <c r="B138" s="15" t="s">
        <v>136</v>
      </c>
      <c r="C138" s="15" t="s">
        <v>207</v>
      </c>
      <c r="D138" s="15" t="s">
        <v>227</v>
      </c>
      <c r="E138" s="15">
        <v>2023</v>
      </c>
      <c r="F138" s="15" t="s">
        <v>162</v>
      </c>
      <c r="G138" s="15" t="s">
        <v>133</v>
      </c>
      <c r="H138" s="15" t="s">
        <v>136</v>
      </c>
      <c r="I138" s="15" t="s">
        <v>139</v>
      </c>
      <c r="J138" s="15" t="s">
        <v>141</v>
      </c>
      <c r="K138" s="15" t="s">
        <v>144</v>
      </c>
      <c r="L138" s="15" t="s">
        <v>318</v>
      </c>
      <c r="M138" s="15">
        <v>1.5249999999999999</v>
      </c>
      <c r="N138" s="15">
        <v>1.2749999999999999</v>
      </c>
      <c r="O138" s="15">
        <v>4.3999999999999997E-2</v>
      </c>
      <c r="P138" s="15">
        <v>1.194</v>
      </c>
      <c r="Q138" s="15">
        <v>0.6</v>
      </c>
      <c r="R138" s="15">
        <v>2.0190000000000001</v>
      </c>
      <c r="S138" s="15">
        <v>10.638</v>
      </c>
      <c r="U138" s="15">
        <v>535372.74699999997</v>
      </c>
      <c r="V138" s="15">
        <v>830</v>
      </c>
    </row>
    <row r="139" spans="2:22" x14ac:dyDescent="0.25">
      <c r="B139" s="15" t="s">
        <v>136</v>
      </c>
      <c r="C139" s="15" t="s">
        <v>207</v>
      </c>
      <c r="D139" s="15" t="s">
        <v>227</v>
      </c>
      <c r="E139" s="15">
        <v>2023</v>
      </c>
      <c r="F139" s="15" t="s">
        <v>162</v>
      </c>
      <c r="G139" s="15" t="s">
        <v>133</v>
      </c>
      <c r="H139" s="15" t="s">
        <v>136</v>
      </c>
      <c r="I139" s="15" t="s">
        <v>139</v>
      </c>
      <c r="J139" s="15" t="s">
        <v>141</v>
      </c>
      <c r="K139" s="15" t="s">
        <v>144</v>
      </c>
      <c r="L139" s="15" t="s">
        <v>319</v>
      </c>
      <c r="M139" s="15">
        <v>1.42</v>
      </c>
      <c r="N139" s="15">
        <v>1.0660000000000001</v>
      </c>
      <c r="O139" s="15">
        <v>3.7999999999999999E-2</v>
      </c>
      <c r="P139" s="15">
        <v>1.196</v>
      </c>
      <c r="Q139" s="15">
        <v>0.70099999999999996</v>
      </c>
      <c r="R139" s="15">
        <v>1.871</v>
      </c>
      <c r="S139" s="15">
        <v>10.693</v>
      </c>
      <c r="U139" s="15">
        <v>539978.75</v>
      </c>
      <c r="V139" s="15">
        <v>780</v>
      </c>
    </row>
    <row r="140" spans="2:22" x14ac:dyDescent="0.25">
      <c r="B140" s="15" t="s">
        <v>136</v>
      </c>
      <c r="C140" s="15" t="s">
        <v>207</v>
      </c>
      <c r="D140" s="15" t="s">
        <v>227</v>
      </c>
      <c r="E140" s="15">
        <v>2023</v>
      </c>
      <c r="F140" s="15" t="s">
        <v>162</v>
      </c>
      <c r="G140" s="15" t="s">
        <v>133</v>
      </c>
      <c r="H140" s="15" t="s">
        <v>136</v>
      </c>
      <c r="I140" s="15" t="s">
        <v>139</v>
      </c>
      <c r="J140" s="15" t="s">
        <v>141</v>
      </c>
      <c r="K140" s="15" t="s">
        <v>144</v>
      </c>
      <c r="L140" s="15" t="s">
        <v>320</v>
      </c>
      <c r="M140" s="15">
        <v>1.615</v>
      </c>
      <c r="N140" s="15">
        <v>1.321</v>
      </c>
      <c r="O140" s="15">
        <v>8.8999999999999996E-2</v>
      </c>
      <c r="P140" s="15">
        <v>1.26</v>
      </c>
      <c r="Q140" s="15">
        <v>0.74099999999999999</v>
      </c>
      <c r="R140" s="15">
        <v>2.1309999999999998</v>
      </c>
      <c r="S140" s="15">
        <v>10.744</v>
      </c>
      <c r="U140" s="15">
        <v>539331.91099999996</v>
      </c>
      <c r="V140" s="15">
        <v>220</v>
      </c>
    </row>
    <row r="141" spans="2:22" x14ac:dyDescent="0.25">
      <c r="B141" s="15" t="s">
        <v>136</v>
      </c>
      <c r="C141" s="15" t="s">
        <v>207</v>
      </c>
      <c r="D141" s="15" t="s">
        <v>227</v>
      </c>
      <c r="E141" s="15">
        <v>2023</v>
      </c>
      <c r="F141" s="15" t="s">
        <v>162</v>
      </c>
      <c r="G141" s="15" t="s">
        <v>133</v>
      </c>
      <c r="H141" s="15" t="s">
        <v>136</v>
      </c>
      <c r="I141" s="15" t="s">
        <v>139</v>
      </c>
      <c r="J141" s="15" t="s">
        <v>141</v>
      </c>
      <c r="K141" s="15" t="s">
        <v>144</v>
      </c>
      <c r="L141" s="15" t="s">
        <v>146</v>
      </c>
      <c r="M141" s="15">
        <v>1.7549999999999999</v>
      </c>
      <c r="N141" s="15">
        <v>1.8069999999999999</v>
      </c>
      <c r="O141" s="15">
        <v>0.19</v>
      </c>
      <c r="P141" s="15">
        <v>1.327</v>
      </c>
      <c r="Q141" s="15">
        <v>0.71799999999999997</v>
      </c>
      <c r="R141" s="15">
        <v>2.2509999999999999</v>
      </c>
      <c r="S141" s="15">
        <v>10.787000000000001</v>
      </c>
      <c r="U141" s="15">
        <v>541754.31799999997</v>
      </c>
      <c r="V141" s="15">
        <v>90</v>
      </c>
    </row>
    <row r="142" spans="2:22" x14ac:dyDescent="0.25">
      <c r="B142" s="15" t="s">
        <v>136</v>
      </c>
      <c r="C142" s="15" t="s">
        <v>207</v>
      </c>
      <c r="D142" s="15" t="s">
        <v>227</v>
      </c>
      <c r="E142" s="15">
        <v>2023</v>
      </c>
      <c r="F142" s="15" t="s">
        <v>162</v>
      </c>
      <c r="G142" s="15" t="s">
        <v>133</v>
      </c>
      <c r="H142" s="15" t="s">
        <v>136</v>
      </c>
      <c r="I142" s="15" t="s">
        <v>139</v>
      </c>
      <c r="J142" s="15" t="s">
        <v>141</v>
      </c>
      <c r="K142" s="15" t="s">
        <v>144</v>
      </c>
      <c r="L142" s="15" t="s">
        <v>354</v>
      </c>
      <c r="M142" s="15">
        <v>1.8169999999999999</v>
      </c>
      <c r="N142" s="15">
        <v>1.7090000000000001</v>
      </c>
      <c r="O142" s="15">
        <v>0.156</v>
      </c>
      <c r="P142" s="15">
        <v>1.2889999999999999</v>
      </c>
      <c r="Q142" s="15">
        <v>0.64200000000000002</v>
      </c>
      <c r="R142" s="15">
        <v>2.4729999999999999</v>
      </c>
      <c r="S142" s="15">
        <v>10.552</v>
      </c>
      <c r="U142" s="15">
        <v>523972.63299999997</v>
      </c>
      <c r="V142" s="15">
        <v>120</v>
      </c>
    </row>
    <row r="143" spans="2:22" x14ac:dyDescent="0.25">
      <c r="B143" s="15" t="s">
        <v>136</v>
      </c>
      <c r="C143" s="15" t="s">
        <v>207</v>
      </c>
      <c r="D143" s="15" t="s">
        <v>228</v>
      </c>
      <c r="E143" s="15">
        <v>2023</v>
      </c>
      <c r="F143" s="15" t="s">
        <v>162</v>
      </c>
      <c r="G143" s="15" t="s">
        <v>133</v>
      </c>
      <c r="H143" s="15" t="s">
        <v>136</v>
      </c>
      <c r="I143" s="15" t="s">
        <v>139</v>
      </c>
      <c r="J143" s="15" t="s">
        <v>141</v>
      </c>
      <c r="K143" s="15" t="s">
        <v>144</v>
      </c>
      <c r="L143" s="15" t="s">
        <v>316</v>
      </c>
      <c r="M143" s="15">
        <v>1.05</v>
      </c>
      <c r="N143" s="15">
        <v>1.0069999999999999</v>
      </c>
      <c r="O143" s="15">
        <v>2.5999999999999999E-2</v>
      </c>
      <c r="P143" s="15">
        <v>0.755</v>
      </c>
      <c r="Q143" s="15">
        <v>0.34599999999999997</v>
      </c>
      <c r="R143" s="15">
        <v>1.452</v>
      </c>
      <c r="S143" s="15">
        <v>11.484999999999999</v>
      </c>
      <c r="U143" s="15">
        <v>831816.38399999996</v>
      </c>
      <c r="V143" s="15">
        <v>1490</v>
      </c>
    </row>
    <row r="144" spans="2:22" x14ac:dyDescent="0.25">
      <c r="B144" s="15" t="s">
        <v>136</v>
      </c>
      <c r="C144" s="15" t="s">
        <v>207</v>
      </c>
      <c r="D144" s="15" t="s">
        <v>228</v>
      </c>
      <c r="E144" s="15">
        <v>2023</v>
      </c>
      <c r="F144" s="15" t="s">
        <v>162</v>
      </c>
      <c r="G144" s="15" t="s">
        <v>133</v>
      </c>
      <c r="H144" s="15" t="s">
        <v>136</v>
      </c>
      <c r="I144" s="15" t="s">
        <v>139</v>
      </c>
      <c r="J144" s="15" t="s">
        <v>141</v>
      </c>
      <c r="K144" s="15" t="s">
        <v>144</v>
      </c>
      <c r="L144" s="15" t="s">
        <v>317</v>
      </c>
      <c r="M144" s="15">
        <v>1.415</v>
      </c>
      <c r="N144" s="15">
        <v>1.2529999999999999</v>
      </c>
      <c r="O144" s="15">
        <v>2.5000000000000001E-2</v>
      </c>
      <c r="P144" s="15">
        <v>1.0580000000000001</v>
      </c>
      <c r="Q144" s="15">
        <v>0.52500000000000002</v>
      </c>
      <c r="R144" s="15">
        <v>1.9610000000000001</v>
      </c>
      <c r="S144" s="15">
        <v>11.503</v>
      </c>
      <c r="U144" s="15">
        <v>834633.93200000003</v>
      </c>
      <c r="V144" s="15">
        <v>2560</v>
      </c>
    </row>
    <row r="145" spans="2:22" x14ac:dyDescent="0.25">
      <c r="B145" s="15" t="s">
        <v>136</v>
      </c>
      <c r="C145" s="15" t="s">
        <v>207</v>
      </c>
      <c r="D145" s="15" t="s">
        <v>228</v>
      </c>
      <c r="E145" s="15">
        <v>2023</v>
      </c>
      <c r="F145" s="15" t="s">
        <v>162</v>
      </c>
      <c r="G145" s="15" t="s">
        <v>133</v>
      </c>
      <c r="H145" s="15" t="s">
        <v>136</v>
      </c>
      <c r="I145" s="15" t="s">
        <v>139</v>
      </c>
      <c r="J145" s="15" t="s">
        <v>141</v>
      </c>
      <c r="K145" s="15" t="s">
        <v>144</v>
      </c>
      <c r="L145" s="15" t="s">
        <v>318</v>
      </c>
      <c r="M145" s="15">
        <v>1.3029999999999999</v>
      </c>
      <c r="N145" s="15">
        <v>1.052</v>
      </c>
      <c r="O145" s="15">
        <v>3.6999999999999998E-2</v>
      </c>
      <c r="P145" s="15">
        <v>1.01</v>
      </c>
      <c r="Q145" s="15">
        <v>0.53400000000000003</v>
      </c>
      <c r="R145" s="15">
        <v>1.742</v>
      </c>
      <c r="S145" s="15">
        <v>11.541</v>
      </c>
      <c r="U145" s="15">
        <v>838873.10100000002</v>
      </c>
      <c r="V145" s="15">
        <v>830</v>
      </c>
    </row>
    <row r="146" spans="2:22" x14ac:dyDescent="0.25">
      <c r="B146" s="15" t="s">
        <v>136</v>
      </c>
      <c r="C146" s="15" t="s">
        <v>207</v>
      </c>
      <c r="D146" s="15" t="s">
        <v>228</v>
      </c>
      <c r="E146" s="15">
        <v>2023</v>
      </c>
      <c r="F146" s="15" t="s">
        <v>162</v>
      </c>
      <c r="G146" s="15" t="s">
        <v>133</v>
      </c>
      <c r="H146" s="15" t="s">
        <v>136</v>
      </c>
      <c r="I146" s="15" t="s">
        <v>139</v>
      </c>
      <c r="J146" s="15" t="s">
        <v>141</v>
      </c>
      <c r="K146" s="15" t="s">
        <v>144</v>
      </c>
      <c r="L146" s="15" t="s">
        <v>319</v>
      </c>
      <c r="M146" s="15">
        <v>1.274</v>
      </c>
      <c r="N146" s="15">
        <v>0.96099999999999997</v>
      </c>
      <c r="O146" s="15">
        <v>3.4000000000000002E-2</v>
      </c>
      <c r="P146" s="15">
        <v>1.0489999999999999</v>
      </c>
      <c r="Q146" s="15">
        <v>0.61299999999999999</v>
      </c>
      <c r="R146" s="15">
        <v>1.6879999999999999</v>
      </c>
      <c r="S146" s="15">
        <v>11.608000000000001</v>
      </c>
      <c r="U146" s="15">
        <v>845264.77300000004</v>
      </c>
      <c r="V146" s="15">
        <v>780</v>
      </c>
    </row>
    <row r="147" spans="2:22" x14ac:dyDescent="0.25">
      <c r="B147" s="15" t="s">
        <v>136</v>
      </c>
      <c r="C147" s="15" t="s">
        <v>207</v>
      </c>
      <c r="D147" s="15" t="s">
        <v>228</v>
      </c>
      <c r="E147" s="15">
        <v>2023</v>
      </c>
      <c r="F147" s="15" t="s">
        <v>162</v>
      </c>
      <c r="G147" s="15" t="s">
        <v>133</v>
      </c>
      <c r="H147" s="15" t="s">
        <v>136</v>
      </c>
      <c r="I147" s="15" t="s">
        <v>139</v>
      </c>
      <c r="J147" s="15" t="s">
        <v>141</v>
      </c>
      <c r="K147" s="15" t="s">
        <v>144</v>
      </c>
      <c r="L147" s="15" t="s">
        <v>320</v>
      </c>
      <c r="M147" s="15">
        <v>1.502</v>
      </c>
      <c r="N147" s="15">
        <v>1.2110000000000001</v>
      </c>
      <c r="O147" s="15">
        <v>8.2000000000000003E-2</v>
      </c>
      <c r="P147" s="15">
        <v>1.24</v>
      </c>
      <c r="Q147" s="15">
        <v>0.66900000000000004</v>
      </c>
      <c r="R147" s="15">
        <v>1.9810000000000001</v>
      </c>
      <c r="S147" s="15">
        <v>11.648</v>
      </c>
      <c r="U147" s="15">
        <v>845257.11300000001</v>
      </c>
      <c r="V147" s="15">
        <v>220</v>
      </c>
    </row>
    <row r="148" spans="2:22" x14ac:dyDescent="0.25">
      <c r="B148" s="15" t="s">
        <v>136</v>
      </c>
      <c r="C148" s="15" t="s">
        <v>207</v>
      </c>
      <c r="D148" s="15" t="s">
        <v>228</v>
      </c>
      <c r="E148" s="15">
        <v>2023</v>
      </c>
      <c r="F148" s="15" t="s">
        <v>162</v>
      </c>
      <c r="G148" s="15" t="s">
        <v>133</v>
      </c>
      <c r="H148" s="15" t="s">
        <v>136</v>
      </c>
      <c r="I148" s="15" t="s">
        <v>139</v>
      </c>
      <c r="J148" s="15" t="s">
        <v>141</v>
      </c>
      <c r="K148" s="15" t="s">
        <v>144</v>
      </c>
      <c r="L148" s="15" t="s">
        <v>146</v>
      </c>
      <c r="M148" s="15">
        <v>1.679</v>
      </c>
      <c r="N148" s="15">
        <v>1.9179999999999999</v>
      </c>
      <c r="O148" s="15">
        <v>0.20200000000000001</v>
      </c>
      <c r="P148" s="15">
        <v>1.1950000000000001</v>
      </c>
      <c r="Q148" s="15">
        <v>0.68</v>
      </c>
      <c r="R148" s="15">
        <v>2.085</v>
      </c>
      <c r="S148" s="15">
        <v>11.696</v>
      </c>
      <c r="U148" s="15">
        <v>848759.21299999999</v>
      </c>
      <c r="V148" s="15">
        <v>90</v>
      </c>
    </row>
    <row r="149" spans="2:22" x14ac:dyDescent="0.25">
      <c r="B149" s="15" t="s">
        <v>136</v>
      </c>
      <c r="C149" s="15" t="s">
        <v>207</v>
      </c>
      <c r="D149" s="15" t="s">
        <v>228</v>
      </c>
      <c r="E149" s="15">
        <v>2023</v>
      </c>
      <c r="F149" s="15" t="s">
        <v>162</v>
      </c>
      <c r="G149" s="15" t="s">
        <v>133</v>
      </c>
      <c r="H149" s="15" t="s">
        <v>136</v>
      </c>
      <c r="I149" s="15" t="s">
        <v>139</v>
      </c>
      <c r="J149" s="15" t="s">
        <v>141</v>
      </c>
      <c r="K149" s="15" t="s">
        <v>144</v>
      </c>
      <c r="L149" s="15" t="s">
        <v>354</v>
      </c>
      <c r="M149" s="15">
        <v>1.492</v>
      </c>
      <c r="N149" s="15">
        <v>1.399</v>
      </c>
      <c r="O149" s="15">
        <v>0.128</v>
      </c>
      <c r="P149" s="15">
        <v>1.0269999999999999</v>
      </c>
      <c r="Q149" s="15">
        <v>0.57699999999999996</v>
      </c>
      <c r="R149" s="15">
        <v>1.9</v>
      </c>
      <c r="S149" s="15">
        <v>11.417</v>
      </c>
      <c r="U149" s="15">
        <v>822881.24300000002</v>
      </c>
      <c r="V149" s="15">
        <v>120</v>
      </c>
    </row>
    <row r="150" spans="2:22" x14ac:dyDescent="0.25">
      <c r="B150" s="15" t="s">
        <v>136</v>
      </c>
      <c r="C150" s="15" t="s">
        <v>207</v>
      </c>
      <c r="D150" s="15" t="s">
        <v>229</v>
      </c>
      <c r="E150" s="15">
        <v>2023</v>
      </c>
      <c r="F150" s="15" t="s">
        <v>162</v>
      </c>
      <c r="G150" s="15" t="s">
        <v>133</v>
      </c>
      <c r="H150" s="15" t="s">
        <v>136</v>
      </c>
      <c r="I150" s="15" t="s">
        <v>139</v>
      </c>
      <c r="J150" s="15" t="s">
        <v>141</v>
      </c>
      <c r="K150" s="15" t="s">
        <v>144</v>
      </c>
      <c r="L150" s="15" t="s">
        <v>316</v>
      </c>
      <c r="M150" s="15">
        <v>0.90700000000000003</v>
      </c>
      <c r="N150" s="15">
        <v>0.86899999999999999</v>
      </c>
      <c r="O150" s="15">
        <v>2.3E-2</v>
      </c>
      <c r="P150" s="15">
        <v>0.65700000000000003</v>
      </c>
      <c r="Q150" s="15">
        <v>0.3</v>
      </c>
      <c r="R150" s="15">
        <v>1.24</v>
      </c>
      <c r="S150" s="15">
        <v>11.484999999999999</v>
      </c>
      <c r="U150" s="15">
        <v>831813.19</v>
      </c>
      <c r="V150" s="15">
        <v>1490</v>
      </c>
    </row>
    <row r="151" spans="2:22" x14ac:dyDescent="0.25">
      <c r="B151" s="15" t="s">
        <v>136</v>
      </c>
      <c r="C151" s="15" t="s">
        <v>207</v>
      </c>
      <c r="D151" s="15" t="s">
        <v>229</v>
      </c>
      <c r="E151" s="15">
        <v>2023</v>
      </c>
      <c r="F151" s="15" t="s">
        <v>162</v>
      </c>
      <c r="G151" s="15" t="s">
        <v>133</v>
      </c>
      <c r="H151" s="15" t="s">
        <v>136</v>
      </c>
      <c r="I151" s="15" t="s">
        <v>139</v>
      </c>
      <c r="J151" s="15" t="s">
        <v>141</v>
      </c>
      <c r="K151" s="15" t="s">
        <v>144</v>
      </c>
      <c r="L151" s="15" t="s">
        <v>317</v>
      </c>
      <c r="M151" s="15">
        <v>1.2130000000000001</v>
      </c>
      <c r="N151" s="15">
        <v>1.0900000000000001</v>
      </c>
      <c r="O151" s="15">
        <v>2.1999999999999999E-2</v>
      </c>
      <c r="P151" s="15">
        <v>0.90700000000000003</v>
      </c>
      <c r="Q151" s="15">
        <v>0.45100000000000001</v>
      </c>
      <c r="R151" s="15">
        <v>1.6519999999999999</v>
      </c>
      <c r="S151" s="15">
        <v>11.503</v>
      </c>
      <c r="U151" s="15">
        <v>834652.02800000005</v>
      </c>
      <c r="V151" s="15">
        <v>2560</v>
      </c>
    </row>
    <row r="152" spans="2:22" x14ac:dyDescent="0.25">
      <c r="B152" s="15" t="s">
        <v>136</v>
      </c>
      <c r="C152" s="15" t="s">
        <v>207</v>
      </c>
      <c r="D152" s="15" t="s">
        <v>229</v>
      </c>
      <c r="E152" s="15">
        <v>2023</v>
      </c>
      <c r="F152" s="15" t="s">
        <v>162</v>
      </c>
      <c r="G152" s="15" t="s">
        <v>133</v>
      </c>
      <c r="H152" s="15" t="s">
        <v>136</v>
      </c>
      <c r="I152" s="15" t="s">
        <v>139</v>
      </c>
      <c r="J152" s="15" t="s">
        <v>141</v>
      </c>
      <c r="K152" s="15" t="s">
        <v>144</v>
      </c>
      <c r="L152" s="15" t="s">
        <v>318</v>
      </c>
      <c r="M152" s="15">
        <v>1.1779999999999999</v>
      </c>
      <c r="N152" s="15">
        <v>0.95499999999999996</v>
      </c>
      <c r="O152" s="15">
        <v>3.3000000000000002E-2</v>
      </c>
      <c r="P152" s="15">
        <v>0.91600000000000004</v>
      </c>
      <c r="Q152" s="15">
        <v>0.50700000000000001</v>
      </c>
      <c r="R152" s="15">
        <v>1.57</v>
      </c>
      <c r="S152" s="15">
        <v>11.541</v>
      </c>
      <c r="U152" s="15">
        <v>838876.18200000003</v>
      </c>
      <c r="V152" s="15">
        <v>830</v>
      </c>
    </row>
    <row r="153" spans="2:22" x14ac:dyDescent="0.25">
      <c r="B153" s="15" t="s">
        <v>136</v>
      </c>
      <c r="C153" s="15" t="s">
        <v>207</v>
      </c>
      <c r="D153" s="15" t="s">
        <v>229</v>
      </c>
      <c r="E153" s="15">
        <v>2023</v>
      </c>
      <c r="F153" s="15" t="s">
        <v>162</v>
      </c>
      <c r="G153" s="15" t="s">
        <v>133</v>
      </c>
      <c r="H153" s="15" t="s">
        <v>136</v>
      </c>
      <c r="I153" s="15" t="s">
        <v>139</v>
      </c>
      <c r="J153" s="15" t="s">
        <v>141</v>
      </c>
      <c r="K153" s="15" t="s">
        <v>144</v>
      </c>
      <c r="L153" s="15" t="s">
        <v>319</v>
      </c>
      <c r="M153" s="15">
        <v>1.1819999999999999</v>
      </c>
      <c r="N153" s="15">
        <v>0.89500000000000002</v>
      </c>
      <c r="O153" s="15">
        <v>3.2000000000000001E-2</v>
      </c>
      <c r="P153" s="15">
        <v>1.0189999999999999</v>
      </c>
      <c r="Q153" s="15">
        <v>0.58399999999999996</v>
      </c>
      <c r="R153" s="15">
        <v>1.5329999999999999</v>
      </c>
      <c r="S153" s="15">
        <v>11.608000000000001</v>
      </c>
      <c r="U153" s="15">
        <v>845270.777</v>
      </c>
      <c r="V153" s="15">
        <v>780</v>
      </c>
    </row>
    <row r="154" spans="2:22" x14ac:dyDescent="0.25">
      <c r="B154" s="15" t="s">
        <v>136</v>
      </c>
      <c r="C154" s="15" t="s">
        <v>207</v>
      </c>
      <c r="D154" s="15" t="s">
        <v>229</v>
      </c>
      <c r="E154" s="15">
        <v>2023</v>
      </c>
      <c r="F154" s="15" t="s">
        <v>162</v>
      </c>
      <c r="G154" s="15" t="s">
        <v>133</v>
      </c>
      <c r="H154" s="15" t="s">
        <v>136</v>
      </c>
      <c r="I154" s="15" t="s">
        <v>139</v>
      </c>
      <c r="J154" s="15" t="s">
        <v>141</v>
      </c>
      <c r="K154" s="15" t="s">
        <v>144</v>
      </c>
      <c r="L154" s="15" t="s">
        <v>320</v>
      </c>
      <c r="M154" s="15">
        <v>1.4390000000000001</v>
      </c>
      <c r="N154" s="15">
        <v>1.1180000000000001</v>
      </c>
      <c r="O154" s="15">
        <v>7.4999999999999997E-2</v>
      </c>
      <c r="P154" s="15">
        <v>1.147</v>
      </c>
      <c r="Q154" s="15">
        <v>0.71199999999999997</v>
      </c>
      <c r="R154" s="15">
        <v>1.9490000000000001</v>
      </c>
      <c r="S154" s="15">
        <v>11.648</v>
      </c>
      <c r="U154" s="15">
        <v>845252.93299999996</v>
      </c>
      <c r="V154" s="15">
        <v>220</v>
      </c>
    </row>
    <row r="155" spans="2:22" x14ac:dyDescent="0.25">
      <c r="B155" s="15" t="s">
        <v>136</v>
      </c>
      <c r="C155" s="15" t="s">
        <v>207</v>
      </c>
      <c r="D155" s="15" t="s">
        <v>229</v>
      </c>
      <c r="E155" s="15">
        <v>2023</v>
      </c>
      <c r="F155" s="15" t="s">
        <v>162</v>
      </c>
      <c r="G155" s="15" t="s">
        <v>133</v>
      </c>
      <c r="H155" s="15" t="s">
        <v>136</v>
      </c>
      <c r="I155" s="15" t="s">
        <v>139</v>
      </c>
      <c r="J155" s="15" t="s">
        <v>141</v>
      </c>
      <c r="K155" s="15" t="s">
        <v>144</v>
      </c>
      <c r="L155" s="15" t="s">
        <v>146</v>
      </c>
      <c r="M155" s="15">
        <v>1.5920000000000001</v>
      </c>
      <c r="N155" s="15">
        <v>1.738</v>
      </c>
      <c r="O155" s="15">
        <v>0.183</v>
      </c>
      <c r="P155" s="15">
        <v>1.115</v>
      </c>
      <c r="Q155" s="15">
        <v>0.71199999999999997</v>
      </c>
      <c r="R155" s="15">
        <v>1.974</v>
      </c>
      <c r="S155" s="15">
        <v>11.696</v>
      </c>
      <c r="U155" s="15">
        <v>848746.78700000001</v>
      </c>
      <c r="V155" s="15">
        <v>90</v>
      </c>
    </row>
    <row r="156" spans="2:22" x14ac:dyDescent="0.25">
      <c r="B156" s="15" t="s">
        <v>136</v>
      </c>
      <c r="C156" s="15" t="s">
        <v>207</v>
      </c>
      <c r="D156" s="15" t="s">
        <v>229</v>
      </c>
      <c r="E156" s="15">
        <v>2023</v>
      </c>
      <c r="F156" s="15" t="s">
        <v>162</v>
      </c>
      <c r="G156" s="15" t="s">
        <v>133</v>
      </c>
      <c r="H156" s="15" t="s">
        <v>136</v>
      </c>
      <c r="I156" s="15" t="s">
        <v>139</v>
      </c>
      <c r="J156" s="15" t="s">
        <v>141</v>
      </c>
      <c r="K156" s="15" t="s">
        <v>144</v>
      </c>
      <c r="L156" s="15" t="s">
        <v>354</v>
      </c>
      <c r="M156" s="15">
        <v>1.2689999999999999</v>
      </c>
      <c r="N156" s="15">
        <v>1.1299999999999999</v>
      </c>
      <c r="O156" s="15">
        <v>0.10299999999999999</v>
      </c>
      <c r="P156" s="15">
        <v>0.93400000000000005</v>
      </c>
      <c r="Q156" s="15">
        <v>0.52200000000000002</v>
      </c>
      <c r="R156" s="15">
        <v>1.766</v>
      </c>
      <c r="S156" s="15">
        <v>11.417</v>
      </c>
      <c r="U156" s="15">
        <v>822844.74600000004</v>
      </c>
      <c r="V156" s="15">
        <v>120</v>
      </c>
    </row>
    <row r="157" spans="2:22" x14ac:dyDescent="0.25">
      <c r="B157" s="15" t="s">
        <v>136</v>
      </c>
      <c r="C157" s="15" t="s">
        <v>207</v>
      </c>
      <c r="D157" s="15" t="s">
        <v>230</v>
      </c>
      <c r="E157" s="15">
        <v>2023</v>
      </c>
      <c r="F157" s="15" t="s">
        <v>162</v>
      </c>
      <c r="G157" s="15" t="s">
        <v>133</v>
      </c>
      <c r="H157" s="15" t="s">
        <v>136</v>
      </c>
      <c r="I157" s="15" t="s">
        <v>139</v>
      </c>
      <c r="J157" s="15" t="s">
        <v>141</v>
      </c>
      <c r="K157" s="15" t="s">
        <v>144</v>
      </c>
      <c r="L157" s="15" t="s">
        <v>316</v>
      </c>
      <c r="M157" s="15">
        <v>0.82</v>
      </c>
      <c r="N157" s="15">
        <v>0.79300000000000004</v>
      </c>
      <c r="O157" s="15">
        <v>2.1000000000000001E-2</v>
      </c>
      <c r="P157" s="15">
        <v>0.57899999999999996</v>
      </c>
      <c r="Q157" s="15">
        <v>0.26400000000000001</v>
      </c>
      <c r="R157" s="15">
        <v>1.1339999999999999</v>
      </c>
      <c r="S157" s="15">
        <v>12.3</v>
      </c>
      <c r="U157" s="15">
        <v>1088083.834</v>
      </c>
      <c r="V157" s="15">
        <v>1490</v>
      </c>
    </row>
    <row r="158" spans="2:22" x14ac:dyDescent="0.25">
      <c r="B158" s="15" t="s">
        <v>136</v>
      </c>
      <c r="C158" s="15" t="s">
        <v>207</v>
      </c>
      <c r="D158" s="15" t="s">
        <v>230</v>
      </c>
      <c r="E158" s="15">
        <v>2023</v>
      </c>
      <c r="F158" s="15" t="s">
        <v>162</v>
      </c>
      <c r="G158" s="15" t="s">
        <v>133</v>
      </c>
      <c r="H158" s="15" t="s">
        <v>136</v>
      </c>
      <c r="I158" s="15" t="s">
        <v>139</v>
      </c>
      <c r="J158" s="15" t="s">
        <v>141</v>
      </c>
      <c r="K158" s="15" t="s">
        <v>144</v>
      </c>
      <c r="L158" s="15" t="s">
        <v>317</v>
      </c>
      <c r="M158" s="15">
        <v>1.0860000000000001</v>
      </c>
      <c r="N158" s="15">
        <v>0.96</v>
      </c>
      <c r="O158" s="15">
        <v>1.9E-2</v>
      </c>
      <c r="P158" s="15">
        <v>0.81599999999999995</v>
      </c>
      <c r="Q158" s="15">
        <v>0.40500000000000003</v>
      </c>
      <c r="R158" s="15">
        <v>1.4890000000000001</v>
      </c>
      <c r="S158" s="15">
        <v>12.31</v>
      </c>
      <c r="U158" s="15">
        <v>1091782.203</v>
      </c>
      <c r="V158" s="15">
        <v>2560</v>
      </c>
    </row>
    <row r="159" spans="2:22" x14ac:dyDescent="0.25">
      <c r="B159" s="15" t="s">
        <v>136</v>
      </c>
      <c r="C159" s="15" t="s">
        <v>207</v>
      </c>
      <c r="D159" s="15" t="s">
        <v>230</v>
      </c>
      <c r="E159" s="15">
        <v>2023</v>
      </c>
      <c r="F159" s="15" t="s">
        <v>162</v>
      </c>
      <c r="G159" s="15" t="s">
        <v>133</v>
      </c>
      <c r="H159" s="15" t="s">
        <v>136</v>
      </c>
      <c r="I159" s="15" t="s">
        <v>139</v>
      </c>
      <c r="J159" s="15" t="s">
        <v>141</v>
      </c>
      <c r="K159" s="15" t="s">
        <v>144</v>
      </c>
      <c r="L159" s="15" t="s">
        <v>318</v>
      </c>
      <c r="M159" s="15">
        <v>1.0960000000000001</v>
      </c>
      <c r="N159" s="15">
        <v>0.91200000000000003</v>
      </c>
      <c r="O159" s="15">
        <v>3.2000000000000001E-2</v>
      </c>
      <c r="P159" s="15">
        <v>0.84299999999999997</v>
      </c>
      <c r="Q159" s="15">
        <v>0.46</v>
      </c>
      <c r="R159" s="15">
        <v>1.486</v>
      </c>
      <c r="S159" s="15">
        <v>12.374000000000001</v>
      </c>
      <c r="U159" s="15">
        <v>1095816.2609999999</v>
      </c>
      <c r="V159" s="15">
        <v>830</v>
      </c>
    </row>
    <row r="160" spans="2:22" x14ac:dyDescent="0.25">
      <c r="B160" s="15" t="s">
        <v>136</v>
      </c>
      <c r="C160" s="15" t="s">
        <v>207</v>
      </c>
      <c r="D160" s="15" t="s">
        <v>230</v>
      </c>
      <c r="E160" s="15">
        <v>2023</v>
      </c>
      <c r="F160" s="15" t="s">
        <v>162</v>
      </c>
      <c r="G160" s="15" t="s">
        <v>133</v>
      </c>
      <c r="H160" s="15" t="s">
        <v>136</v>
      </c>
      <c r="I160" s="15" t="s">
        <v>139</v>
      </c>
      <c r="J160" s="15" t="s">
        <v>141</v>
      </c>
      <c r="K160" s="15" t="s">
        <v>144</v>
      </c>
      <c r="L160" s="15" t="s">
        <v>319</v>
      </c>
      <c r="M160" s="15">
        <v>1.1379999999999999</v>
      </c>
      <c r="N160" s="15">
        <v>0.88</v>
      </c>
      <c r="O160" s="15">
        <v>3.1E-2</v>
      </c>
      <c r="P160" s="15">
        <v>0.97199999999999998</v>
      </c>
      <c r="Q160" s="15">
        <v>0.56999999999999995</v>
      </c>
      <c r="R160" s="15">
        <v>1.468</v>
      </c>
      <c r="S160" s="15">
        <v>12.449</v>
      </c>
      <c r="U160" s="15">
        <v>1102722.0460000001</v>
      </c>
      <c r="V160" s="15">
        <v>780</v>
      </c>
    </row>
    <row r="161" spans="2:22" x14ac:dyDescent="0.25">
      <c r="B161" s="15" t="s">
        <v>136</v>
      </c>
      <c r="C161" s="15" t="s">
        <v>207</v>
      </c>
      <c r="D161" s="15" t="s">
        <v>230</v>
      </c>
      <c r="E161" s="15">
        <v>2023</v>
      </c>
      <c r="F161" s="15" t="s">
        <v>162</v>
      </c>
      <c r="G161" s="15" t="s">
        <v>133</v>
      </c>
      <c r="H161" s="15" t="s">
        <v>136</v>
      </c>
      <c r="I161" s="15" t="s">
        <v>139</v>
      </c>
      <c r="J161" s="15" t="s">
        <v>141</v>
      </c>
      <c r="K161" s="15" t="s">
        <v>144</v>
      </c>
      <c r="L161" s="15" t="s">
        <v>320</v>
      </c>
      <c r="M161" s="15">
        <v>1.3540000000000001</v>
      </c>
      <c r="N161" s="15">
        <v>1.0229999999999999</v>
      </c>
      <c r="O161" s="15">
        <v>6.9000000000000006E-2</v>
      </c>
      <c r="P161" s="15">
        <v>1.083</v>
      </c>
      <c r="Q161" s="15">
        <v>0.64400000000000002</v>
      </c>
      <c r="R161" s="15">
        <v>1.7869999999999999</v>
      </c>
      <c r="S161" s="15">
        <v>12.481999999999999</v>
      </c>
      <c r="U161" s="15">
        <v>1102457.8500000001</v>
      </c>
      <c r="V161" s="15">
        <v>220</v>
      </c>
    </row>
    <row r="162" spans="2:22" x14ac:dyDescent="0.25">
      <c r="B162" s="15" t="s">
        <v>136</v>
      </c>
      <c r="C162" s="15" t="s">
        <v>207</v>
      </c>
      <c r="D162" s="15" t="s">
        <v>230</v>
      </c>
      <c r="E162" s="15">
        <v>2023</v>
      </c>
      <c r="F162" s="15" t="s">
        <v>162</v>
      </c>
      <c r="G162" s="15" t="s">
        <v>133</v>
      </c>
      <c r="H162" s="15" t="s">
        <v>136</v>
      </c>
      <c r="I162" s="15" t="s">
        <v>139</v>
      </c>
      <c r="J162" s="15" t="s">
        <v>141</v>
      </c>
      <c r="K162" s="15" t="s">
        <v>144</v>
      </c>
      <c r="L162" s="15" t="s">
        <v>146</v>
      </c>
      <c r="M162" s="15">
        <v>1.5449999999999999</v>
      </c>
      <c r="N162" s="15">
        <v>1.591</v>
      </c>
      <c r="O162" s="15">
        <v>0.16800000000000001</v>
      </c>
      <c r="P162" s="15">
        <v>1.125</v>
      </c>
      <c r="Q162" s="15">
        <v>0.66900000000000004</v>
      </c>
      <c r="R162" s="15">
        <v>1.986</v>
      </c>
      <c r="S162" s="15">
        <v>12.535</v>
      </c>
      <c r="U162" s="15">
        <v>1105211.6200000001</v>
      </c>
      <c r="V162" s="15">
        <v>90</v>
      </c>
    </row>
    <row r="163" spans="2:22" x14ac:dyDescent="0.25">
      <c r="B163" s="15" t="s">
        <v>136</v>
      </c>
      <c r="C163" s="15" t="s">
        <v>207</v>
      </c>
      <c r="D163" s="15" t="s">
        <v>230</v>
      </c>
      <c r="E163" s="15">
        <v>2023</v>
      </c>
      <c r="F163" s="15" t="s">
        <v>162</v>
      </c>
      <c r="G163" s="15" t="s">
        <v>133</v>
      </c>
      <c r="H163" s="15" t="s">
        <v>136</v>
      </c>
      <c r="I163" s="15" t="s">
        <v>139</v>
      </c>
      <c r="J163" s="15" t="s">
        <v>141</v>
      </c>
      <c r="K163" s="15" t="s">
        <v>144</v>
      </c>
      <c r="L163" s="15" t="s">
        <v>354</v>
      </c>
      <c r="M163" s="15">
        <v>1.135</v>
      </c>
      <c r="N163" s="15">
        <v>0.95099999999999996</v>
      </c>
      <c r="O163" s="15">
        <v>8.6999999999999994E-2</v>
      </c>
      <c r="P163" s="15">
        <v>0.90200000000000002</v>
      </c>
      <c r="Q163" s="15">
        <v>0.46400000000000002</v>
      </c>
      <c r="R163" s="15">
        <v>1.528</v>
      </c>
      <c r="S163" s="15">
        <v>12.215999999999999</v>
      </c>
      <c r="U163" s="15">
        <v>1078285.031</v>
      </c>
      <c r="V163" s="15">
        <v>120</v>
      </c>
    </row>
    <row r="164" spans="2:22" x14ac:dyDescent="0.25">
      <c r="B164" s="15" t="s">
        <v>136</v>
      </c>
      <c r="C164" s="15" t="s">
        <v>207</v>
      </c>
      <c r="D164" s="15" t="s">
        <v>231</v>
      </c>
      <c r="E164" s="15">
        <v>2023</v>
      </c>
      <c r="F164" s="15" t="s">
        <v>162</v>
      </c>
      <c r="G164" s="15" t="s">
        <v>133</v>
      </c>
      <c r="H164" s="15" t="s">
        <v>136</v>
      </c>
      <c r="I164" s="15" t="s">
        <v>139</v>
      </c>
      <c r="J164" s="15" t="s">
        <v>141</v>
      </c>
      <c r="K164" s="15" t="s">
        <v>144</v>
      </c>
      <c r="L164" s="15" t="s">
        <v>316</v>
      </c>
      <c r="M164" s="15">
        <v>0.76900000000000002</v>
      </c>
      <c r="N164" s="15">
        <v>0.74199999999999999</v>
      </c>
      <c r="O164" s="15">
        <v>1.9E-2</v>
      </c>
      <c r="P164" s="15">
        <v>0.53600000000000003</v>
      </c>
      <c r="Q164" s="15">
        <v>0.255</v>
      </c>
      <c r="R164" s="15">
        <v>1.0289999999999999</v>
      </c>
      <c r="S164" s="15">
        <v>12.3</v>
      </c>
      <c r="U164" s="15">
        <v>1088080.071</v>
      </c>
      <c r="V164" s="15">
        <v>1490</v>
      </c>
    </row>
    <row r="165" spans="2:22" x14ac:dyDescent="0.25">
      <c r="B165" s="15" t="s">
        <v>136</v>
      </c>
      <c r="C165" s="15" t="s">
        <v>207</v>
      </c>
      <c r="D165" s="15" t="s">
        <v>231</v>
      </c>
      <c r="E165" s="15">
        <v>2023</v>
      </c>
      <c r="F165" s="15" t="s">
        <v>162</v>
      </c>
      <c r="G165" s="15" t="s">
        <v>133</v>
      </c>
      <c r="H165" s="15" t="s">
        <v>136</v>
      </c>
      <c r="I165" s="15" t="s">
        <v>139</v>
      </c>
      <c r="J165" s="15" t="s">
        <v>141</v>
      </c>
      <c r="K165" s="15" t="s">
        <v>144</v>
      </c>
      <c r="L165" s="15" t="s">
        <v>317</v>
      </c>
      <c r="M165" s="15">
        <v>1.0349999999999999</v>
      </c>
      <c r="N165" s="15">
        <v>0.93400000000000005</v>
      </c>
      <c r="O165" s="15">
        <v>1.7999999999999999E-2</v>
      </c>
      <c r="P165" s="15">
        <v>0.78400000000000003</v>
      </c>
      <c r="Q165" s="15">
        <v>0.38100000000000001</v>
      </c>
      <c r="R165" s="15">
        <v>1.387</v>
      </c>
      <c r="S165" s="15">
        <v>12.31</v>
      </c>
      <c r="U165" s="15">
        <v>1091790.179</v>
      </c>
      <c r="V165" s="15">
        <v>2560</v>
      </c>
    </row>
    <row r="166" spans="2:22" x14ac:dyDescent="0.25">
      <c r="B166" s="15" t="s">
        <v>136</v>
      </c>
      <c r="C166" s="15" t="s">
        <v>207</v>
      </c>
      <c r="D166" s="15" t="s">
        <v>231</v>
      </c>
      <c r="E166" s="15">
        <v>2023</v>
      </c>
      <c r="F166" s="15" t="s">
        <v>162</v>
      </c>
      <c r="G166" s="15" t="s">
        <v>133</v>
      </c>
      <c r="H166" s="15" t="s">
        <v>136</v>
      </c>
      <c r="I166" s="15" t="s">
        <v>139</v>
      </c>
      <c r="J166" s="15" t="s">
        <v>141</v>
      </c>
      <c r="K166" s="15" t="s">
        <v>144</v>
      </c>
      <c r="L166" s="15" t="s">
        <v>318</v>
      </c>
      <c r="M166" s="15">
        <v>1.04</v>
      </c>
      <c r="N166" s="15">
        <v>0.82699999999999996</v>
      </c>
      <c r="O166" s="15">
        <v>2.9000000000000001E-2</v>
      </c>
      <c r="P166" s="15">
        <v>0.84199999999999997</v>
      </c>
      <c r="Q166" s="15">
        <v>0.44600000000000001</v>
      </c>
      <c r="R166" s="15">
        <v>1.3720000000000001</v>
      </c>
      <c r="S166" s="15">
        <v>12.374000000000001</v>
      </c>
      <c r="U166" s="15">
        <v>1095801.8289999999</v>
      </c>
      <c r="V166" s="15">
        <v>830</v>
      </c>
    </row>
    <row r="167" spans="2:22" x14ac:dyDescent="0.25">
      <c r="B167" s="15" t="s">
        <v>136</v>
      </c>
      <c r="C167" s="15" t="s">
        <v>207</v>
      </c>
      <c r="D167" s="15" t="s">
        <v>231</v>
      </c>
      <c r="E167" s="15">
        <v>2023</v>
      </c>
      <c r="F167" s="15" t="s">
        <v>162</v>
      </c>
      <c r="G167" s="15" t="s">
        <v>133</v>
      </c>
      <c r="H167" s="15" t="s">
        <v>136</v>
      </c>
      <c r="I167" s="15" t="s">
        <v>139</v>
      </c>
      <c r="J167" s="15" t="s">
        <v>141</v>
      </c>
      <c r="K167" s="15" t="s">
        <v>144</v>
      </c>
      <c r="L167" s="15" t="s">
        <v>319</v>
      </c>
      <c r="M167" s="15">
        <v>1.1319999999999999</v>
      </c>
      <c r="N167" s="15">
        <v>0.875</v>
      </c>
      <c r="O167" s="15">
        <v>3.1E-2</v>
      </c>
      <c r="P167" s="15">
        <v>0.94699999999999995</v>
      </c>
      <c r="Q167" s="15">
        <v>0.54500000000000004</v>
      </c>
      <c r="R167" s="15">
        <v>1.4530000000000001</v>
      </c>
      <c r="S167" s="15">
        <v>12.45</v>
      </c>
      <c r="U167" s="15">
        <v>1102792.6359999999</v>
      </c>
      <c r="V167" s="15">
        <v>780</v>
      </c>
    </row>
    <row r="168" spans="2:22" x14ac:dyDescent="0.25">
      <c r="B168" s="15" t="s">
        <v>136</v>
      </c>
      <c r="C168" s="15" t="s">
        <v>207</v>
      </c>
      <c r="D168" s="15" t="s">
        <v>231</v>
      </c>
      <c r="E168" s="15">
        <v>2023</v>
      </c>
      <c r="F168" s="15" t="s">
        <v>162</v>
      </c>
      <c r="G168" s="15" t="s">
        <v>133</v>
      </c>
      <c r="H168" s="15" t="s">
        <v>136</v>
      </c>
      <c r="I168" s="15" t="s">
        <v>139</v>
      </c>
      <c r="J168" s="15" t="s">
        <v>141</v>
      </c>
      <c r="K168" s="15" t="s">
        <v>144</v>
      </c>
      <c r="L168" s="15" t="s">
        <v>320</v>
      </c>
      <c r="M168" s="15">
        <v>1.34</v>
      </c>
      <c r="N168" s="15">
        <v>1.0629999999999999</v>
      </c>
      <c r="O168" s="15">
        <v>7.1999999999999995E-2</v>
      </c>
      <c r="P168" s="15">
        <v>1.06</v>
      </c>
      <c r="Q168" s="15">
        <v>0.64400000000000002</v>
      </c>
      <c r="R168" s="15">
        <v>1.6950000000000001</v>
      </c>
      <c r="S168" s="15">
        <v>12.481999999999999</v>
      </c>
      <c r="U168" s="15">
        <v>1102451.3670000001</v>
      </c>
      <c r="V168" s="15">
        <v>220</v>
      </c>
    </row>
    <row r="169" spans="2:22" x14ac:dyDescent="0.25">
      <c r="B169" s="15" t="s">
        <v>136</v>
      </c>
      <c r="C169" s="15" t="s">
        <v>207</v>
      </c>
      <c r="D169" s="15" t="s">
        <v>231</v>
      </c>
      <c r="E169" s="15">
        <v>2023</v>
      </c>
      <c r="F169" s="15" t="s">
        <v>162</v>
      </c>
      <c r="G169" s="15" t="s">
        <v>133</v>
      </c>
      <c r="H169" s="15" t="s">
        <v>136</v>
      </c>
      <c r="I169" s="15" t="s">
        <v>139</v>
      </c>
      <c r="J169" s="15" t="s">
        <v>141</v>
      </c>
      <c r="K169" s="15" t="s">
        <v>144</v>
      </c>
      <c r="L169" s="15" t="s">
        <v>146</v>
      </c>
      <c r="M169" s="15">
        <v>1.5409999999999999</v>
      </c>
      <c r="N169" s="15">
        <v>1.5029999999999999</v>
      </c>
      <c r="O169" s="15">
        <v>0.158</v>
      </c>
      <c r="P169" s="15">
        <v>1.05</v>
      </c>
      <c r="Q169" s="15">
        <v>0.61199999999999999</v>
      </c>
      <c r="R169" s="15">
        <v>1.948</v>
      </c>
      <c r="S169" s="15">
        <v>12.535</v>
      </c>
      <c r="U169" s="15">
        <v>1105226.4750000001</v>
      </c>
      <c r="V169" s="15">
        <v>90</v>
      </c>
    </row>
    <row r="170" spans="2:22" x14ac:dyDescent="0.25">
      <c r="B170" s="15" t="s">
        <v>136</v>
      </c>
      <c r="C170" s="15" t="s">
        <v>207</v>
      </c>
      <c r="D170" s="15" t="s">
        <v>231</v>
      </c>
      <c r="E170" s="15">
        <v>2023</v>
      </c>
      <c r="F170" s="15" t="s">
        <v>162</v>
      </c>
      <c r="G170" s="15" t="s">
        <v>133</v>
      </c>
      <c r="H170" s="15" t="s">
        <v>136</v>
      </c>
      <c r="I170" s="15" t="s">
        <v>139</v>
      </c>
      <c r="J170" s="15" t="s">
        <v>141</v>
      </c>
      <c r="K170" s="15" t="s">
        <v>144</v>
      </c>
      <c r="L170" s="15" t="s">
        <v>354</v>
      </c>
      <c r="M170" s="15">
        <v>1.044</v>
      </c>
      <c r="N170" s="15">
        <v>0.83899999999999997</v>
      </c>
      <c r="O170" s="15">
        <v>7.6999999999999999E-2</v>
      </c>
      <c r="P170" s="15">
        <v>0.8</v>
      </c>
      <c r="Q170" s="15">
        <v>0.434</v>
      </c>
      <c r="R170" s="15">
        <v>1.5109999999999999</v>
      </c>
      <c r="S170" s="15">
        <v>12.215</v>
      </c>
      <c r="U170" s="15">
        <v>1078192.291</v>
      </c>
      <c r="V170" s="15">
        <v>120</v>
      </c>
    </row>
    <row r="171" spans="2:22" x14ac:dyDescent="0.25">
      <c r="B171" s="15" t="s">
        <v>136</v>
      </c>
      <c r="C171" s="15" t="s">
        <v>207</v>
      </c>
      <c r="D171" s="15" t="s">
        <v>232</v>
      </c>
      <c r="E171" s="15">
        <v>2023</v>
      </c>
      <c r="F171" s="15" t="s">
        <v>162</v>
      </c>
      <c r="G171" s="15" t="s">
        <v>133</v>
      </c>
      <c r="H171" s="15" t="s">
        <v>136</v>
      </c>
      <c r="I171" s="15" t="s">
        <v>139</v>
      </c>
      <c r="J171" s="15" t="s">
        <v>141</v>
      </c>
      <c r="K171" s="15" t="s">
        <v>144</v>
      </c>
      <c r="L171" s="15" t="s">
        <v>316</v>
      </c>
      <c r="M171" s="15">
        <v>0.77400000000000002</v>
      </c>
      <c r="N171" s="15">
        <v>0.74399999999999999</v>
      </c>
      <c r="O171" s="15">
        <v>1.9E-2</v>
      </c>
      <c r="P171" s="15">
        <v>0.54800000000000004</v>
      </c>
      <c r="Q171" s="15">
        <v>0.26700000000000002</v>
      </c>
      <c r="R171" s="15">
        <v>1.038</v>
      </c>
      <c r="S171" s="15">
        <v>12.907</v>
      </c>
      <c r="U171" s="15">
        <v>1256744.6980000001</v>
      </c>
      <c r="V171" s="15">
        <v>1490</v>
      </c>
    </row>
    <row r="172" spans="2:22" x14ac:dyDescent="0.25">
      <c r="B172" s="15" t="s">
        <v>136</v>
      </c>
      <c r="C172" s="15" t="s">
        <v>207</v>
      </c>
      <c r="D172" s="15" t="s">
        <v>232</v>
      </c>
      <c r="E172" s="15">
        <v>2023</v>
      </c>
      <c r="F172" s="15" t="s">
        <v>162</v>
      </c>
      <c r="G172" s="15" t="s">
        <v>133</v>
      </c>
      <c r="H172" s="15" t="s">
        <v>136</v>
      </c>
      <c r="I172" s="15" t="s">
        <v>139</v>
      </c>
      <c r="J172" s="15" t="s">
        <v>141</v>
      </c>
      <c r="K172" s="15" t="s">
        <v>144</v>
      </c>
      <c r="L172" s="15" t="s">
        <v>317</v>
      </c>
      <c r="M172" s="15">
        <v>1.0569999999999999</v>
      </c>
      <c r="N172" s="15">
        <v>0.99199999999999999</v>
      </c>
      <c r="O172" s="15">
        <v>0.02</v>
      </c>
      <c r="P172" s="15">
        <v>0.79200000000000004</v>
      </c>
      <c r="Q172" s="15">
        <v>0.40699999999999997</v>
      </c>
      <c r="R172" s="15">
        <v>1.4059999999999999</v>
      </c>
      <c r="S172" s="15">
        <v>12.911</v>
      </c>
      <c r="U172" s="15">
        <v>1260395.226</v>
      </c>
      <c r="V172" s="15">
        <v>2560</v>
      </c>
    </row>
    <row r="173" spans="2:22" x14ac:dyDescent="0.25">
      <c r="B173" s="15" t="s">
        <v>136</v>
      </c>
      <c r="C173" s="15" t="s">
        <v>207</v>
      </c>
      <c r="D173" s="15" t="s">
        <v>232</v>
      </c>
      <c r="E173" s="15">
        <v>2023</v>
      </c>
      <c r="F173" s="15" t="s">
        <v>162</v>
      </c>
      <c r="G173" s="15" t="s">
        <v>133</v>
      </c>
      <c r="H173" s="15" t="s">
        <v>136</v>
      </c>
      <c r="I173" s="15" t="s">
        <v>139</v>
      </c>
      <c r="J173" s="15" t="s">
        <v>141</v>
      </c>
      <c r="K173" s="15" t="s">
        <v>144</v>
      </c>
      <c r="L173" s="15" t="s">
        <v>318</v>
      </c>
      <c r="M173" s="15">
        <v>1.0289999999999999</v>
      </c>
      <c r="N173" s="15">
        <v>0.79400000000000004</v>
      </c>
      <c r="O173" s="15">
        <v>2.8000000000000001E-2</v>
      </c>
      <c r="P173" s="15">
        <v>0.86699999999999999</v>
      </c>
      <c r="Q173" s="15">
        <v>0.442</v>
      </c>
      <c r="R173" s="15">
        <v>1.3380000000000001</v>
      </c>
      <c r="S173" s="15">
        <v>12.99</v>
      </c>
      <c r="U173" s="15">
        <v>1263284.9439999999</v>
      </c>
      <c r="V173" s="15">
        <v>830</v>
      </c>
    </row>
    <row r="174" spans="2:22" x14ac:dyDescent="0.25">
      <c r="B174" s="15" t="s">
        <v>136</v>
      </c>
      <c r="C174" s="15" t="s">
        <v>207</v>
      </c>
      <c r="D174" s="15" t="s">
        <v>232</v>
      </c>
      <c r="E174" s="15">
        <v>2023</v>
      </c>
      <c r="F174" s="15" t="s">
        <v>162</v>
      </c>
      <c r="G174" s="15" t="s">
        <v>133</v>
      </c>
      <c r="H174" s="15" t="s">
        <v>136</v>
      </c>
      <c r="I174" s="15" t="s">
        <v>139</v>
      </c>
      <c r="J174" s="15" t="s">
        <v>141</v>
      </c>
      <c r="K174" s="15" t="s">
        <v>144</v>
      </c>
      <c r="L174" s="15" t="s">
        <v>319</v>
      </c>
      <c r="M174" s="15">
        <v>1.163</v>
      </c>
      <c r="N174" s="15">
        <v>0.94299999999999995</v>
      </c>
      <c r="O174" s="15">
        <v>3.4000000000000002E-2</v>
      </c>
      <c r="P174" s="15">
        <v>0.97699999999999998</v>
      </c>
      <c r="Q174" s="15">
        <v>0.55700000000000005</v>
      </c>
      <c r="R174" s="15">
        <v>1.472</v>
      </c>
      <c r="S174" s="15">
        <v>13.07</v>
      </c>
      <c r="U174" s="15">
        <v>1270065.5330000001</v>
      </c>
      <c r="V174" s="15">
        <v>780</v>
      </c>
    </row>
    <row r="175" spans="2:22" x14ac:dyDescent="0.25">
      <c r="B175" s="15" t="s">
        <v>136</v>
      </c>
      <c r="C175" s="15" t="s">
        <v>207</v>
      </c>
      <c r="D175" s="15" t="s">
        <v>232</v>
      </c>
      <c r="E175" s="15">
        <v>2023</v>
      </c>
      <c r="F175" s="15" t="s">
        <v>162</v>
      </c>
      <c r="G175" s="15" t="s">
        <v>133</v>
      </c>
      <c r="H175" s="15" t="s">
        <v>136</v>
      </c>
      <c r="I175" s="15" t="s">
        <v>139</v>
      </c>
      <c r="J175" s="15" t="s">
        <v>141</v>
      </c>
      <c r="K175" s="15" t="s">
        <v>144</v>
      </c>
      <c r="L175" s="15" t="s">
        <v>320</v>
      </c>
      <c r="M175" s="15">
        <v>1.304</v>
      </c>
      <c r="N175" s="15">
        <v>0.96599999999999997</v>
      </c>
      <c r="O175" s="15">
        <v>6.5000000000000002E-2</v>
      </c>
      <c r="P175" s="15">
        <v>1.073</v>
      </c>
      <c r="Q175" s="15">
        <v>0.65600000000000003</v>
      </c>
      <c r="R175" s="15">
        <v>1.7869999999999999</v>
      </c>
      <c r="S175" s="15">
        <v>13.097</v>
      </c>
      <c r="U175" s="15">
        <v>1268718.0079999999</v>
      </c>
      <c r="V175" s="15">
        <v>220</v>
      </c>
    </row>
    <row r="176" spans="2:22" x14ac:dyDescent="0.25">
      <c r="B176" s="15" t="s">
        <v>136</v>
      </c>
      <c r="C176" s="15" t="s">
        <v>207</v>
      </c>
      <c r="D176" s="15" t="s">
        <v>232</v>
      </c>
      <c r="E176" s="15">
        <v>2023</v>
      </c>
      <c r="F176" s="15" t="s">
        <v>162</v>
      </c>
      <c r="G176" s="15" t="s">
        <v>133</v>
      </c>
      <c r="H176" s="15" t="s">
        <v>136</v>
      </c>
      <c r="I176" s="15" t="s">
        <v>139</v>
      </c>
      <c r="J176" s="15" t="s">
        <v>141</v>
      </c>
      <c r="K176" s="15" t="s">
        <v>144</v>
      </c>
      <c r="L176" s="15" t="s">
        <v>146</v>
      </c>
      <c r="M176" s="15">
        <v>1.5580000000000001</v>
      </c>
      <c r="N176" s="15">
        <v>1.5109999999999999</v>
      </c>
      <c r="O176" s="15">
        <v>0.159</v>
      </c>
      <c r="P176" s="15">
        <v>1.0980000000000001</v>
      </c>
      <c r="Q176" s="15">
        <v>0.61199999999999999</v>
      </c>
      <c r="R176" s="15">
        <v>2.1539999999999999</v>
      </c>
      <c r="S176" s="15">
        <v>13.157</v>
      </c>
      <c r="U176" s="15">
        <v>1270646.828</v>
      </c>
      <c r="V176" s="15">
        <v>90</v>
      </c>
    </row>
    <row r="177" spans="2:22" x14ac:dyDescent="0.25">
      <c r="B177" s="15" t="s">
        <v>136</v>
      </c>
      <c r="C177" s="15" t="s">
        <v>207</v>
      </c>
      <c r="D177" s="15" t="s">
        <v>232</v>
      </c>
      <c r="E177" s="15">
        <v>2023</v>
      </c>
      <c r="F177" s="15" t="s">
        <v>162</v>
      </c>
      <c r="G177" s="15" t="s">
        <v>133</v>
      </c>
      <c r="H177" s="15" t="s">
        <v>136</v>
      </c>
      <c r="I177" s="15" t="s">
        <v>139</v>
      </c>
      <c r="J177" s="15" t="s">
        <v>141</v>
      </c>
      <c r="K177" s="15" t="s">
        <v>144</v>
      </c>
      <c r="L177" s="15" t="s">
        <v>354</v>
      </c>
      <c r="M177" s="15">
        <v>1.0069999999999999</v>
      </c>
      <c r="N177" s="15">
        <v>0.80200000000000005</v>
      </c>
      <c r="O177" s="15">
        <v>7.2999999999999995E-2</v>
      </c>
      <c r="P177" s="15">
        <v>0.78300000000000003</v>
      </c>
      <c r="Q177" s="15">
        <v>0.45500000000000002</v>
      </c>
      <c r="R177" s="15">
        <v>1.4359999999999999</v>
      </c>
      <c r="S177" s="15">
        <v>12.813000000000001</v>
      </c>
      <c r="U177" s="15">
        <v>1245156.8489999999</v>
      </c>
      <c r="V177" s="15">
        <v>120</v>
      </c>
    </row>
    <row r="178" spans="2:22" x14ac:dyDescent="0.25">
      <c r="B178" s="15" t="s">
        <v>136</v>
      </c>
      <c r="C178" s="15" t="s">
        <v>207</v>
      </c>
      <c r="D178" s="15" t="s">
        <v>233</v>
      </c>
      <c r="E178" s="15">
        <v>2023</v>
      </c>
      <c r="F178" s="15" t="s">
        <v>162</v>
      </c>
      <c r="G178" s="15" t="s">
        <v>133</v>
      </c>
      <c r="H178" s="15" t="s">
        <v>136</v>
      </c>
      <c r="I178" s="15" t="s">
        <v>139</v>
      </c>
      <c r="J178" s="15" t="s">
        <v>141</v>
      </c>
      <c r="K178" s="15" t="s">
        <v>144</v>
      </c>
      <c r="L178" s="15" t="s">
        <v>316</v>
      </c>
      <c r="M178" s="15">
        <v>0.82499999999999996</v>
      </c>
      <c r="N178" s="15">
        <v>0.90500000000000003</v>
      </c>
      <c r="O178" s="15">
        <v>2.3E-2</v>
      </c>
      <c r="P178" s="15">
        <v>0.57399999999999995</v>
      </c>
      <c r="Q178" s="15">
        <v>0.28199999999999997</v>
      </c>
      <c r="R178" s="15">
        <v>1.0660000000000001</v>
      </c>
      <c r="S178" s="15">
        <v>12.907999999999999</v>
      </c>
      <c r="U178" s="15">
        <v>1256752.7109999999</v>
      </c>
      <c r="V178" s="15">
        <v>1490</v>
      </c>
    </row>
    <row r="179" spans="2:22" x14ac:dyDescent="0.25">
      <c r="B179" s="15" t="s">
        <v>136</v>
      </c>
      <c r="C179" s="15" t="s">
        <v>207</v>
      </c>
      <c r="D179" s="15" t="s">
        <v>233</v>
      </c>
      <c r="E179" s="15">
        <v>2023</v>
      </c>
      <c r="F179" s="15" t="s">
        <v>162</v>
      </c>
      <c r="G179" s="15" t="s">
        <v>133</v>
      </c>
      <c r="H179" s="15" t="s">
        <v>136</v>
      </c>
      <c r="I179" s="15" t="s">
        <v>139</v>
      </c>
      <c r="J179" s="15" t="s">
        <v>141</v>
      </c>
      <c r="K179" s="15" t="s">
        <v>144</v>
      </c>
      <c r="L179" s="15" t="s">
        <v>317</v>
      </c>
      <c r="M179" s="15">
        <v>1.177</v>
      </c>
      <c r="N179" s="15">
        <v>1.19</v>
      </c>
      <c r="O179" s="15">
        <v>2.4E-2</v>
      </c>
      <c r="P179" s="15">
        <v>0.84799999999999998</v>
      </c>
      <c r="Q179" s="15">
        <v>0.44</v>
      </c>
      <c r="R179" s="15">
        <v>1.504</v>
      </c>
      <c r="S179" s="15">
        <v>12.912000000000001</v>
      </c>
      <c r="U179" s="15">
        <v>1260427.2350000001</v>
      </c>
      <c r="V179" s="15">
        <v>2560</v>
      </c>
    </row>
    <row r="180" spans="2:22" x14ac:dyDescent="0.25">
      <c r="B180" s="15" t="s">
        <v>136</v>
      </c>
      <c r="C180" s="15" t="s">
        <v>207</v>
      </c>
      <c r="D180" s="15" t="s">
        <v>233</v>
      </c>
      <c r="E180" s="15">
        <v>2023</v>
      </c>
      <c r="F180" s="15" t="s">
        <v>162</v>
      </c>
      <c r="G180" s="15" t="s">
        <v>133</v>
      </c>
      <c r="H180" s="15" t="s">
        <v>136</v>
      </c>
      <c r="I180" s="15" t="s">
        <v>139</v>
      </c>
      <c r="J180" s="15" t="s">
        <v>141</v>
      </c>
      <c r="K180" s="15" t="s">
        <v>144</v>
      </c>
      <c r="L180" s="15" t="s">
        <v>318</v>
      </c>
      <c r="M180" s="15">
        <v>1.0900000000000001</v>
      </c>
      <c r="N180" s="15">
        <v>0.91900000000000004</v>
      </c>
      <c r="O180" s="15">
        <v>3.2000000000000001E-2</v>
      </c>
      <c r="P180" s="15">
        <v>0.89300000000000002</v>
      </c>
      <c r="Q180" s="15">
        <v>0.47299999999999998</v>
      </c>
      <c r="R180" s="15">
        <v>1.409</v>
      </c>
      <c r="S180" s="15">
        <v>12.99</v>
      </c>
      <c r="U180" s="15">
        <v>1263268.0349999999</v>
      </c>
      <c r="V180" s="15">
        <v>830</v>
      </c>
    </row>
    <row r="181" spans="2:22" x14ac:dyDescent="0.25">
      <c r="B181" s="15" t="s">
        <v>136</v>
      </c>
      <c r="C181" s="15" t="s">
        <v>207</v>
      </c>
      <c r="D181" s="15" t="s">
        <v>233</v>
      </c>
      <c r="E181" s="15">
        <v>2023</v>
      </c>
      <c r="F181" s="15" t="s">
        <v>162</v>
      </c>
      <c r="G181" s="15" t="s">
        <v>133</v>
      </c>
      <c r="H181" s="15" t="s">
        <v>136</v>
      </c>
      <c r="I181" s="15" t="s">
        <v>139</v>
      </c>
      <c r="J181" s="15" t="s">
        <v>141</v>
      </c>
      <c r="K181" s="15" t="s">
        <v>144</v>
      </c>
      <c r="L181" s="15" t="s">
        <v>319</v>
      </c>
      <c r="M181" s="15">
        <v>1.256</v>
      </c>
      <c r="N181" s="15">
        <v>1.1200000000000001</v>
      </c>
      <c r="O181" s="15">
        <v>0.04</v>
      </c>
      <c r="P181" s="15">
        <v>1</v>
      </c>
      <c r="Q181" s="15">
        <v>0.57899999999999996</v>
      </c>
      <c r="R181" s="15">
        <v>1.571</v>
      </c>
      <c r="S181" s="15">
        <v>13.07</v>
      </c>
      <c r="U181" s="15">
        <v>1270050.523</v>
      </c>
      <c r="V181" s="15">
        <v>780</v>
      </c>
    </row>
    <row r="182" spans="2:22" x14ac:dyDescent="0.25">
      <c r="B182" s="15" t="s">
        <v>136</v>
      </c>
      <c r="C182" s="15" t="s">
        <v>207</v>
      </c>
      <c r="D182" s="15" t="s">
        <v>233</v>
      </c>
      <c r="E182" s="15">
        <v>2023</v>
      </c>
      <c r="F182" s="15" t="s">
        <v>162</v>
      </c>
      <c r="G182" s="15" t="s">
        <v>133</v>
      </c>
      <c r="H182" s="15" t="s">
        <v>136</v>
      </c>
      <c r="I182" s="15" t="s">
        <v>139</v>
      </c>
      <c r="J182" s="15" t="s">
        <v>141</v>
      </c>
      <c r="K182" s="15" t="s">
        <v>144</v>
      </c>
      <c r="L182" s="15" t="s">
        <v>320</v>
      </c>
      <c r="M182" s="15">
        <v>1.38</v>
      </c>
      <c r="N182" s="15">
        <v>1.107</v>
      </c>
      <c r="O182" s="15">
        <v>7.4999999999999997E-2</v>
      </c>
      <c r="P182" s="15">
        <v>1.0649999999999999</v>
      </c>
      <c r="Q182" s="15">
        <v>0.66200000000000003</v>
      </c>
      <c r="R182" s="15">
        <v>1.802</v>
      </c>
      <c r="S182" s="15">
        <v>13.097</v>
      </c>
      <c r="U182" s="15">
        <v>1268708.8330000001</v>
      </c>
      <c r="V182" s="15">
        <v>220</v>
      </c>
    </row>
    <row r="183" spans="2:22" x14ac:dyDescent="0.25">
      <c r="B183" s="15" t="s">
        <v>136</v>
      </c>
      <c r="C183" s="15" t="s">
        <v>207</v>
      </c>
      <c r="D183" s="15" t="s">
        <v>233</v>
      </c>
      <c r="E183" s="15">
        <v>2023</v>
      </c>
      <c r="F183" s="15" t="s">
        <v>162</v>
      </c>
      <c r="G183" s="15" t="s">
        <v>133</v>
      </c>
      <c r="H183" s="15" t="s">
        <v>136</v>
      </c>
      <c r="I183" s="15" t="s">
        <v>139</v>
      </c>
      <c r="J183" s="15" t="s">
        <v>141</v>
      </c>
      <c r="K183" s="15" t="s">
        <v>144</v>
      </c>
      <c r="L183" s="15" t="s">
        <v>146</v>
      </c>
      <c r="M183" s="15">
        <v>1.7609999999999999</v>
      </c>
      <c r="N183" s="15">
        <v>1.972</v>
      </c>
      <c r="O183" s="15">
        <v>0.20799999999999999</v>
      </c>
      <c r="P183" s="15">
        <v>1.163</v>
      </c>
      <c r="Q183" s="15">
        <v>0.69799999999999995</v>
      </c>
      <c r="R183" s="15">
        <v>2.1760000000000002</v>
      </c>
      <c r="S183" s="15">
        <v>13.157</v>
      </c>
      <c r="U183" s="15">
        <v>1270650.8799999999</v>
      </c>
      <c r="V183" s="15">
        <v>90</v>
      </c>
    </row>
    <row r="184" spans="2:22" x14ac:dyDescent="0.25">
      <c r="B184" s="15" t="s">
        <v>136</v>
      </c>
      <c r="C184" s="15" t="s">
        <v>207</v>
      </c>
      <c r="D184" s="15" t="s">
        <v>233</v>
      </c>
      <c r="E184" s="15">
        <v>2023</v>
      </c>
      <c r="F184" s="15" t="s">
        <v>162</v>
      </c>
      <c r="G184" s="15" t="s">
        <v>133</v>
      </c>
      <c r="H184" s="15" t="s">
        <v>136</v>
      </c>
      <c r="I184" s="15" t="s">
        <v>139</v>
      </c>
      <c r="J184" s="15" t="s">
        <v>141</v>
      </c>
      <c r="K184" s="15" t="s">
        <v>144</v>
      </c>
      <c r="L184" s="15" t="s">
        <v>354</v>
      </c>
      <c r="M184" s="15">
        <v>1.1040000000000001</v>
      </c>
      <c r="N184" s="15">
        <v>1.119</v>
      </c>
      <c r="O184" s="15">
        <v>0.10199999999999999</v>
      </c>
      <c r="P184" s="15">
        <v>0.78500000000000003</v>
      </c>
      <c r="Q184" s="15">
        <v>0.45800000000000002</v>
      </c>
      <c r="R184" s="15">
        <v>1.4410000000000001</v>
      </c>
      <c r="S184" s="15">
        <v>12.816000000000001</v>
      </c>
      <c r="U184" s="15">
        <v>1245764.9680000001</v>
      </c>
      <c r="V184" s="15">
        <v>120</v>
      </c>
    </row>
    <row r="185" spans="2:22" x14ac:dyDescent="0.25">
      <c r="B185" s="15" t="s">
        <v>136</v>
      </c>
      <c r="C185" s="15" t="s">
        <v>207</v>
      </c>
      <c r="D185" s="15" t="s">
        <v>234</v>
      </c>
      <c r="E185" s="15">
        <v>2023</v>
      </c>
      <c r="F185" s="15" t="s">
        <v>162</v>
      </c>
      <c r="G185" s="15" t="s">
        <v>133</v>
      </c>
      <c r="H185" s="15" t="s">
        <v>136</v>
      </c>
      <c r="I185" s="15" t="s">
        <v>139</v>
      </c>
      <c r="J185" s="15" t="s">
        <v>141</v>
      </c>
      <c r="K185" s="15" t="s">
        <v>144</v>
      </c>
      <c r="L185" s="15" t="s">
        <v>316</v>
      </c>
      <c r="M185" s="15">
        <v>0.78100000000000003</v>
      </c>
      <c r="N185" s="15">
        <v>0.77800000000000002</v>
      </c>
      <c r="O185" s="15">
        <v>0.02</v>
      </c>
      <c r="P185" s="15">
        <v>0.55900000000000005</v>
      </c>
      <c r="Q185" s="15">
        <v>0.29099999999999998</v>
      </c>
      <c r="R185" s="15">
        <v>1.0129999999999999</v>
      </c>
      <c r="S185" s="15">
        <v>13.332000000000001</v>
      </c>
      <c r="U185" s="15">
        <v>1324421.358</v>
      </c>
      <c r="V185" s="15">
        <v>1490</v>
      </c>
    </row>
    <row r="186" spans="2:22" x14ac:dyDescent="0.25">
      <c r="B186" s="15" t="s">
        <v>136</v>
      </c>
      <c r="C186" s="15" t="s">
        <v>207</v>
      </c>
      <c r="D186" s="15" t="s">
        <v>234</v>
      </c>
      <c r="E186" s="15">
        <v>2023</v>
      </c>
      <c r="F186" s="15" t="s">
        <v>162</v>
      </c>
      <c r="G186" s="15" t="s">
        <v>133</v>
      </c>
      <c r="H186" s="15" t="s">
        <v>136</v>
      </c>
      <c r="I186" s="15" t="s">
        <v>139</v>
      </c>
      <c r="J186" s="15" t="s">
        <v>141</v>
      </c>
      <c r="K186" s="15" t="s">
        <v>144</v>
      </c>
      <c r="L186" s="15" t="s">
        <v>317</v>
      </c>
      <c r="M186" s="15">
        <v>1.0980000000000001</v>
      </c>
      <c r="N186" s="15">
        <v>1.0620000000000001</v>
      </c>
      <c r="O186" s="15">
        <v>2.1000000000000001E-2</v>
      </c>
      <c r="P186" s="15">
        <v>0.84</v>
      </c>
      <c r="Q186" s="15">
        <v>0.435</v>
      </c>
      <c r="R186" s="15">
        <v>1.4239999999999999</v>
      </c>
      <c r="S186" s="15">
        <v>13.331</v>
      </c>
      <c r="U186" s="15">
        <v>1327873.4609999999</v>
      </c>
      <c r="V186" s="15">
        <v>2560</v>
      </c>
    </row>
    <row r="187" spans="2:22" x14ac:dyDescent="0.25">
      <c r="B187" s="15" t="s">
        <v>136</v>
      </c>
      <c r="C187" s="15" t="s">
        <v>207</v>
      </c>
      <c r="D187" s="15" t="s">
        <v>234</v>
      </c>
      <c r="E187" s="15">
        <v>2023</v>
      </c>
      <c r="F187" s="15" t="s">
        <v>162</v>
      </c>
      <c r="G187" s="15" t="s">
        <v>133</v>
      </c>
      <c r="H187" s="15" t="s">
        <v>136</v>
      </c>
      <c r="I187" s="15" t="s">
        <v>139</v>
      </c>
      <c r="J187" s="15" t="s">
        <v>141</v>
      </c>
      <c r="K187" s="15" t="s">
        <v>144</v>
      </c>
      <c r="L187" s="15" t="s">
        <v>318</v>
      </c>
      <c r="M187" s="15">
        <v>1.036</v>
      </c>
      <c r="N187" s="15">
        <v>0.85499999999999998</v>
      </c>
      <c r="O187" s="15">
        <v>0.03</v>
      </c>
      <c r="P187" s="15">
        <v>0.85599999999999998</v>
      </c>
      <c r="Q187" s="15">
        <v>0.45900000000000002</v>
      </c>
      <c r="R187" s="15">
        <v>1.35</v>
      </c>
      <c r="S187" s="15">
        <v>13.419</v>
      </c>
      <c r="U187" s="15">
        <v>1330362.0090000001</v>
      </c>
      <c r="V187" s="15">
        <v>830</v>
      </c>
    </row>
    <row r="188" spans="2:22" x14ac:dyDescent="0.25">
      <c r="B188" s="15" t="s">
        <v>136</v>
      </c>
      <c r="C188" s="15" t="s">
        <v>207</v>
      </c>
      <c r="D188" s="15" t="s">
        <v>234</v>
      </c>
      <c r="E188" s="15">
        <v>2023</v>
      </c>
      <c r="F188" s="15" t="s">
        <v>162</v>
      </c>
      <c r="G188" s="15" t="s">
        <v>133</v>
      </c>
      <c r="H188" s="15" t="s">
        <v>136</v>
      </c>
      <c r="I188" s="15" t="s">
        <v>139</v>
      </c>
      <c r="J188" s="15" t="s">
        <v>141</v>
      </c>
      <c r="K188" s="15" t="s">
        <v>144</v>
      </c>
      <c r="L188" s="15" t="s">
        <v>319</v>
      </c>
      <c r="M188" s="15">
        <v>1.1439999999999999</v>
      </c>
      <c r="N188" s="15">
        <v>0.90200000000000002</v>
      </c>
      <c r="O188" s="15">
        <v>3.2000000000000001E-2</v>
      </c>
      <c r="P188" s="15">
        <v>0.97099999999999997</v>
      </c>
      <c r="Q188" s="15">
        <v>0.55100000000000005</v>
      </c>
      <c r="R188" s="15">
        <v>1.474</v>
      </c>
      <c r="S188" s="15">
        <v>13.500999999999999</v>
      </c>
      <c r="U188" s="15">
        <v>1337009.889</v>
      </c>
      <c r="V188" s="15">
        <v>780</v>
      </c>
    </row>
    <row r="189" spans="2:22" x14ac:dyDescent="0.25">
      <c r="B189" s="15" t="s">
        <v>136</v>
      </c>
      <c r="C189" s="15" t="s">
        <v>207</v>
      </c>
      <c r="D189" s="15" t="s">
        <v>234</v>
      </c>
      <c r="E189" s="15">
        <v>2023</v>
      </c>
      <c r="F189" s="15" t="s">
        <v>162</v>
      </c>
      <c r="G189" s="15" t="s">
        <v>133</v>
      </c>
      <c r="H189" s="15" t="s">
        <v>136</v>
      </c>
      <c r="I189" s="15" t="s">
        <v>139</v>
      </c>
      <c r="J189" s="15" t="s">
        <v>141</v>
      </c>
      <c r="K189" s="15" t="s">
        <v>144</v>
      </c>
      <c r="L189" s="15" t="s">
        <v>320</v>
      </c>
      <c r="M189" s="15">
        <v>1.304</v>
      </c>
      <c r="N189" s="15">
        <v>0.98899999999999999</v>
      </c>
      <c r="O189" s="15">
        <v>6.7000000000000004E-2</v>
      </c>
      <c r="P189" s="15">
        <v>1.0389999999999999</v>
      </c>
      <c r="Q189" s="15">
        <v>0.60699999999999998</v>
      </c>
      <c r="R189" s="15">
        <v>1.671</v>
      </c>
      <c r="S189" s="15">
        <v>13.526999999999999</v>
      </c>
      <c r="U189" s="15">
        <v>1336879.531</v>
      </c>
      <c r="V189" s="15">
        <v>220</v>
      </c>
    </row>
    <row r="190" spans="2:22" x14ac:dyDescent="0.25">
      <c r="B190" s="15" t="s">
        <v>136</v>
      </c>
      <c r="C190" s="15" t="s">
        <v>207</v>
      </c>
      <c r="D190" s="15" t="s">
        <v>234</v>
      </c>
      <c r="E190" s="15">
        <v>2023</v>
      </c>
      <c r="F190" s="15" t="s">
        <v>162</v>
      </c>
      <c r="G190" s="15" t="s">
        <v>133</v>
      </c>
      <c r="H190" s="15" t="s">
        <v>136</v>
      </c>
      <c r="I190" s="15" t="s">
        <v>139</v>
      </c>
      <c r="J190" s="15" t="s">
        <v>141</v>
      </c>
      <c r="K190" s="15" t="s">
        <v>144</v>
      </c>
      <c r="L190" s="15" t="s">
        <v>146</v>
      </c>
      <c r="M190" s="15">
        <v>1.659</v>
      </c>
      <c r="N190" s="15">
        <v>1.516</v>
      </c>
      <c r="O190" s="15">
        <v>0.16</v>
      </c>
      <c r="P190" s="15">
        <v>1.2769999999999999</v>
      </c>
      <c r="Q190" s="15">
        <v>0.64600000000000002</v>
      </c>
      <c r="R190" s="15">
        <v>2.1789999999999998</v>
      </c>
      <c r="S190" s="15">
        <v>13.593</v>
      </c>
      <c r="U190" s="15">
        <v>1338003.922</v>
      </c>
      <c r="V190" s="15">
        <v>90</v>
      </c>
    </row>
    <row r="191" spans="2:22" x14ac:dyDescent="0.25">
      <c r="B191" s="15" t="s">
        <v>136</v>
      </c>
      <c r="C191" s="15" t="s">
        <v>207</v>
      </c>
      <c r="D191" s="15" t="s">
        <v>234</v>
      </c>
      <c r="E191" s="15">
        <v>2023</v>
      </c>
      <c r="F191" s="15" t="s">
        <v>162</v>
      </c>
      <c r="G191" s="15" t="s">
        <v>133</v>
      </c>
      <c r="H191" s="15" t="s">
        <v>136</v>
      </c>
      <c r="I191" s="15" t="s">
        <v>139</v>
      </c>
      <c r="J191" s="15" t="s">
        <v>141</v>
      </c>
      <c r="K191" s="15" t="s">
        <v>144</v>
      </c>
      <c r="L191" s="15" t="s">
        <v>354</v>
      </c>
      <c r="M191" s="15">
        <v>1.095</v>
      </c>
      <c r="N191" s="15">
        <v>1.081</v>
      </c>
      <c r="O191" s="15">
        <v>9.9000000000000005E-2</v>
      </c>
      <c r="P191" s="15">
        <v>0.83199999999999996</v>
      </c>
      <c r="Q191" s="15">
        <v>0.433</v>
      </c>
      <c r="R191" s="15">
        <v>1.6120000000000001</v>
      </c>
      <c r="S191" s="15">
        <v>13.234999999999999</v>
      </c>
      <c r="U191" s="15">
        <v>1315436.6769999999</v>
      </c>
      <c r="V191" s="15">
        <v>120</v>
      </c>
    </row>
    <row r="192" spans="2:22" x14ac:dyDescent="0.25">
      <c r="B192" s="15" t="s">
        <v>136</v>
      </c>
      <c r="C192" s="15" t="s">
        <v>207</v>
      </c>
      <c r="D192" s="15" t="s">
        <v>235</v>
      </c>
      <c r="E192" s="15">
        <v>2023</v>
      </c>
      <c r="F192" s="15" t="s">
        <v>162</v>
      </c>
      <c r="G192" s="15" t="s">
        <v>133</v>
      </c>
      <c r="H192" s="15" t="s">
        <v>136</v>
      </c>
      <c r="I192" s="15" t="s">
        <v>139</v>
      </c>
      <c r="J192" s="15" t="s">
        <v>141</v>
      </c>
      <c r="K192" s="15" t="s">
        <v>144</v>
      </c>
      <c r="L192" s="15" t="s">
        <v>316</v>
      </c>
      <c r="M192" s="15">
        <v>0.75800000000000001</v>
      </c>
      <c r="N192" s="15">
        <v>0.72399999999999998</v>
      </c>
      <c r="O192" s="15">
        <v>1.9E-2</v>
      </c>
      <c r="P192" s="15">
        <v>0.55300000000000005</v>
      </c>
      <c r="Q192" s="15">
        <v>0.27400000000000002</v>
      </c>
      <c r="R192" s="15">
        <v>0.98699999999999999</v>
      </c>
      <c r="S192" s="15">
        <v>13.332000000000001</v>
      </c>
      <c r="U192" s="15">
        <v>1324410.2660000001</v>
      </c>
      <c r="V192" s="15">
        <v>1490</v>
      </c>
    </row>
    <row r="193" spans="2:22" x14ac:dyDescent="0.25">
      <c r="B193" s="15" t="s">
        <v>136</v>
      </c>
      <c r="C193" s="15" t="s">
        <v>207</v>
      </c>
      <c r="D193" s="15" t="s">
        <v>235</v>
      </c>
      <c r="E193" s="15">
        <v>2023</v>
      </c>
      <c r="F193" s="15" t="s">
        <v>162</v>
      </c>
      <c r="G193" s="15" t="s">
        <v>133</v>
      </c>
      <c r="H193" s="15" t="s">
        <v>136</v>
      </c>
      <c r="I193" s="15" t="s">
        <v>139</v>
      </c>
      <c r="J193" s="15" t="s">
        <v>141</v>
      </c>
      <c r="K193" s="15" t="s">
        <v>144</v>
      </c>
      <c r="L193" s="15" t="s">
        <v>317</v>
      </c>
      <c r="M193" s="15">
        <v>1.052</v>
      </c>
      <c r="N193" s="15">
        <v>0.90800000000000003</v>
      </c>
      <c r="O193" s="15">
        <v>1.7999999999999999E-2</v>
      </c>
      <c r="P193" s="15">
        <v>0.82</v>
      </c>
      <c r="Q193" s="15">
        <v>0.44900000000000001</v>
      </c>
      <c r="R193" s="15">
        <v>1.3759999999999999</v>
      </c>
      <c r="S193" s="15">
        <v>13.331</v>
      </c>
      <c r="U193" s="15">
        <v>1327930.703</v>
      </c>
      <c r="V193" s="15">
        <v>2560</v>
      </c>
    </row>
    <row r="194" spans="2:22" x14ac:dyDescent="0.25">
      <c r="B194" s="15" t="s">
        <v>136</v>
      </c>
      <c r="C194" s="15" t="s">
        <v>207</v>
      </c>
      <c r="D194" s="15" t="s">
        <v>235</v>
      </c>
      <c r="E194" s="15">
        <v>2023</v>
      </c>
      <c r="F194" s="15" t="s">
        <v>162</v>
      </c>
      <c r="G194" s="15" t="s">
        <v>133</v>
      </c>
      <c r="H194" s="15" t="s">
        <v>136</v>
      </c>
      <c r="I194" s="15" t="s">
        <v>139</v>
      </c>
      <c r="J194" s="15" t="s">
        <v>141</v>
      </c>
      <c r="K194" s="15" t="s">
        <v>144</v>
      </c>
      <c r="L194" s="15" t="s">
        <v>318</v>
      </c>
      <c r="M194" s="15">
        <v>1.0089999999999999</v>
      </c>
      <c r="N194" s="15">
        <v>0.79400000000000004</v>
      </c>
      <c r="O194" s="15">
        <v>2.8000000000000001E-2</v>
      </c>
      <c r="P194" s="15">
        <v>0.84199999999999997</v>
      </c>
      <c r="Q194" s="15">
        <v>0.45300000000000001</v>
      </c>
      <c r="R194" s="15">
        <v>1.3280000000000001</v>
      </c>
      <c r="S194" s="15">
        <v>13.419</v>
      </c>
      <c r="U194" s="15">
        <v>1330378.2590000001</v>
      </c>
      <c r="V194" s="15">
        <v>830</v>
      </c>
    </row>
    <row r="195" spans="2:22" x14ac:dyDescent="0.25">
      <c r="B195" s="15" t="s">
        <v>136</v>
      </c>
      <c r="C195" s="15" t="s">
        <v>207</v>
      </c>
      <c r="D195" s="15" t="s">
        <v>235</v>
      </c>
      <c r="E195" s="15">
        <v>2023</v>
      </c>
      <c r="F195" s="15" t="s">
        <v>162</v>
      </c>
      <c r="G195" s="15" t="s">
        <v>133</v>
      </c>
      <c r="H195" s="15" t="s">
        <v>136</v>
      </c>
      <c r="I195" s="15" t="s">
        <v>139</v>
      </c>
      <c r="J195" s="15" t="s">
        <v>141</v>
      </c>
      <c r="K195" s="15" t="s">
        <v>144</v>
      </c>
      <c r="L195" s="15" t="s">
        <v>319</v>
      </c>
      <c r="M195" s="15">
        <v>1.1020000000000001</v>
      </c>
      <c r="N195" s="15">
        <v>0.84</v>
      </c>
      <c r="O195" s="15">
        <v>0.03</v>
      </c>
      <c r="P195" s="15">
        <v>0.93500000000000005</v>
      </c>
      <c r="Q195" s="15">
        <v>0.53900000000000003</v>
      </c>
      <c r="R195" s="15">
        <v>1.387</v>
      </c>
      <c r="S195" s="15">
        <v>13.500999999999999</v>
      </c>
      <c r="U195" s="15">
        <v>1336996.6240000001</v>
      </c>
      <c r="V195" s="15">
        <v>780</v>
      </c>
    </row>
    <row r="196" spans="2:22" x14ac:dyDescent="0.25">
      <c r="B196" s="15" t="s">
        <v>136</v>
      </c>
      <c r="C196" s="15" t="s">
        <v>207</v>
      </c>
      <c r="D196" s="15" t="s">
        <v>235</v>
      </c>
      <c r="E196" s="15">
        <v>2023</v>
      </c>
      <c r="F196" s="15" t="s">
        <v>162</v>
      </c>
      <c r="G196" s="15" t="s">
        <v>133</v>
      </c>
      <c r="H196" s="15" t="s">
        <v>136</v>
      </c>
      <c r="I196" s="15" t="s">
        <v>139</v>
      </c>
      <c r="J196" s="15" t="s">
        <v>141</v>
      </c>
      <c r="K196" s="15" t="s">
        <v>144</v>
      </c>
      <c r="L196" s="15" t="s">
        <v>320</v>
      </c>
      <c r="M196" s="15">
        <v>1.35</v>
      </c>
      <c r="N196" s="15">
        <v>1.1040000000000001</v>
      </c>
      <c r="O196" s="15">
        <v>7.3999999999999996E-2</v>
      </c>
      <c r="P196" s="15">
        <v>1.044</v>
      </c>
      <c r="Q196" s="15">
        <v>0.67100000000000004</v>
      </c>
      <c r="R196" s="15">
        <v>1.7529999999999999</v>
      </c>
      <c r="S196" s="15">
        <v>13.526999999999999</v>
      </c>
      <c r="U196" s="15">
        <v>1336872.2450000001</v>
      </c>
      <c r="V196" s="15">
        <v>220</v>
      </c>
    </row>
    <row r="197" spans="2:22" x14ac:dyDescent="0.25">
      <c r="B197" s="15" t="s">
        <v>136</v>
      </c>
      <c r="C197" s="15" t="s">
        <v>207</v>
      </c>
      <c r="D197" s="15" t="s">
        <v>235</v>
      </c>
      <c r="E197" s="15">
        <v>2023</v>
      </c>
      <c r="F197" s="15" t="s">
        <v>162</v>
      </c>
      <c r="G197" s="15" t="s">
        <v>133</v>
      </c>
      <c r="H197" s="15" t="s">
        <v>136</v>
      </c>
      <c r="I197" s="15" t="s">
        <v>139</v>
      </c>
      <c r="J197" s="15" t="s">
        <v>141</v>
      </c>
      <c r="K197" s="15" t="s">
        <v>144</v>
      </c>
      <c r="L197" s="15" t="s">
        <v>146</v>
      </c>
      <c r="M197" s="15">
        <v>1.5820000000000001</v>
      </c>
      <c r="N197" s="15">
        <v>1.3049999999999999</v>
      </c>
      <c r="O197" s="15">
        <v>0.13800000000000001</v>
      </c>
      <c r="P197" s="15">
        <v>1.2450000000000001</v>
      </c>
      <c r="Q197" s="15">
        <v>0.77500000000000002</v>
      </c>
      <c r="R197" s="15">
        <v>2.0630000000000002</v>
      </c>
      <c r="S197" s="15">
        <v>13.593</v>
      </c>
      <c r="U197" s="15">
        <v>1337973.8959999999</v>
      </c>
      <c r="V197" s="15">
        <v>90</v>
      </c>
    </row>
    <row r="198" spans="2:22" x14ac:dyDescent="0.25">
      <c r="B198" s="15" t="s">
        <v>136</v>
      </c>
      <c r="C198" s="15" t="s">
        <v>207</v>
      </c>
      <c r="D198" s="15" t="s">
        <v>235</v>
      </c>
      <c r="E198" s="15">
        <v>2023</v>
      </c>
      <c r="F198" s="15" t="s">
        <v>162</v>
      </c>
      <c r="G198" s="15" t="s">
        <v>133</v>
      </c>
      <c r="H198" s="15" t="s">
        <v>136</v>
      </c>
      <c r="I198" s="15" t="s">
        <v>139</v>
      </c>
      <c r="J198" s="15" t="s">
        <v>141</v>
      </c>
      <c r="K198" s="15" t="s">
        <v>144</v>
      </c>
      <c r="L198" s="15" t="s">
        <v>354</v>
      </c>
      <c r="M198" s="15">
        <v>1.0900000000000001</v>
      </c>
      <c r="N198" s="15">
        <v>1.0669999999999999</v>
      </c>
      <c r="O198" s="15">
        <v>9.7000000000000003E-2</v>
      </c>
      <c r="P198" s="15">
        <v>0.83699999999999997</v>
      </c>
      <c r="Q198" s="15">
        <v>0.436</v>
      </c>
      <c r="R198" s="15">
        <v>1.4750000000000001</v>
      </c>
      <c r="S198" s="15">
        <v>13.234999999999999</v>
      </c>
      <c r="U198" s="15">
        <v>1315430.291</v>
      </c>
      <c r="V198" s="15">
        <v>120</v>
      </c>
    </row>
    <row r="199" spans="2:22" x14ac:dyDescent="0.25">
      <c r="B199" s="15" t="s">
        <v>136</v>
      </c>
      <c r="C199" s="15" t="s">
        <v>207</v>
      </c>
      <c r="D199" s="15" t="s">
        <v>236</v>
      </c>
      <c r="E199" s="15">
        <v>2023</v>
      </c>
      <c r="F199" s="15" t="s">
        <v>162</v>
      </c>
      <c r="G199" s="15" t="s">
        <v>133</v>
      </c>
      <c r="H199" s="15" t="s">
        <v>136</v>
      </c>
      <c r="I199" s="15" t="s">
        <v>139</v>
      </c>
      <c r="J199" s="15" t="s">
        <v>141</v>
      </c>
      <c r="K199" s="15" t="s">
        <v>144</v>
      </c>
      <c r="L199" s="15" t="s">
        <v>316</v>
      </c>
      <c r="M199" s="15">
        <v>0.73799999999999999</v>
      </c>
      <c r="N199" s="15">
        <v>0.68799999999999994</v>
      </c>
      <c r="O199" s="15">
        <v>1.7999999999999999E-2</v>
      </c>
      <c r="P199" s="15">
        <v>0.54100000000000004</v>
      </c>
      <c r="Q199" s="15">
        <v>0.27500000000000002</v>
      </c>
      <c r="R199" s="15">
        <v>0.97499999999999998</v>
      </c>
      <c r="S199" s="15">
        <v>13.587999999999999</v>
      </c>
      <c r="U199" s="15">
        <v>1283193.0179999999</v>
      </c>
      <c r="V199" s="15">
        <v>1490</v>
      </c>
    </row>
    <row r="200" spans="2:22" x14ac:dyDescent="0.25">
      <c r="B200" s="15" t="s">
        <v>136</v>
      </c>
      <c r="C200" s="15" t="s">
        <v>207</v>
      </c>
      <c r="D200" s="15" t="s">
        <v>236</v>
      </c>
      <c r="E200" s="15">
        <v>2023</v>
      </c>
      <c r="F200" s="15" t="s">
        <v>162</v>
      </c>
      <c r="G200" s="15" t="s">
        <v>133</v>
      </c>
      <c r="H200" s="15" t="s">
        <v>136</v>
      </c>
      <c r="I200" s="15" t="s">
        <v>139</v>
      </c>
      <c r="J200" s="15" t="s">
        <v>141</v>
      </c>
      <c r="K200" s="15" t="s">
        <v>144</v>
      </c>
      <c r="L200" s="15" t="s">
        <v>317</v>
      </c>
      <c r="M200" s="15">
        <v>1.022</v>
      </c>
      <c r="N200" s="15">
        <v>0.84099999999999997</v>
      </c>
      <c r="O200" s="15">
        <v>1.7000000000000001E-2</v>
      </c>
      <c r="P200" s="15">
        <v>0.80800000000000005</v>
      </c>
      <c r="Q200" s="15">
        <v>0.44700000000000001</v>
      </c>
      <c r="R200" s="15">
        <v>1.349</v>
      </c>
      <c r="S200" s="15">
        <v>13.585000000000001</v>
      </c>
      <c r="U200" s="15">
        <v>1286477.22</v>
      </c>
      <c r="V200" s="15">
        <v>2560</v>
      </c>
    </row>
    <row r="201" spans="2:22" x14ac:dyDescent="0.25">
      <c r="B201" s="15" t="s">
        <v>136</v>
      </c>
      <c r="C201" s="15" t="s">
        <v>207</v>
      </c>
      <c r="D201" s="15" t="s">
        <v>236</v>
      </c>
      <c r="E201" s="15">
        <v>2023</v>
      </c>
      <c r="F201" s="15" t="s">
        <v>162</v>
      </c>
      <c r="G201" s="15" t="s">
        <v>133</v>
      </c>
      <c r="H201" s="15" t="s">
        <v>136</v>
      </c>
      <c r="I201" s="15" t="s">
        <v>139</v>
      </c>
      <c r="J201" s="15" t="s">
        <v>141</v>
      </c>
      <c r="K201" s="15" t="s">
        <v>144</v>
      </c>
      <c r="L201" s="15" t="s">
        <v>318</v>
      </c>
      <c r="M201" s="15">
        <v>0.98399999999999999</v>
      </c>
      <c r="N201" s="15">
        <v>0.75900000000000001</v>
      </c>
      <c r="O201" s="15">
        <v>2.5999999999999999E-2</v>
      </c>
      <c r="P201" s="15">
        <v>0.81</v>
      </c>
      <c r="Q201" s="15">
        <v>0.44500000000000001</v>
      </c>
      <c r="R201" s="15">
        <v>1.3220000000000001</v>
      </c>
      <c r="S201" s="15">
        <v>13.677</v>
      </c>
      <c r="U201" s="15">
        <v>1288472.601</v>
      </c>
      <c r="V201" s="15">
        <v>830</v>
      </c>
    </row>
    <row r="202" spans="2:22" x14ac:dyDescent="0.25">
      <c r="B202" s="15" t="s">
        <v>136</v>
      </c>
      <c r="C202" s="15" t="s">
        <v>207</v>
      </c>
      <c r="D202" s="15" t="s">
        <v>236</v>
      </c>
      <c r="E202" s="15">
        <v>2023</v>
      </c>
      <c r="F202" s="15" t="s">
        <v>162</v>
      </c>
      <c r="G202" s="15" t="s">
        <v>133</v>
      </c>
      <c r="H202" s="15" t="s">
        <v>136</v>
      </c>
      <c r="I202" s="15" t="s">
        <v>139</v>
      </c>
      <c r="J202" s="15" t="s">
        <v>141</v>
      </c>
      <c r="K202" s="15" t="s">
        <v>144</v>
      </c>
      <c r="L202" s="15" t="s">
        <v>319</v>
      </c>
      <c r="M202" s="15">
        <v>1.0609999999999999</v>
      </c>
      <c r="N202" s="15">
        <v>0.81899999999999995</v>
      </c>
      <c r="O202" s="15">
        <v>2.9000000000000001E-2</v>
      </c>
      <c r="P202" s="15">
        <v>0.89500000000000002</v>
      </c>
      <c r="Q202" s="15">
        <v>0.52600000000000002</v>
      </c>
      <c r="R202" s="15">
        <v>1.3240000000000001</v>
      </c>
      <c r="S202" s="15">
        <v>13.760999999999999</v>
      </c>
      <c r="U202" s="15">
        <v>1293987.405</v>
      </c>
      <c r="V202" s="15">
        <v>780</v>
      </c>
    </row>
    <row r="203" spans="2:22" x14ac:dyDescent="0.25">
      <c r="B203" s="15" t="s">
        <v>136</v>
      </c>
      <c r="C203" s="15" t="s">
        <v>207</v>
      </c>
      <c r="D203" s="15" t="s">
        <v>236</v>
      </c>
      <c r="E203" s="15">
        <v>2023</v>
      </c>
      <c r="F203" s="15" t="s">
        <v>162</v>
      </c>
      <c r="G203" s="15" t="s">
        <v>133</v>
      </c>
      <c r="H203" s="15" t="s">
        <v>136</v>
      </c>
      <c r="I203" s="15" t="s">
        <v>139</v>
      </c>
      <c r="J203" s="15" t="s">
        <v>141</v>
      </c>
      <c r="K203" s="15" t="s">
        <v>144</v>
      </c>
      <c r="L203" s="15" t="s">
        <v>320</v>
      </c>
      <c r="M203" s="15">
        <v>1.302</v>
      </c>
      <c r="N203" s="15">
        <v>0.97699999999999998</v>
      </c>
      <c r="O203" s="15">
        <v>6.6000000000000003E-2</v>
      </c>
      <c r="P203" s="15">
        <v>1.0389999999999999</v>
      </c>
      <c r="Q203" s="15">
        <v>0.64700000000000002</v>
      </c>
      <c r="R203" s="15">
        <v>1.7609999999999999</v>
      </c>
      <c r="S203" s="15">
        <v>13.788</v>
      </c>
      <c r="U203" s="15">
        <v>1294857.9879999999</v>
      </c>
      <c r="V203" s="15">
        <v>220</v>
      </c>
    </row>
    <row r="204" spans="2:22" x14ac:dyDescent="0.25">
      <c r="B204" s="15" t="s">
        <v>136</v>
      </c>
      <c r="C204" s="15" t="s">
        <v>207</v>
      </c>
      <c r="D204" s="15" t="s">
        <v>236</v>
      </c>
      <c r="E204" s="15">
        <v>2023</v>
      </c>
      <c r="F204" s="15" t="s">
        <v>162</v>
      </c>
      <c r="G204" s="15" t="s">
        <v>133</v>
      </c>
      <c r="H204" s="15" t="s">
        <v>136</v>
      </c>
      <c r="I204" s="15" t="s">
        <v>139</v>
      </c>
      <c r="J204" s="15" t="s">
        <v>141</v>
      </c>
      <c r="K204" s="15" t="s">
        <v>144</v>
      </c>
      <c r="L204" s="15" t="s">
        <v>146</v>
      </c>
      <c r="M204" s="15">
        <v>1.5389999999999999</v>
      </c>
      <c r="N204" s="15">
        <v>1.266</v>
      </c>
      <c r="O204" s="15">
        <v>0.13300000000000001</v>
      </c>
      <c r="P204" s="15">
        <v>1.179</v>
      </c>
      <c r="Q204" s="15">
        <v>0.78400000000000003</v>
      </c>
      <c r="R204" s="15">
        <v>1.9610000000000001</v>
      </c>
      <c r="S204" s="15">
        <v>13.86</v>
      </c>
      <c r="U204" s="15">
        <v>1293328.585</v>
      </c>
      <c r="V204" s="15">
        <v>90</v>
      </c>
    </row>
    <row r="205" spans="2:22" x14ac:dyDescent="0.25">
      <c r="B205" s="15" t="s">
        <v>136</v>
      </c>
      <c r="C205" s="15" t="s">
        <v>207</v>
      </c>
      <c r="D205" s="15" t="s">
        <v>236</v>
      </c>
      <c r="E205" s="15">
        <v>2023</v>
      </c>
      <c r="F205" s="15" t="s">
        <v>162</v>
      </c>
      <c r="G205" s="15" t="s">
        <v>133</v>
      </c>
      <c r="H205" s="15" t="s">
        <v>136</v>
      </c>
      <c r="I205" s="15" t="s">
        <v>139</v>
      </c>
      <c r="J205" s="15" t="s">
        <v>141</v>
      </c>
      <c r="K205" s="15" t="s">
        <v>144</v>
      </c>
      <c r="L205" s="15" t="s">
        <v>354</v>
      </c>
      <c r="M205" s="15">
        <v>1.0780000000000001</v>
      </c>
      <c r="N205" s="15">
        <v>1.0509999999999999</v>
      </c>
      <c r="O205" s="15">
        <v>9.6000000000000002E-2</v>
      </c>
      <c r="P205" s="15">
        <v>0.79</v>
      </c>
      <c r="Q205" s="15">
        <v>0.46700000000000003</v>
      </c>
      <c r="R205" s="15">
        <v>1.407</v>
      </c>
      <c r="S205" s="15">
        <v>13.487</v>
      </c>
      <c r="U205" s="15">
        <v>1274674.8160000001</v>
      </c>
      <c r="V205" s="15">
        <v>120</v>
      </c>
    </row>
    <row r="206" spans="2:22" x14ac:dyDescent="0.25">
      <c r="B206" s="15" t="s">
        <v>136</v>
      </c>
      <c r="C206" s="15" t="s">
        <v>207</v>
      </c>
      <c r="D206" s="15" t="s">
        <v>237</v>
      </c>
      <c r="E206" s="15">
        <v>2023</v>
      </c>
      <c r="F206" s="15" t="s">
        <v>162</v>
      </c>
      <c r="G206" s="15" t="s">
        <v>133</v>
      </c>
      <c r="H206" s="15" t="s">
        <v>136</v>
      </c>
      <c r="I206" s="15" t="s">
        <v>139</v>
      </c>
      <c r="J206" s="15" t="s">
        <v>141</v>
      </c>
      <c r="K206" s="15" t="s">
        <v>144</v>
      </c>
      <c r="L206" s="15" t="s">
        <v>316</v>
      </c>
      <c r="M206" s="15">
        <v>0.74299999999999999</v>
      </c>
      <c r="N206" s="15">
        <v>0.71099999999999997</v>
      </c>
      <c r="O206" s="15">
        <v>1.7999999999999999E-2</v>
      </c>
      <c r="P206" s="15">
        <v>0.54100000000000004</v>
      </c>
      <c r="Q206" s="15">
        <v>0.27600000000000002</v>
      </c>
      <c r="R206" s="15">
        <v>0.96899999999999997</v>
      </c>
      <c r="S206" s="15">
        <v>13.587999999999999</v>
      </c>
      <c r="U206" s="15">
        <v>1283193.7990000001</v>
      </c>
      <c r="V206" s="15">
        <v>1490</v>
      </c>
    </row>
    <row r="207" spans="2:22" x14ac:dyDescent="0.25">
      <c r="B207" s="15" t="s">
        <v>136</v>
      </c>
      <c r="C207" s="15" t="s">
        <v>207</v>
      </c>
      <c r="D207" s="15" t="s">
        <v>237</v>
      </c>
      <c r="E207" s="15">
        <v>2023</v>
      </c>
      <c r="F207" s="15" t="s">
        <v>162</v>
      </c>
      <c r="G207" s="15" t="s">
        <v>133</v>
      </c>
      <c r="H207" s="15" t="s">
        <v>136</v>
      </c>
      <c r="I207" s="15" t="s">
        <v>139</v>
      </c>
      <c r="J207" s="15" t="s">
        <v>141</v>
      </c>
      <c r="K207" s="15" t="s">
        <v>144</v>
      </c>
      <c r="L207" s="15" t="s">
        <v>317</v>
      </c>
      <c r="M207" s="15">
        <v>1.0449999999999999</v>
      </c>
      <c r="N207" s="15">
        <v>0.85699999999999998</v>
      </c>
      <c r="O207" s="15">
        <v>1.7000000000000001E-2</v>
      </c>
      <c r="P207" s="15">
        <v>0.84299999999999997</v>
      </c>
      <c r="Q207" s="15">
        <v>0.441</v>
      </c>
      <c r="R207" s="15">
        <v>1.3839999999999999</v>
      </c>
      <c r="S207" s="15">
        <v>13.585000000000001</v>
      </c>
      <c r="U207" s="15">
        <v>1286467.439</v>
      </c>
      <c r="V207" s="15">
        <v>2560</v>
      </c>
    </row>
    <row r="208" spans="2:22" x14ac:dyDescent="0.25">
      <c r="B208" s="15" t="s">
        <v>136</v>
      </c>
      <c r="C208" s="15" t="s">
        <v>207</v>
      </c>
      <c r="D208" s="15" t="s">
        <v>237</v>
      </c>
      <c r="E208" s="15">
        <v>2023</v>
      </c>
      <c r="F208" s="15" t="s">
        <v>162</v>
      </c>
      <c r="G208" s="15" t="s">
        <v>133</v>
      </c>
      <c r="H208" s="15" t="s">
        <v>136</v>
      </c>
      <c r="I208" s="15" t="s">
        <v>139</v>
      </c>
      <c r="J208" s="15" t="s">
        <v>141</v>
      </c>
      <c r="K208" s="15" t="s">
        <v>144</v>
      </c>
      <c r="L208" s="15" t="s">
        <v>318</v>
      </c>
      <c r="M208" s="15">
        <v>1.014</v>
      </c>
      <c r="N208" s="15">
        <v>0.78300000000000003</v>
      </c>
      <c r="O208" s="15">
        <v>2.7E-2</v>
      </c>
      <c r="P208" s="15">
        <v>0.85699999999999998</v>
      </c>
      <c r="Q208" s="15">
        <v>0.45800000000000002</v>
      </c>
      <c r="R208" s="15">
        <v>1.3380000000000001</v>
      </c>
      <c r="S208" s="15">
        <v>13.677</v>
      </c>
      <c r="U208" s="15">
        <v>1288458.4680000001</v>
      </c>
      <c r="V208" s="15">
        <v>830</v>
      </c>
    </row>
    <row r="209" spans="2:22" x14ac:dyDescent="0.25">
      <c r="B209" s="15" t="s">
        <v>136</v>
      </c>
      <c r="C209" s="15" t="s">
        <v>207</v>
      </c>
      <c r="D209" s="15" t="s">
        <v>237</v>
      </c>
      <c r="E209" s="15">
        <v>2023</v>
      </c>
      <c r="F209" s="15" t="s">
        <v>162</v>
      </c>
      <c r="G209" s="15" t="s">
        <v>133</v>
      </c>
      <c r="H209" s="15" t="s">
        <v>136</v>
      </c>
      <c r="I209" s="15" t="s">
        <v>139</v>
      </c>
      <c r="J209" s="15" t="s">
        <v>141</v>
      </c>
      <c r="K209" s="15" t="s">
        <v>144</v>
      </c>
      <c r="L209" s="15" t="s">
        <v>319</v>
      </c>
      <c r="M209" s="15">
        <v>1.0940000000000001</v>
      </c>
      <c r="N209" s="15">
        <v>0.871</v>
      </c>
      <c r="O209" s="15">
        <v>3.1E-2</v>
      </c>
      <c r="P209" s="15">
        <v>0.92</v>
      </c>
      <c r="Q209" s="15">
        <v>0.55200000000000005</v>
      </c>
      <c r="R209" s="15">
        <v>1.377</v>
      </c>
      <c r="S209" s="15">
        <v>13.760999999999999</v>
      </c>
      <c r="U209" s="15">
        <v>1293988.7860000001</v>
      </c>
      <c r="V209" s="15">
        <v>780</v>
      </c>
    </row>
    <row r="210" spans="2:22" x14ac:dyDescent="0.25">
      <c r="B210" s="15" t="s">
        <v>136</v>
      </c>
      <c r="C210" s="15" t="s">
        <v>207</v>
      </c>
      <c r="D210" s="15" t="s">
        <v>237</v>
      </c>
      <c r="E210" s="15">
        <v>2023</v>
      </c>
      <c r="F210" s="15" t="s">
        <v>162</v>
      </c>
      <c r="G210" s="15" t="s">
        <v>133</v>
      </c>
      <c r="H210" s="15" t="s">
        <v>136</v>
      </c>
      <c r="I210" s="15" t="s">
        <v>139</v>
      </c>
      <c r="J210" s="15" t="s">
        <v>141</v>
      </c>
      <c r="K210" s="15" t="s">
        <v>144</v>
      </c>
      <c r="L210" s="15" t="s">
        <v>320</v>
      </c>
      <c r="M210" s="15">
        <v>1.3839999999999999</v>
      </c>
      <c r="N210" s="15">
        <v>1.1379999999999999</v>
      </c>
      <c r="O210" s="15">
        <v>7.6999999999999999E-2</v>
      </c>
      <c r="P210" s="15">
        <v>1.1120000000000001</v>
      </c>
      <c r="Q210" s="15">
        <v>0.66600000000000004</v>
      </c>
      <c r="R210" s="15">
        <v>1.7669999999999999</v>
      </c>
      <c r="S210" s="15">
        <v>13.788</v>
      </c>
      <c r="U210" s="15">
        <v>1294864.514</v>
      </c>
      <c r="V210" s="15">
        <v>220</v>
      </c>
    </row>
    <row r="211" spans="2:22" x14ac:dyDescent="0.25">
      <c r="B211" s="15" t="s">
        <v>136</v>
      </c>
      <c r="C211" s="15" t="s">
        <v>207</v>
      </c>
      <c r="D211" s="15" t="s">
        <v>237</v>
      </c>
      <c r="E211" s="15">
        <v>2023</v>
      </c>
      <c r="F211" s="15" t="s">
        <v>162</v>
      </c>
      <c r="G211" s="15" t="s">
        <v>133</v>
      </c>
      <c r="H211" s="15" t="s">
        <v>136</v>
      </c>
      <c r="I211" s="15" t="s">
        <v>139</v>
      </c>
      <c r="J211" s="15" t="s">
        <v>141</v>
      </c>
      <c r="K211" s="15" t="s">
        <v>144</v>
      </c>
      <c r="L211" s="15" t="s">
        <v>146</v>
      </c>
      <c r="M211" s="15">
        <v>1.6279999999999999</v>
      </c>
      <c r="N211" s="15">
        <v>1.6040000000000001</v>
      </c>
      <c r="O211" s="15">
        <v>0.16900000000000001</v>
      </c>
      <c r="P211" s="15">
        <v>1.4239999999999999</v>
      </c>
      <c r="Q211" s="15">
        <v>0.71199999999999997</v>
      </c>
      <c r="R211" s="15">
        <v>2.1709999999999998</v>
      </c>
      <c r="S211" s="15">
        <v>13.86</v>
      </c>
      <c r="U211" s="15">
        <v>1293332.2169999999</v>
      </c>
      <c r="V211" s="15">
        <v>90</v>
      </c>
    </row>
    <row r="212" spans="2:22" x14ac:dyDescent="0.25">
      <c r="B212" s="15" t="s">
        <v>136</v>
      </c>
      <c r="C212" s="15" t="s">
        <v>207</v>
      </c>
      <c r="D212" s="15" t="s">
        <v>237</v>
      </c>
      <c r="E212" s="15">
        <v>2023</v>
      </c>
      <c r="F212" s="15" t="s">
        <v>162</v>
      </c>
      <c r="G212" s="15" t="s">
        <v>133</v>
      </c>
      <c r="H212" s="15" t="s">
        <v>136</v>
      </c>
      <c r="I212" s="15" t="s">
        <v>139</v>
      </c>
      <c r="J212" s="15" t="s">
        <v>141</v>
      </c>
      <c r="K212" s="15" t="s">
        <v>144</v>
      </c>
      <c r="L212" s="15" t="s">
        <v>354</v>
      </c>
      <c r="M212" s="15">
        <v>1.169</v>
      </c>
      <c r="N212" s="15">
        <v>1.268</v>
      </c>
      <c r="O212" s="15">
        <v>0.11600000000000001</v>
      </c>
      <c r="P212" s="15">
        <v>0.91</v>
      </c>
      <c r="Q212" s="15">
        <v>0.42899999999999999</v>
      </c>
      <c r="R212" s="15">
        <v>1.5269999999999999</v>
      </c>
      <c r="S212" s="15">
        <v>13.487</v>
      </c>
      <c r="U212" s="15">
        <v>1274682.558</v>
      </c>
      <c r="V212" s="15">
        <v>120</v>
      </c>
    </row>
    <row r="213" spans="2:22" x14ac:dyDescent="0.25">
      <c r="B213" s="15" t="s">
        <v>136</v>
      </c>
      <c r="C213" s="15" t="s">
        <v>207</v>
      </c>
      <c r="D213" s="15" t="s">
        <v>238</v>
      </c>
      <c r="E213" s="15">
        <v>2023</v>
      </c>
      <c r="F213" s="15" t="s">
        <v>162</v>
      </c>
      <c r="G213" s="15" t="s">
        <v>133</v>
      </c>
      <c r="H213" s="15" t="s">
        <v>136</v>
      </c>
      <c r="I213" s="15" t="s">
        <v>139</v>
      </c>
      <c r="J213" s="15" t="s">
        <v>141</v>
      </c>
      <c r="K213" s="15" t="s">
        <v>144</v>
      </c>
      <c r="L213" s="15" t="s">
        <v>316</v>
      </c>
      <c r="M213" s="15">
        <v>0.77</v>
      </c>
      <c r="N213" s="15">
        <v>0.70899999999999996</v>
      </c>
      <c r="O213" s="15">
        <v>1.7999999999999999E-2</v>
      </c>
      <c r="P213" s="15">
        <v>0.56699999999999995</v>
      </c>
      <c r="Q213" s="15">
        <v>0.28399999999999997</v>
      </c>
      <c r="R213" s="15">
        <v>1.0329999999999999</v>
      </c>
      <c r="S213" s="15">
        <v>13.643000000000001</v>
      </c>
      <c r="U213" s="15">
        <v>1151681.6470000001</v>
      </c>
      <c r="V213" s="15">
        <v>1490</v>
      </c>
    </row>
    <row r="214" spans="2:22" x14ac:dyDescent="0.25">
      <c r="B214" s="15" t="s">
        <v>136</v>
      </c>
      <c r="C214" s="15" t="s">
        <v>207</v>
      </c>
      <c r="D214" s="15" t="s">
        <v>238</v>
      </c>
      <c r="E214" s="15">
        <v>2023</v>
      </c>
      <c r="F214" s="15" t="s">
        <v>162</v>
      </c>
      <c r="G214" s="15" t="s">
        <v>133</v>
      </c>
      <c r="H214" s="15" t="s">
        <v>136</v>
      </c>
      <c r="I214" s="15" t="s">
        <v>139</v>
      </c>
      <c r="J214" s="15" t="s">
        <v>141</v>
      </c>
      <c r="K214" s="15" t="s">
        <v>144</v>
      </c>
      <c r="L214" s="15" t="s">
        <v>317</v>
      </c>
      <c r="M214" s="15">
        <v>1.1140000000000001</v>
      </c>
      <c r="N214" s="15">
        <v>0.89900000000000002</v>
      </c>
      <c r="O214" s="15">
        <v>1.7999999999999999E-2</v>
      </c>
      <c r="P214" s="15">
        <v>0.90300000000000002</v>
      </c>
      <c r="Q214" s="15">
        <v>0.48799999999999999</v>
      </c>
      <c r="R214" s="15">
        <v>1.4810000000000001</v>
      </c>
      <c r="S214" s="15">
        <v>13.638</v>
      </c>
      <c r="U214" s="15">
        <v>1154361.834</v>
      </c>
      <c r="V214" s="15">
        <v>2560</v>
      </c>
    </row>
    <row r="215" spans="2:22" x14ac:dyDescent="0.25">
      <c r="B215" s="15" t="s">
        <v>136</v>
      </c>
      <c r="C215" s="15" t="s">
        <v>207</v>
      </c>
      <c r="D215" s="15" t="s">
        <v>238</v>
      </c>
      <c r="E215" s="15">
        <v>2023</v>
      </c>
      <c r="F215" s="15" t="s">
        <v>162</v>
      </c>
      <c r="G215" s="15" t="s">
        <v>133</v>
      </c>
      <c r="H215" s="15" t="s">
        <v>136</v>
      </c>
      <c r="I215" s="15" t="s">
        <v>139</v>
      </c>
      <c r="J215" s="15" t="s">
        <v>141</v>
      </c>
      <c r="K215" s="15" t="s">
        <v>144</v>
      </c>
      <c r="L215" s="15" t="s">
        <v>318</v>
      </c>
      <c r="M215" s="15">
        <v>1.095</v>
      </c>
      <c r="N215" s="15">
        <v>0.81399999999999995</v>
      </c>
      <c r="O215" s="15">
        <v>2.8000000000000001E-2</v>
      </c>
      <c r="P215" s="15">
        <v>0.92100000000000004</v>
      </c>
      <c r="Q215" s="15">
        <v>0.495</v>
      </c>
      <c r="R215" s="15">
        <v>1.4370000000000001</v>
      </c>
      <c r="S215" s="15">
        <v>13.731</v>
      </c>
      <c r="U215" s="15">
        <v>1155460.3400000001</v>
      </c>
      <c r="V215" s="15">
        <v>830</v>
      </c>
    </row>
    <row r="216" spans="2:22" x14ac:dyDescent="0.25">
      <c r="B216" s="15" t="s">
        <v>136</v>
      </c>
      <c r="C216" s="15" t="s">
        <v>207</v>
      </c>
      <c r="D216" s="15" t="s">
        <v>238</v>
      </c>
      <c r="E216" s="15">
        <v>2023</v>
      </c>
      <c r="F216" s="15" t="s">
        <v>162</v>
      </c>
      <c r="G216" s="15" t="s">
        <v>133</v>
      </c>
      <c r="H216" s="15" t="s">
        <v>136</v>
      </c>
      <c r="I216" s="15" t="s">
        <v>139</v>
      </c>
      <c r="J216" s="15" t="s">
        <v>141</v>
      </c>
      <c r="K216" s="15" t="s">
        <v>144</v>
      </c>
      <c r="L216" s="15" t="s">
        <v>319</v>
      </c>
      <c r="M216" s="15">
        <v>1.179</v>
      </c>
      <c r="N216" s="15">
        <v>0.89100000000000001</v>
      </c>
      <c r="O216" s="15">
        <v>3.2000000000000001E-2</v>
      </c>
      <c r="P216" s="15">
        <v>0.98699999999999999</v>
      </c>
      <c r="Q216" s="15">
        <v>0.61899999999999999</v>
      </c>
      <c r="R216" s="15">
        <v>1.4750000000000001</v>
      </c>
      <c r="S216" s="15">
        <v>13.814</v>
      </c>
      <c r="U216" s="15">
        <v>1159419.138</v>
      </c>
      <c r="V216" s="15">
        <v>780</v>
      </c>
    </row>
    <row r="217" spans="2:22" x14ac:dyDescent="0.25">
      <c r="B217" s="15" t="s">
        <v>136</v>
      </c>
      <c r="C217" s="15" t="s">
        <v>207</v>
      </c>
      <c r="D217" s="15" t="s">
        <v>238</v>
      </c>
      <c r="E217" s="15">
        <v>2023</v>
      </c>
      <c r="F217" s="15" t="s">
        <v>162</v>
      </c>
      <c r="G217" s="15" t="s">
        <v>133</v>
      </c>
      <c r="H217" s="15" t="s">
        <v>136</v>
      </c>
      <c r="I217" s="15" t="s">
        <v>139</v>
      </c>
      <c r="J217" s="15" t="s">
        <v>141</v>
      </c>
      <c r="K217" s="15" t="s">
        <v>144</v>
      </c>
      <c r="L217" s="15" t="s">
        <v>320</v>
      </c>
      <c r="M217" s="15">
        <v>1.466</v>
      </c>
      <c r="N217" s="15">
        <v>1.1539999999999999</v>
      </c>
      <c r="O217" s="15">
        <v>7.8E-2</v>
      </c>
      <c r="P217" s="15">
        <v>1.22</v>
      </c>
      <c r="Q217" s="15">
        <v>0.66600000000000004</v>
      </c>
      <c r="R217" s="15">
        <v>1.899</v>
      </c>
      <c r="S217" s="15">
        <v>13.846</v>
      </c>
      <c r="U217" s="15">
        <v>1160477.804</v>
      </c>
      <c r="V217" s="15">
        <v>220</v>
      </c>
    </row>
    <row r="218" spans="2:22" x14ac:dyDescent="0.25">
      <c r="B218" s="15" t="s">
        <v>136</v>
      </c>
      <c r="C218" s="15" t="s">
        <v>207</v>
      </c>
      <c r="D218" s="15" t="s">
        <v>238</v>
      </c>
      <c r="E218" s="15">
        <v>2023</v>
      </c>
      <c r="F218" s="15" t="s">
        <v>162</v>
      </c>
      <c r="G218" s="15" t="s">
        <v>133</v>
      </c>
      <c r="H218" s="15" t="s">
        <v>136</v>
      </c>
      <c r="I218" s="15" t="s">
        <v>139</v>
      </c>
      <c r="J218" s="15" t="s">
        <v>141</v>
      </c>
      <c r="K218" s="15" t="s">
        <v>144</v>
      </c>
      <c r="L218" s="15" t="s">
        <v>146</v>
      </c>
      <c r="M218" s="15">
        <v>1.663</v>
      </c>
      <c r="N218" s="15">
        <v>1.46</v>
      </c>
      <c r="O218" s="15">
        <v>0.154</v>
      </c>
      <c r="P218" s="15">
        <v>1.3720000000000001</v>
      </c>
      <c r="Q218" s="15">
        <v>0.65600000000000003</v>
      </c>
      <c r="R218" s="15">
        <v>2.1219999999999999</v>
      </c>
      <c r="S218" s="15">
        <v>13.923</v>
      </c>
      <c r="U218" s="15">
        <v>1156557.243</v>
      </c>
      <c r="V218" s="15">
        <v>90</v>
      </c>
    </row>
    <row r="219" spans="2:22" x14ac:dyDescent="0.25">
      <c r="B219" s="15" t="s">
        <v>136</v>
      </c>
      <c r="C219" s="15" t="s">
        <v>207</v>
      </c>
      <c r="D219" s="15" t="s">
        <v>238</v>
      </c>
      <c r="E219" s="15">
        <v>2023</v>
      </c>
      <c r="F219" s="15" t="s">
        <v>162</v>
      </c>
      <c r="G219" s="15" t="s">
        <v>133</v>
      </c>
      <c r="H219" s="15" t="s">
        <v>136</v>
      </c>
      <c r="I219" s="15" t="s">
        <v>139</v>
      </c>
      <c r="J219" s="15" t="s">
        <v>141</v>
      </c>
      <c r="K219" s="15" t="s">
        <v>144</v>
      </c>
      <c r="L219" s="15" t="s">
        <v>354</v>
      </c>
      <c r="M219" s="15">
        <v>1.1990000000000001</v>
      </c>
      <c r="N219" s="15">
        <v>1.262</v>
      </c>
      <c r="O219" s="15">
        <v>0.115</v>
      </c>
      <c r="P219" s="15">
        <v>0.82199999999999995</v>
      </c>
      <c r="Q219" s="15">
        <v>0.46600000000000003</v>
      </c>
      <c r="R219" s="15">
        <v>1.476</v>
      </c>
      <c r="S219" s="15">
        <v>13.541</v>
      </c>
      <c r="U219" s="15">
        <v>1145414.794</v>
      </c>
      <c r="V219" s="15">
        <v>120</v>
      </c>
    </row>
    <row r="220" spans="2:22" x14ac:dyDescent="0.25">
      <c r="B220" s="15" t="s">
        <v>136</v>
      </c>
      <c r="C220" s="15" t="s">
        <v>207</v>
      </c>
      <c r="D220" s="15" t="s">
        <v>239</v>
      </c>
      <c r="E220" s="15">
        <v>2023</v>
      </c>
      <c r="F220" s="15" t="s">
        <v>162</v>
      </c>
      <c r="G220" s="15" t="s">
        <v>133</v>
      </c>
      <c r="H220" s="15" t="s">
        <v>136</v>
      </c>
      <c r="I220" s="15" t="s">
        <v>139</v>
      </c>
      <c r="J220" s="15" t="s">
        <v>141</v>
      </c>
      <c r="K220" s="15" t="s">
        <v>144</v>
      </c>
      <c r="L220" s="15" t="s">
        <v>316</v>
      </c>
      <c r="M220" s="15">
        <v>0.872</v>
      </c>
      <c r="N220" s="15">
        <v>0.83299999999999996</v>
      </c>
      <c r="O220" s="15">
        <v>2.1999999999999999E-2</v>
      </c>
      <c r="P220" s="15">
        <v>0.64900000000000002</v>
      </c>
      <c r="Q220" s="15">
        <v>0.32100000000000001</v>
      </c>
      <c r="R220" s="15">
        <v>1.1579999999999999</v>
      </c>
      <c r="S220" s="15">
        <v>13.643000000000001</v>
      </c>
      <c r="U220" s="15">
        <v>1151681.5349999999</v>
      </c>
      <c r="V220" s="15">
        <v>1490</v>
      </c>
    </row>
    <row r="221" spans="2:22" x14ac:dyDescent="0.25">
      <c r="B221" s="15" t="s">
        <v>136</v>
      </c>
      <c r="C221" s="15" t="s">
        <v>207</v>
      </c>
      <c r="D221" s="15" t="s">
        <v>239</v>
      </c>
      <c r="E221" s="15">
        <v>2023</v>
      </c>
      <c r="F221" s="15" t="s">
        <v>162</v>
      </c>
      <c r="G221" s="15" t="s">
        <v>133</v>
      </c>
      <c r="H221" s="15" t="s">
        <v>136</v>
      </c>
      <c r="I221" s="15" t="s">
        <v>139</v>
      </c>
      <c r="J221" s="15" t="s">
        <v>141</v>
      </c>
      <c r="K221" s="15" t="s">
        <v>144</v>
      </c>
      <c r="L221" s="15" t="s">
        <v>317</v>
      </c>
      <c r="M221" s="15">
        <v>1.268</v>
      </c>
      <c r="N221" s="15">
        <v>1.0489999999999999</v>
      </c>
      <c r="O221" s="15">
        <v>2.1000000000000001E-2</v>
      </c>
      <c r="P221" s="15">
        <v>1.028</v>
      </c>
      <c r="Q221" s="15">
        <v>0.55300000000000005</v>
      </c>
      <c r="R221" s="15">
        <v>1.66</v>
      </c>
      <c r="S221" s="15">
        <v>13.638</v>
      </c>
      <c r="U221" s="15">
        <v>1154363.2290000001</v>
      </c>
      <c r="V221" s="15">
        <v>2560</v>
      </c>
    </row>
    <row r="222" spans="2:22" x14ac:dyDescent="0.25">
      <c r="B222" s="15" t="s">
        <v>136</v>
      </c>
      <c r="C222" s="15" t="s">
        <v>207</v>
      </c>
      <c r="D222" s="15" t="s">
        <v>239</v>
      </c>
      <c r="E222" s="15">
        <v>2023</v>
      </c>
      <c r="F222" s="15" t="s">
        <v>162</v>
      </c>
      <c r="G222" s="15" t="s">
        <v>133</v>
      </c>
      <c r="H222" s="15" t="s">
        <v>136</v>
      </c>
      <c r="I222" s="15" t="s">
        <v>139</v>
      </c>
      <c r="J222" s="15" t="s">
        <v>141</v>
      </c>
      <c r="K222" s="15" t="s">
        <v>144</v>
      </c>
      <c r="L222" s="15" t="s">
        <v>318</v>
      </c>
      <c r="M222" s="15">
        <v>1.26</v>
      </c>
      <c r="N222" s="15">
        <v>0.97099999999999997</v>
      </c>
      <c r="O222" s="15">
        <v>3.4000000000000002E-2</v>
      </c>
      <c r="P222" s="15">
        <v>1.0109999999999999</v>
      </c>
      <c r="Q222" s="15">
        <v>0.57999999999999996</v>
      </c>
      <c r="R222" s="15">
        <v>1.629</v>
      </c>
      <c r="S222" s="15">
        <v>13.731</v>
      </c>
      <c r="U222" s="15">
        <v>1155457.389</v>
      </c>
      <c r="V222" s="15">
        <v>830</v>
      </c>
    </row>
    <row r="223" spans="2:22" x14ac:dyDescent="0.25">
      <c r="B223" s="15" t="s">
        <v>136</v>
      </c>
      <c r="C223" s="15" t="s">
        <v>207</v>
      </c>
      <c r="D223" s="15" t="s">
        <v>239</v>
      </c>
      <c r="E223" s="15">
        <v>2023</v>
      </c>
      <c r="F223" s="15" t="s">
        <v>162</v>
      </c>
      <c r="G223" s="15" t="s">
        <v>133</v>
      </c>
      <c r="H223" s="15" t="s">
        <v>136</v>
      </c>
      <c r="I223" s="15" t="s">
        <v>139</v>
      </c>
      <c r="J223" s="15" t="s">
        <v>141</v>
      </c>
      <c r="K223" s="15" t="s">
        <v>144</v>
      </c>
      <c r="L223" s="15" t="s">
        <v>319</v>
      </c>
      <c r="M223" s="15">
        <v>1.4279999999999999</v>
      </c>
      <c r="N223" s="15">
        <v>1.202</v>
      </c>
      <c r="O223" s="15">
        <v>4.2999999999999997E-2</v>
      </c>
      <c r="P223" s="15">
        <v>1.135</v>
      </c>
      <c r="Q223" s="15">
        <v>0.69299999999999995</v>
      </c>
      <c r="R223" s="15">
        <v>1.742</v>
      </c>
      <c r="S223" s="15">
        <v>13.814</v>
      </c>
      <c r="U223" s="15">
        <v>1159420.0649999999</v>
      </c>
      <c r="V223" s="15">
        <v>780</v>
      </c>
    </row>
    <row r="224" spans="2:22" x14ac:dyDescent="0.25">
      <c r="B224" s="15" t="s">
        <v>136</v>
      </c>
      <c r="C224" s="15" t="s">
        <v>207</v>
      </c>
      <c r="D224" s="15" t="s">
        <v>239</v>
      </c>
      <c r="E224" s="15">
        <v>2023</v>
      </c>
      <c r="F224" s="15" t="s">
        <v>162</v>
      </c>
      <c r="G224" s="15" t="s">
        <v>133</v>
      </c>
      <c r="H224" s="15" t="s">
        <v>136</v>
      </c>
      <c r="I224" s="15" t="s">
        <v>139</v>
      </c>
      <c r="J224" s="15" t="s">
        <v>141</v>
      </c>
      <c r="K224" s="15" t="s">
        <v>144</v>
      </c>
      <c r="L224" s="15" t="s">
        <v>320</v>
      </c>
      <c r="M224" s="15">
        <v>1.6459999999999999</v>
      </c>
      <c r="N224" s="15">
        <v>1.246</v>
      </c>
      <c r="O224" s="15">
        <v>8.4000000000000005E-2</v>
      </c>
      <c r="P224" s="15">
        <v>1.3420000000000001</v>
      </c>
      <c r="Q224" s="15">
        <v>0.81</v>
      </c>
      <c r="R224" s="15">
        <v>2.0259999999999998</v>
      </c>
      <c r="S224" s="15">
        <v>13.846</v>
      </c>
      <c r="U224" s="15">
        <v>1160476.1680000001</v>
      </c>
      <c r="V224" s="15">
        <v>220</v>
      </c>
    </row>
    <row r="225" spans="2:22" x14ac:dyDescent="0.25">
      <c r="B225" s="15" t="s">
        <v>136</v>
      </c>
      <c r="C225" s="15" t="s">
        <v>207</v>
      </c>
      <c r="D225" s="15" t="s">
        <v>239</v>
      </c>
      <c r="E225" s="15">
        <v>2023</v>
      </c>
      <c r="F225" s="15" t="s">
        <v>162</v>
      </c>
      <c r="G225" s="15" t="s">
        <v>133</v>
      </c>
      <c r="H225" s="15" t="s">
        <v>136</v>
      </c>
      <c r="I225" s="15" t="s">
        <v>139</v>
      </c>
      <c r="J225" s="15" t="s">
        <v>141</v>
      </c>
      <c r="K225" s="15" t="s">
        <v>144</v>
      </c>
      <c r="L225" s="15" t="s">
        <v>146</v>
      </c>
      <c r="M225" s="15">
        <v>1.831</v>
      </c>
      <c r="N225" s="15">
        <v>1.4650000000000001</v>
      </c>
      <c r="O225" s="15">
        <v>0.154</v>
      </c>
      <c r="P225" s="15">
        <v>1.63</v>
      </c>
      <c r="Q225" s="15">
        <v>0.81599999999999995</v>
      </c>
      <c r="R225" s="15">
        <v>2.6909999999999998</v>
      </c>
      <c r="S225" s="15">
        <v>13.923</v>
      </c>
      <c r="U225" s="15">
        <v>1156545.155</v>
      </c>
      <c r="V225" s="15">
        <v>90</v>
      </c>
    </row>
    <row r="226" spans="2:22" x14ac:dyDescent="0.25">
      <c r="B226" s="15" t="s">
        <v>136</v>
      </c>
      <c r="C226" s="15" t="s">
        <v>207</v>
      </c>
      <c r="D226" s="15" t="s">
        <v>239</v>
      </c>
      <c r="E226" s="15">
        <v>2023</v>
      </c>
      <c r="F226" s="15" t="s">
        <v>162</v>
      </c>
      <c r="G226" s="15" t="s">
        <v>133</v>
      </c>
      <c r="H226" s="15" t="s">
        <v>136</v>
      </c>
      <c r="I226" s="15" t="s">
        <v>139</v>
      </c>
      <c r="J226" s="15" t="s">
        <v>141</v>
      </c>
      <c r="K226" s="15" t="s">
        <v>144</v>
      </c>
      <c r="L226" s="15" t="s">
        <v>354</v>
      </c>
      <c r="M226" s="15">
        <v>1.365</v>
      </c>
      <c r="N226" s="15">
        <v>1.2470000000000001</v>
      </c>
      <c r="O226" s="15">
        <v>0.114</v>
      </c>
      <c r="P226" s="15">
        <v>1.0469999999999999</v>
      </c>
      <c r="Q226" s="15">
        <v>0.53400000000000003</v>
      </c>
      <c r="R226" s="15">
        <v>1.8720000000000001</v>
      </c>
      <c r="S226" s="15">
        <v>13.541</v>
      </c>
      <c r="U226" s="15">
        <v>1145411.81</v>
      </c>
      <c r="V226" s="15">
        <v>120</v>
      </c>
    </row>
    <row r="227" spans="2:22" x14ac:dyDescent="0.25">
      <c r="B227" s="15" t="s">
        <v>136</v>
      </c>
      <c r="C227" s="15" t="s">
        <v>207</v>
      </c>
      <c r="D227" s="15" t="s">
        <v>240</v>
      </c>
      <c r="E227" s="15">
        <v>2023</v>
      </c>
      <c r="F227" s="15" t="s">
        <v>162</v>
      </c>
      <c r="G227" s="15" t="s">
        <v>133</v>
      </c>
      <c r="H227" s="15" t="s">
        <v>136</v>
      </c>
      <c r="I227" s="15" t="s">
        <v>139</v>
      </c>
      <c r="J227" s="15" t="s">
        <v>141</v>
      </c>
      <c r="K227" s="15" t="s">
        <v>144</v>
      </c>
      <c r="L227" s="15" t="s">
        <v>316</v>
      </c>
      <c r="M227" s="15">
        <v>1.014</v>
      </c>
      <c r="N227" s="15">
        <v>0.92600000000000005</v>
      </c>
      <c r="O227" s="15">
        <v>2.4E-2</v>
      </c>
      <c r="P227" s="15">
        <v>0.77600000000000002</v>
      </c>
      <c r="Q227" s="15">
        <v>0.39100000000000001</v>
      </c>
      <c r="R227" s="15">
        <v>1.319</v>
      </c>
      <c r="S227" s="15">
        <v>13.478</v>
      </c>
      <c r="U227" s="15">
        <v>946248.67200000002</v>
      </c>
      <c r="V227" s="15">
        <v>1490</v>
      </c>
    </row>
    <row r="228" spans="2:22" x14ac:dyDescent="0.25">
      <c r="B228" s="15" t="s">
        <v>136</v>
      </c>
      <c r="C228" s="15" t="s">
        <v>207</v>
      </c>
      <c r="D228" s="15" t="s">
        <v>240</v>
      </c>
      <c r="E228" s="15">
        <v>2023</v>
      </c>
      <c r="F228" s="15" t="s">
        <v>162</v>
      </c>
      <c r="G228" s="15" t="s">
        <v>133</v>
      </c>
      <c r="H228" s="15" t="s">
        <v>136</v>
      </c>
      <c r="I228" s="15" t="s">
        <v>139</v>
      </c>
      <c r="J228" s="15" t="s">
        <v>141</v>
      </c>
      <c r="K228" s="15" t="s">
        <v>144</v>
      </c>
      <c r="L228" s="15" t="s">
        <v>317</v>
      </c>
      <c r="M228" s="15">
        <v>1.504</v>
      </c>
      <c r="N228" s="15">
        <v>1.22</v>
      </c>
      <c r="O228" s="15">
        <v>2.4E-2</v>
      </c>
      <c r="P228" s="15">
        <v>1.222</v>
      </c>
      <c r="Q228" s="15">
        <v>0.68899999999999995</v>
      </c>
      <c r="R228" s="15">
        <v>1.9630000000000001</v>
      </c>
      <c r="S228" s="15">
        <v>13.477</v>
      </c>
      <c r="U228" s="15">
        <v>948580.75100000005</v>
      </c>
      <c r="V228" s="15">
        <v>2560</v>
      </c>
    </row>
    <row r="229" spans="2:22" x14ac:dyDescent="0.25">
      <c r="B229" s="15" t="s">
        <v>136</v>
      </c>
      <c r="C229" s="15" t="s">
        <v>207</v>
      </c>
      <c r="D229" s="15" t="s">
        <v>240</v>
      </c>
      <c r="E229" s="15">
        <v>2023</v>
      </c>
      <c r="F229" s="15" t="s">
        <v>162</v>
      </c>
      <c r="G229" s="15" t="s">
        <v>133</v>
      </c>
      <c r="H229" s="15" t="s">
        <v>136</v>
      </c>
      <c r="I229" s="15" t="s">
        <v>139</v>
      </c>
      <c r="J229" s="15" t="s">
        <v>141</v>
      </c>
      <c r="K229" s="15" t="s">
        <v>144</v>
      </c>
      <c r="L229" s="15" t="s">
        <v>318</v>
      </c>
      <c r="M229" s="15">
        <v>1.518</v>
      </c>
      <c r="N229" s="15">
        <v>1.2</v>
      </c>
      <c r="O229" s="15">
        <v>4.2000000000000003E-2</v>
      </c>
      <c r="P229" s="15">
        <v>1.2210000000000001</v>
      </c>
      <c r="Q229" s="15">
        <v>0.746</v>
      </c>
      <c r="R229" s="15">
        <v>1.927</v>
      </c>
      <c r="S229" s="15">
        <v>13.563000000000001</v>
      </c>
      <c r="U229" s="15">
        <v>949662.23600000003</v>
      </c>
      <c r="V229" s="15">
        <v>830</v>
      </c>
    </row>
    <row r="230" spans="2:22" x14ac:dyDescent="0.25">
      <c r="B230" s="15" t="s">
        <v>136</v>
      </c>
      <c r="C230" s="15" t="s">
        <v>207</v>
      </c>
      <c r="D230" s="15" t="s">
        <v>240</v>
      </c>
      <c r="E230" s="15">
        <v>2023</v>
      </c>
      <c r="F230" s="15" t="s">
        <v>162</v>
      </c>
      <c r="G230" s="15" t="s">
        <v>133</v>
      </c>
      <c r="H230" s="15" t="s">
        <v>136</v>
      </c>
      <c r="I230" s="15" t="s">
        <v>139</v>
      </c>
      <c r="J230" s="15" t="s">
        <v>141</v>
      </c>
      <c r="K230" s="15" t="s">
        <v>144</v>
      </c>
      <c r="L230" s="15" t="s">
        <v>319</v>
      </c>
      <c r="M230" s="15">
        <v>1.734</v>
      </c>
      <c r="N230" s="15">
        <v>1.2270000000000001</v>
      </c>
      <c r="O230" s="15">
        <v>4.3999999999999997E-2</v>
      </c>
      <c r="P230" s="15">
        <v>1.4570000000000001</v>
      </c>
      <c r="Q230" s="15">
        <v>0.90900000000000003</v>
      </c>
      <c r="R230" s="15">
        <v>2.1360000000000001</v>
      </c>
      <c r="S230" s="15">
        <v>13.644</v>
      </c>
      <c r="U230" s="15">
        <v>952038.21200000006</v>
      </c>
      <c r="V230" s="15">
        <v>780</v>
      </c>
    </row>
    <row r="231" spans="2:22" x14ac:dyDescent="0.25">
      <c r="B231" s="15" t="s">
        <v>136</v>
      </c>
      <c r="C231" s="15" t="s">
        <v>207</v>
      </c>
      <c r="D231" s="15" t="s">
        <v>240</v>
      </c>
      <c r="E231" s="15">
        <v>2023</v>
      </c>
      <c r="F231" s="15" t="s">
        <v>162</v>
      </c>
      <c r="G231" s="15" t="s">
        <v>133</v>
      </c>
      <c r="H231" s="15" t="s">
        <v>136</v>
      </c>
      <c r="I231" s="15" t="s">
        <v>139</v>
      </c>
      <c r="J231" s="15" t="s">
        <v>141</v>
      </c>
      <c r="K231" s="15" t="s">
        <v>144</v>
      </c>
      <c r="L231" s="15" t="s">
        <v>320</v>
      </c>
      <c r="M231" s="15">
        <v>1.964</v>
      </c>
      <c r="N231" s="15">
        <v>1.2769999999999999</v>
      </c>
      <c r="O231" s="15">
        <v>8.5999999999999993E-2</v>
      </c>
      <c r="P231" s="15">
        <v>1.7050000000000001</v>
      </c>
      <c r="Q231" s="15">
        <v>1.1020000000000001</v>
      </c>
      <c r="R231" s="15">
        <v>2.4460000000000002</v>
      </c>
      <c r="S231" s="15">
        <v>13.683</v>
      </c>
      <c r="U231" s="15">
        <v>953288.09600000002</v>
      </c>
      <c r="V231" s="15">
        <v>220</v>
      </c>
    </row>
    <row r="232" spans="2:22" x14ac:dyDescent="0.25">
      <c r="B232" s="15" t="s">
        <v>136</v>
      </c>
      <c r="C232" s="15" t="s">
        <v>207</v>
      </c>
      <c r="D232" s="15" t="s">
        <v>240</v>
      </c>
      <c r="E232" s="15">
        <v>2023</v>
      </c>
      <c r="F232" s="15" t="s">
        <v>162</v>
      </c>
      <c r="G232" s="15" t="s">
        <v>133</v>
      </c>
      <c r="H232" s="15" t="s">
        <v>136</v>
      </c>
      <c r="I232" s="15" t="s">
        <v>139</v>
      </c>
      <c r="J232" s="15" t="s">
        <v>141</v>
      </c>
      <c r="K232" s="15" t="s">
        <v>144</v>
      </c>
      <c r="L232" s="15" t="s">
        <v>146</v>
      </c>
      <c r="M232" s="15">
        <v>2.081</v>
      </c>
      <c r="N232" s="15">
        <v>1.498</v>
      </c>
      <c r="O232" s="15">
        <v>0.158</v>
      </c>
      <c r="P232" s="15">
        <v>1.7669999999999999</v>
      </c>
      <c r="Q232" s="15">
        <v>1.0860000000000001</v>
      </c>
      <c r="R232" s="15">
        <v>2.7749999999999999</v>
      </c>
      <c r="S232" s="15">
        <v>13.763</v>
      </c>
      <c r="U232" s="15">
        <v>948918.15099999995</v>
      </c>
      <c r="V232" s="15">
        <v>90</v>
      </c>
    </row>
    <row r="233" spans="2:22" x14ac:dyDescent="0.25">
      <c r="B233" s="15" t="s">
        <v>136</v>
      </c>
      <c r="C233" s="15" t="s">
        <v>207</v>
      </c>
      <c r="D233" s="15" t="s">
        <v>240</v>
      </c>
      <c r="E233" s="15">
        <v>2023</v>
      </c>
      <c r="F233" s="15" t="s">
        <v>162</v>
      </c>
      <c r="G233" s="15" t="s">
        <v>133</v>
      </c>
      <c r="H233" s="15" t="s">
        <v>136</v>
      </c>
      <c r="I233" s="15" t="s">
        <v>139</v>
      </c>
      <c r="J233" s="15" t="s">
        <v>141</v>
      </c>
      <c r="K233" s="15" t="s">
        <v>144</v>
      </c>
      <c r="L233" s="15" t="s">
        <v>354</v>
      </c>
      <c r="M233" s="15">
        <v>1.579</v>
      </c>
      <c r="N233" s="15">
        <v>1.401</v>
      </c>
      <c r="O233" s="15">
        <v>0.128</v>
      </c>
      <c r="P233" s="15">
        <v>1.095</v>
      </c>
      <c r="Q233" s="15">
        <v>0.73199999999999998</v>
      </c>
      <c r="R233" s="15">
        <v>1.9370000000000001</v>
      </c>
      <c r="S233" s="15">
        <v>13.384</v>
      </c>
      <c r="U233" s="15">
        <v>942084.8</v>
      </c>
      <c r="V233" s="15">
        <v>120</v>
      </c>
    </row>
    <row r="234" spans="2:22" x14ac:dyDescent="0.25">
      <c r="B234" s="15" t="s">
        <v>136</v>
      </c>
      <c r="C234" s="15" t="s">
        <v>207</v>
      </c>
      <c r="D234" s="15" t="s">
        <v>241</v>
      </c>
      <c r="E234" s="15">
        <v>2023</v>
      </c>
      <c r="F234" s="15" t="s">
        <v>162</v>
      </c>
      <c r="G234" s="15" t="s">
        <v>133</v>
      </c>
      <c r="H234" s="15" t="s">
        <v>136</v>
      </c>
      <c r="I234" s="15" t="s">
        <v>139</v>
      </c>
      <c r="J234" s="15" t="s">
        <v>141</v>
      </c>
      <c r="K234" s="15" t="s">
        <v>144</v>
      </c>
      <c r="L234" s="15" t="s">
        <v>316</v>
      </c>
      <c r="M234" s="15">
        <v>1.3180000000000001</v>
      </c>
      <c r="N234" s="15">
        <v>1.282</v>
      </c>
      <c r="O234" s="15">
        <v>3.3000000000000002E-2</v>
      </c>
      <c r="P234" s="15">
        <v>0.98399999999999999</v>
      </c>
      <c r="Q234" s="15">
        <v>0.497</v>
      </c>
      <c r="R234" s="15">
        <v>1.681</v>
      </c>
      <c r="S234" s="15">
        <v>13.478</v>
      </c>
      <c r="U234" s="15">
        <v>946245.16500000004</v>
      </c>
      <c r="V234" s="15">
        <v>1490</v>
      </c>
    </row>
    <row r="235" spans="2:22" x14ac:dyDescent="0.25">
      <c r="B235" s="15" t="s">
        <v>136</v>
      </c>
      <c r="C235" s="15" t="s">
        <v>207</v>
      </c>
      <c r="D235" s="15" t="s">
        <v>241</v>
      </c>
      <c r="E235" s="15">
        <v>2023</v>
      </c>
      <c r="F235" s="15" t="s">
        <v>162</v>
      </c>
      <c r="G235" s="15" t="s">
        <v>133</v>
      </c>
      <c r="H235" s="15" t="s">
        <v>136</v>
      </c>
      <c r="I235" s="15" t="s">
        <v>139</v>
      </c>
      <c r="J235" s="15" t="s">
        <v>141</v>
      </c>
      <c r="K235" s="15" t="s">
        <v>144</v>
      </c>
      <c r="L235" s="15" t="s">
        <v>317</v>
      </c>
      <c r="M235" s="15">
        <v>2.0150000000000001</v>
      </c>
      <c r="N235" s="15">
        <v>1.7210000000000001</v>
      </c>
      <c r="O235" s="15">
        <v>3.4000000000000002E-2</v>
      </c>
      <c r="P235" s="15">
        <v>1.5509999999999999</v>
      </c>
      <c r="Q235" s="15">
        <v>0.89200000000000002</v>
      </c>
      <c r="R235" s="15">
        <v>2.5489999999999999</v>
      </c>
      <c r="S235" s="15">
        <v>13.477</v>
      </c>
      <c r="U235" s="15">
        <v>948577.62100000004</v>
      </c>
      <c r="V235" s="15">
        <v>2560</v>
      </c>
    </row>
    <row r="236" spans="2:22" x14ac:dyDescent="0.25">
      <c r="B236" s="15" t="s">
        <v>136</v>
      </c>
      <c r="C236" s="15" t="s">
        <v>207</v>
      </c>
      <c r="D236" s="15" t="s">
        <v>241</v>
      </c>
      <c r="E236" s="15">
        <v>2023</v>
      </c>
      <c r="F236" s="15" t="s">
        <v>162</v>
      </c>
      <c r="G236" s="15" t="s">
        <v>133</v>
      </c>
      <c r="H236" s="15" t="s">
        <v>136</v>
      </c>
      <c r="I236" s="15" t="s">
        <v>139</v>
      </c>
      <c r="J236" s="15" t="s">
        <v>141</v>
      </c>
      <c r="K236" s="15" t="s">
        <v>144</v>
      </c>
      <c r="L236" s="15" t="s">
        <v>318</v>
      </c>
      <c r="M236" s="15">
        <v>2.0230000000000001</v>
      </c>
      <c r="N236" s="15">
        <v>1.605</v>
      </c>
      <c r="O236" s="15">
        <v>5.6000000000000001E-2</v>
      </c>
      <c r="P236" s="15">
        <v>1.5940000000000001</v>
      </c>
      <c r="Q236" s="15">
        <v>0.92800000000000005</v>
      </c>
      <c r="R236" s="15">
        <v>2.6640000000000001</v>
      </c>
      <c r="S236" s="15">
        <v>13.563000000000001</v>
      </c>
      <c r="U236" s="15">
        <v>949652.70400000003</v>
      </c>
      <c r="V236" s="15">
        <v>830</v>
      </c>
    </row>
    <row r="237" spans="2:22" x14ac:dyDescent="0.25">
      <c r="B237" s="15" t="s">
        <v>136</v>
      </c>
      <c r="C237" s="15" t="s">
        <v>207</v>
      </c>
      <c r="D237" s="15" t="s">
        <v>241</v>
      </c>
      <c r="E237" s="15">
        <v>2023</v>
      </c>
      <c r="F237" s="15" t="s">
        <v>162</v>
      </c>
      <c r="G237" s="15" t="s">
        <v>133</v>
      </c>
      <c r="H237" s="15" t="s">
        <v>136</v>
      </c>
      <c r="I237" s="15" t="s">
        <v>139</v>
      </c>
      <c r="J237" s="15" t="s">
        <v>141</v>
      </c>
      <c r="K237" s="15" t="s">
        <v>144</v>
      </c>
      <c r="L237" s="15" t="s">
        <v>319</v>
      </c>
      <c r="M237" s="15">
        <v>2.3170000000000002</v>
      </c>
      <c r="N237" s="15">
        <v>1.833</v>
      </c>
      <c r="O237" s="15">
        <v>6.6000000000000003E-2</v>
      </c>
      <c r="P237" s="15">
        <v>1.835</v>
      </c>
      <c r="Q237" s="15">
        <v>1.1519999999999999</v>
      </c>
      <c r="R237" s="15">
        <v>2.9049999999999998</v>
      </c>
      <c r="S237" s="15">
        <v>13.644</v>
      </c>
      <c r="U237" s="15">
        <v>952043.62899999996</v>
      </c>
      <c r="V237" s="15">
        <v>780</v>
      </c>
    </row>
    <row r="238" spans="2:22" x14ac:dyDescent="0.25">
      <c r="B238" s="15" t="s">
        <v>136</v>
      </c>
      <c r="C238" s="15" t="s">
        <v>207</v>
      </c>
      <c r="D238" s="15" t="s">
        <v>241</v>
      </c>
      <c r="E238" s="15">
        <v>2023</v>
      </c>
      <c r="F238" s="15" t="s">
        <v>162</v>
      </c>
      <c r="G238" s="15" t="s">
        <v>133</v>
      </c>
      <c r="H238" s="15" t="s">
        <v>136</v>
      </c>
      <c r="I238" s="15" t="s">
        <v>139</v>
      </c>
      <c r="J238" s="15" t="s">
        <v>141</v>
      </c>
      <c r="K238" s="15" t="s">
        <v>144</v>
      </c>
      <c r="L238" s="15" t="s">
        <v>320</v>
      </c>
      <c r="M238" s="15">
        <v>2.6349999999999998</v>
      </c>
      <c r="N238" s="15">
        <v>1.9390000000000001</v>
      </c>
      <c r="O238" s="15">
        <v>0.13100000000000001</v>
      </c>
      <c r="P238" s="15">
        <v>2.1309999999999998</v>
      </c>
      <c r="Q238" s="15">
        <v>1.395</v>
      </c>
      <c r="R238" s="15">
        <v>2.9460000000000002</v>
      </c>
      <c r="S238" s="15">
        <v>13.683</v>
      </c>
      <c r="U238" s="15">
        <v>953286.18099999998</v>
      </c>
      <c r="V238" s="15">
        <v>220</v>
      </c>
    </row>
    <row r="239" spans="2:22" x14ac:dyDescent="0.25">
      <c r="B239" s="15" t="s">
        <v>136</v>
      </c>
      <c r="C239" s="15" t="s">
        <v>207</v>
      </c>
      <c r="D239" s="15" t="s">
        <v>241</v>
      </c>
      <c r="E239" s="15">
        <v>2023</v>
      </c>
      <c r="F239" s="15" t="s">
        <v>162</v>
      </c>
      <c r="G239" s="15" t="s">
        <v>133</v>
      </c>
      <c r="H239" s="15" t="s">
        <v>136</v>
      </c>
      <c r="I239" s="15" t="s">
        <v>139</v>
      </c>
      <c r="J239" s="15" t="s">
        <v>141</v>
      </c>
      <c r="K239" s="15" t="s">
        <v>144</v>
      </c>
      <c r="L239" s="15" t="s">
        <v>146</v>
      </c>
      <c r="M239" s="15">
        <v>2.5750000000000002</v>
      </c>
      <c r="N239" s="15">
        <v>1.8979999999999999</v>
      </c>
      <c r="O239" s="15">
        <v>0.2</v>
      </c>
      <c r="P239" s="15">
        <v>1.9339999999999999</v>
      </c>
      <c r="Q239" s="15">
        <v>1.2130000000000001</v>
      </c>
      <c r="R239" s="15">
        <v>2.86</v>
      </c>
      <c r="S239" s="15">
        <v>13.763</v>
      </c>
      <c r="U239" s="15">
        <v>948918.40700000001</v>
      </c>
      <c r="V239" s="15">
        <v>90</v>
      </c>
    </row>
    <row r="240" spans="2:22" x14ac:dyDescent="0.25">
      <c r="B240" s="15" t="s">
        <v>136</v>
      </c>
      <c r="C240" s="15" t="s">
        <v>207</v>
      </c>
      <c r="D240" s="15" t="s">
        <v>241</v>
      </c>
      <c r="E240" s="15">
        <v>2023</v>
      </c>
      <c r="F240" s="15" t="s">
        <v>162</v>
      </c>
      <c r="G240" s="15" t="s">
        <v>133</v>
      </c>
      <c r="H240" s="15" t="s">
        <v>136</v>
      </c>
      <c r="I240" s="15" t="s">
        <v>139</v>
      </c>
      <c r="J240" s="15" t="s">
        <v>141</v>
      </c>
      <c r="K240" s="15" t="s">
        <v>144</v>
      </c>
      <c r="L240" s="15" t="s">
        <v>354</v>
      </c>
      <c r="M240" s="15">
        <v>1.909</v>
      </c>
      <c r="N240" s="15">
        <v>1.6279999999999999</v>
      </c>
      <c r="O240" s="15">
        <v>0.14899999999999999</v>
      </c>
      <c r="P240" s="15">
        <v>1.413</v>
      </c>
      <c r="Q240" s="15">
        <v>0.76</v>
      </c>
      <c r="R240" s="15">
        <v>2.5720000000000001</v>
      </c>
      <c r="S240" s="15">
        <v>13.384</v>
      </c>
      <c r="U240" s="15">
        <v>942084.8</v>
      </c>
      <c r="V240" s="15">
        <v>120</v>
      </c>
    </row>
    <row r="241" spans="2:22" x14ac:dyDescent="0.25">
      <c r="B241" s="15" t="s">
        <v>136</v>
      </c>
      <c r="C241" s="15" t="s">
        <v>207</v>
      </c>
      <c r="D241" s="15" t="s">
        <v>242</v>
      </c>
      <c r="E241" s="15">
        <v>2023</v>
      </c>
      <c r="F241" s="15" t="s">
        <v>162</v>
      </c>
      <c r="G241" s="15" t="s">
        <v>133</v>
      </c>
      <c r="H241" s="15" t="s">
        <v>136</v>
      </c>
      <c r="I241" s="15" t="s">
        <v>139</v>
      </c>
      <c r="J241" s="15" t="s">
        <v>141</v>
      </c>
      <c r="K241" s="15" t="s">
        <v>144</v>
      </c>
      <c r="L241" s="15" t="s">
        <v>316</v>
      </c>
      <c r="M241" s="15">
        <v>1.5589999999999999</v>
      </c>
      <c r="N241" s="15">
        <v>1.4319999999999999</v>
      </c>
      <c r="O241" s="15">
        <v>3.6999999999999998E-2</v>
      </c>
      <c r="P241" s="15">
        <v>1.1639999999999999</v>
      </c>
      <c r="Q241" s="15">
        <v>0.64600000000000002</v>
      </c>
      <c r="R241" s="15">
        <v>1.9990000000000001</v>
      </c>
      <c r="S241" s="15">
        <v>13.134</v>
      </c>
      <c r="U241" s="15">
        <v>714368.76800000004</v>
      </c>
      <c r="V241" s="15">
        <v>1490</v>
      </c>
    </row>
    <row r="242" spans="2:22" x14ac:dyDescent="0.25">
      <c r="B242" s="15" t="s">
        <v>136</v>
      </c>
      <c r="C242" s="15" t="s">
        <v>207</v>
      </c>
      <c r="D242" s="15" t="s">
        <v>242</v>
      </c>
      <c r="E242" s="15">
        <v>2023</v>
      </c>
      <c r="F242" s="15" t="s">
        <v>162</v>
      </c>
      <c r="G242" s="15" t="s">
        <v>133</v>
      </c>
      <c r="H242" s="15" t="s">
        <v>136</v>
      </c>
      <c r="I242" s="15" t="s">
        <v>139</v>
      </c>
      <c r="J242" s="15" t="s">
        <v>141</v>
      </c>
      <c r="K242" s="15" t="s">
        <v>144</v>
      </c>
      <c r="L242" s="15" t="s">
        <v>317</v>
      </c>
      <c r="M242" s="15">
        <v>2.2970000000000002</v>
      </c>
      <c r="N242" s="15">
        <v>1.8089999999999999</v>
      </c>
      <c r="O242" s="15">
        <v>3.5999999999999997E-2</v>
      </c>
      <c r="P242" s="15">
        <v>1.84</v>
      </c>
      <c r="Q242" s="15">
        <v>1.0900000000000001</v>
      </c>
      <c r="R242" s="15">
        <v>2.9390000000000001</v>
      </c>
      <c r="S242" s="15">
        <v>13.137</v>
      </c>
      <c r="U242" s="15">
        <v>715720.98199999996</v>
      </c>
      <c r="V242" s="15">
        <v>2560</v>
      </c>
    </row>
    <row r="243" spans="2:22" x14ac:dyDescent="0.25">
      <c r="B243" s="15" t="s">
        <v>136</v>
      </c>
      <c r="C243" s="15" t="s">
        <v>207</v>
      </c>
      <c r="D243" s="15" t="s">
        <v>242</v>
      </c>
      <c r="E243" s="15">
        <v>2023</v>
      </c>
      <c r="F243" s="15" t="s">
        <v>162</v>
      </c>
      <c r="G243" s="15" t="s">
        <v>133</v>
      </c>
      <c r="H243" s="15" t="s">
        <v>136</v>
      </c>
      <c r="I243" s="15" t="s">
        <v>139</v>
      </c>
      <c r="J243" s="15" t="s">
        <v>141</v>
      </c>
      <c r="K243" s="15" t="s">
        <v>144</v>
      </c>
      <c r="L243" s="15" t="s">
        <v>318</v>
      </c>
      <c r="M243" s="15">
        <v>2.3170000000000002</v>
      </c>
      <c r="N243" s="15">
        <v>1.673</v>
      </c>
      <c r="O243" s="15">
        <v>5.8000000000000003E-2</v>
      </c>
      <c r="P243" s="15">
        <v>1.8979999999999999</v>
      </c>
      <c r="Q243" s="15">
        <v>1.173</v>
      </c>
      <c r="R243" s="15">
        <v>3.0579999999999998</v>
      </c>
      <c r="S243" s="15">
        <v>13.209</v>
      </c>
      <c r="U243" s="15">
        <v>715552.46100000001</v>
      </c>
      <c r="V243" s="15">
        <v>830</v>
      </c>
    </row>
    <row r="244" spans="2:22" x14ac:dyDescent="0.25">
      <c r="B244" s="15" t="s">
        <v>136</v>
      </c>
      <c r="C244" s="15" t="s">
        <v>207</v>
      </c>
      <c r="D244" s="15" t="s">
        <v>242</v>
      </c>
      <c r="E244" s="15">
        <v>2023</v>
      </c>
      <c r="F244" s="15" t="s">
        <v>162</v>
      </c>
      <c r="G244" s="15" t="s">
        <v>133</v>
      </c>
      <c r="H244" s="15" t="s">
        <v>136</v>
      </c>
      <c r="I244" s="15" t="s">
        <v>139</v>
      </c>
      <c r="J244" s="15" t="s">
        <v>141</v>
      </c>
      <c r="K244" s="15" t="s">
        <v>144</v>
      </c>
      <c r="L244" s="15" t="s">
        <v>319</v>
      </c>
      <c r="M244" s="15">
        <v>2.6440000000000001</v>
      </c>
      <c r="N244" s="15">
        <v>1.883</v>
      </c>
      <c r="O244" s="15">
        <v>6.7000000000000004E-2</v>
      </c>
      <c r="P244" s="15">
        <v>2.1389999999999998</v>
      </c>
      <c r="Q244" s="15">
        <v>1.3460000000000001</v>
      </c>
      <c r="R244" s="15">
        <v>3.4390000000000001</v>
      </c>
      <c r="S244" s="15">
        <v>13.285</v>
      </c>
      <c r="U244" s="15">
        <v>716106.23</v>
      </c>
      <c r="V244" s="15">
        <v>780</v>
      </c>
    </row>
    <row r="245" spans="2:22" x14ac:dyDescent="0.25">
      <c r="B245" s="15" t="s">
        <v>136</v>
      </c>
      <c r="C245" s="15" t="s">
        <v>207</v>
      </c>
      <c r="D245" s="15" t="s">
        <v>242</v>
      </c>
      <c r="E245" s="15">
        <v>2023</v>
      </c>
      <c r="F245" s="15" t="s">
        <v>162</v>
      </c>
      <c r="G245" s="15" t="s">
        <v>133</v>
      </c>
      <c r="H245" s="15" t="s">
        <v>136</v>
      </c>
      <c r="I245" s="15" t="s">
        <v>139</v>
      </c>
      <c r="J245" s="15" t="s">
        <v>141</v>
      </c>
      <c r="K245" s="15" t="s">
        <v>144</v>
      </c>
      <c r="L245" s="15" t="s">
        <v>320</v>
      </c>
      <c r="M245" s="15">
        <v>3.1150000000000002</v>
      </c>
      <c r="N245" s="15">
        <v>2.4660000000000002</v>
      </c>
      <c r="O245" s="15">
        <v>0.16600000000000001</v>
      </c>
      <c r="P245" s="15">
        <v>2.3220000000000001</v>
      </c>
      <c r="Q245" s="15">
        <v>1.554</v>
      </c>
      <c r="R245" s="15">
        <v>3.778</v>
      </c>
      <c r="S245" s="15">
        <v>13.332000000000001</v>
      </c>
      <c r="U245" s="15">
        <v>717414.50100000005</v>
      </c>
      <c r="V245" s="15">
        <v>220</v>
      </c>
    </row>
    <row r="246" spans="2:22" x14ac:dyDescent="0.25">
      <c r="B246" s="15" t="s">
        <v>136</v>
      </c>
      <c r="C246" s="15" t="s">
        <v>207</v>
      </c>
      <c r="D246" s="15" t="s">
        <v>242</v>
      </c>
      <c r="E246" s="15">
        <v>2023</v>
      </c>
      <c r="F246" s="15" t="s">
        <v>162</v>
      </c>
      <c r="G246" s="15" t="s">
        <v>133</v>
      </c>
      <c r="H246" s="15" t="s">
        <v>136</v>
      </c>
      <c r="I246" s="15" t="s">
        <v>139</v>
      </c>
      <c r="J246" s="15" t="s">
        <v>141</v>
      </c>
      <c r="K246" s="15" t="s">
        <v>144</v>
      </c>
      <c r="L246" s="15" t="s">
        <v>146</v>
      </c>
      <c r="M246" s="15">
        <v>2.9460000000000002</v>
      </c>
      <c r="N246" s="15">
        <v>2.0649999999999999</v>
      </c>
      <c r="O246" s="15">
        <v>0.218</v>
      </c>
      <c r="P246" s="15">
        <v>2.37</v>
      </c>
      <c r="Q246" s="15">
        <v>1.591</v>
      </c>
      <c r="R246" s="15">
        <v>3.6139999999999999</v>
      </c>
      <c r="S246" s="15">
        <v>13.412000000000001</v>
      </c>
      <c r="U246" s="15">
        <v>712395.43200000003</v>
      </c>
      <c r="V246" s="15">
        <v>90</v>
      </c>
    </row>
    <row r="247" spans="2:22" x14ac:dyDescent="0.25">
      <c r="B247" s="15" t="s">
        <v>136</v>
      </c>
      <c r="C247" s="15" t="s">
        <v>207</v>
      </c>
      <c r="D247" s="15" t="s">
        <v>242</v>
      </c>
      <c r="E247" s="15">
        <v>2023</v>
      </c>
      <c r="F247" s="15" t="s">
        <v>162</v>
      </c>
      <c r="G247" s="15" t="s">
        <v>133</v>
      </c>
      <c r="H247" s="15" t="s">
        <v>136</v>
      </c>
      <c r="I247" s="15" t="s">
        <v>139</v>
      </c>
      <c r="J247" s="15" t="s">
        <v>141</v>
      </c>
      <c r="K247" s="15" t="s">
        <v>144</v>
      </c>
      <c r="L247" s="15" t="s">
        <v>354</v>
      </c>
      <c r="M247" s="15">
        <v>2.3250000000000002</v>
      </c>
      <c r="N247" s="15">
        <v>2.1669999999999998</v>
      </c>
      <c r="O247" s="15">
        <v>0.19800000000000001</v>
      </c>
      <c r="P247" s="15">
        <v>1.659</v>
      </c>
      <c r="Q247" s="15">
        <v>0.93100000000000005</v>
      </c>
      <c r="R247" s="15">
        <v>2.827</v>
      </c>
      <c r="S247" s="15">
        <v>13.054</v>
      </c>
      <c r="U247" s="15">
        <v>712609.902</v>
      </c>
      <c r="V247" s="15">
        <v>120</v>
      </c>
    </row>
    <row r="248" spans="2:22" x14ac:dyDescent="0.25">
      <c r="B248" s="15" t="s">
        <v>136</v>
      </c>
      <c r="C248" s="15" t="s">
        <v>207</v>
      </c>
      <c r="D248" s="15" t="s">
        <v>243</v>
      </c>
      <c r="E248" s="15">
        <v>2023</v>
      </c>
      <c r="F248" s="15" t="s">
        <v>162</v>
      </c>
      <c r="G248" s="15" t="s">
        <v>133</v>
      </c>
      <c r="H248" s="15" t="s">
        <v>136</v>
      </c>
      <c r="I248" s="15" t="s">
        <v>139</v>
      </c>
      <c r="J248" s="15" t="s">
        <v>141</v>
      </c>
      <c r="K248" s="15" t="s">
        <v>144</v>
      </c>
      <c r="L248" s="15" t="s">
        <v>316</v>
      </c>
      <c r="M248" s="15">
        <v>1.675</v>
      </c>
      <c r="N248" s="15">
        <v>1.391</v>
      </c>
      <c r="O248" s="15">
        <v>3.5999999999999997E-2</v>
      </c>
      <c r="P248" s="15">
        <v>1.2849999999999999</v>
      </c>
      <c r="Q248" s="15">
        <v>0.755</v>
      </c>
      <c r="R248" s="15">
        <v>2.1709999999999998</v>
      </c>
      <c r="S248" s="15">
        <v>13.134</v>
      </c>
      <c r="U248" s="15">
        <v>714369.75899999996</v>
      </c>
      <c r="V248" s="15">
        <v>1490</v>
      </c>
    </row>
    <row r="249" spans="2:22" x14ac:dyDescent="0.25">
      <c r="B249" s="15" t="s">
        <v>136</v>
      </c>
      <c r="C249" s="15" t="s">
        <v>207</v>
      </c>
      <c r="D249" s="15" t="s">
        <v>243</v>
      </c>
      <c r="E249" s="15">
        <v>2023</v>
      </c>
      <c r="F249" s="15" t="s">
        <v>162</v>
      </c>
      <c r="G249" s="15" t="s">
        <v>133</v>
      </c>
      <c r="H249" s="15" t="s">
        <v>136</v>
      </c>
      <c r="I249" s="15" t="s">
        <v>139</v>
      </c>
      <c r="J249" s="15" t="s">
        <v>141</v>
      </c>
      <c r="K249" s="15" t="s">
        <v>144</v>
      </c>
      <c r="L249" s="15" t="s">
        <v>317</v>
      </c>
      <c r="M249" s="15">
        <v>2.4609999999999999</v>
      </c>
      <c r="N249" s="15">
        <v>1.849</v>
      </c>
      <c r="O249" s="15">
        <v>3.6999999999999998E-2</v>
      </c>
      <c r="P249" s="15">
        <v>1.996</v>
      </c>
      <c r="Q249" s="15">
        <v>1.2370000000000001</v>
      </c>
      <c r="R249" s="15">
        <v>3.1520000000000001</v>
      </c>
      <c r="S249" s="15">
        <v>13.137</v>
      </c>
      <c r="U249" s="15">
        <v>715722.65399999998</v>
      </c>
      <c r="V249" s="15">
        <v>2560</v>
      </c>
    </row>
    <row r="250" spans="2:22" x14ac:dyDescent="0.25">
      <c r="B250" s="15" t="s">
        <v>136</v>
      </c>
      <c r="C250" s="15" t="s">
        <v>207</v>
      </c>
      <c r="D250" s="15" t="s">
        <v>243</v>
      </c>
      <c r="E250" s="15">
        <v>2023</v>
      </c>
      <c r="F250" s="15" t="s">
        <v>162</v>
      </c>
      <c r="G250" s="15" t="s">
        <v>133</v>
      </c>
      <c r="H250" s="15" t="s">
        <v>136</v>
      </c>
      <c r="I250" s="15" t="s">
        <v>139</v>
      </c>
      <c r="J250" s="15" t="s">
        <v>141</v>
      </c>
      <c r="K250" s="15" t="s">
        <v>144</v>
      </c>
      <c r="L250" s="15" t="s">
        <v>318</v>
      </c>
      <c r="M250" s="15">
        <v>2.57</v>
      </c>
      <c r="N250" s="15">
        <v>1.79</v>
      </c>
      <c r="O250" s="15">
        <v>6.2E-2</v>
      </c>
      <c r="P250" s="15">
        <v>2.1629999999999998</v>
      </c>
      <c r="Q250" s="15">
        <v>1.306</v>
      </c>
      <c r="R250" s="15">
        <v>3.3479999999999999</v>
      </c>
      <c r="S250" s="15">
        <v>13.209</v>
      </c>
      <c r="U250" s="15">
        <v>715554.68700000003</v>
      </c>
      <c r="V250" s="15">
        <v>830</v>
      </c>
    </row>
    <row r="251" spans="2:22" x14ac:dyDescent="0.25">
      <c r="B251" s="15" t="s">
        <v>136</v>
      </c>
      <c r="C251" s="15" t="s">
        <v>207</v>
      </c>
      <c r="D251" s="15" t="s">
        <v>243</v>
      </c>
      <c r="E251" s="15">
        <v>2023</v>
      </c>
      <c r="F251" s="15" t="s">
        <v>162</v>
      </c>
      <c r="G251" s="15" t="s">
        <v>133</v>
      </c>
      <c r="H251" s="15" t="s">
        <v>136</v>
      </c>
      <c r="I251" s="15" t="s">
        <v>139</v>
      </c>
      <c r="J251" s="15" t="s">
        <v>141</v>
      </c>
      <c r="K251" s="15" t="s">
        <v>144</v>
      </c>
      <c r="L251" s="15" t="s">
        <v>319</v>
      </c>
      <c r="M251" s="15">
        <v>2.903</v>
      </c>
      <c r="N251" s="15">
        <v>2.1309999999999998</v>
      </c>
      <c r="O251" s="15">
        <v>7.5999999999999998E-2</v>
      </c>
      <c r="P251" s="15">
        <v>2.331</v>
      </c>
      <c r="Q251" s="15">
        <v>1.532</v>
      </c>
      <c r="R251" s="15">
        <v>3.617</v>
      </c>
      <c r="S251" s="15">
        <v>13.282999999999999</v>
      </c>
      <c r="U251" s="15">
        <v>716088.04700000002</v>
      </c>
      <c r="V251" s="15">
        <v>780</v>
      </c>
    </row>
    <row r="252" spans="2:22" x14ac:dyDescent="0.25">
      <c r="B252" s="15" t="s">
        <v>136</v>
      </c>
      <c r="C252" s="15" t="s">
        <v>207</v>
      </c>
      <c r="D252" s="15" t="s">
        <v>243</v>
      </c>
      <c r="E252" s="15">
        <v>2023</v>
      </c>
      <c r="F252" s="15" t="s">
        <v>162</v>
      </c>
      <c r="G252" s="15" t="s">
        <v>133</v>
      </c>
      <c r="H252" s="15" t="s">
        <v>136</v>
      </c>
      <c r="I252" s="15" t="s">
        <v>139</v>
      </c>
      <c r="J252" s="15" t="s">
        <v>141</v>
      </c>
      <c r="K252" s="15" t="s">
        <v>144</v>
      </c>
      <c r="L252" s="15" t="s">
        <v>320</v>
      </c>
      <c r="M252" s="15">
        <v>3.198</v>
      </c>
      <c r="N252" s="15">
        <v>2.1240000000000001</v>
      </c>
      <c r="O252" s="15">
        <v>0.14299999999999999</v>
      </c>
      <c r="P252" s="15">
        <v>2.6509999999999998</v>
      </c>
      <c r="Q252" s="15">
        <v>1.764</v>
      </c>
      <c r="R252" s="15">
        <v>4.0789999999999997</v>
      </c>
      <c r="S252" s="15">
        <v>13.332000000000001</v>
      </c>
      <c r="U252" s="15">
        <v>717402.83499999996</v>
      </c>
      <c r="V252" s="15">
        <v>220</v>
      </c>
    </row>
    <row r="253" spans="2:22" x14ac:dyDescent="0.25">
      <c r="B253" s="15" t="s">
        <v>136</v>
      </c>
      <c r="C253" s="15" t="s">
        <v>207</v>
      </c>
      <c r="D253" s="15" t="s">
        <v>243</v>
      </c>
      <c r="E253" s="15">
        <v>2023</v>
      </c>
      <c r="F253" s="15" t="s">
        <v>162</v>
      </c>
      <c r="G253" s="15" t="s">
        <v>133</v>
      </c>
      <c r="H253" s="15" t="s">
        <v>136</v>
      </c>
      <c r="I253" s="15" t="s">
        <v>139</v>
      </c>
      <c r="J253" s="15" t="s">
        <v>141</v>
      </c>
      <c r="K253" s="15" t="s">
        <v>144</v>
      </c>
      <c r="L253" s="15" t="s">
        <v>146</v>
      </c>
      <c r="M253" s="15">
        <v>3.1549999999999998</v>
      </c>
      <c r="N253" s="15">
        <v>2.1539999999999999</v>
      </c>
      <c r="O253" s="15">
        <v>0.22700000000000001</v>
      </c>
      <c r="P253" s="15">
        <v>2.5710000000000002</v>
      </c>
      <c r="Q253" s="15">
        <v>1.6819999999999999</v>
      </c>
      <c r="R253" s="15">
        <v>4.4290000000000003</v>
      </c>
      <c r="S253" s="15">
        <v>13.412000000000001</v>
      </c>
      <c r="U253" s="15">
        <v>712394.76500000001</v>
      </c>
      <c r="V253" s="15">
        <v>90</v>
      </c>
    </row>
    <row r="254" spans="2:22" x14ac:dyDescent="0.25">
      <c r="B254" s="15" t="s">
        <v>136</v>
      </c>
      <c r="C254" s="15" t="s">
        <v>207</v>
      </c>
      <c r="D254" s="15" t="s">
        <v>243</v>
      </c>
      <c r="E254" s="15">
        <v>2023</v>
      </c>
      <c r="F254" s="15" t="s">
        <v>162</v>
      </c>
      <c r="G254" s="15" t="s">
        <v>133</v>
      </c>
      <c r="H254" s="15" t="s">
        <v>136</v>
      </c>
      <c r="I254" s="15" t="s">
        <v>139</v>
      </c>
      <c r="J254" s="15" t="s">
        <v>141</v>
      </c>
      <c r="K254" s="15" t="s">
        <v>144</v>
      </c>
      <c r="L254" s="15" t="s">
        <v>354</v>
      </c>
      <c r="M254" s="15">
        <v>2.323</v>
      </c>
      <c r="N254" s="15">
        <v>2.0470000000000002</v>
      </c>
      <c r="O254" s="15">
        <v>0.187</v>
      </c>
      <c r="P254" s="15">
        <v>1.9139999999999999</v>
      </c>
      <c r="Q254" s="15">
        <v>1.1100000000000001</v>
      </c>
      <c r="R254" s="15">
        <v>2.6850000000000001</v>
      </c>
      <c r="S254" s="15">
        <v>13.054</v>
      </c>
      <c r="U254" s="15">
        <v>712609.76</v>
      </c>
      <c r="V254" s="15">
        <v>120</v>
      </c>
    </row>
    <row r="255" spans="2:22" x14ac:dyDescent="0.25">
      <c r="B255" s="15" t="s">
        <v>136</v>
      </c>
      <c r="C255" s="15" t="s">
        <v>207</v>
      </c>
      <c r="D255" s="15" t="s">
        <v>244</v>
      </c>
      <c r="E255" s="15">
        <v>2023</v>
      </c>
      <c r="F255" s="15" t="s">
        <v>162</v>
      </c>
      <c r="G255" s="15" t="s">
        <v>133</v>
      </c>
      <c r="H255" s="15" t="s">
        <v>136</v>
      </c>
      <c r="I255" s="15" t="s">
        <v>139</v>
      </c>
      <c r="J255" s="15" t="s">
        <v>141</v>
      </c>
      <c r="K255" s="15" t="s">
        <v>144</v>
      </c>
      <c r="L255" s="15" t="s">
        <v>316</v>
      </c>
      <c r="M255" s="15">
        <v>1.667</v>
      </c>
      <c r="N255" s="15">
        <v>1.294</v>
      </c>
      <c r="O255" s="15">
        <v>3.4000000000000002E-2</v>
      </c>
      <c r="P255" s="15">
        <v>1.343</v>
      </c>
      <c r="Q255" s="15">
        <v>0.79800000000000004</v>
      </c>
      <c r="R255" s="15">
        <v>2.17</v>
      </c>
      <c r="S255" s="15">
        <v>12.692</v>
      </c>
      <c r="U255" s="15">
        <v>489627.967</v>
      </c>
      <c r="V255" s="15">
        <v>1490</v>
      </c>
    </row>
    <row r="256" spans="2:22" x14ac:dyDescent="0.25">
      <c r="B256" s="15" t="s">
        <v>136</v>
      </c>
      <c r="C256" s="15" t="s">
        <v>207</v>
      </c>
      <c r="D256" s="15" t="s">
        <v>244</v>
      </c>
      <c r="E256" s="15">
        <v>2023</v>
      </c>
      <c r="F256" s="15" t="s">
        <v>162</v>
      </c>
      <c r="G256" s="15" t="s">
        <v>133</v>
      </c>
      <c r="H256" s="15" t="s">
        <v>136</v>
      </c>
      <c r="I256" s="15" t="s">
        <v>139</v>
      </c>
      <c r="J256" s="15" t="s">
        <v>141</v>
      </c>
      <c r="K256" s="15" t="s">
        <v>144</v>
      </c>
      <c r="L256" s="15" t="s">
        <v>317</v>
      </c>
      <c r="M256" s="15">
        <v>2.379</v>
      </c>
      <c r="N256" s="15">
        <v>1.5940000000000001</v>
      </c>
      <c r="O256" s="15">
        <v>3.1E-2</v>
      </c>
      <c r="P256" s="15">
        <v>2.0339999999999998</v>
      </c>
      <c r="Q256" s="15">
        <v>1.302</v>
      </c>
      <c r="R256" s="15">
        <v>3.0590000000000002</v>
      </c>
      <c r="S256" s="15">
        <v>12.699</v>
      </c>
      <c r="U256" s="15">
        <v>490200.94500000001</v>
      </c>
      <c r="V256" s="15">
        <v>2570</v>
      </c>
    </row>
    <row r="257" spans="2:22" x14ac:dyDescent="0.25">
      <c r="B257" s="15" t="s">
        <v>136</v>
      </c>
      <c r="C257" s="15" t="s">
        <v>207</v>
      </c>
      <c r="D257" s="15" t="s">
        <v>244</v>
      </c>
      <c r="E257" s="15">
        <v>2023</v>
      </c>
      <c r="F257" s="15" t="s">
        <v>162</v>
      </c>
      <c r="G257" s="15" t="s">
        <v>133</v>
      </c>
      <c r="H257" s="15" t="s">
        <v>136</v>
      </c>
      <c r="I257" s="15" t="s">
        <v>139</v>
      </c>
      <c r="J257" s="15" t="s">
        <v>141</v>
      </c>
      <c r="K257" s="15" t="s">
        <v>144</v>
      </c>
      <c r="L257" s="15" t="s">
        <v>318</v>
      </c>
      <c r="M257" s="15">
        <v>2.5459999999999998</v>
      </c>
      <c r="N257" s="15">
        <v>1.7410000000000001</v>
      </c>
      <c r="O257" s="15">
        <v>0.06</v>
      </c>
      <c r="P257" s="15">
        <v>2.1360000000000001</v>
      </c>
      <c r="Q257" s="15">
        <v>1.3160000000000001</v>
      </c>
      <c r="R257" s="15">
        <v>3.32</v>
      </c>
      <c r="S257" s="15">
        <v>12.754</v>
      </c>
      <c r="U257" s="15">
        <v>489911.98800000001</v>
      </c>
      <c r="V257" s="15">
        <v>830</v>
      </c>
    </row>
    <row r="258" spans="2:22" x14ac:dyDescent="0.25">
      <c r="B258" s="15" t="s">
        <v>136</v>
      </c>
      <c r="C258" s="15" t="s">
        <v>207</v>
      </c>
      <c r="D258" s="15" t="s">
        <v>244</v>
      </c>
      <c r="E258" s="15">
        <v>2023</v>
      </c>
      <c r="F258" s="15" t="s">
        <v>162</v>
      </c>
      <c r="G258" s="15" t="s">
        <v>133</v>
      </c>
      <c r="H258" s="15" t="s">
        <v>136</v>
      </c>
      <c r="I258" s="15" t="s">
        <v>139</v>
      </c>
      <c r="J258" s="15" t="s">
        <v>141</v>
      </c>
      <c r="K258" s="15" t="s">
        <v>144</v>
      </c>
      <c r="L258" s="15" t="s">
        <v>319</v>
      </c>
      <c r="M258" s="15">
        <v>2.7959999999999998</v>
      </c>
      <c r="N258" s="15">
        <v>1.9430000000000001</v>
      </c>
      <c r="O258" s="15">
        <v>7.0000000000000007E-2</v>
      </c>
      <c r="P258" s="15">
        <v>2.3359999999999999</v>
      </c>
      <c r="Q258" s="15">
        <v>1.6060000000000001</v>
      </c>
      <c r="R258" s="15">
        <v>3.484</v>
      </c>
      <c r="S258" s="15">
        <v>12.821999999999999</v>
      </c>
      <c r="U258" s="15">
        <v>489724.51699999999</v>
      </c>
      <c r="V258" s="15">
        <v>780</v>
      </c>
    </row>
    <row r="259" spans="2:22" x14ac:dyDescent="0.25">
      <c r="B259" s="15" t="s">
        <v>136</v>
      </c>
      <c r="C259" s="15" t="s">
        <v>207</v>
      </c>
      <c r="D259" s="15" t="s">
        <v>244</v>
      </c>
      <c r="E259" s="15">
        <v>2023</v>
      </c>
      <c r="F259" s="15" t="s">
        <v>162</v>
      </c>
      <c r="G259" s="15" t="s">
        <v>133</v>
      </c>
      <c r="H259" s="15" t="s">
        <v>136</v>
      </c>
      <c r="I259" s="15" t="s">
        <v>139</v>
      </c>
      <c r="J259" s="15" t="s">
        <v>141</v>
      </c>
      <c r="K259" s="15" t="s">
        <v>144</v>
      </c>
      <c r="L259" s="15" t="s">
        <v>320</v>
      </c>
      <c r="M259" s="15">
        <v>3.0539999999999998</v>
      </c>
      <c r="N259" s="15">
        <v>1.732</v>
      </c>
      <c r="O259" s="15">
        <v>0.11700000000000001</v>
      </c>
      <c r="P259" s="15">
        <v>2.718</v>
      </c>
      <c r="Q259" s="15">
        <v>1.821</v>
      </c>
      <c r="R259" s="15">
        <v>3.7669999999999999</v>
      </c>
      <c r="S259" s="15">
        <v>12.88</v>
      </c>
      <c r="U259" s="15">
        <v>491091.321</v>
      </c>
      <c r="V259" s="15">
        <v>220</v>
      </c>
    </row>
    <row r="260" spans="2:22" x14ac:dyDescent="0.25">
      <c r="B260" s="15" t="s">
        <v>136</v>
      </c>
      <c r="C260" s="15" t="s">
        <v>207</v>
      </c>
      <c r="D260" s="15" t="s">
        <v>244</v>
      </c>
      <c r="E260" s="15">
        <v>2023</v>
      </c>
      <c r="F260" s="15" t="s">
        <v>162</v>
      </c>
      <c r="G260" s="15" t="s">
        <v>133</v>
      </c>
      <c r="H260" s="15" t="s">
        <v>136</v>
      </c>
      <c r="I260" s="15" t="s">
        <v>139</v>
      </c>
      <c r="J260" s="15" t="s">
        <v>141</v>
      </c>
      <c r="K260" s="15" t="s">
        <v>144</v>
      </c>
      <c r="L260" s="15" t="s">
        <v>146</v>
      </c>
      <c r="M260" s="15">
        <v>3.05</v>
      </c>
      <c r="N260" s="15">
        <v>2.1110000000000002</v>
      </c>
      <c r="O260" s="15">
        <v>0.222</v>
      </c>
      <c r="P260" s="15">
        <v>2.4420000000000002</v>
      </c>
      <c r="Q260" s="15">
        <v>1.8109999999999999</v>
      </c>
      <c r="R260" s="15">
        <v>3.8140000000000001</v>
      </c>
      <c r="S260" s="15">
        <v>12.959</v>
      </c>
      <c r="U260" s="15">
        <v>486897.09499999997</v>
      </c>
      <c r="V260" s="15">
        <v>90</v>
      </c>
    </row>
    <row r="261" spans="2:22" x14ac:dyDescent="0.25">
      <c r="B261" s="15" t="s">
        <v>136</v>
      </c>
      <c r="C261" s="15" t="s">
        <v>207</v>
      </c>
      <c r="D261" s="15" t="s">
        <v>244</v>
      </c>
      <c r="E261" s="15">
        <v>2023</v>
      </c>
      <c r="F261" s="15" t="s">
        <v>162</v>
      </c>
      <c r="G261" s="15" t="s">
        <v>133</v>
      </c>
      <c r="H261" s="15" t="s">
        <v>136</v>
      </c>
      <c r="I261" s="15" t="s">
        <v>139</v>
      </c>
      <c r="J261" s="15" t="s">
        <v>141</v>
      </c>
      <c r="K261" s="15" t="s">
        <v>144</v>
      </c>
      <c r="L261" s="15" t="s">
        <v>354</v>
      </c>
      <c r="M261" s="15">
        <v>2.3170000000000002</v>
      </c>
      <c r="N261" s="15">
        <v>1.899</v>
      </c>
      <c r="O261" s="15">
        <v>0.17299999999999999</v>
      </c>
      <c r="P261" s="15">
        <v>1.9119999999999999</v>
      </c>
      <c r="Q261" s="15">
        <v>1.0840000000000001</v>
      </c>
      <c r="R261" s="15">
        <v>2.7789999999999999</v>
      </c>
      <c r="S261" s="15">
        <v>12.625999999999999</v>
      </c>
      <c r="U261" s="15">
        <v>490095.16399999999</v>
      </c>
      <c r="V261" s="15">
        <v>120</v>
      </c>
    </row>
    <row r="262" spans="2:22" x14ac:dyDescent="0.25">
      <c r="B262" s="15" t="s">
        <v>136</v>
      </c>
      <c r="C262" s="15" t="s">
        <v>207</v>
      </c>
      <c r="D262" s="15" t="s">
        <v>245</v>
      </c>
      <c r="E262" s="15">
        <v>2023</v>
      </c>
      <c r="F262" s="15" t="s">
        <v>162</v>
      </c>
      <c r="G262" s="15" t="s">
        <v>133</v>
      </c>
      <c r="H262" s="15" t="s">
        <v>136</v>
      </c>
      <c r="I262" s="15" t="s">
        <v>139</v>
      </c>
      <c r="J262" s="15" t="s">
        <v>141</v>
      </c>
      <c r="K262" s="15" t="s">
        <v>144</v>
      </c>
      <c r="L262" s="15" t="s">
        <v>316</v>
      </c>
      <c r="M262" s="15">
        <v>1.6839999999999999</v>
      </c>
      <c r="N262" s="15">
        <v>1.306</v>
      </c>
      <c r="O262" s="15">
        <v>3.4000000000000002E-2</v>
      </c>
      <c r="P262" s="15">
        <v>1.3720000000000001</v>
      </c>
      <c r="Q262" s="15">
        <v>0.80900000000000005</v>
      </c>
      <c r="R262" s="15">
        <v>2.2080000000000002</v>
      </c>
      <c r="S262" s="15">
        <v>12.692</v>
      </c>
      <c r="U262" s="15">
        <v>489627.85100000002</v>
      </c>
      <c r="V262" s="15">
        <v>1490</v>
      </c>
    </row>
    <row r="263" spans="2:22" x14ac:dyDescent="0.25">
      <c r="B263" s="15" t="s">
        <v>136</v>
      </c>
      <c r="C263" s="15" t="s">
        <v>207</v>
      </c>
      <c r="D263" s="15" t="s">
        <v>245</v>
      </c>
      <c r="E263" s="15">
        <v>2023</v>
      </c>
      <c r="F263" s="15" t="s">
        <v>162</v>
      </c>
      <c r="G263" s="15" t="s">
        <v>133</v>
      </c>
      <c r="H263" s="15" t="s">
        <v>136</v>
      </c>
      <c r="I263" s="15" t="s">
        <v>139</v>
      </c>
      <c r="J263" s="15" t="s">
        <v>141</v>
      </c>
      <c r="K263" s="15" t="s">
        <v>144</v>
      </c>
      <c r="L263" s="15" t="s">
        <v>317</v>
      </c>
      <c r="M263" s="15">
        <v>2.363</v>
      </c>
      <c r="N263" s="15">
        <v>1.694</v>
      </c>
      <c r="O263" s="15">
        <v>3.3000000000000002E-2</v>
      </c>
      <c r="P263" s="15">
        <v>2.0350000000000001</v>
      </c>
      <c r="Q263" s="15">
        <v>1.2809999999999999</v>
      </c>
      <c r="R263" s="15">
        <v>3.0590000000000002</v>
      </c>
      <c r="S263" s="15">
        <v>12.699</v>
      </c>
      <c r="U263" s="15">
        <v>490199.08899999998</v>
      </c>
      <c r="V263" s="15">
        <v>2570</v>
      </c>
    </row>
    <row r="264" spans="2:22" x14ac:dyDescent="0.25">
      <c r="B264" s="15" t="s">
        <v>136</v>
      </c>
      <c r="C264" s="15" t="s">
        <v>207</v>
      </c>
      <c r="D264" s="15" t="s">
        <v>245</v>
      </c>
      <c r="E264" s="15">
        <v>2023</v>
      </c>
      <c r="F264" s="15" t="s">
        <v>162</v>
      </c>
      <c r="G264" s="15" t="s">
        <v>133</v>
      </c>
      <c r="H264" s="15" t="s">
        <v>136</v>
      </c>
      <c r="I264" s="15" t="s">
        <v>139</v>
      </c>
      <c r="J264" s="15" t="s">
        <v>141</v>
      </c>
      <c r="K264" s="15" t="s">
        <v>144</v>
      </c>
      <c r="L264" s="15" t="s">
        <v>318</v>
      </c>
      <c r="M264" s="15">
        <v>2.5470000000000002</v>
      </c>
      <c r="N264" s="15">
        <v>1.671</v>
      </c>
      <c r="O264" s="15">
        <v>5.8000000000000003E-2</v>
      </c>
      <c r="P264" s="15">
        <v>2.1720000000000002</v>
      </c>
      <c r="Q264" s="15">
        <v>1.3779999999999999</v>
      </c>
      <c r="R264" s="15">
        <v>3.379</v>
      </c>
      <c r="S264" s="15">
        <v>12.754</v>
      </c>
      <c r="U264" s="15">
        <v>489912.46600000001</v>
      </c>
      <c r="V264" s="15">
        <v>830</v>
      </c>
    </row>
    <row r="265" spans="2:22" x14ac:dyDescent="0.25">
      <c r="B265" s="15" t="s">
        <v>136</v>
      </c>
      <c r="C265" s="15" t="s">
        <v>207</v>
      </c>
      <c r="D265" s="15" t="s">
        <v>245</v>
      </c>
      <c r="E265" s="15">
        <v>2023</v>
      </c>
      <c r="F265" s="15" t="s">
        <v>162</v>
      </c>
      <c r="G265" s="15" t="s">
        <v>133</v>
      </c>
      <c r="H265" s="15" t="s">
        <v>136</v>
      </c>
      <c r="I265" s="15" t="s">
        <v>139</v>
      </c>
      <c r="J265" s="15" t="s">
        <v>141</v>
      </c>
      <c r="K265" s="15" t="s">
        <v>144</v>
      </c>
      <c r="L265" s="15" t="s">
        <v>319</v>
      </c>
      <c r="M265" s="15">
        <v>2.8079999999999998</v>
      </c>
      <c r="N265" s="15">
        <v>1.835</v>
      </c>
      <c r="O265" s="15">
        <v>6.6000000000000003E-2</v>
      </c>
      <c r="P265" s="15">
        <v>2.3570000000000002</v>
      </c>
      <c r="Q265" s="15">
        <v>1.629</v>
      </c>
      <c r="R265" s="15">
        <v>3.5680000000000001</v>
      </c>
      <c r="S265" s="15">
        <v>12.821999999999999</v>
      </c>
      <c r="U265" s="15">
        <v>489726.76699999999</v>
      </c>
      <c r="V265" s="15">
        <v>780</v>
      </c>
    </row>
    <row r="266" spans="2:22" x14ac:dyDescent="0.25">
      <c r="B266" s="15" t="s">
        <v>136</v>
      </c>
      <c r="C266" s="15" t="s">
        <v>207</v>
      </c>
      <c r="D266" s="15" t="s">
        <v>245</v>
      </c>
      <c r="E266" s="15">
        <v>2023</v>
      </c>
      <c r="F266" s="15" t="s">
        <v>162</v>
      </c>
      <c r="G266" s="15" t="s">
        <v>133</v>
      </c>
      <c r="H266" s="15" t="s">
        <v>136</v>
      </c>
      <c r="I266" s="15" t="s">
        <v>139</v>
      </c>
      <c r="J266" s="15" t="s">
        <v>141</v>
      </c>
      <c r="K266" s="15" t="s">
        <v>144</v>
      </c>
      <c r="L266" s="15" t="s">
        <v>320</v>
      </c>
      <c r="M266" s="15">
        <v>3.0670000000000002</v>
      </c>
      <c r="N266" s="15">
        <v>1.6259999999999999</v>
      </c>
      <c r="O266" s="15">
        <v>0.11</v>
      </c>
      <c r="P266" s="15">
        <v>2.7869999999999999</v>
      </c>
      <c r="Q266" s="15">
        <v>1.86</v>
      </c>
      <c r="R266" s="15">
        <v>3.9359999999999999</v>
      </c>
      <c r="S266" s="15">
        <v>12.88</v>
      </c>
      <c r="U266" s="15">
        <v>491091.321</v>
      </c>
      <c r="V266" s="15">
        <v>220</v>
      </c>
    </row>
    <row r="267" spans="2:22" x14ac:dyDescent="0.25">
      <c r="B267" s="15" t="s">
        <v>136</v>
      </c>
      <c r="C267" s="15" t="s">
        <v>207</v>
      </c>
      <c r="D267" s="15" t="s">
        <v>245</v>
      </c>
      <c r="E267" s="15">
        <v>2023</v>
      </c>
      <c r="F267" s="15" t="s">
        <v>162</v>
      </c>
      <c r="G267" s="15" t="s">
        <v>133</v>
      </c>
      <c r="H267" s="15" t="s">
        <v>136</v>
      </c>
      <c r="I267" s="15" t="s">
        <v>139</v>
      </c>
      <c r="J267" s="15" t="s">
        <v>141</v>
      </c>
      <c r="K267" s="15" t="s">
        <v>144</v>
      </c>
      <c r="L267" s="15" t="s">
        <v>146</v>
      </c>
      <c r="M267" s="15">
        <v>3.1549999999999998</v>
      </c>
      <c r="N267" s="15">
        <v>2.3820000000000001</v>
      </c>
      <c r="O267" s="15">
        <v>0.251</v>
      </c>
      <c r="P267" s="15">
        <v>2.4049999999999998</v>
      </c>
      <c r="Q267" s="15">
        <v>1.7350000000000001</v>
      </c>
      <c r="R267" s="15">
        <v>3.9169999999999998</v>
      </c>
      <c r="S267" s="15">
        <v>12.959</v>
      </c>
      <c r="U267" s="15">
        <v>486897.09499999997</v>
      </c>
      <c r="V267" s="15">
        <v>90</v>
      </c>
    </row>
    <row r="268" spans="2:22" x14ac:dyDescent="0.25">
      <c r="B268" s="15" t="s">
        <v>136</v>
      </c>
      <c r="C268" s="15" t="s">
        <v>207</v>
      </c>
      <c r="D268" s="15" t="s">
        <v>245</v>
      </c>
      <c r="E268" s="15">
        <v>2023</v>
      </c>
      <c r="F268" s="15" t="s">
        <v>162</v>
      </c>
      <c r="G268" s="15" t="s">
        <v>133</v>
      </c>
      <c r="H268" s="15" t="s">
        <v>136</v>
      </c>
      <c r="I268" s="15" t="s">
        <v>139</v>
      </c>
      <c r="J268" s="15" t="s">
        <v>141</v>
      </c>
      <c r="K268" s="15" t="s">
        <v>144</v>
      </c>
      <c r="L268" s="15" t="s">
        <v>354</v>
      </c>
      <c r="M268" s="15">
        <v>2.4350000000000001</v>
      </c>
      <c r="N268" s="15">
        <v>1.9590000000000001</v>
      </c>
      <c r="O268" s="15">
        <v>0.17899999999999999</v>
      </c>
      <c r="P268" s="15">
        <v>1.905</v>
      </c>
      <c r="Q268" s="15">
        <v>1.046</v>
      </c>
      <c r="R268" s="15">
        <v>2.9550000000000001</v>
      </c>
      <c r="S268" s="15">
        <v>12.625999999999999</v>
      </c>
      <c r="U268" s="15">
        <v>490095.16399999999</v>
      </c>
      <c r="V268" s="15">
        <v>120</v>
      </c>
    </row>
    <row r="269" spans="2:22" x14ac:dyDescent="0.25">
      <c r="B269" s="15" t="s">
        <v>136</v>
      </c>
      <c r="C269" s="15" t="s">
        <v>207</v>
      </c>
      <c r="D269" s="15" t="s">
        <v>246</v>
      </c>
      <c r="E269" s="15">
        <v>2023</v>
      </c>
      <c r="F269" s="15" t="s">
        <v>162</v>
      </c>
      <c r="G269" s="15" t="s">
        <v>133</v>
      </c>
      <c r="H269" s="15" t="s">
        <v>136</v>
      </c>
      <c r="I269" s="15" t="s">
        <v>139</v>
      </c>
      <c r="J269" s="15" t="s">
        <v>141</v>
      </c>
      <c r="K269" s="15" t="s">
        <v>144</v>
      </c>
      <c r="L269" s="15" t="s">
        <v>316</v>
      </c>
      <c r="M269" s="15">
        <v>1.609</v>
      </c>
      <c r="N269" s="15">
        <v>1.2350000000000001</v>
      </c>
      <c r="O269" s="15">
        <v>3.2000000000000001E-2</v>
      </c>
      <c r="P269" s="15">
        <v>1.341</v>
      </c>
      <c r="Q269" s="15">
        <v>0.79400000000000004</v>
      </c>
      <c r="R269" s="15">
        <v>2.093</v>
      </c>
      <c r="S269" s="15">
        <v>12.178000000000001</v>
      </c>
      <c r="U269" s="15">
        <v>292636.08500000002</v>
      </c>
      <c r="V269" s="15">
        <v>1490</v>
      </c>
    </row>
    <row r="270" spans="2:22" x14ac:dyDescent="0.25">
      <c r="B270" s="15" t="s">
        <v>136</v>
      </c>
      <c r="C270" s="15" t="s">
        <v>207</v>
      </c>
      <c r="D270" s="15" t="s">
        <v>246</v>
      </c>
      <c r="E270" s="15">
        <v>2023</v>
      </c>
      <c r="F270" s="15" t="s">
        <v>162</v>
      </c>
      <c r="G270" s="15" t="s">
        <v>133</v>
      </c>
      <c r="H270" s="15" t="s">
        <v>136</v>
      </c>
      <c r="I270" s="15" t="s">
        <v>139</v>
      </c>
      <c r="J270" s="15" t="s">
        <v>141</v>
      </c>
      <c r="K270" s="15" t="s">
        <v>144</v>
      </c>
      <c r="L270" s="15" t="s">
        <v>317</v>
      </c>
      <c r="M270" s="15">
        <v>2.2040000000000002</v>
      </c>
      <c r="N270" s="15">
        <v>1.4910000000000001</v>
      </c>
      <c r="O270" s="15">
        <v>2.9000000000000001E-2</v>
      </c>
      <c r="P270" s="15">
        <v>1.9370000000000001</v>
      </c>
      <c r="Q270" s="15">
        <v>1.2170000000000001</v>
      </c>
      <c r="R270" s="15">
        <v>2.8540000000000001</v>
      </c>
      <c r="S270" s="15">
        <v>12.191000000000001</v>
      </c>
      <c r="U270" s="15">
        <v>292503.40299999999</v>
      </c>
      <c r="V270" s="15">
        <v>2570</v>
      </c>
    </row>
    <row r="271" spans="2:22" x14ac:dyDescent="0.25">
      <c r="B271" s="15" t="s">
        <v>136</v>
      </c>
      <c r="C271" s="15" t="s">
        <v>207</v>
      </c>
      <c r="D271" s="15" t="s">
        <v>246</v>
      </c>
      <c r="E271" s="15">
        <v>2023</v>
      </c>
      <c r="F271" s="15" t="s">
        <v>162</v>
      </c>
      <c r="G271" s="15" t="s">
        <v>133</v>
      </c>
      <c r="H271" s="15" t="s">
        <v>136</v>
      </c>
      <c r="I271" s="15" t="s">
        <v>139</v>
      </c>
      <c r="J271" s="15" t="s">
        <v>141</v>
      </c>
      <c r="K271" s="15" t="s">
        <v>144</v>
      </c>
      <c r="L271" s="15" t="s">
        <v>318</v>
      </c>
      <c r="M271" s="15">
        <v>2.4300000000000002</v>
      </c>
      <c r="N271" s="15">
        <v>1.54</v>
      </c>
      <c r="O271" s="15">
        <v>5.2999999999999999E-2</v>
      </c>
      <c r="P271" s="15">
        <v>2.0619999999999998</v>
      </c>
      <c r="Q271" s="15">
        <v>1.327</v>
      </c>
      <c r="R271" s="15">
        <v>3.2240000000000002</v>
      </c>
      <c r="S271" s="15">
        <v>12.227</v>
      </c>
      <c r="U271" s="15">
        <v>291597.59600000002</v>
      </c>
      <c r="V271" s="15">
        <v>830</v>
      </c>
    </row>
    <row r="272" spans="2:22" x14ac:dyDescent="0.25">
      <c r="B272" s="15" t="s">
        <v>136</v>
      </c>
      <c r="C272" s="15" t="s">
        <v>207</v>
      </c>
      <c r="D272" s="15" t="s">
        <v>246</v>
      </c>
      <c r="E272" s="15">
        <v>2023</v>
      </c>
      <c r="F272" s="15" t="s">
        <v>162</v>
      </c>
      <c r="G272" s="15" t="s">
        <v>133</v>
      </c>
      <c r="H272" s="15" t="s">
        <v>136</v>
      </c>
      <c r="I272" s="15" t="s">
        <v>139</v>
      </c>
      <c r="J272" s="15" t="s">
        <v>141</v>
      </c>
      <c r="K272" s="15" t="s">
        <v>144</v>
      </c>
      <c r="L272" s="15" t="s">
        <v>319</v>
      </c>
      <c r="M272" s="15">
        <v>2.6659999999999999</v>
      </c>
      <c r="N272" s="15">
        <v>1.591</v>
      </c>
      <c r="O272" s="15">
        <v>5.7000000000000002E-2</v>
      </c>
      <c r="P272" s="15">
        <v>2.306</v>
      </c>
      <c r="Q272" s="15">
        <v>1.609</v>
      </c>
      <c r="R272" s="15">
        <v>3.4119999999999999</v>
      </c>
      <c r="S272" s="15">
        <v>12.288</v>
      </c>
      <c r="U272" s="15">
        <v>290663.61499999999</v>
      </c>
      <c r="V272" s="15">
        <v>780</v>
      </c>
    </row>
    <row r="273" spans="2:22" x14ac:dyDescent="0.25">
      <c r="B273" s="15" t="s">
        <v>136</v>
      </c>
      <c r="C273" s="15" t="s">
        <v>207</v>
      </c>
      <c r="D273" s="15" t="s">
        <v>246</v>
      </c>
      <c r="E273" s="15">
        <v>2023</v>
      </c>
      <c r="F273" s="15" t="s">
        <v>162</v>
      </c>
      <c r="G273" s="15" t="s">
        <v>133</v>
      </c>
      <c r="H273" s="15" t="s">
        <v>136</v>
      </c>
      <c r="I273" s="15" t="s">
        <v>139</v>
      </c>
      <c r="J273" s="15" t="s">
        <v>141</v>
      </c>
      <c r="K273" s="15" t="s">
        <v>144</v>
      </c>
      <c r="L273" s="15" t="s">
        <v>320</v>
      </c>
      <c r="M273" s="15">
        <v>2.964</v>
      </c>
      <c r="N273" s="15">
        <v>1.6559999999999999</v>
      </c>
      <c r="O273" s="15">
        <v>0.112</v>
      </c>
      <c r="P273" s="15">
        <v>2.5939999999999999</v>
      </c>
      <c r="Q273" s="15">
        <v>1.724</v>
      </c>
      <c r="R273" s="15">
        <v>3.6349999999999998</v>
      </c>
      <c r="S273" s="15">
        <v>12.353999999999999</v>
      </c>
      <c r="U273" s="15">
        <v>291256.5</v>
      </c>
      <c r="V273" s="15">
        <v>220</v>
      </c>
    </row>
    <row r="274" spans="2:22" x14ac:dyDescent="0.25">
      <c r="B274" s="15" t="s">
        <v>136</v>
      </c>
      <c r="C274" s="15" t="s">
        <v>207</v>
      </c>
      <c r="D274" s="15" t="s">
        <v>246</v>
      </c>
      <c r="E274" s="15">
        <v>2023</v>
      </c>
      <c r="F274" s="15" t="s">
        <v>162</v>
      </c>
      <c r="G274" s="15" t="s">
        <v>133</v>
      </c>
      <c r="H274" s="15" t="s">
        <v>136</v>
      </c>
      <c r="I274" s="15" t="s">
        <v>139</v>
      </c>
      <c r="J274" s="15" t="s">
        <v>141</v>
      </c>
      <c r="K274" s="15" t="s">
        <v>144</v>
      </c>
      <c r="L274" s="15" t="s">
        <v>146</v>
      </c>
      <c r="M274" s="15">
        <v>3.12</v>
      </c>
      <c r="N274" s="15">
        <v>2.1389999999999998</v>
      </c>
      <c r="O274" s="15">
        <v>0.22600000000000001</v>
      </c>
      <c r="P274" s="15">
        <v>2.6280000000000001</v>
      </c>
      <c r="Q274" s="15">
        <v>1.601</v>
      </c>
      <c r="R274" s="15">
        <v>3.9569999999999999</v>
      </c>
      <c r="S274" s="15">
        <v>12.430999999999999</v>
      </c>
      <c r="U274" s="15">
        <v>287690.69199999998</v>
      </c>
      <c r="V274" s="15">
        <v>90</v>
      </c>
    </row>
    <row r="275" spans="2:22" x14ac:dyDescent="0.25">
      <c r="B275" s="15" t="s">
        <v>136</v>
      </c>
      <c r="C275" s="15" t="s">
        <v>207</v>
      </c>
      <c r="D275" s="15" t="s">
        <v>246</v>
      </c>
      <c r="E275" s="15">
        <v>2023</v>
      </c>
      <c r="F275" s="15" t="s">
        <v>162</v>
      </c>
      <c r="G275" s="15" t="s">
        <v>133</v>
      </c>
      <c r="H275" s="15" t="s">
        <v>136</v>
      </c>
      <c r="I275" s="15" t="s">
        <v>139</v>
      </c>
      <c r="J275" s="15" t="s">
        <v>141</v>
      </c>
      <c r="K275" s="15" t="s">
        <v>144</v>
      </c>
      <c r="L275" s="15" t="s">
        <v>354</v>
      </c>
      <c r="M275" s="15">
        <v>2.2650000000000001</v>
      </c>
      <c r="N275" s="15">
        <v>1.6850000000000001</v>
      </c>
      <c r="O275" s="15">
        <v>0.154</v>
      </c>
      <c r="P275" s="15">
        <v>1.8240000000000001</v>
      </c>
      <c r="Q275" s="15">
        <v>1.042</v>
      </c>
      <c r="R275" s="15">
        <v>2.86</v>
      </c>
      <c r="S275" s="15">
        <v>12.125</v>
      </c>
      <c r="U275" s="15">
        <v>294099.25199999998</v>
      </c>
      <c r="V275" s="15">
        <v>120</v>
      </c>
    </row>
    <row r="276" spans="2:22" x14ac:dyDescent="0.25">
      <c r="B276" s="15" t="s">
        <v>136</v>
      </c>
      <c r="C276" s="15" t="s">
        <v>207</v>
      </c>
      <c r="D276" s="15" t="s">
        <v>247</v>
      </c>
      <c r="E276" s="15">
        <v>2023</v>
      </c>
      <c r="F276" s="15" t="s">
        <v>162</v>
      </c>
      <c r="G276" s="15" t="s">
        <v>133</v>
      </c>
      <c r="H276" s="15" t="s">
        <v>136</v>
      </c>
      <c r="I276" s="15" t="s">
        <v>139</v>
      </c>
      <c r="J276" s="15" t="s">
        <v>141</v>
      </c>
      <c r="K276" s="15" t="s">
        <v>144</v>
      </c>
      <c r="L276" s="15" t="s">
        <v>316</v>
      </c>
      <c r="M276" s="15">
        <v>1.52</v>
      </c>
      <c r="N276" s="15">
        <v>1.1619999999999999</v>
      </c>
      <c r="O276" s="15">
        <v>0.03</v>
      </c>
      <c r="P276" s="15">
        <v>1.248</v>
      </c>
      <c r="Q276" s="15">
        <v>0.73299999999999998</v>
      </c>
      <c r="R276" s="15">
        <v>2.004</v>
      </c>
      <c r="S276" s="15">
        <v>12.178000000000001</v>
      </c>
      <c r="U276" s="15">
        <v>292636.95799999998</v>
      </c>
      <c r="V276" s="15">
        <v>1490</v>
      </c>
    </row>
    <row r="277" spans="2:22" x14ac:dyDescent="0.25">
      <c r="B277" s="15" t="s">
        <v>136</v>
      </c>
      <c r="C277" s="15" t="s">
        <v>207</v>
      </c>
      <c r="D277" s="15" t="s">
        <v>247</v>
      </c>
      <c r="E277" s="15">
        <v>2023</v>
      </c>
      <c r="F277" s="15" t="s">
        <v>162</v>
      </c>
      <c r="G277" s="15" t="s">
        <v>133</v>
      </c>
      <c r="H277" s="15" t="s">
        <v>136</v>
      </c>
      <c r="I277" s="15" t="s">
        <v>139</v>
      </c>
      <c r="J277" s="15" t="s">
        <v>141</v>
      </c>
      <c r="K277" s="15" t="s">
        <v>144</v>
      </c>
      <c r="L277" s="15" t="s">
        <v>317</v>
      </c>
      <c r="M277" s="15">
        <v>2.08</v>
      </c>
      <c r="N277" s="15">
        <v>1.4930000000000001</v>
      </c>
      <c r="O277" s="15">
        <v>2.9000000000000001E-2</v>
      </c>
      <c r="P277" s="15">
        <v>1.7909999999999999</v>
      </c>
      <c r="Q277" s="15">
        <v>1.123</v>
      </c>
      <c r="R277" s="15">
        <v>2.6720000000000002</v>
      </c>
      <c r="S277" s="15">
        <v>12.191000000000001</v>
      </c>
      <c r="U277" s="15">
        <v>292501.93699999998</v>
      </c>
      <c r="V277" s="15">
        <v>2570</v>
      </c>
    </row>
    <row r="278" spans="2:22" x14ac:dyDescent="0.25">
      <c r="B278" s="15" t="s">
        <v>136</v>
      </c>
      <c r="C278" s="15" t="s">
        <v>207</v>
      </c>
      <c r="D278" s="15" t="s">
        <v>247</v>
      </c>
      <c r="E278" s="15">
        <v>2023</v>
      </c>
      <c r="F278" s="15" t="s">
        <v>162</v>
      </c>
      <c r="G278" s="15" t="s">
        <v>133</v>
      </c>
      <c r="H278" s="15" t="s">
        <v>136</v>
      </c>
      <c r="I278" s="15" t="s">
        <v>139</v>
      </c>
      <c r="J278" s="15" t="s">
        <v>141</v>
      </c>
      <c r="K278" s="15" t="s">
        <v>144</v>
      </c>
      <c r="L278" s="15" t="s">
        <v>318</v>
      </c>
      <c r="M278" s="15">
        <v>2.2679999999999998</v>
      </c>
      <c r="N278" s="15">
        <v>1.4890000000000001</v>
      </c>
      <c r="O278" s="15">
        <v>5.1999999999999998E-2</v>
      </c>
      <c r="P278" s="15">
        <v>1.9019999999999999</v>
      </c>
      <c r="Q278" s="15">
        <v>1.224</v>
      </c>
      <c r="R278" s="15">
        <v>2.8879999999999999</v>
      </c>
      <c r="S278" s="15">
        <v>12.227</v>
      </c>
      <c r="U278" s="15">
        <v>291597.24300000002</v>
      </c>
      <c r="V278" s="15">
        <v>830</v>
      </c>
    </row>
    <row r="279" spans="2:22" x14ac:dyDescent="0.25">
      <c r="B279" s="15" t="s">
        <v>136</v>
      </c>
      <c r="C279" s="15" t="s">
        <v>207</v>
      </c>
      <c r="D279" s="15" t="s">
        <v>247</v>
      </c>
      <c r="E279" s="15">
        <v>2023</v>
      </c>
      <c r="F279" s="15" t="s">
        <v>162</v>
      </c>
      <c r="G279" s="15" t="s">
        <v>133</v>
      </c>
      <c r="H279" s="15" t="s">
        <v>136</v>
      </c>
      <c r="I279" s="15" t="s">
        <v>139</v>
      </c>
      <c r="J279" s="15" t="s">
        <v>141</v>
      </c>
      <c r="K279" s="15" t="s">
        <v>144</v>
      </c>
      <c r="L279" s="15" t="s">
        <v>319</v>
      </c>
      <c r="M279" s="15">
        <v>2.5419999999999998</v>
      </c>
      <c r="N279" s="15">
        <v>1.4730000000000001</v>
      </c>
      <c r="O279" s="15">
        <v>5.2999999999999999E-2</v>
      </c>
      <c r="P279" s="15">
        <v>2.242</v>
      </c>
      <c r="Q279" s="15">
        <v>1.5349999999999999</v>
      </c>
      <c r="R279" s="15">
        <v>3.2770000000000001</v>
      </c>
      <c r="S279" s="15">
        <v>12.289</v>
      </c>
      <c r="U279" s="15">
        <v>290630.2</v>
      </c>
      <c r="V279" s="15">
        <v>780</v>
      </c>
    </row>
    <row r="280" spans="2:22" x14ac:dyDescent="0.25">
      <c r="B280" s="15" t="s">
        <v>136</v>
      </c>
      <c r="C280" s="15" t="s">
        <v>207</v>
      </c>
      <c r="D280" s="15" t="s">
        <v>247</v>
      </c>
      <c r="E280" s="15">
        <v>2023</v>
      </c>
      <c r="F280" s="15" t="s">
        <v>162</v>
      </c>
      <c r="G280" s="15" t="s">
        <v>133</v>
      </c>
      <c r="H280" s="15" t="s">
        <v>136</v>
      </c>
      <c r="I280" s="15" t="s">
        <v>139</v>
      </c>
      <c r="J280" s="15" t="s">
        <v>141</v>
      </c>
      <c r="K280" s="15" t="s">
        <v>144</v>
      </c>
      <c r="L280" s="15" t="s">
        <v>320</v>
      </c>
      <c r="M280" s="15">
        <v>2.8</v>
      </c>
      <c r="N280" s="15">
        <v>1.5309999999999999</v>
      </c>
      <c r="O280" s="15">
        <v>0.10299999999999999</v>
      </c>
      <c r="P280" s="15">
        <v>2.4260000000000002</v>
      </c>
      <c r="Q280" s="15">
        <v>1.665</v>
      </c>
      <c r="R280" s="15">
        <v>3.581</v>
      </c>
      <c r="S280" s="15">
        <v>12.353999999999999</v>
      </c>
      <c r="U280" s="15">
        <v>291256.5</v>
      </c>
      <c r="V280" s="15">
        <v>220</v>
      </c>
    </row>
    <row r="281" spans="2:22" x14ac:dyDescent="0.25">
      <c r="B281" s="15" t="s">
        <v>136</v>
      </c>
      <c r="C281" s="15" t="s">
        <v>207</v>
      </c>
      <c r="D281" s="15" t="s">
        <v>247</v>
      </c>
      <c r="E281" s="15">
        <v>2023</v>
      </c>
      <c r="F281" s="15" t="s">
        <v>162</v>
      </c>
      <c r="G281" s="15" t="s">
        <v>133</v>
      </c>
      <c r="H281" s="15" t="s">
        <v>136</v>
      </c>
      <c r="I281" s="15" t="s">
        <v>139</v>
      </c>
      <c r="J281" s="15" t="s">
        <v>141</v>
      </c>
      <c r="K281" s="15" t="s">
        <v>144</v>
      </c>
      <c r="L281" s="15" t="s">
        <v>146</v>
      </c>
      <c r="M281" s="15">
        <v>3.0310000000000001</v>
      </c>
      <c r="N281" s="15">
        <v>2.0990000000000002</v>
      </c>
      <c r="O281" s="15">
        <v>0.221</v>
      </c>
      <c r="P281" s="15">
        <v>2.62</v>
      </c>
      <c r="Q281" s="15">
        <v>1.65</v>
      </c>
      <c r="R281" s="15">
        <v>3.91</v>
      </c>
      <c r="S281" s="15">
        <v>12.430999999999999</v>
      </c>
      <c r="U281" s="15">
        <v>287690.69199999998</v>
      </c>
      <c r="V281" s="15">
        <v>90</v>
      </c>
    </row>
    <row r="282" spans="2:22" x14ac:dyDescent="0.25">
      <c r="B282" s="15" t="s">
        <v>136</v>
      </c>
      <c r="C282" s="15" t="s">
        <v>207</v>
      </c>
      <c r="D282" s="15" t="s">
        <v>247</v>
      </c>
      <c r="E282" s="15">
        <v>2023</v>
      </c>
      <c r="F282" s="15" t="s">
        <v>162</v>
      </c>
      <c r="G282" s="15" t="s">
        <v>133</v>
      </c>
      <c r="H282" s="15" t="s">
        <v>136</v>
      </c>
      <c r="I282" s="15" t="s">
        <v>139</v>
      </c>
      <c r="J282" s="15" t="s">
        <v>141</v>
      </c>
      <c r="K282" s="15" t="s">
        <v>144</v>
      </c>
      <c r="L282" s="15" t="s">
        <v>354</v>
      </c>
      <c r="M282" s="15">
        <v>2.1070000000000002</v>
      </c>
      <c r="N282" s="15">
        <v>1.5740000000000001</v>
      </c>
      <c r="O282" s="15">
        <v>0.14399999999999999</v>
      </c>
      <c r="P282" s="15">
        <v>1.5649999999999999</v>
      </c>
      <c r="Q282" s="15">
        <v>0.90700000000000003</v>
      </c>
      <c r="R282" s="15">
        <v>2.903</v>
      </c>
      <c r="S282" s="15">
        <v>12.125</v>
      </c>
      <c r="U282" s="15">
        <v>294099.56800000003</v>
      </c>
      <c r="V282" s="15">
        <v>120</v>
      </c>
    </row>
    <row r="283" spans="2:22" x14ac:dyDescent="0.25">
      <c r="B283" s="15" t="s">
        <v>136</v>
      </c>
      <c r="C283" s="15" t="s">
        <v>207</v>
      </c>
      <c r="D283" s="15" t="s">
        <v>248</v>
      </c>
      <c r="E283" s="15">
        <v>2023</v>
      </c>
      <c r="F283" s="15" t="s">
        <v>162</v>
      </c>
      <c r="G283" s="15" t="s">
        <v>133</v>
      </c>
      <c r="H283" s="15" t="s">
        <v>136</v>
      </c>
      <c r="I283" s="15" t="s">
        <v>139</v>
      </c>
      <c r="J283" s="15" t="s">
        <v>141</v>
      </c>
      <c r="K283" s="15" t="s">
        <v>144</v>
      </c>
      <c r="L283" s="15" t="s">
        <v>316</v>
      </c>
      <c r="M283" s="15">
        <v>1.4119999999999999</v>
      </c>
      <c r="N283" s="15">
        <v>1.07</v>
      </c>
      <c r="O283" s="15">
        <v>2.8000000000000001E-2</v>
      </c>
      <c r="P283" s="15">
        <v>1.1739999999999999</v>
      </c>
      <c r="Q283" s="15">
        <v>0.65300000000000002</v>
      </c>
      <c r="R283" s="15">
        <v>1.927</v>
      </c>
      <c r="S283" s="15">
        <v>11.593999999999999</v>
      </c>
      <c r="U283" s="15">
        <v>133982.652</v>
      </c>
      <c r="V283" s="15">
        <v>1490</v>
      </c>
    </row>
    <row r="284" spans="2:22" x14ac:dyDescent="0.25">
      <c r="B284" s="15" t="s">
        <v>136</v>
      </c>
      <c r="C284" s="15" t="s">
        <v>207</v>
      </c>
      <c r="D284" s="15" t="s">
        <v>248</v>
      </c>
      <c r="E284" s="15">
        <v>2023</v>
      </c>
      <c r="F284" s="15" t="s">
        <v>162</v>
      </c>
      <c r="G284" s="15" t="s">
        <v>133</v>
      </c>
      <c r="H284" s="15" t="s">
        <v>136</v>
      </c>
      <c r="I284" s="15" t="s">
        <v>139</v>
      </c>
      <c r="J284" s="15" t="s">
        <v>141</v>
      </c>
      <c r="K284" s="15" t="s">
        <v>144</v>
      </c>
      <c r="L284" s="15" t="s">
        <v>317</v>
      </c>
      <c r="M284" s="15">
        <v>1.919</v>
      </c>
      <c r="N284" s="15">
        <v>1.3380000000000001</v>
      </c>
      <c r="O284" s="15">
        <v>2.5999999999999999E-2</v>
      </c>
      <c r="P284" s="15">
        <v>1.681</v>
      </c>
      <c r="Q284" s="15">
        <v>1.0029999999999999</v>
      </c>
      <c r="R284" s="15">
        <v>2.5259999999999998</v>
      </c>
      <c r="S284" s="15">
        <v>11.615</v>
      </c>
      <c r="U284" s="15">
        <v>133558.682</v>
      </c>
      <c r="V284" s="15">
        <v>2570</v>
      </c>
    </row>
    <row r="285" spans="2:22" x14ac:dyDescent="0.25">
      <c r="B285" s="15" t="s">
        <v>136</v>
      </c>
      <c r="C285" s="15" t="s">
        <v>207</v>
      </c>
      <c r="D285" s="15" t="s">
        <v>248</v>
      </c>
      <c r="E285" s="15">
        <v>2023</v>
      </c>
      <c r="F285" s="15" t="s">
        <v>162</v>
      </c>
      <c r="G285" s="15" t="s">
        <v>133</v>
      </c>
      <c r="H285" s="15" t="s">
        <v>136</v>
      </c>
      <c r="I285" s="15" t="s">
        <v>139</v>
      </c>
      <c r="J285" s="15" t="s">
        <v>141</v>
      </c>
      <c r="K285" s="15" t="s">
        <v>144</v>
      </c>
      <c r="L285" s="15" t="s">
        <v>318</v>
      </c>
      <c r="M285" s="15">
        <v>2.06</v>
      </c>
      <c r="N285" s="15">
        <v>1.379</v>
      </c>
      <c r="O285" s="15">
        <v>4.8000000000000001E-2</v>
      </c>
      <c r="P285" s="15">
        <v>1.7250000000000001</v>
      </c>
      <c r="Q285" s="15">
        <v>1.1319999999999999</v>
      </c>
      <c r="R285" s="15">
        <v>2.6880000000000002</v>
      </c>
      <c r="S285" s="15">
        <v>11.632999999999999</v>
      </c>
      <c r="U285" s="15">
        <v>132641.55499999999</v>
      </c>
      <c r="V285" s="15">
        <v>830</v>
      </c>
    </row>
    <row r="286" spans="2:22" x14ac:dyDescent="0.25">
      <c r="B286" s="15" t="s">
        <v>136</v>
      </c>
      <c r="C286" s="15" t="s">
        <v>207</v>
      </c>
      <c r="D286" s="15" t="s">
        <v>248</v>
      </c>
      <c r="E286" s="15">
        <v>2023</v>
      </c>
      <c r="F286" s="15" t="s">
        <v>162</v>
      </c>
      <c r="G286" s="15" t="s">
        <v>133</v>
      </c>
      <c r="H286" s="15" t="s">
        <v>136</v>
      </c>
      <c r="I286" s="15" t="s">
        <v>139</v>
      </c>
      <c r="J286" s="15" t="s">
        <v>141</v>
      </c>
      <c r="K286" s="15" t="s">
        <v>144</v>
      </c>
      <c r="L286" s="15" t="s">
        <v>319</v>
      </c>
      <c r="M286" s="15">
        <v>2.4060000000000001</v>
      </c>
      <c r="N286" s="15">
        <v>1.488</v>
      </c>
      <c r="O286" s="15">
        <v>5.2999999999999999E-2</v>
      </c>
      <c r="P286" s="15">
        <v>2.125</v>
      </c>
      <c r="Q286" s="15">
        <v>1.411</v>
      </c>
      <c r="R286" s="15">
        <v>3.0630000000000002</v>
      </c>
      <c r="S286" s="15">
        <v>11.693</v>
      </c>
      <c r="U286" s="15">
        <v>131471.50700000001</v>
      </c>
      <c r="V286" s="15">
        <v>780</v>
      </c>
    </row>
    <row r="287" spans="2:22" x14ac:dyDescent="0.25">
      <c r="B287" s="15" t="s">
        <v>136</v>
      </c>
      <c r="C287" s="15" t="s">
        <v>207</v>
      </c>
      <c r="D287" s="15" t="s">
        <v>248</v>
      </c>
      <c r="E287" s="15">
        <v>2023</v>
      </c>
      <c r="F287" s="15" t="s">
        <v>162</v>
      </c>
      <c r="G287" s="15" t="s">
        <v>133</v>
      </c>
      <c r="H287" s="15" t="s">
        <v>136</v>
      </c>
      <c r="I287" s="15" t="s">
        <v>139</v>
      </c>
      <c r="J287" s="15" t="s">
        <v>141</v>
      </c>
      <c r="K287" s="15" t="s">
        <v>144</v>
      </c>
      <c r="L287" s="15" t="s">
        <v>320</v>
      </c>
      <c r="M287" s="15">
        <v>2.6379999999999999</v>
      </c>
      <c r="N287" s="15">
        <v>1.4970000000000001</v>
      </c>
      <c r="O287" s="15">
        <v>0.10100000000000001</v>
      </c>
      <c r="P287" s="15">
        <v>2.3159999999999998</v>
      </c>
      <c r="Q287" s="15">
        <v>1.635</v>
      </c>
      <c r="R287" s="15">
        <v>3.419</v>
      </c>
      <c r="S287" s="15">
        <v>11.766999999999999</v>
      </c>
      <c r="U287" s="15">
        <v>131785.101</v>
      </c>
      <c r="V287" s="15">
        <v>220</v>
      </c>
    </row>
    <row r="288" spans="2:22" x14ac:dyDescent="0.25">
      <c r="B288" s="15" t="s">
        <v>136</v>
      </c>
      <c r="C288" s="15" t="s">
        <v>207</v>
      </c>
      <c r="D288" s="15" t="s">
        <v>248</v>
      </c>
      <c r="E288" s="15">
        <v>2023</v>
      </c>
      <c r="F288" s="15" t="s">
        <v>162</v>
      </c>
      <c r="G288" s="15" t="s">
        <v>133</v>
      </c>
      <c r="H288" s="15" t="s">
        <v>136</v>
      </c>
      <c r="I288" s="15" t="s">
        <v>139</v>
      </c>
      <c r="J288" s="15" t="s">
        <v>141</v>
      </c>
      <c r="K288" s="15" t="s">
        <v>144</v>
      </c>
      <c r="L288" s="15" t="s">
        <v>146</v>
      </c>
      <c r="M288" s="15">
        <v>2.778</v>
      </c>
      <c r="N288" s="15">
        <v>2.0230000000000001</v>
      </c>
      <c r="O288" s="15">
        <v>0.21299999999999999</v>
      </c>
      <c r="P288" s="15">
        <v>2.2210000000000001</v>
      </c>
      <c r="Q288" s="15">
        <v>1.329</v>
      </c>
      <c r="R288" s="15">
        <v>3.4079999999999999</v>
      </c>
      <c r="S288" s="15">
        <v>11.843</v>
      </c>
      <c r="U288" s="15">
        <v>129215.31200000001</v>
      </c>
      <c r="V288" s="15">
        <v>90</v>
      </c>
    </row>
    <row r="289" spans="2:22" x14ac:dyDescent="0.25">
      <c r="B289" s="15" t="s">
        <v>136</v>
      </c>
      <c r="C289" s="15" t="s">
        <v>207</v>
      </c>
      <c r="D289" s="15" t="s">
        <v>248</v>
      </c>
      <c r="E289" s="15">
        <v>2023</v>
      </c>
      <c r="F289" s="15" t="s">
        <v>162</v>
      </c>
      <c r="G289" s="15" t="s">
        <v>133</v>
      </c>
      <c r="H289" s="15" t="s">
        <v>136</v>
      </c>
      <c r="I289" s="15" t="s">
        <v>139</v>
      </c>
      <c r="J289" s="15" t="s">
        <v>141</v>
      </c>
      <c r="K289" s="15" t="s">
        <v>144</v>
      </c>
      <c r="L289" s="15" t="s">
        <v>354</v>
      </c>
      <c r="M289" s="15">
        <v>1.9470000000000001</v>
      </c>
      <c r="N289" s="15">
        <v>1.4610000000000001</v>
      </c>
      <c r="O289" s="15">
        <v>0.13300000000000001</v>
      </c>
      <c r="P289" s="15">
        <v>1.56</v>
      </c>
      <c r="Q289" s="15">
        <v>0.83699999999999997</v>
      </c>
      <c r="R289" s="15">
        <v>2.6829999999999998</v>
      </c>
      <c r="S289" s="15">
        <v>11.555999999999999</v>
      </c>
      <c r="U289" s="15">
        <v>135799.43400000001</v>
      </c>
      <c r="V289" s="15">
        <v>120</v>
      </c>
    </row>
    <row r="290" spans="2:22" x14ac:dyDescent="0.25">
      <c r="B290" s="15" t="s">
        <v>136</v>
      </c>
      <c r="C290" s="15" t="s">
        <v>207</v>
      </c>
      <c r="D290" s="15" t="s">
        <v>249</v>
      </c>
      <c r="E290" s="15">
        <v>2023</v>
      </c>
      <c r="F290" s="15" t="s">
        <v>162</v>
      </c>
      <c r="G290" s="15" t="s">
        <v>133</v>
      </c>
      <c r="H290" s="15" t="s">
        <v>136</v>
      </c>
      <c r="I290" s="15" t="s">
        <v>139</v>
      </c>
      <c r="J290" s="15" t="s">
        <v>141</v>
      </c>
      <c r="K290" s="15" t="s">
        <v>144</v>
      </c>
      <c r="L290" s="15" t="s">
        <v>316</v>
      </c>
      <c r="M290" s="15">
        <v>1.327</v>
      </c>
      <c r="N290" s="15">
        <v>1.0609999999999999</v>
      </c>
      <c r="O290" s="15">
        <v>2.7E-2</v>
      </c>
      <c r="P290" s="15">
        <v>1.0940000000000001</v>
      </c>
      <c r="Q290" s="15">
        <v>0.58399999999999996</v>
      </c>
      <c r="R290" s="15">
        <v>1.8080000000000001</v>
      </c>
      <c r="S290" s="15">
        <v>11.593999999999999</v>
      </c>
      <c r="U290" s="15">
        <v>133982.26300000001</v>
      </c>
      <c r="V290" s="15">
        <v>1490</v>
      </c>
    </row>
    <row r="291" spans="2:22" x14ac:dyDescent="0.25">
      <c r="B291" s="15" t="s">
        <v>136</v>
      </c>
      <c r="C291" s="15" t="s">
        <v>207</v>
      </c>
      <c r="D291" s="15" t="s">
        <v>249</v>
      </c>
      <c r="E291" s="15">
        <v>2023</v>
      </c>
      <c r="F291" s="15" t="s">
        <v>162</v>
      </c>
      <c r="G291" s="15" t="s">
        <v>133</v>
      </c>
      <c r="H291" s="15" t="s">
        <v>136</v>
      </c>
      <c r="I291" s="15" t="s">
        <v>139</v>
      </c>
      <c r="J291" s="15" t="s">
        <v>141</v>
      </c>
      <c r="K291" s="15" t="s">
        <v>144</v>
      </c>
      <c r="L291" s="15" t="s">
        <v>317</v>
      </c>
      <c r="M291" s="15">
        <v>1.7649999999999999</v>
      </c>
      <c r="N291" s="15">
        <v>1.3129999999999999</v>
      </c>
      <c r="O291" s="15">
        <v>2.5999999999999999E-2</v>
      </c>
      <c r="P291" s="15">
        <v>1.5389999999999999</v>
      </c>
      <c r="Q291" s="15">
        <v>0.84799999999999998</v>
      </c>
      <c r="R291" s="15">
        <v>2.351</v>
      </c>
      <c r="S291" s="15">
        <v>11.615</v>
      </c>
      <c r="U291" s="15">
        <v>133560.495</v>
      </c>
      <c r="V291" s="15">
        <v>2570</v>
      </c>
    </row>
    <row r="292" spans="2:22" x14ac:dyDescent="0.25">
      <c r="B292" s="15" t="s">
        <v>136</v>
      </c>
      <c r="C292" s="15" t="s">
        <v>207</v>
      </c>
      <c r="D292" s="15" t="s">
        <v>249</v>
      </c>
      <c r="E292" s="15">
        <v>2023</v>
      </c>
      <c r="F292" s="15" t="s">
        <v>162</v>
      </c>
      <c r="G292" s="15" t="s">
        <v>133</v>
      </c>
      <c r="H292" s="15" t="s">
        <v>136</v>
      </c>
      <c r="I292" s="15" t="s">
        <v>139</v>
      </c>
      <c r="J292" s="15" t="s">
        <v>141</v>
      </c>
      <c r="K292" s="15" t="s">
        <v>144</v>
      </c>
      <c r="L292" s="15" t="s">
        <v>318</v>
      </c>
      <c r="M292" s="15">
        <v>1.8839999999999999</v>
      </c>
      <c r="N292" s="15">
        <v>1.296</v>
      </c>
      <c r="O292" s="15">
        <v>4.4999999999999998E-2</v>
      </c>
      <c r="P292" s="15">
        <v>1.5960000000000001</v>
      </c>
      <c r="Q292" s="15">
        <v>0.98499999999999999</v>
      </c>
      <c r="R292" s="15">
        <v>2.5169999999999999</v>
      </c>
      <c r="S292" s="15">
        <v>11.632999999999999</v>
      </c>
      <c r="U292" s="15">
        <v>132641.571</v>
      </c>
      <c r="V292" s="15">
        <v>830</v>
      </c>
    </row>
    <row r="293" spans="2:22" x14ac:dyDescent="0.25">
      <c r="B293" s="15" t="s">
        <v>136</v>
      </c>
      <c r="C293" s="15" t="s">
        <v>207</v>
      </c>
      <c r="D293" s="15" t="s">
        <v>249</v>
      </c>
      <c r="E293" s="15">
        <v>2023</v>
      </c>
      <c r="F293" s="15" t="s">
        <v>162</v>
      </c>
      <c r="G293" s="15" t="s">
        <v>133</v>
      </c>
      <c r="H293" s="15" t="s">
        <v>136</v>
      </c>
      <c r="I293" s="15" t="s">
        <v>139</v>
      </c>
      <c r="J293" s="15" t="s">
        <v>141</v>
      </c>
      <c r="K293" s="15" t="s">
        <v>144</v>
      </c>
      <c r="L293" s="15" t="s">
        <v>319</v>
      </c>
      <c r="M293" s="15">
        <v>2.2130000000000001</v>
      </c>
      <c r="N293" s="15">
        <v>1.52</v>
      </c>
      <c r="O293" s="15">
        <v>5.3999999999999999E-2</v>
      </c>
      <c r="P293" s="15">
        <v>1.8959999999999999</v>
      </c>
      <c r="Q293" s="15">
        <v>1.2</v>
      </c>
      <c r="R293" s="15">
        <v>2.7949999999999999</v>
      </c>
      <c r="S293" s="15">
        <v>11.694000000000001</v>
      </c>
      <c r="U293" s="15">
        <v>131468.011</v>
      </c>
      <c r="V293" s="15">
        <v>780</v>
      </c>
    </row>
    <row r="294" spans="2:22" x14ac:dyDescent="0.25">
      <c r="B294" s="15" t="s">
        <v>136</v>
      </c>
      <c r="C294" s="15" t="s">
        <v>207</v>
      </c>
      <c r="D294" s="15" t="s">
        <v>249</v>
      </c>
      <c r="E294" s="15">
        <v>2023</v>
      </c>
      <c r="F294" s="15" t="s">
        <v>162</v>
      </c>
      <c r="G294" s="15" t="s">
        <v>133</v>
      </c>
      <c r="H294" s="15" t="s">
        <v>136</v>
      </c>
      <c r="I294" s="15" t="s">
        <v>139</v>
      </c>
      <c r="J294" s="15" t="s">
        <v>141</v>
      </c>
      <c r="K294" s="15" t="s">
        <v>144</v>
      </c>
      <c r="L294" s="15" t="s">
        <v>320</v>
      </c>
      <c r="M294" s="15">
        <v>2.42</v>
      </c>
      <c r="N294" s="15">
        <v>1.4690000000000001</v>
      </c>
      <c r="O294" s="15">
        <v>9.9000000000000005E-2</v>
      </c>
      <c r="P294" s="15">
        <v>2.169</v>
      </c>
      <c r="Q294" s="15">
        <v>1.349</v>
      </c>
      <c r="R294" s="15">
        <v>3.2440000000000002</v>
      </c>
      <c r="S294" s="15">
        <v>11.766999999999999</v>
      </c>
      <c r="U294" s="15">
        <v>131785.101</v>
      </c>
      <c r="V294" s="15">
        <v>220</v>
      </c>
    </row>
    <row r="295" spans="2:22" x14ac:dyDescent="0.25">
      <c r="B295" s="15" t="s">
        <v>136</v>
      </c>
      <c r="C295" s="15" t="s">
        <v>207</v>
      </c>
      <c r="D295" s="15" t="s">
        <v>249</v>
      </c>
      <c r="E295" s="15">
        <v>2023</v>
      </c>
      <c r="F295" s="15" t="s">
        <v>162</v>
      </c>
      <c r="G295" s="15" t="s">
        <v>133</v>
      </c>
      <c r="H295" s="15" t="s">
        <v>136</v>
      </c>
      <c r="I295" s="15" t="s">
        <v>139</v>
      </c>
      <c r="J295" s="15" t="s">
        <v>141</v>
      </c>
      <c r="K295" s="15" t="s">
        <v>144</v>
      </c>
      <c r="L295" s="15" t="s">
        <v>146</v>
      </c>
      <c r="M295" s="15">
        <v>2.6030000000000002</v>
      </c>
      <c r="N295" s="15">
        <v>1.8979999999999999</v>
      </c>
      <c r="O295" s="15">
        <v>0.2</v>
      </c>
      <c r="P295" s="15">
        <v>2.2989999999999999</v>
      </c>
      <c r="Q295" s="15">
        <v>1.0209999999999999</v>
      </c>
      <c r="R295" s="15">
        <v>3.68</v>
      </c>
      <c r="S295" s="15">
        <v>11.843</v>
      </c>
      <c r="U295" s="15">
        <v>129215.31200000001</v>
      </c>
      <c r="V295" s="15">
        <v>90</v>
      </c>
    </row>
    <row r="296" spans="2:22" x14ac:dyDescent="0.25">
      <c r="B296" s="15" t="s">
        <v>136</v>
      </c>
      <c r="C296" s="15" t="s">
        <v>207</v>
      </c>
      <c r="D296" s="15" t="s">
        <v>249</v>
      </c>
      <c r="E296" s="15">
        <v>2023</v>
      </c>
      <c r="F296" s="15" t="s">
        <v>162</v>
      </c>
      <c r="G296" s="15" t="s">
        <v>133</v>
      </c>
      <c r="H296" s="15" t="s">
        <v>136</v>
      </c>
      <c r="I296" s="15" t="s">
        <v>139</v>
      </c>
      <c r="J296" s="15" t="s">
        <v>141</v>
      </c>
      <c r="K296" s="15" t="s">
        <v>144</v>
      </c>
      <c r="L296" s="15" t="s">
        <v>354</v>
      </c>
      <c r="M296" s="15">
        <v>1.819</v>
      </c>
      <c r="N296" s="15">
        <v>1.4350000000000001</v>
      </c>
      <c r="O296" s="15">
        <v>0.13100000000000001</v>
      </c>
      <c r="P296" s="15">
        <v>1.5620000000000001</v>
      </c>
      <c r="Q296" s="15">
        <v>0.70499999999999996</v>
      </c>
      <c r="R296" s="15">
        <v>2.5489999999999999</v>
      </c>
      <c r="S296" s="15">
        <v>11.555999999999999</v>
      </c>
      <c r="U296" s="15">
        <v>135799.43400000001</v>
      </c>
      <c r="V296" s="15">
        <v>120</v>
      </c>
    </row>
    <row r="297" spans="2:22" x14ac:dyDescent="0.25">
      <c r="B297" s="15" t="s">
        <v>136</v>
      </c>
      <c r="C297" s="15" t="s">
        <v>207</v>
      </c>
      <c r="D297" s="15" t="s">
        <v>250</v>
      </c>
      <c r="E297" s="15">
        <v>2023</v>
      </c>
      <c r="F297" s="15" t="s">
        <v>162</v>
      </c>
      <c r="G297" s="15" t="s">
        <v>133</v>
      </c>
      <c r="H297" s="15" t="s">
        <v>136</v>
      </c>
      <c r="I297" s="15" t="s">
        <v>139</v>
      </c>
      <c r="J297" s="15" t="s">
        <v>141</v>
      </c>
      <c r="K297" s="15" t="s">
        <v>144</v>
      </c>
      <c r="L297" s="15" t="s">
        <v>316</v>
      </c>
      <c r="M297" s="15">
        <v>1.224</v>
      </c>
      <c r="N297" s="15">
        <v>1.0449999999999999</v>
      </c>
      <c r="O297" s="15">
        <v>2.7E-2</v>
      </c>
      <c r="P297" s="15">
        <v>0.98</v>
      </c>
      <c r="Q297" s="15">
        <v>0.47799999999999998</v>
      </c>
      <c r="R297" s="15">
        <v>1.712</v>
      </c>
      <c r="S297" s="15">
        <v>11.019</v>
      </c>
      <c r="U297" s="15">
        <v>34824.305999999997</v>
      </c>
      <c r="V297" s="15">
        <v>1490</v>
      </c>
    </row>
    <row r="298" spans="2:22" x14ac:dyDescent="0.25">
      <c r="B298" s="15" t="s">
        <v>136</v>
      </c>
      <c r="C298" s="15" t="s">
        <v>207</v>
      </c>
      <c r="D298" s="15" t="s">
        <v>250</v>
      </c>
      <c r="E298" s="15">
        <v>2023</v>
      </c>
      <c r="F298" s="15" t="s">
        <v>162</v>
      </c>
      <c r="G298" s="15" t="s">
        <v>133</v>
      </c>
      <c r="H298" s="15" t="s">
        <v>136</v>
      </c>
      <c r="I298" s="15" t="s">
        <v>139</v>
      </c>
      <c r="J298" s="15" t="s">
        <v>141</v>
      </c>
      <c r="K298" s="15" t="s">
        <v>144</v>
      </c>
      <c r="L298" s="15" t="s">
        <v>317</v>
      </c>
      <c r="M298" s="15">
        <v>1.5840000000000001</v>
      </c>
      <c r="N298" s="15">
        <v>1.254</v>
      </c>
      <c r="O298" s="15">
        <v>2.5000000000000001E-2</v>
      </c>
      <c r="P298" s="15">
        <v>1.335</v>
      </c>
      <c r="Q298" s="15">
        <v>0.69299999999999995</v>
      </c>
      <c r="R298" s="15">
        <v>2.1110000000000002</v>
      </c>
      <c r="S298" s="15">
        <v>11.048</v>
      </c>
      <c r="U298" s="15">
        <v>34435.894</v>
      </c>
      <c r="V298" s="15">
        <v>2570</v>
      </c>
    </row>
    <row r="299" spans="2:22" x14ac:dyDescent="0.25">
      <c r="B299" s="15" t="s">
        <v>136</v>
      </c>
      <c r="C299" s="15" t="s">
        <v>207</v>
      </c>
      <c r="D299" s="15" t="s">
        <v>250</v>
      </c>
      <c r="E299" s="15">
        <v>2023</v>
      </c>
      <c r="F299" s="15" t="s">
        <v>162</v>
      </c>
      <c r="G299" s="15" t="s">
        <v>133</v>
      </c>
      <c r="H299" s="15" t="s">
        <v>136</v>
      </c>
      <c r="I299" s="15" t="s">
        <v>139</v>
      </c>
      <c r="J299" s="15" t="s">
        <v>141</v>
      </c>
      <c r="K299" s="15" t="s">
        <v>144</v>
      </c>
      <c r="L299" s="15" t="s">
        <v>318</v>
      </c>
      <c r="M299" s="15">
        <v>1.68</v>
      </c>
      <c r="N299" s="15">
        <v>1.22</v>
      </c>
      <c r="O299" s="15">
        <v>4.2000000000000003E-2</v>
      </c>
      <c r="P299" s="15">
        <v>1.3979999999999999</v>
      </c>
      <c r="Q299" s="15">
        <v>0.81799999999999995</v>
      </c>
      <c r="R299" s="15">
        <v>2.27</v>
      </c>
      <c r="S299" s="15">
        <v>11.048999999999999</v>
      </c>
      <c r="U299" s="15">
        <v>33730.889000000003</v>
      </c>
      <c r="V299" s="15">
        <v>830</v>
      </c>
    </row>
    <row r="300" spans="2:22" x14ac:dyDescent="0.25">
      <c r="B300" s="15" t="s">
        <v>136</v>
      </c>
      <c r="C300" s="15" t="s">
        <v>207</v>
      </c>
      <c r="D300" s="15" t="s">
        <v>250</v>
      </c>
      <c r="E300" s="15">
        <v>2023</v>
      </c>
      <c r="F300" s="15" t="s">
        <v>162</v>
      </c>
      <c r="G300" s="15" t="s">
        <v>133</v>
      </c>
      <c r="H300" s="15" t="s">
        <v>136</v>
      </c>
      <c r="I300" s="15" t="s">
        <v>139</v>
      </c>
      <c r="J300" s="15" t="s">
        <v>141</v>
      </c>
      <c r="K300" s="15" t="s">
        <v>144</v>
      </c>
      <c r="L300" s="15" t="s">
        <v>319</v>
      </c>
      <c r="M300" s="15">
        <v>1.9570000000000001</v>
      </c>
      <c r="N300" s="15">
        <v>1.3859999999999999</v>
      </c>
      <c r="O300" s="15">
        <v>0.05</v>
      </c>
      <c r="P300" s="15">
        <v>1.7150000000000001</v>
      </c>
      <c r="Q300" s="15">
        <v>1.0429999999999999</v>
      </c>
      <c r="R300" s="15">
        <v>2.5129999999999999</v>
      </c>
      <c r="S300" s="15">
        <v>11.103999999999999</v>
      </c>
      <c r="U300" s="15">
        <v>32859.053999999996</v>
      </c>
      <c r="V300" s="15">
        <v>780</v>
      </c>
    </row>
    <row r="301" spans="2:22" x14ac:dyDescent="0.25">
      <c r="B301" s="15" t="s">
        <v>136</v>
      </c>
      <c r="C301" s="15" t="s">
        <v>207</v>
      </c>
      <c r="D301" s="15" t="s">
        <v>250</v>
      </c>
      <c r="E301" s="15">
        <v>2023</v>
      </c>
      <c r="F301" s="15" t="s">
        <v>162</v>
      </c>
      <c r="G301" s="15" t="s">
        <v>133</v>
      </c>
      <c r="H301" s="15" t="s">
        <v>136</v>
      </c>
      <c r="I301" s="15" t="s">
        <v>139</v>
      </c>
      <c r="J301" s="15" t="s">
        <v>141</v>
      </c>
      <c r="K301" s="15" t="s">
        <v>144</v>
      </c>
      <c r="L301" s="15" t="s">
        <v>320</v>
      </c>
      <c r="M301" s="15">
        <v>2.1549999999999998</v>
      </c>
      <c r="N301" s="15">
        <v>1.363</v>
      </c>
      <c r="O301" s="15">
        <v>9.1999999999999998E-2</v>
      </c>
      <c r="P301" s="15">
        <v>1.8580000000000001</v>
      </c>
      <c r="Q301" s="15">
        <v>1.179</v>
      </c>
      <c r="R301" s="15">
        <v>2.7469999999999999</v>
      </c>
      <c r="S301" s="15">
        <v>11.189</v>
      </c>
      <c r="U301" s="15">
        <v>32861.512000000002</v>
      </c>
      <c r="V301" s="15">
        <v>220</v>
      </c>
    </row>
    <row r="302" spans="2:22" x14ac:dyDescent="0.25">
      <c r="B302" s="15" t="s">
        <v>136</v>
      </c>
      <c r="C302" s="15" t="s">
        <v>207</v>
      </c>
      <c r="D302" s="15" t="s">
        <v>250</v>
      </c>
      <c r="E302" s="15">
        <v>2023</v>
      </c>
      <c r="F302" s="15" t="s">
        <v>162</v>
      </c>
      <c r="G302" s="15" t="s">
        <v>133</v>
      </c>
      <c r="H302" s="15" t="s">
        <v>136</v>
      </c>
      <c r="I302" s="15" t="s">
        <v>139</v>
      </c>
      <c r="J302" s="15" t="s">
        <v>141</v>
      </c>
      <c r="K302" s="15" t="s">
        <v>144</v>
      </c>
      <c r="L302" s="15" t="s">
        <v>146</v>
      </c>
      <c r="M302" s="15">
        <v>2.262</v>
      </c>
      <c r="N302" s="15">
        <v>1.609</v>
      </c>
      <c r="O302" s="15">
        <v>0.17</v>
      </c>
      <c r="P302" s="15">
        <v>1.9450000000000001</v>
      </c>
      <c r="Q302" s="15">
        <v>0.94499999999999995</v>
      </c>
      <c r="R302" s="15">
        <v>3.2480000000000002</v>
      </c>
      <c r="S302" s="15">
        <v>11.260999999999999</v>
      </c>
      <c r="U302" s="15">
        <v>31385.82</v>
      </c>
      <c r="V302" s="15">
        <v>90</v>
      </c>
    </row>
    <row r="303" spans="2:22" x14ac:dyDescent="0.25">
      <c r="B303" s="15" t="s">
        <v>136</v>
      </c>
      <c r="C303" s="15" t="s">
        <v>207</v>
      </c>
      <c r="D303" s="15" t="s">
        <v>250</v>
      </c>
      <c r="E303" s="15">
        <v>2023</v>
      </c>
      <c r="F303" s="15" t="s">
        <v>162</v>
      </c>
      <c r="G303" s="15" t="s">
        <v>133</v>
      </c>
      <c r="H303" s="15" t="s">
        <v>136</v>
      </c>
      <c r="I303" s="15" t="s">
        <v>139</v>
      </c>
      <c r="J303" s="15" t="s">
        <v>141</v>
      </c>
      <c r="K303" s="15" t="s">
        <v>144</v>
      </c>
      <c r="L303" s="15" t="s">
        <v>354</v>
      </c>
      <c r="M303" s="15">
        <v>1.635</v>
      </c>
      <c r="N303" s="15">
        <v>1.353</v>
      </c>
      <c r="O303" s="15">
        <v>0.123</v>
      </c>
      <c r="P303" s="15">
        <v>1.381</v>
      </c>
      <c r="Q303" s="15">
        <v>0.59899999999999998</v>
      </c>
      <c r="R303" s="15">
        <v>2.5169999999999999</v>
      </c>
      <c r="S303" s="15">
        <v>10.994</v>
      </c>
      <c r="U303" s="15">
        <v>36072.243999999999</v>
      </c>
      <c r="V303" s="15">
        <v>120</v>
      </c>
    </row>
    <row r="304" spans="2:22" x14ac:dyDescent="0.25">
      <c r="B304" s="15" t="s">
        <v>136</v>
      </c>
      <c r="C304" s="15" t="s">
        <v>207</v>
      </c>
      <c r="D304" s="15" t="s">
        <v>251</v>
      </c>
      <c r="E304" s="15">
        <v>2023</v>
      </c>
      <c r="F304" s="15" t="s">
        <v>162</v>
      </c>
      <c r="G304" s="15" t="s">
        <v>133</v>
      </c>
      <c r="H304" s="15" t="s">
        <v>136</v>
      </c>
      <c r="I304" s="15" t="s">
        <v>139</v>
      </c>
      <c r="J304" s="15" t="s">
        <v>141</v>
      </c>
      <c r="K304" s="15" t="s">
        <v>144</v>
      </c>
      <c r="L304" s="15" t="s">
        <v>316</v>
      </c>
      <c r="M304" s="15">
        <v>1.085</v>
      </c>
      <c r="N304" s="15">
        <v>1.0149999999999999</v>
      </c>
      <c r="O304" s="15">
        <v>2.5999999999999999E-2</v>
      </c>
      <c r="P304" s="15">
        <v>0.84</v>
      </c>
      <c r="Q304" s="15">
        <v>0.32300000000000001</v>
      </c>
      <c r="R304" s="15">
        <v>1.5429999999999999</v>
      </c>
      <c r="S304" s="15">
        <v>11.019</v>
      </c>
      <c r="U304" s="15">
        <v>34823.841999999997</v>
      </c>
      <c r="V304" s="15">
        <v>1490</v>
      </c>
    </row>
    <row r="305" spans="2:22" x14ac:dyDescent="0.25">
      <c r="B305" s="15" t="s">
        <v>136</v>
      </c>
      <c r="C305" s="15" t="s">
        <v>207</v>
      </c>
      <c r="D305" s="15" t="s">
        <v>251</v>
      </c>
      <c r="E305" s="15">
        <v>2023</v>
      </c>
      <c r="F305" s="15" t="s">
        <v>162</v>
      </c>
      <c r="G305" s="15" t="s">
        <v>133</v>
      </c>
      <c r="H305" s="15" t="s">
        <v>136</v>
      </c>
      <c r="I305" s="15" t="s">
        <v>139</v>
      </c>
      <c r="J305" s="15" t="s">
        <v>141</v>
      </c>
      <c r="K305" s="15" t="s">
        <v>144</v>
      </c>
      <c r="L305" s="15" t="s">
        <v>317</v>
      </c>
      <c r="M305" s="15">
        <v>1.3879999999999999</v>
      </c>
      <c r="N305" s="15">
        <v>1.2390000000000001</v>
      </c>
      <c r="O305" s="15">
        <v>2.4E-2</v>
      </c>
      <c r="P305" s="15">
        <v>1.097</v>
      </c>
      <c r="Q305" s="15">
        <v>0.46600000000000003</v>
      </c>
      <c r="R305" s="15">
        <v>1.9410000000000001</v>
      </c>
      <c r="S305" s="15">
        <v>11.048</v>
      </c>
      <c r="U305" s="15">
        <v>34435.226999999999</v>
      </c>
      <c r="V305" s="15">
        <v>2570</v>
      </c>
    </row>
    <row r="306" spans="2:22" x14ac:dyDescent="0.25">
      <c r="B306" s="15" t="s">
        <v>136</v>
      </c>
      <c r="C306" s="15" t="s">
        <v>207</v>
      </c>
      <c r="D306" s="15" t="s">
        <v>251</v>
      </c>
      <c r="E306" s="15">
        <v>2023</v>
      </c>
      <c r="F306" s="15" t="s">
        <v>162</v>
      </c>
      <c r="G306" s="15" t="s">
        <v>133</v>
      </c>
      <c r="H306" s="15" t="s">
        <v>136</v>
      </c>
      <c r="I306" s="15" t="s">
        <v>139</v>
      </c>
      <c r="J306" s="15" t="s">
        <v>141</v>
      </c>
      <c r="K306" s="15" t="s">
        <v>144</v>
      </c>
      <c r="L306" s="15" t="s">
        <v>318</v>
      </c>
      <c r="M306" s="15">
        <v>1.4039999999999999</v>
      </c>
      <c r="N306" s="15">
        <v>1.1339999999999999</v>
      </c>
      <c r="O306" s="15">
        <v>3.9E-2</v>
      </c>
      <c r="P306" s="15">
        <v>1.155</v>
      </c>
      <c r="Q306" s="15">
        <v>0.57499999999999996</v>
      </c>
      <c r="R306" s="15">
        <v>1.9370000000000001</v>
      </c>
      <c r="S306" s="15">
        <v>11.048999999999999</v>
      </c>
      <c r="U306" s="15">
        <v>33731</v>
      </c>
      <c r="V306" s="15">
        <v>830</v>
      </c>
    </row>
    <row r="307" spans="2:22" x14ac:dyDescent="0.25">
      <c r="B307" s="15" t="s">
        <v>136</v>
      </c>
      <c r="C307" s="15" t="s">
        <v>207</v>
      </c>
      <c r="D307" s="15" t="s">
        <v>251</v>
      </c>
      <c r="E307" s="15">
        <v>2023</v>
      </c>
      <c r="F307" s="15" t="s">
        <v>162</v>
      </c>
      <c r="G307" s="15" t="s">
        <v>133</v>
      </c>
      <c r="H307" s="15" t="s">
        <v>136</v>
      </c>
      <c r="I307" s="15" t="s">
        <v>139</v>
      </c>
      <c r="J307" s="15" t="s">
        <v>141</v>
      </c>
      <c r="K307" s="15" t="s">
        <v>144</v>
      </c>
      <c r="L307" s="15" t="s">
        <v>319</v>
      </c>
      <c r="M307" s="15">
        <v>1.645</v>
      </c>
      <c r="N307" s="15">
        <v>1.33</v>
      </c>
      <c r="O307" s="15">
        <v>4.8000000000000001E-2</v>
      </c>
      <c r="P307" s="15">
        <v>1.327</v>
      </c>
      <c r="Q307" s="15">
        <v>0.73599999999999999</v>
      </c>
      <c r="R307" s="15">
        <v>2.1320000000000001</v>
      </c>
      <c r="S307" s="15">
        <v>11.102</v>
      </c>
      <c r="U307" s="15">
        <v>32861.175000000003</v>
      </c>
      <c r="V307" s="15">
        <v>780</v>
      </c>
    </row>
    <row r="308" spans="2:22" x14ac:dyDescent="0.25">
      <c r="B308" s="15" t="s">
        <v>136</v>
      </c>
      <c r="C308" s="15" t="s">
        <v>207</v>
      </c>
      <c r="D308" s="15" t="s">
        <v>251</v>
      </c>
      <c r="E308" s="15">
        <v>2023</v>
      </c>
      <c r="F308" s="15" t="s">
        <v>162</v>
      </c>
      <c r="G308" s="15" t="s">
        <v>133</v>
      </c>
      <c r="H308" s="15" t="s">
        <v>136</v>
      </c>
      <c r="I308" s="15" t="s">
        <v>139</v>
      </c>
      <c r="J308" s="15" t="s">
        <v>141</v>
      </c>
      <c r="K308" s="15" t="s">
        <v>144</v>
      </c>
      <c r="L308" s="15" t="s">
        <v>320</v>
      </c>
      <c r="M308" s="15">
        <v>1.859</v>
      </c>
      <c r="N308" s="15">
        <v>1.3149999999999999</v>
      </c>
      <c r="O308" s="15">
        <v>8.8999999999999996E-2</v>
      </c>
      <c r="P308" s="15">
        <v>1.659</v>
      </c>
      <c r="Q308" s="15">
        <v>0.89400000000000002</v>
      </c>
      <c r="R308" s="15">
        <v>2.4500000000000002</v>
      </c>
      <c r="S308" s="15">
        <v>11.189</v>
      </c>
      <c r="U308" s="15">
        <v>32861.805</v>
      </c>
      <c r="V308" s="15">
        <v>220</v>
      </c>
    </row>
    <row r="309" spans="2:22" x14ac:dyDescent="0.25">
      <c r="B309" s="15" t="s">
        <v>136</v>
      </c>
      <c r="C309" s="15" t="s">
        <v>207</v>
      </c>
      <c r="D309" s="15" t="s">
        <v>251</v>
      </c>
      <c r="E309" s="15">
        <v>2023</v>
      </c>
      <c r="F309" s="15" t="s">
        <v>162</v>
      </c>
      <c r="G309" s="15" t="s">
        <v>133</v>
      </c>
      <c r="H309" s="15" t="s">
        <v>136</v>
      </c>
      <c r="I309" s="15" t="s">
        <v>139</v>
      </c>
      <c r="J309" s="15" t="s">
        <v>141</v>
      </c>
      <c r="K309" s="15" t="s">
        <v>144</v>
      </c>
      <c r="L309" s="15" t="s">
        <v>146</v>
      </c>
      <c r="M309" s="15">
        <v>1.88</v>
      </c>
      <c r="N309" s="15">
        <v>1.5109999999999999</v>
      </c>
      <c r="O309" s="15">
        <v>0.159</v>
      </c>
      <c r="P309" s="15">
        <v>1.486</v>
      </c>
      <c r="Q309" s="15">
        <v>0.90900000000000003</v>
      </c>
      <c r="R309" s="15">
        <v>2.7869999999999999</v>
      </c>
      <c r="S309" s="15">
        <v>11.260999999999999</v>
      </c>
      <c r="U309" s="15">
        <v>31385.82</v>
      </c>
      <c r="V309" s="15">
        <v>90</v>
      </c>
    </row>
    <row r="310" spans="2:22" x14ac:dyDescent="0.25">
      <c r="B310" s="15" t="s">
        <v>136</v>
      </c>
      <c r="C310" s="15" t="s">
        <v>207</v>
      </c>
      <c r="D310" s="15" t="s">
        <v>251</v>
      </c>
      <c r="E310" s="15">
        <v>2023</v>
      </c>
      <c r="F310" s="15" t="s">
        <v>162</v>
      </c>
      <c r="G310" s="15" t="s">
        <v>133</v>
      </c>
      <c r="H310" s="15" t="s">
        <v>136</v>
      </c>
      <c r="I310" s="15" t="s">
        <v>139</v>
      </c>
      <c r="J310" s="15" t="s">
        <v>141</v>
      </c>
      <c r="K310" s="15" t="s">
        <v>144</v>
      </c>
      <c r="L310" s="15" t="s">
        <v>354</v>
      </c>
      <c r="M310" s="15">
        <v>1.349</v>
      </c>
      <c r="N310" s="15">
        <v>1.2609999999999999</v>
      </c>
      <c r="O310" s="15">
        <v>0.115</v>
      </c>
      <c r="P310" s="15">
        <v>0.876</v>
      </c>
      <c r="Q310" s="15">
        <v>0.49199999999999999</v>
      </c>
      <c r="R310" s="15">
        <v>1.841</v>
      </c>
      <c r="S310" s="15">
        <v>10.991</v>
      </c>
      <c r="U310" s="15">
        <v>36109.042999999998</v>
      </c>
      <c r="V310" s="15">
        <v>120</v>
      </c>
    </row>
    <row r="311" spans="2:22" x14ac:dyDescent="0.25">
      <c r="B311" s="15" t="s">
        <v>136</v>
      </c>
      <c r="C311" s="15" t="s">
        <v>207</v>
      </c>
      <c r="D311" s="15" t="s">
        <v>252</v>
      </c>
      <c r="E311" s="15">
        <v>2023</v>
      </c>
      <c r="F311" s="15" t="s">
        <v>162</v>
      </c>
      <c r="G311" s="15" t="s">
        <v>133</v>
      </c>
      <c r="H311" s="15" t="s">
        <v>136</v>
      </c>
      <c r="I311" s="15" t="s">
        <v>139</v>
      </c>
      <c r="J311" s="15" t="s">
        <v>141</v>
      </c>
      <c r="K311" s="15" t="s">
        <v>144</v>
      </c>
      <c r="L311" s="15" t="s">
        <v>316</v>
      </c>
      <c r="M311" s="15">
        <v>0.90900000000000003</v>
      </c>
      <c r="N311" s="15">
        <v>0.95599999999999996</v>
      </c>
      <c r="O311" s="15">
        <v>2.5000000000000001E-2</v>
      </c>
      <c r="P311" s="15">
        <v>0.65600000000000003</v>
      </c>
      <c r="Q311" s="15">
        <v>0.19700000000000001</v>
      </c>
      <c r="R311" s="15">
        <v>1.2709999999999999</v>
      </c>
      <c r="S311" s="15">
        <v>10.526</v>
      </c>
      <c r="U311" s="15">
        <v>1795.126</v>
      </c>
      <c r="V311" s="15">
        <v>1490</v>
      </c>
    </row>
    <row r="312" spans="2:22" x14ac:dyDescent="0.25">
      <c r="B312" s="15" t="s">
        <v>136</v>
      </c>
      <c r="C312" s="15" t="s">
        <v>207</v>
      </c>
      <c r="D312" s="15" t="s">
        <v>252</v>
      </c>
      <c r="E312" s="15">
        <v>2023</v>
      </c>
      <c r="F312" s="15" t="s">
        <v>162</v>
      </c>
      <c r="G312" s="15" t="s">
        <v>133</v>
      </c>
      <c r="H312" s="15" t="s">
        <v>136</v>
      </c>
      <c r="I312" s="15" t="s">
        <v>139</v>
      </c>
      <c r="J312" s="15" t="s">
        <v>141</v>
      </c>
      <c r="K312" s="15" t="s">
        <v>144</v>
      </c>
      <c r="L312" s="15" t="s">
        <v>317</v>
      </c>
      <c r="M312" s="15">
        <v>1.1439999999999999</v>
      </c>
      <c r="N312" s="15">
        <v>1.133</v>
      </c>
      <c r="O312" s="15">
        <v>2.1999999999999999E-2</v>
      </c>
      <c r="P312" s="15">
        <v>0.82399999999999995</v>
      </c>
      <c r="Q312" s="15">
        <v>0.29399999999999998</v>
      </c>
      <c r="R312" s="15">
        <v>1.623</v>
      </c>
      <c r="S312" s="15">
        <v>10.56</v>
      </c>
      <c r="U312" s="15">
        <v>1736.116</v>
      </c>
      <c r="V312" s="15">
        <v>2570</v>
      </c>
    </row>
    <row r="313" spans="2:22" x14ac:dyDescent="0.25">
      <c r="B313" s="15" t="s">
        <v>136</v>
      </c>
      <c r="C313" s="15" t="s">
        <v>207</v>
      </c>
      <c r="D313" s="15" t="s">
        <v>252</v>
      </c>
      <c r="E313" s="15">
        <v>2023</v>
      </c>
      <c r="F313" s="15" t="s">
        <v>162</v>
      </c>
      <c r="G313" s="15" t="s">
        <v>133</v>
      </c>
      <c r="H313" s="15" t="s">
        <v>136</v>
      </c>
      <c r="I313" s="15" t="s">
        <v>139</v>
      </c>
      <c r="J313" s="15" t="s">
        <v>141</v>
      </c>
      <c r="K313" s="15" t="s">
        <v>144</v>
      </c>
      <c r="L313" s="15" t="s">
        <v>318</v>
      </c>
      <c r="M313" s="15">
        <v>1.1200000000000001</v>
      </c>
      <c r="N313" s="15">
        <v>0.99399999999999999</v>
      </c>
      <c r="O313" s="15">
        <v>3.4000000000000002E-2</v>
      </c>
      <c r="P313" s="15">
        <v>0.84299999999999997</v>
      </c>
      <c r="Q313" s="15">
        <v>0.371</v>
      </c>
      <c r="R313" s="15">
        <v>1.595</v>
      </c>
      <c r="S313" s="15">
        <v>10.545</v>
      </c>
      <c r="U313" s="15">
        <v>1596.4079999999999</v>
      </c>
      <c r="V313" s="15">
        <v>830</v>
      </c>
    </row>
    <row r="314" spans="2:22" x14ac:dyDescent="0.25">
      <c r="B314" s="15" t="s">
        <v>136</v>
      </c>
      <c r="C314" s="15" t="s">
        <v>207</v>
      </c>
      <c r="D314" s="15" t="s">
        <v>252</v>
      </c>
      <c r="E314" s="15">
        <v>2023</v>
      </c>
      <c r="F314" s="15" t="s">
        <v>162</v>
      </c>
      <c r="G314" s="15" t="s">
        <v>133</v>
      </c>
      <c r="H314" s="15" t="s">
        <v>136</v>
      </c>
      <c r="I314" s="15" t="s">
        <v>139</v>
      </c>
      <c r="J314" s="15" t="s">
        <v>141</v>
      </c>
      <c r="K314" s="15" t="s">
        <v>144</v>
      </c>
      <c r="L314" s="15" t="s">
        <v>319</v>
      </c>
      <c r="M314" s="15">
        <v>1.3169999999999999</v>
      </c>
      <c r="N314" s="15">
        <v>1.1830000000000001</v>
      </c>
      <c r="O314" s="15">
        <v>4.2000000000000003E-2</v>
      </c>
      <c r="P314" s="15">
        <v>1.079</v>
      </c>
      <c r="Q314" s="15">
        <v>0.51500000000000001</v>
      </c>
      <c r="R314" s="15">
        <v>1.819</v>
      </c>
      <c r="S314" s="15">
        <v>10.593999999999999</v>
      </c>
      <c r="U314" s="15">
        <v>1432.0160000000001</v>
      </c>
      <c r="V314" s="15">
        <v>780</v>
      </c>
    </row>
    <row r="315" spans="2:22" x14ac:dyDescent="0.25">
      <c r="B315" s="15" t="s">
        <v>136</v>
      </c>
      <c r="C315" s="15" t="s">
        <v>207</v>
      </c>
      <c r="D315" s="15" t="s">
        <v>252</v>
      </c>
      <c r="E315" s="15">
        <v>2023</v>
      </c>
      <c r="F315" s="15" t="s">
        <v>162</v>
      </c>
      <c r="G315" s="15" t="s">
        <v>133</v>
      </c>
      <c r="H315" s="15" t="s">
        <v>136</v>
      </c>
      <c r="I315" s="15" t="s">
        <v>139</v>
      </c>
      <c r="J315" s="15" t="s">
        <v>141</v>
      </c>
      <c r="K315" s="15" t="s">
        <v>144</v>
      </c>
      <c r="L315" s="15" t="s">
        <v>320</v>
      </c>
      <c r="M315" s="15">
        <v>1.5169999999999999</v>
      </c>
      <c r="N315" s="15">
        <v>1.2609999999999999</v>
      </c>
      <c r="O315" s="15">
        <v>8.5000000000000006E-2</v>
      </c>
      <c r="P315" s="15">
        <v>1.155</v>
      </c>
      <c r="Q315" s="15">
        <v>0.63900000000000001</v>
      </c>
      <c r="R315" s="15">
        <v>1.954</v>
      </c>
      <c r="S315" s="15">
        <v>10.686999999999999</v>
      </c>
      <c r="U315" s="15">
        <v>1421.5609999999999</v>
      </c>
      <c r="V315" s="15">
        <v>220</v>
      </c>
    </row>
    <row r="316" spans="2:22" x14ac:dyDescent="0.25">
      <c r="B316" s="15" t="s">
        <v>136</v>
      </c>
      <c r="C316" s="15" t="s">
        <v>207</v>
      </c>
      <c r="D316" s="15" t="s">
        <v>252</v>
      </c>
      <c r="E316" s="15">
        <v>2023</v>
      </c>
      <c r="F316" s="15" t="s">
        <v>162</v>
      </c>
      <c r="G316" s="15" t="s">
        <v>133</v>
      </c>
      <c r="H316" s="15" t="s">
        <v>136</v>
      </c>
      <c r="I316" s="15" t="s">
        <v>139</v>
      </c>
      <c r="J316" s="15" t="s">
        <v>141</v>
      </c>
      <c r="K316" s="15" t="s">
        <v>144</v>
      </c>
      <c r="L316" s="15" t="s">
        <v>146</v>
      </c>
      <c r="M316" s="15">
        <v>1.823</v>
      </c>
      <c r="N316" s="15">
        <v>1.7909999999999999</v>
      </c>
      <c r="O316" s="15">
        <v>0.189</v>
      </c>
      <c r="P316" s="15">
        <v>1.56</v>
      </c>
      <c r="Q316" s="15">
        <v>0.48299999999999998</v>
      </c>
      <c r="R316" s="15">
        <v>2.6619999999999999</v>
      </c>
      <c r="S316" s="15">
        <v>10.756</v>
      </c>
      <c r="U316" s="15">
        <v>1137.7470000000001</v>
      </c>
      <c r="V316" s="15">
        <v>90</v>
      </c>
    </row>
    <row r="317" spans="2:22" x14ac:dyDescent="0.25">
      <c r="B317" s="15" t="s">
        <v>136</v>
      </c>
      <c r="C317" s="15" t="s">
        <v>207</v>
      </c>
      <c r="D317" s="15" t="s">
        <v>252</v>
      </c>
      <c r="E317" s="15">
        <v>2023</v>
      </c>
      <c r="F317" s="15" t="s">
        <v>162</v>
      </c>
      <c r="G317" s="15" t="s">
        <v>133</v>
      </c>
      <c r="H317" s="15" t="s">
        <v>136</v>
      </c>
      <c r="I317" s="15" t="s">
        <v>139</v>
      </c>
      <c r="J317" s="15" t="s">
        <v>141</v>
      </c>
      <c r="K317" s="15" t="s">
        <v>144</v>
      </c>
      <c r="L317" s="15" t="s">
        <v>354</v>
      </c>
      <c r="M317" s="15">
        <v>1.163</v>
      </c>
      <c r="N317" s="15">
        <v>1.1970000000000001</v>
      </c>
      <c r="O317" s="15">
        <v>0.109</v>
      </c>
      <c r="P317" s="15">
        <v>0.70799999999999996</v>
      </c>
      <c r="Q317" s="15">
        <v>0.32</v>
      </c>
      <c r="R317" s="15">
        <v>1.665</v>
      </c>
      <c r="S317" s="15">
        <v>10.509</v>
      </c>
      <c r="U317" s="15">
        <v>2110.1419999999998</v>
      </c>
      <c r="V317" s="15">
        <v>120</v>
      </c>
    </row>
    <row r="318" spans="2:22" x14ac:dyDescent="0.25">
      <c r="B318" s="15" t="s">
        <v>136</v>
      </c>
      <c r="C318" s="15" t="s">
        <v>207</v>
      </c>
      <c r="D318" s="15" t="s">
        <v>253</v>
      </c>
      <c r="E318" s="15">
        <v>2023</v>
      </c>
      <c r="F318" s="15" t="s">
        <v>162</v>
      </c>
      <c r="G318" s="15" t="s">
        <v>133</v>
      </c>
      <c r="H318" s="15" t="s">
        <v>136</v>
      </c>
      <c r="I318" s="15" t="s">
        <v>139</v>
      </c>
      <c r="J318" s="15" t="s">
        <v>141</v>
      </c>
      <c r="K318" s="15" t="s">
        <v>144</v>
      </c>
      <c r="L318" s="15" t="s">
        <v>316</v>
      </c>
      <c r="M318" s="15">
        <v>0.68300000000000005</v>
      </c>
      <c r="N318" s="15">
        <v>0.81399999999999995</v>
      </c>
      <c r="O318" s="15">
        <v>2.1000000000000001E-2</v>
      </c>
      <c r="P318" s="15">
        <v>0.40300000000000002</v>
      </c>
      <c r="Q318" s="15">
        <v>0.11700000000000001</v>
      </c>
      <c r="R318" s="15">
        <v>0.92100000000000004</v>
      </c>
      <c r="S318" s="15">
        <v>10.526</v>
      </c>
      <c r="U318" s="15">
        <v>1795.181</v>
      </c>
      <c r="V318" s="15">
        <v>1490</v>
      </c>
    </row>
    <row r="319" spans="2:22" x14ac:dyDescent="0.25">
      <c r="B319" s="15" t="s">
        <v>136</v>
      </c>
      <c r="C319" s="15" t="s">
        <v>207</v>
      </c>
      <c r="D319" s="15" t="s">
        <v>253</v>
      </c>
      <c r="E319" s="15">
        <v>2023</v>
      </c>
      <c r="F319" s="15" t="s">
        <v>162</v>
      </c>
      <c r="G319" s="15" t="s">
        <v>133</v>
      </c>
      <c r="H319" s="15" t="s">
        <v>136</v>
      </c>
      <c r="I319" s="15" t="s">
        <v>139</v>
      </c>
      <c r="J319" s="15" t="s">
        <v>141</v>
      </c>
      <c r="K319" s="15" t="s">
        <v>144</v>
      </c>
      <c r="L319" s="15" t="s">
        <v>317</v>
      </c>
      <c r="M319" s="15">
        <v>0.84599999999999997</v>
      </c>
      <c r="N319" s="15">
        <v>1.0329999999999999</v>
      </c>
      <c r="O319" s="15">
        <v>0.02</v>
      </c>
      <c r="P319" s="15">
        <v>0.48</v>
      </c>
      <c r="Q319" s="15">
        <v>0.153</v>
      </c>
      <c r="R319" s="15">
        <v>1.159</v>
      </c>
      <c r="S319" s="15">
        <v>10.558999999999999</v>
      </c>
      <c r="U319" s="15">
        <v>1736.7159999999999</v>
      </c>
      <c r="V319" s="15">
        <v>2570</v>
      </c>
    </row>
    <row r="320" spans="2:22" x14ac:dyDescent="0.25">
      <c r="B320" s="15" t="s">
        <v>136</v>
      </c>
      <c r="C320" s="15" t="s">
        <v>207</v>
      </c>
      <c r="D320" s="15" t="s">
        <v>253</v>
      </c>
      <c r="E320" s="15">
        <v>2023</v>
      </c>
      <c r="F320" s="15" t="s">
        <v>162</v>
      </c>
      <c r="G320" s="15" t="s">
        <v>133</v>
      </c>
      <c r="H320" s="15" t="s">
        <v>136</v>
      </c>
      <c r="I320" s="15" t="s">
        <v>139</v>
      </c>
      <c r="J320" s="15" t="s">
        <v>141</v>
      </c>
      <c r="K320" s="15" t="s">
        <v>144</v>
      </c>
      <c r="L320" s="15" t="s">
        <v>318</v>
      </c>
      <c r="M320" s="15">
        <v>0.82299999999999995</v>
      </c>
      <c r="N320" s="15">
        <v>0.84899999999999998</v>
      </c>
      <c r="O320" s="15">
        <v>2.9000000000000001E-2</v>
      </c>
      <c r="P320" s="15">
        <v>0.53400000000000003</v>
      </c>
      <c r="Q320" s="15">
        <v>0.191</v>
      </c>
      <c r="R320" s="15">
        <v>1.1279999999999999</v>
      </c>
      <c r="S320" s="15">
        <v>10.545</v>
      </c>
      <c r="U320" s="15">
        <v>1596.415</v>
      </c>
      <c r="V320" s="15">
        <v>830</v>
      </c>
    </row>
    <row r="321" spans="2:22" x14ac:dyDescent="0.25">
      <c r="B321" s="15" t="s">
        <v>136</v>
      </c>
      <c r="C321" s="15" t="s">
        <v>207</v>
      </c>
      <c r="D321" s="15" t="s">
        <v>253</v>
      </c>
      <c r="E321" s="15">
        <v>2023</v>
      </c>
      <c r="F321" s="15" t="s">
        <v>162</v>
      </c>
      <c r="G321" s="15" t="s">
        <v>133</v>
      </c>
      <c r="H321" s="15" t="s">
        <v>136</v>
      </c>
      <c r="I321" s="15" t="s">
        <v>139</v>
      </c>
      <c r="J321" s="15" t="s">
        <v>141</v>
      </c>
      <c r="K321" s="15" t="s">
        <v>144</v>
      </c>
      <c r="L321" s="15" t="s">
        <v>319</v>
      </c>
      <c r="M321" s="15">
        <v>0.98599999999999999</v>
      </c>
      <c r="N321" s="15">
        <v>1.042</v>
      </c>
      <c r="O321" s="15">
        <v>3.6999999999999998E-2</v>
      </c>
      <c r="P321" s="15">
        <v>0.70399999999999996</v>
      </c>
      <c r="Q321" s="15">
        <v>0.27500000000000002</v>
      </c>
      <c r="R321" s="15">
        <v>1.3109999999999999</v>
      </c>
      <c r="S321" s="15">
        <v>10.596</v>
      </c>
      <c r="U321" s="15">
        <v>1432.2909999999999</v>
      </c>
      <c r="V321" s="15">
        <v>780</v>
      </c>
    </row>
    <row r="322" spans="2:22" x14ac:dyDescent="0.25">
      <c r="B322" s="15" t="s">
        <v>136</v>
      </c>
      <c r="C322" s="15" t="s">
        <v>207</v>
      </c>
      <c r="D322" s="15" t="s">
        <v>253</v>
      </c>
      <c r="E322" s="15">
        <v>2023</v>
      </c>
      <c r="F322" s="15" t="s">
        <v>162</v>
      </c>
      <c r="G322" s="15" t="s">
        <v>133</v>
      </c>
      <c r="H322" s="15" t="s">
        <v>136</v>
      </c>
      <c r="I322" s="15" t="s">
        <v>139</v>
      </c>
      <c r="J322" s="15" t="s">
        <v>141</v>
      </c>
      <c r="K322" s="15" t="s">
        <v>144</v>
      </c>
      <c r="L322" s="15" t="s">
        <v>320</v>
      </c>
      <c r="M322" s="15">
        <v>1.19</v>
      </c>
      <c r="N322" s="15">
        <v>1.214</v>
      </c>
      <c r="O322" s="15">
        <v>8.2000000000000003E-2</v>
      </c>
      <c r="P322" s="15">
        <v>0.82299999999999995</v>
      </c>
      <c r="Q322" s="15">
        <v>0.37</v>
      </c>
      <c r="R322" s="15">
        <v>1.518</v>
      </c>
      <c r="S322" s="15">
        <v>10.686999999999999</v>
      </c>
      <c r="U322" s="15">
        <v>1421.5609999999999</v>
      </c>
      <c r="V322" s="15">
        <v>220</v>
      </c>
    </row>
    <row r="323" spans="2:22" x14ac:dyDescent="0.25">
      <c r="B323" s="15" t="s">
        <v>136</v>
      </c>
      <c r="C323" s="15" t="s">
        <v>207</v>
      </c>
      <c r="D323" s="15" t="s">
        <v>253</v>
      </c>
      <c r="E323" s="15">
        <v>2023</v>
      </c>
      <c r="F323" s="15" t="s">
        <v>162</v>
      </c>
      <c r="G323" s="15" t="s">
        <v>133</v>
      </c>
      <c r="H323" s="15" t="s">
        <v>136</v>
      </c>
      <c r="I323" s="15" t="s">
        <v>139</v>
      </c>
      <c r="J323" s="15" t="s">
        <v>141</v>
      </c>
      <c r="K323" s="15" t="s">
        <v>144</v>
      </c>
      <c r="L323" s="15" t="s">
        <v>146</v>
      </c>
      <c r="M323" s="15">
        <v>1.5309999999999999</v>
      </c>
      <c r="N323" s="15">
        <v>1.5009999999999999</v>
      </c>
      <c r="O323" s="15">
        <v>0.158</v>
      </c>
      <c r="P323" s="15">
        <v>1.268</v>
      </c>
      <c r="Q323" s="15">
        <v>0.33400000000000002</v>
      </c>
      <c r="R323" s="15">
        <v>2.1579999999999999</v>
      </c>
      <c r="S323" s="15">
        <v>10.756</v>
      </c>
      <c r="U323" s="15">
        <v>1137.7470000000001</v>
      </c>
      <c r="V323" s="15">
        <v>90</v>
      </c>
    </row>
    <row r="324" spans="2:22" x14ac:dyDescent="0.25">
      <c r="B324" s="15" t="s">
        <v>136</v>
      </c>
      <c r="C324" s="15" t="s">
        <v>207</v>
      </c>
      <c r="D324" s="15" t="s">
        <v>253</v>
      </c>
      <c r="E324" s="15">
        <v>2023</v>
      </c>
      <c r="F324" s="15" t="s">
        <v>162</v>
      </c>
      <c r="G324" s="15" t="s">
        <v>133</v>
      </c>
      <c r="H324" s="15" t="s">
        <v>136</v>
      </c>
      <c r="I324" s="15" t="s">
        <v>139</v>
      </c>
      <c r="J324" s="15" t="s">
        <v>141</v>
      </c>
      <c r="K324" s="15" t="s">
        <v>144</v>
      </c>
      <c r="L324" s="15" t="s">
        <v>354</v>
      </c>
      <c r="M324" s="15">
        <v>0.877</v>
      </c>
      <c r="N324" s="15">
        <v>1.0900000000000001</v>
      </c>
      <c r="O324" s="15">
        <v>9.9000000000000005E-2</v>
      </c>
      <c r="P324" s="15">
        <v>0.45700000000000002</v>
      </c>
      <c r="Q324" s="15">
        <v>0.183</v>
      </c>
      <c r="R324" s="15">
        <v>1.226</v>
      </c>
      <c r="S324" s="15">
        <v>10.509</v>
      </c>
      <c r="U324" s="15">
        <v>2110.2379999999998</v>
      </c>
      <c r="V324" s="15">
        <v>120</v>
      </c>
    </row>
    <row r="325" spans="2:22" x14ac:dyDescent="0.25">
      <c r="B325" s="15" t="s">
        <v>136</v>
      </c>
      <c r="C325" s="15" t="s">
        <v>207</v>
      </c>
      <c r="D325" s="15" t="s">
        <v>254</v>
      </c>
      <c r="E325" s="15">
        <v>2023</v>
      </c>
      <c r="F325" s="15" t="s">
        <v>162</v>
      </c>
      <c r="G325" s="15" t="s">
        <v>133</v>
      </c>
      <c r="H325" s="15" t="s">
        <v>136</v>
      </c>
      <c r="I325" s="15" t="s">
        <v>139</v>
      </c>
      <c r="J325" s="15" t="s">
        <v>141</v>
      </c>
      <c r="K325" s="15" t="s">
        <v>144</v>
      </c>
      <c r="L325" s="15" t="s">
        <v>316</v>
      </c>
      <c r="M325" s="15">
        <v>0.496</v>
      </c>
      <c r="N325" s="15">
        <v>0.64900000000000002</v>
      </c>
      <c r="O325" s="15">
        <v>1.7000000000000001E-2</v>
      </c>
      <c r="P325" s="15">
        <v>0.249</v>
      </c>
      <c r="Q325" s="15">
        <v>6.8000000000000005E-2</v>
      </c>
      <c r="R325" s="15">
        <v>0.68400000000000005</v>
      </c>
      <c r="S325" s="15">
        <v>10.144</v>
      </c>
      <c r="U325" s="15">
        <v>0.13700000000000001</v>
      </c>
      <c r="V325" s="15">
        <v>1490</v>
      </c>
    </row>
    <row r="326" spans="2:22" x14ac:dyDescent="0.25">
      <c r="B326" s="15" t="s">
        <v>136</v>
      </c>
      <c r="C326" s="15" t="s">
        <v>207</v>
      </c>
      <c r="D326" s="15" t="s">
        <v>254</v>
      </c>
      <c r="E326" s="15">
        <v>2023</v>
      </c>
      <c r="F326" s="15" t="s">
        <v>162</v>
      </c>
      <c r="G326" s="15" t="s">
        <v>133</v>
      </c>
      <c r="H326" s="15" t="s">
        <v>136</v>
      </c>
      <c r="I326" s="15" t="s">
        <v>139</v>
      </c>
      <c r="J326" s="15" t="s">
        <v>141</v>
      </c>
      <c r="K326" s="15" t="s">
        <v>144</v>
      </c>
      <c r="L326" s="15" t="s">
        <v>317</v>
      </c>
      <c r="M326" s="15">
        <v>0.58899999999999997</v>
      </c>
      <c r="N326" s="15">
        <v>0.80500000000000005</v>
      </c>
      <c r="O326" s="15">
        <v>1.6E-2</v>
      </c>
      <c r="P326" s="15">
        <v>0.27100000000000002</v>
      </c>
      <c r="Q326" s="15">
        <v>8.1000000000000003E-2</v>
      </c>
      <c r="R326" s="15">
        <v>0.78200000000000003</v>
      </c>
      <c r="S326" s="15">
        <v>10.179</v>
      </c>
      <c r="U326" s="15">
        <v>0.13400000000000001</v>
      </c>
      <c r="V326" s="15">
        <v>2570</v>
      </c>
    </row>
    <row r="327" spans="2:22" x14ac:dyDescent="0.25">
      <c r="B327" s="15" t="s">
        <v>136</v>
      </c>
      <c r="C327" s="15" t="s">
        <v>207</v>
      </c>
      <c r="D327" s="15" t="s">
        <v>254</v>
      </c>
      <c r="E327" s="15">
        <v>2023</v>
      </c>
      <c r="F327" s="15" t="s">
        <v>162</v>
      </c>
      <c r="G327" s="15" t="s">
        <v>133</v>
      </c>
      <c r="H327" s="15" t="s">
        <v>136</v>
      </c>
      <c r="I327" s="15" t="s">
        <v>139</v>
      </c>
      <c r="J327" s="15" t="s">
        <v>141</v>
      </c>
      <c r="K327" s="15" t="s">
        <v>144</v>
      </c>
      <c r="L327" s="15" t="s">
        <v>318</v>
      </c>
      <c r="M327" s="15">
        <v>0.61399999999999999</v>
      </c>
      <c r="N327" s="15">
        <v>0.76600000000000001</v>
      </c>
      <c r="O327" s="15">
        <v>2.7E-2</v>
      </c>
      <c r="P327" s="15">
        <v>0.33200000000000002</v>
      </c>
      <c r="Q327" s="15">
        <v>0.127</v>
      </c>
      <c r="R327" s="15">
        <v>0.85799999999999998</v>
      </c>
      <c r="S327" s="15">
        <v>10.151</v>
      </c>
      <c r="U327" s="15">
        <v>3.3000000000000002E-2</v>
      </c>
      <c r="V327" s="15">
        <v>830</v>
      </c>
    </row>
    <row r="328" spans="2:22" x14ac:dyDescent="0.25">
      <c r="B328" s="15" t="s">
        <v>136</v>
      </c>
      <c r="C328" s="15" t="s">
        <v>207</v>
      </c>
      <c r="D328" s="15" t="s">
        <v>254</v>
      </c>
      <c r="E328" s="15">
        <v>2023</v>
      </c>
      <c r="F328" s="15" t="s">
        <v>162</v>
      </c>
      <c r="G328" s="15" t="s">
        <v>133</v>
      </c>
      <c r="H328" s="15" t="s">
        <v>136</v>
      </c>
      <c r="I328" s="15" t="s">
        <v>139</v>
      </c>
      <c r="J328" s="15" t="s">
        <v>141</v>
      </c>
      <c r="K328" s="15" t="s">
        <v>144</v>
      </c>
      <c r="L328" s="15" t="s">
        <v>319</v>
      </c>
      <c r="M328" s="15">
        <v>0.73099999999999998</v>
      </c>
      <c r="N328" s="15">
        <v>0.85099999999999998</v>
      </c>
      <c r="O328" s="15">
        <v>0.03</v>
      </c>
      <c r="P328" s="15">
        <v>0.434</v>
      </c>
      <c r="Q328" s="15">
        <v>0.16500000000000001</v>
      </c>
      <c r="R328" s="15">
        <v>0.97199999999999998</v>
      </c>
      <c r="S328" s="15">
        <v>10.199</v>
      </c>
      <c r="U328" s="15">
        <v>0.02</v>
      </c>
      <c r="V328" s="15">
        <v>780</v>
      </c>
    </row>
    <row r="329" spans="2:22" x14ac:dyDescent="0.25">
      <c r="B329" s="15" t="s">
        <v>136</v>
      </c>
      <c r="C329" s="15" t="s">
        <v>207</v>
      </c>
      <c r="D329" s="15" t="s">
        <v>254</v>
      </c>
      <c r="E329" s="15">
        <v>2023</v>
      </c>
      <c r="F329" s="15" t="s">
        <v>162</v>
      </c>
      <c r="G329" s="15" t="s">
        <v>133</v>
      </c>
      <c r="H329" s="15" t="s">
        <v>136</v>
      </c>
      <c r="I329" s="15" t="s">
        <v>139</v>
      </c>
      <c r="J329" s="15" t="s">
        <v>141</v>
      </c>
      <c r="K329" s="15" t="s">
        <v>144</v>
      </c>
      <c r="L329" s="15" t="s">
        <v>320</v>
      </c>
      <c r="M329" s="15">
        <v>0.91300000000000003</v>
      </c>
      <c r="N329" s="15">
        <v>1.07</v>
      </c>
      <c r="O329" s="15">
        <v>7.1999999999999995E-2</v>
      </c>
      <c r="P329" s="15">
        <v>0.55000000000000004</v>
      </c>
      <c r="Q329" s="15">
        <v>0.22800000000000001</v>
      </c>
      <c r="R329" s="15">
        <v>1.2529999999999999</v>
      </c>
      <c r="S329" s="15">
        <v>10.291</v>
      </c>
      <c r="U329" s="15">
        <v>-1.0999999999999999E-2</v>
      </c>
      <c r="V329" s="15">
        <v>220</v>
      </c>
    </row>
    <row r="330" spans="2:22" x14ac:dyDescent="0.25">
      <c r="B330" s="15" t="s">
        <v>136</v>
      </c>
      <c r="C330" s="15" t="s">
        <v>207</v>
      </c>
      <c r="D330" s="15" t="s">
        <v>254</v>
      </c>
      <c r="E330" s="15">
        <v>2023</v>
      </c>
      <c r="F330" s="15" t="s">
        <v>162</v>
      </c>
      <c r="G330" s="15" t="s">
        <v>133</v>
      </c>
      <c r="H330" s="15" t="s">
        <v>136</v>
      </c>
      <c r="I330" s="15" t="s">
        <v>139</v>
      </c>
      <c r="J330" s="15" t="s">
        <v>141</v>
      </c>
      <c r="K330" s="15" t="s">
        <v>144</v>
      </c>
      <c r="L330" s="15" t="s">
        <v>146</v>
      </c>
      <c r="M330" s="15">
        <v>1.038</v>
      </c>
      <c r="N330" s="15">
        <v>0.97299999999999998</v>
      </c>
      <c r="O330" s="15">
        <v>0.10299999999999999</v>
      </c>
      <c r="P330" s="15">
        <v>0.85</v>
      </c>
      <c r="Q330" s="15">
        <v>0.254</v>
      </c>
      <c r="R330" s="15">
        <v>1.42</v>
      </c>
      <c r="S330" s="15">
        <v>10.356</v>
      </c>
      <c r="U330" s="15">
        <v>-1.0999999999999999E-2</v>
      </c>
      <c r="V330" s="15">
        <v>90</v>
      </c>
    </row>
    <row r="331" spans="2:22" x14ac:dyDescent="0.25">
      <c r="B331" s="15" t="s">
        <v>136</v>
      </c>
      <c r="C331" s="15" t="s">
        <v>207</v>
      </c>
      <c r="D331" s="15" t="s">
        <v>254</v>
      </c>
      <c r="E331" s="15">
        <v>2023</v>
      </c>
      <c r="F331" s="15" t="s">
        <v>162</v>
      </c>
      <c r="G331" s="15" t="s">
        <v>133</v>
      </c>
      <c r="H331" s="15" t="s">
        <v>136</v>
      </c>
      <c r="I331" s="15" t="s">
        <v>139</v>
      </c>
      <c r="J331" s="15" t="s">
        <v>141</v>
      </c>
      <c r="K331" s="15" t="s">
        <v>144</v>
      </c>
      <c r="L331" s="15" t="s">
        <v>354</v>
      </c>
      <c r="M331" s="15">
        <v>0.63400000000000001</v>
      </c>
      <c r="N331" s="15">
        <v>0.96099999999999997</v>
      </c>
      <c r="O331" s="15">
        <v>8.7999999999999995E-2</v>
      </c>
      <c r="P331" s="15">
        <v>0.27200000000000002</v>
      </c>
      <c r="Q331" s="15">
        <v>7.1999999999999995E-2</v>
      </c>
      <c r="R331" s="15">
        <v>0.71199999999999997</v>
      </c>
      <c r="S331" s="15">
        <v>10.131</v>
      </c>
      <c r="U331" s="15">
        <v>1.677</v>
      </c>
      <c r="V331" s="15">
        <v>120</v>
      </c>
    </row>
    <row r="332" spans="2:22" x14ac:dyDescent="0.25">
      <c r="B332" s="15" t="s">
        <v>136</v>
      </c>
      <c r="C332" s="15" t="s">
        <v>207</v>
      </c>
      <c r="D332" s="15" t="s">
        <v>255</v>
      </c>
      <c r="E332" s="15">
        <v>2023</v>
      </c>
      <c r="F332" s="15" t="s">
        <v>162</v>
      </c>
      <c r="G332" s="15" t="s">
        <v>133</v>
      </c>
      <c r="H332" s="15" t="s">
        <v>136</v>
      </c>
      <c r="I332" s="15" t="s">
        <v>139</v>
      </c>
      <c r="J332" s="15" t="s">
        <v>141</v>
      </c>
      <c r="K332" s="15" t="s">
        <v>144</v>
      </c>
      <c r="L332" s="15" t="s">
        <v>316</v>
      </c>
      <c r="M332" s="15">
        <v>0.38700000000000001</v>
      </c>
      <c r="N332" s="15">
        <v>0.57799999999999996</v>
      </c>
      <c r="O332" s="15">
        <v>1.4999999999999999E-2</v>
      </c>
      <c r="P332" s="15">
        <v>0.159</v>
      </c>
      <c r="Q332" s="15">
        <v>3.9E-2</v>
      </c>
      <c r="R332" s="15">
        <v>0.49099999999999999</v>
      </c>
      <c r="S332" s="15">
        <v>10.144</v>
      </c>
      <c r="U332" s="15">
        <v>0.13700000000000001</v>
      </c>
      <c r="V332" s="15">
        <v>1490</v>
      </c>
    </row>
    <row r="333" spans="2:22" x14ac:dyDescent="0.25">
      <c r="B333" s="15" t="s">
        <v>136</v>
      </c>
      <c r="C333" s="15" t="s">
        <v>207</v>
      </c>
      <c r="D333" s="15" t="s">
        <v>255</v>
      </c>
      <c r="E333" s="15">
        <v>2023</v>
      </c>
      <c r="F333" s="15" t="s">
        <v>162</v>
      </c>
      <c r="G333" s="15" t="s">
        <v>133</v>
      </c>
      <c r="H333" s="15" t="s">
        <v>136</v>
      </c>
      <c r="I333" s="15" t="s">
        <v>139</v>
      </c>
      <c r="J333" s="15" t="s">
        <v>141</v>
      </c>
      <c r="K333" s="15" t="s">
        <v>144</v>
      </c>
      <c r="L333" s="15" t="s">
        <v>317</v>
      </c>
      <c r="M333" s="15">
        <v>0.42199999999999999</v>
      </c>
      <c r="N333" s="15">
        <v>0.65700000000000003</v>
      </c>
      <c r="O333" s="15">
        <v>1.2999999999999999E-2</v>
      </c>
      <c r="P333" s="15">
        <v>0.16600000000000001</v>
      </c>
      <c r="Q333" s="15">
        <v>4.7E-2</v>
      </c>
      <c r="R333" s="15">
        <v>0.52400000000000002</v>
      </c>
      <c r="S333" s="15">
        <v>10.179</v>
      </c>
      <c r="U333" s="15">
        <v>0.13400000000000001</v>
      </c>
      <c r="V333" s="15">
        <v>2560</v>
      </c>
    </row>
    <row r="334" spans="2:22" x14ac:dyDescent="0.25">
      <c r="B334" s="15" t="s">
        <v>136</v>
      </c>
      <c r="C334" s="15" t="s">
        <v>207</v>
      </c>
      <c r="D334" s="15" t="s">
        <v>255</v>
      </c>
      <c r="E334" s="15">
        <v>2023</v>
      </c>
      <c r="F334" s="15" t="s">
        <v>162</v>
      </c>
      <c r="G334" s="15" t="s">
        <v>133</v>
      </c>
      <c r="H334" s="15" t="s">
        <v>136</v>
      </c>
      <c r="I334" s="15" t="s">
        <v>139</v>
      </c>
      <c r="J334" s="15" t="s">
        <v>141</v>
      </c>
      <c r="K334" s="15" t="s">
        <v>144</v>
      </c>
      <c r="L334" s="15" t="s">
        <v>318</v>
      </c>
      <c r="M334" s="15">
        <v>0.45800000000000002</v>
      </c>
      <c r="N334" s="15">
        <v>0.61099999999999999</v>
      </c>
      <c r="O334" s="15">
        <v>2.1000000000000001E-2</v>
      </c>
      <c r="P334" s="15">
        <v>0.20499999999999999</v>
      </c>
      <c r="Q334" s="15">
        <v>7.5999999999999998E-2</v>
      </c>
      <c r="R334" s="15">
        <v>0.58399999999999996</v>
      </c>
      <c r="S334" s="15">
        <v>10.151</v>
      </c>
      <c r="U334" s="15">
        <v>3.3000000000000002E-2</v>
      </c>
      <c r="V334" s="15">
        <v>830</v>
      </c>
    </row>
    <row r="335" spans="2:22" x14ac:dyDescent="0.25">
      <c r="B335" s="15" t="s">
        <v>136</v>
      </c>
      <c r="C335" s="15" t="s">
        <v>207</v>
      </c>
      <c r="D335" s="15" t="s">
        <v>255</v>
      </c>
      <c r="E335" s="15">
        <v>2023</v>
      </c>
      <c r="F335" s="15" t="s">
        <v>162</v>
      </c>
      <c r="G335" s="15" t="s">
        <v>133</v>
      </c>
      <c r="H335" s="15" t="s">
        <v>136</v>
      </c>
      <c r="I335" s="15" t="s">
        <v>139</v>
      </c>
      <c r="J335" s="15" t="s">
        <v>141</v>
      </c>
      <c r="K335" s="15" t="s">
        <v>144</v>
      </c>
      <c r="L335" s="15" t="s">
        <v>319</v>
      </c>
      <c r="M335" s="15">
        <v>0.54400000000000004</v>
      </c>
      <c r="N335" s="15">
        <v>0.66700000000000004</v>
      </c>
      <c r="O335" s="15">
        <v>2.4E-2</v>
      </c>
      <c r="P335" s="15">
        <v>0.28699999999999998</v>
      </c>
      <c r="Q335" s="15">
        <v>0.10100000000000001</v>
      </c>
      <c r="R335" s="15">
        <v>0.74299999999999999</v>
      </c>
      <c r="S335" s="15">
        <v>10.196999999999999</v>
      </c>
      <c r="U335" s="15">
        <v>0.02</v>
      </c>
      <c r="V335" s="15">
        <v>780</v>
      </c>
    </row>
    <row r="336" spans="2:22" x14ac:dyDescent="0.25">
      <c r="B336" s="15" t="s">
        <v>136</v>
      </c>
      <c r="C336" s="15" t="s">
        <v>207</v>
      </c>
      <c r="D336" s="15" t="s">
        <v>255</v>
      </c>
      <c r="E336" s="15">
        <v>2023</v>
      </c>
      <c r="F336" s="15" t="s">
        <v>162</v>
      </c>
      <c r="G336" s="15" t="s">
        <v>133</v>
      </c>
      <c r="H336" s="15" t="s">
        <v>136</v>
      </c>
      <c r="I336" s="15" t="s">
        <v>139</v>
      </c>
      <c r="J336" s="15" t="s">
        <v>141</v>
      </c>
      <c r="K336" s="15" t="s">
        <v>144</v>
      </c>
      <c r="L336" s="15" t="s">
        <v>320</v>
      </c>
      <c r="M336" s="15">
        <v>0.69599999999999995</v>
      </c>
      <c r="N336" s="15">
        <v>0.91500000000000004</v>
      </c>
      <c r="O336" s="15">
        <v>6.2E-2</v>
      </c>
      <c r="P336" s="15">
        <v>0.379</v>
      </c>
      <c r="Q336" s="15">
        <v>0.11</v>
      </c>
      <c r="R336" s="15">
        <v>0.96699999999999997</v>
      </c>
      <c r="S336" s="15">
        <v>10.291</v>
      </c>
      <c r="U336" s="15">
        <v>-1.0999999999999999E-2</v>
      </c>
      <c r="V336" s="15">
        <v>220</v>
      </c>
    </row>
    <row r="337" spans="2:22" x14ac:dyDescent="0.25">
      <c r="B337" s="15" t="s">
        <v>136</v>
      </c>
      <c r="C337" s="15" t="s">
        <v>207</v>
      </c>
      <c r="D337" s="15" t="s">
        <v>255</v>
      </c>
      <c r="E337" s="15">
        <v>2023</v>
      </c>
      <c r="F337" s="15" t="s">
        <v>162</v>
      </c>
      <c r="G337" s="15" t="s">
        <v>133</v>
      </c>
      <c r="H337" s="15" t="s">
        <v>136</v>
      </c>
      <c r="I337" s="15" t="s">
        <v>139</v>
      </c>
      <c r="J337" s="15" t="s">
        <v>141</v>
      </c>
      <c r="K337" s="15" t="s">
        <v>144</v>
      </c>
      <c r="L337" s="15" t="s">
        <v>146</v>
      </c>
      <c r="M337" s="15">
        <v>0.79</v>
      </c>
      <c r="N337" s="15">
        <v>0.79</v>
      </c>
      <c r="O337" s="15">
        <v>8.3000000000000004E-2</v>
      </c>
      <c r="P337" s="15">
        <v>0.57999999999999996</v>
      </c>
      <c r="Q337" s="15">
        <v>0.16600000000000001</v>
      </c>
      <c r="R337" s="15">
        <v>1.232</v>
      </c>
      <c r="S337" s="15">
        <v>10.356</v>
      </c>
      <c r="U337" s="15">
        <v>-1.0999999999999999E-2</v>
      </c>
      <c r="V337" s="15">
        <v>90</v>
      </c>
    </row>
    <row r="338" spans="2:22" x14ac:dyDescent="0.25">
      <c r="B338" s="15" t="s">
        <v>136</v>
      </c>
      <c r="C338" s="15" t="s">
        <v>207</v>
      </c>
      <c r="D338" s="15" t="s">
        <v>255</v>
      </c>
      <c r="E338" s="15">
        <v>2023</v>
      </c>
      <c r="F338" s="15" t="s">
        <v>162</v>
      </c>
      <c r="G338" s="15" t="s">
        <v>133</v>
      </c>
      <c r="H338" s="15" t="s">
        <v>136</v>
      </c>
      <c r="I338" s="15" t="s">
        <v>139</v>
      </c>
      <c r="J338" s="15" t="s">
        <v>141</v>
      </c>
      <c r="K338" s="15" t="s">
        <v>144</v>
      </c>
      <c r="L338" s="15" t="s">
        <v>354</v>
      </c>
      <c r="M338" s="15">
        <v>0.48399999999999999</v>
      </c>
      <c r="N338" s="15">
        <v>0.80500000000000005</v>
      </c>
      <c r="O338" s="15">
        <v>7.2999999999999995E-2</v>
      </c>
      <c r="P338" s="15">
        <v>0.182</v>
      </c>
      <c r="Q338" s="15">
        <v>4.9000000000000002E-2</v>
      </c>
      <c r="R338" s="15">
        <v>0.59199999999999997</v>
      </c>
      <c r="S338" s="15">
        <v>10.131</v>
      </c>
      <c r="U338" s="15">
        <v>1.677</v>
      </c>
      <c r="V338" s="15">
        <v>120</v>
      </c>
    </row>
  </sheetData>
  <mergeCells count="1">
    <mergeCell ref="B1:V1"/>
  </mergeCell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V338"/>
  <sheetViews>
    <sheetView zoomScale="85" zoomScaleNormal="85" workbookViewId="0">
      <selection activeCell="B1" sqref="B1:V1"/>
    </sheetView>
  </sheetViews>
  <sheetFormatPr defaultColWidth="16" defaultRowHeight="15" x14ac:dyDescent="0.25"/>
  <cols>
    <col min="1" max="1" width="22.7109375" style="18" customWidth="1"/>
    <col min="2" max="2" width="19.42578125" style="15" customWidth="1"/>
    <col min="3" max="3" width="17.5703125" style="15" customWidth="1"/>
    <col min="4" max="4" width="16" style="15"/>
    <col min="5" max="5" width="17.5703125" style="15" customWidth="1"/>
    <col min="6" max="6" width="17.28515625" style="15" customWidth="1"/>
    <col min="7" max="7" width="28.140625" style="15" customWidth="1"/>
    <col min="8" max="8" width="27.140625" style="15" customWidth="1"/>
    <col min="9" max="9" width="24.5703125" style="15" customWidth="1"/>
    <col min="10" max="10" width="16" style="15"/>
    <col min="11" max="11" width="24.5703125" style="15" customWidth="1"/>
    <col min="12" max="13" width="16" style="15"/>
    <col min="14" max="14" width="17.7109375" style="15" customWidth="1"/>
    <col min="15" max="15" width="18.85546875" style="15" customWidth="1"/>
    <col min="16" max="16" width="18" style="15" customWidth="1"/>
    <col min="17" max="17" width="16" style="15"/>
    <col min="18" max="18" width="19" style="15" customWidth="1"/>
    <col min="19" max="19" width="16" style="15"/>
    <col min="20" max="20" width="18.7109375" style="15" customWidth="1"/>
    <col min="21" max="21" width="16" style="15"/>
    <col min="22" max="22" width="18.42578125" style="15" customWidth="1"/>
    <col min="23" max="16384" width="16" style="15"/>
  </cols>
  <sheetData>
    <row r="1" spans="1:22" ht="38.25" customHeight="1" x14ac:dyDescent="0.25">
      <c r="A1" s="37" t="str">
        <f>HYPERLINK("#Contents!A1","Return to table of contents")</f>
        <v>Return to table of contents</v>
      </c>
      <c r="B1" s="47" t="s">
        <v>355</v>
      </c>
      <c r="C1" s="47"/>
      <c r="D1" s="47"/>
      <c r="E1" s="47"/>
      <c r="F1" s="47"/>
      <c r="G1" s="47"/>
      <c r="H1" s="47"/>
      <c r="I1" s="47"/>
      <c r="J1" s="47"/>
      <c r="K1" s="47"/>
      <c r="L1" s="47"/>
      <c r="M1" s="47"/>
      <c r="N1" s="47"/>
      <c r="O1" s="47"/>
      <c r="P1" s="47"/>
      <c r="Q1" s="47"/>
      <c r="R1" s="47"/>
      <c r="S1" s="47"/>
      <c r="T1" s="47"/>
      <c r="U1" s="47"/>
      <c r="V1" s="48"/>
    </row>
    <row r="2" spans="1:22" ht="30" x14ac:dyDescent="0.25">
      <c r="A2" s="19"/>
      <c r="B2" s="5" t="s">
        <v>120</v>
      </c>
      <c r="C2" s="5" t="s">
        <v>123</v>
      </c>
      <c r="D2" s="5" t="s">
        <v>126</v>
      </c>
      <c r="E2" s="5" t="s">
        <v>127</v>
      </c>
      <c r="F2" s="5" t="s">
        <v>128</v>
      </c>
      <c r="G2" s="5" t="s">
        <v>131</v>
      </c>
      <c r="H2" s="5" t="s">
        <v>134</v>
      </c>
      <c r="I2" s="5" t="s">
        <v>137</v>
      </c>
      <c r="J2" s="5" t="s">
        <v>140</v>
      </c>
      <c r="K2" s="5" t="s">
        <v>142</v>
      </c>
      <c r="L2" s="5" t="s">
        <v>145</v>
      </c>
      <c r="M2" s="5" t="s">
        <v>147</v>
      </c>
      <c r="N2" s="5" t="s">
        <v>149</v>
      </c>
      <c r="O2" s="5" t="s">
        <v>150</v>
      </c>
      <c r="P2" s="5" t="s">
        <v>151</v>
      </c>
      <c r="Q2" s="5" t="s">
        <v>152</v>
      </c>
      <c r="R2" s="5" t="s">
        <v>153</v>
      </c>
      <c r="S2" s="5" t="s">
        <v>154</v>
      </c>
      <c r="T2" s="5" t="s">
        <v>155</v>
      </c>
      <c r="U2" s="5" t="s">
        <v>156</v>
      </c>
      <c r="V2" s="5" t="s">
        <v>158</v>
      </c>
    </row>
    <row r="3" spans="1:22" x14ac:dyDescent="0.25">
      <c r="A3" s="19"/>
      <c r="B3" s="15" t="s">
        <v>122</v>
      </c>
      <c r="C3" s="15" t="s">
        <v>207</v>
      </c>
      <c r="D3" s="15" t="s">
        <v>208</v>
      </c>
      <c r="E3" s="15">
        <v>2023</v>
      </c>
      <c r="F3" s="15" t="s">
        <v>162</v>
      </c>
      <c r="G3" s="15" t="s">
        <v>133</v>
      </c>
      <c r="H3" s="15" t="s">
        <v>136</v>
      </c>
      <c r="I3" s="15" t="s">
        <v>139</v>
      </c>
      <c r="J3" s="15" t="s">
        <v>141</v>
      </c>
      <c r="K3" s="15" t="s">
        <v>144</v>
      </c>
      <c r="L3" s="15" t="s">
        <v>316</v>
      </c>
      <c r="M3" s="15">
        <v>0.16</v>
      </c>
      <c r="N3" s="15">
        <v>0.16300000000000001</v>
      </c>
      <c r="O3" s="15">
        <v>4.0000000000000001E-3</v>
      </c>
      <c r="P3" s="15">
        <v>0.125</v>
      </c>
      <c r="Q3" s="15">
        <v>8.2000000000000003E-2</v>
      </c>
      <c r="R3" s="15">
        <v>0.19</v>
      </c>
      <c r="S3" s="15">
        <v>9.8510000000000009</v>
      </c>
      <c r="U3" s="15">
        <v>-1.0999999999999999E-2</v>
      </c>
      <c r="V3" s="15">
        <v>1690</v>
      </c>
    </row>
    <row r="4" spans="1:22" x14ac:dyDescent="0.25">
      <c r="B4" s="15" t="s">
        <v>122</v>
      </c>
      <c r="C4" s="15" t="s">
        <v>207</v>
      </c>
      <c r="D4" s="15" t="s">
        <v>208</v>
      </c>
      <c r="E4" s="15">
        <v>2023</v>
      </c>
      <c r="F4" s="15" t="s">
        <v>162</v>
      </c>
      <c r="G4" s="15" t="s">
        <v>133</v>
      </c>
      <c r="H4" s="15" t="s">
        <v>136</v>
      </c>
      <c r="I4" s="15" t="s">
        <v>139</v>
      </c>
      <c r="J4" s="15" t="s">
        <v>141</v>
      </c>
      <c r="K4" s="15" t="s">
        <v>144</v>
      </c>
      <c r="L4" s="15" t="s">
        <v>317</v>
      </c>
      <c r="M4" s="15">
        <v>0.249</v>
      </c>
      <c r="N4" s="15">
        <v>0.29499999999999998</v>
      </c>
      <c r="O4" s="15">
        <v>6.0000000000000001E-3</v>
      </c>
      <c r="P4" s="15">
        <v>0.188</v>
      </c>
      <c r="Q4" s="15">
        <v>0.124</v>
      </c>
      <c r="R4" s="15">
        <v>0.28599999999999998</v>
      </c>
      <c r="S4" s="15">
        <v>9.86</v>
      </c>
      <c r="U4" s="15">
        <v>-1.0999999999999999E-2</v>
      </c>
      <c r="V4" s="15">
        <v>2830</v>
      </c>
    </row>
    <row r="5" spans="1:22" x14ac:dyDescent="0.25">
      <c r="B5" s="15" t="s">
        <v>122</v>
      </c>
      <c r="C5" s="15" t="s">
        <v>207</v>
      </c>
      <c r="D5" s="15" t="s">
        <v>208</v>
      </c>
      <c r="E5" s="15">
        <v>2023</v>
      </c>
      <c r="F5" s="15" t="s">
        <v>162</v>
      </c>
      <c r="G5" s="15" t="s">
        <v>133</v>
      </c>
      <c r="H5" s="15" t="s">
        <v>136</v>
      </c>
      <c r="I5" s="15" t="s">
        <v>139</v>
      </c>
      <c r="J5" s="15" t="s">
        <v>141</v>
      </c>
      <c r="K5" s="15" t="s">
        <v>144</v>
      </c>
      <c r="L5" s="15" t="s">
        <v>318</v>
      </c>
      <c r="M5" s="15">
        <v>0.29499999999999998</v>
      </c>
      <c r="N5" s="15">
        <v>0.24299999999999999</v>
      </c>
      <c r="O5" s="15">
        <v>8.0000000000000002E-3</v>
      </c>
      <c r="P5" s="15">
        <v>0.23100000000000001</v>
      </c>
      <c r="Q5" s="15">
        <v>0.15</v>
      </c>
      <c r="R5" s="15">
        <v>0.34899999999999998</v>
      </c>
      <c r="S5" s="15">
        <v>9.8770000000000007</v>
      </c>
      <c r="U5" s="15">
        <v>-1.0999999999999999E-2</v>
      </c>
      <c r="V5" s="15">
        <v>900</v>
      </c>
    </row>
    <row r="6" spans="1:22" x14ac:dyDescent="0.25">
      <c r="B6" s="15" t="s">
        <v>122</v>
      </c>
      <c r="C6" s="15" t="s">
        <v>207</v>
      </c>
      <c r="D6" s="15" t="s">
        <v>208</v>
      </c>
      <c r="E6" s="15">
        <v>2023</v>
      </c>
      <c r="F6" s="15" t="s">
        <v>162</v>
      </c>
      <c r="G6" s="15" t="s">
        <v>133</v>
      </c>
      <c r="H6" s="15" t="s">
        <v>136</v>
      </c>
      <c r="I6" s="15" t="s">
        <v>139</v>
      </c>
      <c r="J6" s="15" t="s">
        <v>141</v>
      </c>
      <c r="K6" s="15" t="s">
        <v>144</v>
      </c>
      <c r="L6" s="15" t="s">
        <v>319</v>
      </c>
      <c r="M6" s="15">
        <v>0.41399999999999998</v>
      </c>
      <c r="N6" s="15">
        <v>0.47399999999999998</v>
      </c>
      <c r="O6" s="15">
        <v>1.6E-2</v>
      </c>
      <c r="P6" s="15">
        <v>0.30299999999999999</v>
      </c>
      <c r="Q6" s="15">
        <v>0.20100000000000001</v>
      </c>
      <c r="R6" s="15">
        <v>0.46200000000000002</v>
      </c>
      <c r="S6" s="15">
        <v>9.8810000000000002</v>
      </c>
      <c r="U6" s="15">
        <v>-1.0999999999999999E-2</v>
      </c>
      <c r="V6" s="15">
        <v>860</v>
      </c>
    </row>
    <row r="7" spans="1:22" x14ac:dyDescent="0.25">
      <c r="B7" s="15" t="s">
        <v>122</v>
      </c>
      <c r="C7" s="15" t="s">
        <v>207</v>
      </c>
      <c r="D7" s="15" t="s">
        <v>208</v>
      </c>
      <c r="E7" s="15">
        <v>2023</v>
      </c>
      <c r="F7" s="15" t="s">
        <v>162</v>
      </c>
      <c r="G7" s="15" t="s">
        <v>133</v>
      </c>
      <c r="H7" s="15" t="s">
        <v>136</v>
      </c>
      <c r="I7" s="15" t="s">
        <v>139</v>
      </c>
      <c r="J7" s="15" t="s">
        <v>141</v>
      </c>
      <c r="K7" s="15" t="s">
        <v>144</v>
      </c>
      <c r="L7" s="15" t="s">
        <v>320</v>
      </c>
      <c r="M7" s="15">
        <v>0.495</v>
      </c>
      <c r="N7" s="15">
        <v>0.40400000000000003</v>
      </c>
      <c r="O7" s="15">
        <v>2.5999999999999999E-2</v>
      </c>
      <c r="P7" s="15">
        <v>0.377</v>
      </c>
      <c r="Q7" s="15">
        <v>0.23799999999999999</v>
      </c>
      <c r="R7" s="15">
        <v>0.629</v>
      </c>
      <c r="S7" s="15">
        <v>9.9749999999999996</v>
      </c>
      <c r="U7" s="15">
        <v>-1.0999999999999999E-2</v>
      </c>
      <c r="V7" s="15">
        <v>240</v>
      </c>
    </row>
    <row r="8" spans="1:22" x14ac:dyDescent="0.25">
      <c r="B8" s="15" t="s">
        <v>122</v>
      </c>
      <c r="C8" s="15" t="s">
        <v>207</v>
      </c>
      <c r="D8" s="15" t="s">
        <v>208</v>
      </c>
      <c r="E8" s="15">
        <v>2023</v>
      </c>
      <c r="F8" s="15" t="s">
        <v>162</v>
      </c>
      <c r="G8" s="15" t="s">
        <v>133</v>
      </c>
      <c r="H8" s="15" t="s">
        <v>136</v>
      </c>
      <c r="I8" s="15" t="s">
        <v>139</v>
      </c>
      <c r="J8" s="15" t="s">
        <v>141</v>
      </c>
      <c r="K8" s="15" t="s">
        <v>144</v>
      </c>
      <c r="L8" s="15" t="s">
        <v>146</v>
      </c>
      <c r="M8" s="15">
        <v>0.52300000000000002</v>
      </c>
      <c r="N8" s="15">
        <v>0.45200000000000001</v>
      </c>
      <c r="O8" s="15">
        <v>4.4999999999999998E-2</v>
      </c>
      <c r="P8" s="15">
        <v>0.38200000000000001</v>
      </c>
      <c r="Q8" s="15">
        <v>0.31</v>
      </c>
      <c r="R8" s="15">
        <v>0.54300000000000004</v>
      </c>
      <c r="S8" s="15">
        <v>10.076000000000001</v>
      </c>
      <c r="U8" s="15">
        <v>-1.0999999999999999E-2</v>
      </c>
      <c r="V8" s="15">
        <v>100</v>
      </c>
    </row>
    <row r="9" spans="1:22" x14ac:dyDescent="0.25">
      <c r="B9" s="15" t="s">
        <v>122</v>
      </c>
      <c r="C9" s="15" t="s">
        <v>207</v>
      </c>
      <c r="D9" s="15" t="s">
        <v>208</v>
      </c>
      <c r="E9" s="15">
        <v>2023</v>
      </c>
      <c r="F9" s="15" t="s">
        <v>162</v>
      </c>
      <c r="G9" s="15" t="s">
        <v>133</v>
      </c>
      <c r="H9" s="15" t="s">
        <v>136</v>
      </c>
      <c r="I9" s="15" t="s">
        <v>139</v>
      </c>
      <c r="J9" s="15" t="s">
        <v>141</v>
      </c>
      <c r="K9" s="15" t="s">
        <v>144</v>
      </c>
      <c r="L9" s="15" t="s">
        <v>354</v>
      </c>
      <c r="M9" s="15">
        <v>0.24</v>
      </c>
      <c r="N9" s="15">
        <v>0.217</v>
      </c>
      <c r="O9" s="15">
        <v>1.7999999999999999E-2</v>
      </c>
      <c r="P9" s="15">
        <v>0.16600000000000001</v>
      </c>
      <c r="Q9" s="15">
        <v>0.112</v>
      </c>
      <c r="R9" s="15">
        <v>0.28799999999999998</v>
      </c>
      <c r="S9" s="15">
        <v>9.7490000000000006</v>
      </c>
      <c r="U9" s="15">
        <v>-1.0999999999999999E-2</v>
      </c>
      <c r="V9" s="15">
        <v>140</v>
      </c>
    </row>
    <row r="10" spans="1:22" x14ac:dyDescent="0.25">
      <c r="B10" s="15" t="s">
        <v>122</v>
      </c>
      <c r="C10" s="15" t="s">
        <v>207</v>
      </c>
      <c r="D10" s="15" t="s">
        <v>209</v>
      </c>
      <c r="E10" s="15">
        <v>2023</v>
      </c>
      <c r="F10" s="15" t="s">
        <v>162</v>
      </c>
      <c r="G10" s="15" t="s">
        <v>133</v>
      </c>
      <c r="H10" s="15" t="s">
        <v>136</v>
      </c>
      <c r="I10" s="15" t="s">
        <v>139</v>
      </c>
      <c r="J10" s="15" t="s">
        <v>141</v>
      </c>
      <c r="K10" s="15" t="s">
        <v>144</v>
      </c>
      <c r="L10" s="15" t="s">
        <v>316</v>
      </c>
      <c r="M10" s="15">
        <v>0.14699999999999999</v>
      </c>
      <c r="N10" s="15">
        <v>0.16300000000000001</v>
      </c>
      <c r="O10" s="15">
        <v>4.0000000000000001E-3</v>
      </c>
      <c r="P10" s="15">
        <v>0.112</v>
      </c>
      <c r="Q10" s="15">
        <v>7.6999999999999999E-2</v>
      </c>
      <c r="R10" s="15">
        <v>0.16900000000000001</v>
      </c>
      <c r="S10" s="15">
        <v>9.8559999999999999</v>
      </c>
      <c r="U10" s="15">
        <v>-1.0999999999999999E-2</v>
      </c>
      <c r="V10" s="15">
        <v>1690</v>
      </c>
    </row>
    <row r="11" spans="1:22" x14ac:dyDescent="0.25">
      <c r="B11" s="15" t="s">
        <v>122</v>
      </c>
      <c r="C11" s="15" t="s">
        <v>207</v>
      </c>
      <c r="D11" s="15" t="s">
        <v>209</v>
      </c>
      <c r="E11" s="15">
        <v>2023</v>
      </c>
      <c r="F11" s="15" t="s">
        <v>162</v>
      </c>
      <c r="G11" s="15" t="s">
        <v>133</v>
      </c>
      <c r="H11" s="15" t="s">
        <v>136</v>
      </c>
      <c r="I11" s="15" t="s">
        <v>139</v>
      </c>
      <c r="J11" s="15" t="s">
        <v>141</v>
      </c>
      <c r="K11" s="15" t="s">
        <v>144</v>
      </c>
      <c r="L11" s="15" t="s">
        <v>317</v>
      </c>
      <c r="M11" s="15">
        <v>0.22900000000000001</v>
      </c>
      <c r="N11" s="15">
        <v>0.28899999999999998</v>
      </c>
      <c r="O11" s="15">
        <v>5.0000000000000001E-3</v>
      </c>
      <c r="P11" s="15">
        <v>0.16800000000000001</v>
      </c>
      <c r="Q11" s="15">
        <v>0.111</v>
      </c>
      <c r="R11" s="15">
        <v>0.25800000000000001</v>
      </c>
      <c r="S11" s="15">
        <v>9.8650000000000002</v>
      </c>
      <c r="U11" s="15">
        <v>-1.0999999999999999E-2</v>
      </c>
      <c r="V11" s="15">
        <v>2830</v>
      </c>
    </row>
    <row r="12" spans="1:22" x14ac:dyDescent="0.25">
      <c r="B12" s="15" t="s">
        <v>122</v>
      </c>
      <c r="C12" s="15" t="s">
        <v>207</v>
      </c>
      <c r="D12" s="15" t="s">
        <v>209</v>
      </c>
      <c r="E12" s="15">
        <v>2023</v>
      </c>
      <c r="F12" s="15" t="s">
        <v>162</v>
      </c>
      <c r="G12" s="15" t="s">
        <v>133</v>
      </c>
      <c r="H12" s="15" t="s">
        <v>136</v>
      </c>
      <c r="I12" s="15" t="s">
        <v>139</v>
      </c>
      <c r="J12" s="15" t="s">
        <v>141</v>
      </c>
      <c r="K12" s="15" t="s">
        <v>144</v>
      </c>
      <c r="L12" s="15" t="s">
        <v>318</v>
      </c>
      <c r="M12" s="15">
        <v>0.27200000000000002</v>
      </c>
      <c r="N12" s="15">
        <v>0.246</v>
      </c>
      <c r="O12" s="15">
        <v>8.0000000000000002E-3</v>
      </c>
      <c r="P12" s="15">
        <v>0.20799999999999999</v>
      </c>
      <c r="Q12" s="15">
        <v>0.13300000000000001</v>
      </c>
      <c r="R12" s="15">
        <v>0.317</v>
      </c>
      <c r="S12" s="15">
        <v>9.8829999999999991</v>
      </c>
      <c r="U12" s="15">
        <v>-1.0999999999999999E-2</v>
      </c>
      <c r="V12" s="15">
        <v>900</v>
      </c>
    </row>
    <row r="13" spans="1:22" x14ac:dyDescent="0.25">
      <c r="B13" s="15" t="s">
        <v>122</v>
      </c>
      <c r="C13" s="15" t="s">
        <v>207</v>
      </c>
      <c r="D13" s="15" t="s">
        <v>209</v>
      </c>
      <c r="E13" s="15">
        <v>2023</v>
      </c>
      <c r="F13" s="15" t="s">
        <v>162</v>
      </c>
      <c r="G13" s="15" t="s">
        <v>133</v>
      </c>
      <c r="H13" s="15" t="s">
        <v>136</v>
      </c>
      <c r="I13" s="15" t="s">
        <v>139</v>
      </c>
      <c r="J13" s="15" t="s">
        <v>141</v>
      </c>
      <c r="K13" s="15" t="s">
        <v>144</v>
      </c>
      <c r="L13" s="15" t="s">
        <v>319</v>
      </c>
      <c r="M13" s="15">
        <v>0.38100000000000001</v>
      </c>
      <c r="N13" s="15">
        <v>0.45700000000000002</v>
      </c>
      <c r="O13" s="15">
        <v>1.6E-2</v>
      </c>
      <c r="P13" s="15">
        <v>0.26600000000000001</v>
      </c>
      <c r="Q13" s="15">
        <v>0.17599999999999999</v>
      </c>
      <c r="R13" s="15">
        <v>0.41099999999999998</v>
      </c>
      <c r="S13" s="15">
        <v>9.8870000000000005</v>
      </c>
      <c r="U13" s="15">
        <v>-1.0999999999999999E-2</v>
      </c>
      <c r="V13" s="15">
        <v>860</v>
      </c>
    </row>
    <row r="14" spans="1:22" x14ac:dyDescent="0.25">
      <c r="B14" s="15" t="s">
        <v>122</v>
      </c>
      <c r="C14" s="15" t="s">
        <v>207</v>
      </c>
      <c r="D14" s="15" t="s">
        <v>209</v>
      </c>
      <c r="E14" s="15">
        <v>2023</v>
      </c>
      <c r="F14" s="15" t="s">
        <v>162</v>
      </c>
      <c r="G14" s="15" t="s">
        <v>133</v>
      </c>
      <c r="H14" s="15" t="s">
        <v>136</v>
      </c>
      <c r="I14" s="15" t="s">
        <v>139</v>
      </c>
      <c r="J14" s="15" t="s">
        <v>141</v>
      </c>
      <c r="K14" s="15" t="s">
        <v>144</v>
      </c>
      <c r="L14" s="15" t="s">
        <v>320</v>
      </c>
      <c r="M14" s="15">
        <v>0.47299999999999998</v>
      </c>
      <c r="N14" s="15">
        <v>0.48299999999999998</v>
      </c>
      <c r="O14" s="15">
        <v>3.1E-2</v>
      </c>
      <c r="P14" s="15">
        <v>0.33600000000000002</v>
      </c>
      <c r="Q14" s="15">
        <v>0.20399999999999999</v>
      </c>
      <c r="R14" s="15">
        <v>0.58599999999999997</v>
      </c>
      <c r="S14" s="15">
        <v>9.9819999999999993</v>
      </c>
      <c r="U14" s="15">
        <v>-1.0999999999999999E-2</v>
      </c>
      <c r="V14" s="15">
        <v>250</v>
      </c>
    </row>
    <row r="15" spans="1:22" x14ac:dyDescent="0.25">
      <c r="B15" s="15" t="s">
        <v>122</v>
      </c>
      <c r="C15" s="15" t="s">
        <v>207</v>
      </c>
      <c r="D15" s="15" t="s">
        <v>209</v>
      </c>
      <c r="E15" s="15">
        <v>2023</v>
      </c>
      <c r="F15" s="15" t="s">
        <v>162</v>
      </c>
      <c r="G15" s="15" t="s">
        <v>133</v>
      </c>
      <c r="H15" s="15" t="s">
        <v>136</v>
      </c>
      <c r="I15" s="15" t="s">
        <v>139</v>
      </c>
      <c r="J15" s="15" t="s">
        <v>141</v>
      </c>
      <c r="K15" s="15" t="s">
        <v>144</v>
      </c>
      <c r="L15" s="15" t="s">
        <v>146</v>
      </c>
      <c r="M15" s="15">
        <v>0.48099999999999998</v>
      </c>
      <c r="N15" s="15">
        <v>0.442</v>
      </c>
      <c r="O15" s="15">
        <v>4.3999999999999997E-2</v>
      </c>
      <c r="P15" s="15">
        <v>0.35699999999999998</v>
      </c>
      <c r="Q15" s="15">
        <v>0.25800000000000001</v>
      </c>
      <c r="R15" s="15">
        <v>0.48199999999999998</v>
      </c>
      <c r="S15" s="15">
        <v>10.083</v>
      </c>
      <c r="U15" s="15">
        <v>-1.0999999999999999E-2</v>
      </c>
      <c r="V15" s="15">
        <v>100</v>
      </c>
    </row>
    <row r="16" spans="1:22" x14ac:dyDescent="0.25">
      <c r="B16" s="15" t="s">
        <v>122</v>
      </c>
      <c r="C16" s="15" t="s">
        <v>207</v>
      </c>
      <c r="D16" s="15" t="s">
        <v>209</v>
      </c>
      <c r="E16" s="15">
        <v>2023</v>
      </c>
      <c r="F16" s="15" t="s">
        <v>162</v>
      </c>
      <c r="G16" s="15" t="s">
        <v>133</v>
      </c>
      <c r="H16" s="15" t="s">
        <v>136</v>
      </c>
      <c r="I16" s="15" t="s">
        <v>139</v>
      </c>
      <c r="J16" s="15" t="s">
        <v>141</v>
      </c>
      <c r="K16" s="15" t="s">
        <v>144</v>
      </c>
      <c r="L16" s="15" t="s">
        <v>354</v>
      </c>
      <c r="M16" s="15">
        <v>0.218</v>
      </c>
      <c r="N16" s="15">
        <v>0.19900000000000001</v>
      </c>
      <c r="O16" s="15">
        <v>1.7000000000000001E-2</v>
      </c>
      <c r="P16" s="15">
        <v>0.14899999999999999</v>
      </c>
      <c r="Q16" s="15">
        <v>9.6000000000000002E-2</v>
      </c>
      <c r="R16" s="15">
        <v>0.254</v>
      </c>
      <c r="S16" s="15">
        <v>9.7530000000000001</v>
      </c>
      <c r="U16" s="15">
        <v>-1.0999999999999999E-2</v>
      </c>
      <c r="V16" s="15">
        <v>140</v>
      </c>
    </row>
    <row r="17" spans="2:22" x14ac:dyDescent="0.25">
      <c r="B17" s="15" t="s">
        <v>122</v>
      </c>
      <c r="C17" s="15" t="s">
        <v>207</v>
      </c>
      <c r="D17" s="15" t="s">
        <v>210</v>
      </c>
      <c r="E17" s="15">
        <v>2023</v>
      </c>
      <c r="F17" s="15" t="s">
        <v>162</v>
      </c>
      <c r="G17" s="15" t="s">
        <v>133</v>
      </c>
      <c r="H17" s="15" t="s">
        <v>136</v>
      </c>
      <c r="I17" s="15" t="s">
        <v>139</v>
      </c>
      <c r="J17" s="15" t="s">
        <v>141</v>
      </c>
      <c r="K17" s="15" t="s">
        <v>144</v>
      </c>
      <c r="L17" s="15" t="s">
        <v>316</v>
      </c>
      <c r="M17" s="15">
        <v>0.13900000000000001</v>
      </c>
      <c r="N17" s="15">
        <v>0.17100000000000001</v>
      </c>
      <c r="O17" s="15">
        <v>4.0000000000000001E-3</v>
      </c>
      <c r="P17" s="15">
        <v>0.10299999999999999</v>
      </c>
      <c r="Q17" s="15">
        <v>7.1999999999999995E-2</v>
      </c>
      <c r="R17" s="15">
        <v>0.157</v>
      </c>
      <c r="S17" s="15">
        <v>9.6219999999999999</v>
      </c>
      <c r="U17" s="15">
        <v>-1.0999999999999999E-2</v>
      </c>
      <c r="V17" s="15">
        <v>1690</v>
      </c>
    </row>
    <row r="18" spans="2:22" x14ac:dyDescent="0.25">
      <c r="B18" s="15" t="s">
        <v>122</v>
      </c>
      <c r="C18" s="15" t="s">
        <v>207</v>
      </c>
      <c r="D18" s="15" t="s">
        <v>210</v>
      </c>
      <c r="E18" s="15">
        <v>2023</v>
      </c>
      <c r="F18" s="15" t="s">
        <v>162</v>
      </c>
      <c r="G18" s="15" t="s">
        <v>133</v>
      </c>
      <c r="H18" s="15" t="s">
        <v>136</v>
      </c>
      <c r="I18" s="15" t="s">
        <v>139</v>
      </c>
      <c r="J18" s="15" t="s">
        <v>141</v>
      </c>
      <c r="K18" s="15" t="s">
        <v>144</v>
      </c>
      <c r="L18" s="15" t="s">
        <v>317</v>
      </c>
      <c r="M18" s="15">
        <v>0.22900000000000001</v>
      </c>
      <c r="N18" s="15">
        <v>0.36899999999999999</v>
      </c>
      <c r="O18" s="15">
        <v>7.0000000000000001E-3</v>
      </c>
      <c r="P18" s="15">
        <v>0.153</v>
      </c>
      <c r="Q18" s="15">
        <v>0.10199999999999999</v>
      </c>
      <c r="R18" s="15">
        <v>0.23599999999999999</v>
      </c>
      <c r="S18" s="15">
        <v>9.6310000000000002</v>
      </c>
      <c r="U18" s="15">
        <v>-1.0999999999999999E-2</v>
      </c>
      <c r="V18" s="15">
        <v>2830</v>
      </c>
    </row>
    <row r="19" spans="2:22" x14ac:dyDescent="0.25">
      <c r="B19" s="15" t="s">
        <v>122</v>
      </c>
      <c r="C19" s="15" t="s">
        <v>207</v>
      </c>
      <c r="D19" s="15" t="s">
        <v>210</v>
      </c>
      <c r="E19" s="15">
        <v>2023</v>
      </c>
      <c r="F19" s="15" t="s">
        <v>162</v>
      </c>
      <c r="G19" s="15" t="s">
        <v>133</v>
      </c>
      <c r="H19" s="15" t="s">
        <v>136</v>
      </c>
      <c r="I19" s="15" t="s">
        <v>139</v>
      </c>
      <c r="J19" s="15" t="s">
        <v>141</v>
      </c>
      <c r="K19" s="15" t="s">
        <v>144</v>
      </c>
      <c r="L19" s="15" t="s">
        <v>318</v>
      </c>
      <c r="M19" s="15">
        <v>0.28599999999999998</v>
      </c>
      <c r="N19" s="15">
        <v>0.41199999999999998</v>
      </c>
      <c r="O19" s="15">
        <v>1.4E-2</v>
      </c>
      <c r="P19" s="15">
        <v>0.188</v>
      </c>
      <c r="Q19" s="15">
        <v>0.121</v>
      </c>
      <c r="R19" s="15">
        <v>0.29199999999999998</v>
      </c>
      <c r="S19" s="15">
        <v>9.6440000000000001</v>
      </c>
      <c r="U19" s="15">
        <v>-1.0999999999999999E-2</v>
      </c>
      <c r="V19" s="15">
        <v>900</v>
      </c>
    </row>
    <row r="20" spans="2:22" x14ac:dyDescent="0.25">
      <c r="B20" s="15" t="s">
        <v>122</v>
      </c>
      <c r="C20" s="15" t="s">
        <v>207</v>
      </c>
      <c r="D20" s="15" t="s">
        <v>210</v>
      </c>
      <c r="E20" s="15">
        <v>2023</v>
      </c>
      <c r="F20" s="15" t="s">
        <v>162</v>
      </c>
      <c r="G20" s="15" t="s">
        <v>133</v>
      </c>
      <c r="H20" s="15" t="s">
        <v>136</v>
      </c>
      <c r="I20" s="15" t="s">
        <v>139</v>
      </c>
      <c r="J20" s="15" t="s">
        <v>141</v>
      </c>
      <c r="K20" s="15" t="s">
        <v>144</v>
      </c>
      <c r="L20" s="15" t="s">
        <v>319</v>
      </c>
      <c r="M20" s="15">
        <v>0.39800000000000002</v>
      </c>
      <c r="N20" s="15">
        <v>0.57899999999999996</v>
      </c>
      <c r="O20" s="15">
        <v>0.02</v>
      </c>
      <c r="P20" s="15">
        <v>0.24</v>
      </c>
      <c r="Q20" s="15">
        <v>0.159</v>
      </c>
      <c r="R20" s="15">
        <v>0.38400000000000001</v>
      </c>
      <c r="S20" s="15">
        <v>9.6440000000000001</v>
      </c>
      <c r="U20" s="15">
        <v>-1.0999999999999999E-2</v>
      </c>
      <c r="V20" s="15">
        <v>860</v>
      </c>
    </row>
    <row r="21" spans="2:22" x14ac:dyDescent="0.25">
      <c r="B21" s="15" t="s">
        <v>122</v>
      </c>
      <c r="C21" s="15" t="s">
        <v>207</v>
      </c>
      <c r="D21" s="15" t="s">
        <v>210</v>
      </c>
      <c r="E21" s="15">
        <v>2023</v>
      </c>
      <c r="F21" s="15" t="s">
        <v>162</v>
      </c>
      <c r="G21" s="15" t="s">
        <v>133</v>
      </c>
      <c r="H21" s="15" t="s">
        <v>136</v>
      </c>
      <c r="I21" s="15" t="s">
        <v>139</v>
      </c>
      <c r="J21" s="15" t="s">
        <v>141</v>
      </c>
      <c r="K21" s="15" t="s">
        <v>144</v>
      </c>
      <c r="L21" s="15" t="s">
        <v>320</v>
      </c>
      <c r="M21" s="15">
        <v>0.47699999999999998</v>
      </c>
      <c r="N21" s="15">
        <v>0.59199999999999997</v>
      </c>
      <c r="O21" s="15">
        <v>3.6999999999999998E-2</v>
      </c>
      <c r="P21" s="15">
        <v>0.311</v>
      </c>
      <c r="Q21" s="15">
        <v>0.17299999999999999</v>
      </c>
      <c r="R21" s="15">
        <v>0.54100000000000004</v>
      </c>
      <c r="S21" s="15">
        <v>9.74</v>
      </c>
      <c r="U21" s="15">
        <v>-1.0999999999999999E-2</v>
      </c>
      <c r="V21" s="15">
        <v>250</v>
      </c>
    </row>
    <row r="22" spans="2:22" x14ac:dyDescent="0.25">
      <c r="B22" s="15" t="s">
        <v>122</v>
      </c>
      <c r="C22" s="15" t="s">
        <v>207</v>
      </c>
      <c r="D22" s="15" t="s">
        <v>210</v>
      </c>
      <c r="E22" s="15">
        <v>2023</v>
      </c>
      <c r="F22" s="15" t="s">
        <v>162</v>
      </c>
      <c r="G22" s="15" t="s">
        <v>133</v>
      </c>
      <c r="H22" s="15" t="s">
        <v>136</v>
      </c>
      <c r="I22" s="15" t="s">
        <v>139</v>
      </c>
      <c r="J22" s="15" t="s">
        <v>141</v>
      </c>
      <c r="K22" s="15" t="s">
        <v>144</v>
      </c>
      <c r="L22" s="15" t="s">
        <v>146</v>
      </c>
      <c r="M22" s="15">
        <v>0.44800000000000001</v>
      </c>
      <c r="N22" s="15">
        <v>0.44700000000000001</v>
      </c>
      <c r="O22" s="15">
        <v>4.4999999999999998E-2</v>
      </c>
      <c r="P22" s="15">
        <v>0.32700000000000001</v>
      </c>
      <c r="Q22" s="15">
        <v>0.222</v>
      </c>
      <c r="R22" s="15">
        <v>0.45</v>
      </c>
      <c r="S22" s="15">
        <v>9.8369999999999997</v>
      </c>
      <c r="U22" s="15">
        <v>-1.0999999999999999E-2</v>
      </c>
      <c r="V22" s="15">
        <v>100</v>
      </c>
    </row>
    <row r="23" spans="2:22" x14ac:dyDescent="0.25">
      <c r="B23" s="15" t="s">
        <v>122</v>
      </c>
      <c r="C23" s="15" t="s">
        <v>207</v>
      </c>
      <c r="D23" s="15" t="s">
        <v>210</v>
      </c>
      <c r="E23" s="15">
        <v>2023</v>
      </c>
      <c r="F23" s="15" t="s">
        <v>162</v>
      </c>
      <c r="G23" s="15" t="s">
        <v>133</v>
      </c>
      <c r="H23" s="15" t="s">
        <v>136</v>
      </c>
      <c r="I23" s="15" t="s">
        <v>139</v>
      </c>
      <c r="J23" s="15" t="s">
        <v>141</v>
      </c>
      <c r="K23" s="15" t="s">
        <v>144</v>
      </c>
      <c r="L23" s="15" t="s">
        <v>354</v>
      </c>
      <c r="M23" s="15">
        <v>0.20200000000000001</v>
      </c>
      <c r="N23" s="15">
        <v>0.186</v>
      </c>
      <c r="O23" s="15">
        <v>1.6E-2</v>
      </c>
      <c r="P23" s="15">
        <v>0.14499999999999999</v>
      </c>
      <c r="Q23" s="15">
        <v>9.5000000000000001E-2</v>
      </c>
      <c r="R23" s="15">
        <v>0.22700000000000001</v>
      </c>
      <c r="S23" s="15">
        <v>9.5120000000000005</v>
      </c>
      <c r="U23" s="15">
        <v>-1.0999999999999999E-2</v>
      </c>
      <c r="V23" s="15">
        <v>140</v>
      </c>
    </row>
    <row r="24" spans="2:22" x14ac:dyDescent="0.25">
      <c r="B24" s="15" t="s">
        <v>122</v>
      </c>
      <c r="C24" s="15" t="s">
        <v>207</v>
      </c>
      <c r="D24" s="15" t="s">
        <v>211</v>
      </c>
      <c r="E24" s="15">
        <v>2023</v>
      </c>
      <c r="F24" s="15" t="s">
        <v>162</v>
      </c>
      <c r="G24" s="15" t="s">
        <v>133</v>
      </c>
      <c r="H24" s="15" t="s">
        <v>136</v>
      </c>
      <c r="I24" s="15" t="s">
        <v>139</v>
      </c>
      <c r="J24" s="15" t="s">
        <v>141</v>
      </c>
      <c r="K24" s="15" t="s">
        <v>144</v>
      </c>
      <c r="L24" s="15" t="s">
        <v>316</v>
      </c>
      <c r="M24" s="15">
        <v>0.13200000000000001</v>
      </c>
      <c r="N24" s="15">
        <v>0.17299999999999999</v>
      </c>
      <c r="O24" s="15">
        <v>4.0000000000000001E-3</v>
      </c>
      <c r="P24" s="15">
        <v>9.6000000000000002E-2</v>
      </c>
      <c r="Q24" s="15">
        <v>6.7000000000000004E-2</v>
      </c>
      <c r="R24" s="15">
        <v>0.14799999999999999</v>
      </c>
      <c r="S24" s="15">
        <v>9.6219999999999999</v>
      </c>
      <c r="U24" s="15">
        <v>-1.0999999999999999E-2</v>
      </c>
      <c r="V24" s="15">
        <v>1690</v>
      </c>
    </row>
    <row r="25" spans="2:22" x14ac:dyDescent="0.25">
      <c r="B25" s="15" t="s">
        <v>122</v>
      </c>
      <c r="C25" s="15" t="s">
        <v>207</v>
      </c>
      <c r="D25" s="15" t="s">
        <v>211</v>
      </c>
      <c r="E25" s="15">
        <v>2023</v>
      </c>
      <c r="F25" s="15" t="s">
        <v>162</v>
      </c>
      <c r="G25" s="15" t="s">
        <v>133</v>
      </c>
      <c r="H25" s="15" t="s">
        <v>136</v>
      </c>
      <c r="I25" s="15" t="s">
        <v>139</v>
      </c>
      <c r="J25" s="15" t="s">
        <v>141</v>
      </c>
      <c r="K25" s="15" t="s">
        <v>144</v>
      </c>
      <c r="L25" s="15" t="s">
        <v>317</v>
      </c>
      <c r="M25" s="15">
        <v>0.217</v>
      </c>
      <c r="N25" s="15">
        <v>0.34200000000000003</v>
      </c>
      <c r="O25" s="15">
        <v>6.0000000000000001E-3</v>
      </c>
      <c r="P25" s="15">
        <v>0.14399999999999999</v>
      </c>
      <c r="Q25" s="15">
        <v>9.7000000000000003E-2</v>
      </c>
      <c r="R25" s="15">
        <v>0.223</v>
      </c>
      <c r="S25" s="15">
        <v>9.6310000000000002</v>
      </c>
      <c r="U25" s="15">
        <v>-1.0999999999999999E-2</v>
      </c>
      <c r="V25" s="15">
        <v>2830</v>
      </c>
    </row>
    <row r="26" spans="2:22" x14ac:dyDescent="0.25">
      <c r="B26" s="15" t="s">
        <v>122</v>
      </c>
      <c r="C26" s="15" t="s">
        <v>207</v>
      </c>
      <c r="D26" s="15" t="s">
        <v>211</v>
      </c>
      <c r="E26" s="15">
        <v>2023</v>
      </c>
      <c r="F26" s="15" t="s">
        <v>162</v>
      </c>
      <c r="G26" s="15" t="s">
        <v>133</v>
      </c>
      <c r="H26" s="15" t="s">
        <v>136</v>
      </c>
      <c r="I26" s="15" t="s">
        <v>139</v>
      </c>
      <c r="J26" s="15" t="s">
        <v>141</v>
      </c>
      <c r="K26" s="15" t="s">
        <v>144</v>
      </c>
      <c r="L26" s="15" t="s">
        <v>318</v>
      </c>
      <c r="M26" s="15">
        <v>0.27500000000000002</v>
      </c>
      <c r="N26" s="15">
        <v>0.42299999999999999</v>
      </c>
      <c r="O26" s="15">
        <v>1.4E-2</v>
      </c>
      <c r="P26" s="15">
        <v>0.17399999999999999</v>
      </c>
      <c r="Q26" s="15">
        <v>0.112</v>
      </c>
      <c r="R26" s="15">
        <v>0.27300000000000002</v>
      </c>
      <c r="S26" s="15">
        <v>9.6440000000000001</v>
      </c>
      <c r="U26" s="15">
        <v>-1.0999999999999999E-2</v>
      </c>
      <c r="V26" s="15">
        <v>900</v>
      </c>
    </row>
    <row r="27" spans="2:22" x14ac:dyDescent="0.25">
      <c r="B27" s="15" t="s">
        <v>122</v>
      </c>
      <c r="C27" s="15" t="s">
        <v>207</v>
      </c>
      <c r="D27" s="15" t="s">
        <v>211</v>
      </c>
      <c r="E27" s="15">
        <v>2023</v>
      </c>
      <c r="F27" s="15" t="s">
        <v>162</v>
      </c>
      <c r="G27" s="15" t="s">
        <v>133</v>
      </c>
      <c r="H27" s="15" t="s">
        <v>136</v>
      </c>
      <c r="I27" s="15" t="s">
        <v>139</v>
      </c>
      <c r="J27" s="15" t="s">
        <v>141</v>
      </c>
      <c r="K27" s="15" t="s">
        <v>144</v>
      </c>
      <c r="L27" s="15" t="s">
        <v>319</v>
      </c>
      <c r="M27" s="15">
        <v>0.376</v>
      </c>
      <c r="N27" s="15">
        <v>0.56799999999999995</v>
      </c>
      <c r="O27" s="15">
        <v>1.9E-2</v>
      </c>
      <c r="P27" s="15">
        <v>0.22</v>
      </c>
      <c r="Q27" s="15">
        <v>0.14799999999999999</v>
      </c>
      <c r="R27" s="15">
        <v>0.35699999999999998</v>
      </c>
      <c r="S27" s="15">
        <v>9.6440000000000001</v>
      </c>
      <c r="U27" s="15">
        <v>-1.0999999999999999E-2</v>
      </c>
      <c r="V27" s="15">
        <v>860</v>
      </c>
    </row>
    <row r="28" spans="2:22" x14ac:dyDescent="0.25">
      <c r="B28" s="15" t="s">
        <v>122</v>
      </c>
      <c r="C28" s="15" t="s">
        <v>207</v>
      </c>
      <c r="D28" s="15" t="s">
        <v>211</v>
      </c>
      <c r="E28" s="15">
        <v>2023</v>
      </c>
      <c r="F28" s="15" t="s">
        <v>162</v>
      </c>
      <c r="G28" s="15" t="s">
        <v>133</v>
      </c>
      <c r="H28" s="15" t="s">
        <v>136</v>
      </c>
      <c r="I28" s="15" t="s">
        <v>139</v>
      </c>
      <c r="J28" s="15" t="s">
        <v>141</v>
      </c>
      <c r="K28" s="15" t="s">
        <v>144</v>
      </c>
      <c r="L28" s="15" t="s">
        <v>320</v>
      </c>
      <c r="M28" s="15">
        <v>0.44900000000000001</v>
      </c>
      <c r="N28" s="15">
        <v>0.61299999999999999</v>
      </c>
      <c r="O28" s="15">
        <v>3.9E-2</v>
      </c>
      <c r="P28" s="15">
        <v>0.27800000000000002</v>
      </c>
      <c r="Q28" s="15">
        <v>0.153</v>
      </c>
      <c r="R28" s="15">
        <v>0.46600000000000003</v>
      </c>
      <c r="S28" s="15">
        <v>9.74</v>
      </c>
      <c r="U28" s="15">
        <v>-1.0999999999999999E-2</v>
      </c>
      <c r="V28" s="15">
        <v>250</v>
      </c>
    </row>
    <row r="29" spans="2:22" x14ac:dyDescent="0.25">
      <c r="B29" s="15" t="s">
        <v>122</v>
      </c>
      <c r="C29" s="15" t="s">
        <v>207</v>
      </c>
      <c r="D29" s="15" t="s">
        <v>211</v>
      </c>
      <c r="E29" s="15">
        <v>2023</v>
      </c>
      <c r="F29" s="15" t="s">
        <v>162</v>
      </c>
      <c r="G29" s="15" t="s">
        <v>133</v>
      </c>
      <c r="H29" s="15" t="s">
        <v>136</v>
      </c>
      <c r="I29" s="15" t="s">
        <v>139</v>
      </c>
      <c r="J29" s="15" t="s">
        <v>141</v>
      </c>
      <c r="K29" s="15" t="s">
        <v>144</v>
      </c>
      <c r="L29" s="15" t="s">
        <v>146</v>
      </c>
      <c r="M29" s="15">
        <v>0.40699999999999997</v>
      </c>
      <c r="N29" s="15">
        <v>0.40500000000000003</v>
      </c>
      <c r="O29" s="15">
        <v>0.04</v>
      </c>
      <c r="P29" s="15">
        <v>0.29699999999999999</v>
      </c>
      <c r="Q29" s="15">
        <v>0.20399999999999999</v>
      </c>
      <c r="R29" s="15">
        <v>0.41</v>
      </c>
      <c r="S29" s="15">
        <v>9.8369999999999997</v>
      </c>
      <c r="U29" s="15">
        <v>-1.0999999999999999E-2</v>
      </c>
      <c r="V29" s="15">
        <v>100</v>
      </c>
    </row>
    <row r="30" spans="2:22" x14ac:dyDescent="0.25">
      <c r="B30" s="15" t="s">
        <v>122</v>
      </c>
      <c r="C30" s="15" t="s">
        <v>207</v>
      </c>
      <c r="D30" s="15" t="s">
        <v>211</v>
      </c>
      <c r="E30" s="15">
        <v>2023</v>
      </c>
      <c r="F30" s="15" t="s">
        <v>162</v>
      </c>
      <c r="G30" s="15" t="s">
        <v>133</v>
      </c>
      <c r="H30" s="15" t="s">
        <v>136</v>
      </c>
      <c r="I30" s="15" t="s">
        <v>139</v>
      </c>
      <c r="J30" s="15" t="s">
        <v>141</v>
      </c>
      <c r="K30" s="15" t="s">
        <v>144</v>
      </c>
      <c r="L30" s="15" t="s">
        <v>354</v>
      </c>
      <c r="M30" s="15">
        <v>0.189</v>
      </c>
      <c r="N30" s="15">
        <v>0.17699999999999999</v>
      </c>
      <c r="O30" s="15">
        <v>1.4999999999999999E-2</v>
      </c>
      <c r="P30" s="15">
        <v>0.13600000000000001</v>
      </c>
      <c r="Q30" s="15">
        <v>8.6999999999999994E-2</v>
      </c>
      <c r="R30" s="15">
        <v>0.218</v>
      </c>
      <c r="S30" s="15">
        <v>9.5120000000000005</v>
      </c>
      <c r="U30" s="15">
        <v>-1.0999999999999999E-2</v>
      </c>
      <c r="V30" s="15">
        <v>140</v>
      </c>
    </row>
    <row r="31" spans="2:22" x14ac:dyDescent="0.25">
      <c r="B31" s="15" t="s">
        <v>122</v>
      </c>
      <c r="C31" s="15" t="s">
        <v>207</v>
      </c>
      <c r="D31" s="15" t="s">
        <v>212</v>
      </c>
      <c r="E31" s="15">
        <v>2023</v>
      </c>
      <c r="F31" s="15" t="s">
        <v>162</v>
      </c>
      <c r="G31" s="15" t="s">
        <v>133</v>
      </c>
      <c r="H31" s="15" t="s">
        <v>136</v>
      </c>
      <c r="I31" s="15" t="s">
        <v>139</v>
      </c>
      <c r="J31" s="15" t="s">
        <v>141</v>
      </c>
      <c r="K31" s="15" t="s">
        <v>144</v>
      </c>
      <c r="L31" s="15" t="s">
        <v>316</v>
      </c>
      <c r="M31" s="15">
        <v>0.126</v>
      </c>
      <c r="N31" s="15">
        <v>0.154</v>
      </c>
      <c r="O31" s="15">
        <v>4.0000000000000001E-3</v>
      </c>
      <c r="P31" s="15">
        <v>9.1999999999999998E-2</v>
      </c>
      <c r="Q31" s="15">
        <v>6.6000000000000003E-2</v>
      </c>
      <c r="R31" s="15">
        <v>0.14099999999999999</v>
      </c>
      <c r="S31" s="15">
        <v>9.4290000000000003</v>
      </c>
      <c r="U31" s="15">
        <v>-1.0999999999999999E-2</v>
      </c>
      <c r="V31" s="15">
        <v>1690</v>
      </c>
    </row>
    <row r="32" spans="2:22" x14ac:dyDescent="0.25">
      <c r="B32" s="15" t="s">
        <v>122</v>
      </c>
      <c r="C32" s="15" t="s">
        <v>207</v>
      </c>
      <c r="D32" s="15" t="s">
        <v>212</v>
      </c>
      <c r="E32" s="15">
        <v>2023</v>
      </c>
      <c r="F32" s="15" t="s">
        <v>162</v>
      </c>
      <c r="G32" s="15" t="s">
        <v>133</v>
      </c>
      <c r="H32" s="15" t="s">
        <v>136</v>
      </c>
      <c r="I32" s="15" t="s">
        <v>139</v>
      </c>
      <c r="J32" s="15" t="s">
        <v>141</v>
      </c>
      <c r="K32" s="15" t="s">
        <v>144</v>
      </c>
      <c r="L32" s="15" t="s">
        <v>317</v>
      </c>
      <c r="M32" s="15">
        <v>0.20799999999999999</v>
      </c>
      <c r="N32" s="15">
        <v>0.32</v>
      </c>
      <c r="O32" s="15">
        <v>6.0000000000000001E-3</v>
      </c>
      <c r="P32" s="15">
        <v>0.13900000000000001</v>
      </c>
      <c r="Q32" s="15">
        <v>9.4E-2</v>
      </c>
      <c r="R32" s="15">
        <v>0.21299999999999999</v>
      </c>
      <c r="S32" s="15">
        <v>9.44</v>
      </c>
      <c r="U32" s="15">
        <v>-1.0999999999999999E-2</v>
      </c>
      <c r="V32" s="15">
        <v>2830</v>
      </c>
    </row>
    <row r="33" spans="2:22" x14ac:dyDescent="0.25">
      <c r="B33" s="15" t="s">
        <v>122</v>
      </c>
      <c r="C33" s="15" t="s">
        <v>207</v>
      </c>
      <c r="D33" s="15" t="s">
        <v>212</v>
      </c>
      <c r="E33" s="15">
        <v>2023</v>
      </c>
      <c r="F33" s="15" t="s">
        <v>162</v>
      </c>
      <c r="G33" s="15" t="s">
        <v>133</v>
      </c>
      <c r="H33" s="15" t="s">
        <v>136</v>
      </c>
      <c r="I33" s="15" t="s">
        <v>139</v>
      </c>
      <c r="J33" s="15" t="s">
        <v>141</v>
      </c>
      <c r="K33" s="15" t="s">
        <v>144</v>
      </c>
      <c r="L33" s="15" t="s">
        <v>318</v>
      </c>
      <c r="M33" s="15">
        <v>0.26200000000000001</v>
      </c>
      <c r="N33" s="15">
        <v>0.40699999999999997</v>
      </c>
      <c r="O33" s="15">
        <v>1.4E-2</v>
      </c>
      <c r="P33" s="15">
        <v>0.16400000000000001</v>
      </c>
      <c r="Q33" s="15">
        <v>0.105</v>
      </c>
      <c r="R33" s="15">
        <v>0.25700000000000001</v>
      </c>
      <c r="S33" s="15">
        <v>9.4469999999999992</v>
      </c>
      <c r="U33" s="15">
        <v>-1.0999999999999999E-2</v>
      </c>
      <c r="V33" s="15">
        <v>900</v>
      </c>
    </row>
    <row r="34" spans="2:22" x14ac:dyDescent="0.25">
      <c r="B34" s="15" t="s">
        <v>122</v>
      </c>
      <c r="C34" s="15" t="s">
        <v>207</v>
      </c>
      <c r="D34" s="15" t="s">
        <v>212</v>
      </c>
      <c r="E34" s="15">
        <v>2023</v>
      </c>
      <c r="F34" s="15" t="s">
        <v>162</v>
      </c>
      <c r="G34" s="15" t="s">
        <v>133</v>
      </c>
      <c r="H34" s="15" t="s">
        <v>136</v>
      </c>
      <c r="I34" s="15" t="s">
        <v>139</v>
      </c>
      <c r="J34" s="15" t="s">
        <v>141</v>
      </c>
      <c r="K34" s="15" t="s">
        <v>144</v>
      </c>
      <c r="L34" s="15" t="s">
        <v>319</v>
      </c>
      <c r="M34" s="15">
        <v>0.35199999999999998</v>
      </c>
      <c r="N34" s="15">
        <v>0.52700000000000002</v>
      </c>
      <c r="O34" s="15">
        <v>1.7999999999999999E-2</v>
      </c>
      <c r="P34" s="15">
        <v>0.20799999999999999</v>
      </c>
      <c r="Q34" s="15">
        <v>0.13900000000000001</v>
      </c>
      <c r="R34" s="15">
        <v>0.32900000000000001</v>
      </c>
      <c r="S34" s="15">
        <v>9.4450000000000003</v>
      </c>
      <c r="U34" s="15">
        <v>-1.0999999999999999E-2</v>
      </c>
      <c r="V34" s="15">
        <v>860</v>
      </c>
    </row>
    <row r="35" spans="2:22" x14ac:dyDescent="0.25">
      <c r="B35" s="15" t="s">
        <v>122</v>
      </c>
      <c r="C35" s="15" t="s">
        <v>207</v>
      </c>
      <c r="D35" s="15" t="s">
        <v>212</v>
      </c>
      <c r="E35" s="15">
        <v>2023</v>
      </c>
      <c r="F35" s="15" t="s">
        <v>162</v>
      </c>
      <c r="G35" s="15" t="s">
        <v>133</v>
      </c>
      <c r="H35" s="15" t="s">
        <v>136</v>
      </c>
      <c r="I35" s="15" t="s">
        <v>139</v>
      </c>
      <c r="J35" s="15" t="s">
        <v>141</v>
      </c>
      <c r="K35" s="15" t="s">
        <v>144</v>
      </c>
      <c r="L35" s="15" t="s">
        <v>320</v>
      </c>
      <c r="M35" s="15">
        <v>0.42599999999999999</v>
      </c>
      <c r="N35" s="15">
        <v>0.59599999999999997</v>
      </c>
      <c r="O35" s="15">
        <v>3.7999999999999999E-2</v>
      </c>
      <c r="P35" s="15">
        <v>0.25700000000000001</v>
      </c>
      <c r="Q35" s="15">
        <v>0.14699999999999999</v>
      </c>
      <c r="R35" s="15">
        <v>0.42199999999999999</v>
      </c>
      <c r="S35" s="15">
        <v>9.5419999999999998</v>
      </c>
      <c r="U35" s="15">
        <v>-1.0999999999999999E-2</v>
      </c>
      <c r="V35" s="15">
        <v>250</v>
      </c>
    </row>
    <row r="36" spans="2:22" x14ac:dyDescent="0.25">
      <c r="B36" s="15" t="s">
        <v>122</v>
      </c>
      <c r="C36" s="15" t="s">
        <v>207</v>
      </c>
      <c r="D36" s="15" t="s">
        <v>212</v>
      </c>
      <c r="E36" s="15">
        <v>2023</v>
      </c>
      <c r="F36" s="15" t="s">
        <v>162</v>
      </c>
      <c r="G36" s="15" t="s">
        <v>133</v>
      </c>
      <c r="H36" s="15" t="s">
        <v>136</v>
      </c>
      <c r="I36" s="15" t="s">
        <v>139</v>
      </c>
      <c r="J36" s="15" t="s">
        <v>141</v>
      </c>
      <c r="K36" s="15" t="s">
        <v>144</v>
      </c>
      <c r="L36" s="15" t="s">
        <v>146</v>
      </c>
      <c r="M36" s="15">
        <v>0.372</v>
      </c>
      <c r="N36" s="15">
        <v>0.35899999999999999</v>
      </c>
      <c r="O36" s="15">
        <v>3.5999999999999997E-2</v>
      </c>
      <c r="P36" s="15">
        <v>0.25900000000000001</v>
      </c>
      <c r="Q36" s="15">
        <v>0.183</v>
      </c>
      <c r="R36" s="15">
        <v>0.41499999999999998</v>
      </c>
      <c r="S36" s="15">
        <v>9.6370000000000005</v>
      </c>
      <c r="U36" s="15">
        <v>-1.0999999999999999E-2</v>
      </c>
      <c r="V36" s="15">
        <v>100</v>
      </c>
    </row>
    <row r="37" spans="2:22" x14ac:dyDescent="0.25">
      <c r="B37" s="15" t="s">
        <v>122</v>
      </c>
      <c r="C37" s="15" t="s">
        <v>207</v>
      </c>
      <c r="D37" s="15" t="s">
        <v>212</v>
      </c>
      <c r="E37" s="15">
        <v>2023</v>
      </c>
      <c r="F37" s="15" t="s">
        <v>162</v>
      </c>
      <c r="G37" s="15" t="s">
        <v>133</v>
      </c>
      <c r="H37" s="15" t="s">
        <v>136</v>
      </c>
      <c r="I37" s="15" t="s">
        <v>139</v>
      </c>
      <c r="J37" s="15" t="s">
        <v>141</v>
      </c>
      <c r="K37" s="15" t="s">
        <v>144</v>
      </c>
      <c r="L37" s="15" t="s">
        <v>354</v>
      </c>
      <c r="M37" s="15">
        <v>0.17899999999999999</v>
      </c>
      <c r="N37" s="15">
        <v>0.16600000000000001</v>
      </c>
      <c r="O37" s="15">
        <v>1.4E-2</v>
      </c>
      <c r="P37" s="15">
        <v>0.13400000000000001</v>
      </c>
      <c r="Q37" s="15">
        <v>8.5000000000000006E-2</v>
      </c>
      <c r="R37" s="15">
        <v>0.20699999999999999</v>
      </c>
      <c r="S37" s="15">
        <v>9.3179999999999996</v>
      </c>
      <c r="U37" s="15">
        <v>-1.0999999999999999E-2</v>
      </c>
      <c r="V37" s="15">
        <v>140</v>
      </c>
    </row>
    <row r="38" spans="2:22" x14ac:dyDescent="0.25">
      <c r="B38" s="15" t="s">
        <v>122</v>
      </c>
      <c r="C38" s="15" t="s">
        <v>207</v>
      </c>
      <c r="D38" s="15" t="s">
        <v>213</v>
      </c>
      <c r="E38" s="15">
        <v>2023</v>
      </c>
      <c r="F38" s="15" t="s">
        <v>162</v>
      </c>
      <c r="G38" s="15" t="s">
        <v>133</v>
      </c>
      <c r="H38" s="15" t="s">
        <v>136</v>
      </c>
      <c r="I38" s="15" t="s">
        <v>139</v>
      </c>
      <c r="J38" s="15" t="s">
        <v>141</v>
      </c>
      <c r="K38" s="15" t="s">
        <v>144</v>
      </c>
      <c r="L38" s="15" t="s">
        <v>316</v>
      </c>
      <c r="M38" s="15">
        <v>0.122</v>
      </c>
      <c r="N38" s="15">
        <v>0.14299999999999999</v>
      </c>
      <c r="O38" s="15">
        <v>3.0000000000000001E-3</v>
      </c>
      <c r="P38" s="15">
        <v>0.09</v>
      </c>
      <c r="Q38" s="15">
        <v>6.4000000000000001E-2</v>
      </c>
      <c r="R38" s="15">
        <v>0.13600000000000001</v>
      </c>
      <c r="S38" s="15">
        <v>9.43</v>
      </c>
      <c r="U38" s="15">
        <v>-1.0999999999999999E-2</v>
      </c>
      <c r="V38" s="15">
        <v>1690</v>
      </c>
    </row>
    <row r="39" spans="2:22" x14ac:dyDescent="0.25">
      <c r="B39" s="15" t="s">
        <v>122</v>
      </c>
      <c r="C39" s="15" t="s">
        <v>207</v>
      </c>
      <c r="D39" s="15" t="s">
        <v>213</v>
      </c>
      <c r="E39" s="15">
        <v>2023</v>
      </c>
      <c r="F39" s="15" t="s">
        <v>162</v>
      </c>
      <c r="G39" s="15" t="s">
        <v>133</v>
      </c>
      <c r="H39" s="15" t="s">
        <v>136</v>
      </c>
      <c r="I39" s="15" t="s">
        <v>139</v>
      </c>
      <c r="J39" s="15" t="s">
        <v>141</v>
      </c>
      <c r="K39" s="15" t="s">
        <v>144</v>
      </c>
      <c r="L39" s="15" t="s">
        <v>317</v>
      </c>
      <c r="M39" s="15">
        <v>0.20300000000000001</v>
      </c>
      <c r="N39" s="15">
        <v>0.3</v>
      </c>
      <c r="O39" s="15">
        <v>6.0000000000000001E-3</v>
      </c>
      <c r="P39" s="15">
        <v>0.13500000000000001</v>
      </c>
      <c r="Q39" s="15">
        <v>9.0999999999999998E-2</v>
      </c>
      <c r="R39" s="15">
        <v>0.20599999999999999</v>
      </c>
      <c r="S39" s="15">
        <v>9.4410000000000007</v>
      </c>
      <c r="U39" s="15">
        <v>-1.0999999999999999E-2</v>
      </c>
      <c r="V39" s="15">
        <v>2830</v>
      </c>
    </row>
    <row r="40" spans="2:22" x14ac:dyDescent="0.25">
      <c r="B40" s="15" t="s">
        <v>122</v>
      </c>
      <c r="C40" s="15" t="s">
        <v>207</v>
      </c>
      <c r="D40" s="15" t="s">
        <v>213</v>
      </c>
      <c r="E40" s="15">
        <v>2023</v>
      </c>
      <c r="F40" s="15" t="s">
        <v>162</v>
      </c>
      <c r="G40" s="15" t="s">
        <v>133</v>
      </c>
      <c r="H40" s="15" t="s">
        <v>136</v>
      </c>
      <c r="I40" s="15" t="s">
        <v>139</v>
      </c>
      <c r="J40" s="15" t="s">
        <v>141</v>
      </c>
      <c r="K40" s="15" t="s">
        <v>144</v>
      </c>
      <c r="L40" s="15" t="s">
        <v>318</v>
      </c>
      <c r="M40" s="15">
        <v>0.26100000000000001</v>
      </c>
      <c r="N40" s="15">
        <v>0.41599999999999998</v>
      </c>
      <c r="O40" s="15">
        <v>1.4E-2</v>
      </c>
      <c r="P40" s="15">
        <v>0.155</v>
      </c>
      <c r="Q40" s="15">
        <v>0.1</v>
      </c>
      <c r="R40" s="15">
        <v>0.25</v>
      </c>
      <c r="S40" s="15">
        <v>9.4480000000000004</v>
      </c>
      <c r="U40" s="15">
        <v>-1.0999999999999999E-2</v>
      </c>
      <c r="V40" s="15">
        <v>900</v>
      </c>
    </row>
    <row r="41" spans="2:22" x14ac:dyDescent="0.25">
      <c r="B41" s="15" t="s">
        <v>122</v>
      </c>
      <c r="C41" s="15" t="s">
        <v>207</v>
      </c>
      <c r="D41" s="15" t="s">
        <v>213</v>
      </c>
      <c r="E41" s="15">
        <v>2023</v>
      </c>
      <c r="F41" s="15" t="s">
        <v>162</v>
      </c>
      <c r="G41" s="15" t="s">
        <v>133</v>
      </c>
      <c r="H41" s="15" t="s">
        <v>136</v>
      </c>
      <c r="I41" s="15" t="s">
        <v>139</v>
      </c>
      <c r="J41" s="15" t="s">
        <v>141</v>
      </c>
      <c r="K41" s="15" t="s">
        <v>144</v>
      </c>
      <c r="L41" s="15" t="s">
        <v>319</v>
      </c>
      <c r="M41" s="15">
        <v>0.33400000000000002</v>
      </c>
      <c r="N41" s="15">
        <v>0.495</v>
      </c>
      <c r="O41" s="15">
        <v>1.7000000000000001E-2</v>
      </c>
      <c r="P41" s="15">
        <v>0.19800000000000001</v>
      </c>
      <c r="Q41" s="15">
        <v>0.13300000000000001</v>
      </c>
      <c r="R41" s="15">
        <v>0.31900000000000001</v>
      </c>
      <c r="S41" s="15">
        <v>9.4450000000000003</v>
      </c>
      <c r="U41" s="15">
        <v>-1.0999999999999999E-2</v>
      </c>
      <c r="V41" s="15">
        <v>860</v>
      </c>
    </row>
    <row r="42" spans="2:22" x14ac:dyDescent="0.25">
      <c r="B42" s="15" t="s">
        <v>122</v>
      </c>
      <c r="C42" s="15" t="s">
        <v>207</v>
      </c>
      <c r="D42" s="15" t="s">
        <v>213</v>
      </c>
      <c r="E42" s="15">
        <v>2023</v>
      </c>
      <c r="F42" s="15" t="s">
        <v>162</v>
      </c>
      <c r="G42" s="15" t="s">
        <v>133</v>
      </c>
      <c r="H42" s="15" t="s">
        <v>136</v>
      </c>
      <c r="I42" s="15" t="s">
        <v>139</v>
      </c>
      <c r="J42" s="15" t="s">
        <v>141</v>
      </c>
      <c r="K42" s="15" t="s">
        <v>144</v>
      </c>
      <c r="L42" s="15" t="s">
        <v>320</v>
      </c>
      <c r="M42" s="15">
        <v>0.43099999999999999</v>
      </c>
      <c r="N42" s="15">
        <v>0.67</v>
      </c>
      <c r="O42" s="15">
        <v>4.2000000000000003E-2</v>
      </c>
      <c r="P42" s="15">
        <v>0.23899999999999999</v>
      </c>
      <c r="Q42" s="15">
        <v>0.14099999999999999</v>
      </c>
      <c r="R42" s="15">
        <v>0.40899999999999997</v>
      </c>
      <c r="S42" s="15">
        <v>9.5429999999999993</v>
      </c>
      <c r="U42" s="15">
        <v>-1.0999999999999999E-2</v>
      </c>
      <c r="V42" s="15">
        <v>250</v>
      </c>
    </row>
    <row r="43" spans="2:22" x14ac:dyDescent="0.25">
      <c r="B43" s="15" t="s">
        <v>122</v>
      </c>
      <c r="C43" s="15" t="s">
        <v>207</v>
      </c>
      <c r="D43" s="15" t="s">
        <v>213</v>
      </c>
      <c r="E43" s="15">
        <v>2023</v>
      </c>
      <c r="F43" s="15" t="s">
        <v>162</v>
      </c>
      <c r="G43" s="15" t="s">
        <v>133</v>
      </c>
      <c r="H43" s="15" t="s">
        <v>136</v>
      </c>
      <c r="I43" s="15" t="s">
        <v>139</v>
      </c>
      <c r="J43" s="15" t="s">
        <v>141</v>
      </c>
      <c r="K43" s="15" t="s">
        <v>144</v>
      </c>
      <c r="L43" s="15" t="s">
        <v>146</v>
      </c>
      <c r="M43" s="15">
        <v>0.35099999999999998</v>
      </c>
      <c r="N43" s="15">
        <v>0.34100000000000003</v>
      </c>
      <c r="O43" s="15">
        <v>3.4000000000000002E-2</v>
      </c>
      <c r="P43" s="15">
        <v>0.24099999999999999</v>
      </c>
      <c r="Q43" s="15">
        <v>0.182</v>
      </c>
      <c r="R43" s="15">
        <v>0.39200000000000002</v>
      </c>
      <c r="S43" s="15">
        <v>9.6379999999999999</v>
      </c>
      <c r="U43" s="15">
        <v>-1.0999999999999999E-2</v>
      </c>
      <c r="V43" s="15">
        <v>100</v>
      </c>
    </row>
    <row r="44" spans="2:22" x14ac:dyDescent="0.25">
      <c r="B44" s="15" t="s">
        <v>122</v>
      </c>
      <c r="C44" s="15" t="s">
        <v>207</v>
      </c>
      <c r="D44" s="15" t="s">
        <v>213</v>
      </c>
      <c r="E44" s="15">
        <v>2023</v>
      </c>
      <c r="F44" s="15" t="s">
        <v>162</v>
      </c>
      <c r="G44" s="15" t="s">
        <v>133</v>
      </c>
      <c r="H44" s="15" t="s">
        <v>136</v>
      </c>
      <c r="I44" s="15" t="s">
        <v>139</v>
      </c>
      <c r="J44" s="15" t="s">
        <v>141</v>
      </c>
      <c r="K44" s="15" t="s">
        <v>144</v>
      </c>
      <c r="L44" s="15" t="s">
        <v>354</v>
      </c>
      <c r="M44" s="15">
        <v>0.17299999999999999</v>
      </c>
      <c r="N44" s="15">
        <v>0.16</v>
      </c>
      <c r="O44" s="15">
        <v>1.2999999999999999E-2</v>
      </c>
      <c r="P44" s="15">
        <v>0.13100000000000001</v>
      </c>
      <c r="Q44" s="15">
        <v>8.5000000000000006E-2</v>
      </c>
      <c r="R44" s="15">
        <v>0.19700000000000001</v>
      </c>
      <c r="S44" s="15">
        <v>9.3190000000000008</v>
      </c>
      <c r="U44" s="15">
        <v>-1.0999999999999999E-2</v>
      </c>
      <c r="V44" s="15">
        <v>140</v>
      </c>
    </row>
    <row r="45" spans="2:22" x14ac:dyDescent="0.25">
      <c r="B45" s="15" t="s">
        <v>122</v>
      </c>
      <c r="C45" s="15" t="s">
        <v>207</v>
      </c>
      <c r="D45" s="15" t="s">
        <v>214</v>
      </c>
      <c r="E45" s="15">
        <v>2023</v>
      </c>
      <c r="F45" s="15" t="s">
        <v>162</v>
      </c>
      <c r="G45" s="15" t="s">
        <v>133</v>
      </c>
      <c r="H45" s="15" t="s">
        <v>136</v>
      </c>
      <c r="I45" s="15" t="s">
        <v>139</v>
      </c>
      <c r="J45" s="15" t="s">
        <v>141</v>
      </c>
      <c r="K45" s="15" t="s">
        <v>144</v>
      </c>
      <c r="L45" s="15" t="s">
        <v>316</v>
      </c>
      <c r="M45" s="15">
        <v>0.11799999999999999</v>
      </c>
      <c r="N45" s="15">
        <v>0.13600000000000001</v>
      </c>
      <c r="O45" s="15">
        <v>3.0000000000000001E-3</v>
      </c>
      <c r="P45" s="15">
        <v>8.6999999999999994E-2</v>
      </c>
      <c r="Q45" s="15">
        <v>6.3E-2</v>
      </c>
      <c r="R45" s="15">
        <v>0.13100000000000001</v>
      </c>
      <c r="S45" s="15">
        <v>9.25</v>
      </c>
      <c r="U45" s="15">
        <v>-1.0999999999999999E-2</v>
      </c>
      <c r="V45" s="15">
        <v>1690</v>
      </c>
    </row>
    <row r="46" spans="2:22" x14ac:dyDescent="0.25">
      <c r="B46" s="15" t="s">
        <v>122</v>
      </c>
      <c r="C46" s="15" t="s">
        <v>207</v>
      </c>
      <c r="D46" s="15" t="s">
        <v>214</v>
      </c>
      <c r="E46" s="15">
        <v>2023</v>
      </c>
      <c r="F46" s="15" t="s">
        <v>162</v>
      </c>
      <c r="G46" s="15" t="s">
        <v>133</v>
      </c>
      <c r="H46" s="15" t="s">
        <v>136</v>
      </c>
      <c r="I46" s="15" t="s">
        <v>139</v>
      </c>
      <c r="J46" s="15" t="s">
        <v>141</v>
      </c>
      <c r="K46" s="15" t="s">
        <v>144</v>
      </c>
      <c r="L46" s="15" t="s">
        <v>317</v>
      </c>
      <c r="M46" s="15">
        <v>0.19600000000000001</v>
      </c>
      <c r="N46" s="15">
        <v>0.28699999999999998</v>
      </c>
      <c r="O46" s="15">
        <v>5.0000000000000001E-3</v>
      </c>
      <c r="P46" s="15">
        <v>0.13100000000000001</v>
      </c>
      <c r="Q46" s="15">
        <v>8.8999999999999996E-2</v>
      </c>
      <c r="R46" s="15">
        <v>0.2</v>
      </c>
      <c r="S46" s="15">
        <v>9.2609999999999992</v>
      </c>
      <c r="U46" s="15">
        <v>-1.0999999999999999E-2</v>
      </c>
      <c r="V46" s="15">
        <v>2830</v>
      </c>
    </row>
    <row r="47" spans="2:22" x14ac:dyDescent="0.25">
      <c r="B47" s="15" t="s">
        <v>122</v>
      </c>
      <c r="C47" s="15" t="s">
        <v>207</v>
      </c>
      <c r="D47" s="15" t="s">
        <v>214</v>
      </c>
      <c r="E47" s="15">
        <v>2023</v>
      </c>
      <c r="F47" s="15" t="s">
        <v>162</v>
      </c>
      <c r="G47" s="15" t="s">
        <v>133</v>
      </c>
      <c r="H47" s="15" t="s">
        <v>136</v>
      </c>
      <c r="I47" s="15" t="s">
        <v>139</v>
      </c>
      <c r="J47" s="15" t="s">
        <v>141</v>
      </c>
      <c r="K47" s="15" t="s">
        <v>144</v>
      </c>
      <c r="L47" s="15" t="s">
        <v>318</v>
      </c>
      <c r="M47" s="15">
        <v>0.247</v>
      </c>
      <c r="N47" s="15">
        <v>0.379</v>
      </c>
      <c r="O47" s="15">
        <v>1.2999999999999999E-2</v>
      </c>
      <c r="P47" s="15">
        <v>0.14899999999999999</v>
      </c>
      <c r="Q47" s="15">
        <v>9.7000000000000003E-2</v>
      </c>
      <c r="R47" s="15">
        <v>0.23799999999999999</v>
      </c>
      <c r="S47" s="15">
        <v>9.2650000000000006</v>
      </c>
      <c r="U47" s="15">
        <v>-1.0999999999999999E-2</v>
      </c>
      <c r="V47" s="15">
        <v>900</v>
      </c>
    </row>
    <row r="48" spans="2:22" x14ac:dyDescent="0.25">
      <c r="B48" s="15" t="s">
        <v>122</v>
      </c>
      <c r="C48" s="15" t="s">
        <v>207</v>
      </c>
      <c r="D48" s="15" t="s">
        <v>214</v>
      </c>
      <c r="E48" s="15">
        <v>2023</v>
      </c>
      <c r="F48" s="15" t="s">
        <v>162</v>
      </c>
      <c r="G48" s="15" t="s">
        <v>133</v>
      </c>
      <c r="H48" s="15" t="s">
        <v>136</v>
      </c>
      <c r="I48" s="15" t="s">
        <v>139</v>
      </c>
      <c r="J48" s="15" t="s">
        <v>141</v>
      </c>
      <c r="K48" s="15" t="s">
        <v>144</v>
      </c>
      <c r="L48" s="15" t="s">
        <v>319</v>
      </c>
      <c r="M48" s="15">
        <v>0.32500000000000001</v>
      </c>
      <c r="N48" s="15">
        <v>0.52100000000000002</v>
      </c>
      <c r="O48" s="15">
        <v>1.7999999999999999E-2</v>
      </c>
      <c r="P48" s="15">
        <v>0.189</v>
      </c>
      <c r="Q48" s="15">
        <v>0.128</v>
      </c>
      <c r="R48" s="15">
        <v>0.308</v>
      </c>
      <c r="S48" s="15">
        <v>9.2590000000000003</v>
      </c>
      <c r="U48" s="15">
        <v>-1.0999999999999999E-2</v>
      </c>
      <c r="V48" s="15">
        <v>860</v>
      </c>
    </row>
    <row r="49" spans="2:22" x14ac:dyDescent="0.25">
      <c r="B49" s="15" t="s">
        <v>122</v>
      </c>
      <c r="C49" s="15" t="s">
        <v>207</v>
      </c>
      <c r="D49" s="15" t="s">
        <v>214</v>
      </c>
      <c r="E49" s="15">
        <v>2023</v>
      </c>
      <c r="F49" s="15" t="s">
        <v>162</v>
      </c>
      <c r="G49" s="15" t="s">
        <v>133</v>
      </c>
      <c r="H49" s="15" t="s">
        <v>136</v>
      </c>
      <c r="I49" s="15" t="s">
        <v>139</v>
      </c>
      <c r="J49" s="15" t="s">
        <v>141</v>
      </c>
      <c r="K49" s="15" t="s">
        <v>144</v>
      </c>
      <c r="L49" s="15" t="s">
        <v>320</v>
      </c>
      <c r="M49" s="15">
        <v>0.41299999999999998</v>
      </c>
      <c r="N49" s="15">
        <v>0.69799999999999995</v>
      </c>
      <c r="O49" s="15">
        <v>4.3999999999999997E-2</v>
      </c>
      <c r="P49" s="15">
        <v>0.224</v>
      </c>
      <c r="Q49" s="15">
        <v>0.13400000000000001</v>
      </c>
      <c r="R49" s="15">
        <v>0.36099999999999999</v>
      </c>
      <c r="S49" s="15">
        <v>9.3569999999999993</v>
      </c>
      <c r="U49" s="15">
        <v>-1.0999999999999999E-2</v>
      </c>
      <c r="V49" s="15">
        <v>250</v>
      </c>
    </row>
    <row r="50" spans="2:22" x14ac:dyDescent="0.25">
      <c r="B50" s="15" t="s">
        <v>122</v>
      </c>
      <c r="C50" s="15" t="s">
        <v>207</v>
      </c>
      <c r="D50" s="15" t="s">
        <v>214</v>
      </c>
      <c r="E50" s="15">
        <v>2023</v>
      </c>
      <c r="F50" s="15" t="s">
        <v>162</v>
      </c>
      <c r="G50" s="15" t="s">
        <v>133</v>
      </c>
      <c r="H50" s="15" t="s">
        <v>136</v>
      </c>
      <c r="I50" s="15" t="s">
        <v>139</v>
      </c>
      <c r="J50" s="15" t="s">
        <v>141</v>
      </c>
      <c r="K50" s="15" t="s">
        <v>144</v>
      </c>
      <c r="L50" s="15" t="s">
        <v>146</v>
      </c>
      <c r="M50" s="15">
        <v>0.33500000000000002</v>
      </c>
      <c r="N50" s="15">
        <v>0.34100000000000003</v>
      </c>
      <c r="O50" s="15">
        <v>3.4000000000000002E-2</v>
      </c>
      <c r="P50" s="15">
        <v>0.23499999999999999</v>
      </c>
      <c r="Q50" s="15">
        <v>0.16900000000000001</v>
      </c>
      <c r="R50" s="15">
        <v>0.38400000000000001</v>
      </c>
      <c r="S50" s="15">
        <v>9.4510000000000005</v>
      </c>
      <c r="U50" s="15">
        <v>-1.0999999999999999E-2</v>
      </c>
      <c r="V50" s="15">
        <v>100</v>
      </c>
    </row>
    <row r="51" spans="2:22" x14ac:dyDescent="0.25">
      <c r="B51" s="15" t="s">
        <v>122</v>
      </c>
      <c r="C51" s="15" t="s">
        <v>207</v>
      </c>
      <c r="D51" s="15" t="s">
        <v>214</v>
      </c>
      <c r="E51" s="15">
        <v>2023</v>
      </c>
      <c r="F51" s="15" t="s">
        <v>162</v>
      </c>
      <c r="G51" s="15" t="s">
        <v>133</v>
      </c>
      <c r="H51" s="15" t="s">
        <v>136</v>
      </c>
      <c r="I51" s="15" t="s">
        <v>139</v>
      </c>
      <c r="J51" s="15" t="s">
        <v>141</v>
      </c>
      <c r="K51" s="15" t="s">
        <v>144</v>
      </c>
      <c r="L51" s="15" t="s">
        <v>354</v>
      </c>
      <c r="M51" s="15">
        <v>0.16600000000000001</v>
      </c>
      <c r="N51" s="15">
        <v>0.15</v>
      </c>
      <c r="O51" s="15">
        <v>1.2999999999999999E-2</v>
      </c>
      <c r="P51" s="15">
        <v>0.123</v>
      </c>
      <c r="Q51" s="15">
        <v>0.08</v>
      </c>
      <c r="R51" s="15">
        <v>0.19400000000000001</v>
      </c>
      <c r="S51" s="15">
        <v>9.1370000000000005</v>
      </c>
      <c r="U51" s="15">
        <v>-1.0999999999999999E-2</v>
      </c>
      <c r="V51" s="15">
        <v>140</v>
      </c>
    </row>
    <row r="52" spans="2:22" x14ac:dyDescent="0.25">
      <c r="B52" s="15" t="s">
        <v>122</v>
      </c>
      <c r="C52" s="15" t="s">
        <v>207</v>
      </c>
      <c r="D52" s="15" t="s">
        <v>215</v>
      </c>
      <c r="E52" s="15">
        <v>2023</v>
      </c>
      <c r="F52" s="15" t="s">
        <v>162</v>
      </c>
      <c r="G52" s="15" t="s">
        <v>133</v>
      </c>
      <c r="H52" s="15" t="s">
        <v>136</v>
      </c>
      <c r="I52" s="15" t="s">
        <v>139</v>
      </c>
      <c r="J52" s="15" t="s">
        <v>141</v>
      </c>
      <c r="K52" s="15" t="s">
        <v>144</v>
      </c>
      <c r="L52" s="15" t="s">
        <v>316</v>
      </c>
      <c r="M52" s="15">
        <v>0.115</v>
      </c>
      <c r="N52" s="15">
        <v>0.129</v>
      </c>
      <c r="O52" s="15">
        <v>3.0000000000000001E-3</v>
      </c>
      <c r="P52" s="15">
        <v>8.5999999999999993E-2</v>
      </c>
      <c r="Q52" s="15">
        <v>6.2E-2</v>
      </c>
      <c r="R52" s="15">
        <v>0.129</v>
      </c>
      <c r="S52" s="15">
        <v>9.2509999999999994</v>
      </c>
      <c r="U52" s="15">
        <v>-1.0999999999999999E-2</v>
      </c>
      <c r="V52" s="15">
        <v>1690</v>
      </c>
    </row>
    <row r="53" spans="2:22" x14ac:dyDescent="0.25">
      <c r="B53" s="15" t="s">
        <v>122</v>
      </c>
      <c r="C53" s="15" t="s">
        <v>207</v>
      </c>
      <c r="D53" s="15" t="s">
        <v>215</v>
      </c>
      <c r="E53" s="15">
        <v>2023</v>
      </c>
      <c r="F53" s="15" t="s">
        <v>162</v>
      </c>
      <c r="G53" s="15" t="s">
        <v>133</v>
      </c>
      <c r="H53" s="15" t="s">
        <v>136</v>
      </c>
      <c r="I53" s="15" t="s">
        <v>139</v>
      </c>
      <c r="J53" s="15" t="s">
        <v>141</v>
      </c>
      <c r="K53" s="15" t="s">
        <v>144</v>
      </c>
      <c r="L53" s="15" t="s">
        <v>317</v>
      </c>
      <c r="M53" s="15">
        <v>0.19</v>
      </c>
      <c r="N53" s="15">
        <v>0.26100000000000001</v>
      </c>
      <c r="O53" s="15">
        <v>5.0000000000000001E-3</v>
      </c>
      <c r="P53" s="15">
        <v>0.129</v>
      </c>
      <c r="Q53" s="15">
        <v>8.6999999999999994E-2</v>
      </c>
      <c r="R53" s="15">
        <v>0.19500000000000001</v>
      </c>
      <c r="S53" s="15">
        <v>9.2620000000000005</v>
      </c>
      <c r="U53" s="15">
        <v>-1.0999999999999999E-2</v>
      </c>
      <c r="V53" s="15">
        <v>2830</v>
      </c>
    </row>
    <row r="54" spans="2:22" x14ac:dyDescent="0.25">
      <c r="B54" s="15" t="s">
        <v>122</v>
      </c>
      <c r="C54" s="15" t="s">
        <v>207</v>
      </c>
      <c r="D54" s="15" t="s">
        <v>215</v>
      </c>
      <c r="E54" s="15">
        <v>2023</v>
      </c>
      <c r="F54" s="15" t="s">
        <v>162</v>
      </c>
      <c r="G54" s="15" t="s">
        <v>133</v>
      </c>
      <c r="H54" s="15" t="s">
        <v>136</v>
      </c>
      <c r="I54" s="15" t="s">
        <v>139</v>
      </c>
      <c r="J54" s="15" t="s">
        <v>141</v>
      </c>
      <c r="K54" s="15" t="s">
        <v>144</v>
      </c>
      <c r="L54" s="15" t="s">
        <v>318</v>
      </c>
      <c r="M54" s="15">
        <v>0.23300000000000001</v>
      </c>
      <c r="N54" s="15">
        <v>0.33700000000000002</v>
      </c>
      <c r="O54" s="15">
        <v>1.0999999999999999E-2</v>
      </c>
      <c r="P54" s="15">
        <v>0.14499999999999999</v>
      </c>
      <c r="Q54" s="15">
        <v>9.7000000000000003E-2</v>
      </c>
      <c r="R54" s="15">
        <v>0.22900000000000001</v>
      </c>
      <c r="S54" s="15">
        <v>9.266</v>
      </c>
      <c r="U54" s="15">
        <v>-1.0999999999999999E-2</v>
      </c>
      <c r="V54" s="15">
        <v>900</v>
      </c>
    </row>
    <row r="55" spans="2:22" x14ac:dyDescent="0.25">
      <c r="B55" s="15" t="s">
        <v>122</v>
      </c>
      <c r="C55" s="15" t="s">
        <v>207</v>
      </c>
      <c r="D55" s="15" t="s">
        <v>215</v>
      </c>
      <c r="E55" s="15">
        <v>2023</v>
      </c>
      <c r="F55" s="15" t="s">
        <v>162</v>
      </c>
      <c r="G55" s="15" t="s">
        <v>133</v>
      </c>
      <c r="H55" s="15" t="s">
        <v>136</v>
      </c>
      <c r="I55" s="15" t="s">
        <v>139</v>
      </c>
      <c r="J55" s="15" t="s">
        <v>141</v>
      </c>
      <c r="K55" s="15" t="s">
        <v>144</v>
      </c>
      <c r="L55" s="15" t="s">
        <v>319</v>
      </c>
      <c r="M55" s="15">
        <v>0.311</v>
      </c>
      <c r="N55" s="15">
        <v>0.49199999999999999</v>
      </c>
      <c r="O55" s="15">
        <v>1.7000000000000001E-2</v>
      </c>
      <c r="P55" s="15">
        <v>0.182</v>
      </c>
      <c r="Q55" s="15">
        <v>0.123</v>
      </c>
      <c r="R55" s="15">
        <v>0.29599999999999999</v>
      </c>
      <c r="S55" s="15">
        <v>9.26</v>
      </c>
      <c r="U55" s="15">
        <v>-1.0999999999999999E-2</v>
      </c>
      <c r="V55" s="15">
        <v>860</v>
      </c>
    </row>
    <row r="56" spans="2:22" x14ac:dyDescent="0.25">
      <c r="B56" s="15" t="s">
        <v>122</v>
      </c>
      <c r="C56" s="15" t="s">
        <v>207</v>
      </c>
      <c r="D56" s="15" t="s">
        <v>215</v>
      </c>
      <c r="E56" s="15">
        <v>2023</v>
      </c>
      <c r="F56" s="15" t="s">
        <v>162</v>
      </c>
      <c r="G56" s="15" t="s">
        <v>133</v>
      </c>
      <c r="H56" s="15" t="s">
        <v>136</v>
      </c>
      <c r="I56" s="15" t="s">
        <v>139</v>
      </c>
      <c r="J56" s="15" t="s">
        <v>141</v>
      </c>
      <c r="K56" s="15" t="s">
        <v>144</v>
      </c>
      <c r="L56" s="15" t="s">
        <v>320</v>
      </c>
      <c r="M56" s="15">
        <v>0.39600000000000002</v>
      </c>
      <c r="N56" s="15">
        <v>0.64600000000000002</v>
      </c>
      <c r="O56" s="15">
        <v>4.1000000000000002E-2</v>
      </c>
      <c r="P56" s="15">
        <v>0.20799999999999999</v>
      </c>
      <c r="Q56" s="15">
        <v>0.13</v>
      </c>
      <c r="R56" s="15">
        <v>0.35599999999999998</v>
      </c>
      <c r="S56" s="15">
        <v>9.3580000000000005</v>
      </c>
      <c r="U56" s="15">
        <v>-1.0999999999999999E-2</v>
      </c>
      <c r="V56" s="15">
        <v>250</v>
      </c>
    </row>
    <row r="57" spans="2:22" x14ac:dyDescent="0.25">
      <c r="B57" s="15" t="s">
        <v>122</v>
      </c>
      <c r="C57" s="15" t="s">
        <v>207</v>
      </c>
      <c r="D57" s="15" t="s">
        <v>215</v>
      </c>
      <c r="E57" s="15">
        <v>2023</v>
      </c>
      <c r="F57" s="15" t="s">
        <v>162</v>
      </c>
      <c r="G57" s="15" t="s">
        <v>133</v>
      </c>
      <c r="H57" s="15" t="s">
        <v>136</v>
      </c>
      <c r="I57" s="15" t="s">
        <v>139</v>
      </c>
      <c r="J57" s="15" t="s">
        <v>141</v>
      </c>
      <c r="K57" s="15" t="s">
        <v>144</v>
      </c>
      <c r="L57" s="15" t="s">
        <v>146</v>
      </c>
      <c r="M57" s="15">
        <v>0.32100000000000001</v>
      </c>
      <c r="N57" s="15">
        <v>0.316</v>
      </c>
      <c r="O57" s="15">
        <v>3.2000000000000001E-2</v>
      </c>
      <c r="P57" s="15">
        <v>0.23</v>
      </c>
      <c r="Q57" s="15">
        <v>0.16400000000000001</v>
      </c>
      <c r="R57" s="15">
        <v>0.34899999999999998</v>
      </c>
      <c r="S57" s="15">
        <v>9.4510000000000005</v>
      </c>
      <c r="U57" s="15">
        <v>-1.0999999999999999E-2</v>
      </c>
      <c r="V57" s="15">
        <v>100</v>
      </c>
    </row>
    <row r="58" spans="2:22" x14ac:dyDescent="0.25">
      <c r="B58" s="15" t="s">
        <v>122</v>
      </c>
      <c r="C58" s="15" t="s">
        <v>207</v>
      </c>
      <c r="D58" s="15" t="s">
        <v>215</v>
      </c>
      <c r="E58" s="15">
        <v>2023</v>
      </c>
      <c r="F58" s="15" t="s">
        <v>162</v>
      </c>
      <c r="G58" s="15" t="s">
        <v>133</v>
      </c>
      <c r="H58" s="15" t="s">
        <v>136</v>
      </c>
      <c r="I58" s="15" t="s">
        <v>139</v>
      </c>
      <c r="J58" s="15" t="s">
        <v>141</v>
      </c>
      <c r="K58" s="15" t="s">
        <v>144</v>
      </c>
      <c r="L58" s="15" t="s">
        <v>354</v>
      </c>
      <c r="M58" s="15">
        <v>0.16200000000000001</v>
      </c>
      <c r="N58" s="15">
        <v>0.14499999999999999</v>
      </c>
      <c r="O58" s="15">
        <v>1.2E-2</v>
      </c>
      <c r="P58" s="15">
        <v>0.11600000000000001</v>
      </c>
      <c r="Q58" s="15">
        <v>7.6999999999999999E-2</v>
      </c>
      <c r="R58" s="15">
        <v>0.189</v>
      </c>
      <c r="S58" s="15">
        <v>9.1379999999999999</v>
      </c>
      <c r="U58" s="15">
        <v>-1.0999999999999999E-2</v>
      </c>
      <c r="V58" s="15">
        <v>140</v>
      </c>
    </row>
    <row r="59" spans="2:22" x14ac:dyDescent="0.25">
      <c r="B59" s="15" t="s">
        <v>122</v>
      </c>
      <c r="C59" s="15" t="s">
        <v>207</v>
      </c>
      <c r="D59" s="15" t="s">
        <v>216</v>
      </c>
      <c r="E59" s="15">
        <v>2023</v>
      </c>
      <c r="F59" s="15" t="s">
        <v>162</v>
      </c>
      <c r="G59" s="15" t="s">
        <v>133</v>
      </c>
      <c r="H59" s="15" t="s">
        <v>136</v>
      </c>
      <c r="I59" s="15" t="s">
        <v>139</v>
      </c>
      <c r="J59" s="15" t="s">
        <v>141</v>
      </c>
      <c r="K59" s="15" t="s">
        <v>144</v>
      </c>
      <c r="L59" s="15" t="s">
        <v>316</v>
      </c>
      <c r="M59" s="15">
        <v>0.113</v>
      </c>
      <c r="N59" s="15">
        <v>0.122</v>
      </c>
      <c r="O59" s="15">
        <v>3.0000000000000001E-3</v>
      </c>
      <c r="P59" s="15">
        <v>8.5000000000000006E-2</v>
      </c>
      <c r="Q59" s="15">
        <v>6.0999999999999999E-2</v>
      </c>
      <c r="R59" s="15">
        <v>0.126</v>
      </c>
      <c r="S59" s="15">
        <v>9.1319999999999997</v>
      </c>
      <c r="U59" s="15">
        <v>-1.0999999999999999E-2</v>
      </c>
      <c r="V59" s="15">
        <v>1690</v>
      </c>
    </row>
    <row r="60" spans="2:22" x14ac:dyDescent="0.25">
      <c r="B60" s="15" t="s">
        <v>122</v>
      </c>
      <c r="C60" s="15" t="s">
        <v>207</v>
      </c>
      <c r="D60" s="15" t="s">
        <v>216</v>
      </c>
      <c r="E60" s="15">
        <v>2023</v>
      </c>
      <c r="F60" s="15" t="s">
        <v>162</v>
      </c>
      <c r="G60" s="15" t="s">
        <v>133</v>
      </c>
      <c r="H60" s="15" t="s">
        <v>136</v>
      </c>
      <c r="I60" s="15" t="s">
        <v>139</v>
      </c>
      <c r="J60" s="15" t="s">
        <v>141</v>
      </c>
      <c r="K60" s="15" t="s">
        <v>144</v>
      </c>
      <c r="L60" s="15" t="s">
        <v>317</v>
      </c>
      <c r="M60" s="15">
        <v>0.185</v>
      </c>
      <c r="N60" s="15">
        <v>0.24199999999999999</v>
      </c>
      <c r="O60" s="15">
        <v>5.0000000000000001E-3</v>
      </c>
      <c r="P60" s="15">
        <v>0.128</v>
      </c>
      <c r="Q60" s="15">
        <v>8.5999999999999993E-2</v>
      </c>
      <c r="R60" s="15">
        <v>0.19400000000000001</v>
      </c>
      <c r="S60" s="15">
        <v>9.1430000000000007</v>
      </c>
      <c r="U60" s="15">
        <v>-1.0999999999999999E-2</v>
      </c>
      <c r="V60" s="15">
        <v>2830</v>
      </c>
    </row>
    <row r="61" spans="2:22" x14ac:dyDescent="0.25">
      <c r="B61" s="15" t="s">
        <v>122</v>
      </c>
      <c r="C61" s="15" t="s">
        <v>207</v>
      </c>
      <c r="D61" s="15" t="s">
        <v>216</v>
      </c>
      <c r="E61" s="15">
        <v>2023</v>
      </c>
      <c r="F61" s="15" t="s">
        <v>162</v>
      </c>
      <c r="G61" s="15" t="s">
        <v>133</v>
      </c>
      <c r="H61" s="15" t="s">
        <v>136</v>
      </c>
      <c r="I61" s="15" t="s">
        <v>139</v>
      </c>
      <c r="J61" s="15" t="s">
        <v>141</v>
      </c>
      <c r="K61" s="15" t="s">
        <v>144</v>
      </c>
      <c r="L61" s="15" t="s">
        <v>318</v>
      </c>
      <c r="M61" s="15">
        <v>0.221</v>
      </c>
      <c r="N61" s="15">
        <v>0.29899999999999999</v>
      </c>
      <c r="O61" s="15">
        <v>0.01</v>
      </c>
      <c r="P61" s="15">
        <v>0.14499999999999999</v>
      </c>
      <c r="Q61" s="15">
        <v>9.6000000000000002E-2</v>
      </c>
      <c r="R61" s="15">
        <v>0.22800000000000001</v>
      </c>
      <c r="S61" s="15">
        <v>9.1460000000000008</v>
      </c>
      <c r="U61" s="15">
        <v>-1.0999999999999999E-2</v>
      </c>
      <c r="V61" s="15">
        <v>900</v>
      </c>
    </row>
    <row r="62" spans="2:22" x14ac:dyDescent="0.25">
      <c r="B62" s="15" t="s">
        <v>122</v>
      </c>
      <c r="C62" s="15" t="s">
        <v>207</v>
      </c>
      <c r="D62" s="15" t="s">
        <v>216</v>
      </c>
      <c r="E62" s="15">
        <v>2023</v>
      </c>
      <c r="F62" s="15" t="s">
        <v>162</v>
      </c>
      <c r="G62" s="15" t="s">
        <v>133</v>
      </c>
      <c r="H62" s="15" t="s">
        <v>136</v>
      </c>
      <c r="I62" s="15" t="s">
        <v>139</v>
      </c>
      <c r="J62" s="15" t="s">
        <v>141</v>
      </c>
      <c r="K62" s="15" t="s">
        <v>144</v>
      </c>
      <c r="L62" s="15" t="s">
        <v>319</v>
      </c>
      <c r="M62" s="15">
        <v>0.29899999999999999</v>
      </c>
      <c r="N62" s="15">
        <v>0.45</v>
      </c>
      <c r="O62" s="15">
        <v>1.4999999999999999E-2</v>
      </c>
      <c r="P62" s="15">
        <v>0.18</v>
      </c>
      <c r="Q62" s="15">
        <v>0.122</v>
      </c>
      <c r="R62" s="15">
        <v>0.29199999999999998</v>
      </c>
      <c r="S62" s="15">
        <v>9.1389999999999993</v>
      </c>
      <c r="U62" s="15">
        <v>-1.0999999999999999E-2</v>
      </c>
      <c r="V62" s="15">
        <v>860</v>
      </c>
    </row>
    <row r="63" spans="2:22" x14ac:dyDescent="0.25">
      <c r="B63" s="15" t="s">
        <v>122</v>
      </c>
      <c r="C63" s="15" t="s">
        <v>207</v>
      </c>
      <c r="D63" s="15" t="s">
        <v>216</v>
      </c>
      <c r="E63" s="15">
        <v>2023</v>
      </c>
      <c r="F63" s="15" t="s">
        <v>162</v>
      </c>
      <c r="G63" s="15" t="s">
        <v>133</v>
      </c>
      <c r="H63" s="15" t="s">
        <v>136</v>
      </c>
      <c r="I63" s="15" t="s">
        <v>139</v>
      </c>
      <c r="J63" s="15" t="s">
        <v>141</v>
      </c>
      <c r="K63" s="15" t="s">
        <v>144</v>
      </c>
      <c r="L63" s="15" t="s">
        <v>320</v>
      </c>
      <c r="M63" s="15">
        <v>0.374</v>
      </c>
      <c r="N63" s="15">
        <v>0.54700000000000004</v>
      </c>
      <c r="O63" s="15">
        <v>3.5000000000000003E-2</v>
      </c>
      <c r="P63" s="15">
        <v>0.20499999999999999</v>
      </c>
      <c r="Q63" s="15">
        <v>0.123</v>
      </c>
      <c r="R63" s="15">
        <v>0.34799999999999998</v>
      </c>
      <c r="S63" s="15">
        <v>9.2349999999999994</v>
      </c>
      <c r="U63" s="15">
        <v>-1.0999999999999999E-2</v>
      </c>
      <c r="V63" s="15">
        <v>250</v>
      </c>
    </row>
    <row r="64" spans="2:22" x14ac:dyDescent="0.25">
      <c r="B64" s="15" t="s">
        <v>122</v>
      </c>
      <c r="C64" s="15" t="s">
        <v>207</v>
      </c>
      <c r="D64" s="15" t="s">
        <v>216</v>
      </c>
      <c r="E64" s="15">
        <v>2023</v>
      </c>
      <c r="F64" s="15" t="s">
        <v>162</v>
      </c>
      <c r="G64" s="15" t="s">
        <v>133</v>
      </c>
      <c r="H64" s="15" t="s">
        <v>136</v>
      </c>
      <c r="I64" s="15" t="s">
        <v>139</v>
      </c>
      <c r="J64" s="15" t="s">
        <v>141</v>
      </c>
      <c r="K64" s="15" t="s">
        <v>144</v>
      </c>
      <c r="L64" s="15" t="s">
        <v>146</v>
      </c>
      <c r="M64" s="15">
        <v>0.32</v>
      </c>
      <c r="N64" s="15">
        <v>0.29899999999999999</v>
      </c>
      <c r="O64" s="15">
        <v>0.03</v>
      </c>
      <c r="P64" s="15">
        <v>0.22900000000000001</v>
      </c>
      <c r="Q64" s="15">
        <v>0.16400000000000001</v>
      </c>
      <c r="R64" s="15">
        <v>0.38100000000000001</v>
      </c>
      <c r="S64" s="15">
        <v>9.3279999999999994</v>
      </c>
      <c r="U64" s="15">
        <v>-1.0999999999999999E-2</v>
      </c>
      <c r="V64" s="15">
        <v>100</v>
      </c>
    </row>
    <row r="65" spans="2:22" x14ac:dyDescent="0.25">
      <c r="B65" s="15" t="s">
        <v>122</v>
      </c>
      <c r="C65" s="15" t="s">
        <v>207</v>
      </c>
      <c r="D65" s="15" t="s">
        <v>216</v>
      </c>
      <c r="E65" s="15">
        <v>2023</v>
      </c>
      <c r="F65" s="15" t="s">
        <v>162</v>
      </c>
      <c r="G65" s="15" t="s">
        <v>133</v>
      </c>
      <c r="H65" s="15" t="s">
        <v>136</v>
      </c>
      <c r="I65" s="15" t="s">
        <v>139</v>
      </c>
      <c r="J65" s="15" t="s">
        <v>141</v>
      </c>
      <c r="K65" s="15" t="s">
        <v>144</v>
      </c>
      <c r="L65" s="15" t="s">
        <v>354</v>
      </c>
      <c r="M65" s="15">
        <v>0.159</v>
      </c>
      <c r="N65" s="15">
        <v>0.13700000000000001</v>
      </c>
      <c r="O65" s="15">
        <v>1.2E-2</v>
      </c>
      <c r="P65" s="15">
        <v>0.113</v>
      </c>
      <c r="Q65" s="15">
        <v>7.9000000000000001E-2</v>
      </c>
      <c r="R65" s="15">
        <v>0.191</v>
      </c>
      <c r="S65" s="15">
        <v>9.0150000000000006</v>
      </c>
      <c r="U65" s="15">
        <v>-1.0999999999999999E-2</v>
      </c>
      <c r="V65" s="15">
        <v>140</v>
      </c>
    </row>
    <row r="66" spans="2:22" x14ac:dyDescent="0.25">
      <c r="B66" s="15" t="s">
        <v>122</v>
      </c>
      <c r="C66" s="15" t="s">
        <v>207</v>
      </c>
      <c r="D66" s="15" t="s">
        <v>217</v>
      </c>
      <c r="E66" s="15">
        <v>2023</v>
      </c>
      <c r="F66" s="15" t="s">
        <v>162</v>
      </c>
      <c r="G66" s="15" t="s">
        <v>133</v>
      </c>
      <c r="H66" s="15" t="s">
        <v>136</v>
      </c>
      <c r="I66" s="15" t="s">
        <v>139</v>
      </c>
      <c r="J66" s="15" t="s">
        <v>141</v>
      </c>
      <c r="K66" s="15" t="s">
        <v>144</v>
      </c>
      <c r="L66" s="15" t="s">
        <v>316</v>
      </c>
      <c r="M66" s="15">
        <v>0.112</v>
      </c>
      <c r="N66" s="15">
        <v>0.114</v>
      </c>
      <c r="O66" s="15">
        <v>3.0000000000000001E-3</v>
      </c>
      <c r="P66" s="15">
        <v>8.5000000000000006E-2</v>
      </c>
      <c r="Q66" s="15">
        <v>6.0999999999999999E-2</v>
      </c>
      <c r="R66" s="15">
        <v>0.127</v>
      </c>
      <c r="S66" s="15">
        <v>9.1319999999999997</v>
      </c>
      <c r="U66" s="15">
        <v>-1.0999999999999999E-2</v>
      </c>
      <c r="V66" s="15">
        <v>1690</v>
      </c>
    </row>
    <row r="67" spans="2:22" x14ac:dyDescent="0.25">
      <c r="B67" s="15" t="s">
        <v>122</v>
      </c>
      <c r="C67" s="15" t="s">
        <v>207</v>
      </c>
      <c r="D67" s="15" t="s">
        <v>217</v>
      </c>
      <c r="E67" s="15">
        <v>2023</v>
      </c>
      <c r="F67" s="15" t="s">
        <v>162</v>
      </c>
      <c r="G67" s="15" t="s">
        <v>133</v>
      </c>
      <c r="H67" s="15" t="s">
        <v>136</v>
      </c>
      <c r="I67" s="15" t="s">
        <v>139</v>
      </c>
      <c r="J67" s="15" t="s">
        <v>141</v>
      </c>
      <c r="K67" s="15" t="s">
        <v>144</v>
      </c>
      <c r="L67" s="15" t="s">
        <v>317</v>
      </c>
      <c r="M67" s="15">
        <v>0.18</v>
      </c>
      <c r="N67" s="15">
        <v>0.20699999999999999</v>
      </c>
      <c r="O67" s="15">
        <v>4.0000000000000001E-3</v>
      </c>
      <c r="P67" s="15">
        <v>0.129</v>
      </c>
      <c r="Q67" s="15">
        <v>8.6999999999999994E-2</v>
      </c>
      <c r="R67" s="15">
        <v>0.19400000000000001</v>
      </c>
      <c r="S67" s="15">
        <v>9.1430000000000007</v>
      </c>
      <c r="U67" s="15">
        <v>-1.0999999999999999E-2</v>
      </c>
      <c r="V67" s="15">
        <v>2830</v>
      </c>
    </row>
    <row r="68" spans="2:22" x14ac:dyDescent="0.25">
      <c r="B68" s="15" t="s">
        <v>122</v>
      </c>
      <c r="C68" s="15" t="s">
        <v>207</v>
      </c>
      <c r="D68" s="15" t="s">
        <v>217</v>
      </c>
      <c r="E68" s="15">
        <v>2023</v>
      </c>
      <c r="F68" s="15" t="s">
        <v>162</v>
      </c>
      <c r="G68" s="15" t="s">
        <v>133</v>
      </c>
      <c r="H68" s="15" t="s">
        <v>136</v>
      </c>
      <c r="I68" s="15" t="s">
        <v>139</v>
      </c>
      <c r="J68" s="15" t="s">
        <v>141</v>
      </c>
      <c r="K68" s="15" t="s">
        <v>144</v>
      </c>
      <c r="L68" s="15" t="s">
        <v>318</v>
      </c>
      <c r="M68" s="15">
        <v>0.21099999999999999</v>
      </c>
      <c r="N68" s="15">
        <v>0.249</v>
      </c>
      <c r="O68" s="15">
        <v>8.0000000000000002E-3</v>
      </c>
      <c r="P68" s="15">
        <v>0.14599999999999999</v>
      </c>
      <c r="Q68" s="15">
        <v>9.6000000000000002E-2</v>
      </c>
      <c r="R68" s="15">
        <v>0.23100000000000001</v>
      </c>
      <c r="S68" s="15">
        <v>9.1460000000000008</v>
      </c>
      <c r="U68" s="15">
        <v>-1.0999999999999999E-2</v>
      </c>
      <c r="V68" s="15">
        <v>900</v>
      </c>
    </row>
    <row r="69" spans="2:22" x14ac:dyDescent="0.25">
      <c r="B69" s="15" t="s">
        <v>122</v>
      </c>
      <c r="C69" s="15" t="s">
        <v>207</v>
      </c>
      <c r="D69" s="15" t="s">
        <v>217</v>
      </c>
      <c r="E69" s="15">
        <v>2023</v>
      </c>
      <c r="F69" s="15" t="s">
        <v>162</v>
      </c>
      <c r="G69" s="15" t="s">
        <v>133</v>
      </c>
      <c r="H69" s="15" t="s">
        <v>136</v>
      </c>
      <c r="I69" s="15" t="s">
        <v>139</v>
      </c>
      <c r="J69" s="15" t="s">
        <v>141</v>
      </c>
      <c r="K69" s="15" t="s">
        <v>144</v>
      </c>
      <c r="L69" s="15" t="s">
        <v>319</v>
      </c>
      <c r="M69" s="15">
        <v>0.28100000000000003</v>
      </c>
      <c r="N69" s="15">
        <v>0.36599999999999999</v>
      </c>
      <c r="O69" s="15">
        <v>1.2E-2</v>
      </c>
      <c r="P69" s="15">
        <v>0.17799999999999999</v>
      </c>
      <c r="Q69" s="15">
        <v>0.122</v>
      </c>
      <c r="R69" s="15">
        <v>0.29299999999999998</v>
      </c>
      <c r="S69" s="15">
        <v>9.1389999999999993</v>
      </c>
      <c r="U69" s="15">
        <v>-1.0999999999999999E-2</v>
      </c>
      <c r="V69" s="15">
        <v>860</v>
      </c>
    </row>
    <row r="70" spans="2:22" x14ac:dyDescent="0.25">
      <c r="B70" s="15" t="s">
        <v>122</v>
      </c>
      <c r="C70" s="15" t="s">
        <v>207</v>
      </c>
      <c r="D70" s="15" t="s">
        <v>217</v>
      </c>
      <c r="E70" s="15">
        <v>2023</v>
      </c>
      <c r="F70" s="15" t="s">
        <v>162</v>
      </c>
      <c r="G70" s="15" t="s">
        <v>133</v>
      </c>
      <c r="H70" s="15" t="s">
        <v>136</v>
      </c>
      <c r="I70" s="15" t="s">
        <v>139</v>
      </c>
      <c r="J70" s="15" t="s">
        <v>141</v>
      </c>
      <c r="K70" s="15" t="s">
        <v>144</v>
      </c>
      <c r="L70" s="15" t="s">
        <v>320</v>
      </c>
      <c r="M70" s="15">
        <v>0.35</v>
      </c>
      <c r="N70" s="15">
        <v>0.46700000000000003</v>
      </c>
      <c r="O70" s="15">
        <v>0.03</v>
      </c>
      <c r="P70" s="15">
        <v>0.2</v>
      </c>
      <c r="Q70" s="15">
        <v>0.126</v>
      </c>
      <c r="R70" s="15">
        <v>0.34699999999999998</v>
      </c>
      <c r="S70" s="15">
        <v>9.2349999999999994</v>
      </c>
      <c r="U70" s="15">
        <v>-1.0999999999999999E-2</v>
      </c>
      <c r="V70" s="15">
        <v>250</v>
      </c>
    </row>
    <row r="71" spans="2:22" x14ac:dyDescent="0.25">
      <c r="B71" s="15" t="s">
        <v>122</v>
      </c>
      <c r="C71" s="15" t="s">
        <v>207</v>
      </c>
      <c r="D71" s="15" t="s">
        <v>217</v>
      </c>
      <c r="E71" s="15">
        <v>2023</v>
      </c>
      <c r="F71" s="15" t="s">
        <v>162</v>
      </c>
      <c r="G71" s="15" t="s">
        <v>133</v>
      </c>
      <c r="H71" s="15" t="s">
        <v>136</v>
      </c>
      <c r="I71" s="15" t="s">
        <v>139</v>
      </c>
      <c r="J71" s="15" t="s">
        <v>141</v>
      </c>
      <c r="K71" s="15" t="s">
        <v>144</v>
      </c>
      <c r="L71" s="15" t="s">
        <v>146</v>
      </c>
      <c r="M71" s="15">
        <v>0.307</v>
      </c>
      <c r="N71" s="15">
        <v>0.23699999999999999</v>
      </c>
      <c r="O71" s="15">
        <v>2.4E-2</v>
      </c>
      <c r="P71" s="15">
        <v>0.221</v>
      </c>
      <c r="Q71" s="15">
        <v>0.16900000000000001</v>
      </c>
      <c r="R71" s="15">
        <v>0.36499999999999999</v>
      </c>
      <c r="S71" s="15">
        <v>9.3279999999999994</v>
      </c>
      <c r="U71" s="15">
        <v>-1.0999999999999999E-2</v>
      </c>
      <c r="V71" s="15">
        <v>100</v>
      </c>
    </row>
    <row r="72" spans="2:22" x14ac:dyDescent="0.25">
      <c r="B72" s="15" t="s">
        <v>122</v>
      </c>
      <c r="C72" s="15" t="s">
        <v>207</v>
      </c>
      <c r="D72" s="15" t="s">
        <v>217</v>
      </c>
      <c r="E72" s="15">
        <v>2023</v>
      </c>
      <c r="F72" s="15" t="s">
        <v>162</v>
      </c>
      <c r="G72" s="15" t="s">
        <v>133</v>
      </c>
      <c r="H72" s="15" t="s">
        <v>136</v>
      </c>
      <c r="I72" s="15" t="s">
        <v>139</v>
      </c>
      <c r="J72" s="15" t="s">
        <v>141</v>
      </c>
      <c r="K72" s="15" t="s">
        <v>144</v>
      </c>
      <c r="L72" s="15" t="s">
        <v>354</v>
      </c>
      <c r="M72" s="15">
        <v>0.158</v>
      </c>
      <c r="N72" s="15">
        <v>0.13500000000000001</v>
      </c>
      <c r="O72" s="15">
        <v>1.0999999999999999E-2</v>
      </c>
      <c r="P72" s="15">
        <v>0.11899999999999999</v>
      </c>
      <c r="Q72" s="15">
        <v>7.6999999999999999E-2</v>
      </c>
      <c r="R72" s="15">
        <v>0.185</v>
      </c>
      <c r="S72" s="15">
        <v>9.0150000000000006</v>
      </c>
      <c r="U72" s="15">
        <v>-1.0999999999999999E-2</v>
      </c>
      <c r="V72" s="15">
        <v>140</v>
      </c>
    </row>
    <row r="73" spans="2:22" x14ac:dyDescent="0.25">
      <c r="B73" s="15" t="s">
        <v>122</v>
      </c>
      <c r="C73" s="15" t="s">
        <v>207</v>
      </c>
      <c r="D73" s="15" t="s">
        <v>218</v>
      </c>
      <c r="E73" s="15">
        <v>2023</v>
      </c>
      <c r="F73" s="15" t="s">
        <v>162</v>
      </c>
      <c r="G73" s="15" t="s">
        <v>133</v>
      </c>
      <c r="H73" s="15" t="s">
        <v>136</v>
      </c>
      <c r="I73" s="15" t="s">
        <v>139</v>
      </c>
      <c r="J73" s="15" t="s">
        <v>141</v>
      </c>
      <c r="K73" s="15" t="s">
        <v>144</v>
      </c>
      <c r="L73" s="15" t="s">
        <v>316</v>
      </c>
      <c r="M73" s="15">
        <v>0.11</v>
      </c>
      <c r="N73" s="15">
        <v>0.104</v>
      </c>
      <c r="O73" s="15">
        <v>3.0000000000000001E-3</v>
      </c>
      <c r="P73" s="15">
        <v>8.5999999999999993E-2</v>
      </c>
      <c r="Q73" s="15">
        <v>6.2E-2</v>
      </c>
      <c r="R73" s="15">
        <v>0.128</v>
      </c>
      <c r="S73" s="15">
        <v>9.0579999999999998</v>
      </c>
      <c r="U73" s="15">
        <v>284.84399999999999</v>
      </c>
      <c r="V73" s="15">
        <v>1690</v>
      </c>
    </row>
    <row r="74" spans="2:22" x14ac:dyDescent="0.25">
      <c r="B74" s="15" t="s">
        <v>122</v>
      </c>
      <c r="C74" s="15" t="s">
        <v>207</v>
      </c>
      <c r="D74" s="15" t="s">
        <v>218</v>
      </c>
      <c r="E74" s="15">
        <v>2023</v>
      </c>
      <c r="F74" s="15" t="s">
        <v>162</v>
      </c>
      <c r="G74" s="15" t="s">
        <v>133</v>
      </c>
      <c r="H74" s="15" t="s">
        <v>136</v>
      </c>
      <c r="I74" s="15" t="s">
        <v>139</v>
      </c>
      <c r="J74" s="15" t="s">
        <v>141</v>
      </c>
      <c r="K74" s="15" t="s">
        <v>144</v>
      </c>
      <c r="L74" s="15" t="s">
        <v>317</v>
      </c>
      <c r="M74" s="15">
        <v>0.17499999999999999</v>
      </c>
      <c r="N74" s="15">
        <v>0.184</v>
      </c>
      <c r="O74" s="15">
        <v>3.0000000000000001E-3</v>
      </c>
      <c r="P74" s="15">
        <v>0.129</v>
      </c>
      <c r="Q74" s="15">
        <v>8.6999999999999994E-2</v>
      </c>
      <c r="R74" s="15">
        <v>0.19500000000000001</v>
      </c>
      <c r="S74" s="15">
        <v>9.0679999999999996</v>
      </c>
      <c r="U74" s="15">
        <v>276.28500000000003</v>
      </c>
      <c r="V74" s="15">
        <v>2830</v>
      </c>
    </row>
    <row r="75" spans="2:22" x14ac:dyDescent="0.25">
      <c r="B75" s="15" t="s">
        <v>122</v>
      </c>
      <c r="C75" s="15" t="s">
        <v>207</v>
      </c>
      <c r="D75" s="15" t="s">
        <v>218</v>
      </c>
      <c r="E75" s="15">
        <v>2023</v>
      </c>
      <c r="F75" s="15" t="s">
        <v>162</v>
      </c>
      <c r="G75" s="15" t="s">
        <v>133</v>
      </c>
      <c r="H75" s="15" t="s">
        <v>136</v>
      </c>
      <c r="I75" s="15" t="s">
        <v>139</v>
      </c>
      <c r="J75" s="15" t="s">
        <v>141</v>
      </c>
      <c r="K75" s="15" t="s">
        <v>144</v>
      </c>
      <c r="L75" s="15" t="s">
        <v>318</v>
      </c>
      <c r="M75" s="15">
        <v>0.19900000000000001</v>
      </c>
      <c r="N75" s="15">
        <v>0.189</v>
      </c>
      <c r="O75" s="15">
        <v>6.0000000000000001E-3</v>
      </c>
      <c r="P75" s="15">
        <v>0.15</v>
      </c>
      <c r="Q75" s="15">
        <v>9.8000000000000004E-2</v>
      </c>
      <c r="R75" s="15">
        <v>0.23499999999999999</v>
      </c>
      <c r="S75" s="15">
        <v>9.0709999999999997</v>
      </c>
      <c r="U75" s="15">
        <v>248.584</v>
      </c>
      <c r="V75" s="15">
        <v>900</v>
      </c>
    </row>
    <row r="76" spans="2:22" x14ac:dyDescent="0.25">
      <c r="B76" s="15" t="s">
        <v>122</v>
      </c>
      <c r="C76" s="15" t="s">
        <v>207</v>
      </c>
      <c r="D76" s="15" t="s">
        <v>218</v>
      </c>
      <c r="E76" s="15">
        <v>2023</v>
      </c>
      <c r="F76" s="15" t="s">
        <v>162</v>
      </c>
      <c r="G76" s="15" t="s">
        <v>133</v>
      </c>
      <c r="H76" s="15" t="s">
        <v>136</v>
      </c>
      <c r="I76" s="15" t="s">
        <v>139</v>
      </c>
      <c r="J76" s="15" t="s">
        <v>141</v>
      </c>
      <c r="K76" s="15" t="s">
        <v>144</v>
      </c>
      <c r="L76" s="15" t="s">
        <v>319</v>
      </c>
      <c r="M76" s="15">
        <v>0.26</v>
      </c>
      <c r="N76" s="15">
        <v>0.28399999999999997</v>
      </c>
      <c r="O76" s="15">
        <v>0.01</v>
      </c>
      <c r="P76" s="15">
        <v>0.18</v>
      </c>
      <c r="Q76" s="15">
        <v>0.122</v>
      </c>
      <c r="R76" s="15">
        <v>0.28699999999999998</v>
      </c>
      <c r="S76" s="15">
        <v>9.0660000000000007</v>
      </c>
      <c r="U76" s="15">
        <v>247.81100000000001</v>
      </c>
      <c r="V76" s="15">
        <v>860</v>
      </c>
    </row>
    <row r="77" spans="2:22" x14ac:dyDescent="0.25">
      <c r="B77" s="15" t="s">
        <v>122</v>
      </c>
      <c r="C77" s="15" t="s">
        <v>207</v>
      </c>
      <c r="D77" s="15" t="s">
        <v>218</v>
      </c>
      <c r="E77" s="15">
        <v>2023</v>
      </c>
      <c r="F77" s="15" t="s">
        <v>162</v>
      </c>
      <c r="G77" s="15" t="s">
        <v>133</v>
      </c>
      <c r="H77" s="15" t="s">
        <v>136</v>
      </c>
      <c r="I77" s="15" t="s">
        <v>139</v>
      </c>
      <c r="J77" s="15" t="s">
        <v>141</v>
      </c>
      <c r="K77" s="15" t="s">
        <v>144</v>
      </c>
      <c r="L77" s="15" t="s">
        <v>320</v>
      </c>
      <c r="M77" s="15">
        <v>0.32600000000000001</v>
      </c>
      <c r="N77" s="15">
        <v>0.38800000000000001</v>
      </c>
      <c r="O77" s="15">
        <v>2.5000000000000001E-2</v>
      </c>
      <c r="P77" s="15">
        <v>0.20399999999999999</v>
      </c>
      <c r="Q77" s="15">
        <v>0.13</v>
      </c>
      <c r="R77" s="15">
        <v>0.33800000000000002</v>
      </c>
      <c r="S77" s="15">
        <v>9.1590000000000007</v>
      </c>
      <c r="U77" s="15">
        <v>205.24299999999999</v>
      </c>
      <c r="V77" s="15">
        <v>250</v>
      </c>
    </row>
    <row r="78" spans="2:22" x14ac:dyDescent="0.25">
      <c r="B78" s="15" t="s">
        <v>122</v>
      </c>
      <c r="C78" s="15" t="s">
        <v>207</v>
      </c>
      <c r="D78" s="15" t="s">
        <v>218</v>
      </c>
      <c r="E78" s="15">
        <v>2023</v>
      </c>
      <c r="F78" s="15" t="s">
        <v>162</v>
      </c>
      <c r="G78" s="15" t="s">
        <v>133</v>
      </c>
      <c r="H78" s="15" t="s">
        <v>136</v>
      </c>
      <c r="I78" s="15" t="s">
        <v>139</v>
      </c>
      <c r="J78" s="15" t="s">
        <v>141</v>
      </c>
      <c r="K78" s="15" t="s">
        <v>144</v>
      </c>
      <c r="L78" s="15" t="s">
        <v>146</v>
      </c>
      <c r="M78" s="15">
        <v>0.30099999999999999</v>
      </c>
      <c r="N78" s="15">
        <v>0.215</v>
      </c>
      <c r="O78" s="15">
        <v>2.1000000000000001E-2</v>
      </c>
      <c r="P78" s="15">
        <v>0.22500000000000001</v>
      </c>
      <c r="Q78" s="15">
        <v>0.16300000000000001</v>
      </c>
      <c r="R78" s="15">
        <v>0.34399999999999997</v>
      </c>
      <c r="S78" s="15">
        <v>9.2530000000000001</v>
      </c>
      <c r="U78" s="15">
        <v>164.53</v>
      </c>
      <c r="V78" s="15">
        <v>100</v>
      </c>
    </row>
    <row r="79" spans="2:22" x14ac:dyDescent="0.25">
      <c r="B79" s="15" t="s">
        <v>122</v>
      </c>
      <c r="C79" s="15" t="s">
        <v>207</v>
      </c>
      <c r="D79" s="15" t="s">
        <v>218</v>
      </c>
      <c r="E79" s="15">
        <v>2023</v>
      </c>
      <c r="F79" s="15" t="s">
        <v>162</v>
      </c>
      <c r="G79" s="15" t="s">
        <v>133</v>
      </c>
      <c r="H79" s="15" t="s">
        <v>136</v>
      </c>
      <c r="I79" s="15" t="s">
        <v>139</v>
      </c>
      <c r="J79" s="15" t="s">
        <v>141</v>
      </c>
      <c r="K79" s="15" t="s">
        <v>144</v>
      </c>
      <c r="L79" s="15" t="s">
        <v>354</v>
      </c>
      <c r="M79" s="15">
        <v>0.159</v>
      </c>
      <c r="N79" s="15">
        <v>0.128</v>
      </c>
      <c r="O79" s="15">
        <v>1.0999999999999999E-2</v>
      </c>
      <c r="P79" s="15">
        <v>0.13</v>
      </c>
      <c r="Q79" s="15">
        <v>7.9000000000000001E-2</v>
      </c>
      <c r="R79" s="15">
        <v>0.188</v>
      </c>
      <c r="S79" s="15">
        <v>8.9390000000000001</v>
      </c>
      <c r="U79" s="15">
        <v>286.18099999999998</v>
      </c>
      <c r="V79" s="15">
        <v>140</v>
      </c>
    </row>
    <row r="80" spans="2:22" x14ac:dyDescent="0.25">
      <c r="B80" s="15" t="s">
        <v>122</v>
      </c>
      <c r="C80" s="15" t="s">
        <v>207</v>
      </c>
      <c r="D80" s="15" t="s">
        <v>219</v>
      </c>
      <c r="E80" s="15">
        <v>2023</v>
      </c>
      <c r="F80" s="15" t="s">
        <v>162</v>
      </c>
      <c r="G80" s="15" t="s">
        <v>133</v>
      </c>
      <c r="H80" s="15" t="s">
        <v>136</v>
      </c>
      <c r="I80" s="15" t="s">
        <v>139</v>
      </c>
      <c r="J80" s="15" t="s">
        <v>141</v>
      </c>
      <c r="K80" s="15" t="s">
        <v>144</v>
      </c>
      <c r="L80" s="15" t="s">
        <v>316</v>
      </c>
      <c r="M80" s="15">
        <v>0.114</v>
      </c>
      <c r="N80" s="15">
        <v>0.105</v>
      </c>
      <c r="O80" s="15">
        <v>3.0000000000000001E-3</v>
      </c>
      <c r="P80" s="15">
        <v>8.8999999999999996E-2</v>
      </c>
      <c r="Q80" s="15">
        <v>6.3E-2</v>
      </c>
      <c r="R80" s="15">
        <v>0.13100000000000001</v>
      </c>
      <c r="S80" s="15">
        <v>9.0579999999999998</v>
      </c>
      <c r="U80" s="15">
        <v>284.846</v>
      </c>
      <c r="V80" s="15">
        <v>1690</v>
      </c>
    </row>
    <row r="81" spans="2:22" x14ac:dyDescent="0.25">
      <c r="B81" s="15" t="s">
        <v>122</v>
      </c>
      <c r="C81" s="15" t="s">
        <v>207</v>
      </c>
      <c r="D81" s="15" t="s">
        <v>219</v>
      </c>
      <c r="E81" s="15">
        <v>2023</v>
      </c>
      <c r="F81" s="15" t="s">
        <v>162</v>
      </c>
      <c r="G81" s="15" t="s">
        <v>133</v>
      </c>
      <c r="H81" s="15" t="s">
        <v>136</v>
      </c>
      <c r="I81" s="15" t="s">
        <v>139</v>
      </c>
      <c r="J81" s="15" t="s">
        <v>141</v>
      </c>
      <c r="K81" s="15" t="s">
        <v>144</v>
      </c>
      <c r="L81" s="15" t="s">
        <v>317</v>
      </c>
      <c r="M81" s="15">
        <v>0.17699999999999999</v>
      </c>
      <c r="N81" s="15">
        <v>0.17100000000000001</v>
      </c>
      <c r="O81" s="15">
        <v>3.0000000000000001E-3</v>
      </c>
      <c r="P81" s="15">
        <v>0.13300000000000001</v>
      </c>
      <c r="Q81" s="15">
        <v>8.8999999999999996E-2</v>
      </c>
      <c r="R81" s="15">
        <v>0.2</v>
      </c>
      <c r="S81" s="15">
        <v>9.0679999999999996</v>
      </c>
      <c r="U81" s="15">
        <v>276.29399999999998</v>
      </c>
      <c r="V81" s="15">
        <v>2830</v>
      </c>
    </row>
    <row r="82" spans="2:22" x14ac:dyDescent="0.25">
      <c r="B82" s="15" t="s">
        <v>122</v>
      </c>
      <c r="C82" s="15" t="s">
        <v>207</v>
      </c>
      <c r="D82" s="15" t="s">
        <v>219</v>
      </c>
      <c r="E82" s="15">
        <v>2023</v>
      </c>
      <c r="F82" s="15" t="s">
        <v>162</v>
      </c>
      <c r="G82" s="15" t="s">
        <v>133</v>
      </c>
      <c r="H82" s="15" t="s">
        <v>136</v>
      </c>
      <c r="I82" s="15" t="s">
        <v>139</v>
      </c>
      <c r="J82" s="15" t="s">
        <v>141</v>
      </c>
      <c r="K82" s="15" t="s">
        <v>144</v>
      </c>
      <c r="L82" s="15" t="s">
        <v>318</v>
      </c>
      <c r="M82" s="15">
        <v>0.19800000000000001</v>
      </c>
      <c r="N82" s="15">
        <v>0.155</v>
      </c>
      <c r="O82" s="15">
        <v>5.0000000000000001E-3</v>
      </c>
      <c r="P82" s="15">
        <v>0.152</v>
      </c>
      <c r="Q82" s="15">
        <v>0.1</v>
      </c>
      <c r="R82" s="15">
        <v>0.24399999999999999</v>
      </c>
      <c r="S82" s="15">
        <v>9.07</v>
      </c>
      <c r="U82" s="15">
        <v>248.577</v>
      </c>
      <c r="V82" s="15">
        <v>900</v>
      </c>
    </row>
    <row r="83" spans="2:22" x14ac:dyDescent="0.25">
      <c r="B83" s="15" t="s">
        <v>122</v>
      </c>
      <c r="C83" s="15" t="s">
        <v>207</v>
      </c>
      <c r="D83" s="15" t="s">
        <v>219</v>
      </c>
      <c r="E83" s="15">
        <v>2023</v>
      </c>
      <c r="F83" s="15" t="s">
        <v>162</v>
      </c>
      <c r="G83" s="15" t="s">
        <v>133</v>
      </c>
      <c r="H83" s="15" t="s">
        <v>136</v>
      </c>
      <c r="I83" s="15" t="s">
        <v>139</v>
      </c>
      <c r="J83" s="15" t="s">
        <v>141</v>
      </c>
      <c r="K83" s="15" t="s">
        <v>144</v>
      </c>
      <c r="L83" s="15" t="s">
        <v>319</v>
      </c>
      <c r="M83" s="15">
        <v>0.25800000000000001</v>
      </c>
      <c r="N83" s="15">
        <v>0.251</v>
      </c>
      <c r="O83" s="15">
        <v>8.9999999999999993E-3</v>
      </c>
      <c r="P83" s="15">
        <v>0.187</v>
      </c>
      <c r="Q83" s="15">
        <v>0.127</v>
      </c>
      <c r="R83" s="15">
        <v>0.29499999999999998</v>
      </c>
      <c r="S83" s="15">
        <v>9.0660000000000007</v>
      </c>
      <c r="U83" s="15">
        <v>247.82400000000001</v>
      </c>
      <c r="V83" s="15">
        <v>860</v>
      </c>
    </row>
    <row r="84" spans="2:22" x14ac:dyDescent="0.25">
      <c r="B84" s="15" t="s">
        <v>122</v>
      </c>
      <c r="C84" s="15" t="s">
        <v>207</v>
      </c>
      <c r="D84" s="15" t="s">
        <v>219</v>
      </c>
      <c r="E84" s="15">
        <v>2023</v>
      </c>
      <c r="F84" s="15" t="s">
        <v>162</v>
      </c>
      <c r="G84" s="15" t="s">
        <v>133</v>
      </c>
      <c r="H84" s="15" t="s">
        <v>136</v>
      </c>
      <c r="I84" s="15" t="s">
        <v>139</v>
      </c>
      <c r="J84" s="15" t="s">
        <v>141</v>
      </c>
      <c r="K84" s="15" t="s">
        <v>144</v>
      </c>
      <c r="L84" s="15" t="s">
        <v>320</v>
      </c>
      <c r="M84" s="15">
        <v>0.30499999999999999</v>
      </c>
      <c r="N84" s="15">
        <v>0.27300000000000002</v>
      </c>
      <c r="O84" s="15">
        <v>1.7000000000000001E-2</v>
      </c>
      <c r="P84" s="15">
        <v>0.21099999999999999</v>
      </c>
      <c r="Q84" s="15">
        <v>0.13100000000000001</v>
      </c>
      <c r="R84" s="15">
        <v>0.34499999999999997</v>
      </c>
      <c r="S84" s="15">
        <v>9.1590000000000007</v>
      </c>
      <c r="U84" s="15">
        <v>205.244</v>
      </c>
      <c r="V84" s="15">
        <v>250</v>
      </c>
    </row>
    <row r="85" spans="2:22" x14ac:dyDescent="0.25">
      <c r="B85" s="15" t="s">
        <v>122</v>
      </c>
      <c r="C85" s="15" t="s">
        <v>207</v>
      </c>
      <c r="D85" s="15" t="s">
        <v>219</v>
      </c>
      <c r="E85" s="15">
        <v>2023</v>
      </c>
      <c r="F85" s="15" t="s">
        <v>162</v>
      </c>
      <c r="G85" s="15" t="s">
        <v>133</v>
      </c>
      <c r="H85" s="15" t="s">
        <v>136</v>
      </c>
      <c r="I85" s="15" t="s">
        <v>139</v>
      </c>
      <c r="J85" s="15" t="s">
        <v>141</v>
      </c>
      <c r="K85" s="15" t="s">
        <v>144</v>
      </c>
      <c r="L85" s="15" t="s">
        <v>146</v>
      </c>
      <c r="M85" s="15">
        <v>0.30299999999999999</v>
      </c>
      <c r="N85" s="15">
        <v>0.20899999999999999</v>
      </c>
      <c r="O85" s="15">
        <v>2.1000000000000001E-2</v>
      </c>
      <c r="P85" s="15">
        <v>0.27700000000000002</v>
      </c>
      <c r="Q85" s="15">
        <v>0.159</v>
      </c>
      <c r="R85" s="15">
        <v>0.32700000000000001</v>
      </c>
      <c r="S85" s="15">
        <v>9.2530000000000001</v>
      </c>
      <c r="U85" s="15">
        <v>164.53</v>
      </c>
      <c r="V85" s="15">
        <v>100</v>
      </c>
    </row>
    <row r="86" spans="2:22" x14ac:dyDescent="0.25">
      <c r="B86" s="15" t="s">
        <v>122</v>
      </c>
      <c r="C86" s="15" t="s">
        <v>207</v>
      </c>
      <c r="D86" s="15" t="s">
        <v>219</v>
      </c>
      <c r="E86" s="15">
        <v>2023</v>
      </c>
      <c r="F86" s="15" t="s">
        <v>162</v>
      </c>
      <c r="G86" s="15" t="s">
        <v>133</v>
      </c>
      <c r="H86" s="15" t="s">
        <v>136</v>
      </c>
      <c r="I86" s="15" t="s">
        <v>139</v>
      </c>
      <c r="J86" s="15" t="s">
        <v>141</v>
      </c>
      <c r="K86" s="15" t="s">
        <v>144</v>
      </c>
      <c r="L86" s="15" t="s">
        <v>354</v>
      </c>
      <c r="M86" s="15">
        <v>0.16900000000000001</v>
      </c>
      <c r="N86" s="15">
        <v>0.14199999999999999</v>
      </c>
      <c r="O86" s="15">
        <v>1.2E-2</v>
      </c>
      <c r="P86" s="15">
        <v>0.128</v>
      </c>
      <c r="Q86" s="15">
        <v>8.6999999999999994E-2</v>
      </c>
      <c r="R86" s="15">
        <v>0.19600000000000001</v>
      </c>
      <c r="S86" s="15">
        <v>8.9390000000000001</v>
      </c>
      <c r="U86" s="15">
        <v>286.18099999999998</v>
      </c>
      <c r="V86" s="15">
        <v>140</v>
      </c>
    </row>
    <row r="87" spans="2:22" x14ac:dyDescent="0.25">
      <c r="B87" s="15" t="s">
        <v>122</v>
      </c>
      <c r="C87" s="15" t="s">
        <v>207</v>
      </c>
      <c r="D87" s="15" t="s">
        <v>220</v>
      </c>
      <c r="E87" s="15">
        <v>2023</v>
      </c>
      <c r="F87" s="15" t="s">
        <v>162</v>
      </c>
      <c r="G87" s="15" t="s">
        <v>133</v>
      </c>
      <c r="H87" s="15" t="s">
        <v>136</v>
      </c>
      <c r="I87" s="15" t="s">
        <v>139</v>
      </c>
      <c r="J87" s="15" t="s">
        <v>141</v>
      </c>
      <c r="K87" s="15" t="s">
        <v>144</v>
      </c>
      <c r="L87" s="15" t="s">
        <v>316</v>
      </c>
      <c r="M87" s="15">
        <v>0.12</v>
      </c>
      <c r="N87" s="15">
        <v>0.106</v>
      </c>
      <c r="O87" s="15">
        <v>3.0000000000000001E-3</v>
      </c>
      <c r="P87" s="15">
        <v>9.4E-2</v>
      </c>
      <c r="Q87" s="15">
        <v>6.6000000000000003E-2</v>
      </c>
      <c r="R87" s="15">
        <v>0.13900000000000001</v>
      </c>
      <c r="S87" s="15">
        <v>9.1349999999999998</v>
      </c>
      <c r="U87" s="15">
        <v>21617.37</v>
      </c>
      <c r="V87" s="15">
        <v>1690</v>
      </c>
    </row>
    <row r="88" spans="2:22" x14ac:dyDescent="0.25">
      <c r="B88" s="15" t="s">
        <v>122</v>
      </c>
      <c r="C88" s="15" t="s">
        <v>207</v>
      </c>
      <c r="D88" s="15" t="s">
        <v>220</v>
      </c>
      <c r="E88" s="15">
        <v>2023</v>
      </c>
      <c r="F88" s="15" t="s">
        <v>162</v>
      </c>
      <c r="G88" s="15" t="s">
        <v>133</v>
      </c>
      <c r="H88" s="15" t="s">
        <v>136</v>
      </c>
      <c r="I88" s="15" t="s">
        <v>139</v>
      </c>
      <c r="J88" s="15" t="s">
        <v>141</v>
      </c>
      <c r="K88" s="15" t="s">
        <v>144</v>
      </c>
      <c r="L88" s="15" t="s">
        <v>317</v>
      </c>
      <c r="M88" s="15">
        <v>0.185</v>
      </c>
      <c r="N88" s="15">
        <v>0.16600000000000001</v>
      </c>
      <c r="O88" s="15">
        <v>3.0000000000000001E-3</v>
      </c>
      <c r="P88" s="15">
        <v>0.14000000000000001</v>
      </c>
      <c r="Q88" s="15">
        <v>9.4E-2</v>
      </c>
      <c r="R88" s="15">
        <v>0.21199999999999999</v>
      </c>
      <c r="S88" s="15">
        <v>9.1449999999999996</v>
      </c>
      <c r="U88" s="15">
        <v>21516.548999999999</v>
      </c>
      <c r="V88" s="15">
        <v>2830</v>
      </c>
    </row>
    <row r="89" spans="2:22" x14ac:dyDescent="0.25">
      <c r="B89" s="15" t="s">
        <v>122</v>
      </c>
      <c r="C89" s="15" t="s">
        <v>207</v>
      </c>
      <c r="D89" s="15" t="s">
        <v>220</v>
      </c>
      <c r="E89" s="15">
        <v>2023</v>
      </c>
      <c r="F89" s="15" t="s">
        <v>162</v>
      </c>
      <c r="G89" s="15" t="s">
        <v>133</v>
      </c>
      <c r="H89" s="15" t="s">
        <v>136</v>
      </c>
      <c r="I89" s="15" t="s">
        <v>139</v>
      </c>
      <c r="J89" s="15" t="s">
        <v>141</v>
      </c>
      <c r="K89" s="15" t="s">
        <v>144</v>
      </c>
      <c r="L89" s="15" t="s">
        <v>318</v>
      </c>
      <c r="M89" s="15">
        <v>0.20499999999999999</v>
      </c>
      <c r="N89" s="15">
        <v>0.15</v>
      </c>
      <c r="O89" s="15">
        <v>5.0000000000000001E-3</v>
      </c>
      <c r="P89" s="15">
        <v>0.16200000000000001</v>
      </c>
      <c r="Q89" s="15">
        <v>0.108</v>
      </c>
      <c r="R89" s="15">
        <v>0.254</v>
      </c>
      <c r="S89" s="15">
        <v>9.1509999999999998</v>
      </c>
      <c r="U89" s="15">
        <v>21468.834999999999</v>
      </c>
      <c r="V89" s="15">
        <v>900</v>
      </c>
    </row>
    <row r="90" spans="2:22" x14ac:dyDescent="0.25">
      <c r="B90" s="15" t="s">
        <v>122</v>
      </c>
      <c r="C90" s="15" t="s">
        <v>207</v>
      </c>
      <c r="D90" s="15" t="s">
        <v>220</v>
      </c>
      <c r="E90" s="15">
        <v>2023</v>
      </c>
      <c r="F90" s="15" t="s">
        <v>162</v>
      </c>
      <c r="G90" s="15" t="s">
        <v>133</v>
      </c>
      <c r="H90" s="15" t="s">
        <v>136</v>
      </c>
      <c r="I90" s="15" t="s">
        <v>139</v>
      </c>
      <c r="J90" s="15" t="s">
        <v>141</v>
      </c>
      <c r="K90" s="15" t="s">
        <v>144</v>
      </c>
      <c r="L90" s="15" t="s">
        <v>319</v>
      </c>
      <c r="M90" s="15">
        <v>0.26500000000000001</v>
      </c>
      <c r="N90" s="15">
        <v>0.23400000000000001</v>
      </c>
      <c r="O90" s="15">
        <v>8.0000000000000002E-3</v>
      </c>
      <c r="P90" s="15">
        <v>0.19800000000000001</v>
      </c>
      <c r="Q90" s="15">
        <v>0.13600000000000001</v>
      </c>
      <c r="R90" s="15">
        <v>0.31</v>
      </c>
      <c r="S90" s="15">
        <v>9.1479999999999997</v>
      </c>
      <c r="U90" s="15">
        <v>21436.572</v>
      </c>
      <c r="V90" s="15">
        <v>860</v>
      </c>
    </row>
    <row r="91" spans="2:22" x14ac:dyDescent="0.25">
      <c r="B91" s="15" t="s">
        <v>122</v>
      </c>
      <c r="C91" s="15" t="s">
        <v>207</v>
      </c>
      <c r="D91" s="15" t="s">
        <v>220</v>
      </c>
      <c r="E91" s="15">
        <v>2023</v>
      </c>
      <c r="F91" s="15" t="s">
        <v>162</v>
      </c>
      <c r="G91" s="15" t="s">
        <v>133</v>
      </c>
      <c r="H91" s="15" t="s">
        <v>136</v>
      </c>
      <c r="I91" s="15" t="s">
        <v>139</v>
      </c>
      <c r="J91" s="15" t="s">
        <v>141</v>
      </c>
      <c r="K91" s="15" t="s">
        <v>144</v>
      </c>
      <c r="L91" s="15" t="s">
        <v>320</v>
      </c>
      <c r="M91" s="15">
        <v>0.308</v>
      </c>
      <c r="N91" s="15">
        <v>0.252</v>
      </c>
      <c r="O91" s="15">
        <v>1.6E-2</v>
      </c>
      <c r="P91" s="15">
        <v>0.23100000000000001</v>
      </c>
      <c r="Q91" s="15">
        <v>0.154</v>
      </c>
      <c r="R91" s="15">
        <v>0.34499999999999997</v>
      </c>
      <c r="S91" s="15">
        <v>9.2390000000000008</v>
      </c>
      <c r="U91" s="15">
        <v>21154.433000000001</v>
      </c>
      <c r="V91" s="15">
        <v>250</v>
      </c>
    </row>
    <row r="92" spans="2:22" x14ac:dyDescent="0.25">
      <c r="B92" s="15" t="s">
        <v>122</v>
      </c>
      <c r="C92" s="15" t="s">
        <v>207</v>
      </c>
      <c r="D92" s="15" t="s">
        <v>220</v>
      </c>
      <c r="E92" s="15">
        <v>2023</v>
      </c>
      <c r="F92" s="15" t="s">
        <v>162</v>
      </c>
      <c r="G92" s="15" t="s">
        <v>133</v>
      </c>
      <c r="H92" s="15" t="s">
        <v>136</v>
      </c>
      <c r="I92" s="15" t="s">
        <v>139</v>
      </c>
      <c r="J92" s="15" t="s">
        <v>141</v>
      </c>
      <c r="K92" s="15" t="s">
        <v>144</v>
      </c>
      <c r="L92" s="15" t="s">
        <v>146</v>
      </c>
      <c r="M92" s="15">
        <v>0.32400000000000001</v>
      </c>
      <c r="N92" s="15">
        <v>0.219</v>
      </c>
      <c r="O92" s="15">
        <v>2.1999999999999999E-2</v>
      </c>
      <c r="P92" s="15">
        <v>0.27800000000000002</v>
      </c>
      <c r="Q92" s="15">
        <v>0.17599999999999999</v>
      </c>
      <c r="R92" s="15">
        <v>0.39500000000000002</v>
      </c>
      <c r="S92" s="15">
        <v>9.3309999999999995</v>
      </c>
      <c r="U92" s="15">
        <v>20838.873</v>
      </c>
      <c r="V92" s="15">
        <v>100</v>
      </c>
    </row>
    <row r="93" spans="2:22" x14ac:dyDescent="0.25">
      <c r="B93" s="15" t="s">
        <v>122</v>
      </c>
      <c r="C93" s="15" t="s">
        <v>207</v>
      </c>
      <c r="D93" s="15" t="s">
        <v>220</v>
      </c>
      <c r="E93" s="15">
        <v>2023</v>
      </c>
      <c r="F93" s="15" t="s">
        <v>162</v>
      </c>
      <c r="G93" s="15" t="s">
        <v>133</v>
      </c>
      <c r="H93" s="15" t="s">
        <v>136</v>
      </c>
      <c r="I93" s="15" t="s">
        <v>139</v>
      </c>
      <c r="J93" s="15" t="s">
        <v>141</v>
      </c>
      <c r="K93" s="15" t="s">
        <v>144</v>
      </c>
      <c r="L93" s="15" t="s">
        <v>354</v>
      </c>
      <c r="M93" s="15">
        <v>0.187</v>
      </c>
      <c r="N93" s="15">
        <v>0.16800000000000001</v>
      </c>
      <c r="O93" s="15">
        <v>1.4E-2</v>
      </c>
      <c r="P93" s="15">
        <v>0.13300000000000001</v>
      </c>
      <c r="Q93" s="15">
        <v>8.4000000000000005E-2</v>
      </c>
      <c r="R93" s="15">
        <v>0.22700000000000001</v>
      </c>
      <c r="S93" s="15">
        <v>9.02</v>
      </c>
      <c r="U93" s="15">
        <v>21261.077000000001</v>
      </c>
      <c r="V93" s="15">
        <v>140</v>
      </c>
    </row>
    <row r="94" spans="2:22" x14ac:dyDescent="0.25">
      <c r="B94" s="15" t="s">
        <v>122</v>
      </c>
      <c r="C94" s="15" t="s">
        <v>207</v>
      </c>
      <c r="D94" s="15" t="s">
        <v>221</v>
      </c>
      <c r="E94" s="15">
        <v>2023</v>
      </c>
      <c r="F94" s="15" t="s">
        <v>162</v>
      </c>
      <c r="G94" s="15" t="s">
        <v>133</v>
      </c>
      <c r="H94" s="15" t="s">
        <v>136</v>
      </c>
      <c r="I94" s="15" t="s">
        <v>139</v>
      </c>
      <c r="J94" s="15" t="s">
        <v>141</v>
      </c>
      <c r="K94" s="15" t="s">
        <v>144</v>
      </c>
      <c r="L94" s="15" t="s">
        <v>316</v>
      </c>
      <c r="M94" s="15">
        <v>0.13300000000000001</v>
      </c>
      <c r="N94" s="15">
        <v>0.115</v>
      </c>
      <c r="O94" s="15">
        <v>3.0000000000000001E-3</v>
      </c>
      <c r="P94" s="15">
        <v>0.10299999999999999</v>
      </c>
      <c r="Q94" s="15">
        <v>7.1999999999999995E-2</v>
      </c>
      <c r="R94" s="15">
        <v>0.156</v>
      </c>
      <c r="S94" s="15">
        <v>9.1349999999999998</v>
      </c>
      <c r="U94" s="15">
        <v>21617.260999999999</v>
      </c>
      <c r="V94" s="15">
        <v>1690</v>
      </c>
    </row>
    <row r="95" spans="2:22" x14ac:dyDescent="0.25">
      <c r="B95" s="15" t="s">
        <v>122</v>
      </c>
      <c r="C95" s="15" t="s">
        <v>207</v>
      </c>
      <c r="D95" s="15" t="s">
        <v>221</v>
      </c>
      <c r="E95" s="15">
        <v>2023</v>
      </c>
      <c r="F95" s="15" t="s">
        <v>162</v>
      </c>
      <c r="G95" s="15" t="s">
        <v>133</v>
      </c>
      <c r="H95" s="15" t="s">
        <v>136</v>
      </c>
      <c r="I95" s="15" t="s">
        <v>139</v>
      </c>
      <c r="J95" s="15" t="s">
        <v>141</v>
      </c>
      <c r="K95" s="15" t="s">
        <v>144</v>
      </c>
      <c r="L95" s="15" t="s">
        <v>317</v>
      </c>
      <c r="M95" s="15">
        <v>0.20899999999999999</v>
      </c>
      <c r="N95" s="15">
        <v>0.184</v>
      </c>
      <c r="O95" s="15">
        <v>3.0000000000000001E-3</v>
      </c>
      <c r="P95" s="15">
        <v>0.158</v>
      </c>
      <c r="Q95" s="15">
        <v>0.107</v>
      </c>
      <c r="R95" s="15">
        <v>0.246</v>
      </c>
      <c r="S95" s="15">
        <v>9.1440000000000001</v>
      </c>
      <c r="U95" s="15">
        <v>21516.662</v>
      </c>
      <c r="V95" s="15">
        <v>2830</v>
      </c>
    </row>
    <row r="96" spans="2:22" x14ac:dyDescent="0.25">
      <c r="B96" s="15" t="s">
        <v>122</v>
      </c>
      <c r="C96" s="15" t="s">
        <v>207</v>
      </c>
      <c r="D96" s="15" t="s">
        <v>221</v>
      </c>
      <c r="E96" s="15">
        <v>2023</v>
      </c>
      <c r="F96" s="15" t="s">
        <v>162</v>
      </c>
      <c r="G96" s="15" t="s">
        <v>133</v>
      </c>
      <c r="H96" s="15" t="s">
        <v>136</v>
      </c>
      <c r="I96" s="15" t="s">
        <v>139</v>
      </c>
      <c r="J96" s="15" t="s">
        <v>141</v>
      </c>
      <c r="K96" s="15" t="s">
        <v>144</v>
      </c>
      <c r="L96" s="15" t="s">
        <v>318</v>
      </c>
      <c r="M96" s="15">
        <v>0.24299999999999999</v>
      </c>
      <c r="N96" s="15">
        <v>0.183</v>
      </c>
      <c r="O96" s="15">
        <v>6.0000000000000001E-3</v>
      </c>
      <c r="P96" s="15">
        <v>0.19400000000000001</v>
      </c>
      <c r="Q96" s="15">
        <v>0.126</v>
      </c>
      <c r="R96" s="15">
        <v>0.29899999999999999</v>
      </c>
      <c r="S96" s="15">
        <v>9.1519999999999992</v>
      </c>
      <c r="U96" s="15">
        <v>21468.738000000001</v>
      </c>
      <c r="V96" s="15">
        <v>900</v>
      </c>
    </row>
    <row r="97" spans="2:22" x14ac:dyDescent="0.25">
      <c r="B97" s="15" t="s">
        <v>122</v>
      </c>
      <c r="C97" s="15" t="s">
        <v>207</v>
      </c>
      <c r="D97" s="15" t="s">
        <v>221</v>
      </c>
      <c r="E97" s="15">
        <v>2023</v>
      </c>
      <c r="F97" s="15" t="s">
        <v>162</v>
      </c>
      <c r="G97" s="15" t="s">
        <v>133</v>
      </c>
      <c r="H97" s="15" t="s">
        <v>136</v>
      </c>
      <c r="I97" s="15" t="s">
        <v>139</v>
      </c>
      <c r="J97" s="15" t="s">
        <v>141</v>
      </c>
      <c r="K97" s="15" t="s">
        <v>144</v>
      </c>
      <c r="L97" s="15" t="s">
        <v>319</v>
      </c>
      <c r="M97" s="15">
        <v>0.308</v>
      </c>
      <c r="N97" s="15">
        <v>0.25600000000000001</v>
      </c>
      <c r="O97" s="15">
        <v>8.9999999999999993E-3</v>
      </c>
      <c r="P97" s="15">
        <v>0.23200000000000001</v>
      </c>
      <c r="Q97" s="15">
        <v>0.158</v>
      </c>
      <c r="R97" s="15">
        <v>0.379</v>
      </c>
      <c r="S97" s="15">
        <v>9.1479999999999997</v>
      </c>
      <c r="U97" s="15">
        <v>21436.612000000001</v>
      </c>
      <c r="V97" s="15">
        <v>860</v>
      </c>
    </row>
    <row r="98" spans="2:22" x14ac:dyDescent="0.25">
      <c r="B98" s="15" t="s">
        <v>122</v>
      </c>
      <c r="C98" s="15" t="s">
        <v>207</v>
      </c>
      <c r="D98" s="15" t="s">
        <v>221</v>
      </c>
      <c r="E98" s="15">
        <v>2023</v>
      </c>
      <c r="F98" s="15" t="s">
        <v>162</v>
      </c>
      <c r="G98" s="15" t="s">
        <v>133</v>
      </c>
      <c r="H98" s="15" t="s">
        <v>136</v>
      </c>
      <c r="I98" s="15" t="s">
        <v>139</v>
      </c>
      <c r="J98" s="15" t="s">
        <v>141</v>
      </c>
      <c r="K98" s="15" t="s">
        <v>144</v>
      </c>
      <c r="L98" s="15" t="s">
        <v>320</v>
      </c>
      <c r="M98" s="15">
        <v>0.34499999999999997</v>
      </c>
      <c r="N98" s="15">
        <v>0.27200000000000002</v>
      </c>
      <c r="O98" s="15">
        <v>1.7000000000000001E-2</v>
      </c>
      <c r="P98" s="15">
        <v>0.27800000000000002</v>
      </c>
      <c r="Q98" s="15">
        <v>0.17199999999999999</v>
      </c>
      <c r="R98" s="15">
        <v>0.38900000000000001</v>
      </c>
      <c r="S98" s="15">
        <v>9.24</v>
      </c>
      <c r="U98" s="15">
        <v>21153.769</v>
      </c>
      <c r="V98" s="15">
        <v>250</v>
      </c>
    </row>
    <row r="99" spans="2:22" x14ac:dyDescent="0.25">
      <c r="B99" s="15" t="s">
        <v>122</v>
      </c>
      <c r="C99" s="15" t="s">
        <v>207</v>
      </c>
      <c r="D99" s="15" t="s">
        <v>221</v>
      </c>
      <c r="E99" s="15">
        <v>2023</v>
      </c>
      <c r="F99" s="15" t="s">
        <v>162</v>
      </c>
      <c r="G99" s="15" t="s">
        <v>133</v>
      </c>
      <c r="H99" s="15" t="s">
        <v>136</v>
      </c>
      <c r="I99" s="15" t="s">
        <v>139</v>
      </c>
      <c r="J99" s="15" t="s">
        <v>141</v>
      </c>
      <c r="K99" s="15" t="s">
        <v>144</v>
      </c>
      <c r="L99" s="15" t="s">
        <v>146</v>
      </c>
      <c r="M99" s="15">
        <v>0.379</v>
      </c>
      <c r="N99" s="15">
        <v>0.26400000000000001</v>
      </c>
      <c r="O99" s="15">
        <v>2.5999999999999999E-2</v>
      </c>
      <c r="P99" s="15">
        <v>0.30299999999999999</v>
      </c>
      <c r="Q99" s="15">
        <v>0.19900000000000001</v>
      </c>
      <c r="R99" s="15">
        <v>0.44900000000000001</v>
      </c>
      <c r="S99" s="15">
        <v>9.3309999999999995</v>
      </c>
      <c r="U99" s="15">
        <v>20838.873</v>
      </c>
      <c r="V99" s="15">
        <v>100</v>
      </c>
    </row>
    <row r="100" spans="2:22" x14ac:dyDescent="0.25">
      <c r="B100" s="15" t="s">
        <v>122</v>
      </c>
      <c r="C100" s="15" t="s">
        <v>207</v>
      </c>
      <c r="D100" s="15" t="s">
        <v>221</v>
      </c>
      <c r="E100" s="15">
        <v>2023</v>
      </c>
      <c r="F100" s="15" t="s">
        <v>162</v>
      </c>
      <c r="G100" s="15" t="s">
        <v>133</v>
      </c>
      <c r="H100" s="15" t="s">
        <v>136</v>
      </c>
      <c r="I100" s="15" t="s">
        <v>139</v>
      </c>
      <c r="J100" s="15" t="s">
        <v>141</v>
      </c>
      <c r="K100" s="15" t="s">
        <v>144</v>
      </c>
      <c r="L100" s="15" t="s">
        <v>354</v>
      </c>
      <c r="M100" s="15">
        <v>0.19700000000000001</v>
      </c>
      <c r="N100" s="15">
        <v>0.16500000000000001</v>
      </c>
      <c r="O100" s="15">
        <v>1.4E-2</v>
      </c>
      <c r="P100" s="15">
        <v>0.14000000000000001</v>
      </c>
      <c r="Q100" s="15">
        <v>9.2999999999999999E-2</v>
      </c>
      <c r="R100" s="15">
        <v>0.246</v>
      </c>
      <c r="S100" s="15">
        <v>9.02</v>
      </c>
      <c r="U100" s="15">
        <v>21260.224999999999</v>
      </c>
      <c r="V100" s="15">
        <v>140</v>
      </c>
    </row>
    <row r="101" spans="2:22" x14ac:dyDescent="0.25">
      <c r="B101" s="15" t="s">
        <v>122</v>
      </c>
      <c r="C101" s="15" t="s">
        <v>207</v>
      </c>
      <c r="D101" s="15" t="s">
        <v>222</v>
      </c>
      <c r="E101" s="15">
        <v>2023</v>
      </c>
      <c r="F101" s="15" t="s">
        <v>162</v>
      </c>
      <c r="G101" s="15" t="s">
        <v>133</v>
      </c>
      <c r="H101" s="15" t="s">
        <v>136</v>
      </c>
      <c r="I101" s="15" t="s">
        <v>139</v>
      </c>
      <c r="J101" s="15" t="s">
        <v>141</v>
      </c>
      <c r="K101" s="15" t="s">
        <v>144</v>
      </c>
      <c r="L101" s="15" t="s">
        <v>316</v>
      </c>
      <c r="M101" s="15">
        <v>0.152</v>
      </c>
      <c r="N101" s="15">
        <v>0.13</v>
      </c>
      <c r="O101" s="15">
        <v>3.0000000000000001E-3</v>
      </c>
      <c r="P101" s="15">
        <v>0.11899999999999999</v>
      </c>
      <c r="Q101" s="15">
        <v>0.08</v>
      </c>
      <c r="R101" s="15">
        <v>0.18099999999999999</v>
      </c>
      <c r="S101" s="15">
        <v>9.3829999999999991</v>
      </c>
      <c r="U101" s="15">
        <v>108473.03200000001</v>
      </c>
      <c r="V101" s="15">
        <v>1690</v>
      </c>
    </row>
    <row r="102" spans="2:22" x14ac:dyDescent="0.25">
      <c r="B102" s="15" t="s">
        <v>122</v>
      </c>
      <c r="C102" s="15" t="s">
        <v>207</v>
      </c>
      <c r="D102" s="15" t="s">
        <v>222</v>
      </c>
      <c r="E102" s="15">
        <v>2023</v>
      </c>
      <c r="F102" s="15" t="s">
        <v>162</v>
      </c>
      <c r="G102" s="15" t="s">
        <v>133</v>
      </c>
      <c r="H102" s="15" t="s">
        <v>136</v>
      </c>
      <c r="I102" s="15" t="s">
        <v>139</v>
      </c>
      <c r="J102" s="15" t="s">
        <v>141</v>
      </c>
      <c r="K102" s="15" t="s">
        <v>144</v>
      </c>
      <c r="L102" s="15" t="s">
        <v>317</v>
      </c>
      <c r="M102" s="15">
        <v>0.23799999999999999</v>
      </c>
      <c r="N102" s="15">
        <v>0.188</v>
      </c>
      <c r="O102" s="15">
        <v>4.0000000000000001E-3</v>
      </c>
      <c r="P102" s="15">
        <v>0.187</v>
      </c>
      <c r="Q102" s="15">
        <v>0.124</v>
      </c>
      <c r="R102" s="15">
        <v>0.29299999999999998</v>
      </c>
      <c r="S102" s="15">
        <v>9.391</v>
      </c>
      <c r="U102" s="15">
        <v>108237.75</v>
      </c>
      <c r="V102" s="15">
        <v>2830</v>
      </c>
    </row>
    <row r="103" spans="2:22" x14ac:dyDescent="0.25">
      <c r="B103" s="15" t="s">
        <v>122</v>
      </c>
      <c r="C103" s="15" t="s">
        <v>207</v>
      </c>
      <c r="D103" s="15" t="s">
        <v>222</v>
      </c>
      <c r="E103" s="15">
        <v>2023</v>
      </c>
      <c r="F103" s="15" t="s">
        <v>162</v>
      </c>
      <c r="G103" s="15" t="s">
        <v>133</v>
      </c>
      <c r="H103" s="15" t="s">
        <v>136</v>
      </c>
      <c r="I103" s="15" t="s">
        <v>139</v>
      </c>
      <c r="J103" s="15" t="s">
        <v>141</v>
      </c>
      <c r="K103" s="15" t="s">
        <v>144</v>
      </c>
      <c r="L103" s="15" t="s">
        <v>318</v>
      </c>
      <c r="M103" s="15">
        <v>0.28100000000000003</v>
      </c>
      <c r="N103" s="15">
        <v>0.191</v>
      </c>
      <c r="O103" s="15">
        <v>6.0000000000000001E-3</v>
      </c>
      <c r="P103" s="15">
        <v>0.245</v>
      </c>
      <c r="Q103" s="15">
        <v>0.157</v>
      </c>
      <c r="R103" s="15">
        <v>0.34300000000000003</v>
      </c>
      <c r="S103" s="15">
        <v>9.407</v>
      </c>
      <c r="U103" s="15">
        <v>109195.359</v>
      </c>
      <c r="V103" s="15">
        <v>900</v>
      </c>
    </row>
    <row r="104" spans="2:22" x14ac:dyDescent="0.25">
      <c r="B104" s="15" t="s">
        <v>122</v>
      </c>
      <c r="C104" s="15" t="s">
        <v>207</v>
      </c>
      <c r="D104" s="15" t="s">
        <v>222</v>
      </c>
      <c r="E104" s="15">
        <v>2023</v>
      </c>
      <c r="F104" s="15" t="s">
        <v>162</v>
      </c>
      <c r="G104" s="15" t="s">
        <v>133</v>
      </c>
      <c r="H104" s="15" t="s">
        <v>136</v>
      </c>
      <c r="I104" s="15" t="s">
        <v>139</v>
      </c>
      <c r="J104" s="15" t="s">
        <v>141</v>
      </c>
      <c r="K104" s="15" t="s">
        <v>144</v>
      </c>
      <c r="L104" s="15" t="s">
        <v>319</v>
      </c>
      <c r="M104" s="15">
        <v>0.36699999999999999</v>
      </c>
      <c r="N104" s="15">
        <v>0.28199999999999997</v>
      </c>
      <c r="O104" s="15">
        <v>0.01</v>
      </c>
      <c r="P104" s="15">
        <v>0.28999999999999998</v>
      </c>
      <c r="Q104" s="15">
        <v>0.192</v>
      </c>
      <c r="R104" s="15">
        <v>0.44400000000000001</v>
      </c>
      <c r="S104" s="15">
        <v>9.4030000000000005</v>
      </c>
      <c r="U104" s="15">
        <v>109515.76300000001</v>
      </c>
      <c r="V104" s="15">
        <v>860</v>
      </c>
    </row>
    <row r="105" spans="2:22" x14ac:dyDescent="0.25">
      <c r="B105" s="15" t="s">
        <v>122</v>
      </c>
      <c r="C105" s="15" t="s">
        <v>207</v>
      </c>
      <c r="D105" s="15" t="s">
        <v>222</v>
      </c>
      <c r="E105" s="15">
        <v>2023</v>
      </c>
      <c r="F105" s="15" t="s">
        <v>162</v>
      </c>
      <c r="G105" s="15" t="s">
        <v>133</v>
      </c>
      <c r="H105" s="15" t="s">
        <v>136</v>
      </c>
      <c r="I105" s="15" t="s">
        <v>139</v>
      </c>
      <c r="J105" s="15" t="s">
        <v>141</v>
      </c>
      <c r="K105" s="15" t="s">
        <v>144</v>
      </c>
      <c r="L105" s="15" t="s">
        <v>320</v>
      </c>
      <c r="M105" s="15">
        <v>0.41</v>
      </c>
      <c r="N105" s="15">
        <v>0.30399999999999999</v>
      </c>
      <c r="O105" s="15">
        <v>1.9E-2</v>
      </c>
      <c r="P105" s="15">
        <v>0.32800000000000001</v>
      </c>
      <c r="Q105" s="15">
        <v>0.217</v>
      </c>
      <c r="R105" s="15">
        <v>0.50900000000000001</v>
      </c>
      <c r="S105" s="15">
        <v>9.4909999999999997</v>
      </c>
      <c r="U105" s="15">
        <v>109329.323</v>
      </c>
      <c r="V105" s="15">
        <v>250</v>
      </c>
    </row>
    <row r="106" spans="2:22" x14ac:dyDescent="0.25">
      <c r="B106" s="15" t="s">
        <v>122</v>
      </c>
      <c r="C106" s="15" t="s">
        <v>207</v>
      </c>
      <c r="D106" s="15" t="s">
        <v>222</v>
      </c>
      <c r="E106" s="15">
        <v>2023</v>
      </c>
      <c r="F106" s="15" t="s">
        <v>162</v>
      </c>
      <c r="G106" s="15" t="s">
        <v>133</v>
      </c>
      <c r="H106" s="15" t="s">
        <v>136</v>
      </c>
      <c r="I106" s="15" t="s">
        <v>139</v>
      </c>
      <c r="J106" s="15" t="s">
        <v>141</v>
      </c>
      <c r="K106" s="15" t="s">
        <v>144</v>
      </c>
      <c r="L106" s="15" t="s">
        <v>146</v>
      </c>
      <c r="M106" s="15">
        <v>0.42899999999999999</v>
      </c>
      <c r="N106" s="15">
        <v>0.28199999999999997</v>
      </c>
      <c r="O106" s="15">
        <v>2.8000000000000001E-2</v>
      </c>
      <c r="P106" s="15">
        <v>0.34200000000000003</v>
      </c>
      <c r="Q106" s="15">
        <v>0.23699999999999999</v>
      </c>
      <c r="R106" s="15">
        <v>0.54800000000000004</v>
      </c>
      <c r="S106" s="15">
        <v>9.58</v>
      </c>
      <c r="U106" s="15">
        <v>109470.86</v>
      </c>
      <c r="V106" s="15">
        <v>100</v>
      </c>
    </row>
    <row r="107" spans="2:22" x14ac:dyDescent="0.25">
      <c r="B107" s="15" t="s">
        <v>122</v>
      </c>
      <c r="C107" s="15" t="s">
        <v>207</v>
      </c>
      <c r="D107" s="15" t="s">
        <v>222</v>
      </c>
      <c r="E107" s="15">
        <v>2023</v>
      </c>
      <c r="F107" s="15" t="s">
        <v>162</v>
      </c>
      <c r="G107" s="15" t="s">
        <v>133</v>
      </c>
      <c r="H107" s="15" t="s">
        <v>136</v>
      </c>
      <c r="I107" s="15" t="s">
        <v>139</v>
      </c>
      <c r="J107" s="15" t="s">
        <v>141</v>
      </c>
      <c r="K107" s="15" t="s">
        <v>144</v>
      </c>
      <c r="L107" s="15" t="s">
        <v>354</v>
      </c>
      <c r="M107" s="15">
        <v>0.22600000000000001</v>
      </c>
      <c r="N107" s="15">
        <v>0.185</v>
      </c>
      <c r="O107" s="15">
        <v>1.6E-2</v>
      </c>
      <c r="P107" s="15">
        <v>0.16700000000000001</v>
      </c>
      <c r="Q107" s="15">
        <v>0.113</v>
      </c>
      <c r="R107" s="15">
        <v>0.28499999999999998</v>
      </c>
      <c r="S107" s="15">
        <v>9.2739999999999991</v>
      </c>
      <c r="U107" s="15">
        <v>106337.81299999999</v>
      </c>
      <c r="V107" s="15">
        <v>140</v>
      </c>
    </row>
    <row r="108" spans="2:22" x14ac:dyDescent="0.25">
      <c r="B108" s="15" t="s">
        <v>122</v>
      </c>
      <c r="C108" s="15" t="s">
        <v>207</v>
      </c>
      <c r="D108" s="15" t="s">
        <v>223</v>
      </c>
      <c r="E108" s="15">
        <v>2023</v>
      </c>
      <c r="F108" s="15" t="s">
        <v>162</v>
      </c>
      <c r="G108" s="15" t="s">
        <v>133</v>
      </c>
      <c r="H108" s="15" t="s">
        <v>136</v>
      </c>
      <c r="I108" s="15" t="s">
        <v>139</v>
      </c>
      <c r="J108" s="15" t="s">
        <v>141</v>
      </c>
      <c r="K108" s="15" t="s">
        <v>144</v>
      </c>
      <c r="L108" s="15" t="s">
        <v>316</v>
      </c>
      <c r="M108" s="15">
        <v>0.17599999999999999</v>
      </c>
      <c r="N108" s="15">
        <v>0.14099999999999999</v>
      </c>
      <c r="O108" s="15">
        <v>3.0000000000000001E-3</v>
      </c>
      <c r="P108" s="15">
        <v>0.14299999999999999</v>
      </c>
      <c r="Q108" s="15">
        <v>9.0999999999999998E-2</v>
      </c>
      <c r="R108" s="15">
        <v>0.21299999999999999</v>
      </c>
      <c r="S108" s="15">
        <v>9.3829999999999991</v>
      </c>
      <c r="U108" s="15">
        <v>108472.625</v>
      </c>
      <c r="V108" s="15">
        <v>1690</v>
      </c>
    </row>
    <row r="109" spans="2:22" x14ac:dyDescent="0.25">
      <c r="B109" s="15" t="s">
        <v>122</v>
      </c>
      <c r="C109" s="15" t="s">
        <v>207</v>
      </c>
      <c r="D109" s="15" t="s">
        <v>223</v>
      </c>
      <c r="E109" s="15">
        <v>2023</v>
      </c>
      <c r="F109" s="15" t="s">
        <v>162</v>
      </c>
      <c r="G109" s="15" t="s">
        <v>133</v>
      </c>
      <c r="H109" s="15" t="s">
        <v>136</v>
      </c>
      <c r="I109" s="15" t="s">
        <v>139</v>
      </c>
      <c r="J109" s="15" t="s">
        <v>141</v>
      </c>
      <c r="K109" s="15" t="s">
        <v>144</v>
      </c>
      <c r="L109" s="15" t="s">
        <v>317</v>
      </c>
      <c r="M109" s="15">
        <v>0.28399999999999997</v>
      </c>
      <c r="N109" s="15">
        <v>0.23200000000000001</v>
      </c>
      <c r="O109" s="15">
        <v>4.0000000000000001E-3</v>
      </c>
      <c r="P109" s="15">
        <v>0.22700000000000001</v>
      </c>
      <c r="Q109" s="15">
        <v>0.15</v>
      </c>
      <c r="R109" s="15">
        <v>0.34499999999999997</v>
      </c>
      <c r="S109" s="15">
        <v>9.391</v>
      </c>
      <c r="U109" s="15">
        <v>108237.44500000001</v>
      </c>
      <c r="V109" s="15">
        <v>2830</v>
      </c>
    </row>
    <row r="110" spans="2:22" x14ac:dyDescent="0.25">
      <c r="B110" s="15" t="s">
        <v>122</v>
      </c>
      <c r="C110" s="15" t="s">
        <v>207</v>
      </c>
      <c r="D110" s="15" t="s">
        <v>223</v>
      </c>
      <c r="E110" s="15">
        <v>2023</v>
      </c>
      <c r="F110" s="15" t="s">
        <v>162</v>
      </c>
      <c r="G110" s="15" t="s">
        <v>133</v>
      </c>
      <c r="H110" s="15" t="s">
        <v>136</v>
      </c>
      <c r="I110" s="15" t="s">
        <v>139</v>
      </c>
      <c r="J110" s="15" t="s">
        <v>141</v>
      </c>
      <c r="K110" s="15" t="s">
        <v>144</v>
      </c>
      <c r="L110" s="15" t="s">
        <v>318</v>
      </c>
      <c r="M110" s="15">
        <v>0.33700000000000002</v>
      </c>
      <c r="N110" s="15">
        <v>0.22600000000000001</v>
      </c>
      <c r="O110" s="15">
        <v>8.0000000000000002E-3</v>
      </c>
      <c r="P110" s="15">
        <v>0.29699999999999999</v>
      </c>
      <c r="Q110" s="15">
        <v>0.192</v>
      </c>
      <c r="R110" s="15">
        <v>0.40300000000000002</v>
      </c>
      <c r="S110" s="15">
        <v>9.407</v>
      </c>
      <c r="U110" s="15">
        <v>109194.78200000001</v>
      </c>
      <c r="V110" s="15">
        <v>900</v>
      </c>
    </row>
    <row r="111" spans="2:22" x14ac:dyDescent="0.25">
      <c r="B111" s="15" t="s">
        <v>122</v>
      </c>
      <c r="C111" s="15" t="s">
        <v>207</v>
      </c>
      <c r="D111" s="15" t="s">
        <v>223</v>
      </c>
      <c r="E111" s="15">
        <v>2023</v>
      </c>
      <c r="F111" s="15" t="s">
        <v>162</v>
      </c>
      <c r="G111" s="15" t="s">
        <v>133</v>
      </c>
      <c r="H111" s="15" t="s">
        <v>136</v>
      </c>
      <c r="I111" s="15" t="s">
        <v>139</v>
      </c>
      <c r="J111" s="15" t="s">
        <v>141</v>
      </c>
      <c r="K111" s="15" t="s">
        <v>144</v>
      </c>
      <c r="L111" s="15" t="s">
        <v>319</v>
      </c>
      <c r="M111" s="15">
        <v>0.44700000000000001</v>
      </c>
      <c r="N111" s="15">
        <v>0.33100000000000002</v>
      </c>
      <c r="O111" s="15">
        <v>1.0999999999999999E-2</v>
      </c>
      <c r="P111" s="15">
        <v>0.35699999999999998</v>
      </c>
      <c r="Q111" s="15">
        <v>0.251</v>
      </c>
      <c r="R111" s="15">
        <v>0.54</v>
      </c>
      <c r="S111" s="15">
        <v>9.4030000000000005</v>
      </c>
      <c r="U111" s="15">
        <v>109515.879</v>
      </c>
      <c r="V111" s="15">
        <v>860</v>
      </c>
    </row>
    <row r="112" spans="2:22" x14ac:dyDescent="0.25">
      <c r="B112" s="15" t="s">
        <v>122</v>
      </c>
      <c r="C112" s="15" t="s">
        <v>207</v>
      </c>
      <c r="D112" s="15" t="s">
        <v>223</v>
      </c>
      <c r="E112" s="15">
        <v>2023</v>
      </c>
      <c r="F112" s="15" t="s">
        <v>162</v>
      </c>
      <c r="G112" s="15" t="s">
        <v>133</v>
      </c>
      <c r="H112" s="15" t="s">
        <v>136</v>
      </c>
      <c r="I112" s="15" t="s">
        <v>139</v>
      </c>
      <c r="J112" s="15" t="s">
        <v>141</v>
      </c>
      <c r="K112" s="15" t="s">
        <v>144</v>
      </c>
      <c r="L112" s="15" t="s">
        <v>320</v>
      </c>
      <c r="M112" s="15">
        <v>0.48699999999999999</v>
      </c>
      <c r="N112" s="15">
        <v>0.32200000000000001</v>
      </c>
      <c r="O112" s="15">
        <v>0.02</v>
      </c>
      <c r="P112" s="15">
        <v>0.41099999999999998</v>
      </c>
      <c r="Q112" s="15">
        <v>0.27</v>
      </c>
      <c r="R112" s="15">
        <v>0.61199999999999999</v>
      </c>
      <c r="S112" s="15">
        <v>9.4909999999999997</v>
      </c>
      <c r="U112" s="15">
        <v>109333.261</v>
      </c>
      <c r="V112" s="15">
        <v>250</v>
      </c>
    </row>
    <row r="113" spans="2:22" x14ac:dyDescent="0.25">
      <c r="B113" s="15" t="s">
        <v>122</v>
      </c>
      <c r="C113" s="15" t="s">
        <v>207</v>
      </c>
      <c r="D113" s="15" t="s">
        <v>223</v>
      </c>
      <c r="E113" s="15">
        <v>2023</v>
      </c>
      <c r="F113" s="15" t="s">
        <v>162</v>
      </c>
      <c r="G113" s="15" t="s">
        <v>133</v>
      </c>
      <c r="H113" s="15" t="s">
        <v>136</v>
      </c>
      <c r="I113" s="15" t="s">
        <v>139</v>
      </c>
      <c r="J113" s="15" t="s">
        <v>141</v>
      </c>
      <c r="K113" s="15" t="s">
        <v>144</v>
      </c>
      <c r="L113" s="15" t="s">
        <v>146</v>
      </c>
      <c r="M113" s="15">
        <v>0.49</v>
      </c>
      <c r="N113" s="15">
        <v>0.28699999999999998</v>
      </c>
      <c r="O113" s="15">
        <v>2.9000000000000001E-2</v>
      </c>
      <c r="P113" s="15">
        <v>0.43099999999999999</v>
      </c>
      <c r="Q113" s="15">
        <v>0.27700000000000002</v>
      </c>
      <c r="R113" s="15">
        <v>0.60699999999999998</v>
      </c>
      <c r="S113" s="15">
        <v>9.5809999999999995</v>
      </c>
      <c r="U113" s="15">
        <v>109469.356</v>
      </c>
      <c r="V113" s="15">
        <v>100</v>
      </c>
    </row>
    <row r="114" spans="2:22" x14ac:dyDescent="0.25">
      <c r="B114" s="15" t="s">
        <v>122</v>
      </c>
      <c r="C114" s="15" t="s">
        <v>207</v>
      </c>
      <c r="D114" s="15" t="s">
        <v>223</v>
      </c>
      <c r="E114" s="15">
        <v>2023</v>
      </c>
      <c r="F114" s="15" t="s">
        <v>162</v>
      </c>
      <c r="G114" s="15" t="s">
        <v>133</v>
      </c>
      <c r="H114" s="15" t="s">
        <v>136</v>
      </c>
      <c r="I114" s="15" t="s">
        <v>139</v>
      </c>
      <c r="J114" s="15" t="s">
        <v>141</v>
      </c>
      <c r="K114" s="15" t="s">
        <v>144</v>
      </c>
      <c r="L114" s="15" t="s">
        <v>354</v>
      </c>
      <c r="M114" s="15">
        <v>0.26800000000000002</v>
      </c>
      <c r="N114" s="15">
        <v>0.20499999999999999</v>
      </c>
      <c r="O114" s="15">
        <v>1.7000000000000001E-2</v>
      </c>
      <c r="P114" s="15">
        <v>0.23100000000000001</v>
      </c>
      <c r="Q114" s="15">
        <v>0.13600000000000001</v>
      </c>
      <c r="R114" s="15">
        <v>0.307</v>
      </c>
      <c r="S114" s="15">
        <v>9.2739999999999991</v>
      </c>
      <c r="U114" s="15">
        <v>106341.124</v>
      </c>
      <c r="V114" s="15">
        <v>140</v>
      </c>
    </row>
    <row r="115" spans="2:22" x14ac:dyDescent="0.25">
      <c r="B115" s="15" t="s">
        <v>122</v>
      </c>
      <c r="C115" s="15" t="s">
        <v>207</v>
      </c>
      <c r="D115" s="15" t="s">
        <v>224</v>
      </c>
      <c r="E115" s="15">
        <v>2023</v>
      </c>
      <c r="F115" s="15" t="s">
        <v>162</v>
      </c>
      <c r="G115" s="15" t="s">
        <v>133</v>
      </c>
      <c r="H115" s="15" t="s">
        <v>136</v>
      </c>
      <c r="I115" s="15" t="s">
        <v>139</v>
      </c>
      <c r="J115" s="15" t="s">
        <v>141</v>
      </c>
      <c r="K115" s="15" t="s">
        <v>144</v>
      </c>
      <c r="L115" s="15" t="s">
        <v>316</v>
      </c>
      <c r="M115" s="15">
        <v>0.19600000000000001</v>
      </c>
      <c r="N115" s="15">
        <v>0.15</v>
      </c>
      <c r="O115" s="15">
        <v>4.0000000000000001E-3</v>
      </c>
      <c r="P115" s="15">
        <v>0.16300000000000001</v>
      </c>
      <c r="Q115" s="15">
        <v>0.105</v>
      </c>
      <c r="R115" s="15">
        <v>0.24</v>
      </c>
      <c r="S115" s="15">
        <v>9.8539999999999992</v>
      </c>
      <c r="U115" s="15">
        <v>272078.554</v>
      </c>
      <c r="V115" s="15">
        <v>1690</v>
      </c>
    </row>
    <row r="116" spans="2:22" x14ac:dyDescent="0.25">
      <c r="B116" s="15" t="s">
        <v>122</v>
      </c>
      <c r="C116" s="15" t="s">
        <v>207</v>
      </c>
      <c r="D116" s="15" t="s">
        <v>224</v>
      </c>
      <c r="E116" s="15">
        <v>2023</v>
      </c>
      <c r="F116" s="15" t="s">
        <v>162</v>
      </c>
      <c r="G116" s="15" t="s">
        <v>133</v>
      </c>
      <c r="H116" s="15" t="s">
        <v>136</v>
      </c>
      <c r="I116" s="15" t="s">
        <v>139</v>
      </c>
      <c r="J116" s="15" t="s">
        <v>141</v>
      </c>
      <c r="K116" s="15" t="s">
        <v>144</v>
      </c>
      <c r="L116" s="15" t="s">
        <v>317</v>
      </c>
      <c r="M116" s="15">
        <v>0.317</v>
      </c>
      <c r="N116" s="15">
        <v>0.24399999999999999</v>
      </c>
      <c r="O116" s="15">
        <v>5.0000000000000001E-3</v>
      </c>
      <c r="P116" s="15">
        <v>0.26500000000000001</v>
      </c>
      <c r="Q116" s="15">
        <v>0.17799999999999999</v>
      </c>
      <c r="R116" s="15">
        <v>0.38400000000000001</v>
      </c>
      <c r="S116" s="15">
        <v>9.8610000000000007</v>
      </c>
      <c r="U116" s="15">
        <v>271577.777</v>
      </c>
      <c r="V116" s="15">
        <v>2830</v>
      </c>
    </row>
    <row r="117" spans="2:22" x14ac:dyDescent="0.25">
      <c r="B117" s="15" t="s">
        <v>122</v>
      </c>
      <c r="C117" s="15" t="s">
        <v>207</v>
      </c>
      <c r="D117" s="15" t="s">
        <v>224</v>
      </c>
      <c r="E117" s="15">
        <v>2023</v>
      </c>
      <c r="F117" s="15" t="s">
        <v>162</v>
      </c>
      <c r="G117" s="15" t="s">
        <v>133</v>
      </c>
      <c r="H117" s="15" t="s">
        <v>136</v>
      </c>
      <c r="I117" s="15" t="s">
        <v>139</v>
      </c>
      <c r="J117" s="15" t="s">
        <v>141</v>
      </c>
      <c r="K117" s="15" t="s">
        <v>144</v>
      </c>
      <c r="L117" s="15" t="s">
        <v>318</v>
      </c>
      <c r="M117" s="15">
        <v>0.36099999999999999</v>
      </c>
      <c r="N117" s="15">
        <v>0.21199999999999999</v>
      </c>
      <c r="O117" s="15">
        <v>7.0000000000000001E-3</v>
      </c>
      <c r="P117" s="15">
        <v>0.32400000000000001</v>
      </c>
      <c r="Q117" s="15">
        <v>0.218</v>
      </c>
      <c r="R117" s="15">
        <v>0.45500000000000002</v>
      </c>
      <c r="S117" s="15">
        <v>9.891</v>
      </c>
      <c r="U117" s="15">
        <v>274422.26299999998</v>
      </c>
      <c r="V117" s="15">
        <v>900</v>
      </c>
    </row>
    <row r="118" spans="2:22" x14ac:dyDescent="0.25">
      <c r="B118" s="15" t="s">
        <v>122</v>
      </c>
      <c r="C118" s="15" t="s">
        <v>207</v>
      </c>
      <c r="D118" s="15" t="s">
        <v>224</v>
      </c>
      <c r="E118" s="15">
        <v>2023</v>
      </c>
      <c r="F118" s="15" t="s">
        <v>162</v>
      </c>
      <c r="G118" s="15" t="s">
        <v>133</v>
      </c>
      <c r="H118" s="15" t="s">
        <v>136</v>
      </c>
      <c r="I118" s="15" t="s">
        <v>139</v>
      </c>
      <c r="J118" s="15" t="s">
        <v>141</v>
      </c>
      <c r="K118" s="15" t="s">
        <v>144</v>
      </c>
      <c r="L118" s="15" t="s">
        <v>319</v>
      </c>
      <c r="M118" s="15">
        <v>0.47299999999999998</v>
      </c>
      <c r="N118" s="15">
        <v>0.30299999999999999</v>
      </c>
      <c r="O118" s="15">
        <v>0.01</v>
      </c>
      <c r="P118" s="15">
        <v>0.40200000000000002</v>
      </c>
      <c r="Q118" s="15">
        <v>0.27600000000000002</v>
      </c>
      <c r="R118" s="15">
        <v>0.56699999999999995</v>
      </c>
      <c r="S118" s="15">
        <v>9.8889999999999993</v>
      </c>
      <c r="U118" s="15">
        <v>275382.33299999998</v>
      </c>
      <c r="V118" s="15">
        <v>860</v>
      </c>
    </row>
    <row r="119" spans="2:22" x14ac:dyDescent="0.25">
      <c r="B119" s="15" t="s">
        <v>122</v>
      </c>
      <c r="C119" s="15" t="s">
        <v>207</v>
      </c>
      <c r="D119" s="15" t="s">
        <v>224</v>
      </c>
      <c r="E119" s="15">
        <v>2023</v>
      </c>
      <c r="F119" s="15" t="s">
        <v>162</v>
      </c>
      <c r="G119" s="15" t="s">
        <v>133</v>
      </c>
      <c r="H119" s="15" t="s">
        <v>136</v>
      </c>
      <c r="I119" s="15" t="s">
        <v>139</v>
      </c>
      <c r="J119" s="15" t="s">
        <v>141</v>
      </c>
      <c r="K119" s="15" t="s">
        <v>144</v>
      </c>
      <c r="L119" s="15" t="s">
        <v>320</v>
      </c>
      <c r="M119" s="15">
        <v>0.53800000000000003</v>
      </c>
      <c r="N119" s="15">
        <v>0.35299999999999998</v>
      </c>
      <c r="O119" s="15">
        <v>2.1999999999999999E-2</v>
      </c>
      <c r="P119" s="15">
        <v>0.44900000000000001</v>
      </c>
      <c r="Q119" s="15">
        <v>0.308</v>
      </c>
      <c r="R119" s="15">
        <v>0.66600000000000004</v>
      </c>
      <c r="S119" s="15">
        <v>9.9689999999999994</v>
      </c>
      <c r="U119" s="15">
        <v>275510.44500000001</v>
      </c>
      <c r="V119" s="15">
        <v>250</v>
      </c>
    </row>
    <row r="120" spans="2:22" x14ac:dyDescent="0.25">
      <c r="B120" s="15" t="s">
        <v>122</v>
      </c>
      <c r="C120" s="15" t="s">
        <v>207</v>
      </c>
      <c r="D120" s="15" t="s">
        <v>224</v>
      </c>
      <c r="E120" s="15">
        <v>2023</v>
      </c>
      <c r="F120" s="15" t="s">
        <v>162</v>
      </c>
      <c r="G120" s="15" t="s">
        <v>133</v>
      </c>
      <c r="H120" s="15" t="s">
        <v>136</v>
      </c>
      <c r="I120" s="15" t="s">
        <v>139</v>
      </c>
      <c r="J120" s="15" t="s">
        <v>141</v>
      </c>
      <c r="K120" s="15" t="s">
        <v>144</v>
      </c>
      <c r="L120" s="15" t="s">
        <v>146</v>
      </c>
      <c r="M120" s="15">
        <v>0.52800000000000002</v>
      </c>
      <c r="N120" s="15">
        <v>0.314</v>
      </c>
      <c r="O120" s="15">
        <v>3.1E-2</v>
      </c>
      <c r="P120" s="15">
        <v>0.44</v>
      </c>
      <c r="Q120" s="15">
        <v>0.32500000000000001</v>
      </c>
      <c r="R120" s="15">
        <v>0.63500000000000001</v>
      </c>
      <c r="S120" s="15">
        <v>10.055999999999999</v>
      </c>
      <c r="U120" s="15">
        <v>276153.07900000003</v>
      </c>
      <c r="V120" s="15">
        <v>100</v>
      </c>
    </row>
    <row r="121" spans="2:22" x14ac:dyDescent="0.25">
      <c r="B121" s="15" t="s">
        <v>122</v>
      </c>
      <c r="C121" s="15" t="s">
        <v>207</v>
      </c>
      <c r="D121" s="15" t="s">
        <v>224</v>
      </c>
      <c r="E121" s="15">
        <v>2023</v>
      </c>
      <c r="F121" s="15" t="s">
        <v>162</v>
      </c>
      <c r="G121" s="15" t="s">
        <v>133</v>
      </c>
      <c r="H121" s="15" t="s">
        <v>136</v>
      </c>
      <c r="I121" s="15" t="s">
        <v>139</v>
      </c>
      <c r="J121" s="15" t="s">
        <v>141</v>
      </c>
      <c r="K121" s="15" t="s">
        <v>144</v>
      </c>
      <c r="L121" s="15" t="s">
        <v>354</v>
      </c>
      <c r="M121" s="15">
        <v>0.29399999999999998</v>
      </c>
      <c r="N121" s="15">
        <v>0.20300000000000001</v>
      </c>
      <c r="O121" s="15">
        <v>1.7000000000000001E-2</v>
      </c>
      <c r="P121" s="15">
        <v>0.24299999999999999</v>
      </c>
      <c r="Q121" s="15">
        <v>0.15</v>
      </c>
      <c r="R121" s="15">
        <v>0.36199999999999999</v>
      </c>
      <c r="S121" s="15">
        <v>9.7520000000000007</v>
      </c>
      <c r="U121" s="15">
        <v>266008.32900000003</v>
      </c>
      <c r="V121" s="15">
        <v>140</v>
      </c>
    </row>
    <row r="122" spans="2:22" x14ac:dyDescent="0.25">
      <c r="B122" s="15" t="s">
        <v>122</v>
      </c>
      <c r="C122" s="15" t="s">
        <v>207</v>
      </c>
      <c r="D122" s="15" t="s">
        <v>225</v>
      </c>
      <c r="E122" s="15">
        <v>2023</v>
      </c>
      <c r="F122" s="15" t="s">
        <v>162</v>
      </c>
      <c r="G122" s="15" t="s">
        <v>133</v>
      </c>
      <c r="H122" s="15" t="s">
        <v>136</v>
      </c>
      <c r="I122" s="15" t="s">
        <v>139</v>
      </c>
      <c r="J122" s="15" t="s">
        <v>141</v>
      </c>
      <c r="K122" s="15" t="s">
        <v>144</v>
      </c>
      <c r="L122" s="15" t="s">
        <v>316</v>
      </c>
      <c r="M122" s="15">
        <v>0.21199999999999999</v>
      </c>
      <c r="N122" s="15">
        <v>0.153</v>
      </c>
      <c r="O122" s="15">
        <v>4.0000000000000001E-3</v>
      </c>
      <c r="P122" s="15">
        <v>0.18099999999999999</v>
      </c>
      <c r="Q122" s="15">
        <v>0.12</v>
      </c>
      <c r="R122" s="15">
        <v>0.25900000000000001</v>
      </c>
      <c r="S122" s="15">
        <v>9.8539999999999992</v>
      </c>
      <c r="U122" s="15">
        <v>272078.28999999998</v>
      </c>
      <c r="V122" s="15">
        <v>1690</v>
      </c>
    </row>
    <row r="123" spans="2:22" x14ac:dyDescent="0.25">
      <c r="B123" s="15" t="s">
        <v>122</v>
      </c>
      <c r="C123" s="15" t="s">
        <v>207</v>
      </c>
      <c r="D123" s="15" t="s">
        <v>225</v>
      </c>
      <c r="E123" s="15">
        <v>2023</v>
      </c>
      <c r="F123" s="15" t="s">
        <v>162</v>
      </c>
      <c r="G123" s="15" t="s">
        <v>133</v>
      </c>
      <c r="H123" s="15" t="s">
        <v>136</v>
      </c>
      <c r="I123" s="15" t="s">
        <v>139</v>
      </c>
      <c r="J123" s="15" t="s">
        <v>141</v>
      </c>
      <c r="K123" s="15" t="s">
        <v>144</v>
      </c>
      <c r="L123" s="15" t="s">
        <v>317</v>
      </c>
      <c r="M123" s="15">
        <v>0.35</v>
      </c>
      <c r="N123" s="15">
        <v>0.24299999999999999</v>
      </c>
      <c r="O123" s="15">
        <v>5.0000000000000001E-3</v>
      </c>
      <c r="P123" s="15">
        <v>0.3</v>
      </c>
      <c r="Q123" s="15">
        <v>0.20200000000000001</v>
      </c>
      <c r="R123" s="15">
        <v>0.42299999999999999</v>
      </c>
      <c r="S123" s="15">
        <v>9.8610000000000007</v>
      </c>
      <c r="U123" s="15">
        <v>271580.38</v>
      </c>
      <c r="V123" s="15">
        <v>2830</v>
      </c>
    </row>
    <row r="124" spans="2:22" x14ac:dyDescent="0.25">
      <c r="B124" s="15" t="s">
        <v>122</v>
      </c>
      <c r="C124" s="15" t="s">
        <v>207</v>
      </c>
      <c r="D124" s="15" t="s">
        <v>225</v>
      </c>
      <c r="E124" s="15">
        <v>2023</v>
      </c>
      <c r="F124" s="15" t="s">
        <v>162</v>
      </c>
      <c r="G124" s="15" t="s">
        <v>133</v>
      </c>
      <c r="H124" s="15" t="s">
        <v>136</v>
      </c>
      <c r="I124" s="15" t="s">
        <v>139</v>
      </c>
      <c r="J124" s="15" t="s">
        <v>141</v>
      </c>
      <c r="K124" s="15" t="s">
        <v>144</v>
      </c>
      <c r="L124" s="15" t="s">
        <v>318</v>
      </c>
      <c r="M124" s="15">
        <v>0.373</v>
      </c>
      <c r="N124" s="15">
        <v>0.218</v>
      </c>
      <c r="O124" s="15">
        <v>7.0000000000000001E-3</v>
      </c>
      <c r="P124" s="15">
        <v>0.33400000000000002</v>
      </c>
      <c r="Q124" s="15">
        <v>0.22700000000000001</v>
      </c>
      <c r="R124" s="15">
        <v>0.46100000000000002</v>
      </c>
      <c r="S124" s="15">
        <v>9.891</v>
      </c>
      <c r="U124" s="15">
        <v>274422.342</v>
      </c>
      <c r="V124" s="15">
        <v>900</v>
      </c>
    </row>
    <row r="125" spans="2:22" x14ac:dyDescent="0.25">
      <c r="B125" s="15" t="s">
        <v>122</v>
      </c>
      <c r="C125" s="15" t="s">
        <v>207</v>
      </c>
      <c r="D125" s="15" t="s">
        <v>225</v>
      </c>
      <c r="E125" s="15">
        <v>2023</v>
      </c>
      <c r="F125" s="15" t="s">
        <v>162</v>
      </c>
      <c r="G125" s="15" t="s">
        <v>133</v>
      </c>
      <c r="H125" s="15" t="s">
        <v>136</v>
      </c>
      <c r="I125" s="15" t="s">
        <v>139</v>
      </c>
      <c r="J125" s="15" t="s">
        <v>141</v>
      </c>
      <c r="K125" s="15" t="s">
        <v>144</v>
      </c>
      <c r="L125" s="15" t="s">
        <v>319</v>
      </c>
      <c r="M125" s="15">
        <v>0.47299999999999998</v>
      </c>
      <c r="N125" s="15">
        <v>0.28499999999999998</v>
      </c>
      <c r="O125" s="15">
        <v>0.01</v>
      </c>
      <c r="P125" s="15">
        <v>0.41199999999999998</v>
      </c>
      <c r="Q125" s="15">
        <v>0.28799999999999998</v>
      </c>
      <c r="R125" s="15">
        <v>0.56100000000000005</v>
      </c>
      <c r="S125" s="15">
        <v>9.8889999999999993</v>
      </c>
      <c r="U125" s="15">
        <v>275380.41499999998</v>
      </c>
      <c r="V125" s="15">
        <v>860</v>
      </c>
    </row>
    <row r="126" spans="2:22" x14ac:dyDescent="0.25">
      <c r="B126" s="15" t="s">
        <v>122</v>
      </c>
      <c r="C126" s="15" t="s">
        <v>207</v>
      </c>
      <c r="D126" s="15" t="s">
        <v>225</v>
      </c>
      <c r="E126" s="15">
        <v>2023</v>
      </c>
      <c r="F126" s="15" t="s">
        <v>162</v>
      </c>
      <c r="G126" s="15" t="s">
        <v>133</v>
      </c>
      <c r="H126" s="15" t="s">
        <v>136</v>
      </c>
      <c r="I126" s="15" t="s">
        <v>139</v>
      </c>
      <c r="J126" s="15" t="s">
        <v>141</v>
      </c>
      <c r="K126" s="15" t="s">
        <v>144</v>
      </c>
      <c r="L126" s="15" t="s">
        <v>320</v>
      </c>
      <c r="M126" s="15">
        <v>0.53900000000000003</v>
      </c>
      <c r="N126" s="15">
        <v>0.34200000000000003</v>
      </c>
      <c r="O126" s="15">
        <v>2.1999999999999999E-2</v>
      </c>
      <c r="P126" s="15">
        <v>0.45400000000000001</v>
      </c>
      <c r="Q126" s="15">
        <v>0.31</v>
      </c>
      <c r="R126" s="15">
        <v>0.65200000000000002</v>
      </c>
      <c r="S126" s="15">
        <v>9.9689999999999994</v>
      </c>
      <c r="U126" s="15">
        <v>275511.06699999998</v>
      </c>
      <c r="V126" s="15">
        <v>250</v>
      </c>
    </row>
    <row r="127" spans="2:22" x14ac:dyDescent="0.25">
      <c r="B127" s="15" t="s">
        <v>122</v>
      </c>
      <c r="C127" s="15" t="s">
        <v>207</v>
      </c>
      <c r="D127" s="15" t="s">
        <v>225</v>
      </c>
      <c r="E127" s="15">
        <v>2023</v>
      </c>
      <c r="F127" s="15" t="s">
        <v>162</v>
      </c>
      <c r="G127" s="15" t="s">
        <v>133</v>
      </c>
      <c r="H127" s="15" t="s">
        <v>136</v>
      </c>
      <c r="I127" s="15" t="s">
        <v>139</v>
      </c>
      <c r="J127" s="15" t="s">
        <v>141</v>
      </c>
      <c r="K127" s="15" t="s">
        <v>144</v>
      </c>
      <c r="L127" s="15" t="s">
        <v>146</v>
      </c>
      <c r="M127" s="15">
        <v>0.55300000000000005</v>
      </c>
      <c r="N127" s="15">
        <v>0.308</v>
      </c>
      <c r="O127" s="15">
        <v>3.1E-2</v>
      </c>
      <c r="P127" s="15">
        <v>0.46100000000000002</v>
      </c>
      <c r="Q127" s="15">
        <v>0.311</v>
      </c>
      <c r="R127" s="15">
        <v>0.73899999999999999</v>
      </c>
      <c r="S127" s="15">
        <v>10.057</v>
      </c>
      <c r="U127" s="15">
        <v>276156.99</v>
      </c>
      <c r="V127" s="15">
        <v>100</v>
      </c>
    </row>
    <row r="128" spans="2:22" x14ac:dyDescent="0.25">
      <c r="B128" s="15" t="s">
        <v>122</v>
      </c>
      <c r="C128" s="15" t="s">
        <v>207</v>
      </c>
      <c r="D128" s="15" t="s">
        <v>225</v>
      </c>
      <c r="E128" s="15">
        <v>2023</v>
      </c>
      <c r="F128" s="15" t="s">
        <v>162</v>
      </c>
      <c r="G128" s="15" t="s">
        <v>133</v>
      </c>
      <c r="H128" s="15" t="s">
        <v>136</v>
      </c>
      <c r="I128" s="15" t="s">
        <v>139</v>
      </c>
      <c r="J128" s="15" t="s">
        <v>141</v>
      </c>
      <c r="K128" s="15" t="s">
        <v>144</v>
      </c>
      <c r="L128" s="15" t="s">
        <v>354</v>
      </c>
      <c r="M128" s="15">
        <v>0.314</v>
      </c>
      <c r="N128" s="15">
        <v>0.21299999999999999</v>
      </c>
      <c r="O128" s="15">
        <v>1.7999999999999999E-2</v>
      </c>
      <c r="P128" s="15">
        <v>0.25</v>
      </c>
      <c r="Q128" s="15">
        <v>0.16700000000000001</v>
      </c>
      <c r="R128" s="15">
        <v>0.38900000000000001</v>
      </c>
      <c r="S128" s="15">
        <v>9.7520000000000007</v>
      </c>
      <c r="U128" s="15">
        <v>266013.478</v>
      </c>
      <c r="V128" s="15">
        <v>140</v>
      </c>
    </row>
    <row r="129" spans="2:22" x14ac:dyDescent="0.25">
      <c r="B129" s="15" t="s">
        <v>122</v>
      </c>
      <c r="C129" s="15" t="s">
        <v>207</v>
      </c>
      <c r="D129" s="15" t="s">
        <v>226</v>
      </c>
      <c r="E129" s="15">
        <v>2023</v>
      </c>
      <c r="F129" s="15" t="s">
        <v>162</v>
      </c>
      <c r="G129" s="15" t="s">
        <v>133</v>
      </c>
      <c r="H129" s="15" t="s">
        <v>136</v>
      </c>
      <c r="I129" s="15" t="s">
        <v>139</v>
      </c>
      <c r="J129" s="15" t="s">
        <v>141</v>
      </c>
      <c r="K129" s="15" t="s">
        <v>144</v>
      </c>
      <c r="L129" s="15" t="s">
        <v>316</v>
      </c>
      <c r="M129" s="15">
        <v>0.217</v>
      </c>
      <c r="N129" s="15">
        <v>0.14499999999999999</v>
      </c>
      <c r="O129" s="15">
        <v>4.0000000000000001E-3</v>
      </c>
      <c r="P129" s="15">
        <v>0.188</v>
      </c>
      <c r="Q129" s="15">
        <v>0.127</v>
      </c>
      <c r="R129" s="15">
        <v>0.26500000000000001</v>
      </c>
      <c r="S129" s="15">
        <v>10.582000000000001</v>
      </c>
      <c r="U129" s="15">
        <v>531387.55500000005</v>
      </c>
      <c r="V129" s="15">
        <v>1690</v>
      </c>
    </row>
    <row r="130" spans="2:22" x14ac:dyDescent="0.25">
      <c r="B130" s="15" t="s">
        <v>122</v>
      </c>
      <c r="C130" s="15" t="s">
        <v>207</v>
      </c>
      <c r="D130" s="15" t="s">
        <v>226</v>
      </c>
      <c r="E130" s="15">
        <v>2023</v>
      </c>
      <c r="F130" s="15" t="s">
        <v>162</v>
      </c>
      <c r="G130" s="15" t="s">
        <v>133</v>
      </c>
      <c r="H130" s="15" t="s">
        <v>136</v>
      </c>
      <c r="I130" s="15" t="s">
        <v>139</v>
      </c>
      <c r="J130" s="15" t="s">
        <v>141</v>
      </c>
      <c r="K130" s="15" t="s">
        <v>144</v>
      </c>
      <c r="L130" s="15" t="s">
        <v>317</v>
      </c>
      <c r="M130" s="15">
        <v>0.36199999999999999</v>
      </c>
      <c r="N130" s="15">
        <v>0.23</v>
      </c>
      <c r="O130" s="15">
        <v>4.0000000000000001E-3</v>
      </c>
      <c r="P130" s="15">
        <v>0.317</v>
      </c>
      <c r="Q130" s="15">
        <v>0.218</v>
      </c>
      <c r="R130" s="15">
        <v>0.44500000000000001</v>
      </c>
      <c r="S130" s="15">
        <v>10.587999999999999</v>
      </c>
      <c r="U130" s="15">
        <v>530843.44200000004</v>
      </c>
      <c r="V130" s="15">
        <v>2830</v>
      </c>
    </row>
    <row r="131" spans="2:22" x14ac:dyDescent="0.25">
      <c r="B131" s="15" t="s">
        <v>122</v>
      </c>
      <c r="C131" s="15" t="s">
        <v>207</v>
      </c>
      <c r="D131" s="15" t="s">
        <v>226</v>
      </c>
      <c r="E131" s="15">
        <v>2023</v>
      </c>
      <c r="F131" s="15" t="s">
        <v>162</v>
      </c>
      <c r="G131" s="15" t="s">
        <v>133</v>
      </c>
      <c r="H131" s="15" t="s">
        <v>136</v>
      </c>
      <c r="I131" s="15" t="s">
        <v>139</v>
      </c>
      <c r="J131" s="15" t="s">
        <v>141</v>
      </c>
      <c r="K131" s="15" t="s">
        <v>144</v>
      </c>
      <c r="L131" s="15" t="s">
        <v>318</v>
      </c>
      <c r="M131" s="15">
        <v>0.377</v>
      </c>
      <c r="N131" s="15">
        <v>0.21099999999999999</v>
      </c>
      <c r="O131" s="15">
        <v>7.0000000000000001E-3</v>
      </c>
      <c r="P131" s="15">
        <v>0.33500000000000002</v>
      </c>
      <c r="Q131" s="15">
        <v>0.23799999999999999</v>
      </c>
      <c r="R131" s="15">
        <v>0.46500000000000002</v>
      </c>
      <c r="S131" s="15">
        <v>10.64</v>
      </c>
      <c r="U131" s="15">
        <v>536382.32200000004</v>
      </c>
      <c r="V131" s="15">
        <v>900</v>
      </c>
    </row>
    <row r="132" spans="2:22" x14ac:dyDescent="0.25">
      <c r="B132" s="15" t="s">
        <v>122</v>
      </c>
      <c r="C132" s="15" t="s">
        <v>207</v>
      </c>
      <c r="D132" s="15" t="s">
        <v>226</v>
      </c>
      <c r="E132" s="15">
        <v>2023</v>
      </c>
      <c r="F132" s="15" t="s">
        <v>162</v>
      </c>
      <c r="G132" s="15" t="s">
        <v>133</v>
      </c>
      <c r="H132" s="15" t="s">
        <v>136</v>
      </c>
      <c r="I132" s="15" t="s">
        <v>139</v>
      </c>
      <c r="J132" s="15" t="s">
        <v>141</v>
      </c>
      <c r="K132" s="15" t="s">
        <v>144</v>
      </c>
      <c r="L132" s="15" t="s">
        <v>319</v>
      </c>
      <c r="M132" s="15">
        <v>0.46500000000000002</v>
      </c>
      <c r="N132" s="15">
        <v>0.25800000000000001</v>
      </c>
      <c r="O132" s="15">
        <v>8.9999999999999993E-3</v>
      </c>
      <c r="P132" s="15">
        <v>0.40699999999999997</v>
      </c>
      <c r="Q132" s="15">
        <v>0.29199999999999998</v>
      </c>
      <c r="R132" s="15">
        <v>0.57399999999999995</v>
      </c>
      <c r="S132" s="15">
        <v>10.645</v>
      </c>
      <c r="U132" s="15">
        <v>538553.46699999995</v>
      </c>
      <c r="V132" s="15">
        <v>860</v>
      </c>
    </row>
    <row r="133" spans="2:22" x14ac:dyDescent="0.25">
      <c r="B133" s="15" t="s">
        <v>122</v>
      </c>
      <c r="C133" s="15" t="s">
        <v>207</v>
      </c>
      <c r="D133" s="15" t="s">
        <v>226</v>
      </c>
      <c r="E133" s="15">
        <v>2023</v>
      </c>
      <c r="F133" s="15" t="s">
        <v>162</v>
      </c>
      <c r="G133" s="15" t="s">
        <v>133</v>
      </c>
      <c r="H133" s="15" t="s">
        <v>136</v>
      </c>
      <c r="I133" s="15" t="s">
        <v>139</v>
      </c>
      <c r="J133" s="15" t="s">
        <v>141</v>
      </c>
      <c r="K133" s="15" t="s">
        <v>144</v>
      </c>
      <c r="L133" s="15" t="s">
        <v>320</v>
      </c>
      <c r="M133" s="15">
        <v>0.54</v>
      </c>
      <c r="N133" s="15">
        <v>0.33800000000000002</v>
      </c>
      <c r="O133" s="15">
        <v>2.1000000000000001E-2</v>
      </c>
      <c r="P133" s="15">
        <v>0.46200000000000002</v>
      </c>
      <c r="Q133" s="15">
        <v>0.313</v>
      </c>
      <c r="R133" s="15">
        <v>0.63800000000000001</v>
      </c>
      <c r="S133" s="15">
        <v>10.714</v>
      </c>
      <c r="U133" s="15">
        <v>539002.95299999998</v>
      </c>
      <c r="V133" s="15">
        <v>250</v>
      </c>
    </row>
    <row r="134" spans="2:22" x14ac:dyDescent="0.25">
      <c r="B134" s="15" t="s">
        <v>122</v>
      </c>
      <c r="C134" s="15" t="s">
        <v>207</v>
      </c>
      <c r="D134" s="15" t="s">
        <v>226</v>
      </c>
      <c r="E134" s="15">
        <v>2023</v>
      </c>
      <c r="F134" s="15" t="s">
        <v>162</v>
      </c>
      <c r="G134" s="15" t="s">
        <v>133</v>
      </c>
      <c r="H134" s="15" t="s">
        <v>136</v>
      </c>
      <c r="I134" s="15" t="s">
        <v>139</v>
      </c>
      <c r="J134" s="15" t="s">
        <v>141</v>
      </c>
      <c r="K134" s="15" t="s">
        <v>144</v>
      </c>
      <c r="L134" s="15" t="s">
        <v>146</v>
      </c>
      <c r="M134" s="15">
        <v>0.55500000000000005</v>
      </c>
      <c r="N134" s="15">
        <v>0.29099999999999998</v>
      </c>
      <c r="O134" s="15">
        <v>2.9000000000000001E-2</v>
      </c>
      <c r="P134" s="15">
        <v>0.50700000000000001</v>
      </c>
      <c r="Q134" s="15">
        <v>0.38200000000000001</v>
      </c>
      <c r="R134" s="15">
        <v>0.69</v>
      </c>
      <c r="S134" s="15">
        <v>10.805</v>
      </c>
      <c r="U134" s="15">
        <v>541262.74300000002</v>
      </c>
      <c r="V134" s="15">
        <v>100</v>
      </c>
    </row>
    <row r="135" spans="2:22" x14ac:dyDescent="0.25">
      <c r="B135" s="15" t="s">
        <v>122</v>
      </c>
      <c r="C135" s="15" t="s">
        <v>207</v>
      </c>
      <c r="D135" s="15" t="s">
        <v>226</v>
      </c>
      <c r="E135" s="15">
        <v>2023</v>
      </c>
      <c r="F135" s="15" t="s">
        <v>162</v>
      </c>
      <c r="G135" s="15" t="s">
        <v>133</v>
      </c>
      <c r="H135" s="15" t="s">
        <v>136</v>
      </c>
      <c r="I135" s="15" t="s">
        <v>139</v>
      </c>
      <c r="J135" s="15" t="s">
        <v>141</v>
      </c>
      <c r="K135" s="15" t="s">
        <v>144</v>
      </c>
      <c r="L135" s="15" t="s">
        <v>354</v>
      </c>
      <c r="M135" s="15">
        <v>0.32900000000000001</v>
      </c>
      <c r="N135" s="15">
        <v>0.217</v>
      </c>
      <c r="O135" s="15">
        <v>1.7999999999999999E-2</v>
      </c>
      <c r="P135" s="15">
        <v>0.26800000000000002</v>
      </c>
      <c r="Q135" s="15">
        <v>0.186</v>
      </c>
      <c r="R135" s="15">
        <v>0.439</v>
      </c>
      <c r="S135" s="15">
        <v>10.487</v>
      </c>
      <c r="U135" s="15">
        <v>519970.56800000003</v>
      </c>
      <c r="V135" s="15">
        <v>140</v>
      </c>
    </row>
    <row r="136" spans="2:22" x14ac:dyDescent="0.25">
      <c r="B136" s="15" t="s">
        <v>122</v>
      </c>
      <c r="C136" s="15" t="s">
        <v>207</v>
      </c>
      <c r="D136" s="15" t="s">
        <v>227</v>
      </c>
      <c r="E136" s="15">
        <v>2023</v>
      </c>
      <c r="F136" s="15" t="s">
        <v>162</v>
      </c>
      <c r="G136" s="15" t="s">
        <v>133</v>
      </c>
      <c r="H136" s="15" t="s">
        <v>136</v>
      </c>
      <c r="I136" s="15" t="s">
        <v>139</v>
      </c>
      <c r="J136" s="15" t="s">
        <v>141</v>
      </c>
      <c r="K136" s="15" t="s">
        <v>144</v>
      </c>
      <c r="L136" s="15" t="s">
        <v>316</v>
      </c>
      <c r="M136" s="15">
        <v>0.219</v>
      </c>
      <c r="N136" s="15">
        <v>0.13700000000000001</v>
      </c>
      <c r="O136" s="15">
        <v>3.0000000000000001E-3</v>
      </c>
      <c r="P136" s="15">
        <v>0.192</v>
      </c>
      <c r="Q136" s="15">
        <v>0.13200000000000001</v>
      </c>
      <c r="R136" s="15">
        <v>0.26800000000000002</v>
      </c>
      <c r="S136" s="15">
        <v>10.583</v>
      </c>
      <c r="U136" s="15">
        <v>531385.51800000004</v>
      </c>
      <c r="V136" s="15">
        <v>1690</v>
      </c>
    </row>
    <row r="137" spans="2:22" x14ac:dyDescent="0.25">
      <c r="B137" s="15" t="s">
        <v>122</v>
      </c>
      <c r="C137" s="15" t="s">
        <v>207</v>
      </c>
      <c r="D137" s="15" t="s">
        <v>227</v>
      </c>
      <c r="E137" s="15">
        <v>2023</v>
      </c>
      <c r="F137" s="15" t="s">
        <v>162</v>
      </c>
      <c r="G137" s="15" t="s">
        <v>133</v>
      </c>
      <c r="H137" s="15" t="s">
        <v>136</v>
      </c>
      <c r="I137" s="15" t="s">
        <v>139</v>
      </c>
      <c r="J137" s="15" t="s">
        <v>141</v>
      </c>
      <c r="K137" s="15" t="s">
        <v>144</v>
      </c>
      <c r="L137" s="15" t="s">
        <v>317</v>
      </c>
      <c r="M137" s="15">
        <v>0.36599999999999999</v>
      </c>
      <c r="N137" s="15">
        <v>0.219</v>
      </c>
      <c r="O137" s="15">
        <v>4.0000000000000001E-3</v>
      </c>
      <c r="P137" s="15">
        <v>0.32200000000000001</v>
      </c>
      <c r="Q137" s="15">
        <v>0.22600000000000001</v>
      </c>
      <c r="R137" s="15">
        <v>0.45300000000000001</v>
      </c>
      <c r="S137" s="15">
        <v>10.59</v>
      </c>
      <c r="U137" s="15">
        <v>530843.74</v>
      </c>
      <c r="V137" s="15">
        <v>2830</v>
      </c>
    </row>
    <row r="138" spans="2:22" x14ac:dyDescent="0.25">
      <c r="B138" s="15" t="s">
        <v>122</v>
      </c>
      <c r="C138" s="15" t="s">
        <v>207</v>
      </c>
      <c r="D138" s="15" t="s">
        <v>227</v>
      </c>
      <c r="E138" s="15">
        <v>2023</v>
      </c>
      <c r="F138" s="15" t="s">
        <v>162</v>
      </c>
      <c r="G138" s="15" t="s">
        <v>133</v>
      </c>
      <c r="H138" s="15" t="s">
        <v>136</v>
      </c>
      <c r="I138" s="15" t="s">
        <v>139</v>
      </c>
      <c r="J138" s="15" t="s">
        <v>141</v>
      </c>
      <c r="K138" s="15" t="s">
        <v>144</v>
      </c>
      <c r="L138" s="15" t="s">
        <v>318</v>
      </c>
      <c r="M138" s="15">
        <v>0.39</v>
      </c>
      <c r="N138" s="15">
        <v>0.218</v>
      </c>
      <c r="O138" s="15">
        <v>7.0000000000000001E-3</v>
      </c>
      <c r="P138" s="15">
        <v>0.34799999999999998</v>
      </c>
      <c r="Q138" s="15">
        <v>0.248</v>
      </c>
      <c r="R138" s="15">
        <v>0.48299999999999998</v>
      </c>
      <c r="S138" s="15">
        <v>10.641</v>
      </c>
      <c r="U138" s="15">
        <v>536381.196</v>
      </c>
      <c r="V138" s="15">
        <v>900</v>
      </c>
    </row>
    <row r="139" spans="2:22" x14ac:dyDescent="0.25">
      <c r="B139" s="15" t="s">
        <v>122</v>
      </c>
      <c r="C139" s="15" t="s">
        <v>207</v>
      </c>
      <c r="D139" s="15" t="s">
        <v>227</v>
      </c>
      <c r="E139" s="15">
        <v>2023</v>
      </c>
      <c r="F139" s="15" t="s">
        <v>162</v>
      </c>
      <c r="G139" s="15" t="s">
        <v>133</v>
      </c>
      <c r="H139" s="15" t="s">
        <v>136</v>
      </c>
      <c r="I139" s="15" t="s">
        <v>139</v>
      </c>
      <c r="J139" s="15" t="s">
        <v>141</v>
      </c>
      <c r="K139" s="15" t="s">
        <v>144</v>
      </c>
      <c r="L139" s="15" t="s">
        <v>319</v>
      </c>
      <c r="M139" s="15">
        <v>0.47799999999999998</v>
      </c>
      <c r="N139" s="15">
        <v>0.26100000000000001</v>
      </c>
      <c r="O139" s="15">
        <v>8.9999999999999993E-3</v>
      </c>
      <c r="P139" s="15">
        <v>0.42199999999999999</v>
      </c>
      <c r="Q139" s="15">
        <v>0.30099999999999999</v>
      </c>
      <c r="R139" s="15">
        <v>0.58499999999999996</v>
      </c>
      <c r="S139" s="15">
        <v>10.646000000000001</v>
      </c>
      <c r="U139" s="15">
        <v>538562.723</v>
      </c>
      <c r="V139" s="15">
        <v>860</v>
      </c>
    </row>
    <row r="140" spans="2:22" x14ac:dyDescent="0.25">
      <c r="B140" s="15" t="s">
        <v>122</v>
      </c>
      <c r="C140" s="15" t="s">
        <v>207</v>
      </c>
      <c r="D140" s="15" t="s">
        <v>227</v>
      </c>
      <c r="E140" s="15">
        <v>2023</v>
      </c>
      <c r="F140" s="15" t="s">
        <v>162</v>
      </c>
      <c r="G140" s="15" t="s">
        <v>133</v>
      </c>
      <c r="H140" s="15" t="s">
        <v>136</v>
      </c>
      <c r="I140" s="15" t="s">
        <v>139</v>
      </c>
      <c r="J140" s="15" t="s">
        <v>141</v>
      </c>
      <c r="K140" s="15" t="s">
        <v>144</v>
      </c>
      <c r="L140" s="15" t="s">
        <v>320</v>
      </c>
      <c r="M140" s="15">
        <v>0.54900000000000004</v>
      </c>
      <c r="N140" s="15">
        <v>0.33300000000000002</v>
      </c>
      <c r="O140" s="15">
        <v>2.1000000000000001E-2</v>
      </c>
      <c r="P140" s="15">
        <v>0.49199999999999999</v>
      </c>
      <c r="Q140" s="15">
        <v>0.36</v>
      </c>
      <c r="R140" s="15">
        <v>0.66</v>
      </c>
      <c r="S140" s="15">
        <v>10.715</v>
      </c>
      <c r="U140" s="15">
        <v>539004.66799999995</v>
      </c>
      <c r="V140" s="15">
        <v>250</v>
      </c>
    </row>
    <row r="141" spans="2:22" x14ac:dyDescent="0.25">
      <c r="B141" s="15" t="s">
        <v>122</v>
      </c>
      <c r="C141" s="15" t="s">
        <v>207</v>
      </c>
      <c r="D141" s="15" t="s">
        <v>227</v>
      </c>
      <c r="E141" s="15">
        <v>2023</v>
      </c>
      <c r="F141" s="15" t="s">
        <v>162</v>
      </c>
      <c r="G141" s="15" t="s">
        <v>133</v>
      </c>
      <c r="H141" s="15" t="s">
        <v>136</v>
      </c>
      <c r="I141" s="15" t="s">
        <v>139</v>
      </c>
      <c r="J141" s="15" t="s">
        <v>141</v>
      </c>
      <c r="K141" s="15" t="s">
        <v>144</v>
      </c>
      <c r="L141" s="15" t="s">
        <v>146</v>
      </c>
      <c r="M141" s="15">
        <v>0.58599999999999997</v>
      </c>
      <c r="N141" s="15">
        <v>0.314</v>
      </c>
      <c r="O141" s="15">
        <v>3.1E-2</v>
      </c>
      <c r="P141" s="15">
        <v>0.51600000000000001</v>
      </c>
      <c r="Q141" s="15">
        <v>0.375</v>
      </c>
      <c r="R141" s="15">
        <v>0.71199999999999997</v>
      </c>
      <c r="S141" s="15">
        <v>10.805</v>
      </c>
      <c r="U141" s="15">
        <v>541265.47100000002</v>
      </c>
      <c r="V141" s="15">
        <v>100</v>
      </c>
    </row>
    <row r="142" spans="2:22" x14ac:dyDescent="0.25">
      <c r="B142" s="15" t="s">
        <v>122</v>
      </c>
      <c r="C142" s="15" t="s">
        <v>207</v>
      </c>
      <c r="D142" s="15" t="s">
        <v>227</v>
      </c>
      <c r="E142" s="15">
        <v>2023</v>
      </c>
      <c r="F142" s="15" t="s">
        <v>162</v>
      </c>
      <c r="G142" s="15" t="s">
        <v>133</v>
      </c>
      <c r="H142" s="15" t="s">
        <v>136</v>
      </c>
      <c r="I142" s="15" t="s">
        <v>139</v>
      </c>
      <c r="J142" s="15" t="s">
        <v>141</v>
      </c>
      <c r="K142" s="15" t="s">
        <v>144</v>
      </c>
      <c r="L142" s="15" t="s">
        <v>354</v>
      </c>
      <c r="M142" s="15">
        <v>0.34</v>
      </c>
      <c r="N142" s="15">
        <v>0.20899999999999999</v>
      </c>
      <c r="O142" s="15">
        <v>1.7999999999999999E-2</v>
      </c>
      <c r="P142" s="15">
        <v>0.29599999999999999</v>
      </c>
      <c r="Q142" s="15">
        <v>0.20399999999999999</v>
      </c>
      <c r="R142" s="15">
        <v>0.44400000000000001</v>
      </c>
      <c r="S142" s="15">
        <v>10.488</v>
      </c>
      <c r="U142" s="15">
        <v>519971.37199999997</v>
      </c>
      <c r="V142" s="15">
        <v>140</v>
      </c>
    </row>
    <row r="143" spans="2:22" x14ac:dyDescent="0.25">
      <c r="B143" s="15" t="s">
        <v>122</v>
      </c>
      <c r="C143" s="15" t="s">
        <v>207</v>
      </c>
      <c r="D143" s="15" t="s">
        <v>228</v>
      </c>
      <c r="E143" s="15">
        <v>2023</v>
      </c>
      <c r="F143" s="15" t="s">
        <v>162</v>
      </c>
      <c r="G143" s="15" t="s">
        <v>133</v>
      </c>
      <c r="H143" s="15" t="s">
        <v>136</v>
      </c>
      <c r="I143" s="15" t="s">
        <v>139</v>
      </c>
      <c r="J143" s="15" t="s">
        <v>141</v>
      </c>
      <c r="K143" s="15" t="s">
        <v>144</v>
      </c>
      <c r="L143" s="15" t="s">
        <v>316</v>
      </c>
      <c r="M143" s="15">
        <v>0.218</v>
      </c>
      <c r="N143" s="15">
        <v>0.13500000000000001</v>
      </c>
      <c r="O143" s="15">
        <v>3.0000000000000001E-3</v>
      </c>
      <c r="P143" s="15">
        <v>0.189</v>
      </c>
      <c r="Q143" s="15">
        <v>0.13300000000000001</v>
      </c>
      <c r="R143" s="15">
        <v>0.26900000000000002</v>
      </c>
      <c r="S143" s="15">
        <v>11.458</v>
      </c>
      <c r="U143" s="15">
        <v>832443.46900000004</v>
      </c>
      <c r="V143" s="15">
        <v>1690</v>
      </c>
    </row>
    <row r="144" spans="2:22" x14ac:dyDescent="0.25">
      <c r="B144" s="15" t="s">
        <v>122</v>
      </c>
      <c r="C144" s="15" t="s">
        <v>207</v>
      </c>
      <c r="D144" s="15" t="s">
        <v>228</v>
      </c>
      <c r="E144" s="15">
        <v>2023</v>
      </c>
      <c r="F144" s="15" t="s">
        <v>162</v>
      </c>
      <c r="G144" s="15" t="s">
        <v>133</v>
      </c>
      <c r="H144" s="15" t="s">
        <v>136</v>
      </c>
      <c r="I144" s="15" t="s">
        <v>139</v>
      </c>
      <c r="J144" s="15" t="s">
        <v>141</v>
      </c>
      <c r="K144" s="15" t="s">
        <v>144</v>
      </c>
      <c r="L144" s="15" t="s">
        <v>317</v>
      </c>
      <c r="M144" s="15">
        <v>0.36299999999999999</v>
      </c>
      <c r="N144" s="15">
        <v>0.21</v>
      </c>
      <c r="O144" s="15">
        <v>4.0000000000000001E-3</v>
      </c>
      <c r="P144" s="15">
        <v>0.32100000000000001</v>
      </c>
      <c r="Q144" s="15">
        <v>0.22900000000000001</v>
      </c>
      <c r="R144" s="15">
        <v>0.44800000000000001</v>
      </c>
      <c r="S144" s="15">
        <v>11.462</v>
      </c>
      <c r="U144" s="15">
        <v>831814.06599999999</v>
      </c>
      <c r="V144" s="15">
        <v>2830</v>
      </c>
    </row>
    <row r="145" spans="2:22" x14ac:dyDescent="0.25">
      <c r="B145" s="15" t="s">
        <v>122</v>
      </c>
      <c r="C145" s="15" t="s">
        <v>207</v>
      </c>
      <c r="D145" s="15" t="s">
        <v>228</v>
      </c>
      <c r="E145" s="15">
        <v>2023</v>
      </c>
      <c r="F145" s="15" t="s">
        <v>162</v>
      </c>
      <c r="G145" s="15" t="s">
        <v>133</v>
      </c>
      <c r="H145" s="15" t="s">
        <v>136</v>
      </c>
      <c r="I145" s="15" t="s">
        <v>139</v>
      </c>
      <c r="J145" s="15" t="s">
        <v>141</v>
      </c>
      <c r="K145" s="15" t="s">
        <v>144</v>
      </c>
      <c r="L145" s="15" t="s">
        <v>318</v>
      </c>
      <c r="M145" s="15">
        <v>0.39300000000000002</v>
      </c>
      <c r="N145" s="15">
        <v>0.20799999999999999</v>
      </c>
      <c r="O145" s="15">
        <v>7.0000000000000001E-3</v>
      </c>
      <c r="P145" s="15">
        <v>0.35499999999999998</v>
      </c>
      <c r="Q145" s="15">
        <v>0.248</v>
      </c>
      <c r="R145" s="15">
        <v>0.49199999999999999</v>
      </c>
      <c r="S145" s="15">
        <v>11.537000000000001</v>
      </c>
      <c r="U145" s="15">
        <v>840116.47100000002</v>
      </c>
      <c r="V145" s="15">
        <v>900</v>
      </c>
    </row>
    <row r="146" spans="2:22" x14ac:dyDescent="0.25">
      <c r="B146" s="15" t="s">
        <v>122</v>
      </c>
      <c r="C146" s="15" t="s">
        <v>207</v>
      </c>
      <c r="D146" s="15" t="s">
        <v>228</v>
      </c>
      <c r="E146" s="15">
        <v>2023</v>
      </c>
      <c r="F146" s="15" t="s">
        <v>162</v>
      </c>
      <c r="G146" s="15" t="s">
        <v>133</v>
      </c>
      <c r="H146" s="15" t="s">
        <v>136</v>
      </c>
      <c r="I146" s="15" t="s">
        <v>139</v>
      </c>
      <c r="J146" s="15" t="s">
        <v>141</v>
      </c>
      <c r="K146" s="15" t="s">
        <v>144</v>
      </c>
      <c r="L146" s="15" t="s">
        <v>319</v>
      </c>
      <c r="M146" s="15">
        <v>0.48099999999999998</v>
      </c>
      <c r="N146" s="15">
        <v>0.25900000000000001</v>
      </c>
      <c r="O146" s="15">
        <v>8.9999999999999993E-3</v>
      </c>
      <c r="P146" s="15">
        <v>0.43099999999999999</v>
      </c>
      <c r="Q146" s="15">
        <v>0.311</v>
      </c>
      <c r="R146" s="15">
        <v>0.57899999999999996</v>
      </c>
      <c r="S146" s="15">
        <v>11.553000000000001</v>
      </c>
      <c r="U146" s="15">
        <v>842933.95400000003</v>
      </c>
      <c r="V146" s="15">
        <v>860</v>
      </c>
    </row>
    <row r="147" spans="2:22" x14ac:dyDescent="0.25">
      <c r="B147" s="15" t="s">
        <v>122</v>
      </c>
      <c r="C147" s="15" t="s">
        <v>207</v>
      </c>
      <c r="D147" s="15" t="s">
        <v>228</v>
      </c>
      <c r="E147" s="15">
        <v>2023</v>
      </c>
      <c r="F147" s="15" t="s">
        <v>162</v>
      </c>
      <c r="G147" s="15" t="s">
        <v>133</v>
      </c>
      <c r="H147" s="15" t="s">
        <v>136</v>
      </c>
      <c r="I147" s="15" t="s">
        <v>139</v>
      </c>
      <c r="J147" s="15" t="s">
        <v>141</v>
      </c>
      <c r="K147" s="15" t="s">
        <v>144</v>
      </c>
      <c r="L147" s="15" t="s">
        <v>320</v>
      </c>
      <c r="M147" s="15">
        <v>0.55800000000000005</v>
      </c>
      <c r="N147" s="15">
        <v>0.32900000000000001</v>
      </c>
      <c r="O147" s="15">
        <v>2.1000000000000001E-2</v>
      </c>
      <c r="P147" s="15">
        <v>0.49299999999999999</v>
      </c>
      <c r="Q147" s="15">
        <v>0.375</v>
      </c>
      <c r="R147" s="15">
        <v>0.65400000000000003</v>
      </c>
      <c r="S147" s="15">
        <v>11.615</v>
      </c>
      <c r="U147" s="15">
        <v>844165.36399999994</v>
      </c>
      <c r="V147" s="15">
        <v>250</v>
      </c>
    </row>
    <row r="148" spans="2:22" x14ac:dyDescent="0.25">
      <c r="B148" s="15" t="s">
        <v>122</v>
      </c>
      <c r="C148" s="15" t="s">
        <v>207</v>
      </c>
      <c r="D148" s="15" t="s">
        <v>228</v>
      </c>
      <c r="E148" s="15">
        <v>2023</v>
      </c>
      <c r="F148" s="15" t="s">
        <v>162</v>
      </c>
      <c r="G148" s="15" t="s">
        <v>133</v>
      </c>
      <c r="H148" s="15" t="s">
        <v>136</v>
      </c>
      <c r="I148" s="15" t="s">
        <v>139</v>
      </c>
      <c r="J148" s="15" t="s">
        <v>141</v>
      </c>
      <c r="K148" s="15" t="s">
        <v>144</v>
      </c>
      <c r="L148" s="15" t="s">
        <v>146</v>
      </c>
      <c r="M148" s="15">
        <v>0.60499999999999998</v>
      </c>
      <c r="N148" s="15">
        <v>0.33500000000000002</v>
      </c>
      <c r="O148" s="15">
        <v>3.3000000000000002E-2</v>
      </c>
      <c r="P148" s="15">
        <v>0.50800000000000001</v>
      </c>
      <c r="Q148" s="15">
        <v>0.37</v>
      </c>
      <c r="R148" s="15">
        <v>0.78800000000000003</v>
      </c>
      <c r="S148" s="15">
        <v>11.711</v>
      </c>
      <c r="U148" s="15">
        <v>848085.63100000005</v>
      </c>
      <c r="V148" s="15">
        <v>100</v>
      </c>
    </row>
    <row r="149" spans="2:22" x14ac:dyDescent="0.25">
      <c r="B149" s="15" t="s">
        <v>122</v>
      </c>
      <c r="C149" s="15" t="s">
        <v>207</v>
      </c>
      <c r="D149" s="15" t="s">
        <v>228</v>
      </c>
      <c r="E149" s="15">
        <v>2023</v>
      </c>
      <c r="F149" s="15" t="s">
        <v>162</v>
      </c>
      <c r="G149" s="15" t="s">
        <v>133</v>
      </c>
      <c r="H149" s="15" t="s">
        <v>136</v>
      </c>
      <c r="I149" s="15" t="s">
        <v>139</v>
      </c>
      <c r="J149" s="15" t="s">
        <v>141</v>
      </c>
      <c r="K149" s="15" t="s">
        <v>144</v>
      </c>
      <c r="L149" s="15" t="s">
        <v>354</v>
      </c>
      <c r="M149" s="15">
        <v>0.34799999999999998</v>
      </c>
      <c r="N149" s="15">
        <v>0.214</v>
      </c>
      <c r="O149" s="15">
        <v>1.7999999999999999E-2</v>
      </c>
      <c r="P149" s="15">
        <v>0.29199999999999998</v>
      </c>
      <c r="Q149" s="15">
        <v>0.21299999999999999</v>
      </c>
      <c r="R149" s="15">
        <v>0.46700000000000003</v>
      </c>
      <c r="S149" s="15">
        <v>11.375</v>
      </c>
      <c r="U149" s="15">
        <v>816350.64800000004</v>
      </c>
      <c r="V149" s="15">
        <v>140</v>
      </c>
    </row>
    <row r="150" spans="2:22" x14ac:dyDescent="0.25">
      <c r="B150" s="15" t="s">
        <v>122</v>
      </c>
      <c r="C150" s="15" t="s">
        <v>207</v>
      </c>
      <c r="D150" s="15" t="s">
        <v>229</v>
      </c>
      <c r="E150" s="15">
        <v>2023</v>
      </c>
      <c r="F150" s="15" t="s">
        <v>162</v>
      </c>
      <c r="G150" s="15" t="s">
        <v>133</v>
      </c>
      <c r="H150" s="15" t="s">
        <v>136</v>
      </c>
      <c r="I150" s="15" t="s">
        <v>139</v>
      </c>
      <c r="J150" s="15" t="s">
        <v>141</v>
      </c>
      <c r="K150" s="15" t="s">
        <v>144</v>
      </c>
      <c r="L150" s="15" t="s">
        <v>316</v>
      </c>
      <c r="M150" s="15">
        <v>0.214</v>
      </c>
      <c r="N150" s="15">
        <v>0.13600000000000001</v>
      </c>
      <c r="O150" s="15">
        <v>3.0000000000000001E-3</v>
      </c>
      <c r="P150" s="15">
        <v>0.186</v>
      </c>
      <c r="Q150" s="15">
        <v>0.13100000000000001</v>
      </c>
      <c r="R150" s="15">
        <v>0.26100000000000001</v>
      </c>
      <c r="S150" s="15">
        <v>11.458</v>
      </c>
      <c r="U150" s="15">
        <v>832446.70799999998</v>
      </c>
      <c r="V150" s="15">
        <v>1690</v>
      </c>
    </row>
    <row r="151" spans="2:22" x14ac:dyDescent="0.25">
      <c r="B151" s="15" t="s">
        <v>122</v>
      </c>
      <c r="C151" s="15" t="s">
        <v>207</v>
      </c>
      <c r="D151" s="15" t="s">
        <v>229</v>
      </c>
      <c r="E151" s="15">
        <v>2023</v>
      </c>
      <c r="F151" s="15" t="s">
        <v>162</v>
      </c>
      <c r="G151" s="15" t="s">
        <v>133</v>
      </c>
      <c r="H151" s="15" t="s">
        <v>136</v>
      </c>
      <c r="I151" s="15" t="s">
        <v>139</v>
      </c>
      <c r="J151" s="15" t="s">
        <v>141</v>
      </c>
      <c r="K151" s="15" t="s">
        <v>144</v>
      </c>
      <c r="L151" s="15" t="s">
        <v>317</v>
      </c>
      <c r="M151" s="15">
        <v>0.35799999999999998</v>
      </c>
      <c r="N151" s="15">
        <v>0.20499999999999999</v>
      </c>
      <c r="O151" s="15">
        <v>4.0000000000000001E-3</v>
      </c>
      <c r="P151" s="15">
        <v>0.318</v>
      </c>
      <c r="Q151" s="15">
        <v>0.22600000000000001</v>
      </c>
      <c r="R151" s="15">
        <v>0.442</v>
      </c>
      <c r="S151" s="15">
        <v>11.462</v>
      </c>
      <c r="U151" s="15">
        <v>831820.31200000003</v>
      </c>
      <c r="V151" s="15">
        <v>2830</v>
      </c>
    </row>
    <row r="152" spans="2:22" x14ac:dyDescent="0.25">
      <c r="B152" s="15" t="s">
        <v>122</v>
      </c>
      <c r="C152" s="15" t="s">
        <v>207</v>
      </c>
      <c r="D152" s="15" t="s">
        <v>229</v>
      </c>
      <c r="E152" s="15">
        <v>2023</v>
      </c>
      <c r="F152" s="15" t="s">
        <v>162</v>
      </c>
      <c r="G152" s="15" t="s">
        <v>133</v>
      </c>
      <c r="H152" s="15" t="s">
        <v>136</v>
      </c>
      <c r="I152" s="15" t="s">
        <v>139</v>
      </c>
      <c r="J152" s="15" t="s">
        <v>141</v>
      </c>
      <c r="K152" s="15" t="s">
        <v>144</v>
      </c>
      <c r="L152" s="15" t="s">
        <v>318</v>
      </c>
      <c r="M152" s="15">
        <v>0.39400000000000002</v>
      </c>
      <c r="N152" s="15">
        <v>0.20599999999999999</v>
      </c>
      <c r="O152" s="15">
        <v>7.0000000000000001E-3</v>
      </c>
      <c r="P152" s="15">
        <v>0.35799999999999998</v>
      </c>
      <c r="Q152" s="15">
        <v>0.25</v>
      </c>
      <c r="R152" s="15">
        <v>0.48399999999999999</v>
      </c>
      <c r="S152" s="15">
        <v>11.536</v>
      </c>
      <c r="U152" s="15">
        <v>840115.34199999995</v>
      </c>
      <c r="V152" s="15">
        <v>900</v>
      </c>
    </row>
    <row r="153" spans="2:22" x14ac:dyDescent="0.25">
      <c r="B153" s="15" t="s">
        <v>122</v>
      </c>
      <c r="C153" s="15" t="s">
        <v>207</v>
      </c>
      <c r="D153" s="15" t="s">
        <v>229</v>
      </c>
      <c r="E153" s="15">
        <v>2023</v>
      </c>
      <c r="F153" s="15" t="s">
        <v>162</v>
      </c>
      <c r="G153" s="15" t="s">
        <v>133</v>
      </c>
      <c r="H153" s="15" t="s">
        <v>136</v>
      </c>
      <c r="I153" s="15" t="s">
        <v>139</v>
      </c>
      <c r="J153" s="15" t="s">
        <v>141</v>
      </c>
      <c r="K153" s="15" t="s">
        <v>144</v>
      </c>
      <c r="L153" s="15" t="s">
        <v>319</v>
      </c>
      <c r="M153" s="15">
        <v>0.47899999999999998</v>
      </c>
      <c r="N153" s="15">
        <v>0.25</v>
      </c>
      <c r="O153" s="15">
        <v>8.9999999999999993E-3</v>
      </c>
      <c r="P153" s="15">
        <v>0.42599999999999999</v>
      </c>
      <c r="Q153" s="15">
        <v>0.311</v>
      </c>
      <c r="R153" s="15">
        <v>0.58299999999999996</v>
      </c>
      <c r="S153" s="15">
        <v>11.553000000000001</v>
      </c>
      <c r="U153" s="15">
        <v>842923.37100000004</v>
      </c>
      <c r="V153" s="15">
        <v>860</v>
      </c>
    </row>
    <row r="154" spans="2:22" x14ac:dyDescent="0.25">
      <c r="B154" s="15" t="s">
        <v>122</v>
      </c>
      <c r="C154" s="15" t="s">
        <v>207</v>
      </c>
      <c r="D154" s="15" t="s">
        <v>229</v>
      </c>
      <c r="E154" s="15">
        <v>2023</v>
      </c>
      <c r="F154" s="15" t="s">
        <v>162</v>
      </c>
      <c r="G154" s="15" t="s">
        <v>133</v>
      </c>
      <c r="H154" s="15" t="s">
        <v>136</v>
      </c>
      <c r="I154" s="15" t="s">
        <v>139</v>
      </c>
      <c r="J154" s="15" t="s">
        <v>141</v>
      </c>
      <c r="K154" s="15" t="s">
        <v>144</v>
      </c>
      <c r="L154" s="15" t="s">
        <v>320</v>
      </c>
      <c r="M154" s="15">
        <v>0.55600000000000005</v>
      </c>
      <c r="N154" s="15">
        <v>0.317</v>
      </c>
      <c r="O154" s="15">
        <v>0.02</v>
      </c>
      <c r="P154" s="15">
        <v>0.497</v>
      </c>
      <c r="Q154" s="15">
        <v>0.36599999999999999</v>
      </c>
      <c r="R154" s="15">
        <v>0.69099999999999995</v>
      </c>
      <c r="S154" s="15">
        <v>11.615</v>
      </c>
      <c r="U154" s="15">
        <v>844161.37699999998</v>
      </c>
      <c r="V154" s="15">
        <v>250</v>
      </c>
    </row>
    <row r="155" spans="2:22" x14ac:dyDescent="0.25">
      <c r="B155" s="15" t="s">
        <v>122</v>
      </c>
      <c r="C155" s="15" t="s">
        <v>207</v>
      </c>
      <c r="D155" s="15" t="s">
        <v>229</v>
      </c>
      <c r="E155" s="15">
        <v>2023</v>
      </c>
      <c r="F155" s="15" t="s">
        <v>162</v>
      </c>
      <c r="G155" s="15" t="s">
        <v>133</v>
      </c>
      <c r="H155" s="15" t="s">
        <v>136</v>
      </c>
      <c r="I155" s="15" t="s">
        <v>139</v>
      </c>
      <c r="J155" s="15" t="s">
        <v>141</v>
      </c>
      <c r="K155" s="15" t="s">
        <v>144</v>
      </c>
      <c r="L155" s="15" t="s">
        <v>146</v>
      </c>
      <c r="M155" s="15">
        <v>0.622</v>
      </c>
      <c r="N155" s="15">
        <v>0.37</v>
      </c>
      <c r="O155" s="15">
        <v>3.6999999999999998E-2</v>
      </c>
      <c r="P155" s="15">
        <v>0.496</v>
      </c>
      <c r="Q155" s="15">
        <v>0.38400000000000001</v>
      </c>
      <c r="R155" s="15">
        <v>0.73199999999999998</v>
      </c>
      <c r="S155" s="15">
        <v>11.711</v>
      </c>
      <c r="U155" s="15">
        <v>848090.495</v>
      </c>
      <c r="V155" s="15">
        <v>100</v>
      </c>
    </row>
    <row r="156" spans="2:22" x14ac:dyDescent="0.25">
      <c r="B156" s="15" t="s">
        <v>122</v>
      </c>
      <c r="C156" s="15" t="s">
        <v>207</v>
      </c>
      <c r="D156" s="15" t="s">
        <v>229</v>
      </c>
      <c r="E156" s="15">
        <v>2023</v>
      </c>
      <c r="F156" s="15" t="s">
        <v>162</v>
      </c>
      <c r="G156" s="15" t="s">
        <v>133</v>
      </c>
      <c r="H156" s="15" t="s">
        <v>136</v>
      </c>
      <c r="I156" s="15" t="s">
        <v>139</v>
      </c>
      <c r="J156" s="15" t="s">
        <v>141</v>
      </c>
      <c r="K156" s="15" t="s">
        <v>144</v>
      </c>
      <c r="L156" s="15" t="s">
        <v>354</v>
      </c>
      <c r="M156" s="15">
        <v>0.34499999999999997</v>
      </c>
      <c r="N156" s="15">
        <v>0.217</v>
      </c>
      <c r="O156" s="15">
        <v>1.7999999999999999E-2</v>
      </c>
      <c r="P156" s="15">
        <v>0.30599999999999999</v>
      </c>
      <c r="Q156" s="15">
        <v>0.20699999999999999</v>
      </c>
      <c r="R156" s="15">
        <v>0.42599999999999999</v>
      </c>
      <c r="S156" s="15">
        <v>11.374000000000001</v>
      </c>
      <c r="U156" s="15">
        <v>816349.23499999999</v>
      </c>
      <c r="V156" s="15">
        <v>140</v>
      </c>
    </row>
    <row r="157" spans="2:22" x14ac:dyDescent="0.25">
      <c r="B157" s="15" t="s">
        <v>122</v>
      </c>
      <c r="C157" s="15" t="s">
        <v>207</v>
      </c>
      <c r="D157" s="15" t="s">
        <v>230</v>
      </c>
      <c r="E157" s="15">
        <v>2023</v>
      </c>
      <c r="F157" s="15" t="s">
        <v>162</v>
      </c>
      <c r="G157" s="15" t="s">
        <v>133</v>
      </c>
      <c r="H157" s="15" t="s">
        <v>136</v>
      </c>
      <c r="I157" s="15" t="s">
        <v>139</v>
      </c>
      <c r="J157" s="15" t="s">
        <v>141</v>
      </c>
      <c r="K157" s="15" t="s">
        <v>144</v>
      </c>
      <c r="L157" s="15" t="s">
        <v>316</v>
      </c>
      <c r="M157" s="15">
        <v>0.21</v>
      </c>
      <c r="N157" s="15">
        <v>0.13200000000000001</v>
      </c>
      <c r="O157" s="15">
        <v>3.0000000000000001E-3</v>
      </c>
      <c r="P157" s="15">
        <v>0.183</v>
      </c>
      <c r="Q157" s="15">
        <v>0.128</v>
      </c>
      <c r="R157" s="15">
        <v>0.25600000000000001</v>
      </c>
      <c r="S157" s="15">
        <v>12.266999999999999</v>
      </c>
      <c r="U157" s="15">
        <v>1088671.378</v>
      </c>
      <c r="V157" s="15">
        <v>1690</v>
      </c>
    </row>
    <row r="158" spans="2:22" x14ac:dyDescent="0.25">
      <c r="B158" s="15" t="s">
        <v>122</v>
      </c>
      <c r="C158" s="15" t="s">
        <v>207</v>
      </c>
      <c r="D158" s="15" t="s">
        <v>230</v>
      </c>
      <c r="E158" s="15">
        <v>2023</v>
      </c>
      <c r="F158" s="15" t="s">
        <v>162</v>
      </c>
      <c r="G158" s="15" t="s">
        <v>133</v>
      </c>
      <c r="H158" s="15" t="s">
        <v>136</v>
      </c>
      <c r="I158" s="15" t="s">
        <v>139</v>
      </c>
      <c r="J158" s="15" t="s">
        <v>141</v>
      </c>
      <c r="K158" s="15" t="s">
        <v>144</v>
      </c>
      <c r="L158" s="15" t="s">
        <v>317</v>
      </c>
      <c r="M158" s="15">
        <v>0.35199999999999998</v>
      </c>
      <c r="N158" s="15">
        <v>0.20399999999999999</v>
      </c>
      <c r="O158" s="15">
        <v>4.0000000000000001E-3</v>
      </c>
      <c r="P158" s="15">
        <v>0.31</v>
      </c>
      <c r="Q158" s="15">
        <v>0.222</v>
      </c>
      <c r="R158" s="15">
        <v>0.43099999999999999</v>
      </c>
      <c r="S158" s="15">
        <v>12.269</v>
      </c>
      <c r="U158" s="15">
        <v>1088262.635</v>
      </c>
      <c r="V158" s="15">
        <v>2830</v>
      </c>
    </row>
    <row r="159" spans="2:22" x14ac:dyDescent="0.25">
      <c r="B159" s="15" t="s">
        <v>122</v>
      </c>
      <c r="C159" s="15" t="s">
        <v>207</v>
      </c>
      <c r="D159" s="15" t="s">
        <v>230</v>
      </c>
      <c r="E159" s="15">
        <v>2023</v>
      </c>
      <c r="F159" s="15" t="s">
        <v>162</v>
      </c>
      <c r="G159" s="15" t="s">
        <v>133</v>
      </c>
      <c r="H159" s="15" t="s">
        <v>136</v>
      </c>
      <c r="I159" s="15" t="s">
        <v>139</v>
      </c>
      <c r="J159" s="15" t="s">
        <v>141</v>
      </c>
      <c r="K159" s="15" t="s">
        <v>144</v>
      </c>
      <c r="L159" s="15" t="s">
        <v>318</v>
      </c>
      <c r="M159" s="15">
        <v>0.39300000000000002</v>
      </c>
      <c r="N159" s="15">
        <v>0.20599999999999999</v>
      </c>
      <c r="O159" s="15">
        <v>7.0000000000000001E-3</v>
      </c>
      <c r="P159" s="15">
        <v>0.35499999999999998</v>
      </c>
      <c r="Q159" s="15">
        <v>0.253</v>
      </c>
      <c r="R159" s="15">
        <v>0.48</v>
      </c>
      <c r="S159" s="15">
        <v>12.364000000000001</v>
      </c>
      <c r="U159" s="15">
        <v>1097038.808</v>
      </c>
      <c r="V159" s="15">
        <v>900</v>
      </c>
    </row>
    <row r="160" spans="2:22" x14ac:dyDescent="0.25">
      <c r="B160" s="15" t="s">
        <v>122</v>
      </c>
      <c r="C160" s="15" t="s">
        <v>207</v>
      </c>
      <c r="D160" s="15" t="s">
        <v>230</v>
      </c>
      <c r="E160" s="15">
        <v>2023</v>
      </c>
      <c r="F160" s="15" t="s">
        <v>162</v>
      </c>
      <c r="G160" s="15" t="s">
        <v>133</v>
      </c>
      <c r="H160" s="15" t="s">
        <v>136</v>
      </c>
      <c r="I160" s="15" t="s">
        <v>139</v>
      </c>
      <c r="J160" s="15" t="s">
        <v>141</v>
      </c>
      <c r="K160" s="15" t="s">
        <v>144</v>
      </c>
      <c r="L160" s="15" t="s">
        <v>319</v>
      </c>
      <c r="M160" s="15">
        <v>0.47699999999999998</v>
      </c>
      <c r="N160" s="15">
        <v>0.245</v>
      </c>
      <c r="O160" s="15">
        <v>8.0000000000000002E-3</v>
      </c>
      <c r="P160" s="15">
        <v>0.42799999999999999</v>
      </c>
      <c r="Q160" s="15">
        <v>0.314</v>
      </c>
      <c r="R160" s="15">
        <v>0.58199999999999996</v>
      </c>
      <c r="S160" s="15">
        <v>12.388999999999999</v>
      </c>
      <c r="U160" s="15">
        <v>1099617.6259999999</v>
      </c>
      <c r="V160" s="15">
        <v>860</v>
      </c>
    </row>
    <row r="161" spans="2:22" x14ac:dyDescent="0.25">
      <c r="B161" s="15" t="s">
        <v>122</v>
      </c>
      <c r="C161" s="15" t="s">
        <v>207</v>
      </c>
      <c r="D161" s="15" t="s">
        <v>230</v>
      </c>
      <c r="E161" s="15">
        <v>2023</v>
      </c>
      <c r="F161" s="15" t="s">
        <v>162</v>
      </c>
      <c r="G161" s="15" t="s">
        <v>133</v>
      </c>
      <c r="H161" s="15" t="s">
        <v>136</v>
      </c>
      <c r="I161" s="15" t="s">
        <v>139</v>
      </c>
      <c r="J161" s="15" t="s">
        <v>141</v>
      </c>
      <c r="K161" s="15" t="s">
        <v>144</v>
      </c>
      <c r="L161" s="15" t="s">
        <v>320</v>
      </c>
      <c r="M161" s="15">
        <v>0.55100000000000005</v>
      </c>
      <c r="N161" s="15">
        <v>0.308</v>
      </c>
      <c r="O161" s="15">
        <v>1.9E-2</v>
      </c>
      <c r="P161" s="15">
        <v>0.503</v>
      </c>
      <c r="Q161" s="15">
        <v>0.37</v>
      </c>
      <c r="R161" s="15">
        <v>0.68400000000000005</v>
      </c>
      <c r="S161" s="15">
        <v>12.448</v>
      </c>
      <c r="U161" s="15">
        <v>1101078.969</v>
      </c>
      <c r="V161" s="15">
        <v>250</v>
      </c>
    </row>
    <row r="162" spans="2:22" x14ac:dyDescent="0.25">
      <c r="B162" s="15" t="s">
        <v>122</v>
      </c>
      <c r="C162" s="15" t="s">
        <v>207</v>
      </c>
      <c r="D162" s="15" t="s">
        <v>230</v>
      </c>
      <c r="E162" s="15">
        <v>2023</v>
      </c>
      <c r="F162" s="15" t="s">
        <v>162</v>
      </c>
      <c r="G162" s="15" t="s">
        <v>133</v>
      </c>
      <c r="H162" s="15" t="s">
        <v>136</v>
      </c>
      <c r="I162" s="15" t="s">
        <v>139</v>
      </c>
      <c r="J162" s="15" t="s">
        <v>141</v>
      </c>
      <c r="K162" s="15" t="s">
        <v>144</v>
      </c>
      <c r="L162" s="15" t="s">
        <v>146</v>
      </c>
      <c r="M162" s="15">
        <v>0.63400000000000001</v>
      </c>
      <c r="N162" s="15">
        <v>0.36099999999999999</v>
      </c>
      <c r="O162" s="15">
        <v>3.5999999999999997E-2</v>
      </c>
      <c r="P162" s="15">
        <v>0.51600000000000001</v>
      </c>
      <c r="Q162" s="15">
        <v>0.38200000000000001</v>
      </c>
      <c r="R162" s="15">
        <v>0.79200000000000004</v>
      </c>
      <c r="S162" s="15">
        <v>12.547000000000001</v>
      </c>
      <c r="U162" s="15">
        <v>1104891.098</v>
      </c>
      <c r="V162" s="15">
        <v>100</v>
      </c>
    </row>
    <row r="163" spans="2:22" x14ac:dyDescent="0.25">
      <c r="B163" s="15" t="s">
        <v>122</v>
      </c>
      <c r="C163" s="15" t="s">
        <v>207</v>
      </c>
      <c r="D163" s="15" t="s">
        <v>230</v>
      </c>
      <c r="E163" s="15">
        <v>2023</v>
      </c>
      <c r="F163" s="15" t="s">
        <v>162</v>
      </c>
      <c r="G163" s="15" t="s">
        <v>133</v>
      </c>
      <c r="H163" s="15" t="s">
        <v>136</v>
      </c>
      <c r="I163" s="15" t="s">
        <v>139</v>
      </c>
      <c r="J163" s="15" t="s">
        <v>141</v>
      </c>
      <c r="K163" s="15" t="s">
        <v>144</v>
      </c>
      <c r="L163" s="15" t="s">
        <v>354</v>
      </c>
      <c r="M163" s="15">
        <v>0.34100000000000003</v>
      </c>
      <c r="N163" s="15">
        <v>0.217</v>
      </c>
      <c r="O163" s="15">
        <v>1.7999999999999999E-2</v>
      </c>
      <c r="P163" s="15">
        <v>0.28499999999999998</v>
      </c>
      <c r="Q163" s="15">
        <v>0.19</v>
      </c>
      <c r="R163" s="15">
        <v>0.45100000000000001</v>
      </c>
      <c r="S163" s="15">
        <v>12.195</v>
      </c>
      <c r="U163" s="15">
        <v>1069712.6529999999</v>
      </c>
      <c r="V163" s="15">
        <v>140</v>
      </c>
    </row>
    <row r="164" spans="2:22" x14ac:dyDescent="0.25">
      <c r="B164" s="15" t="s">
        <v>122</v>
      </c>
      <c r="C164" s="15" t="s">
        <v>207</v>
      </c>
      <c r="D164" s="15" t="s">
        <v>231</v>
      </c>
      <c r="E164" s="15">
        <v>2023</v>
      </c>
      <c r="F164" s="15" t="s">
        <v>162</v>
      </c>
      <c r="G164" s="15" t="s">
        <v>133</v>
      </c>
      <c r="H164" s="15" t="s">
        <v>136</v>
      </c>
      <c r="I164" s="15" t="s">
        <v>139</v>
      </c>
      <c r="J164" s="15" t="s">
        <v>141</v>
      </c>
      <c r="K164" s="15" t="s">
        <v>144</v>
      </c>
      <c r="L164" s="15" t="s">
        <v>316</v>
      </c>
      <c r="M164" s="15">
        <v>0.20799999999999999</v>
      </c>
      <c r="N164" s="15">
        <v>0.129</v>
      </c>
      <c r="O164" s="15">
        <v>3.0000000000000001E-3</v>
      </c>
      <c r="P164" s="15">
        <v>0.183</v>
      </c>
      <c r="Q164" s="15">
        <v>0.128</v>
      </c>
      <c r="R164" s="15">
        <v>0.25600000000000001</v>
      </c>
      <c r="S164" s="15">
        <v>12.266999999999999</v>
      </c>
      <c r="U164" s="15">
        <v>1088682.206</v>
      </c>
      <c r="V164" s="15">
        <v>1690</v>
      </c>
    </row>
    <row r="165" spans="2:22" x14ac:dyDescent="0.25">
      <c r="B165" s="15" t="s">
        <v>122</v>
      </c>
      <c r="C165" s="15" t="s">
        <v>207</v>
      </c>
      <c r="D165" s="15" t="s">
        <v>231</v>
      </c>
      <c r="E165" s="15">
        <v>2023</v>
      </c>
      <c r="F165" s="15" t="s">
        <v>162</v>
      </c>
      <c r="G165" s="15" t="s">
        <v>133</v>
      </c>
      <c r="H165" s="15" t="s">
        <v>136</v>
      </c>
      <c r="I165" s="15" t="s">
        <v>139</v>
      </c>
      <c r="J165" s="15" t="s">
        <v>141</v>
      </c>
      <c r="K165" s="15" t="s">
        <v>144</v>
      </c>
      <c r="L165" s="15" t="s">
        <v>317</v>
      </c>
      <c r="M165" s="15">
        <v>0.34599999999999997</v>
      </c>
      <c r="N165" s="15">
        <v>0.19800000000000001</v>
      </c>
      <c r="O165" s="15">
        <v>4.0000000000000001E-3</v>
      </c>
      <c r="P165" s="15">
        <v>0.307</v>
      </c>
      <c r="Q165" s="15">
        <v>0.219</v>
      </c>
      <c r="R165" s="15">
        <v>0.42699999999999999</v>
      </c>
      <c r="S165" s="15">
        <v>12.269</v>
      </c>
      <c r="U165" s="15">
        <v>1088265.4850000001</v>
      </c>
      <c r="V165" s="15">
        <v>2830</v>
      </c>
    </row>
    <row r="166" spans="2:22" x14ac:dyDescent="0.25">
      <c r="B166" s="15" t="s">
        <v>122</v>
      </c>
      <c r="C166" s="15" t="s">
        <v>207</v>
      </c>
      <c r="D166" s="15" t="s">
        <v>231</v>
      </c>
      <c r="E166" s="15">
        <v>2023</v>
      </c>
      <c r="F166" s="15" t="s">
        <v>162</v>
      </c>
      <c r="G166" s="15" t="s">
        <v>133</v>
      </c>
      <c r="H166" s="15" t="s">
        <v>136</v>
      </c>
      <c r="I166" s="15" t="s">
        <v>139</v>
      </c>
      <c r="J166" s="15" t="s">
        <v>141</v>
      </c>
      <c r="K166" s="15" t="s">
        <v>144</v>
      </c>
      <c r="L166" s="15" t="s">
        <v>318</v>
      </c>
      <c r="M166" s="15">
        <v>0.39100000000000001</v>
      </c>
      <c r="N166" s="15">
        <v>0.20699999999999999</v>
      </c>
      <c r="O166" s="15">
        <v>7.0000000000000001E-3</v>
      </c>
      <c r="P166" s="15">
        <v>0.35099999999999998</v>
      </c>
      <c r="Q166" s="15">
        <v>0.249</v>
      </c>
      <c r="R166" s="15">
        <v>0.48199999999999998</v>
      </c>
      <c r="S166" s="15">
        <v>12.364000000000001</v>
      </c>
      <c r="U166" s="15">
        <v>1097064.6610000001</v>
      </c>
      <c r="V166" s="15">
        <v>900</v>
      </c>
    </row>
    <row r="167" spans="2:22" x14ac:dyDescent="0.25">
      <c r="B167" s="15" t="s">
        <v>122</v>
      </c>
      <c r="C167" s="15" t="s">
        <v>207</v>
      </c>
      <c r="D167" s="15" t="s">
        <v>231</v>
      </c>
      <c r="E167" s="15">
        <v>2023</v>
      </c>
      <c r="F167" s="15" t="s">
        <v>162</v>
      </c>
      <c r="G167" s="15" t="s">
        <v>133</v>
      </c>
      <c r="H167" s="15" t="s">
        <v>136</v>
      </c>
      <c r="I167" s="15" t="s">
        <v>139</v>
      </c>
      <c r="J167" s="15" t="s">
        <v>141</v>
      </c>
      <c r="K167" s="15" t="s">
        <v>144</v>
      </c>
      <c r="L167" s="15" t="s">
        <v>319</v>
      </c>
      <c r="M167" s="15">
        <v>0.47799999999999998</v>
      </c>
      <c r="N167" s="15">
        <v>0.245</v>
      </c>
      <c r="O167" s="15">
        <v>8.0000000000000002E-3</v>
      </c>
      <c r="P167" s="15">
        <v>0.434</v>
      </c>
      <c r="Q167" s="15">
        <v>0.312</v>
      </c>
      <c r="R167" s="15">
        <v>0.58099999999999996</v>
      </c>
      <c r="S167" s="15">
        <v>12.388999999999999</v>
      </c>
      <c r="U167" s="15">
        <v>1099622.0449999999</v>
      </c>
      <c r="V167" s="15">
        <v>860</v>
      </c>
    </row>
    <row r="168" spans="2:22" x14ac:dyDescent="0.25">
      <c r="B168" s="15" t="s">
        <v>122</v>
      </c>
      <c r="C168" s="15" t="s">
        <v>207</v>
      </c>
      <c r="D168" s="15" t="s">
        <v>231</v>
      </c>
      <c r="E168" s="15">
        <v>2023</v>
      </c>
      <c r="F168" s="15" t="s">
        <v>162</v>
      </c>
      <c r="G168" s="15" t="s">
        <v>133</v>
      </c>
      <c r="H168" s="15" t="s">
        <v>136</v>
      </c>
      <c r="I168" s="15" t="s">
        <v>139</v>
      </c>
      <c r="J168" s="15" t="s">
        <v>141</v>
      </c>
      <c r="K168" s="15" t="s">
        <v>144</v>
      </c>
      <c r="L168" s="15" t="s">
        <v>320</v>
      </c>
      <c r="M168" s="15">
        <v>0.55300000000000005</v>
      </c>
      <c r="N168" s="15">
        <v>0.311</v>
      </c>
      <c r="O168" s="15">
        <v>0.02</v>
      </c>
      <c r="P168" s="15">
        <v>0.50800000000000001</v>
      </c>
      <c r="Q168" s="15">
        <v>0.36699999999999999</v>
      </c>
      <c r="R168" s="15">
        <v>0.69599999999999995</v>
      </c>
      <c r="S168" s="15">
        <v>12.448</v>
      </c>
      <c r="U168" s="15">
        <v>1101084.602</v>
      </c>
      <c r="V168" s="15">
        <v>250</v>
      </c>
    </row>
    <row r="169" spans="2:22" x14ac:dyDescent="0.25">
      <c r="B169" s="15" t="s">
        <v>122</v>
      </c>
      <c r="C169" s="15" t="s">
        <v>207</v>
      </c>
      <c r="D169" s="15" t="s">
        <v>231</v>
      </c>
      <c r="E169" s="15">
        <v>2023</v>
      </c>
      <c r="F169" s="15" t="s">
        <v>162</v>
      </c>
      <c r="G169" s="15" t="s">
        <v>133</v>
      </c>
      <c r="H169" s="15" t="s">
        <v>136</v>
      </c>
      <c r="I169" s="15" t="s">
        <v>139</v>
      </c>
      <c r="J169" s="15" t="s">
        <v>141</v>
      </c>
      <c r="K169" s="15" t="s">
        <v>144</v>
      </c>
      <c r="L169" s="15" t="s">
        <v>146</v>
      </c>
      <c r="M169" s="15">
        <v>0.63300000000000001</v>
      </c>
      <c r="N169" s="15">
        <v>0.34899999999999998</v>
      </c>
      <c r="O169" s="15">
        <v>3.5000000000000003E-2</v>
      </c>
      <c r="P169" s="15">
        <v>0.48699999999999999</v>
      </c>
      <c r="Q169" s="15">
        <v>0.43099999999999999</v>
      </c>
      <c r="R169" s="15">
        <v>0.79900000000000004</v>
      </c>
      <c r="S169" s="15">
        <v>12.545999999999999</v>
      </c>
      <c r="U169" s="15">
        <v>1104887.42</v>
      </c>
      <c r="V169" s="15">
        <v>100</v>
      </c>
    </row>
    <row r="170" spans="2:22" x14ac:dyDescent="0.25">
      <c r="B170" s="15" t="s">
        <v>122</v>
      </c>
      <c r="C170" s="15" t="s">
        <v>207</v>
      </c>
      <c r="D170" s="15" t="s">
        <v>231</v>
      </c>
      <c r="E170" s="15">
        <v>2023</v>
      </c>
      <c r="F170" s="15" t="s">
        <v>162</v>
      </c>
      <c r="G170" s="15" t="s">
        <v>133</v>
      </c>
      <c r="H170" s="15" t="s">
        <v>136</v>
      </c>
      <c r="I170" s="15" t="s">
        <v>139</v>
      </c>
      <c r="J170" s="15" t="s">
        <v>141</v>
      </c>
      <c r="K170" s="15" t="s">
        <v>144</v>
      </c>
      <c r="L170" s="15" t="s">
        <v>354</v>
      </c>
      <c r="M170" s="15">
        <v>0.33900000000000002</v>
      </c>
      <c r="N170" s="15">
        <v>0.223</v>
      </c>
      <c r="O170" s="15">
        <v>1.9E-2</v>
      </c>
      <c r="P170" s="15">
        <v>0.27</v>
      </c>
      <c r="Q170" s="15">
        <v>0.192</v>
      </c>
      <c r="R170" s="15">
        <v>0.42599999999999999</v>
      </c>
      <c r="S170" s="15">
        <v>12.195</v>
      </c>
      <c r="U170" s="15">
        <v>1069737.2819999999</v>
      </c>
      <c r="V170" s="15">
        <v>140</v>
      </c>
    </row>
    <row r="171" spans="2:22" x14ac:dyDescent="0.25">
      <c r="B171" s="15" t="s">
        <v>122</v>
      </c>
      <c r="C171" s="15" t="s">
        <v>207</v>
      </c>
      <c r="D171" s="15" t="s">
        <v>232</v>
      </c>
      <c r="E171" s="15">
        <v>2023</v>
      </c>
      <c r="F171" s="15" t="s">
        <v>162</v>
      </c>
      <c r="G171" s="15" t="s">
        <v>133</v>
      </c>
      <c r="H171" s="15" t="s">
        <v>136</v>
      </c>
      <c r="I171" s="15" t="s">
        <v>139</v>
      </c>
      <c r="J171" s="15" t="s">
        <v>141</v>
      </c>
      <c r="K171" s="15" t="s">
        <v>144</v>
      </c>
      <c r="L171" s="15" t="s">
        <v>316</v>
      </c>
      <c r="M171" s="15">
        <v>0.20899999999999999</v>
      </c>
      <c r="N171" s="15">
        <v>0.13</v>
      </c>
      <c r="O171" s="15">
        <v>3.0000000000000001E-3</v>
      </c>
      <c r="P171" s="15">
        <v>0.186</v>
      </c>
      <c r="Q171" s="15">
        <v>0.13100000000000001</v>
      </c>
      <c r="R171" s="15">
        <v>0.25600000000000001</v>
      </c>
      <c r="S171" s="15">
        <v>12.869</v>
      </c>
      <c r="U171" s="15">
        <v>1257073.1880000001</v>
      </c>
      <c r="V171" s="15">
        <v>1690</v>
      </c>
    </row>
    <row r="172" spans="2:22" x14ac:dyDescent="0.25">
      <c r="B172" s="15" t="s">
        <v>122</v>
      </c>
      <c r="C172" s="15" t="s">
        <v>207</v>
      </c>
      <c r="D172" s="15" t="s">
        <v>232</v>
      </c>
      <c r="E172" s="15">
        <v>2023</v>
      </c>
      <c r="F172" s="15" t="s">
        <v>162</v>
      </c>
      <c r="G172" s="15" t="s">
        <v>133</v>
      </c>
      <c r="H172" s="15" t="s">
        <v>136</v>
      </c>
      <c r="I172" s="15" t="s">
        <v>139</v>
      </c>
      <c r="J172" s="15" t="s">
        <v>141</v>
      </c>
      <c r="K172" s="15" t="s">
        <v>144</v>
      </c>
      <c r="L172" s="15" t="s">
        <v>317</v>
      </c>
      <c r="M172" s="15">
        <v>0.35099999999999998</v>
      </c>
      <c r="N172" s="15">
        <v>0.20799999999999999</v>
      </c>
      <c r="O172" s="15">
        <v>4.0000000000000001E-3</v>
      </c>
      <c r="P172" s="15">
        <v>0.309</v>
      </c>
      <c r="Q172" s="15">
        <v>0.221</v>
      </c>
      <c r="R172" s="15">
        <v>0.43099999999999999</v>
      </c>
      <c r="S172" s="15">
        <v>12.869</v>
      </c>
      <c r="U172" s="15">
        <v>1256214.22</v>
      </c>
      <c r="V172" s="15">
        <v>2830</v>
      </c>
    </row>
    <row r="173" spans="2:22" x14ac:dyDescent="0.25">
      <c r="B173" s="15" t="s">
        <v>122</v>
      </c>
      <c r="C173" s="15" t="s">
        <v>207</v>
      </c>
      <c r="D173" s="15" t="s">
        <v>232</v>
      </c>
      <c r="E173" s="15">
        <v>2023</v>
      </c>
      <c r="F173" s="15" t="s">
        <v>162</v>
      </c>
      <c r="G173" s="15" t="s">
        <v>133</v>
      </c>
      <c r="H173" s="15" t="s">
        <v>136</v>
      </c>
      <c r="I173" s="15" t="s">
        <v>139</v>
      </c>
      <c r="J173" s="15" t="s">
        <v>141</v>
      </c>
      <c r="K173" s="15" t="s">
        <v>144</v>
      </c>
      <c r="L173" s="15" t="s">
        <v>318</v>
      </c>
      <c r="M173" s="15">
        <v>0.39700000000000002</v>
      </c>
      <c r="N173" s="15">
        <v>0.21299999999999999</v>
      </c>
      <c r="O173" s="15">
        <v>7.0000000000000001E-3</v>
      </c>
      <c r="P173" s="15">
        <v>0.35899999999999999</v>
      </c>
      <c r="Q173" s="15">
        <v>0.252</v>
      </c>
      <c r="R173" s="15">
        <v>0.48499999999999999</v>
      </c>
      <c r="S173" s="15">
        <v>12.974</v>
      </c>
      <c r="U173" s="15">
        <v>1264299.483</v>
      </c>
      <c r="V173" s="15">
        <v>900</v>
      </c>
    </row>
    <row r="174" spans="2:22" x14ac:dyDescent="0.25">
      <c r="B174" s="15" t="s">
        <v>122</v>
      </c>
      <c r="C174" s="15" t="s">
        <v>207</v>
      </c>
      <c r="D174" s="15" t="s">
        <v>232</v>
      </c>
      <c r="E174" s="15">
        <v>2023</v>
      </c>
      <c r="F174" s="15" t="s">
        <v>162</v>
      </c>
      <c r="G174" s="15" t="s">
        <v>133</v>
      </c>
      <c r="H174" s="15" t="s">
        <v>136</v>
      </c>
      <c r="I174" s="15" t="s">
        <v>139</v>
      </c>
      <c r="J174" s="15" t="s">
        <v>141</v>
      </c>
      <c r="K174" s="15" t="s">
        <v>144</v>
      </c>
      <c r="L174" s="15" t="s">
        <v>319</v>
      </c>
      <c r="M174" s="15">
        <v>0.48399999999999999</v>
      </c>
      <c r="N174" s="15">
        <v>0.25</v>
      </c>
      <c r="O174" s="15">
        <v>8.9999999999999993E-3</v>
      </c>
      <c r="P174" s="15">
        <v>0.434</v>
      </c>
      <c r="Q174" s="15">
        <v>0.308</v>
      </c>
      <c r="R174" s="15">
        <v>0.58599999999999997</v>
      </c>
      <c r="S174" s="15">
        <v>13.006</v>
      </c>
      <c r="U174" s="15">
        <v>1266634.4240000001</v>
      </c>
      <c r="V174" s="15">
        <v>860</v>
      </c>
    </row>
    <row r="175" spans="2:22" x14ac:dyDescent="0.25">
      <c r="B175" s="15" t="s">
        <v>122</v>
      </c>
      <c r="C175" s="15" t="s">
        <v>207</v>
      </c>
      <c r="D175" s="15" t="s">
        <v>232</v>
      </c>
      <c r="E175" s="15">
        <v>2023</v>
      </c>
      <c r="F175" s="15" t="s">
        <v>162</v>
      </c>
      <c r="G175" s="15" t="s">
        <v>133</v>
      </c>
      <c r="H175" s="15" t="s">
        <v>136</v>
      </c>
      <c r="I175" s="15" t="s">
        <v>139</v>
      </c>
      <c r="J175" s="15" t="s">
        <v>141</v>
      </c>
      <c r="K175" s="15" t="s">
        <v>144</v>
      </c>
      <c r="L175" s="15" t="s">
        <v>320</v>
      </c>
      <c r="M175" s="15">
        <v>0.56599999999999995</v>
      </c>
      <c r="N175" s="15">
        <v>0.32300000000000001</v>
      </c>
      <c r="O175" s="15">
        <v>0.02</v>
      </c>
      <c r="P175" s="15">
        <v>0.51400000000000001</v>
      </c>
      <c r="Q175" s="15">
        <v>0.36599999999999999</v>
      </c>
      <c r="R175" s="15">
        <v>0.69299999999999995</v>
      </c>
      <c r="S175" s="15">
        <v>13.06</v>
      </c>
      <c r="U175" s="15">
        <v>1266813.844</v>
      </c>
      <c r="V175" s="15">
        <v>250</v>
      </c>
    </row>
    <row r="176" spans="2:22" x14ac:dyDescent="0.25">
      <c r="B176" s="15" t="s">
        <v>122</v>
      </c>
      <c r="C176" s="15" t="s">
        <v>207</v>
      </c>
      <c r="D176" s="15" t="s">
        <v>232</v>
      </c>
      <c r="E176" s="15">
        <v>2023</v>
      </c>
      <c r="F176" s="15" t="s">
        <v>162</v>
      </c>
      <c r="G176" s="15" t="s">
        <v>133</v>
      </c>
      <c r="H176" s="15" t="s">
        <v>136</v>
      </c>
      <c r="I176" s="15" t="s">
        <v>139</v>
      </c>
      <c r="J176" s="15" t="s">
        <v>141</v>
      </c>
      <c r="K176" s="15" t="s">
        <v>144</v>
      </c>
      <c r="L176" s="15" t="s">
        <v>146</v>
      </c>
      <c r="M176" s="15">
        <v>0.63300000000000001</v>
      </c>
      <c r="N176" s="15">
        <v>0.34599999999999997</v>
      </c>
      <c r="O176" s="15">
        <v>3.5000000000000003E-2</v>
      </c>
      <c r="P176" s="15">
        <v>0.55300000000000005</v>
      </c>
      <c r="Q176" s="15">
        <v>0.40400000000000003</v>
      </c>
      <c r="R176" s="15">
        <v>0.74099999999999999</v>
      </c>
      <c r="S176" s="15">
        <v>13.164</v>
      </c>
      <c r="U176" s="15">
        <v>1270819.9890000001</v>
      </c>
      <c r="V176" s="15">
        <v>100</v>
      </c>
    </row>
    <row r="177" spans="2:22" x14ac:dyDescent="0.25">
      <c r="B177" s="15" t="s">
        <v>122</v>
      </c>
      <c r="C177" s="15" t="s">
        <v>207</v>
      </c>
      <c r="D177" s="15" t="s">
        <v>232</v>
      </c>
      <c r="E177" s="15">
        <v>2023</v>
      </c>
      <c r="F177" s="15" t="s">
        <v>162</v>
      </c>
      <c r="G177" s="15" t="s">
        <v>133</v>
      </c>
      <c r="H177" s="15" t="s">
        <v>136</v>
      </c>
      <c r="I177" s="15" t="s">
        <v>139</v>
      </c>
      <c r="J177" s="15" t="s">
        <v>141</v>
      </c>
      <c r="K177" s="15" t="s">
        <v>144</v>
      </c>
      <c r="L177" s="15" t="s">
        <v>354</v>
      </c>
      <c r="M177" s="15">
        <v>0.34399999999999997</v>
      </c>
      <c r="N177" s="15">
        <v>0.22500000000000001</v>
      </c>
      <c r="O177" s="15">
        <v>1.9E-2</v>
      </c>
      <c r="P177" s="15">
        <v>0.28399999999999997</v>
      </c>
      <c r="Q177" s="15">
        <v>0.17499999999999999</v>
      </c>
      <c r="R177" s="15">
        <v>0.441</v>
      </c>
      <c r="S177" s="15">
        <v>12.808999999999999</v>
      </c>
      <c r="U177" s="15">
        <v>1235022.905</v>
      </c>
      <c r="V177" s="15">
        <v>140</v>
      </c>
    </row>
    <row r="178" spans="2:22" x14ac:dyDescent="0.25">
      <c r="B178" s="15" t="s">
        <v>122</v>
      </c>
      <c r="C178" s="15" t="s">
        <v>207</v>
      </c>
      <c r="D178" s="15" t="s">
        <v>233</v>
      </c>
      <c r="E178" s="15">
        <v>2023</v>
      </c>
      <c r="F178" s="15" t="s">
        <v>162</v>
      </c>
      <c r="G178" s="15" t="s">
        <v>133</v>
      </c>
      <c r="H178" s="15" t="s">
        <v>136</v>
      </c>
      <c r="I178" s="15" t="s">
        <v>139</v>
      </c>
      <c r="J178" s="15" t="s">
        <v>141</v>
      </c>
      <c r="K178" s="15" t="s">
        <v>144</v>
      </c>
      <c r="L178" s="15" t="s">
        <v>316</v>
      </c>
      <c r="M178" s="15">
        <v>0.218</v>
      </c>
      <c r="N178" s="15">
        <v>0.13500000000000001</v>
      </c>
      <c r="O178" s="15">
        <v>3.0000000000000001E-3</v>
      </c>
      <c r="P178" s="15">
        <v>0.192</v>
      </c>
      <c r="Q178" s="15">
        <v>0.13800000000000001</v>
      </c>
      <c r="R178" s="15">
        <v>0.26800000000000002</v>
      </c>
      <c r="S178" s="15">
        <v>12.869</v>
      </c>
      <c r="U178" s="15">
        <v>1257087.5660000001</v>
      </c>
      <c r="V178" s="15">
        <v>1690</v>
      </c>
    </row>
    <row r="179" spans="2:22" x14ac:dyDescent="0.25">
      <c r="B179" s="15" t="s">
        <v>122</v>
      </c>
      <c r="C179" s="15" t="s">
        <v>207</v>
      </c>
      <c r="D179" s="15" t="s">
        <v>233</v>
      </c>
      <c r="E179" s="15">
        <v>2023</v>
      </c>
      <c r="F179" s="15" t="s">
        <v>162</v>
      </c>
      <c r="G179" s="15" t="s">
        <v>133</v>
      </c>
      <c r="H179" s="15" t="s">
        <v>136</v>
      </c>
      <c r="I179" s="15" t="s">
        <v>139</v>
      </c>
      <c r="J179" s="15" t="s">
        <v>141</v>
      </c>
      <c r="K179" s="15" t="s">
        <v>144</v>
      </c>
      <c r="L179" s="15" t="s">
        <v>317</v>
      </c>
      <c r="M179" s="15">
        <v>0.36699999999999999</v>
      </c>
      <c r="N179" s="15">
        <v>0.21199999999999999</v>
      </c>
      <c r="O179" s="15">
        <v>4.0000000000000001E-3</v>
      </c>
      <c r="P179" s="15">
        <v>0.32300000000000001</v>
      </c>
      <c r="Q179" s="15">
        <v>0.23200000000000001</v>
      </c>
      <c r="R179" s="15">
        <v>0.45200000000000001</v>
      </c>
      <c r="S179" s="15">
        <v>12.869</v>
      </c>
      <c r="U179" s="15">
        <v>1256218.882</v>
      </c>
      <c r="V179" s="15">
        <v>2830</v>
      </c>
    </row>
    <row r="180" spans="2:22" x14ac:dyDescent="0.25">
      <c r="B180" s="15" t="s">
        <v>122</v>
      </c>
      <c r="C180" s="15" t="s">
        <v>207</v>
      </c>
      <c r="D180" s="15" t="s">
        <v>233</v>
      </c>
      <c r="E180" s="15">
        <v>2023</v>
      </c>
      <c r="F180" s="15" t="s">
        <v>162</v>
      </c>
      <c r="G180" s="15" t="s">
        <v>133</v>
      </c>
      <c r="H180" s="15" t="s">
        <v>136</v>
      </c>
      <c r="I180" s="15" t="s">
        <v>139</v>
      </c>
      <c r="J180" s="15" t="s">
        <v>141</v>
      </c>
      <c r="K180" s="15" t="s">
        <v>144</v>
      </c>
      <c r="L180" s="15" t="s">
        <v>318</v>
      </c>
      <c r="M180" s="15">
        <v>0.40699999999999997</v>
      </c>
      <c r="N180" s="15">
        <v>0.219</v>
      </c>
      <c r="O180" s="15">
        <v>7.0000000000000001E-3</v>
      </c>
      <c r="P180" s="15">
        <v>0.36599999999999999</v>
      </c>
      <c r="Q180" s="15">
        <v>0.26400000000000001</v>
      </c>
      <c r="R180" s="15">
        <v>0.5</v>
      </c>
      <c r="S180" s="15">
        <v>12.974</v>
      </c>
      <c r="U180" s="15">
        <v>1264315.294</v>
      </c>
      <c r="V180" s="15">
        <v>900</v>
      </c>
    </row>
    <row r="181" spans="2:22" x14ac:dyDescent="0.25">
      <c r="B181" s="15" t="s">
        <v>122</v>
      </c>
      <c r="C181" s="15" t="s">
        <v>207</v>
      </c>
      <c r="D181" s="15" t="s">
        <v>233</v>
      </c>
      <c r="E181" s="15">
        <v>2023</v>
      </c>
      <c r="F181" s="15" t="s">
        <v>162</v>
      </c>
      <c r="G181" s="15" t="s">
        <v>133</v>
      </c>
      <c r="H181" s="15" t="s">
        <v>136</v>
      </c>
      <c r="I181" s="15" t="s">
        <v>139</v>
      </c>
      <c r="J181" s="15" t="s">
        <v>141</v>
      </c>
      <c r="K181" s="15" t="s">
        <v>144</v>
      </c>
      <c r="L181" s="15" t="s">
        <v>319</v>
      </c>
      <c r="M181" s="15">
        <v>0.498</v>
      </c>
      <c r="N181" s="15">
        <v>0.249</v>
      </c>
      <c r="O181" s="15">
        <v>8.0000000000000002E-3</v>
      </c>
      <c r="P181" s="15">
        <v>0.45500000000000002</v>
      </c>
      <c r="Q181" s="15">
        <v>0.32200000000000001</v>
      </c>
      <c r="R181" s="15">
        <v>0.61799999999999999</v>
      </c>
      <c r="S181" s="15">
        <v>13.006</v>
      </c>
      <c r="U181" s="15">
        <v>1266635.5279999999</v>
      </c>
      <c r="V181" s="15">
        <v>860</v>
      </c>
    </row>
    <row r="182" spans="2:22" x14ac:dyDescent="0.25">
      <c r="B182" s="15" t="s">
        <v>122</v>
      </c>
      <c r="C182" s="15" t="s">
        <v>207</v>
      </c>
      <c r="D182" s="15" t="s">
        <v>233</v>
      </c>
      <c r="E182" s="15">
        <v>2023</v>
      </c>
      <c r="F182" s="15" t="s">
        <v>162</v>
      </c>
      <c r="G182" s="15" t="s">
        <v>133</v>
      </c>
      <c r="H182" s="15" t="s">
        <v>136</v>
      </c>
      <c r="I182" s="15" t="s">
        <v>139</v>
      </c>
      <c r="J182" s="15" t="s">
        <v>141</v>
      </c>
      <c r="K182" s="15" t="s">
        <v>144</v>
      </c>
      <c r="L182" s="15" t="s">
        <v>320</v>
      </c>
      <c r="M182" s="15">
        <v>0.58099999999999996</v>
      </c>
      <c r="N182" s="15">
        <v>0.32</v>
      </c>
      <c r="O182" s="15">
        <v>0.02</v>
      </c>
      <c r="P182" s="15">
        <v>0.53800000000000003</v>
      </c>
      <c r="Q182" s="15">
        <v>0.372</v>
      </c>
      <c r="R182" s="15">
        <v>0.70699999999999996</v>
      </c>
      <c r="S182" s="15">
        <v>13.06</v>
      </c>
      <c r="U182" s="15">
        <v>1266831.513</v>
      </c>
      <c r="V182" s="15">
        <v>250</v>
      </c>
    </row>
    <row r="183" spans="2:22" x14ac:dyDescent="0.25">
      <c r="B183" s="15" t="s">
        <v>122</v>
      </c>
      <c r="C183" s="15" t="s">
        <v>207</v>
      </c>
      <c r="D183" s="15" t="s">
        <v>233</v>
      </c>
      <c r="E183" s="15">
        <v>2023</v>
      </c>
      <c r="F183" s="15" t="s">
        <v>162</v>
      </c>
      <c r="G183" s="15" t="s">
        <v>133</v>
      </c>
      <c r="H183" s="15" t="s">
        <v>136</v>
      </c>
      <c r="I183" s="15" t="s">
        <v>139</v>
      </c>
      <c r="J183" s="15" t="s">
        <v>141</v>
      </c>
      <c r="K183" s="15" t="s">
        <v>144</v>
      </c>
      <c r="L183" s="15" t="s">
        <v>146</v>
      </c>
      <c r="M183" s="15">
        <v>0.64600000000000002</v>
      </c>
      <c r="N183" s="15">
        <v>0.373</v>
      </c>
      <c r="O183" s="15">
        <v>3.6999999999999998E-2</v>
      </c>
      <c r="P183" s="15">
        <v>0.55500000000000005</v>
      </c>
      <c r="Q183" s="15">
        <v>0.433</v>
      </c>
      <c r="R183" s="15">
        <v>0.751</v>
      </c>
      <c r="S183" s="15">
        <v>13.164</v>
      </c>
      <c r="U183" s="15">
        <v>1270822.7760000001</v>
      </c>
      <c r="V183" s="15">
        <v>100</v>
      </c>
    </row>
    <row r="184" spans="2:22" x14ac:dyDescent="0.25">
      <c r="B184" s="15" t="s">
        <v>122</v>
      </c>
      <c r="C184" s="15" t="s">
        <v>207</v>
      </c>
      <c r="D184" s="15" t="s">
        <v>233</v>
      </c>
      <c r="E184" s="15">
        <v>2023</v>
      </c>
      <c r="F184" s="15" t="s">
        <v>162</v>
      </c>
      <c r="G184" s="15" t="s">
        <v>133</v>
      </c>
      <c r="H184" s="15" t="s">
        <v>136</v>
      </c>
      <c r="I184" s="15" t="s">
        <v>139</v>
      </c>
      <c r="J184" s="15" t="s">
        <v>141</v>
      </c>
      <c r="K184" s="15" t="s">
        <v>144</v>
      </c>
      <c r="L184" s="15" t="s">
        <v>354</v>
      </c>
      <c r="M184" s="15">
        <v>0.35499999999999998</v>
      </c>
      <c r="N184" s="15">
        <v>0.23699999999999999</v>
      </c>
      <c r="O184" s="15">
        <v>0.02</v>
      </c>
      <c r="P184" s="15">
        <v>0.30199999999999999</v>
      </c>
      <c r="Q184" s="15">
        <v>0.2</v>
      </c>
      <c r="R184" s="15">
        <v>0.436</v>
      </c>
      <c r="S184" s="15">
        <v>12.808999999999999</v>
      </c>
      <c r="U184" s="15">
        <v>1235009.1540000001</v>
      </c>
      <c r="V184" s="15">
        <v>140</v>
      </c>
    </row>
    <row r="185" spans="2:22" x14ac:dyDescent="0.25">
      <c r="B185" s="15" t="s">
        <v>122</v>
      </c>
      <c r="C185" s="15" t="s">
        <v>207</v>
      </c>
      <c r="D185" s="15" t="s">
        <v>234</v>
      </c>
      <c r="E185" s="15">
        <v>2023</v>
      </c>
      <c r="F185" s="15" t="s">
        <v>162</v>
      </c>
      <c r="G185" s="15" t="s">
        <v>133</v>
      </c>
      <c r="H185" s="15" t="s">
        <v>136</v>
      </c>
      <c r="I185" s="15" t="s">
        <v>139</v>
      </c>
      <c r="J185" s="15" t="s">
        <v>141</v>
      </c>
      <c r="K185" s="15" t="s">
        <v>144</v>
      </c>
      <c r="L185" s="15" t="s">
        <v>316</v>
      </c>
      <c r="M185" s="15">
        <v>0.222</v>
      </c>
      <c r="N185" s="15">
        <v>0.14000000000000001</v>
      </c>
      <c r="O185" s="15">
        <v>3.0000000000000001E-3</v>
      </c>
      <c r="P185" s="15">
        <v>0.19500000000000001</v>
      </c>
      <c r="Q185" s="15">
        <v>0.14099999999999999</v>
      </c>
      <c r="R185" s="15">
        <v>0.27</v>
      </c>
      <c r="S185" s="15">
        <v>13.29</v>
      </c>
      <c r="U185" s="15">
        <v>1324626.571</v>
      </c>
      <c r="V185" s="15">
        <v>1690</v>
      </c>
    </row>
    <row r="186" spans="2:22" x14ac:dyDescent="0.25">
      <c r="B186" s="15" t="s">
        <v>122</v>
      </c>
      <c r="C186" s="15" t="s">
        <v>207</v>
      </c>
      <c r="D186" s="15" t="s">
        <v>234</v>
      </c>
      <c r="E186" s="15">
        <v>2023</v>
      </c>
      <c r="F186" s="15" t="s">
        <v>162</v>
      </c>
      <c r="G186" s="15" t="s">
        <v>133</v>
      </c>
      <c r="H186" s="15" t="s">
        <v>136</v>
      </c>
      <c r="I186" s="15" t="s">
        <v>139</v>
      </c>
      <c r="J186" s="15" t="s">
        <v>141</v>
      </c>
      <c r="K186" s="15" t="s">
        <v>144</v>
      </c>
      <c r="L186" s="15" t="s">
        <v>317</v>
      </c>
      <c r="M186" s="15">
        <v>0.371</v>
      </c>
      <c r="N186" s="15">
        <v>0.20899999999999999</v>
      </c>
      <c r="O186" s="15">
        <v>4.0000000000000001E-3</v>
      </c>
      <c r="P186" s="15">
        <v>0.32900000000000001</v>
      </c>
      <c r="Q186" s="15">
        <v>0.23599999999999999</v>
      </c>
      <c r="R186" s="15">
        <v>0.45600000000000002</v>
      </c>
      <c r="S186" s="15">
        <v>13.289</v>
      </c>
      <c r="U186" s="15">
        <v>1323765.0660000001</v>
      </c>
      <c r="V186" s="15">
        <v>2830</v>
      </c>
    </row>
    <row r="187" spans="2:22" x14ac:dyDescent="0.25">
      <c r="B187" s="15" t="s">
        <v>122</v>
      </c>
      <c r="C187" s="15" t="s">
        <v>207</v>
      </c>
      <c r="D187" s="15" t="s">
        <v>234</v>
      </c>
      <c r="E187" s="15">
        <v>2023</v>
      </c>
      <c r="F187" s="15" t="s">
        <v>162</v>
      </c>
      <c r="G187" s="15" t="s">
        <v>133</v>
      </c>
      <c r="H187" s="15" t="s">
        <v>136</v>
      </c>
      <c r="I187" s="15" t="s">
        <v>139</v>
      </c>
      <c r="J187" s="15" t="s">
        <v>141</v>
      </c>
      <c r="K187" s="15" t="s">
        <v>144</v>
      </c>
      <c r="L187" s="15" t="s">
        <v>318</v>
      </c>
      <c r="M187" s="15">
        <v>0.40799999999999997</v>
      </c>
      <c r="N187" s="15">
        <v>0.21299999999999999</v>
      </c>
      <c r="O187" s="15">
        <v>7.0000000000000001E-3</v>
      </c>
      <c r="P187" s="15">
        <v>0.36699999999999999</v>
      </c>
      <c r="Q187" s="15">
        <v>0.26300000000000001</v>
      </c>
      <c r="R187" s="15">
        <v>0.505</v>
      </c>
      <c r="S187" s="15">
        <v>13.398999999999999</v>
      </c>
      <c r="U187" s="15">
        <v>1331293.78</v>
      </c>
      <c r="V187" s="15">
        <v>900</v>
      </c>
    </row>
    <row r="188" spans="2:22" x14ac:dyDescent="0.25">
      <c r="B188" s="15" t="s">
        <v>122</v>
      </c>
      <c r="C188" s="15" t="s">
        <v>207</v>
      </c>
      <c r="D188" s="15" t="s">
        <v>234</v>
      </c>
      <c r="E188" s="15">
        <v>2023</v>
      </c>
      <c r="F188" s="15" t="s">
        <v>162</v>
      </c>
      <c r="G188" s="15" t="s">
        <v>133</v>
      </c>
      <c r="H188" s="15" t="s">
        <v>136</v>
      </c>
      <c r="I188" s="15" t="s">
        <v>139</v>
      </c>
      <c r="J188" s="15" t="s">
        <v>141</v>
      </c>
      <c r="K188" s="15" t="s">
        <v>144</v>
      </c>
      <c r="L188" s="15" t="s">
        <v>319</v>
      </c>
      <c r="M188" s="15">
        <v>0.505</v>
      </c>
      <c r="N188" s="15">
        <v>0.247</v>
      </c>
      <c r="O188" s="15">
        <v>8.0000000000000002E-3</v>
      </c>
      <c r="P188" s="15">
        <v>0.46400000000000002</v>
      </c>
      <c r="Q188" s="15">
        <v>0.33</v>
      </c>
      <c r="R188" s="15">
        <v>0.623</v>
      </c>
      <c r="S188" s="15">
        <v>13.436</v>
      </c>
      <c r="U188" s="15">
        <v>1333546.6340000001</v>
      </c>
      <c r="V188" s="15">
        <v>860</v>
      </c>
    </row>
    <row r="189" spans="2:22" x14ac:dyDescent="0.25">
      <c r="B189" s="15" t="s">
        <v>122</v>
      </c>
      <c r="C189" s="15" t="s">
        <v>207</v>
      </c>
      <c r="D189" s="15" t="s">
        <v>234</v>
      </c>
      <c r="E189" s="15">
        <v>2023</v>
      </c>
      <c r="F189" s="15" t="s">
        <v>162</v>
      </c>
      <c r="G189" s="15" t="s">
        <v>133</v>
      </c>
      <c r="H189" s="15" t="s">
        <v>136</v>
      </c>
      <c r="I189" s="15" t="s">
        <v>139</v>
      </c>
      <c r="J189" s="15" t="s">
        <v>141</v>
      </c>
      <c r="K189" s="15" t="s">
        <v>144</v>
      </c>
      <c r="L189" s="15" t="s">
        <v>320</v>
      </c>
      <c r="M189" s="15">
        <v>0.59099999999999997</v>
      </c>
      <c r="N189" s="15">
        <v>0.32500000000000001</v>
      </c>
      <c r="O189" s="15">
        <v>2.1000000000000001E-2</v>
      </c>
      <c r="P189" s="15">
        <v>0.53900000000000003</v>
      </c>
      <c r="Q189" s="15">
        <v>0.38300000000000001</v>
      </c>
      <c r="R189" s="15">
        <v>0.71799999999999997</v>
      </c>
      <c r="S189" s="15">
        <v>13.488</v>
      </c>
      <c r="U189" s="15">
        <v>1334648.3700000001</v>
      </c>
      <c r="V189" s="15">
        <v>250</v>
      </c>
    </row>
    <row r="190" spans="2:22" x14ac:dyDescent="0.25">
      <c r="B190" s="15" t="s">
        <v>122</v>
      </c>
      <c r="C190" s="15" t="s">
        <v>207</v>
      </c>
      <c r="D190" s="15" t="s">
        <v>234</v>
      </c>
      <c r="E190" s="15">
        <v>2023</v>
      </c>
      <c r="F190" s="15" t="s">
        <v>162</v>
      </c>
      <c r="G190" s="15" t="s">
        <v>133</v>
      </c>
      <c r="H190" s="15" t="s">
        <v>136</v>
      </c>
      <c r="I190" s="15" t="s">
        <v>139</v>
      </c>
      <c r="J190" s="15" t="s">
        <v>141</v>
      </c>
      <c r="K190" s="15" t="s">
        <v>144</v>
      </c>
      <c r="L190" s="15" t="s">
        <v>146</v>
      </c>
      <c r="M190" s="15">
        <v>0.65900000000000003</v>
      </c>
      <c r="N190" s="15">
        <v>0.39300000000000002</v>
      </c>
      <c r="O190" s="15">
        <v>3.9E-2</v>
      </c>
      <c r="P190" s="15">
        <v>0.54400000000000004</v>
      </c>
      <c r="Q190" s="15">
        <v>0.41</v>
      </c>
      <c r="R190" s="15">
        <v>0.80100000000000005</v>
      </c>
      <c r="S190" s="15">
        <v>13.595000000000001</v>
      </c>
      <c r="U190" s="15">
        <v>1338010.419</v>
      </c>
      <c r="V190" s="15">
        <v>100</v>
      </c>
    </row>
    <row r="191" spans="2:22" x14ac:dyDescent="0.25">
      <c r="B191" s="15" t="s">
        <v>122</v>
      </c>
      <c r="C191" s="15" t="s">
        <v>207</v>
      </c>
      <c r="D191" s="15" t="s">
        <v>234</v>
      </c>
      <c r="E191" s="15">
        <v>2023</v>
      </c>
      <c r="F191" s="15" t="s">
        <v>162</v>
      </c>
      <c r="G191" s="15" t="s">
        <v>133</v>
      </c>
      <c r="H191" s="15" t="s">
        <v>136</v>
      </c>
      <c r="I191" s="15" t="s">
        <v>139</v>
      </c>
      <c r="J191" s="15" t="s">
        <v>141</v>
      </c>
      <c r="K191" s="15" t="s">
        <v>144</v>
      </c>
      <c r="L191" s="15" t="s">
        <v>354</v>
      </c>
      <c r="M191" s="15">
        <v>0.36199999999999999</v>
      </c>
      <c r="N191" s="15">
        <v>0.24</v>
      </c>
      <c r="O191" s="15">
        <v>0.02</v>
      </c>
      <c r="P191" s="15">
        <v>0.307</v>
      </c>
      <c r="Q191" s="15">
        <v>0.19900000000000001</v>
      </c>
      <c r="R191" s="15">
        <v>0.44500000000000001</v>
      </c>
      <c r="S191" s="15">
        <v>13.239000000000001</v>
      </c>
      <c r="U191" s="15">
        <v>1303675.281</v>
      </c>
      <c r="V191" s="15">
        <v>140</v>
      </c>
    </row>
    <row r="192" spans="2:22" x14ac:dyDescent="0.25">
      <c r="B192" s="15" t="s">
        <v>122</v>
      </c>
      <c r="C192" s="15" t="s">
        <v>207</v>
      </c>
      <c r="D192" s="15" t="s">
        <v>235</v>
      </c>
      <c r="E192" s="15">
        <v>2023</v>
      </c>
      <c r="F192" s="15" t="s">
        <v>162</v>
      </c>
      <c r="G192" s="15" t="s">
        <v>133</v>
      </c>
      <c r="H192" s="15" t="s">
        <v>136</v>
      </c>
      <c r="I192" s="15" t="s">
        <v>139</v>
      </c>
      <c r="J192" s="15" t="s">
        <v>141</v>
      </c>
      <c r="K192" s="15" t="s">
        <v>144</v>
      </c>
      <c r="L192" s="15" t="s">
        <v>316</v>
      </c>
      <c r="M192" s="15">
        <v>0.218</v>
      </c>
      <c r="N192" s="15">
        <v>0.13800000000000001</v>
      </c>
      <c r="O192" s="15">
        <v>3.0000000000000001E-3</v>
      </c>
      <c r="P192" s="15">
        <v>0.191</v>
      </c>
      <c r="Q192" s="15">
        <v>0.13800000000000001</v>
      </c>
      <c r="R192" s="15">
        <v>0.27</v>
      </c>
      <c r="S192" s="15">
        <v>13.29</v>
      </c>
      <c r="U192" s="15">
        <v>1324693.477</v>
      </c>
      <c r="V192" s="15">
        <v>1690</v>
      </c>
    </row>
    <row r="193" spans="2:22" x14ac:dyDescent="0.25">
      <c r="B193" s="15" t="s">
        <v>122</v>
      </c>
      <c r="C193" s="15" t="s">
        <v>207</v>
      </c>
      <c r="D193" s="15" t="s">
        <v>235</v>
      </c>
      <c r="E193" s="15">
        <v>2023</v>
      </c>
      <c r="F193" s="15" t="s">
        <v>162</v>
      </c>
      <c r="G193" s="15" t="s">
        <v>133</v>
      </c>
      <c r="H193" s="15" t="s">
        <v>136</v>
      </c>
      <c r="I193" s="15" t="s">
        <v>139</v>
      </c>
      <c r="J193" s="15" t="s">
        <v>141</v>
      </c>
      <c r="K193" s="15" t="s">
        <v>144</v>
      </c>
      <c r="L193" s="15" t="s">
        <v>317</v>
      </c>
      <c r="M193" s="15">
        <v>0.36099999999999999</v>
      </c>
      <c r="N193" s="15">
        <v>0.20699999999999999</v>
      </c>
      <c r="O193" s="15">
        <v>4.0000000000000001E-3</v>
      </c>
      <c r="P193" s="15">
        <v>0.32400000000000001</v>
      </c>
      <c r="Q193" s="15">
        <v>0.22800000000000001</v>
      </c>
      <c r="R193" s="15">
        <v>0.442</v>
      </c>
      <c r="S193" s="15">
        <v>13.288</v>
      </c>
      <c r="U193" s="15">
        <v>1323841.345</v>
      </c>
      <c r="V193" s="15">
        <v>2830</v>
      </c>
    </row>
    <row r="194" spans="2:22" x14ac:dyDescent="0.25">
      <c r="B194" s="15" t="s">
        <v>122</v>
      </c>
      <c r="C194" s="15" t="s">
        <v>207</v>
      </c>
      <c r="D194" s="15" t="s">
        <v>235</v>
      </c>
      <c r="E194" s="15">
        <v>2023</v>
      </c>
      <c r="F194" s="15" t="s">
        <v>162</v>
      </c>
      <c r="G194" s="15" t="s">
        <v>133</v>
      </c>
      <c r="H194" s="15" t="s">
        <v>136</v>
      </c>
      <c r="I194" s="15" t="s">
        <v>139</v>
      </c>
      <c r="J194" s="15" t="s">
        <v>141</v>
      </c>
      <c r="K194" s="15" t="s">
        <v>144</v>
      </c>
      <c r="L194" s="15" t="s">
        <v>318</v>
      </c>
      <c r="M194" s="15">
        <v>0.40300000000000002</v>
      </c>
      <c r="N194" s="15">
        <v>0.20899999999999999</v>
      </c>
      <c r="O194" s="15">
        <v>7.0000000000000001E-3</v>
      </c>
      <c r="P194" s="15">
        <v>0.36399999999999999</v>
      </c>
      <c r="Q194" s="15">
        <v>0.26</v>
      </c>
      <c r="R194" s="15">
        <v>0.50600000000000001</v>
      </c>
      <c r="S194" s="15">
        <v>13.398999999999999</v>
      </c>
      <c r="U194" s="15">
        <v>1331353.9439999999</v>
      </c>
      <c r="V194" s="15">
        <v>900</v>
      </c>
    </row>
    <row r="195" spans="2:22" x14ac:dyDescent="0.25">
      <c r="B195" s="15" t="s">
        <v>122</v>
      </c>
      <c r="C195" s="15" t="s">
        <v>207</v>
      </c>
      <c r="D195" s="15" t="s">
        <v>235</v>
      </c>
      <c r="E195" s="15">
        <v>2023</v>
      </c>
      <c r="F195" s="15" t="s">
        <v>162</v>
      </c>
      <c r="G195" s="15" t="s">
        <v>133</v>
      </c>
      <c r="H195" s="15" t="s">
        <v>136</v>
      </c>
      <c r="I195" s="15" t="s">
        <v>139</v>
      </c>
      <c r="J195" s="15" t="s">
        <v>141</v>
      </c>
      <c r="K195" s="15" t="s">
        <v>144</v>
      </c>
      <c r="L195" s="15" t="s">
        <v>319</v>
      </c>
      <c r="M195" s="15">
        <v>0.5</v>
      </c>
      <c r="N195" s="15">
        <v>0.246</v>
      </c>
      <c r="O195" s="15">
        <v>8.0000000000000002E-3</v>
      </c>
      <c r="P195" s="15">
        <v>0.45400000000000001</v>
      </c>
      <c r="Q195" s="15">
        <v>0.32700000000000001</v>
      </c>
      <c r="R195" s="15">
        <v>0.63300000000000001</v>
      </c>
      <c r="S195" s="15">
        <v>13.435</v>
      </c>
      <c r="U195" s="15">
        <v>1333617.5460000001</v>
      </c>
      <c r="V195" s="15">
        <v>860</v>
      </c>
    </row>
    <row r="196" spans="2:22" x14ac:dyDescent="0.25">
      <c r="B196" s="15" t="s">
        <v>122</v>
      </c>
      <c r="C196" s="15" t="s">
        <v>207</v>
      </c>
      <c r="D196" s="15" t="s">
        <v>235</v>
      </c>
      <c r="E196" s="15">
        <v>2023</v>
      </c>
      <c r="F196" s="15" t="s">
        <v>162</v>
      </c>
      <c r="G196" s="15" t="s">
        <v>133</v>
      </c>
      <c r="H196" s="15" t="s">
        <v>136</v>
      </c>
      <c r="I196" s="15" t="s">
        <v>139</v>
      </c>
      <c r="J196" s="15" t="s">
        <v>141</v>
      </c>
      <c r="K196" s="15" t="s">
        <v>144</v>
      </c>
      <c r="L196" s="15" t="s">
        <v>320</v>
      </c>
      <c r="M196" s="15">
        <v>0.59299999999999997</v>
      </c>
      <c r="N196" s="15">
        <v>0.33100000000000002</v>
      </c>
      <c r="O196" s="15">
        <v>2.1000000000000001E-2</v>
      </c>
      <c r="P196" s="15">
        <v>0.53600000000000003</v>
      </c>
      <c r="Q196" s="15">
        <v>0.38100000000000001</v>
      </c>
      <c r="R196" s="15">
        <v>0.70499999999999996</v>
      </c>
      <c r="S196" s="15">
        <v>13.488</v>
      </c>
      <c r="U196" s="15">
        <v>1334701.621</v>
      </c>
      <c r="V196" s="15">
        <v>250</v>
      </c>
    </row>
    <row r="197" spans="2:22" x14ac:dyDescent="0.25">
      <c r="B197" s="15" t="s">
        <v>122</v>
      </c>
      <c r="C197" s="15" t="s">
        <v>207</v>
      </c>
      <c r="D197" s="15" t="s">
        <v>235</v>
      </c>
      <c r="E197" s="15">
        <v>2023</v>
      </c>
      <c r="F197" s="15" t="s">
        <v>162</v>
      </c>
      <c r="G197" s="15" t="s">
        <v>133</v>
      </c>
      <c r="H197" s="15" t="s">
        <v>136</v>
      </c>
      <c r="I197" s="15" t="s">
        <v>139</v>
      </c>
      <c r="J197" s="15" t="s">
        <v>141</v>
      </c>
      <c r="K197" s="15" t="s">
        <v>144</v>
      </c>
      <c r="L197" s="15" t="s">
        <v>146</v>
      </c>
      <c r="M197" s="15">
        <v>0.65700000000000003</v>
      </c>
      <c r="N197" s="15">
        <v>0.36499999999999999</v>
      </c>
      <c r="O197" s="15">
        <v>3.5999999999999997E-2</v>
      </c>
      <c r="P197" s="15">
        <v>0.54500000000000004</v>
      </c>
      <c r="Q197" s="15">
        <v>0.437</v>
      </c>
      <c r="R197" s="15">
        <v>0.82199999999999995</v>
      </c>
      <c r="S197" s="15">
        <v>13.595000000000001</v>
      </c>
      <c r="U197" s="15">
        <v>1338011.328</v>
      </c>
      <c r="V197" s="15">
        <v>100</v>
      </c>
    </row>
    <row r="198" spans="2:22" x14ac:dyDescent="0.25">
      <c r="B198" s="15" t="s">
        <v>122</v>
      </c>
      <c r="C198" s="15" t="s">
        <v>207</v>
      </c>
      <c r="D198" s="15" t="s">
        <v>235</v>
      </c>
      <c r="E198" s="15">
        <v>2023</v>
      </c>
      <c r="F198" s="15" t="s">
        <v>162</v>
      </c>
      <c r="G198" s="15" t="s">
        <v>133</v>
      </c>
      <c r="H198" s="15" t="s">
        <v>136</v>
      </c>
      <c r="I198" s="15" t="s">
        <v>139</v>
      </c>
      <c r="J198" s="15" t="s">
        <v>141</v>
      </c>
      <c r="K198" s="15" t="s">
        <v>144</v>
      </c>
      <c r="L198" s="15" t="s">
        <v>354</v>
      </c>
      <c r="M198" s="15">
        <v>0.36</v>
      </c>
      <c r="N198" s="15">
        <v>0.24199999999999999</v>
      </c>
      <c r="O198" s="15">
        <v>0.02</v>
      </c>
      <c r="P198" s="15">
        <v>0.312</v>
      </c>
      <c r="Q198" s="15">
        <v>0.17799999999999999</v>
      </c>
      <c r="R198" s="15">
        <v>0.442</v>
      </c>
      <c r="S198" s="15">
        <v>13.238</v>
      </c>
      <c r="U198" s="15">
        <v>1303725.3330000001</v>
      </c>
      <c r="V198" s="15">
        <v>140</v>
      </c>
    </row>
    <row r="199" spans="2:22" x14ac:dyDescent="0.25">
      <c r="B199" s="15" t="s">
        <v>122</v>
      </c>
      <c r="C199" s="15" t="s">
        <v>207</v>
      </c>
      <c r="D199" s="15" t="s">
        <v>236</v>
      </c>
      <c r="E199" s="15">
        <v>2023</v>
      </c>
      <c r="F199" s="15" t="s">
        <v>162</v>
      </c>
      <c r="G199" s="15" t="s">
        <v>133</v>
      </c>
      <c r="H199" s="15" t="s">
        <v>136</v>
      </c>
      <c r="I199" s="15" t="s">
        <v>139</v>
      </c>
      <c r="J199" s="15" t="s">
        <v>141</v>
      </c>
      <c r="K199" s="15" t="s">
        <v>144</v>
      </c>
      <c r="L199" s="15" t="s">
        <v>316</v>
      </c>
      <c r="M199" s="15">
        <v>0.21</v>
      </c>
      <c r="N199" s="15">
        <v>0.13500000000000001</v>
      </c>
      <c r="O199" s="15">
        <v>3.0000000000000001E-3</v>
      </c>
      <c r="P199" s="15">
        <v>0.183</v>
      </c>
      <c r="Q199" s="15">
        <v>0.13400000000000001</v>
      </c>
      <c r="R199" s="15">
        <v>0.25700000000000001</v>
      </c>
      <c r="S199" s="15">
        <v>13.542999999999999</v>
      </c>
      <c r="U199" s="15">
        <v>1282885.148</v>
      </c>
      <c r="V199" s="15">
        <v>1690</v>
      </c>
    </row>
    <row r="200" spans="2:22" x14ac:dyDescent="0.25">
      <c r="B200" s="15" t="s">
        <v>122</v>
      </c>
      <c r="C200" s="15" t="s">
        <v>207</v>
      </c>
      <c r="D200" s="15" t="s">
        <v>236</v>
      </c>
      <c r="E200" s="15">
        <v>2023</v>
      </c>
      <c r="F200" s="15" t="s">
        <v>162</v>
      </c>
      <c r="G200" s="15" t="s">
        <v>133</v>
      </c>
      <c r="H200" s="15" t="s">
        <v>136</v>
      </c>
      <c r="I200" s="15" t="s">
        <v>139</v>
      </c>
      <c r="J200" s="15" t="s">
        <v>141</v>
      </c>
      <c r="K200" s="15" t="s">
        <v>144</v>
      </c>
      <c r="L200" s="15" t="s">
        <v>317</v>
      </c>
      <c r="M200" s="15">
        <v>0.34300000000000003</v>
      </c>
      <c r="N200" s="15">
        <v>0.19700000000000001</v>
      </c>
      <c r="O200" s="15">
        <v>4.0000000000000001E-3</v>
      </c>
      <c r="P200" s="15">
        <v>0.30599999999999999</v>
      </c>
      <c r="Q200" s="15">
        <v>0.216</v>
      </c>
      <c r="R200" s="15">
        <v>0.41899999999999998</v>
      </c>
      <c r="S200" s="15">
        <v>13.54</v>
      </c>
      <c r="U200" s="15">
        <v>1282315.3489999999</v>
      </c>
      <c r="V200" s="15">
        <v>2830</v>
      </c>
    </row>
    <row r="201" spans="2:22" x14ac:dyDescent="0.25">
      <c r="B201" s="15" t="s">
        <v>122</v>
      </c>
      <c r="C201" s="15" t="s">
        <v>207</v>
      </c>
      <c r="D201" s="15" t="s">
        <v>236</v>
      </c>
      <c r="E201" s="15">
        <v>2023</v>
      </c>
      <c r="F201" s="15" t="s">
        <v>162</v>
      </c>
      <c r="G201" s="15" t="s">
        <v>133</v>
      </c>
      <c r="H201" s="15" t="s">
        <v>136</v>
      </c>
      <c r="I201" s="15" t="s">
        <v>139</v>
      </c>
      <c r="J201" s="15" t="s">
        <v>141</v>
      </c>
      <c r="K201" s="15" t="s">
        <v>144</v>
      </c>
      <c r="L201" s="15" t="s">
        <v>318</v>
      </c>
      <c r="M201" s="15">
        <v>0.38900000000000001</v>
      </c>
      <c r="N201" s="15">
        <v>0.20200000000000001</v>
      </c>
      <c r="O201" s="15">
        <v>7.0000000000000001E-3</v>
      </c>
      <c r="P201" s="15">
        <v>0.35299999999999998</v>
      </c>
      <c r="Q201" s="15">
        <v>0.25800000000000001</v>
      </c>
      <c r="R201" s="15">
        <v>0.48599999999999999</v>
      </c>
      <c r="S201" s="15">
        <v>13.654</v>
      </c>
      <c r="U201" s="15">
        <v>1289110.807</v>
      </c>
      <c r="V201" s="15">
        <v>900</v>
      </c>
    </row>
    <row r="202" spans="2:22" x14ac:dyDescent="0.25">
      <c r="B202" s="15" t="s">
        <v>122</v>
      </c>
      <c r="C202" s="15" t="s">
        <v>207</v>
      </c>
      <c r="D202" s="15" t="s">
        <v>236</v>
      </c>
      <c r="E202" s="15">
        <v>2023</v>
      </c>
      <c r="F202" s="15" t="s">
        <v>162</v>
      </c>
      <c r="G202" s="15" t="s">
        <v>133</v>
      </c>
      <c r="H202" s="15" t="s">
        <v>136</v>
      </c>
      <c r="I202" s="15" t="s">
        <v>139</v>
      </c>
      <c r="J202" s="15" t="s">
        <v>141</v>
      </c>
      <c r="K202" s="15" t="s">
        <v>144</v>
      </c>
      <c r="L202" s="15" t="s">
        <v>319</v>
      </c>
      <c r="M202" s="15">
        <v>0.48899999999999999</v>
      </c>
      <c r="N202" s="15">
        <v>0.246</v>
      </c>
      <c r="O202" s="15">
        <v>8.0000000000000002E-3</v>
      </c>
      <c r="P202" s="15">
        <v>0.441</v>
      </c>
      <c r="Q202" s="15">
        <v>0.32300000000000001</v>
      </c>
      <c r="R202" s="15">
        <v>0.60499999999999998</v>
      </c>
      <c r="S202" s="15">
        <v>13.694000000000001</v>
      </c>
      <c r="U202" s="15">
        <v>1290319.683</v>
      </c>
      <c r="V202" s="15">
        <v>860</v>
      </c>
    </row>
    <row r="203" spans="2:22" x14ac:dyDescent="0.25">
      <c r="B203" s="15" t="s">
        <v>122</v>
      </c>
      <c r="C203" s="15" t="s">
        <v>207</v>
      </c>
      <c r="D203" s="15" t="s">
        <v>236</v>
      </c>
      <c r="E203" s="15">
        <v>2023</v>
      </c>
      <c r="F203" s="15" t="s">
        <v>162</v>
      </c>
      <c r="G203" s="15" t="s">
        <v>133</v>
      </c>
      <c r="H203" s="15" t="s">
        <v>136</v>
      </c>
      <c r="I203" s="15" t="s">
        <v>139</v>
      </c>
      <c r="J203" s="15" t="s">
        <v>141</v>
      </c>
      <c r="K203" s="15" t="s">
        <v>144</v>
      </c>
      <c r="L203" s="15" t="s">
        <v>320</v>
      </c>
      <c r="M203" s="15">
        <v>0.58399999999999996</v>
      </c>
      <c r="N203" s="15">
        <v>0.32200000000000001</v>
      </c>
      <c r="O203" s="15">
        <v>0.02</v>
      </c>
      <c r="P203" s="15">
        <v>0.51600000000000001</v>
      </c>
      <c r="Q203" s="15">
        <v>0.376</v>
      </c>
      <c r="R203" s="15">
        <v>0.72299999999999998</v>
      </c>
      <c r="S203" s="15">
        <v>13.747</v>
      </c>
      <c r="U203" s="15">
        <v>1292169.2479999999</v>
      </c>
      <c r="V203" s="15">
        <v>250</v>
      </c>
    </row>
    <row r="204" spans="2:22" x14ac:dyDescent="0.25">
      <c r="B204" s="15" t="s">
        <v>122</v>
      </c>
      <c r="C204" s="15" t="s">
        <v>207</v>
      </c>
      <c r="D204" s="15" t="s">
        <v>236</v>
      </c>
      <c r="E204" s="15">
        <v>2023</v>
      </c>
      <c r="F204" s="15" t="s">
        <v>162</v>
      </c>
      <c r="G204" s="15" t="s">
        <v>133</v>
      </c>
      <c r="H204" s="15" t="s">
        <v>136</v>
      </c>
      <c r="I204" s="15" t="s">
        <v>139</v>
      </c>
      <c r="J204" s="15" t="s">
        <v>141</v>
      </c>
      <c r="K204" s="15" t="s">
        <v>144</v>
      </c>
      <c r="L204" s="15" t="s">
        <v>146</v>
      </c>
      <c r="M204" s="15">
        <v>0.64800000000000002</v>
      </c>
      <c r="N204" s="15">
        <v>0.34599999999999997</v>
      </c>
      <c r="O204" s="15">
        <v>3.5000000000000003E-2</v>
      </c>
      <c r="P204" s="15">
        <v>0.54900000000000004</v>
      </c>
      <c r="Q204" s="15">
        <v>0.42199999999999999</v>
      </c>
      <c r="R204" s="15">
        <v>0.82399999999999995</v>
      </c>
      <c r="S204" s="15">
        <v>13.856999999999999</v>
      </c>
      <c r="U204" s="15">
        <v>1294125.2450000001</v>
      </c>
      <c r="V204" s="15">
        <v>100</v>
      </c>
    </row>
    <row r="205" spans="2:22" x14ac:dyDescent="0.25">
      <c r="B205" s="15" t="s">
        <v>122</v>
      </c>
      <c r="C205" s="15" t="s">
        <v>207</v>
      </c>
      <c r="D205" s="15" t="s">
        <v>236</v>
      </c>
      <c r="E205" s="15">
        <v>2023</v>
      </c>
      <c r="F205" s="15" t="s">
        <v>162</v>
      </c>
      <c r="G205" s="15" t="s">
        <v>133</v>
      </c>
      <c r="H205" s="15" t="s">
        <v>136</v>
      </c>
      <c r="I205" s="15" t="s">
        <v>139</v>
      </c>
      <c r="J205" s="15" t="s">
        <v>141</v>
      </c>
      <c r="K205" s="15" t="s">
        <v>144</v>
      </c>
      <c r="L205" s="15" t="s">
        <v>354</v>
      </c>
      <c r="M205" s="15">
        <v>0.35299999999999998</v>
      </c>
      <c r="N205" s="15">
        <v>0.246</v>
      </c>
      <c r="O205" s="15">
        <v>2.1000000000000001E-2</v>
      </c>
      <c r="P205" s="15">
        <v>0.29599999999999999</v>
      </c>
      <c r="Q205" s="15">
        <v>0.186</v>
      </c>
      <c r="R205" s="15">
        <v>0.41699999999999998</v>
      </c>
      <c r="S205" s="15">
        <v>13.494999999999999</v>
      </c>
      <c r="U205" s="15">
        <v>1263579.629</v>
      </c>
      <c r="V205" s="15">
        <v>140</v>
      </c>
    </row>
    <row r="206" spans="2:22" x14ac:dyDescent="0.25">
      <c r="B206" s="15" t="s">
        <v>122</v>
      </c>
      <c r="C206" s="15" t="s">
        <v>207</v>
      </c>
      <c r="D206" s="15" t="s">
        <v>237</v>
      </c>
      <c r="E206" s="15">
        <v>2023</v>
      </c>
      <c r="F206" s="15" t="s">
        <v>162</v>
      </c>
      <c r="G206" s="15" t="s">
        <v>133</v>
      </c>
      <c r="H206" s="15" t="s">
        <v>136</v>
      </c>
      <c r="I206" s="15" t="s">
        <v>139</v>
      </c>
      <c r="J206" s="15" t="s">
        <v>141</v>
      </c>
      <c r="K206" s="15" t="s">
        <v>144</v>
      </c>
      <c r="L206" s="15" t="s">
        <v>316</v>
      </c>
      <c r="M206" s="15">
        <v>0.20499999999999999</v>
      </c>
      <c r="N206" s="15">
        <v>0.13500000000000001</v>
      </c>
      <c r="O206" s="15">
        <v>3.0000000000000001E-3</v>
      </c>
      <c r="P206" s="15">
        <v>0.17899999999999999</v>
      </c>
      <c r="Q206" s="15">
        <v>0.13</v>
      </c>
      <c r="R206" s="15">
        <v>0.249</v>
      </c>
      <c r="S206" s="15">
        <v>13.542999999999999</v>
      </c>
      <c r="U206" s="15">
        <v>1282887.56</v>
      </c>
      <c r="V206" s="15">
        <v>1690</v>
      </c>
    </row>
    <row r="207" spans="2:22" x14ac:dyDescent="0.25">
      <c r="B207" s="15" t="s">
        <v>122</v>
      </c>
      <c r="C207" s="15" t="s">
        <v>207</v>
      </c>
      <c r="D207" s="15" t="s">
        <v>237</v>
      </c>
      <c r="E207" s="15">
        <v>2023</v>
      </c>
      <c r="F207" s="15" t="s">
        <v>162</v>
      </c>
      <c r="G207" s="15" t="s">
        <v>133</v>
      </c>
      <c r="H207" s="15" t="s">
        <v>136</v>
      </c>
      <c r="I207" s="15" t="s">
        <v>139</v>
      </c>
      <c r="J207" s="15" t="s">
        <v>141</v>
      </c>
      <c r="K207" s="15" t="s">
        <v>144</v>
      </c>
      <c r="L207" s="15" t="s">
        <v>317</v>
      </c>
      <c r="M207" s="15">
        <v>0.33400000000000002</v>
      </c>
      <c r="N207" s="15">
        <v>0.193</v>
      </c>
      <c r="O207" s="15">
        <v>4.0000000000000001E-3</v>
      </c>
      <c r="P207" s="15">
        <v>0.29799999999999999</v>
      </c>
      <c r="Q207" s="15">
        <v>0.21299999999999999</v>
      </c>
      <c r="R207" s="15">
        <v>0.40600000000000003</v>
      </c>
      <c r="S207" s="15">
        <v>13.54</v>
      </c>
      <c r="U207" s="15">
        <v>1282316.2849999999</v>
      </c>
      <c r="V207" s="15">
        <v>2830</v>
      </c>
    </row>
    <row r="208" spans="2:22" x14ac:dyDescent="0.25">
      <c r="B208" s="15" t="s">
        <v>122</v>
      </c>
      <c r="C208" s="15" t="s">
        <v>207</v>
      </c>
      <c r="D208" s="15" t="s">
        <v>237</v>
      </c>
      <c r="E208" s="15">
        <v>2023</v>
      </c>
      <c r="F208" s="15" t="s">
        <v>162</v>
      </c>
      <c r="G208" s="15" t="s">
        <v>133</v>
      </c>
      <c r="H208" s="15" t="s">
        <v>136</v>
      </c>
      <c r="I208" s="15" t="s">
        <v>139</v>
      </c>
      <c r="J208" s="15" t="s">
        <v>141</v>
      </c>
      <c r="K208" s="15" t="s">
        <v>144</v>
      </c>
      <c r="L208" s="15" t="s">
        <v>318</v>
      </c>
      <c r="M208" s="15">
        <v>0.38</v>
      </c>
      <c r="N208" s="15">
        <v>0.19900000000000001</v>
      </c>
      <c r="O208" s="15">
        <v>7.0000000000000001E-3</v>
      </c>
      <c r="P208" s="15">
        <v>0.34399999999999997</v>
      </c>
      <c r="Q208" s="15">
        <v>0.246</v>
      </c>
      <c r="R208" s="15">
        <v>0.47299999999999998</v>
      </c>
      <c r="S208" s="15">
        <v>13.654</v>
      </c>
      <c r="U208" s="15">
        <v>1289102.524</v>
      </c>
      <c r="V208" s="15">
        <v>900</v>
      </c>
    </row>
    <row r="209" spans="2:22" x14ac:dyDescent="0.25">
      <c r="B209" s="15" t="s">
        <v>122</v>
      </c>
      <c r="C209" s="15" t="s">
        <v>207</v>
      </c>
      <c r="D209" s="15" t="s">
        <v>237</v>
      </c>
      <c r="E209" s="15">
        <v>2023</v>
      </c>
      <c r="F209" s="15" t="s">
        <v>162</v>
      </c>
      <c r="G209" s="15" t="s">
        <v>133</v>
      </c>
      <c r="H209" s="15" t="s">
        <v>136</v>
      </c>
      <c r="I209" s="15" t="s">
        <v>139</v>
      </c>
      <c r="J209" s="15" t="s">
        <v>141</v>
      </c>
      <c r="K209" s="15" t="s">
        <v>144</v>
      </c>
      <c r="L209" s="15" t="s">
        <v>319</v>
      </c>
      <c r="M209" s="15">
        <v>0.47399999999999998</v>
      </c>
      <c r="N209" s="15">
        <v>0.23899999999999999</v>
      </c>
      <c r="O209" s="15">
        <v>8.0000000000000002E-3</v>
      </c>
      <c r="P209" s="15">
        <v>0.42599999999999999</v>
      </c>
      <c r="Q209" s="15">
        <v>0.312</v>
      </c>
      <c r="R209" s="15">
        <v>0.59199999999999997</v>
      </c>
      <c r="S209" s="15">
        <v>13.694000000000001</v>
      </c>
      <c r="U209" s="15">
        <v>1290322.5349999999</v>
      </c>
      <c r="V209" s="15">
        <v>860</v>
      </c>
    </row>
    <row r="210" spans="2:22" x14ac:dyDescent="0.25">
      <c r="B210" s="15" t="s">
        <v>122</v>
      </c>
      <c r="C210" s="15" t="s">
        <v>207</v>
      </c>
      <c r="D210" s="15" t="s">
        <v>237</v>
      </c>
      <c r="E210" s="15">
        <v>2023</v>
      </c>
      <c r="F210" s="15" t="s">
        <v>162</v>
      </c>
      <c r="G210" s="15" t="s">
        <v>133</v>
      </c>
      <c r="H210" s="15" t="s">
        <v>136</v>
      </c>
      <c r="I210" s="15" t="s">
        <v>139</v>
      </c>
      <c r="J210" s="15" t="s">
        <v>141</v>
      </c>
      <c r="K210" s="15" t="s">
        <v>144</v>
      </c>
      <c r="L210" s="15" t="s">
        <v>320</v>
      </c>
      <c r="M210" s="15">
        <v>0.57499999999999996</v>
      </c>
      <c r="N210" s="15">
        <v>0.32400000000000001</v>
      </c>
      <c r="O210" s="15">
        <v>0.02</v>
      </c>
      <c r="P210" s="15">
        <v>0.52100000000000002</v>
      </c>
      <c r="Q210" s="15">
        <v>0.36599999999999999</v>
      </c>
      <c r="R210" s="15">
        <v>0.71099999999999997</v>
      </c>
      <c r="S210" s="15">
        <v>13.747</v>
      </c>
      <c r="U210" s="15">
        <v>1292174.8970000001</v>
      </c>
      <c r="V210" s="15">
        <v>250</v>
      </c>
    </row>
    <row r="211" spans="2:22" x14ac:dyDescent="0.25">
      <c r="B211" s="15" t="s">
        <v>122</v>
      </c>
      <c r="C211" s="15" t="s">
        <v>207</v>
      </c>
      <c r="D211" s="15" t="s">
        <v>237</v>
      </c>
      <c r="E211" s="15">
        <v>2023</v>
      </c>
      <c r="F211" s="15" t="s">
        <v>162</v>
      </c>
      <c r="G211" s="15" t="s">
        <v>133</v>
      </c>
      <c r="H211" s="15" t="s">
        <v>136</v>
      </c>
      <c r="I211" s="15" t="s">
        <v>139</v>
      </c>
      <c r="J211" s="15" t="s">
        <v>141</v>
      </c>
      <c r="K211" s="15" t="s">
        <v>144</v>
      </c>
      <c r="L211" s="15" t="s">
        <v>146</v>
      </c>
      <c r="M211" s="15">
        <v>0.64400000000000002</v>
      </c>
      <c r="N211" s="15">
        <v>0.34799999999999998</v>
      </c>
      <c r="O211" s="15">
        <v>3.5000000000000003E-2</v>
      </c>
      <c r="P211" s="15">
        <v>0.54700000000000004</v>
      </c>
      <c r="Q211" s="15">
        <v>0.42199999999999999</v>
      </c>
      <c r="R211" s="15">
        <v>0.81599999999999995</v>
      </c>
      <c r="S211" s="15">
        <v>13.856999999999999</v>
      </c>
      <c r="U211" s="15">
        <v>1294092.827</v>
      </c>
      <c r="V211" s="15">
        <v>100</v>
      </c>
    </row>
    <row r="212" spans="2:22" x14ac:dyDescent="0.25">
      <c r="B212" s="15" t="s">
        <v>122</v>
      </c>
      <c r="C212" s="15" t="s">
        <v>207</v>
      </c>
      <c r="D212" s="15" t="s">
        <v>237</v>
      </c>
      <c r="E212" s="15">
        <v>2023</v>
      </c>
      <c r="F212" s="15" t="s">
        <v>162</v>
      </c>
      <c r="G212" s="15" t="s">
        <v>133</v>
      </c>
      <c r="H212" s="15" t="s">
        <v>136</v>
      </c>
      <c r="I212" s="15" t="s">
        <v>139</v>
      </c>
      <c r="J212" s="15" t="s">
        <v>141</v>
      </c>
      <c r="K212" s="15" t="s">
        <v>144</v>
      </c>
      <c r="L212" s="15" t="s">
        <v>354</v>
      </c>
      <c r="M212" s="15">
        <v>0.34599999999999997</v>
      </c>
      <c r="N212" s="15">
        <v>0.245</v>
      </c>
      <c r="O212" s="15">
        <v>2.1000000000000001E-2</v>
      </c>
      <c r="P212" s="15">
        <v>0.28100000000000003</v>
      </c>
      <c r="Q212" s="15">
        <v>0.17399999999999999</v>
      </c>
      <c r="R212" s="15">
        <v>0.434</v>
      </c>
      <c r="S212" s="15">
        <v>13.494999999999999</v>
      </c>
      <c r="U212" s="15">
        <v>1263583.4240000001</v>
      </c>
      <c r="V212" s="15">
        <v>140</v>
      </c>
    </row>
    <row r="213" spans="2:22" x14ac:dyDescent="0.25">
      <c r="B213" s="15" t="s">
        <v>122</v>
      </c>
      <c r="C213" s="15" t="s">
        <v>207</v>
      </c>
      <c r="D213" s="15" t="s">
        <v>238</v>
      </c>
      <c r="E213" s="15">
        <v>2023</v>
      </c>
      <c r="F213" s="15" t="s">
        <v>162</v>
      </c>
      <c r="G213" s="15" t="s">
        <v>133</v>
      </c>
      <c r="H213" s="15" t="s">
        <v>136</v>
      </c>
      <c r="I213" s="15" t="s">
        <v>139</v>
      </c>
      <c r="J213" s="15" t="s">
        <v>141</v>
      </c>
      <c r="K213" s="15" t="s">
        <v>144</v>
      </c>
      <c r="L213" s="15" t="s">
        <v>316</v>
      </c>
      <c r="M213" s="15">
        <v>0.20100000000000001</v>
      </c>
      <c r="N213" s="15">
        <v>0.13100000000000001</v>
      </c>
      <c r="O213" s="15">
        <v>3.0000000000000001E-3</v>
      </c>
      <c r="P213" s="15">
        <v>0.17699999999999999</v>
      </c>
      <c r="Q213" s="15">
        <v>0.127</v>
      </c>
      <c r="R213" s="15">
        <v>0.24299999999999999</v>
      </c>
      <c r="S213" s="15">
        <v>13.596</v>
      </c>
      <c r="U213" s="15">
        <v>1151304.0970000001</v>
      </c>
      <c r="V213" s="15">
        <v>1690</v>
      </c>
    </row>
    <row r="214" spans="2:22" x14ac:dyDescent="0.25">
      <c r="B214" s="15" t="s">
        <v>122</v>
      </c>
      <c r="C214" s="15" t="s">
        <v>207</v>
      </c>
      <c r="D214" s="15" t="s">
        <v>238</v>
      </c>
      <c r="E214" s="15">
        <v>2023</v>
      </c>
      <c r="F214" s="15" t="s">
        <v>162</v>
      </c>
      <c r="G214" s="15" t="s">
        <v>133</v>
      </c>
      <c r="H214" s="15" t="s">
        <v>136</v>
      </c>
      <c r="I214" s="15" t="s">
        <v>139</v>
      </c>
      <c r="J214" s="15" t="s">
        <v>141</v>
      </c>
      <c r="K214" s="15" t="s">
        <v>144</v>
      </c>
      <c r="L214" s="15" t="s">
        <v>317</v>
      </c>
      <c r="M214" s="15">
        <v>0.33200000000000002</v>
      </c>
      <c r="N214" s="15">
        <v>0.189</v>
      </c>
      <c r="O214" s="15">
        <v>4.0000000000000001E-3</v>
      </c>
      <c r="P214" s="15">
        <v>0.29799999999999999</v>
      </c>
      <c r="Q214" s="15">
        <v>0.214</v>
      </c>
      <c r="R214" s="15">
        <v>0.40300000000000002</v>
      </c>
      <c r="S214" s="15">
        <v>13.592000000000001</v>
      </c>
      <c r="U214" s="15">
        <v>1150960.936</v>
      </c>
      <c r="V214" s="15">
        <v>2830</v>
      </c>
    </row>
    <row r="215" spans="2:22" x14ac:dyDescent="0.25">
      <c r="B215" s="15" t="s">
        <v>122</v>
      </c>
      <c r="C215" s="15" t="s">
        <v>207</v>
      </c>
      <c r="D215" s="15" t="s">
        <v>238</v>
      </c>
      <c r="E215" s="15">
        <v>2023</v>
      </c>
      <c r="F215" s="15" t="s">
        <v>162</v>
      </c>
      <c r="G215" s="15" t="s">
        <v>133</v>
      </c>
      <c r="H215" s="15" t="s">
        <v>136</v>
      </c>
      <c r="I215" s="15" t="s">
        <v>139</v>
      </c>
      <c r="J215" s="15" t="s">
        <v>141</v>
      </c>
      <c r="K215" s="15" t="s">
        <v>144</v>
      </c>
      <c r="L215" s="15" t="s">
        <v>318</v>
      </c>
      <c r="M215" s="15">
        <v>0.376</v>
      </c>
      <c r="N215" s="15">
        <v>0.19500000000000001</v>
      </c>
      <c r="O215" s="15">
        <v>7.0000000000000001E-3</v>
      </c>
      <c r="P215" s="15">
        <v>0.34</v>
      </c>
      <c r="Q215" s="15">
        <v>0.24299999999999999</v>
      </c>
      <c r="R215" s="15">
        <v>0.46400000000000002</v>
      </c>
      <c r="S215" s="15">
        <v>13.706</v>
      </c>
      <c r="U215" s="15">
        <v>1155630.9750000001</v>
      </c>
      <c r="V215" s="15">
        <v>900</v>
      </c>
    </row>
    <row r="216" spans="2:22" x14ac:dyDescent="0.25">
      <c r="B216" s="15" t="s">
        <v>122</v>
      </c>
      <c r="C216" s="15" t="s">
        <v>207</v>
      </c>
      <c r="D216" s="15" t="s">
        <v>238</v>
      </c>
      <c r="E216" s="15">
        <v>2023</v>
      </c>
      <c r="F216" s="15" t="s">
        <v>162</v>
      </c>
      <c r="G216" s="15" t="s">
        <v>133</v>
      </c>
      <c r="H216" s="15" t="s">
        <v>136</v>
      </c>
      <c r="I216" s="15" t="s">
        <v>139</v>
      </c>
      <c r="J216" s="15" t="s">
        <v>141</v>
      </c>
      <c r="K216" s="15" t="s">
        <v>144</v>
      </c>
      <c r="L216" s="15" t="s">
        <v>319</v>
      </c>
      <c r="M216" s="15">
        <v>0.46899999999999997</v>
      </c>
      <c r="N216" s="15">
        <v>0.23799999999999999</v>
      </c>
      <c r="O216" s="15">
        <v>8.0000000000000002E-3</v>
      </c>
      <c r="P216" s="15">
        <v>0.42399999999999999</v>
      </c>
      <c r="Q216" s="15">
        <v>0.30399999999999999</v>
      </c>
      <c r="R216" s="15">
        <v>0.57599999999999996</v>
      </c>
      <c r="S216" s="15">
        <v>13.747</v>
      </c>
      <c r="U216" s="15">
        <v>1155999.45</v>
      </c>
      <c r="V216" s="15">
        <v>860</v>
      </c>
    </row>
    <row r="217" spans="2:22" x14ac:dyDescent="0.25">
      <c r="B217" s="15" t="s">
        <v>122</v>
      </c>
      <c r="C217" s="15" t="s">
        <v>207</v>
      </c>
      <c r="D217" s="15" t="s">
        <v>238</v>
      </c>
      <c r="E217" s="15">
        <v>2023</v>
      </c>
      <c r="F217" s="15" t="s">
        <v>162</v>
      </c>
      <c r="G217" s="15" t="s">
        <v>133</v>
      </c>
      <c r="H217" s="15" t="s">
        <v>136</v>
      </c>
      <c r="I217" s="15" t="s">
        <v>139</v>
      </c>
      <c r="J217" s="15" t="s">
        <v>141</v>
      </c>
      <c r="K217" s="15" t="s">
        <v>144</v>
      </c>
      <c r="L217" s="15" t="s">
        <v>320</v>
      </c>
      <c r="M217" s="15">
        <v>0.56699999999999995</v>
      </c>
      <c r="N217" s="15">
        <v>0.32600000000000001</v>
      </c>
      <c r="O217" s="15">
        <v>2.1000000000000001E-2</v>
      </c>
      <c r="P217" s="15">
        <v>0.497</v>
      </c>
      <c r="Q217" s="15">
        <v>0.35199999999999998</v>
      </c>
      <c r="R217" s="15">
        <v>0.70199999999999996</v>
      </c>
      <c r="S217" s="15">
        <v>13.804</v>
      </c>
      <c r="U217" s="15">
        <v>1158358.01</v>
      </c>
      <c r="V217" s="15">
        <v>250</v>
      </c>
    </row>
    <row r="218" spans="2:22" x14ac:dyDescent="0.25">
      <c r="B218" s="15" t="s">
        <v>122</v>
      </c>
      <c r="C218" s="15" t="s">
        <v>207</v>
      </c>
      <c r="D218" s="15" t="s">
        <v>238</v>
      </c>
      <c r="E218" s="15">
        <v>2023</v>
      </c>
      <c r="F218" s="15" t="s">
        <v>162</v>
      </c>
      <c r="G218" s="15" t="s">
        <v>133</v>
      </c>
      <c r="H218" s="15" t="s">
        <v>136</v>
      </c>
      <c r="I218" s="15" t="s">
        <v>139</v>
      </c>
      <c r="J218" s="15" t="s">
        <v>141</v>
      </c>
      <c r="K218" s="15" t="s">
        <v>144</v>
      </c>
      <c r="L218" s="15" t="s">
        <v>146</v>
      </c>
      <c r="M218" s="15">
        <v>0.63600000000000001</v>
      </c>
      <c r="N218" s="15">
        <v>0.34300000000000003</v>
      </c>
      <c r="O218" s="15">
        <v>3.4000000000000002E-2</v>
      </c>
      <c r="P218" s="15">
        <v>0.56999999999999995</v>
      </c>
      <c r="Q218" s="15">
        <v>0.41499999999999998</v>
      </c>
      <c r="R218" s="15">
        <v>0.81299999999999994</v>
      </c>
      <c r="S218" s="15">
        <v>13.917999999999999</v>
      </c>
      <c r="U218" s="15">
        <v>1158550.8589999999</v>
      </c>
      <c r="V218" s="15">
        <v>100</v>
      </c>
    </row>
    <row r="219" spans="2:22" x14ac:dyDescent="0.25">
      <c r="B219" s="15" t="s">
        <v>122</v>
      </c>
      <c r="C219" s="15" t="s">
        <v>207</v>
      </c>
      <c r="D219" s="15" t="s">
        <v>238</v>
      </c>
      <c r="E219" s="15">
        <v>2023</v>
      </c>
      <c r="F219" s="15" t="s">
        <v>162</v>
      </c>
      <c r="G219" s="15" t="s">
        <v>133</v>
      </c>
      <c r="H219" s="15" t="s">
        <v>136</v>
      </c>
      <c r="I219" s="15" t="s">
        <v>139</v>
      </c>
      <c r="J219" s="15" t="s">
        <v>141</v>
      </c>
      <c r="K219" s="15" t="s">
        <v>144</v>
      </c>
      <c r="L219" s="15" t="s">
        <v>354</v>
      </c>
      <c r="M219" s="15">
        <v>0.34699999999999998</v>
      </c>
      <c r="N219" s="15">
        <v>0.25</v>
      </c>
      <c r="O219" s="15">
        <v>2.1000000000000001E-2</v>
      </c>
      <c r="P219" s="15">
        <v>0.27200000000000002</v>
      </c>
      <c r="Q219" s="15">
        <v>0.17899999999999999</v>
      </c>
      <c r="R219" s="15">
        <v>0.42199999999999999</v>
      </c>
      <c r="S219" s="15">
        <v>13.55</v>
      </c>
      <c r="U219" s="15">
        <v>1136650.067</v>
      </c>
      <c r="V219" s="15">
        <v>140</v>
      </c>
    </row>
    <row r="220" spans="2:22" x14ac:dyDescent="0.25">
      <c r="B220" s="15" t="s">
        <v>122</v>
      </c>
      <c r="C220" s="15" t="s">
        <v>207</v>
      </c>
      <c r="D220" s="15" t="s">
        <v>239</v>
      </c>
      <c r="E220" s="15">
        <v>2023</v>
      </c>
      <c r="F220" s="15" t="s">
        <v>162</v>
      </c>
      <c r="G220" s="15" t="s">
        <v>133</v>
      </c>
      <c r="H220" s="15" t="s">
        <v>136</v>
      </c>
      <c r="I220" s="15" t="s">
        <v>139</v>
      </c>
      <c r="J220" s="15" t="s">
        <v>141</v>
      </c>
      <c r="K220" s="15" t="s">
        <v>144</v>
      </c>
      <c r="L220" s="15" t="s">
        <v>316</v>
      </c>
      <c r="M220" s="15">
        <v>0.20399999999999999</v>
      </c>
      <c r="N220" s="15">
        <v>0.13100000000000001</v>
      </c>
      <c r="O220" s="15">
        <v>3.0000000000000001E-3</v>
      </c>
      <c r="P220" s="15">
        <v>0.17899999999999999</v>
      </c>
      <c r="Q220" s="15">
        <v>0.129</v>
      </c>
      <c r="R220" s="15">
        <v>0.249</v>
      </c>
      <c r="S220" s="15">
        <v>13.597</v>
      </c>
      <c r="U220" s="15">
        <v>1151221.5149999999</v>
      </c>
      <c r="V220" s="15">
        <v>1690</v>
      </c>
    </row>
    <row r="221" spans="2:22" x14ac:dyDescent="0.25">
      <c r="B221" s="15" t="s">
        <v>122</v>
      </c>
      <c r="C221" s="15" t="s">
        <v>207</v>
      </c>
      <c r="D221" s="15" t="s">
        <v>239</v>
      </c>
      <c r="E221" s="15">
        <v>2023</v>
      </c>
      <c r="F221" s="15" t="s">
        <v>162</v>
      </c>
      <c r="G221" s="15" t="s">
        <v>133</v>
      </c>
      <c r="H221" s="15" t="s">
        <v>136</v>
      </c>
      <c r="I221" s="15" t="s">
        <v>139</v>
      </c>
      <c r="J221" s="15" t="s">
        <v>141</v>
      </c>
      <c r="K221" s="15" t="s">
        <v>144</v>
      </c>
      <c r="L221" s="15" t="s">
        <v>317</v>
      </c>
      <c r="M221" s="15">
        <v>0.33700000000000002</v>
      </c>
      <c r="N221" s="15">
        <v>0.193</v>
      </c>
      <c r="O221" s="15">
        <v>4.0000000000000001E-3</v>
      </c>
      <c r="P221" s="15">
        <v>0.30099999999999999</v>
      </c>
      <c r="Q221" s="15">
        <v>0.216</v>
      </c>
      <c r="R221" s="15">
        <v>0.40799999999999997</v>
      </c>
      <c r="S221" s="15">
        <v>13.592000000000001</v>
      </c>
      <c r="U221" s="15">
        <v>1150885.638</v>
      </c>
      <c r="V221" s="15">
        <v>2830</v>
      </c>
    </row>
    <row r="222" spans="2:22" x14ac:dyDescent="0.25">
      <c r="B222" s="15" t="s">
        <v>122</v>
      </c>
      <c r="C222" s="15" t="s">
        <v>207</v>
      </c>
      <c r="D222" s="15" t="s">
        <v>239</v>
      </c>
      <c r="E222" s="15">
        <v>2023</v>
      </c>
      <c r="F222" s="15" t="s">
        <v>162</v>
      </c>
      <c r="G222" s="15" t="s">
        <v>133</v>
      </c>
      <c r="H222" s="15" t="s">
        <v>136</v>
      </c>
      <c r="I222" s="15" t="s">
        <v>139</v>
      </c>
      <c r="J222" s="15" t="s">
        <v>141</v>
      </c>
      <c r="K222" s="15" t="s">
        <v>144</v>
      </c>
      <c r="L222" s="15" t="s">
        <v>318</v>
      </c>
      <c r="M222" s="15">
        <v>0.38100000000000001</v>
      </c>
      <c r="N222" s="15">
        <v>0.19600000000000001</v>
      </c>
      <c r="O222" s="15">
        <v>7.0000000000000001E-3</v>
      </c>
      <c r="P222" s="15">
        <v>0.34599999999999997</v>
      </c>
      <c r="Q222" s="15">
        <v>0.246</v>
      </c>
      <c r="R222" s="15">
        <v>0.47599999999999998</v>
      </c>
      <c r="S222" s="15">
        <v>13.706</v>
      </c>
      <c r="U222" s="15">
        <v>1155539.6610000001</v>
      </c>
      <c r="V222" s="15">
        <v>900</v>
      </c>
    </row>
    <row r="223" spans="2:22" x14ac:dyDescent="0.25">
      <c r="B223" s="15" t="s">
        <v>122</v>
      </c>
      <c r="C223" s="15" t="s">
        <v>207</v>
      </c>
      <c r="D223" s="15" t="s">
        <v>239</v>
      </c>
      <c r="E223" s="15">
        <v>2023</v>
      </c>
      <c r="F223" s="15" t="s">
        <v>162</v>
      </c>
      <c r="G223" s="15" t="s">
        <v>133</v>
      </c>
      <c r="H223" s="15" t="s">
        <v>136</v>
      </c>
      <c r="I223" s="15" t="s">
        <v>139</v>
      </c>
      <c r="J223" s="15" t="s">
        <v>141</v>
      </c>
      <c r="K223" s="15" t="s">
        <v>144</v>
      </c>
      <c r="L223" s="15" t="s">
        <v>319</v>
      </c>
      <c r="M223" s="15">
        <v>0.47199999999999998</v>
      </c>
      <c r="N223" s="15">
        <v>0.24299999999999999</v>
      </c>
      <c r="O223" s="15">
        <v>8.0000000000000002E-3</v>
      </c>
      <c r="P223" s="15">
        <v>0.42099999999999999</v>
      </c>
      <c r="Q223" s="15">
        <v>0.311</v>
      </c>
      <c r="R223" s="15">
        <v>0.58499999999999996</v>
      </c>
      <c r="S223" s="15">
        <v>13.747</v>
      </c>
      <c r="U223" s="15">
        <v>1155944.105</v>
      </c>
      <c r="V223" s="15">
        <v>860</v>
      </c>
    </row>
    <row r="224" spans="2:22" x14ac:dyDescent="0.25">
      <c r="B224" s="15" t="s">
        <v>122</v>
      </c>
      <c r="C224" s="15" t="s">
        <v>207</v>
      </c>
      <c r="D224" s="15" t="s">
        <v>239</v>
      </c>
      <c r="E224" s="15">
        <v>2023</v>
      </c>
      <c r="F224" s="15" t="s">
        <v>162</v>
      </c>
      <c r="G224" s="15" t="s">
        <v>133</v>
      </c>
      <c r="H224" s="15" t="s">
        <v>136</v>
      </c>
      <c r="I224" s="15" t="s">
        <v>139</v>
      </c>
      <c r="J224" s="15" t="s">
        <v>141</v>
      </c>
      <c r="K224" s="15" t="s">
        <v>144</v>
      </c>
      <c r="L224" s="15" t="s">
        <v>320</v>
      </c>
      <c r="M224" s="15">
        <v>0.57399999999999995</v>
      </c>
      <c r="N224" s="15">
        <v>0.33700000000000002</v>
      </c>
      <c r="O224" s="15">
        <v>2.1000000000000001E-2</v>
      </c>
      <c r="P224" s="15">
        <v>0.50800000000000001</v>
      </c>
      <c r="Q224" s="15">
        <v>0.36399999999999999</v>
      </c>
      <c r="R224" s="15">
        <v>0.68300000000000005</v>
      </c>
      <c r="S224" s="15">
        <v>13.805</v>
      </c>
      <c r="U224" s="15">
        <v>1158249.476</v>
      </c>
      <c r="V224" s="15">
        <v>250</v>
      </c>
    </row>
    <row r="225" spans="2:22" x14ac:dyDescent="0.25">
      <c r="B225" s="15" t="s">
        <v>122</v>
      </c>
      <c r="C225" s="15" t="s">
        <v>207</v>
      </c>
      <c r="D225" s="15" t="s">
        <v>239</v>
      </c>
      <c r="E225" s="15">
        <v>2023</v>
      </c>
      <c r="F225" s="15" t="s">
        <v>162</v>
      </c>
      <c r="G225" s="15" t="s">
        <v>133</v>
      </c>
      <c r="H225" s="15" t="s">
        <v>136</v>
      </c>
      <c r="I225" s="15" t="s">
        <v>139</v>
      </c>
      <c r="J225" s="15" t="s">
        <v>141</v>
      </c>
      <c r="K225" s="15" t="s">
        <v>144</v>
      </c>
      <c r="L225" s="15" t="s">
        <v>146</v>
      </c>
      <c r="M225" s="15">
        <v>0.63900000000000001</v>
      </c>
      <c r="N225" s="15">
        <v>0.34399999999999997</v>
      </c>
      <c r="O225" s="15">
        <v>3.4000000000000002E-2</v>
      </c>
      <c r="P225" s="15">
        <v>0.54100000000000004</v>
      </c>
      <c r="Q225" s="15">
        <v>0.41899999999999998</v>
      </c>
      <c r="R225" s="15">
        <v>0.81299999999999994</v>
      </c>
      <c r="S225" s="15">
        <v>13.917999999999999</v>
      </c>
      <c r="U225" s="15">
        <v>1158524.129</v>
      </c>
      <c r="V225" s="15">
        <v>100</v>
      </c>
    </row>
    <row r="226" spans="2:22" x14ac:dyDescent="0.25">
      <c r="B226" s="15" t="s">
        <v>122</v>
      </c>
      <c r="C226" s="15" t="s">
        <v>207</v>
      </c>
      <c r="D226" s="15" t="s">
        <v>239</v>
      </c>
      <c r="E226" s="15">
        <v>2023</v>
      </c>
      <c r="F226" s="15" t="s">
        <v>162</v>
      </c>
      <c r="G226" s="15" t="s">
        <v>133</v>
      </c>
      <c r="H226" s="15" t="s">
        <v>136</v>
      </c>
      <c r="I226" s="15" t="s">
        <v>139</v>
      </c>
      <c r="J226" s="15" t="s">
        <v>141</v>
      </c>
      <c r="K226" s="15" t="s">
        <v>144</v>
      </c>
      <c r="L226" s="15" t="s">
        <v>354</v>
      </c>
      <c r="M226" s="15">
        <v>0.34899999999999998</v>
      </c>
      <c r="N226" s="15">
        <v>0.247</v>
      </c>
      <c r="O226" s="15">
        <v>2.1000000000000001E-2</v>
      </c>
      <c r="P226" s="15">
        <v>0.28399999999999997</v>
      </c>
      <c r="Q226" s="15">
        <v>0.187</v>
      </c>
      <c r="R226" s="15">
        <v>0.439</v>
      </c>
      <c r="S226" s="15">
        <v>13.551</v>
      </c>
      <c r="U226" s="15">
        <v>1136549.1569999999</v>
      </c>
      <c r="V226" s="15">
        <v>140</v>
      </c>
    </row>
    <row r="227" spans="2:22" x14ac:dyDescent="0.25">
      <c r="B227" s="15" t="s">
        <v>122</v>
      </c>
      <c r="C227" s="15" t="s">
        <v>207</v>
      </c>
      <c r="D227" s="15" t="s">
        <v>240</v>
      </c>
      <c r="E227" s="15">
        <v>2023</v>
      </c>
      <c r="F227" s="15" t="s">
        <v>162</v>
      </c>
      <c r="G227" s="15" t="s">
        <v>133</v>
      </c>
      <c r="H227" s="15" t="s">
        <v>136</v>
      </c>
      <c r="I227" s="15" t="s">
        <v>139</v>
      </c>
      <c r="J227" s="15" t="s">
        <v>141</v>
      </c>
      <c r="K227" s="15" t="s">
        <v>144</v>
      </c>
      <c r="L227" s="15" t="s">
        <v>316</v>
      </c>
      <c r="M227" s="15">
        <v>0.21</v>
      </c>
      <c r="N227" s="15">
        <v>0.13500000000000001</v>
      </c>
      <c r="O227" s="15">
        <v>3.0000000000000001E-3</v>
      </c>
      <c r="P227" s="15">
        <v>0.185</v>
      </c>
      <c r="Q227" s="15">
        <v>0.13100000000000001</v>
      </c>
      <c r="R227" s="15">
        <v>0.25700000000000001</v>
      </c>
      <c r="S227" s="15">
        <v>13.433</v>
      </c>
      <c r="U227" s="15">
        <v>945940.66399999999</v>
      </c>
      <c r="V227" s="15">
        <v>1690</v>
      </c>
    </row>
    <row r="228" spans="2:22" x14ac:dyDescent="0.25">
      <c r="B228" s="15" t="s">
        <v>122</v>
      </c>
      <c r="C228" s="15" t="s">
        <v>207</v>
      </c>
      <c r="D228" s="15" t="s">
        <v>240</v>
      </c>
      <c r="E228" s="15">
        <v>2023</v>
      </c>
      <c r="F228" s="15" t="s">
        <v>162</v>
      </c>
      <c r="G228" s="15" t="s">
        <v>133</v>
      </c>
      <c r="H228" s="15" t="s">
        <v>136</v>
      </c>
      <c r="I228" s="15" t="s">
        <v>139</v>
      </c>
      <c r="J228" s="15" t="s">
        <v>141</v>
      </c>
      <c r="K228" s="15" t="s">
        <v>144</v>
      </c>
      <c r="L228" s="15" t="s">
        <v>317</v>
      </c>
      <c r="M228" s="15">
        <v>0.34799999999999998</v>
      </c>
      <c r="N228" s="15">
        <v>0.20100000000000001</v>
      </c>
      <c r="O228" s="15">
        <v>4.0000000000000001E-3</v>
      </c>
      <c r="P228" s="15">
        <v>0.31</v>
      </c>
      <c r="Q228" s="15">
        <v>0.22500000000000001</v>
      </c>
      <c r="R228" s="15">
        <v>0.42</v>
      </c>
      <c r="S228" s="15">
        <v>13.43</v>
      </c>
      <c r="U228" s="15">
        <v>946138.44099999999</v>
      </c>
      <c r="V228" s="15">
        <v>2830</v>
      </c>
    </row>
    <row r="229" spans="2:22" x14ac:dyDescent="0.25">
      <c r="B229" s="15" t="s">
        <v>122</v>
      </c>
      <c r="C229" s="15" t="s">
        <v>207</v>
      </c>
      <c r="D229" s="15" t="s">
        <v>240</v>
      </c>
      <c r="E229" s="15">
        <v>2023</v>
      </c>
      <c r="F229" s="15" t="s">
        <v>162</v>
      </c>
      <c r="G229" s="15" t="s">
        <v>133</v>
      </c>
      <c r="H229" s="15" t="s">
        <v>136</v>
      </c>
      <c r="I229" s="15" t="s">
        <v>139</v>
      </c>
      <c r="J229" s="15" t="s">
        <v>141</v>
      </c>
      <c r="K229" s="15" t="s">
        <v>144</v>
      </c>
      <c r="L229" s="15" t="s">
        <v>318</v>
      </c>
      <c r="M229" s="15">
        <v>0.4</v>
      </c>
      <c r="N229" s="15">
        <v>0.20899999999999999</v>
      </c>
      <c r="O229" s="15">
        <v>7.0000000000000001E-3</v>
      </c>
      <c r="P229" s="15">
        <v>0.36099999999999999</v>
      </c>
      <c r="Q229" s="15">
        <v>0.26200000000000001</v>
      </c>
      <c r="R229" s="15">
        <v>0.48899999999999999</v>
      </c>
      <c r="S229" s="15">
        <v>13.538</v>
      </c>
      <c r="U229" s="15">
        <v>949761.08</v>
      </c>
      <c r="V229" s="15">
        <v>900</v>
      </c>
    </row>
    <row r="230" spans="2:22" x14ac:dyDescent="0.25">
      <c r="B230" s="15" t="s">
        <v>122</v>
      </c>
      <c r="C230" s="15" t="s">
        <v>207</v>
      </c>
      <c r="D230" s="15" t="s">
        <v>240</v>
      </c>
      <c r="E230" s="15">
        <v>2023</v>
      </c>
      <c r="F230" s="15" t="s">
        <v>162</v>
      </c>
      <c r="G230" s="15" t="s">
        <v>133</v>
      </c>
      <c r="H230" s="15" t="s">
        <v>136</v>
      </c>
      <c r="I230" s="15" t="s">
        <v>139</v>
      </c>
      <c r="J230" s="15" t="s">
        <v>141</v>
      </c>
      <c r="K230" s="15" t="s">
        <v>144</v>
      </c>
      <c r="L230" s="15" t="s">
        <v>319</v>
      </c>
      <c r="M230" s="15">
        <v>0.5</v>
      </c>
      <c r="N230" s="15">
        <v>0.245</v>
      </c>
      <c r="O230" s="15">
        <v>8.0000000000000002E-3</v>
      </c>
      <c r="P230" s="15">
        <v>0.45700000000000002</v>
      </c>
      <c r="Q230" s="15">
        <v>0.33</v>
      </c>
      <c r="R230" s="15">
        <v>0.61499999999999999</v>
      </c>
      <c r="S230" s="15">
        <v>13.579000000000001</v>
      </c>
      <c r="U230" s="15">
        <v>949433.87</v>
      </c>
      <c r="V230" s="15">
        <v>860</v>
      </c>
    </row>
    <row r="231" spans="2:22" x14ac:dyDescent="0.25">
      <c r="B231" s="15" t="s">
        <v>122</v>
      </c>
      <c r="C231" s="15" t="s">
        <v>207</v>
      </c>
      <c r="D231" s="15" t="s">
        <v>240</v>
      </c>
      <c r="E231" s="15">
        <v>2023</v>
      </c>
      <c r="F231" s="15" t="s">
        <v>162</v>
      </c>
      <c r="G231" s="15" t="s">
        <v>133</v>
      </c>
      <c r="H231" s="15" t="s">
        <v>136</v>
      </c>
      <c r="I231" s="15" t="s">
        <v>139</v>
      </c>
      <c r="J231" s="15" t="s">
        <v>141</v>
      </c>
      <c r="K231" s="15" t="s">
        <v>144</v>
      </c>
      <c r="L231" s="15" t="s">
        <v>320</v>
      </c>
      <c r="M231" s="15">
        <v>0.60299999999999998</v>
      </c>
      <c r="N231" s="15">
        <v>0.35899999999999999</v>
      </c>
      <c r="O231" s="15">
        <v>2.3E-2</v>
      </c>
      <c r="P231" s="15">
        <v>0.53300000000000003</v>
      </c>
      <c r="Q231" s="15">
        <v>0.38500000000000001</v>
      </c>
      <c r="R231" s="15">
        <v>0.73299999999999998</v>
      </c>
      <c r="S231" s="15">
        <v>13.641999999999999</v>
      </c>
      <c r="U231" s="15">
        <v>951664.33100000001</v>
      </c>
      <c r="V231" s="15">
        <v>250</v>
      </c>
    </row>
    <row r="232" spans="2:22" x14ac:dyDescent="0.25">
      <c r="B232" s="15" t="s">
        <v>122</v>
      </c>
      <c r="C232" s="15" t="s">
        <v>207</v>
      </c>
      <c r="D232" s="15" t="s">
        <v>240</v>
      </c>
      <c r="E232" s="15">
        <v>2023</v>
      </c>
      <c r="F232" s="15" t="s">
        <v>162</v>
      </c>
      <c r="G232" s="15" t="s">
        <v>133</v>
      </c>
      <c r="H232" s="15" t="s">
        <v>136</v>
      </c>
      <c r="I232" s="15" t="s">
        <v>139</v>
      </c>
      <c r="J232" s="15" t="s">
        <v>141</v>
      </c>
      <c r="K232" s="15" t="s">
        <v>144</v>
      </c>
      <c r="L232" s="15" t="s">
        <v>146</v>
      </c>
      <c r="M232" s="15">
        <v>0.67800000000000005</v>
      </c>
      <c r="N232" s="15">
        <v>0.34599999999999997</v>
      </c>
      <c r="O232" s="15">
        <v>3.5000000000000003E-2</v>
      </c>
      <c r="P232" s="15">
        <v>0.61599999999999999</v>
      </c>
      <c r="Q232" s="15">
        <v>0.44400000000000001</v>
      </c>
      <c r="R232" s="15">
        <v>0.86799999999999999</v>
      </c>
      <c r="S232" s="15">
        <v>13.759</v>
      </c>
      <c r="U232" s="15">
        <v>951644.19900000002</v>
      </c>
      <c r="V232" s="15">
        <v>100</v>
      </c>
    </row>
    <row r="233" spans="2:22" x14ac:dyDescent="0.25">
      <c r="B233" s="15" t="s">
        <v>122</v>
      </c>
      <c r="C233" s="15" t="s">
        <v>207</v>
      </c>
      <c r="D233" s="15" t="s">
        <v>240</v>
      </c>
      <c r="E233" s="15">
        <v>2023</v>
      </c>
      <c r="F233" s="15" t="s">
        <v>162</v>
      </c>
      <c r="G233" s="15" t="s">
        <v>133</v>
      </c>
      <c r="H233" s="15" t="s">
        <v>136</v>
      </c>
      <c r="I233" s="15" t="s">
        <v>139</v>
      </c>
      <c r="J233" s="15" t="s">
        <v>141</v>
      </c>
      <c r="K233" s="15" t="s">
        <v>144</v>
      </c>
      <c r="L233" s="15" t="s">
        <v>354</v>
      </c>
      <c r="M233" s="15">
        <v>0.36699999999999999</v>
      </c>
      <c r="N233" s="15">
        <v>0.254</v>
      </c>
      <c r="O233" s="15">
        <v>2.1000000000000001E-2</v>
      </c>
      <c r="P233" s="15">
        <v>0.30099999999999999</v>
      </c>
      <c r="Q233" s="15">
        <v>0.187</v>
      </c>
      <c r="R233" s="15">
        <v>0.45700000000000002</v>
      </c>
      <c r="S233" s="15">
        <v>13.385999999999999</v>
      </c>
      <c r="U233" s="15">
        <v>935815.06599999999</v>
      </c>
      <c r="V233" s="15">
        <v>140</v>
      </c>
    </row>
    <row r="234" spans="2:22" x14ac:dyDescent="0.25">
      <c r="B234" s="15" t="s">
        <v>122</v>
      </c>
      <c r="C234" s="15" t="s">
        <v>207</v>
      </c>
      <c r="D234" s="15" t="s">
        <v>241</v>
      </c>
      <c r="E234" s="15">
        <v>2023</v>
      </c>
      <c r="F234" s="15" t="s">
        <v>162</v>
      </c>
      <c r="G234" s="15" t="s">
        <v>133</v>
      </c>
      <c r="H234" s="15" t="s">
        <v>136</v>
      </c>
      <c r="I234" s="15" t="s">
        <v>139</v>
      </c>
      <c r="J234" s="15" t="s">
        <v>141</v>
      </c>
      <c r="K234" s="15" t="s">
        <v>144</v>
      </c>
      <c r="L234" s="15" t="s">
        <v>316</v>
      </c>
      <c r="M234" s="15">
        <v>0.22700000000000001</v>
      </c>
      <c r="N234" s="15">
        <v>0.161</v>
      </c>
      <c r="O234" s="15">
        <v>4.0000000000000001E-3</v>
      </c>
      <c r="P234" s="15">
        <v>0.19900000000000001</v>
      </c>
      <c r="Q234" s="15">
        <v>0.14099999999999999</v>
      </c>
      <c r="R234" s="15">
        <v>0.27600000000000002</v>
      </c>
      <c r="S234" s="15">
        <v>13.433</v>
      </c>
      <c r="U234" s="15">
        <v>945955.86300000001</v>
      </c>
      <c r="V234" s="15">
        <v>1690</v>
      </c>
    </row>
    <row r="235" spans="2:22" x14ac:dyDescent="0.25">
      <c r="B235" s="15" t="s">
        <v>122</v>
      </c>
      <c r="C235" s="15" t="s">
        <v>207</v>
      </c>
      <c r="D235" s="15" t="s">
        <v>241</v>
      </c>
      <c r="E235" s="15">
        <v>2023</v>
      </c>
      <c r="F235" s="15" t="s">
        <v>162</v>
      </c>
      <c r="G235" s="15" t="s">
        <v>133</v>
      </c>
      <c r="H235" s="15" t="s">
        <v>136</v>
      </c>
      <c r="I235" s="15" t="s">
        <v>139</v>
      </c>
      <c r="J235" s="15" t="s">
        <v>141</v>
      </c>
      <c r="K235" s="15" t="s">
        <v>144</v>
      </c>
      <c r="L235" s="15" t="s">
        <v>317</v>
      </c>
      <c r="M235" s="15">
        <v>0.378</v>
      </c>
      <c r="N235" s="15">
        <v>0.222</v>
      </c>
      <c r="O235" s="15">
        <v>4.0000000000000001E-3</v>
      </c>
      <c r="P235" s="15">
        <v>0.33400000000000002</v>
      </c>
      <c r="Q235" s="15">
        <v>0.24199999999999999</v>
      </c>
      <c r="R235" s="15">
        <v>0.45700000000000002</v>
      </c>
      <c r="S235" s="15">
        <v>13.429</v>
      </c>
      <c r="U235" s="15">
        <v>946156.83</v>
      </c>
      <c r="V235" s="15">
        <v>2830</v>
      </c>
    </row>
    <row r="236" spans="2:22" x14ac:dyDescent="0.25">
      <c r="B236" s="15" t="s">
        <v>122</v>
      </c>
      <c r="C236" s="15" t="s">
        <v>207</v>
      </c>
      <c r="D236" s="15" t="s">
        <v>241</v>
      </c>
      <c r="E236" s="15">
        <v>2023</v>
      </c>
      <c r="F236" s="15" t="s">
        <v>162</v>
      </c>
      <c r="G236" s="15" t="s">
        <v>133</v>
      </c>
      <c r="H236" s="15" t="s">
        <v>136</v>
      </c>
      <c r="I236" s="15" t="s">
        <v>139</v>
      </c>
      <c r="J236" s="15" t="s">
        <v>141</v>
      </c>
      <c r="K236" s="15" t="s">
        <v>144</v>
      </c>
      <c r="L236" s="15" t="s">
        <v>318</v>
      </c>
      <c r="M236" s="15">
        <v>0.437</v>
      </c>
      <c r="N236" s="15">
        <v>0.23</v>
      </c>
      <c r="O236" s="15">
        <v>8.0000000000000002E-3</v>
      </c>
      <c r="P236" s="15">
        <v>0.39</v>
      </c>
      <c r="Q236" s="15">
        <v>0.28100000000000003</v>
      </c>
      <c r="R236" s="15">
        <v>0.55000000000000004</v>
      </c>
      <c r="S236" s="15">
        <v>13.538</v>
      </c>
      <c r="U236" s="15">
        <v>949767.92200000002</v>
      </c>
      <c r="V236" s="15">
        <v>900</v>
      </c>
    </row>
    <row r="237" spans="2:22" x14ac:dyDescent="0.25">
      <c r="B237" s="15" t="s">
        <v>122</v>
      </c>
      <c r="C237" s="15" t="s">
        <v>207</v>
      </c>
      <c r="D237" s="15" t="s">
        <v>241</v>
      </c>
      <c r="E237" s="15">
        <v>2023</v>
      </c>
      <c r="F237" s="15" t="s">
        <v>162</v>
      </c>
      <c r="G237" s="15" t="s">
        <v>133</v>
      </c>
      <c r="H237" s="15" t="s">
        <v>136</v>
      </c>
      <c r="I237" s="15" t="s">
        <v>139</v>
      </c>
      <c r="J237" s="15" t="s">
        <v>141</v>
      </c>
      <c r="K237" s="15" t="s">
        <v>144</v>
      </c>
      <c r="L237" s="15" t="s">
        <v>319</v>
      </c>
      <c r="M237" s="15">
        <v>0.55400000000000005</v>
      </c>
      <c r="N237" s="15">
        <v>0.27500000000000002</v>
      </c>
      <c r="O237" s="15">
        <v>8.9999999999999993E-3</v>
      </c>
      <c r="P237" s="15">
        <v>0.50600000000000001</v>
      </c>
      <c r="Q237" s="15">
        <v>0.36599999999999999</v>
      </c>
      <c r="R237" s="15">
        <v>0.67200000000000004</v>
      </c>
      <c r="S237" s="15">
        <v>13.579000000000001</v>
      </c>
      <c r="U237" s="15">
        <v>949444.27899999998</v>
      </c>
      <c r="V237" s="15">
        <v>860</v>
      </c>
    </row>
    <row r="238" spans="2:22" x14ac:dyDescent="0.25">
      <c r="B238" s="15" t="s">
        <v>122</v>
      </c>
      <c r="C238" s="15" t="s">
        <v>207</v>
      </c>
      <c r="D238" s="15" t="s">
        <v>241</v>
      </c>
      <c r="E238" s="15">
        <v>2023</v>
      </c>
      <c r="F238" s="15" t="s">
        <v>162</v>
      </c>
      <c r="G238" s="15" t="s">
        <v>133</v>
      </c>
      <c r="H238" s="15" t="s">
        <v>136</v>
      </c>
      <c r="I238" s="15" t="s">
        <v>139</v>
      </c>
      <c r="J238" s="15" t="s">
        <v>141</v>
      </c>
      <c r="K238" s="15" t="s">
        <v>144</v>
      </c>
      <c r="L238" s="15" t="s">
        <v>320</v>
      </c>
      <c r="M238" s="15">
        <v>0.64800000000000002</v>
      </c>
      <c r="N238" s="15">
        <v>0.34899999999999998</v>
      </c>
      <c r="O238" s="15">
        <v>2.1999999999999999E-2</v>
      </c>
      <c r="P238" s="15">
        <v>0.57799999999999996</v>
      </c>
      <c r="Q238" s="15">
        <v>0.42199999999999999</v>
      </c>
      <c r="R238" s="15">
        <v>0.78</v>
      </c>
      <c r="S238" s="15">
        <v>13.641999999999999</v>
      </c>
      <c r="U238" s="15">
        <v>951676.87</v>
      </c>
      <c r="V238" s="15">
        <v>250</v>
      </c>
    </row>
    <row r="239" spans="2:22" x14ac:dyDescent="0.25">
      <c r="B239" s="15" t="s">
        <v>122</v>
      </c>
      <c r="C239" s="15" t="s">
        <v>207</v>
      </c>
      <c r="D239" s="15" t="s">
        <v>241</v>
      </c>
      <c r="E239" s="15">
        <v>2023</v>
      </c>
      <c r="F239" s="15" t="s">
        <v>162</v>
      </c>
      <c r="G239" s="15" t="s">
        <v>133</v>
      </c>
      <c r="H239" s="15" t="s">
        <v>136</v>
      </c>
      <c r="I239" s="15" t="s">
        <v>139</v>
      </c>
      <c r="J239" s="15" t="s">
        <v>141</v>
      </c>
      <c r="K239" s="15" t="s">
        <v>144</v>
      </c>
      <c r="L239" s="15" t="s">
        <v>146</v>
      </c>
      <c r="M239" s="15">
        <v>0.72499999999999998</v>
      </c>
      <c r="N239" s="15">
        <v>0.38100000000000001</v>
      </c>
      <c r="O239" s="15">
        <v>3.7999999999999999E-2</v>
      </c>
      <c r="P239" s="15">
        <v>0.63500000000000001</v>
      </c>
      <c r="Q239" s="15">
        <v>0.47</v>
      </c>
      <c r="R239" s="15">
        <v>0.94499999999999995</v>
      </c>
      <c r="S239" s="15">
        <v>13.759</v>
      </c>
      <c r="U239" s="15">
        <v>951644.19900000002</v>
      </c>
      <c r="V239" s="15">
        <v>100</v>
      </c>
    </row>
    <row r="240" spans="2:22" x14ac:dyDescent="0.25">
      <c r="B240" s="15" t="s">
        <v>122</v>
      </c>
      <c r="C240" s="15" t="s">
        <v>207</v>
      </c>
      <c r="D240" s="15" t="s">
        <v>241</v>
      </c>
      <c r="E240" s="15">
        <v>2023</v>
      </c>
      <c r="F240" s="15" t="s">
        <v>162</v>
      </c>
      <c r="G240" s="15" t="s">
        <v>133</v>
      </c>
      <c r="H240" s="15" t="s">
        <v>136</v>
      </c>
      <c r="I240" s="15" t="s">
        <v>139</v>
      </c>
      <c r="J240" s="15" t="s">
        <v>141</v>
      </c>
      <c r="K240" s="15" t="s">
        <v>144</v>
      </c>
      <c r="L240" s="15" t="s">
        <v>354</v>
      </c>
      <c r="M240" s="15">
        <v>0.39900000000000002</v>
      </c>
      <c r="N240" s="15">
        <v>0.28799999999999998</v>
      </c>
      <c r="O240" s="15">
        <v>2.4E-2</v>
      </c>
      <c r="P240" s="15">
        <v>0.34100000000000003</v>
      </c>
      <c r="Q240" s="15">
        <v>0.21099999999999999</v>
      </c>
      <c r="R240" s="15">
        <v>0.47899999999999998</v>
      </c>
      <c r="S240" s="15">
        <v>13.385</v>
      </c>
      <c r="U240" s="15">
        <v>935861.04700000002</v>
      </c>
      <c r="V240" s="15">
        <v>140</v>
      </c>
    </row>
    <row r="241" spans="2:22" x14ac:dyDescent="0.25">
      <c r="B241" s="15" t="s">
        <v>122</v>
      </c>
      <c r="C241" s="15" t="s">
        <v>207</v>
      </c>
      <c r="D241" s="15" t="s">
        <v>242</v>
      </c>
      <c r="E241" s="15">
        <v>2023</v>
      </c>
      <c r="F241" s="15" t="s">
        <v>162</v>
      </c>
      <c r="G241" s="15" t="s">
        <v>133</v>
      </c>
      <c r="H241" s="15" t="s">
        <v>136</v>
      </c>
      <c r="I241" s="15" t="s">
        <v>139</v>
      </c>
      <c r="J241" s="15" t="s">
        <v>141</v>
      </c>
      <c r="K241" s="15" t="s">
        <v>144</v>
      </c>
      <c r="L241" s="15" t="s">
        <v>316</v>
      </c>
      <c r="M241" s="15">
        <v>0.249</v>
      </c>
      <c r="N241" s="15">
        <v>0.19700000000000001</v>
      </c>
      <c r="O241" s="15">
        <v>5.0000000000000001E-3</v>
      </c>
      <c r="P241" s="15">
        <v>0.218</v>
      </c>
      <c r="Q241" s="15">
        <v>0.155</v>
      </c>
      <c r="R241" s="15">
        <v>0.30099999999999999</v>
      </c>
      <c r="S241" s="15">
        <v>13.092000000000001</v>
      </c>
      <c r="U241" s="15">
        <v>714135.34900000005</v>
      </c>
      <c r="V241" s="15">
        <v>1690</v>
      </c>
    </row>
    <row r="242" spans="2:22" x14ac:dyDescent="0.25">
      <c r="B242" s="15" t="s">
        <v>122</v>
      </c>
      <c r="C242" s="15" t="s">
        <v>207</v>
      </c>
      <c r="D242" s="15" t="s">
        <v>242</v>
      </c>
      <c r="E242" s="15">
        <v>2023</v>
      </c>
      <c r="F242" s="15" t="s">
        <v>162</v>
      </c>
      <c r="G242" s="15" t="s">
        <v>133</v>
      </c>
      <c r="H242" s="15" t="s">
        <v>136</v>
      </c>
      <c r="I242" s="15" t="s">
        <v>139</v>
      </c>
      <c r="J242" s="15" t="s">
        <v>141</v>
      </c>
      <c r="K242" s="15" t="s">
        <v>144</v>
      </c>
      <c r="L242" s="15" t="s">
        <v>317</v>
      </c>
      <c r="M242" s="15">
        <v>0.42499999999999999</v>
      </c>
      <c r="N242" s="15">
        <v>0.251</v>
      </c>
      <c r="O242" s="15">
        <v>5.0000000000000001E-3</v>
      </c>
      <c r="P242" s="15">
        <v>0.374</v>
      </c>
      <c r="Q242" s="15">
        <v>0.26500000000000001</v>
      </c>
      <c r="R242" s="15">
        <v>0.51700000000000002</v>
      </c>
      <c r="S242" s="15">
        <v>13.09</v>
      </c>
      <c r="U242" s="15">
        <v>714401.43900000001</v>
      </c>
      <c r="V242" s="15">
        <v>2830</v>
      </c>
    </row>
    <row r="243" spans="2:22" x14ac:dyDescent="0.25">
      <c r="B243" s="15" t="s">
        <v>122</v>
      </c>
      <c r="C243" s="15" t="s">
        <v>207</v>
      </c>
      <c r="D243" s="15" t="s">
        <v>242</v>
      </c>
      <c r="E243" s="15">
        <v>2023</v>
      </c>
      <c r="F243" s="15" t="s">
        <v>162</v>
      </c>
      <c r="G243" s="15" t="s">
        <v>133</v>
      </c>
      <c r="H243" s="15" t="s">
        <v>136</v>
      </c>
      <c r="I243" s="15" t="s">
        <v>139</v>
      </c>
      <c r="J243" s="15" t="s">
        <v>141</v>
      </c>
      <c r="K243" s="15" t="s">
        <v>144</v>
      </c>
      <c r="L243" s="15" t="s">
        <v>318</v>
      </c>
      <c r="M243" s="15">
        <v>0.48699999999999999</v>
      </c>
      <c r="N243" s="15">
        <v>0.25800000000000001</v>
      </c>
      <c r="O243" s="15">
        <v>8.9999999999999993E-3</v>
      </c>
      <c r="P243" s="15">
        <v>0.437</v>
      </c>
      <c r="Q243" s="15">
        <v>0.30599999999999999</v>
      </c>
      <c r="R243" s="15">
        <v>0.60899999999999999</v>
      </c>
      <c r="S243" s="15">
        <v>13.186</v>
      </c>
      <c r="U243" s="15">
        <v>715728.09600000002</v>
      </c>
      <c r="V243" s="15">
        <v>900</v>
      </c>
    </row>
    <row r="244" spans="2:22" x14ac:dyDescent="0.25">
      <c r="B244" s="15" t="s">
        <v>122</v>
      </c>
      <c r="C244" s="15" t="s">
        <v>207</v>
      </c>
      <c r="D244" s="15" t="s">
        <v>242</v>
      </c>
      <c r="E244" s="15">
        <v>2023</v>
      </c>
      <c r="F244" s="15" t="s">
        <v>162</v>
      </c>
      <c r="G244" s="15" t="s">
        <v>133</v>
      </c>
      <c r="H244" s="15" t="s">
        <v>136</v>
      </c>
      <c r="I244" s="15" t="s">
        <v>139</v>
      </c>
      <c r="J244" s="15" t="s">
        <v>141</v>
      </c>
      <c r="K244" s="15" t="s">
        <v>144</v>
      </c>
      <c r="L244" s="15" t="s">
        <v>319</v>
      </c>
      <c r="M244" s="15">
        <v>0.623</v>
      </c>
      <c r="N244" s="15">
        <v>0.313</v>
      </c>
      <c r="O244" s="15">
        <v>1.0999999999999999E-2</v>
      </c>
      <c r="P244" s="15">
        <v>0.57199999999999995</v>
      </c>
      <c r="Q244" s="15">
        <v>0.40400000000000003</v>
      </c>
      <c r="R244" s="15">
        <v>0.76600000000000001</v>
      </c>
      <c r="S244" s="15">
        <v>13.224</v>
      </c>
      <c r="U244" s="15">
        <v>714477.66299999994</v>
      </c>
      <c r="V244" s="15">
        <v>860</v>
      </c>
    </row>
    <row r="245" spans="2:22" x14ac:dyDescent="0.25">
      <c r="B245" s="15" t="s">
        <v>122</v>
      </c>
      <c r="C245" s="15" t="s">
        <v>207</v>
      </c>
      <c r="D245" s="15" t="s">
        <v>242</v>
      </c>
      <c r="E245" s="15">
        <v>2023</v>
      </c>
      <c r="F245" s="15" t="s">
        <v>162</v>
      </c>
      <c r="G245" s="15" t="s">
        <v>133</v>
      </c>
      <c r="H245" s="15" t="s">
        <v>136</v>
      </c>
      <c r="I245" s="15" t="s">
        <v>139</v>
      </c>
      <c r="J245" s="15" t="s">
        <v>141</v>
      </c>
      <c r="K245" s="15" t="s">
        <v>144</v>
      </c>
      <c r="L245" s="15" t="s">
        <v>320</v>
      </c>
      <c r="M245" s="15">
        <v>0.71299999999999997</v>
      </c>
      <c r="N245" s="15">
        <v>0.36199999999999999</v>
      </c>
      <c r="O245" s="15">
        <v>2.3E-2</v>
      </c>
      <c r="P245" s="15">
        <v>0.67300000000000004</v>
      </c>
      <c r="Q245" s="15">
        <v>0.47699999999999998</v>
      </c>
      <c r="R245" s="15">
        <v>0.88800000000000001</v>
      </c>
      <c r="S245" s="15">
        <v>13.292</v>
      </c>
      <c r="U245" s="15">
        <v>716216.255</v>
      </c>
      <c r="V245" s="15">
        <v>250</v>
      </c>
    </row>
    <row r="246" spans="2:22" x14ac:dyDescent="0.25">
      <c r="B246" s="15" t="s">
        <v>122</v>
      </c>
      <c r="C246" s="15" t="s">
        <v>207</v>
      </c>
      <c r="D246" s="15" t="s">
        <v>242</v>
      </c>
      <c r="E246" s="15">
        <v>2023</v>
      </c>
      <c r="F246" s="15" t="s">
        <v>162</v>
      </c>
      <c r="G246" s="15" t="s">
        <v>133</v>
      </c>
      <c r="H246" s="15" t="s">
        <v>136</v>
      </c>
      <c r="I246" s="15" t="s">
        <v>139</v>
      </c>
      <c r="J246" s="15" t="s">
        <v>141</v>
      </c>
      <c r="K246" s="15" t="s">
        <v>144</v>
      </c>
      <c r="L246" s="15" t="s">
        <v>146</v>
      </c>
      <c r="M246" s="15">
        <v>0.77400000000000002</v>
      </c>
      <c r="N246" s="15">
        <v>0.40699999999999997</v>
      </c>
      <c r="O246" s="15">
        <v>4.1000000000000002E-2</v>
      </c>
      <c r="P246" s="15">
        <v>0.66100000000000003</v>
      </c>
      <c r="Q246" s="15">
        <v>0.47899999999999998</v>
      </c>
      <c r="R246" s="15">
        <v>0.997</v>
      </c>
      <c r="S246" s="15">
        <v>13.407999999999999</v>
      </c>
      <c r="U246" s="15">
        <v>714641.58900000004</v>
      </c>
      <c r="V246" s="15">
        <v>100</v>
      </c>
    </row>
    <row r="247" spans="2:22" x14ac:dyDescent="0.25">
      <c r="B247" s="15" t="s">
        <v>122</v>
      </c>
      <c r="C247" s="15" t="s">
        <v>207</v>
      </c>
      <c r="D247" s="15" t="s">
        <v>242</v>
      </c>
      <c r="E247" s="15">
        <v>2023</v>
      </c>
      <c r="F247" s="15" t="s">
        <v>162</v>
      </c>
      <c r="G247" s="15" t="s">
        <v>133</v>
      </c>
      <c r="H247" s="15" t="s">
        <v>136</v>
      </c>
      <c r="I247" s="15" t="s">
        <v>139</v>
      </c>
      <c r="J247" s="15" t="s">
        <v>141</v>
      </c>
      <c r="K247" s="15" t="s">
        <v>144</v>
      </c>
      <c r="L247" s="15" t="s">
        <v>354</v>
      </c>
      <c r="M247" s="15">
        <v>0.442</v>
      </c>
      <c r="N247" s="15">
        <v>0.32</v>
      </c>
      <c r="O247" s="15">
        <v>2.7E-2</v>
      </c>
      <c r="P247" s="15">
        <v>0.379</v>
      </c>
      <c r="Q247" s="15">
        <v>0.249</v>
      </c>
      <c r="R247" s="15">
        <v>0.55200000000000005</v>
      </c>
      <c r="S247" s="15">
        <v>13.045</v>
      </c>
      <c r="U247" s="15">
        <v>708660.86399999994</v>
      </c>
      <c r="V247" s="15">
        <v>140</v>
      </c>
    </row>
    <row r="248" spans="2:22" x14ac:dyDescent="0.25">
      <c r="B248" s="15" t="s">
        <v>122</v>
      </c>
      <c r="C248" s="15" t="s">
        <v>207</v>
      </c>
      <c r="D248" s="15" t="s">
        <v>243</v>
      </c>
      <c r="E248" s="15">
        <v>2023</v>
      </c>
      <c r="F248" s="15" t="s">
        <v>162</v>
      </c>
      <c r="G248" s="15" t="s">
        <v>133</v>
      </c>
      <c r="H248" s="15" t="s">
        <v>136</v>
      </c>
      <c r="I248" s="15" t="s">
        <v>139</v>
      </c>
      <c r="J248" s="15" t="s">
        <v>141</v>
      </c>
      <c r="K248" s="15" t="s">
        <v>144</v>
      </c>
      <c r="L248" s="15" t="s">
        <v>316</v>
      </c>
      <c r="M248" s="15">
        <v>0.28000000000000003</v>
      </c>
      <c r="N248" s="15">
        <v>0.21099999999999999</v>
      </c>
      <c r="O248" s="15">
        <v>5.0000000000000001E-3</v>
      </c>
      <c r="P248" s="15">
        <v>0.24399999999999999</v>
      </c>
      <c r="Q248" s="15">
        <v>0.17100000000000001</v>
      </c>
      <c r="R248" s="15">
        <v>0.34100000000000003</v>
      </c>
      <c r="S248" s="15">
        <v>13.092000000000001</v>
      </c>
      <c r="U248" s="15">
        <v>714134.255</v>
      </c>
      <c r="V248" s="15">
        <v>1690</v>
      </c>
    </row>
    <row r="249" spans="2:22" x14ac:dyDescent="0.25">
      <c r="B249" s="15" t="s">
        <v>122</v>
      </c>
      <c r="C249" s="15" t="s">
        <v>207</v>
      </c>
      <c r="D249" s="15" t="s">
        <v>243</v>
      </c>
      <c r="E249" s="15">
        <v>2023</v>
      </c>
      <c r="F249" s="15" t="s">
        <v>162</v>
      </c>
      <c r="G249" s="15" t="s">
        <v>133</v>
      </c>
      <c r="H249" s="15" t="s">
        <v>136</v>
      </c>
      <c r="I249" s="15" t="s">
        <v>139</v>
      </c>
      <c r="J249" s="15" t="s">
        <v>141</v>
      </c>
      <c r="K249" s="15" t="s">
        <v>144</v>
      </c>
      <c r="L249" s="15" t="s">
        <v>317</v>
      </c>
      <c r="M249" s="15">
        <v>0.48299999999999998</v>
      </c>
      <c r="N249" s="15">
        <v>0.28100000000000003</v>
      </c>
      <c r="O249" s="15">
        <v>5.0000000000000001E-3</v>
      </c>
      <c r="P249" s="15">
        <v>0.42899999999999999</v>
      </c>
      <c r="Q249" s="15">
        <v>0.29699999999999999</v>
      </c>
      <c r="R249" s="15">
        <v>0.59899999999999998</v>
      </c>
      <c r="S249" s="15">
        <v>13.09</v>
      </c>
      <c r="U249" s="15">
        <v>714401.89899999998</v>
      </c>
      <c r="V249" s="15">
        <v>2830</v>
      </c>
    </row>
    <row r="250" spans="2:22" x14ac:dyDescent="0.25">
      <c r="B250" s="15" t="s">
        <v>122</v>
      </c>
      <c r="C250" s="15" t="s">
        <v>207</v>
      </c>
      <c r="D250" s="15" t="s">
        <v>243</v>
      </c>
      <c r="E250" s="15">
        <v>2023</v>
      </c>
      <c r="F250" s="15" t="s">
        <v>162</v>
      </c>
      <c r="G250" s="15" t="s">
        <v>133</v>
      </c>
      <c r="H250" s="15" t="s">
        <v>136</v>
      </c>
      <c r="I250" s="15" t="s">
        <v>139</v>
      </c>
      <c r="J250" s="15" t="s">
        <v>141</v>
      </c>
      <c r="K250" s="15" t="s">
        <v>144</v>
      </c>
      <c r="L250" s="15" t="s">
        <v>318</v>
      </c>
      <c r="M250" s="15">
        <v>0.55100000000000005</v>
      </c>
      <c r="N250" s="15">
        <v>0.28599999999999998</v>
      </c>
      <c r="O250" s="15">
        <v>0.01</v>
      </c>
      <c r="P250" s="15">
        <v>0.502</v>
      </c>
      <c r="Q250" s="15">
        <v>0.34699999999999998</v>
      </c>
      <c r="R250" s="15">
        <v>0.69799999999999995</v>
      </c>
      <c r="S250" s="15">
        <v>13.186</v>
      </c>
      <c r="U250" s="15">
        <v>715719.48100000003</v>
      </c>
      <c r="V250" s="15">
        <v>900</v>
      </c>
    </row>
    <row r="251" spans="2:22" x14ac:dyDescent="0.25">
      <c r="B251" s="15" t="s">
        <v>122</v>
      </c>
      <c r="C251" s="15" t="s">
        <v>207</v>
      </c>
      <c r="D251" s="15" t="s">
        <v>243</v>
      </c>
      <c r="E251" s="15">
        <v>2023</v>
      </c>
      <c r="F251" s="15" t="s">
        <v>162</v>
      </c>
      <c r="G251" s="15" t="s">
        <v>133</v>
      </c>
      <c r="H251" s="15" t="s">
        <v>136</v>
      </c>
      <c r="I251" s="15" t="s">
        <v>139</v>
      </c>
      <c r="J251" s="15" t="s">
        <v>141</v>
      </c>
      <c r="K251" s="15" t="s">
        <v>144</v>
      </c>
      <c r="L251" s="15" t="s">
        <v>319</v>
      </c>
      <c r="M251" s="15">
        <v>0.69199999999999995</v>
      </c>
      <c r="N251" s="15">
        <v>0.33700000000000002</v>
      </c>
      <c r="O251" s="15">
        <v>1.2E-2</v>
      </c>
      <c r="P251" s="15">
        <v>0.64100000000000001</v>
      </c>
      <c r="Q251" s="15">
        <v>0.44900000000000001</v>
      </c>
      <c r="R251" s="15">
        <v>0.874</v>
      </c>
      <c r="S251" s="15">
        <v>13.224</v>
      </c>
      <c r="U251" s="15">
        <v>714478.01300000004</v>
      </c>
      <c r="V251" s="15">
        <v>860</v>
      </c>
    </row>
    <row r="252" spans="2:22" x14ac:dyDescent="0.25">
      <c r="B252" s="15" t="s">
        <v>122</v>
      </c>
      <c r="C252" s="15" t="s">
        <v>207</v>
      </c>
      <c r="D252" s="15" t="s">
        <v>243</v>
      </c>
      <c r="E252" s="15">
        <v>2023</v>
      </c>
      <c r="F252" s="15" t="s">
        <v>162</v>
      </c>
      <c r="G252" s="15" t="s">
        <v>133</v>
      </c>
      <c r="H252" s="15" t="s">
        <v>136</v>
      </c>
      <c r="I252" s="15" t="s">
        <v>139</v>
      </c>
      <c r="J252" s="15" t="s">
        <v>141</v>
      </c>
      <c r="K252" s="15" t="s">
        <v>144</v>
      </c>
      <c r="L252" s="15" t="s">
        <v>320</v>
      </c>
      <c r="M252" s="15">
        <v>0.79</v>
      </c>
      <c r="N252" s="15">
        <v>0.39100000000000001</v>
      </c>
      <c r="O252" s="15">
        <v>2.5000000000000001E-2</v>
      </c>
      <c r="P252" s="15">
        <v>0.74399999999999999</v>
      </c>
      <c r="Q252" s="15">
        <v>0.54200000000000004</v>
      </c>
      <c r="R252" s="15">
        <v>0.99399999999999999</v>
      </c>
      <c r="S252" s="15">
        <v>13.292</v>
      </c>
      <c r="U252" s="15">
        <v>716209.29599999997</v>
      </c>
      <c r="V252" s="15">
        <v>250</v>
      </c>
    </row>
    <row r="253" spans="2:22" x14ac:dyDescent="0.25">
      <c r="B253" s="15" t="s">
        <v>122</v>
      </c>
      <c r="C253" s="15" t="s">
        <v>207</v>
      </c>
      <c r="D253" s="15" t="s">
        <v>243</v>
      </c>
      <c r="E253" s="15">
        <v>2023</v>
      </c>
      <c r="F253" s="15" t="s">
        <v>162</v>
      </c>
      <c r="G253" s="15" t="s">
        <v>133</v>
      </c>
      <c r="H253" s="15" t="s">
        <v>136</v>
      </c>
      <c r="I253" s="15" t="s">
        <v>139</v>
      </c>
      <c r="J253" s="15" t="s">
        <v>141</v>
      </c>
      <c r="K253" s="15" t="s">
        <v>144</v>
      </c>
      <c r="L253" s="15" t="s">
        <v>146</v>
      </c>
      <c r="M253" s="15">
        <v>0.83099999999999996</v>
      </c>
      <c r="N253" s="15">
        <v>0.432</v>
      </c>
      <c r="O253" s="15">
        <v>4.2999999999999997E-2</v>
      </c>
      <c r="P253" s="15">
        <v>0.78700000000000003</v>
      </c>
      <c r="Q253" s="15">
        <v>0.51500000000000001</v>
      </c>
      <c r="R253" s="15">
        <v>1.129</v>
      </c>
      <c r="S253" s="15">
        <v>13.407999999999999</v>
      </c>
      <c r="U253" s="15">
        <v>714635.85800000001</v>
      </c>
      <c r="V253" s="15">
        <v>100</v>
      </c>
    </row>
    <row r="254" spans="2:22" x14ac:dyDescent="0.25">
      <c r="B254" s="15" t="s">
        <v>122</v>
      </c>
      <c r="C254" s="15" t="s">
        <v>207</v>
      </c>
      <c r="D254" s="15" t="s">
        <v>243</v>
      </c>
      <c r="E254" s="15">
        <v>2023</v>
      </c>
      <c r="F254" s="15" t="s">
        <v>162</v>
      </c>
      <c r="G254" s="15" t="s">
        <v>133</v>
      </c>
      <c r="H254" s="15" t="s">
        <v>136</v>
      </c>
      <c r="I254" s="15" t="s">
        <v>139</v>
      </c>
      <c r="J254" s="15" t="s">
        <v>141</v>
      </c>
      <c r="K254" s="15" t="s">
        <v>144</v>
      </c>
      <c r="L254" s="15" t="s">
        <v>354</v>
      </c>
      <c r="M254" s="15">
        <v>0.48399999999999999</v>
      </c>
      <c r="N254" s="15">
        <v>0.33600000000000002</v>
      </c>
      <c r="O254" s="15">
        <v>2.8000000000000001E-2</v>
      </c>
      <c r="P254" s="15">
        <v>0.40699999999999997</v>
      </c>
      <c r="Q254" s="15">
        <v>0.26600000000000001</v>
      </c>
      <c r="R254" s="15">
        <v>0.623</v>
      </c>
      <c r="S254" s="15">
        <v>13.044</v>
      </c>
      <c r="U254" s="15">
        <v>708663.55200000003</v>
      </c>
      <c r="V254" s="15">
        <v>140</v>
      </c>
    </row>
    <row r="255" spans="2:22" x14ac:dyDescent="0.25">
      <c r="B255" s="15" t="s">
        <v>122</v>
      </c>
      <c r="C255" s="15" t="s">
        <v>207</v>
      </c>
      <c r="D255" s="15" t="s">
        <v>244</v>
      </c>
      <c r="E255" s="15">
        <v>2023</v>
      </c>
      <c r="F255" s="15" t="s">
        <v>162</v>
      </c>
      <c r="G255" s="15" t="s">
        <v>133</v>
      </c>
      <c r="H255" s="15" t="s">
        <v>136</v>
      </c>
      <c r="I255" s="15" t="s">
        <v>139</v>
      </c>
      <c r="J255" s="15" t="s">
        <v>141</v>
      </c>
      <c r="K255" s="15" t="s">
        <v>144</v>
      </c>
      <c r="L255" s="15" t="s">
        <v>316</v>
      </c>
      <c r="M255" s="15">
        <v>0.3</v>
      </c>
      <c r="N255" s="15">
        <v>0.219</v>
      </c>
      <c r="O255" s="15">
        <v>5.0000000000000001E-3</v>
      </c>
      <c r="P255" s="15">
        <v>0.26200000000000001</v>
      </c>
      <c r="Q255" s="15">
        <v>0.18099999999999999</v>
      </c>
      <c r="R255" s="15">
        <v>0.373</v>
      </c>
      <c r="S255" s="15">
        <v>12.653</v>
      </c>
      <c r="U255" s="15">
        <v>489726.36700000003</v>
      </c>
      <c r="V255" s="15">
        <v>1690</v>
      </c>
    </row>
    <row r="256" spans="2:22" x14ac:dyDescent="0.25">
      <c r="B256" s="15" t="s">
        <v>122</v>
      </c>
      <c r="C256" s="15" t="s">
        <v>207</v>
      </c>
      <c r="D256" s="15" t="s">
        <v>244</v>
      </c>
      <c r="E256" s="15">
        <v>2023</v>
      </c>
      <c r="F256" s="15" t="s">
        <v>162</v>
      </c>
      <c r="G256" s="15" t="s">
        <v>133</v>
      </c>
      <c r="H256" s="15" t="s">
        <v>136</v>
      </c>
      <c r="I256" s="15" t="s">
        <v>139</v>
      </c>
      <c r="J256" s="15" t="s">
        <v>141</v>
      </c>
      <c r="K256" s="15" t="s">
        <v>144</v>
      </c>
      <c r="L256" s="15" t="s">
        <v>317</v>
      </c>
      <c r="M256" s="15">
        <v>0.51600000000000001</v>
      </c>
      <c r="N256" s="15">
        <v>0.30099999999999999</v>
      </c>
      <c r="O256" s="15">
        <v>6.0000000000000001E-3</v>
      </c>
      <c r="P256" s="15">
        <v>0.45600000000000002</v>
      </c>
      <c r="Q256" s="15">
        <v>0.31900000000000001</v>
      </c>
      <c r="R256" s="15">
        <v>0.63600000000000001</v>
      </c>
      <c r="S256" s="15">
        <v>12.651999999999999</v>
      </c>
      <c r="U256" s="15">
        <v>490041.53399999999</v>
      </c>
      <c r="V256" s="15">
        <v>2830</v>
      </c>
    </row>
    <row r="257" spans="2:22" x14ac:dyDescent="0.25">
      <c r="B257" s="15" t="s">
        <v>122</v>
      </c>
      <c r="C257" s="15" t="s">
        <v>207</v>
      </c>
      <c r="D257" s="15" t="s">
        <v>244</v>
      </c>
      <c r="E257" s="15">
        <v>2023</v>
      </c>
      <c r="F257" s="15" t="s">
        <v>162</v>
      </c>
      <c r="G257" s="15" t="s">
        <v>133</v>
      </c>
      <c r="H257" s="15" t="s">
        <v>136</v>
      </c>
      <c r="I257" s="15" t="s">
        <v>139</v>
      </c>
      <c r="J257" s="15" t="s">
        <v>141</v>
      </c>
      <c r="K257" s="15" t="s">
        <v>144</v>
      </c>
      <c r="L257" s="15" t="s">
        <v>318</v>
      </c>
      <c r="M257" s="15">
        <v>0.59299999999999997</v>
      </c>
      <c r="N257" s="15">
        <v>0.311</v>
      </c>
      <c r="O257" s="15">
        <v>0.01</v>
      </c>
      <c r="P257" s="15">
        <v>0.53800000000000003</v>
      </c>
      <c r="Q257" s="15">
        <v>0.36899999999999999</v>
      </c>
      <c r="R257" s="15">
        <v>0.753</v>
      </c>
      <c r="S257" s="15">
        <v>12.734</v>
      </c>
      <c r="U257" s="15">
        <v>490238.88299999997</v>
      </c>
      <c r="V257" s="15">
        <v>900</v>
      </c>
    </row>
    <row r="258" spans="2:22" x14ac:dyDescent="0.25">
      <c r="B258" s="15" t="s">
        <v>122</v>
      </c>
      <c r="C258" s="15" t="s">
        <v>207</v>
      </c>
      <c r="D258" s="15" t="s">
        <v>244</v>
      </c>
      <c r="E258" s="15">
        <v>2023</v>
      </c>
      <c r="F258" s="15" t="s">
        <v>162</v>
      </c>
      <c r="G258" s="15" t="s">
        <v>133</v>
      </c>
      <c r="H258" s="15" t="s">
        <v>136</v>
      </c>
      <c r="I258" s="15" t="s">
        <v>139</v>
      </c>
      <c r="J258" s="15" t="s">
        <v>141</v>
      </c>
      <c r="K258" s="15" t="s">
        <v>144</v>
      </c>
      <c r="L258" s="15" t="s">
        <v>319</v>
      </c>
      <c r="M258" s="15">
        <v>0.745</v>
      </c>
      <c r="N258" s="15">
        <v>0.35699999999999998</v>
      </c>
      <c r="O258" s="15">
        <v>1.2E-2</v>
      </c>
      <c r="P258" s="15">
        <v>0.68300000000000005</v>
      </c>
      <c r="Q258" s="15">
        <v>0.496</v>
      </c>
      <c r="R258" s="15">
        <v>0.94399999999999995</v>
      </c>
      <c r="S258" s="15">
        <v>12.766999999999999</v>
      </c>
      <c r="U258" s="15">
        <v>489062.86200000002</v>
      </c>
      <c r="V258" s="15">
        <v>860</v>
      </c>
    </row>
    <row r="259" spans="2:22" x14ac:dyDescent="0.25">
      <c r="B259" s="15" t="s">
        <v>122</v>
      </c>
      <c r="C259" s="15" t="s">
        <v>207</v>
      </c>
      <c r="D259" s="15" t="s">
        <v>244</v>
      </c>
      <c r="E259" s="15">
        <v>2023</v>
      </c>
      <c r="F259" s="15" t="s">
        <v>162</v>
      </c>
      <c r="G259" s="15" t="s">
        <v>133</v>
      </c>
      <c r="H259" s="15" t="s">
        <v>136</v>
      </c>
      <c r="I259" s="15" t="s">
        <v>139</v>
      </c>
      <c r="J259" s="15" t="s">
        <v>141</v>
      </c>
      <c r="K259" s="15" t="s">
        <v>144</v>
      </c>
      <c r="L259" s="15" t="s">
        <v>320</v>
      </c>
      <c r="M259" s="15">
        <v>0.83299999999999996</v>
      </c>
      <c r="N259" s="15">
        <v>0.42399999999999999</v>
      </c>
      <c r="O259" s="15">
        <v>2.7E-2</v>
      </c>
      <c r="P259" s="15">
        <v>0.78900000000000003</v>
      </c>
      <c r="Q259" s="15">
        <v>0.55300000000000005</v>
      </c>
      <c r="R259" s="15">
        <v>1.0529999999999999</v>
      </c>
      <c r="S259" s="15">
        <v>12.842000000000001</v>
      </c>
      <c r="U259" s="15">
        <v>490567.94199999998</v>
      </c>
      <c r="V259" s="15">
        <v>250</v>
      </c>
    </row>
    <row r="260" spans="2:22" x14ac:dyDescent="0.25">
      <c r="B260" s="15" t="s">
        <v>122</v>
      </c>
      <c r="C260" s="15" t="s">
        <v>207</v>
      </c>
      <c r="D260" s="15" t="s">
        <v>244</v>
      </c>
      <c r="E260" s="15">
        <v>2023</v>
      </c>
      <c r="F260" s="15" t="s">
        <v>162</v>
      </c>
      <c r="G260" s="15" t="s">
        <v>133</v>
      </c>
      <c r="H260" s="15" t="s">
        <v>136</v>
      </c>
      <c r="I260" s="15" t="s">
        <v>139</v>
      </c>
      <c r="J260" s="15" t="s">
        <v>141</v>
      </c>
      <c r="K260" s="15" t="s">
        <v>144</v>
      </c>
      <c r="L260" s="15" t="s">
        <v>146</v>
      </c>
      <c r="M260" s="15">
        <v>0.86</v>
      </c>
      <c r="N260" s="15">
        <v>0.45400000000000001</v>
      </c>
      <c r="O260" s="15">
        <v>4.4999999999999998E-2</v>
      </c>
      <c r="P260" s="15">
        <v>0.76500000000000001</v>
      </c>
      <c r="Q260" s="15">
        <v>0.53700000000000003</v>
      </c>
      <c r="R260" s="15">
        <v>1.1719999999999999</v>
      </c>
      <c r="S260" s="15">
        <v>12.955</v>
      </c>
      <c r="U260" s="15">
        <v>488613.47200000001</v>
      </c>
      <c r="V260" s="15">
        <v>100</v>
      </c>
    </row>
    <row r="261" spans="2:22" x14ac:dyDescent="0.25">
      <c r="B261" s="15" t="s">
        <v>122</v>
      </c>
      <c r="C261" s="15" t="s">
        <v>207</v>
      </c>
      <c r="D261" s="15" t="s">
        <v>244</v>
      </c>
      <c r="E261" s="15">
        <v>2023</v>
      </c>
      <c r="F261" s="15" t="s">
        <v>162</v>
      </c>
      <c r="G261" s="15" t="s">
        <v>133</v>
      </c>
      <c r="H261" s="15" t="s">
        <v>136</v>
      </c>
      <c r="I261" s="15" t="s">
        <v>139</v>
      </c>
      <c r="J261" s="15" t="s">
        <v>141</v>
      </c>
      <c r="K261" s="15" t="s">
        <v>144</v>
      </c>
      <c r="L261" s="15" t="s">
        <v>354</v>
      </c>
      <c r="M261" s="15">
        <v>0.50700000000000001</v>
      </c>
      <c r="N261" s="15">
        <v>0.34699999999999998</v>
      </c>
      <c r="O261" s="15">
        <v>2.9000000000000001E-2</v>
      </c>
      <c r="P261" s="15">
        <v>0.39900000000000002</v>
      </c>
      <c r="Q261" s="15">
        <v>0.26500000000000001</v>
      </c>
      <c r="R261" s="15">
        <v>0.64200000000000002</v>
      </c>
      <c r="S261" s="15">
        <v>12.603</v>
      </c>
      <c r="U261" s="15">
        <v>488302.50099999999</v>
      </c>
      <c r="V261" s="15">
        <v>140</v>
      </c>
    </row>
    <row r="262" spans="2:22" x14ac:dyDescent="0.25">
      <c r="B262" s="15" t="s">
        <v>122</v>
      </c>
      <c r="C262" s="15" t="s">
        <v>207</v>
      </c>
      <c r="D262" s="15" t="s">
        <v>245</v>
      </c>
      <c r="E262" s="15">
        <v>2023</v>
      </c>
      <c r="F262" s="15" t="s">
        <v>162</v>
      </c>
      <c r="G262" s="15" t="s">
        <v>133</v>
      </c>
      <c r="H262" s="15" t="s">
        <v>136</v>
      </c>
      <c r="I262" s="15" t="s">
        <v>139</v>
      </c>
      <c r="J262" s="15" t="s">
        <v>141</v>
      </c>
      <c r="K262" s="15" t="s">
        <v>144</v>
      </c>
      <c r="L262" s="15" t="s">
        <v>316</v>
      </c>
      <c r="M262" s="15">
        <v>0.309</v>
      </c>
      <c r="N262" s="15">
        <v>0.219</v>
      </c>
      <c r="O262" s="15">
        <v>5.0000000000000001E-3</v>
      </c>
      <c r="P262" s="15">
        <v>0.26900000000000002</v>
      </c>
      <c r="Q262" s="15">
        <v>0.189</v>
      </c>
      <c r="R262" s="15">
        <v>0.38500000000000001</v>
      </c>
      <c r="S262" s="15">
        <v>12.653</v>
      </c>
      <c r="U262" s="15">
        <v>489725.49699999997</v>
      </c>
      <c r="V262" s="15">
        <v>1690</v>
      </c>
    </row>
    <row r="263" spans="2:22" x14ac:dyDescent="0.25">
      <c r="B263" s="15" t="s">
        <v>122</v>
      </c>
      <c r="C263" s="15" t="s">
        <v>207</v>
      </c>
      <c r="D263" s="15" t="s">
        <v>245</v>
      </c>
      <c r="E263" s="15">
        <v>2023</v>
      </c>
      <c r="F263" s="15" t="s">
        <v>162</v>
      </c>
      <c r="G263" s="15" t="s">
        <v>133</v>
      </c>
      <c r="H263" s="15" t="s">
        <v>136</v>
      </c>
      <c r="I263" s="15" t="s">
        <v>139</v>
      </c>
      <c r="J263" s="15" t="s">
        <v>141</v>
      </c>
      <c r="K263" s="15" t="s">
        <v>144</v>
      </c>
      <c r="L263" s="15" t="s">
        <v>317</v>
      </c>
      <c r="M263" s="15">
        <v>0.51900000000000002</v>
      </c>
      <c r="N263" s="15">
        <v>0.29499999999999998</v>
      </c>
      <c r="O263" s="15">
        <v>6.0000000000000001E-3</v>
      </c>
      <c r="P263" s="15">
        <v>0.46300000000000002</v>
      </c>
      <c r="Q263" s="15">
        <v>0.32400000000000001</v>
      </c>
      <c r="R263" s="15">
        <v>0.64300000000000002</v>
      </c>
      <c r="S263" s="15">
        <v>12.653</v>
      </c>
      <c r="U263" s="15">
        <v>490039.80200000003</v>
      </c>
      <c r="V263" s="15">
        <v>2830</v>
      </c>
    </row>
    <row r="264" spans="2:22" x14ac:dyDescent="0.25">
      <c r="B264" s="15" t="s">
        <v>122</v>
      </c>
      <c r="C264" s="15" t="s">
        <v>207</v>
      </c>
      <c r="D264" s="15" t="s">
        <v>245</v>
      </c>
      <c r="E264" s="15">
        <v>2023</v>
      </c>
      <c r="F264" s="15" t="s">
        <v>162</v>
      </c>
      <c r="G264" s="15" t="s">
        <v>133</v>
      </c>
      <c r="H264" s="15" t="s">
        <v>136</v>
      </c>
      <c r="I264" s="15" t="s">
        <v>139</v>
      </c>
      <c r="J264" s="15" t="s">
        <v>141</v>
      </c>
      <c r="K264" s="15" t="s">
        <v>144</v>
      </c>
      <c r="L264" s="15" t="s">
        <v>318</v>
      </c>
      <c r="M264" s="15">
        <v>0.59399999999999997</v>
      </c>
      <c r="N264" s="15">
        <v>0.29399999999999998</v>
      </c>
      <c r="O264" s="15">
        <v>0.01</v>
      </c>
      <c r="P264" s="15">
        <v>0.54100000000000004</v>
      </c>
      <c r="Q264" s="15">
        <v>0.38100000000000001</v>
      </c>
      <c r="R264" s="15">
        <v>0.753</v>
      </c>
      <c r="S264" s="15">
        <v>12.734</v>
      </c>
      <c r="U264" s="15">
        <v>490239.34399999998</v>
      </c>
      <c r="V264" s="15">
        <v>900</v>
      </c>
    </row>
    <row r="265" spans="2:22" x14ac:dyDescent="0.25">
      <c r="B265" s="15" t="s">
        <v>122</v>
      </c>
      <c r="C265" s="15" t="s">
        <v>207</v>
      </c>
      <c r="D265" s="15" t="s">
        <v>245</v>
      </c>
      <c r="E265" s="15">
        <v>2023</v>
      </c>
      <c r="F265" s="15" t="s">
        <v>162</v>
      </c>
      <c r="G265" s="15" t="s">
        <v>133</v>
      </c>
      <c r="H265" s="15" t="s">
        <v>136</v>
      </c>
      <c r="I265" s="15" t="s">
        <v>139</v>
      </c>
      <c r="J265" s="15" t="s">
        <v>141</v>
      </c>
      <c r="K265" s="15" t="s">
        <v>144</v>
      </c>
      <c r="L265" s="15" t="s">
        <v>319</v>
      </c>
      <c r="M265" s="15">
        <v>0.76200000000000001</v>
      </c>
      <c r="N265" s="15">
        <v>0.36699999999999999</v>
      </c>
      <c r="O265" s="15">
        <v>1.2999999999999999E-2</v>
      </c>
      <c r="P265" s="15">
        <v>0.69899999999999995</v>
      </c>
      <c r="Q265" s="15">
        <v>0.50600000000000001</v>
      </c>
      <c r="R265" s="15">
        <v>0.96</v>
      </c>
      <c r="S265" s="15">
        <v>12.766999999999999</v>
      </c>
      <c r="U265" s="15">
        <v>489061.62400000001</v>
      </c>
      <c r="V265" s="15">
        <v>860</v>
      </c>
    </row>
    <row r="266" spans="2:22" x14ac:dyDescent="0.25">
      <c r="B266" s="15" t="s">
        <v>122</v>
      </c>
      <c r="C266" s="15" t="s">
        <v>207</v>
      </c>
      <c r="D266" s="15" t="s">
        <v>245</v>
      </c>
      <c r="E266" s="15">
        <v>2023</v>
      </c>
      <c r="F266" s="15" t="s">
        <v>162</v>
      </c>
      <c r="G266" s="15" t="s">
        <v>133</v>
      </c>
      <c r="H266" s="15" t="s">
        <v>136</v>
      </c>
      <c r="I266" s="15" t="s">
        <v>139</v>
      </c>
      <c r="J266" s="15" t="s">
        <v>141</v>
      </c>
      <c r="K266" s="15" t="s">
        <v>144</v>
      </c>
      <c r="L266" s="15" t="s">
        <v>320</v>
      </c>
      <c r="M266" s="15">
        <v>0.84199999999999997</v>
      </c>
      <c r="N266" s="15">
        <v>0.42799999999999999</v>
      </c>
      <c r="O266" s="15">
        <v>2.7E-2</v>
      </c>
      <c r="P266" s="15">
        <v>0.77700000000000002</v>
      </c>
      <c r="Q266" s="15">
        <v>0.58799999999999997</v>
      </c>
      <c r="R266" s="15">
        <v>1.026</v>
      </c>
      <c r="S266" s="15">
        <v>12.842000000000001</v>
      </c>
      <c r="U266" s="15">
        <v>490554.67800000001</v>
      </c>
      <c r="V266" s="15">
        <v>250</v>
      </c>
    </row>
    <row r="267" spans="2:22" x14ac:dyDescent="0.25">
      <c r="B267" s="15" t="s">
        <v>122</v>
      </c>
      <c r="C267" s="15" t="s">
        <v>207</v>
      </c>
      <c r="D267" s="15" t="s">
        <v>245</v>
      </c>
      <c r="E267" s="15">
        <v>2023</v>
      </c>
      <c r="F267" s="15" t="s">
        <v>162</v>
      </c>
      <c r="G267" s="15" t="s">
        <v>133</v>
      </c>
      <c r="H267" s="15" t="s">
        <v>136</v>
      </c>
      <c r="I267" s="15" t="s">
        <v>139</v>
      </c>
      <c r="J267" s="15" t="s">
        <v>141</v>
      </c>
      <c r="K267" s="15" t="s">
        <v>144</v>
      </c>
      <c r="L267" s="15" t="s">
        <v>146</v>
      </c>
      <c r="M267" s="15">
        <v>0.878</v>
      </c>
      <c r="N267" s="15">
        <v>0.47799999999999998</v>
      </c>
      <c r="O267" s="15">
        <v>4.8000000000000001E-2</v>
      </c>
      <c r="P267" s="15">
        <v>0.76700000000000002</v>
      </c>
      <c r="Q267" s="15">
        <v>0.57499999999999996</v>
      </c>
      <c r="R267" s="15">
        <v>1.2270000000000001</v>
      </c>
      <c r="S267" s="15">
        <v>12.955</v>
      </c>
      <c r="U267" s="15">
        <v>488623.277</v>
      </c>
      <c r="V267" s="15">
        <v>100</v>
      </c>
    </row>
    <row r="268" spans="2:22" x14ac:dyDescent="0.25">
      <c r="B268" s="15" t="s">
        <v>122</v>
      </c>
      <c r="C268" s="15" t="s">
        <v>207</v>
      </c>
      <c r="D268" s="15" t="s">
        <v>245</v>
      </c>
      <c r="E268" s="15">
        <v>2023</v>
      </c>
      <c r="F268" s="15" t="s">
        <v>162</v>
      </c>
      <c r="G268" s="15" t="s">
        <v>133</v>
      </c>
      <c r="H268" s="15" t="s">
        <v>136</v>
      </c>
      <c r="I268" s="15" t="s">
        <v>139</v>
      </c>
      <c r="J268" s="15" t="s">
        <v>141</v>
      </c>
      <c r="K268" s="15" t="s">
        <v>144</v>
      </c>
      <c r="L268" s="15" t="s">
        <v>354</v>
      </c>
      <c r="M268" s="15">
        <v>0.504</v>
      </c>
      <c r="N268" s="15">
        <v>0.33900000000000002</v>
      </c>
      <c r="O268" s="15">
        <v>2.9000000000000001E-2</v>
      </c>
      <c r="P268" s="15">
        <v>0.42599999999999999</v>
      </c>
      <c r="Q268" s="15">
        <v>0.29699999999999999</v>
      </c>
      <c r="R268" s="15">
        <v>0.63700000000000001</v>
      </c>
      <c r="S268" s="15">
        <v>12.603</v>
      </c>
      <c r="U268" s="15">
        <v>488301.99300000002</v>
      </c>
      <c r="V268" s="15">
        <v>140</v>
      </c>
    </row>
    <row r="269" spans="2:22" x14ac:dyDescent="0.25">
      <c r="B269" s="15" t="s">
        <v>122</v>
      </c>
      <c r="C269" s="15" t="s">
        <v>207</v>
      </c>
      <c r="D269" s="15" t="s">
        <v>246</v>
      </c>
      <c r="E269" s="15">
        <v>2023</v>
      </c>
      <c r="F269" s="15" t="s">
        <v>162</v>
      </c>
      <c r="G269" s="15" t="s">
        <v>133</v>
      </c>
      <c r="H269" s="15" t="s">
        <v>136</v>
      </c>
      <c r="I269" s="15" t="s">
        <v>139</v>
      </c>
      <c r="J269" s="15" t="s">
        <v>141</v>
      </c>
      <c r="K269" s="15" t="s">
        <v>144</v>
      </c>
      <c r="L269" s="15" t="s">
        <v>316</v>
      </c>
      <c r="M269" s="15">
        <v>0.30399999999999999</v>
      </c>
      <c r="N269" s="15">
        <v>0.215</v>
      </c>
      <c r="O269" s="15">
        <v>5.0000000000000001E-3</v>
      </c>
      <c r="P269" s="15">
        <v>0.26500000000000001</v>
      </c>
      <c r="Q269" s="15">
        <v>0.189</v>
      </c>
      <c r="R269" s="15">
        <v>0.376</v>
      </c>
      <c r="S269" s="15">
        <v>12.141999999999999</v>
      </c>
      <c r="U269" s="15">
        <v>292594.31</v>
      </c>
      <c r="V269" s="15">
        <v>1690</v>
      </c>
    </row>
    <row r="270" spans="2:22" x14ac:dyDescent="0.25">
      <c r="B270" s="15" t="s">
        <v>122</v>
      </c>
      <c r="C270" s="15" t="s">
        <v>207</v>
      </c>
      <c r="D270" s="15" t="s">
        <v>246</v>
      </c>
      <c r="E270" s="15">
        <v>2023</v>
      </c>
      <c r="F270" s="15" t="s">
        <v>162</v>
      </c>
      <c r="G270" s="15" t="s">
        <v>133</v>
      </c>
      <c r="H270" s="15" t="s">
        <v>136</v>
      </c>
      <c r="I270" s="15" t="s">
        <v>139</v>
      </c>
      <c r="J270" s="15" t="s">
        <v>141</v>
      </c>
      <c r="K270" s="15" t="s">
        <v>144</v>
      </c>
      <c r="L270" s="15" t="s">
        <v>317</v>
      </c>
      <c r="M270" s="15">
        <v>0.50700000000000001</v>
      </c>
      <c r="N270" s="15">
        <v>0.29599999999999999</v>
      </c>
      <c r="O270" s="15">
        <v>6.0000000000000001E-3</v>
      </c>
      <c r="P270" s="15">
        <v>0.44800000000000001</v>
      </c>
      <c r="Q270" s="15">
        <v>0.31</v>
      </c>
      <c r="R270" s="15">
        <v>0.624</v>
      </c>
      <c r="S270" s="15">
        <v>12.144</v>
      </c>
      <c r="U270" s="15">
        <v>292784.58399999997</v>
      </c>
      <c r="V270" s="15">
        <v>2830</v>
      </c>
    </row>
    <row r="271" spans="2:22" x14ac:dyDescent="0.25">
      <c r="B271" s="15" t="s">
        <v>122</v>
      </c>
      <c r="C271" s="15" t="s">
        <v>207</v>
      </c>
      <c r="D271" s="15" t="s">
        <v>246</v>
      </c>
      <c r="E271" s="15">
        <v>2023</v>
      </c>
      <c r="F271" s="15" t="s">
        <v>162</v>
      </c>
      <c r="G271" s="15" t="s">
        <v>133</v>
      </c>
      <c r="H271" s="15" t="s">
        <v>136</v>
      </c>
      <c r="I271" s="15" t="s">
        <v>139</v>
      </c>
      <c r="J271" s="15" t="s">
        <v>141</v>
      </c>
      <c r="K271" s="15" t="s">
        <v>144</v>
      </c>
      <c r="L271" s="15" t="s">
        <v>318</v>
      </c>
      <c r="M271" s="15">
        <v>0.58099999999999996</v>
      </c>
      <c r="N271" s="15">
        <v>0.28999999999999998</v>
      </c>
      <c r="O271" s="15">
        <v>0.01</v>
      </c>
      <c r="P271" s="15">
        <v>0.53100000000000003</v>
      </c>
      <c r="Q271" s="15">
        <v>0.38100000000000001</v>
      </c>
      <c r="R271" s="15">
        <v>0.72299999999999998</v>
      </c>
      <c r="S271" s="15">
        <v>12.211</v>
      </c>
      <c r="U271" s="15">
        <v>291722.55</v>
      </c>
      <c r="V271" s="15">
        <v>900</v>
      </c>
    </row>
    <row r="272" spans="2:22" x14ac:dyDescent="0.25">
      <c r="B272" s="15" t="s">
        <v>122</v>
      </c>
      <c r="C272" s="15" t="s">
        <v>207</v>
      </c>
      <c r="D272" s="15" t="s">
        <v>246</v>
      </c>
      <c r="E272" s="15">
        <v>2023</v>
      </c>
      <c r="F272" s="15" t="s">
        <v>162</v>
      </c>
      <c r="G272" s="15" t="s">
        <v>133</v>
      </c>
      <c r="H272" s="15" t="s">
        <v>136</v>
      </c>
      <c r="I272" s="15" t="s">
        <v>139</v>
      </c>
      <c r="J272" s="15" t="s">
        <v>141</v>
      </c>
      <c r="K272" s="15" t="s">
        <v>144</v>
      </c>
      <c r="L272" s="15" t="s">
        <v>319</v>
      </c>
      <c r="M272" s="15">
        <v>0.74199999999999999</v>
      </c>
      <c r="N272" s="15">
        <v>0.36799999999999999</v>
      </c>
      <c r="O272" s="15">
        <v>1.2999999999999999E-2</v>
      </c>
      <c r="P272" s="15">
        <v>0.67100000000000004</v>
      </c>
      <c r="Q272" s="15">
        <v>0.48699999999999999</v>
      </c>
      <c r="R272" s="15">
        <v>0.93200000000000005</v>
      </c>
      <c r="S272" s="15">
        <v>12.238</v>
      </c>
      <c r="U272" s="15">
        <v>290572.10499999998</v>
      </c>
      <c r="V272" s="15">
        <v>860</v>
      </c>
    </row>
    <row r="273" spans="2:22" x14ac:dyDescent="0.25">
      <c r="B273" s="15" t="s">
        <v>122</v>
      </c>
      <c r="C273" s="15" t="s">
        <v>207</v>
      </c>
      <c r="D273" s="15" t="s">
        <v>246</v>
      </c>
      <c r="E273" s="15">
        <v>2023</v>
      </c>
      <c r="F273" s="15" t="s">
        <v>162</v>
      </c>
      <c r="G273" s="15" t="s">
        <v>133</v>
      </c>
      <c r="H273" s="15" t="s">
        <v>136</v>
      </c>
      <c r="I273" s="15" t="s">
        <v>139</v>
      </c>
      <c r="J273" s="15" t="s">
        <v>141</v>
      </c>
      <c r="K273" s="15" t="s">
        <v>144</v>
      </c>
      <c r="L273" s="15" t="s">
        <v>320</v>
      </c>
      <c r="M273" s="15">
        <v>0.84</v>
      </c>
      <c r="N273" s="15">
        <v>0.433</v>
      </c>
      <c r="O273" s="15">
        <v>2.7E-2</v>
      </c>
      <c r="P273" s="15">
        <v>0.74299999999999999</v>
      </c>
      <c r="Q273" s="15">
        <v>0.53300000000000003</v>
      </c>
      <c r="R273" s="15">
        <v>1.046</v>
      </c>
      <c r="S273" s="15">
        <v>12.317</v>
      </c>
      <c r="U273" s="15">
        <v>290793.10600000003</v>
      </c>
      <c r="V273" s="15">
        <v>250</v>
      </c>
    </row>
    <row r="274" spans="2:22" x14ac:dyDescent="0.25">
      <c r="B274" s="15" t="s">
        <v>122</v>
      </c>
      <c r="C274" s="15" t="s">
        <v>207</v>
      </c>
      <c r="D274" s="15" t="s">
        <v>246</v>
      </c>
      <c r="E274" s="15">
        <v>2023</v>
      </c>
      <c r="F274" s="15" t="s">
        <v>162</v>
      </c>
      <c r="G274" s="15" t="s">
        <v>133</v>
      </c>
      <c r="H274" s="15" t="s">
        <v>136</v>
      </c>
      <c r="I274" s="15" t="s">
        <v>139</v>
      </c>
      <c r="J274" s="15" t="s">
        <v>141</v>
      </c>
      <c r="K274" s="15" t="s">
        <v>144</v>
      </c>
      <c r="L274" s="15" t="s">
        <v>146</v>
      </c>
      <c r="M274" s="15">
        <v>0.86199999999999999</v>
      </c>
      <c r="N274" s="15">
        <v>0.42299999999999999</v>
      </c>
      <c r="O274" s="15">
        <v>4.2000000000000003E-2</v>
      </c>
      <c r="P274" s="15">
        <v>0.78600000000000003</v>
      </c>
      <c r="Q274" s="15">
        <v>0.54400000000000004</v>
      </c>
      <c r="R274" s="15">
        <v>1.236</v>
      </c>
      <c r="S274" s="15">
        <v>12.429</v>
      </c>
      <c r="U274" s="15">
        <v>288509.81199999998</v>
      </c>
      <c r="V274" s="15">
        <v>100</v>
      </c>
    </row>
    <row r="275" spans="2:22" x14ac:dyDescent="0.25">
      <c r="B275" s="15" t="s">
        <v>122</v>
      </c>
      <c r="C275" s="15" t="s">
        <v>207</v>
      </c>
      <c r="D275" s="15" t="s">
        <v>246</v>
      </c>
      <c r="E275" s="15">
        <v>2023</v>
      </c>
      <c r="F275" s="15" t="s">
        <v>162</v>
      </c>
      <c r="G275" s="15" t="s">
        <v>133</v>
      </c>
      <c r="H275" s="15" t="s">
        <v>136</v>
      </c>
      <c r="I275" s="15" t="s">
        <v>139</v>
      </c>
      <c r="J275" s="15" t="s">
        <v>141</v>
      </c>
      <c r="K275" s="15" t="s">
        <v>144</v>
      </c>
      <c r="L275" s="15" t="s">
        <v>354</v>
      </c>
      <c r="M275" s="15">
        <v>0.504</v>
      </c>
      <c r="N275" s="15">
        <v>0.35299999999999998</v>
      </c>
      <c r="O275" s="15">
        <v>0.03</v>
      </c>
      <c r="P275" s="15">
        <v>0.43</v>
      </c>
      <c r="Q275" s="15">
        <v>0.28799999999999998</v>
      </c>
      <c r="R275" s="15">
        <v>0.64300000000000002</v>
      </c>
      <c r="S275" s="15">
        <v>12.085000000000001</v>
      </c>
      <c r="U275" s="15">
        <v>293648.935</v>
      </c>
      <c r="V275" s="15">
        <v>140</v>
      </c>
    </row>
    <row r="276" spans="2:22" x14ac:dyDescent="0.25">
      <c r="B276" s="15" t="s">
        <v>122</v>
      </c>
      <c r="C276" s="15" t="s">
        <v>207</v>
      </c>
      <c r="D276" s="15" t="s">
        <v>247</v>
      </c>
      <c r="E276" s="15">
        <v>2023</v>
      </c>
      <c r="F276" s="15" t="s">
        <v>162</v>
      </c>
      <c r="G276" s="15" t="s">
        <v>133</v>
      </c>
      <c r="H276" s="15" t="s">
        <v>136</v>
      </c>
      <c r="I276" s="15" t="s">
        <v>139</v>
      </c>
      <c r="J276" s="15" t="s">
        <v>141</v>
      </c>
      <c r="K276" s="15" t="s">
        <v>144</v>
      </c>
      <c r="L276" s="15" t="s">
        <v>316</v>
      </c>
      <c r="M276" s="15">
        <v>0.29299999999999998</v>
      </c>
      <c r="N276" s="15">
        <v>0.21299999999999999</v>
      </c>
      <c r="O276" s="15">
        <v>5.0000000000000001E-3</v>
      </c>
      <c r="P276" s="15">
        <v>0.25700000000000001</v>
      </c>
      <c r="Q276" s="15">
        <v>0.18099999999999999</v>
      </c>
      <c r="R276" s="15">
        <v>0.35699999999999998</v>
      </c>
      <c r="S276" s="15">
        <v>12.141999999999999</v>
      </c>
      <c r="U276" s="15">
        <v>292594.12400000001</v>
      </c>
      <c r="V276" s="15">
        <v>1690</v>
      </c>
    </row>
    <row r="277" spans="2:22" x14ac:dyDescent="0.25">
      <c r="B277" s="15" t="s">
        <v>122</v>
      </c>
      <c r="C277" s="15" t="s">
        <v>207</v>
      </c>
      <c r="D277" s="15" t="s">
        <v>247</v>
      </c>
      <c r="E277" s="15">
        <v>2023</v>
      </c>
      <c r="F277" s="15" t="s">
        <v>162</v>
      </c>
      <c r="G277" s="15" t="s">
        <v>133</v>
      </c>
      <c r="H277" s="15" t="s">
        <v>136</v>
      </c>
      <c r="I277" s="15" t="s">
        <v>139</v>
      </c>
      <c r="J277" s="15" t="s">
        <v>141</v>
      </c>
      <c r="K277" s="15" t="s">
        <v>144</v>
      </c>
      <c r="L277" s="15" t="s">
        <v>317</v>
      </c>
      <c r="M277" s="15">
        <v>0.48299999999999998</v>
      </c>
      <c r="N277" s="15">
        <v>0.28599999999999998</v>
      </c>
      <c r="O277" s="15">
        <v>5.0000000000000001E-3</v>
      </c>
      <c r="P277" s="15">
        <v>0.42299999999999999</v>
      </c>
      <c r="Q277" s="15">
        <v>0.29699999999999999</v>
      </c>
      <c r="R277" s="15">
        <v>0.59099999999999997</v>
      </c>
      <c r="S277" s="15">
        <v>12.144</v>
      </c>
      <c r="U277" s="15">
        <v>292784.42200000002</v>
      </c>
      <c r="V277" s="15">
        <v>2830</v>
      </c>
    </row>
    <row r="278" spans="2:22" x14ac:dyDescent="0.25">
      <c r="B278" s="15" t="s">
        <v>122</v>
      </c>
      <c r="C278" s="15" t="s">
        <v>207</v>
      </c>
      <c r="D278" s="15" t="s">
        <v>247</v>
      </c>
      <c r="E278" s="15">
        <v>2023</v>
      </c>
      <c r="F278" s="15" t="s">
        <v>162</v>
      </c>
      <c r="G278" s="15" t="s">
        <v>133</v>
      </c>
      <c r="H278" s="15" t="s">
        <v>136</v>
      </c>
      <c r="I278" s="15" t="s">
        <v>139</v>
      </c>
      <c r="J278" s="15" t="s">
        <v>141</v>
      </c>
      <c r="K278" s="15" t="s">
        <v>144</v>
      </c>
      <c r="L278" s="15" t="s">
        <v>318</v>
      </c>
      <c r="M278" s="15">
        <v>0.56100000000000005</v>
      </c>
      <c r="N278" s="15">
        <v>0.29199999999999998</v>
      </c>
      <c r="O278" s="15">
        <v>0.01</v>
      </c>
      <c r="P278" s="15">
        <v>0.503</v>
      </c>
      <c r="Q278" s="15">
        <v>0.36099999999999999</v>
      </c>
      <c r="R278" s="15">
        <v>0.69099999999999995</v>
      </c>
      <c r="S278" s="15">
        <v>12.211</v>
      </c>
      <c r="U278" s="15">
        <v>291721.68199999997</v>
      </c>
      <c r="V278" s="15">
        <v>900</v>
      </c>
    </row>
    <row r="279" spans="2:22" x14ac:dyDescent="0.25">
      <c r="B279" s="15" t="s">
        <v>122</v>
      </c>
      <c r="C279" s="15" t="s">
        <v>207</v>
      </c>
      <c r="D279" s="15" t="s">
        <v>247</v>
      </c>
      <c r="E279" s="15">
        <v>2023</v>
      </c>
      <c r="F279" s="15" t="s">
        <v>162</v>
      </c>
      <c r="G279" s="15" t="s">
        <v>133</v>
      </c>
      <c r="H279" s="15" t="s">
        <v>136</v>
      </c>
      <c r="I279" s="15" t="s">
        <v>139</v>
      </c>
      <c r="J279" s="15" t="s">
        <v>141</v>
      </c>
      <c r="K279" s="15" t="s">
        <v>144</v>
      </c>
      <c r="L279" s="15" t="s">
        <v>319</v>
      </c>
      <c r="M279" s="15">
        <v>0.71299999999999997</v>
      </c>
      <c r="N279" s="15">
        <v>0.35499999999999998</v>
      </c>
      <c r="O279" s="15">
        <v>1.2E-2</v>
      </c>
      <c r="P279" s="15">
        <v>0.64300000000000002</v>
      </c>
      <c r="Q279" s="15">
        <v>0.47399999999999998</v>
      </c>
      <c r="R279" s="15">
        <v>0.89100000000000001</v>
      </c>
      <c r="S279" s="15">
        <v>12.238</v>
      </c>
      <c r="U279" s="15">
        <v>290570.39500000002</v>
      </c>
      <c r="V279" s="15">
        <v>860</v>
      </c>
    </row>
    <row r="280" spans="2:22" x14ac:dyDescent="0.25">
      <c r="B280" s="15" t="s">
        <v>122</v>
      </c>
      <c r="C280" s="15" t="s">
        <v>207</v>
      </c>
      <c r="D280" s="15" t="s">
        <v>247</v>
      </c>
      <c r="E280" s="15">
        <v>2023</v>
      </c>
      <c r="F280" s="15" t="s">
        <v>162</v>
      </c>
      <c r="G280" s="15" t="s">
        <v>133</v>
      </c>
      <c r="H280" s="15" t="s">
        <v>136</v>
      </c>
      <c r="I280" s="15" t="s">
        <v>139</v>
      </c>
      <c r="J280" s="15" t="s">
        <v>141</v>
      </c>
      <c r="K280" s="15" t="s">
        <v>144</v>
      </c>
      <c r="L280" s="15" t="s">
        <v>320</v>
      </c>
      <c r="M280" s="15">
        <v>0.82599999999999996</v>
      </c>
      <c r="N280" s="15">
        <v>0.41599999999999998</v>
      </c>
      <c r="O280" s="15">
        <v>2.5999999999999999E-2</v>
      </c>
      <c r="P280" s="15">
        <v>0.72699999999999998</v>
      </c>
      <c r="Q280" s="15">
        <v>0.51800000000000002</v>
      </c>
      <c r="R280" s="15">
        <v>1.0489999999999999</v>
      </c>
      <c r="S280" s="15">
        <v>12.317</v>
      </c>
      <c r="U280" s="15">
        <v>290793.40100000001</v>
      </c>
      <c r="V280" s="15">
        <v>250</v>
      </c>
    </row>
    <row r="281" spans="2:22" x14ac:dyDescent="0.25">
      <c r="B281" s="15" t="s">
        <v>122</v>
      </c>
      <c r="C281" s="15" t="s">
        <v>207</v>
      </c>
      <c r="D281" s="15" t="s">
        <v>247</v>
      </c>
      <c r="E281" s="15">
        <v>2023</v>
      </c>
      <c r="F281" s="15" t="s">
        <v>162</v>
      </c>
      <c r="G281" s="15" t="s">
        <v>133</v>
      </c>
      <c r="H281" s="15" t="s">
        <v>136</v>
      </c>
      <c r="I281" s="15" t="s">
        <v>139</v>
      </c>
      <c r="J281" s="15" t="s">
        <v>141</v>
      </c>
      <c r="K281" s="15" t="s">
        <v>144</v>
      </c>
      <c r="L281" s="15" t="s">
        <v>146</v>
      </c>
      <c r="M281" s="15">
        <v>0.85799999999999998</v>
      </c>
      <c r="N281" s="15">
        <v>0.42599999999999999</v>
      </c>
      <c r="O281" s="15">
        <v>4.2999999999999997E-2</v>
      </c>
      <c r="P281" s="15">
        <v>0.77</v>
      </c>
      <c r="Q281" s="15">
        <v>0.54</v>
      </c>
      <c r="R281" s="15">
        <v>1.163</v>
      </c>
      <c r="S281" s="15">
        <v>12.429</v>
      </c>
      <c r="U281" s="15">
        <v>288510.74800000002</v>
      </c>
      <c r="V281" s="15">
        <v>100</v>
      </c>
    </row>
    <row r="282" spans="2:22" x14ac:dyDescent="0.25">
      <c r="B282" s="15" t="s">
        <v>122</v>
      </c>
      <c r="C282" s="15" t="s">
        <v>207</v>
      </c>
      <c r="D282" s="15" t="s">
        <v>247</v>
      </c>
      <c r="E282" s="15">
        <v>2023</v>
      </c>
      <c r="F282" s="15" t="s">
        <v>162</v>
      </c>
      <c r="G282" s="15" t="s">
        <v>133</v>
      </c>
      <c r="H282" s="15" t="s">
        <v>136</v>
      </c>
      <c r="I282" s="15" t="s">
        <v>139</v>
      </c>
      <c r="J282" s="15" t="s">
        <v>141</v>
      </c>
      <c r="K282" s="15" t="s">
        <v>144</v>
      </c>
      <c r="L282" s="15" t="s">
        <v>354</v>
      </c>
      <c r="M282" s="15">
        <v>0.49299999999999999</v>
      </c>
      <c r="N282" s="15">
        <v>0.36299999999999999</v>
      </c>
      <c r="O282" s="15">
        <v>3.1E-2</v>
      </c>
      <c r="P282" s="15">
        <v>0.39800000000000002</v>
      </c>
      <c r="Q282" s="15">
        <v>0.28699999999999998</v>
      </c>
      <c r="R282" s="15">
        <v>0.60699999999999998</v>
      </c>
      <c r="S282" s="15">
        <v>12.085000000000001</v>
      </c>
      <c r="U282" s="15">
        <v>293649.06699999998</v>
      </c>
      <c r="V282" s="15">
        <v>140</v>
      </c>
    </row>
    <row r="283" spans="2:22" x14ac:dyDescent="0.25">
      <c r="B283" s="15" t="s">
        <v>122</v>
      </c>
      <c r="C283" s="15" t="s">
        <v>207</v>
      </c>
      <c r="D283" s="15" t="s">
        <v>248</v>
      </c>
      <c r="E283" s="15">
        <v>2023</v>
      </c>
      <c r="F283" s="15" t="s">
        <v>162</v>
      </c>
      <c r="G283" s="15" t="s">
        <v>133</v>
      </c>
      <c r="H283" s="15" t="s">
        <v>136</v>
      </c>
      <c r="I283" s="15" t="s">
        <v>139</v>
      </c>
      <c r="J283" s="15" t="s">
        <v>141</v>
      </c>
      <c r="K283" s="15" t="s">
        <v>144</v>
      </c>
      <c r="L283" s="15" t="s">
        <v>316</v>
      </c>
      <c r="M283" s="15">
        <v>0.27900000000000003</v>
      </c>
      <c r="N283" s="15">
        <v>0.21099999999999999</v>
      </c>
      <c r="O283" s="15">
        <v>5.0000000000000001E-3</v>
      </c>
      <c r="P283" s="15">
        <v>0.24399999999999999</v>
      </c>
      <c r="Q283" s="15">
        <v>0.17299999999999999</v>
      </c>
      <c r="R283" s="15">
        <v>0.33200000000000002</v>
      </c>
      <c r="S283" s="15">
        <v>11.565</v>
      </c>
      <c r="U283" s="15">
        <v>134023.44</v>
      </c>
      <c r="V283" s="15">
        <v>1690</v>
      </c>
    </row>
    <row r="284" spans="2:22" x14ac:dyDescent="0.25">
      <c r="B284" s="15" t="s">
        <v>122</v>
      </c>
      <c r="C284" s="15" t="s">
        <v>207</v>
      </c>
      <c r="D284" s="15" t="s">
        <v>248</v>
      </c>
      <c r="E284" s="15">
        <v>2023</v>
      </c>
      <c r="F284" s="15" t="s">
        <v>162</v>
      </c>
      <c r="G284" s="15" t="s">
        <v>133</v>
      </c>
      <c r="H284" s="15" t="s">
        <v>136</v>
      </c>
      <c r="I284" s="15" t="s">
        <v>139</v>
      </c>
      <c r="J284" s="15" t="s">
        <v>141</v>
      </c>
      <c r="K284" s="15" t="s">
        <v>144</v>
      </c>
      <c r="L284" s="15" t="s">
        <v>317</v>
      </c>
      <c r="M284" s="15">
        <v>0.45300000000000001</v>
      </c>
      <c r="N284" s="15">
        <v>0.26700000000000002</v>
      </c>
      <c r="O284" s="15">
        <v>5.0000000000000001E-3</v>
      </c>
      <c r="P284" s="15">
        <v>0.39900000000000002</v>
      </c>
      <c r="Q284" s="15">
        <v>0.27800000000000002</v>
      </c>
      <c r="R284" s="15">
        <v>0.54800000000000004</v>
      </c>
      <c r="S284" s="15">
        <v>11.569000000000001</v>
      </c>
      <c r="U284" s="15">
        <v>134194.91200000001</v>
      </c>
      <c r="V284" s="15">
        <v>2830</v>
      </c>
    </row>
    <row r="285" spans="2:22" x14ac:dyDescent="0.25">
      <c r="B285" s="15" t="s">
        <v>122</v>
      </c>
      <c r="C285" s="15" t="s">
        <v>207</v>
      </c>
      <c r="D285" s="15" t="s">
        <v>248</v>
      </c>
      <c r="E285" s="15">
        <v>2023</v>
      </c>
      <c r="F285" s="15" t="s">
        <v>162</v>
      </c>
      <c r="G285" s="15" t="s">
        <v>133</v>
      </c>
      <c r="H285" s="15" t="s">
        <v>136</v>
      </c>
      <c r="I285" s="15" t="s">
        <v>139</v>
      </c>
      <c r="J285" s="15" t="s">
        <v>141</v>
      </c>
      <c r="K285" s="15" t="s">
        <v>144</v>
      </c>
      <c r="L285" s="15" t="s">
        <v>318</v>
      </c>
      <c r="M285" s="15">
        <v>0.53600000000000003</v>
      </c>
      <c r="N285" s="15">
        <v>0.27900000000000003</v>
      </c>
      <c r="O285" s="15">
        <v>8.9999999999999993E-3</v>
      </c>
      <c r="P285" s="15">
        <v>0.48499999999999999</v>
      </c>
      <c r="Q285" s="15">
        <v>0.35</v>
      </c>
      <c r="R285" s="15">
        <v>0.65400000000000003</v>
      </c>
      <c r="S285" s="15">
        <v>11.624000000000001</v>
      </c>
      <c r="U285" s="15">
        <v>132665.674</v>
      </c>
      <c r="V285" s="15">
        <v>900</v>
      </c>
    </row>
    <row r="286" spans="2:22" x14ac:dyDescent="0.25">
      <c r="B286" s="15" t="s">
        <v>122</v>
      </c>
      <c r="C286" s="15" t="s">
        <v>207</v>
      </c>
      <c r="D286" s="15" t="s">
        <v>248</v>
      </c>
      <c r="E286" s="15">
        <v>2023</v>
      </c>
      <c r="F286" s="15" t="s">
        <v>162</v>
      </c>
      <c r="G286" s="15" t="s">
        <v>133</v>
      </c>
      <c r="H286" s="15" t="s">
        <v>136</v>
      </c>
      <c r="I286" s="15" t="s">
        <v>139</v>
      </c>
      <c r="J286" s="15" t="s">
        <v>141</v>
      </c>
      <c r="K286" s="15" t="s">
        <v>144</v>
      </c>
      <c r="L286" s="15" t="s">
        <v>319</v>
      </c>
      <c r="M286" s="15">
        <v>0.69099999999999995</v>
      </c>
      <c r="N286" s="15">
        <v>0.35699999999999998</v>
      </c>
      <c r="O286" s="15">
        <v>1.2E-2</v>
      </c>
      <c r="P286" s="15">
        <v>0.61799999999999999</v>
      </c>
      <c r="Q286" s="15">
        <v>0.45200000000000001</v>
      </c>
      <c r="R286" s="15">
        <v>0.85199999999999998</v>
      </c>
      <c r="S286" s="15">
        <v>11.648999999999999</v>
      </c>
      <c r="U286" s="15">
        <v>131808.10399999999</v>
      </c>
      <c r="V286" s="15">
        <v>860</v>
      </c>
    </row>
    <row r="287" spans="2:22" x14ac:dyDescent="0.25">
      <c r="B287" s="15" t="s">
        <v>122</v>
      </c>
      <c r="C287" s="15" t="s">
        <v>207</v>
      </c>
      <c r="D287" s="15" t="s">
        <v>248</v>
      </c>
      <c r="E287" s="15">
        <v>2023</v>
      </c>
      <c r="F287" s="15" t="s">
        <v>162</v>
      </c>
      <c r="G287" s="15" t="s">
        <v>133</v>
      </c>
      <c r="H287" s="15" t="s">
        <v>136</v>
      </c>
      <c r="I287" s="15" t="s">
        <v>139</v>
      </c>
      <c r="J287" s="15" t="s">
        <v>141</v>
      </c>
      <c r="K287" s="15" t="s">
        <v>144</v>
      </c>
      <c r="L287" s="15" t="s">
        <v>320</v>
      </c>
      <c r="M287" s="15">
        <v>0.80400000000000005</v>
      </c>
      <c r="N287" s="15">
        <v>0.41299999999999998</v>
      </c>
      <c r="O287" s="15">
        <v>2.5999999999999999E-2</v>
      </c>
      <c r="P287" s="15">
        <v>0.72499999999999998</v>
      </c>
      <c r="Q287" s="15">
        <v>0.503</v>
      </c>
      <c r="R287" s="15">
        <v>0.98899999999999999</v>
      </c>
      <c r="S287" s="15">
        <v>11.733000000000001</v>
      </c>
      <c r="U287" s="15">
        <v>131634.019</v>
      </c>
      <c r="V287" s="15">
        <v>250</v>
      </c>
    </row>
    <row r="288" spans="2:22" x14ac:dyDescent="0.25">
      <c r="B288" s="15" t="s">
        <v>122</v>
      </c>
      <c r="C288" s="15" t="s">
        <v>207</v>
      </c>
      <c r="D288" s="15" t="s">
        <v>248</v>
      </c>
      <c r="E288" s="15">
        <v>2023</v>
      </c>
      <c r="F288" s="15" t="s">
        <v>162</v>
      </c>
      <c r="G288" s="15" t="s">
        <v>133</v>
      </c>
      <c r="H288" s="15" t="s">
        <v>136</v>
      </c>
      <c r="I288" s="15" t="s">
        <v>139</v>
      </c>
      <c r="J288" s="15" t="s">
        <v>141</v>
      </c>
      <c r="K288" s="15" t="s">
        <v>144</v>
      </c>
      <c r="L288" s="15" t="s">
        <v>146</v>
      </c>
      <c r="M288" s="15">
        <v>0.84399999999999997</v>
      </c>
      <c r="N288" s="15">
        <v>0.434</v>
      </c>
      <c r="O288" s="15">
        <v>4.2999999999999997E-2</v>
      </c>
      <c r="P288" s="15">
        <v>0.71699999999999997</v>
      </c>
      <c r="Q288" s="15">
        <v>0.53600000000000003</v>
      </c>
      <c r="R288" s="15">
        <v>1.1180000000000001</v>
      </c>
      <c r="S288" s="15">
        <v>11.843999999999999</v>
      </c>
      <c r="U288" s="15">
        <v>129640.352</v>
      </c>
      <c r="V288" s="15">
        <v>100</v>
      </c>
    </row>
    <row r="289" spans="2:22" x14ac:dyDescent="0.25">
      <c r="B289" s="15" t="s">
        <v>122</v>
      </c>
      <c r="C289" s="15" t="s">
        <v>207</v>
      </c>
      <c r="D289" s="15" t="s">
        <v>248</v>
      </c>
      <c r="E289" s="15">
        <v>2023</v>
      </c>
      <c r="F289" s="15" t="s">
        <v>162</v>
      </c>
      <c r="G289" s="15" t="s">
        <v>133</v>
      </c>
      <c r="H289" s="15" t="s">
        <v>136</v>
      </c>
      <c r="I289" s="15" t="s">
        <v>139</v>
      </c>
      <c r="J289" s="15" t="s">
        <v>141</v>
      </c>
      <c r="K289" s="15" t="s">
        <v>144</v>
      </c>
      <c r="L289" s="15" t="s">
        <v>354</v>
      </c>
      <c r="M289" s="15">
        <v>0.47599999999999998</v>
      </c>
      <c r="N289" s="15">
        <v>0.35699999999999998</v>
      </c>
      <c r="O289" s="15">
        <v>0.03</v>
      </c>
      <c r="P289" s="15">
        <v>0.38100000000000001</v>
      </c>
      <c r="Q289" s="15">
        <v>0.25800000000000001</v>
      </c>
      <c r="R289" s="15">
        <v>0.59399999999999997</v>
      </c>
      <c r="S289" s="15">
        <v>11.497</v>
      </c>
      <c r="U289" s="15">
        <v>136434.473</v>
      </c>
      <c r="V289" s="15">
        <v>140</v>
      </c>
    </row>
    <row r="290" spans="2:22" x14ac:dyDescent="0.25">
      <c r="B290" s="15" t="s">
        <v>122</v>
      </c>
      <c r="C290" s="15" t="s">
        <v>207</v>
      </c>
      <c r="D290" s="15" t="s">
        <v>249</v>
      </c>
      <c r="E290" s="15">
        <v>2023</v>
      </c>
      <c r="F290" s="15" t="s">
        <v>162</v>
      </c>
      <c r="G290" s="15" t="s">
        <v>133</v>
      </c>
      <c r="H290" s="15" t="s">
        <v>136</v>
      </c>
      <c r="I290" s="15" t="s">
        <v>139</v>
      </c>
      <c r="J290" s="15" t="s">
        <v>141</v>
      </c>
      <c r="K290" s="15" t="s">
        <v>144</v>
      </c>
      <c r="L290" s="15" t="s">
        <v>316</v>
      </c>
      <c r="M290" s="15">
        <v>0.26600000000000001</v>
      </c>
      <c r="N290" s="15">
        <v>0.20699999999999999</v>
      </c>
      <c r="O290" s="15">
        <v>5.0000000000000001E-3</v>
      </c>
      <c r="P290" s="15">
        <v>0.23</v>
      </c>
      <c r="Q290" s="15">
        <v>0.16600000000000001</v>
      </c>
      <c r="R290" s="15">
        <v>0.318</v>
      </c>
      <c r="S290" s="15">
        <v>11.564</v>
      </c>
      <c r="U290" s="15">
        <v>134023.274</v>
      </c>
      <c r="V290" s="15">
        <v>1690</v>
      </c>
    </row>
    <row r="291" spans="2:22" x14ac:dyDescent="0.25">
      <c r="B291" s="15" t="s">
        <v>122</v>
      </c>
      <c r="C291" s="15" t="s">
        <v>207</v>
      </c>
      <c r="D291" s="15" t="s">
        <v>249</v>
      </c>
      <c r="E291" s="15">
        <v>2023</v>
      </c>
      <c r="F291" s="15" t="s">
        <v>162</v>
      </c>
      <c r="G291" s="15" t="s">
        <v>133</v>
      </c>
      <c r="H291" s="15" t="s">
        <v>136</v>
      </c>
      <c r="I291" s="15" t="s">
        <v>139</v>
      </c>
      <c r="J291" s="15" t="s">
        <v>141</v>
      </c>
      <c r="K291" s="15" t="s">
        <v>144</v>
      </c>
      <c r="L291" s="15" t="s">
        <v>317</v>
      </c>
      <c r="M291" s="15">
        <v>0.42699999999999999</v>
      </c>
      <c r="N291" s="15">
        <v>0.251</v>
      </c>
      <c r="O291" s="15">
        <v>5.0000000000000001E-3</v>
      </c>
      <c r="P291" s="15">
        <v>0.374</v>
      </c>
      <c r="Q291" s="15">
        <v>0.26800000000000002</v>
      </c>
      <c r="R291" s="15">
        <v>0.51300000000000001</v>
      </c>
      <c r="S291" s="15">
        <v>11.569000000000001</v>
      </c>
      <c r="U291" s="15">
        <v>134195.212</v>
      </c>
      <c r="V291" s="15">
        <v>2830</v>
      </c>
    </row>
    <row r="292" spans="2:22" x14ac:dyDescent="0.25">
      <c r="B292" s="15" t="s">
        <v>122</v>
      </c>
      <c r="C292" s="15" t="s">
        <v>207</v>
      </c>
      <c r="D292" s="15" t="s">
        <v>249</v>
      </c>
      <c r="E292" s="15">
        <v>2023</v>
      </c>
      <c r="F292" s="15" t="s">
        <v>162</v>
      </c>
      <c r="G292" s="15" t="s">
        <v>133</v>
      </c>
      <c r="H292" s="15" t="s">
        <v>136</v>
      </c>
      <c r="I292" s="15" t="s">
        <v>139</v>
      </c>
      <c r="J292" s="15" t="s">
        <v>141</v>
      </c>
      <c r="K292" s="15" t="s">
        <v>144</v>
      </c>
      <c r="L292" s="15" t="s">
        <v>318</v>
      </c>
      <c r="M292" s="15">
        <v>0.51400000000000001</v>
      </c>
      <c r="N292" s="15">
        <v>0.26500000000000001</v>
      </c>
      <c r="O292" s="15">
        <v>8.9999999999999993E-3</v>
      </c>
      <c r="P292" s="15">
        <v>0.46700000000000003</v>
      </c>
      <c r="Q292" s="15">
        <v>0.33500000000000002</v>
      </c>
      <c r="R292" s="15">
        <v>0.628</v>
      </c>
      <c r="S292" s="15">
        <v>11.624000000000001</v>
      </c>
      <c r="U292" s="15">
        <v>132666.73000000001</v>
      </c>
      <c r="V292" s="15">
        <v>900</v>
      </c>
    </row>
    <row r="293" spans="2:22" x14ac:dyDescent="0.25">
      <c r="B293" s="15" t="s">
        <v>122</v>
      </c>
      <c r="C293" s="15" t="s">
        <v>207</v>
      </c>
      <c r="D293" s="15" t="s">
        <v>249</v>
      </c>
      <c r="E293" s="15">
        <v>2023</v>
      </c>
      <c r="F293" s="15" t="s">
        <v>162</v>
      </c>
      <c r="G293" s="15" t="s">
        <v>133</v>
      </c>
      <c r="H293" s="15" t="s">
        <v>136</v>
      </c>
      <c r="I293" s="15" t="s">
        <v>139</v>
      </c>
      <c r="J293" s="15" t="s">
        <v>141</v>
      </c>
      <c r="K293" s="15" t="s">
        <v>144</v>
      </c>
      <c r="L293" s="15" t="s">
        <v>319</v>
      </c>
      <c r="M293" s="15">
        <v>0.66500000000000004</v>
      </c>
      <c r="N293" s="15">
        <v>0.35199999999999998</v>
      </c>
      <c r="O293" s="15">
        <v>1.2E-2</v>
      </c>
      <c r="P293" s="15">
        <v>0.58699999999999997</v>
      </c>
      <c r="Q293" s="15">
        <v>0.42299999999999999</v>
      </c>
      <c r="R293" s="15">
        <v>0.82099999999999995</v>
      </c>
      <c r="S293" s="15">
        <v>11.648999999999999</v>
      </c>
      <c r="U293" s="15">
        <v>131807.59</v>
      </c>
      <c r="V293" s="15">
        <v>860</v>
      </c>
    </row>
    <row r="294" spans="2:22" x14ac:dyDescent="0.25">
      <c r="B294" s="15" t="s">
        <v>122</v>
      </c>
      <c r="C294" s="15" t="s">
        <v>207</v>
      </c>
      <c r="D294" s="15" t="s">
        <v>249</v>
      </c>
      <c r="E294" s="15">
        <v>2023</v>
      </c>
      <c r="F294" s="15" t="s">
        <v>162</v>
      </c>
      <c r="G294" s="15" t="s">
        <v>133</v>
      </c>
      <c r="H294" s="15" t="s">
        <v>136</v>
      </c>
      <c r="I294" s="15" t="s">
        <v>139</v>
      </c>
      <c r="J294" s="15" t="s">
        <v>141</v>
      </c>
      <c r="K294" s="15" t="s">
        <v>144</v>
      </c>
      <c r="L294" s="15" t="s">
        <v>320</v>
      </c>
      <c r="M294" s="15">
        <v>0.78900000000000003</v>
      </c>
      <c r="N294" s="15">
        <v>0.42</v>
      </c>
      <c r="O294" s="15">
        <v>2.7E-2</v>
      </c>
      <c r="P294" s="15">
        <v>0.70399999999999996</v>
      </c>
      <c r="Q294" s="15">
        <v>0.46899999999999997</v>
      </c>
      <c r="R294" s="15">
        <v>0.95099999999999996</v>
      </c>
      <c r="S294" s="15">
        <v>11.731999999999999</v>
      </c>
      <c r="U294" s="15">
        <v>131634.019</v>
      </c>
      <c r="V294" s="15">
        <v>250</v>
      </c>
    </row>
    <row r="295" spans="2:22" x14ac:dyDescent="0.25">
      <c r="B295" s="15" t="s">
        <v>122</v>
      </c>
      <c r="C295" s="15" t="s">
        <v>207</v>
      </c>
      <c r="D295" s="15" t="s">
        <v>249</v>
      </c>
      <c r="E295" s="15">
        <v>2023</v>
      </c>
      <c r="F295" s="15" t="s">
        <v>162</v>
      </c>
      <c r="G295" s="15" t="s">
        <v>133</v>
      </c>
      <c r="H295" s="15" t="s">
        <v>136</v>
      </c>
      <c r="I295" s="15" t="s">
        <v>139</v>
      </c>
      <c r="J295" s="15" t="s">
        <v>141</v>
      </c>
      <c r="K295" s="15" t="s">
        <v>144</v>
      </c>
      <c r="L295" s="15" t="s">
        <v>146</v>
      </c>
      <c r="M295" s="15">
        <v>0.81399999999999995</v>
      </c>
      <c r="N295" s="15">
        <v>0.42199999999999999</v>
      </c>
      <c r="O295" s="15">
        <v>4.2000000000000003E-2</v>
      </c>
      <c r="P295" s="15">
        <v>0.71299999999999997</v>
      </c>
      <c r="Q295" s="15">
        <v>0.49</v>
      </c>
      <c r="R295" s="15">
        <v>1.089</v>
      </c>
      <c r="S295" s="15">
        <v>11.843999999999999</v>
      </c>
      <c r="U295" s="15">
        <v>129640.352</v>
      </c>
      <c r="V295" s="15">
        <v>100</v>
      </c>
    </row>
    <row r="296" spans="2:22" x14ac:dyDescent="0.25">
      <c r="B296" s="15" t="s">
        <v>122</v>
      </c>
      <c r="C296" s="15" t="s">
        <v>207</v>
      </c>
      <c r="D296" s="15" t="s">
        <v>249</v>
      </c>
      <c r="E296" s="15">
        <v>2023</v>
      </c>
      <c r="F296" s="15" t="s">
        <v>162</v>
      </c>
      <c r="G296" s="15" t="s">
        <v>133</v>
      </c>
      <c r="H296" s="15" t="s">
        <v>136</v>
      </c>
      <c r="I296" s="15" t="s">
        <v>139</v>
      </c>
      <c r="J296" s="15" t="s">
        <v>141</v>
      </c>
      <c r="K296" s="15" t="s">
        <v>144</v>
      </c>
      <c r="L296" s="15" t="s">
        <v>354</v>
      </c>
      <c r="M296" s="15">
        <v>0.44700000000000001</v>
      </c>
      <c r="N296" s="15">
        <v>0.33300000000000002</v>
      </c>
      <c r="O296" s="15">
        <v>2.8000000000000001E-2</v>
      </c>
      <c r="P296" s="15">
        <v>0.373</v>
      </c>
      <c r="Q296" s="15">
        <v>0.25</v>
      </c>
      <c r="R296" s="15">
        <v>0.52600000000000002</v>
      </c>
      <c r="S296" s="15">
        <v>11.497</v>
      </c>
      <c r="U296" s="15">
        <v>136433.092</v>
      </c>
      <c r="V296" s="15">
        <v>140</v>
      </c>
    </row>
    <row r="297" spans="2:22" x14ac:dyDescent="0.25">
      <c r="B297" s="15" t="s">
        <v>122</v>
      </c>
      <c r="C297" s="15" t="s">
        <v>207</v>
      </c>
      <c r="D297" s="15" t="s">
        <v>250</v>
      </c>
      <c r="E297" s="15">
        <v>2023</v>
      </c>
      <c r="F297" s="15" t="s">
        <v>162</v>
      </c>
      <c r="G297" s="15" t="s">
        <v>133</v>
      </c>
      <c r="H297" s="15" t="s">
        <v>136</v>
      </c>
      <c r="I297" s="15" t="s">
        <v>139</v>
      </c>
      <c r="J297" s="15" t="s">
        <v>141</v>
      </c>
      <c r="K297" s="15" t="s">
        <v>144</v>
      </c>
      <c r="L297" s="15" t="s">
        <v>316</v>
      </c>
      <c r="M297" s="15">
        <v>0.25600000000000001</v>
      </c>
      <c r="N297" s="15">
        <v>0.19900000000000001</v>
      </c>
      <c r="O297" s="15">
        <v>5.0000000000000001E-3</v>
      </c>
      <c r="P297" s="15">
        <v>0.221</v>
      </c>
      <c r="Q297" s="15">
        <v>0.16</v>
      </c>
      <c r="R297" s="15">
        <v>0.30499999999999999</v>
      </c>
      <c r="S297" s="15">
        <v>10.994999999999999</v>
      </c>
      <c r="U297" s="15">
        <v>34933.743000000002</v>
      </c>
      <c r="V297" s="15">
        <v>1690</v>
      </c>
    </row>
    <row r="298" spans="2:22" x14ac:dyDescent="0.25">
      <c r="B298" s="15" t="s">
        <v>122</v>
      </c>
      <c r="C298" s="15" t="s">
        <v>207</v>
      </c>
      <c r="D298" s="15" t="s">
        <v>250</v>
      </c>
      <c r="E298" s="15">
        <v>2023</v>
      </c>
      <c r="F298" s="15" t="s">
        <v>162</v>
      </c>
      <c r="G298" s="15" t="s">
        <v>133</v>
      </c>
      <c r="H298" s="15" t="s">
        <v>136</v>
      </c>
      <c r="I298" s="15" t="s">
        <v>139</v>
      </c>
      <c r="J298" s="15" t="s">
        <v>141</v>
      </c>
      <c r="K298" s="15" t="s">
        <v>144</v>
      </c>
      <c r="L298" s="15" t="s">
        <v>317</v>
      </c>
      <c r="M298" s="15">
        <v>0.40600000000000003</v>
      </c>
      <c r="N298" s="15">
        <v>0.24399999999999999</v>
      </c>
      <c r="O298" s="15">
        <v>5.0000000000000001E-3</v>
      </c>
      <c r="P298" s="15">
        <v>0.35399999999999998</v>
      </c>
      <c r="Q298" s="15">
        <v>0.25700000000000001</v>
      </c>
      <c r="R298" s="15">
        <v>0.48499999999999999</v>
      </c>
      <c r="S298" s="15">
        <v>11.000999999999999</v>
      </c>
      <c r="U298" s="15">
        <v>34964.665999999997</v>
      </c>
      <c r="V298" s="15">
        <v>2830</v>
      </c>
    </row>
    <row r="299" spans="2:22" x14ac:dyDescent="0.25">
      <c r="B299" s="15" t="s">
        <v>122</v>
      </c>
      <c r="C299" s="15" t="s">
        <v>207</v>
      </c>
      <c r="D299" s="15" t="s">
        <v>250</v>
      </c>
      <c r="E299" s="15">
        <v>2023</v>
      </c>
      <c r="F299" s="15" t="s">
        <v>162</v>
      </c>
      <c r="G299" s="15" t="s">
        <v>133</v>
      </c>
      <c r="H299" s="15" t="s">
        <v>136</v>
      </c>
      <c r="I299" s="15" t="s">
        <v>139</v>
      </c>
      <c r="J299" s="15" t="s">
        <v>141</v>
      </c>
      <c r="K299" s="15" t="s">
        <v>144</v>
      </c>
      <c r="L299" s="15" t="s">
        <v>318</v>
      </c>
      <c r="M299" s="15">
        <v>0.48799999999999999</v>
      </c>
      <c r="N299" s="15">
        <v>0.25700000000000001</v>
      </c>
      <c r="O299" s="15">
        <v>8.9999999999999993E-3</v>
      </c>
      <c r="P299" s="15">
        <v>0.441</v>
      </c>
      <c r="Q299" s="15">
        <v>0.309</v>
      </c>
      <c r="R299" s="15">
        <v>0.59499999999999997</v>
      </c>
      <c r="S299" s="15">
        <v>11.044</v>
      </c>
      <c r="U299" s="15">
        <v>33825.983999999997</v>
      </c>
      <c r="V299" s="15">
        <v>900</v>
      </c>
    </row>
    <row r="300" spans="2:22" x14ac:dyDescent="0.25">
      <c r="B300" s="15" t="s">
        <v>122</v>
      </c>
      <c r="C300" s="15" t="s">
        <v>207</v>
      </c>
      <c r="D300" s="15" t="s">
        <v>250</v>
      </c>
      <c r="E300" s="15">
        <v>2023</v>
      </c>
      <c r="F300" s="15" t="s">
        <v>162</v>
      </c>
      <c r="G300" s="15" t="s">
        <v>133</v>
      </c>
      <c r="H300" s="15" t="s">
        <v>136</v>
      </c>
      <c r="I300" s="15" t="s">
        <v>139</v>
      </c>
      <c r="J300" s="15" t="s">
        <v>141</v>
      </c>
      <c r="K300" s="15" t="s">
        <v>144</v>
      </c>
      <c r="L300" s="15" t="s">
        <v>319</v>
      </c>
      <c r="M300" s="15">
        <v>0.64100000000000001</v>
      </c>
      <c r="N300" s="15">
        <v>0.34899999999999998</v>
      </c>
      <c r="O300" s="15">
        <v>1.2E-2</v>
      </c>
      <c r="P300" s="15">
        <v>0.55400000000000005</v>
      </c>
      <c r="Q300" s="15">
        <v>0.41099999999999998</v>
      </c>
      <c r="R300" s="15">
        <v>0.78100000000000003</v>
      </c>
      <c r="S300" s="15">
        <v>11.063000000000001</v>
      </c>
      <c r="U300" s="15">
        <v>33241.247000000003</v>
      </c>
      <c r="V300" s="15">
        <v>860</v>
      </c>
    </row>
    <row r="301" spans="2:22" x14ac:dyDescent="0.25">
      <c r="B301" s="15" t="s">
        <v>122</v>
      </c>
      <c r="C301" s="15" t="s">
        <v>207</v>
      </c>
      <c r="D301" s="15" t="s">
        <v>250</v>
      </c>
      <c r="E301" s="15">
        <v>2023</v>
      </c>
      <c r="F301" s="15" t="s">
        <v>162</v>
      </c>
      <c r="G301" s="15" t="s">
        <v>133</v>
      </c>
      <c r="H301" s="15" t="s">
        <v>136</v>
      </c>
      <c r="I301" s="15" t="s">
        <v>139</v>
      </c>
      <c r="J301" s="15" t="s">
        <v>141</v>
      </c>
      <c r="K301" s="15" t="s">
        <v>144</v>
      </c>
      <c r="L301" s="15" t="s">
        <v>320</v>
      </c>
      <c r="M301" s="15">
        <v>0.76300000000000001</v>
      </c>
      <c r="N301" s="15">
        <v>0.41499999999999998</v>
      </c>
      <c r="O301" s="15">
        <v>2.5999999999999999E-2</v>
      </c>
      <c r="P301" s="15">
        <v>0.69499999999999995</v>
      </c>
      <c r="Q301" s="15">
        <v>0.48099999999999998</v>
      </c>
      <c r="R301" s="15">
        <v>0.92500000000000004</v>
      </c>
      <c r="S301" s="15">
        <v>11.156000000000001</v>
      </c>
      <c r="U301" s="15">
        <v>32887.578999999998</v>
      </c>
      <c r="V301" s="15">
        <v>250</v>
      </c>
    </row>
    <row r="302" spans="2:22" x14ac:dyDescent="0.25">
      <c r="B302" s="15" t="s">
        <v>122</v>
      </c>
      <c r="C302" s="15" t="s">
        <v>207</v>
      </c>
      <c r="D302" s="15" t="s">
        <v>250</v>
      </c>
      <c r="E302" s="15">
        <v>2023</v>
      </c>
      <c r="F302" s="15" t="s">
        <v>162</v>
      </c>
      <c r="G302" s="15" t="s">
        <v>133</v>
      </c>
      <c r="H302" s="15" t="s">
        <v>136</v>
      </c>
      <c r="I302" s="15" t="s">
        <v>139</v>
      </c>
      <c r="J302" s="15" t="s">
        <v>141</v>
      </c>
      <c r="K302" s="15" t="s">
        <v>144</v>
      </c>
      <c r="L302" s="15" t="s">
        <v>146</v>
      </c>
      <c r="M302" s="15">
        <v>0.79</v>
      </c>
      <c r="N302" s="15">
        <v>0.40699999999999997</v>
      </c>
      <c r="O302" s="15">
        <v>4.1000000000000002E-2</v>
      </c>
      <c r="P302" s="15">
        <v>0.71699999999999997</v>
      </c>
      <c r="Q302" s="15">
        <v>0.5</v>
      </c>
      <c r="R302" s="15">
        <v>0.94899999999999995</v>
      </c>
      <c r="S302" s="15">
        <v>11.263999999999999</v>
      </c>
      <c r="U302" s="15">
        <v>31455.793000000001</v>
      </c>
      <c r="V302" s="15">
        <v>100</v>
      </c>
    </row>
    <row r="303" spans="2:22" x14ac:dyDescent="0.25">
      <c r="B303" s="15" t="s">
        <v>122</v>
      </c>
      <c r="C303" s="15" t="s">
        <v>207</v>
      </c>
      <c r="D303" s="15" t="s">
        <v>250</v>
      </c>
      <c r="E303" s="15">
        <v>2023</v>
      </c>
      <c r="F303" s="15" t="s">
        <v>162</v>
      </c>
      <c r="G303" s="15" t="s">
        <v>133</v>
      </c>
      <c r="H303" s="15" t="s">
        <v>136</v>
      </c>
      <c r="I303" s="15" t="s">
        <v>139</v>
      </c>
      <c r="J303" s="15" t="s">
        <v>141</v>
      </c>
      <c r="K303" s="15" t="s">
        <v>144</v>
      </c>
      <c r="L303" s="15" t="s">
        <v>354</v>
      </c>
      <c r="M303" s="15">
        <v>0.42599999999999999</v>
      </c>
      <c r="N303" s="15">
        <v>0.313</v>
      </c>
      <c r="O303" s="15">
        <v>2.5999999999999999E-2</v>
      </c>
      <c r="P303" s="15">
        <v>0.34799999999999998</v>
      </c>
      <c r="Q303" s="15">
        <v>0.23100000000000001</v>
      </c>
      <c r="R303" s="15">
        <v>0.496</v>
      </c>
      <c r="S303" s="15">
        <v>10.917999999999999</v>
      </c>
      <c r="U303" s="15">
        <v>36782.404999999999</v>
      </c>
      <c r="V303" s="15">
        <v>140</v>
      </c>
    </row>
    <row r="304" spans="2:22" x14ac:dyDescent="0.25">
      <c r="B304" s="15" t="s">
        <v>122</v>
      </c>
      <c r="C304" s="15" t="s">
        <v>207</v>
      </c>
      <c r="D304" s="15" t="s">
        <v>251</v>
      </c>
      <c r="E304" s="15">
        <v>2023</v>
      </c>
      <c r="F304" s="15" t="s">
        <v>162</v>
      </c>
      <c r="G304" s="15" t="s">
        <v>133</v>
      </c>
      <c r="H304" s="15" t="s">
        <v>136</v>
      </c>
      <c r="I304" s="15" t="s">
        <v>139</v>
      </c>
      <c r="J304" s="15" t="s">
        <v>141</v>
      </c>
      <c r="K304" s="15" t="s">
        <v>144</v>
      </c>
      <c r="L304" s="15" t="s">
        <v>316</v>
      </c>
      <c r="M304" s="15">
        <v>0.246</v>
      </c>
      <c r="N304" s="15">
        <v>0.188</v>
      </c>
      <c r="O304" s="15">
        <v>5.0000000000000001E-3</v>
      </c>
      <c r="P304" s="15">
        <v>0.214</v>
      </c>
      <c r="Q304" s="15">
        <v>0.152</v>
      </c>
      <c r="R304" s="15">
        <v>0.29399999999999998</v>
      </c>
      <c r="S304" s="15">
        <v>10.994999999999999</v>
      </c>
      <c r="U304" s="15">
        <v>34933.595999999998</v>
      </c>
      <c r="V304" s="15">
        <v>1690</v>
      </c>
    </row>
    <row r="305" spans="2:22" x14ac:dyDescent="0.25">
      <c r="B305" s="15" t="s">
        <v>122</v>
      </c>
      <c r="C305" s="15" t="s">
        <v>207</v>
      </c>
      <c r="D305" s="15" t="s">
        <v>251</v>
      </c>
      <c r="E305" s="15">
        <v>2023</v>
      </c>
      <c r="F305" s="15" t="s">
        <v>162</v>
      </c>
      <c r="G305" s="15" t="s">
        <v>133</v>
      </c>
      <c r="H305" s="15" t="s">
        <v>136</v>
      </c>
      <c r="I305" s="15" t="s">
        <v>139</v>
      </c>
      <c r="J305" s="15" t="s">
        <v>141</v>
      </c>
      <c r="K305" s="15" t="s">
        <v>144</v>
      </c>
      <c r="L305" s="15" t="s">
        <v>317</v>
      </c>
      <c r="M305" s="15">
        <v>0.38800000000000001</v>
      </c>
      <c r="N305" s="15">
        <v>0.23899999999999999</v>
      </c>
      <c r="O305" s="15">
        <v>4.0000000000000001E-3</v>
      </c>
      <c r="P305" s="15">
        <v>0.33800000000000002</v>
      </c>
      <c r="Q305" s="15">
        <v>0.24299999999999999</v>
      </c>
      <c r="R305" s="15">
        <v>0.46700000000000003</v>
      </c>
      <c r="S305" s="15">
        <v>11.002000000000001</v>
      </c>
      <c r="U305" s="15">
        <v>34964.578000000001</v>
      </c>
      <c r="V305" s="15">
        <v>2830</v>
      </c>
    </row>
    <row r="306" spans="2:22" x14ac:dyDescent="0.25">
      <c r="B306" s="15" t="s">
        <v>122</v>
      </c>
      <c r="C306" s="15" t="s">
        <v>207</v>
      </c>
      <c r="D306" s="15" t="s">
        <v>251</v>
      </c>
      <c r="E306" s="15">
        <v>2023</v>
      </c>
      <c r="F306" s="15" t="s">
        <v>162</v>
      </c>
      <c r="G306" s="15" t="s">
        <v>133</v>
      </c>
      <c r="H306" s="15" t="s">
        <v>136</v>
      </c>
      <c r="I306" s="15" t="s">
        <v>139</v>
      </c>
      <c r="J306" s="15" t="s">
        <v>141</v>
      </c>
      <c r="K306" s="15" t="s">
        <v>144</v>
      </c>
      <c r="L306" s="15" t="s">
        <v>318</v>
      </c>
      <c r="M306" s="15">
        <v>0.46300000000000002</v>
      </c>
      <c r="N306" s="15">
        <v>0.253</v>
      </c>
      <c r="O306" s="15">
        <v>8.0000000000000002E-3</v>
      </c>
      <c r="P306" s="15">
        <v>0.40600000000000003</v>
      </c>
      <c r="Q306" s="15">
        <v>0.29599999999999999</v>
      </c>
      <c r="R306" s="15">
        <v>0.57499999999999996</v>
      </c>
      <c r="S306" s="15">
        <v>11.045</v>
      </c>
      <c r="U306" s="15">
        <v>33825.671000000002</v>
      </c>
      <c r="V306" s="15">
        <v>900</v>
      </c>
    </row>
    <row r="307" spans="2:22" x14ac:dyDescent="0.25">
      <c r="B307" s="15" t="s">
        <v>122</v>
      </c>
      <c r="C307" s="15" t="s">
        <v>207</v>
      </c>
      <c r="D307" s="15" t="s">
        <v>251</v>
      </c>
      <c r="E307" s="15">
        <v>2023</v>
      </c>
      <c r="F307" s="15" t="s">
        <v>162</v>
      </c>
      <c r="G307" s="15" t="s">
        <v>133</v>
      </c>
      <c r="H307" s="15" t="s">
        <v>136</v>
      </c>
      <c r="I307" s="15" t="s">
        <v>139</v>
      </c>
      <c r="J307" s="15" t="s">
        <v>141</v>
      </c>
      <c r="K307" s="15" t="s">
        <v>144</v>
      </c>
      <c r="L307" s="15" t="s">
        <v>319</v>
      </c>
      <c r="M307" s="15">
        <v>0.61099999999999999</v>
      </c>
      <c r="N307" s="15">
        <v>0.34</v>
      </c>
      <c r="O307" s="15">
        <v>1.2E-2</v>
      </c>
      <c r="P307" s="15">
        <v>0.53</v>
      </c>
      <c r="Q307" s="15">
        <v>0.38100000000000001</v>
      </c>
      <c r="R307" s="15">
        <v>0.745</v>
      </c>
      <c r="S307" s="15">
        <v>11.064</v>
      </c>
      <c r="U307" s="15">
        <v>33240.682999999997</v>
      </c>
      <c r="V307" s="15">
        <v>860</v>
      </c>
    </row>
    <row r="308" spans="2:22" x14ac:dyDescent="0.25">
      <c r="B308" s="15" t="s">
        <v>122</v>
      </c>
      <c r="C308" s="15" t="s">
        <v>207</v>
      </c>
      <c r="D308" s="15" t="s">
        <v>251</v>
      </c>
      <c r="E308" s="15">
        <v>2023</v>
      </c>
      <c r="F308" s="15" t="s">
        <v>162</v>
      </c>
      <c r="G308" s="15" t="s">
        <v>133</v>
      </c>
      <c r="H308" s="15" t="s">
        <v>136</v>
      </c>
      <c r="I308" s="15" t="s">
        <v>139</v>
      </c>
      <c r="J308" s="15" t="s">
        <v>141</v>
      </c>
      <c r="K308" s="15" t="s">
        <v>144</v>
      </c>
      <c r="L308" s="15" t="s">
        <v>320</v>
      </c>
      <c r="M308" s="15">
        <v>0.72899999999999998</v>
      </c>
      <c r="N308" s="15">
        <v>0.41199999999999998</v>
      </c>
      <c r="O308" s="15">
        <v>2.5999999999999999E-2</v>
      </c>
      <c r="P308" s="15">
        <v>0.64700000000000002</v>
      </c>
      <c r="Q308" s="15">
        <v>0.45</v>
      </c>
      <c r="R308" s="15">
        <v>0.89800000000000002</v>
      </c>
      <c r="S308" s="15">
        <v>11.156000000000001</v>
      </c>
      <c r="U308" s="15">
        <v>32887.578999999998</v>
      </c>
      <c r="V308" s="15">
        <v>250</v>
      </c>
    </row>
    <row r="309" spans="2:22" x14ac:dyDescent="0.25">
      <c r="B309" s="15" t="s">
        <v>122</v>
      </c>
      <c r="C309" s="15" t="s">
        <v>207</v>
      </c>
      <c r="D309" s="15" t="s">
        <v>251</v>
      </c>
      <c r="E309" s="15">
        <v>2023</v>
      </c>
      <c r="F309" s="15" t="s">
        <v>162</v>
      </c>
      <c r="G309" s="15" t="s">
        <v>133</v>
      </c>
      <c r="H309" s="15" t="s">
        <v>136</v>
      </c>
      <c r="I309" s="15" t="s">
        <v>139</v>
      </c>
      <c r="J309" s="15" t="s">
        <v>141</v>
      </c>
      <c r="K309" s="15" t="s">
        <v>144</v>
      </c>
      <c r="L309" s="15" t="s">
        <v>146</v>
      </c>
      <c r="M309" s="15">
        <v>0.76200000000000001</v>
      </c>
      <c r="N309" s="15">
        <v>0.41599999999999998</v>
      </c>
      <c r="O309" s="15">
        <v>4.2000000000000003E-2</v>
      </c>
      <c r="P309" s="15">
        <v>0.66500000000000004</v>
      </c>
      <c r="Q309" s="15">
        <v>0.48</v>
      </c>
      <c r="R309" s="15">
        <v>0.92700000000000005</v>
      </c>
      <c r="S309" s="15">
        <v>11.263999999999999</v>
      </c>
      <c r="U309" s="15">
        <v>31455.812999999998</v>
      </c>
      <c r="V309" s="15">
        <v>100</v>
      </c>
    </row>
    <row r="310" spans="2:22" x14ac:dyDescent="0.25">
      <c r="B310" s="15" t="s">
        <v>122</v>
      </c>
      <c r="C310" s="15" t="s">
        <v>207</v>
      </c>
      <c r="D310" s="15" t="s">
        <v>251</v>
      </c>
      <c r="E310" s="15">
        <v>2023</v>
      </c>
      <c r="F310" s="15" t="s">
        <v>162</v>
      </c>
      <c r="G310" s="15" t="s">
        <v>133</v>
      </c>
      <c r="H310" s="15" t="s">
        <v>136</v>
      </c>
      <c r="I310" s="15" t="s">
        <v>139</v>
      </c>
      <c r="J310" s="15" t="s">
        <v>141</v>
      </c>
      <c r="K310" s="15" t="s">
        <v>144</v>
      </c>
      <c r="L310" s="15" t="s">
        <v>354</v>
      </c>
      <c r="M310" s="15">
        <v>0.40300000000000002</v>
      </c>
      <c r="N310" s="15">
        <v>0.29899999999999999</v>
      </c>
      <c r="O310" s="15">
        <v>2.5000000000000001E-2</v>
      </c>
      <c r="P310" s="15">
        <v>0.32700000000000001</v>
      </c>
      <c r="Q310" s="15">
        <v>0.20899999999999999</v>
      </c>
      <c r="R310" s="15">
        <v>0.499</v>
      </c>
      <c r="S310" s="15">
        <v>10.919</v>
      </c>
      <c r="U310" s="15">
        <v>36782.999000000003</v>
      </c>
      <c r="V310" s="15">
        <v>140</v>
      </c>
    </row>
    <row r="311" spans="2:22" x14ac:dyDescent="0.25">
      <c r="B311" s="15" t="s">
        <v>122</v>
      </c>
      <c r="C311" s="15" t="s">
        <v>207</v>
      </c>
      <c r="D311" s="15" t="s">
        <v>252</v>
      </c>
      <c r="E311" s="15">
        <v>2023</v>
      </c>
      <c r="F311" s="15" t="s">
        <v>162</v>
      </c>
      <c r="G311" s="15" t="s">
        <v>133</v>
      </c>
      <c r="H311" s="15" t="s">
        <v>136</v>
      </c>
      <c r="I311" s="15" t="s">
        <v>139</v>
      </c>
      <c r="J311" s="15" t="s">
        <v>141</v>
      </c>
      <c r="K311" s="15" t="s">
        <v>144</v>
      </c>
      <c r="L311" s="15" t="s">
        <v>316</v>
      </c>
      <c r="M311" s="15">
        <v>0.23400000000000001</v>
      </c>
      <c r="N311" s="15">
        <v>0.18</v>
      </c>
      <c r="O311" s="15">
        <v>4.0000000000000001E-3</v>
      </c>
      <c r="P311" s="15">
        <v>0.20100000000000001</v>
      </c>
      <c r="Q311" s="15">
        <v>0.14199999999999999</v>
      </c>
      <c r="R311" s="15">
        <v>0.28399999999999997</v>
      </c>
      <c r="S311" s="15">
        <v>10.507</v>
      </c>
      <c r="U311" s="15">
        <v>1891.7380000000001</v>
      </c>
      <c r="V311" s="15">
        <v>1690</v>
      </c>
    </row>
    <row r="312" spans="2:22" x14ac:dyDescent="0.25">
      <c r="B312" s="15" t="s">
        <v>122</v>
      </c>
      <c r="C312" s="15" t="s">
        <v>207</v>
      </c>
      <c r="D312" s="15" t="s">
        <v>252</v>
      </c>
      <c r="E312" s="15">
        <v>2023</v>
      </c>
      <c r="F312" s="15" t="s">
        <v>162</v>
      </c>
      <c r="G312" s="15" t="s">
        <v>133</v>
      </c>
      <c r="H312" s="15" t="s">
        <v>136</v>
      </c>
      <c r="I312" s="15" t="s">
        <v>139</v>
      </c>
      <c r="J312" s="15" t="s">
        <v>141</v>
      </c>
      <c r="K312" s="15" t="s">
        <v>144</v>
      </c>
      <c r="L312" s="15" t="s">
        <v>317</v>
      </c>
      <c r="M312" s="15">
        <v>0.36599999999999999</v>
      </c>
      <c r="N312" s="15">
        <v>0.23599999999999999</v>
      </c>
      <c r="O312" s="15">
        <v>4.0000000000000001E-3</v>
      </c>
      <c r="P312" s="15">
        <v>0.315</v>
      </c>
      <c r="Q312" s="15">
        <v>0.22700000000000001</v>
      </c>
      <c r="R312" s="15">
        <v>0.441</v>
      </c>
      <c r="S312" s="15">
        <v>10.513999999999999</v>
      </c>
      <c r="U312" s="15">
        <v>1886.518</v>
      </c>
      <c r="V312" s="15">
        <v>2830</v>
      </c>
    </row>
    <row r="313" spans="2:22" x14ac:dyDescent="0.25">
      <c r="B313" s="15" t="s">
        <v>122</v>
      </c>
      <c r="C313" s="15" t="s">
        <v>207</v>
      </c>
      <c r="D313" s="15" t="s">
        <v>252</v>
      </c>
      <c r="E313" s="15">
        <v>2023</v>
      </c>
      <c r="F313" s="15" t="s">
        <v>162</v>
      </c>
      <c r="G313" s="15" t="s">
        <v>133</v>
      </c>
      <c r="H313" s="15" t="s">
        <v>136</v>
      </c>
      <c r="I313" s="15" t="s">
        <v>139</v>
      </c>
      <c r="J313" s="15" t="s">
        <v>141</v>
      </c>
      <c r="K313" s="15" t="s">
        <v>144</v>
      </c>
      <c r="L313" s="15" t="s">
        <v>318</v>
      </c>
      <c r="M313" s="15">
        <v>0.43099999999999999</v>
      </c>
      <c r="N313" s="15">
        <v>0.246</v>
      </c>
      <c r="O313" s="15">
        <v>8.0000000000000002E-3</v>
      </c>
      <c r="P313" s="15">
        <v>0.379</v>
      </c>
      <c r="Q313" s="15">
        <v>0.27100000000000002</v>
      </c>
      <c r="R313" s="15">
        <v>0.52800000000000002</v>
      </c>
      <c r="S313" s="15">
        <v>10.545</v>
      </c>
      <c r="U313" s="15">
        <v>1663.5029999999999</v>
      </c>
      <c r="V313" s="15">
        <v>900</v>
      </c>
    </row>
    <row r="314" spans="2:22" x14ac:dyDescent="0.25">
      <c r="B314" s="15" t="s">
        <v>122</v>
      </c>
      <c r="C314" s="15" t="s">
        <v>207</v>
      </c>
      <c r="D314" s="15" t="s">
        <v>252</v>
      </c>
      <c r="E314" s="15">
        <v>2023</v>
      </c>
      <c r="F314" s="15" t="s">
        <v>162</v>
      </c>
      <c r="G314" s="15" t="s">
        <v>133</v>
      </c>
      <c r="H314" s="15" t="s">
        <v>136</v>
      </c>
      <c r="I314" s="15" t="s">
        <v>139</v>
      </c>
      <c r="J314" s="15" t="s">
        <v>141</v>
      </c>
      <c r="K314" s="15" t="s">
        <v>144</v>
      </c>
      <c r="L314" s="15" t="s">
        <v>319</v>
      </c>
      <c r="M314" s="15">
        <v>0.57599999999999996</v>
      </c>
      <c r="N314" s="15">
        <v>0.33900000000000002</v>
      </c>
      <c r="O314" s="15">
        <v>1.2E-2</v>
      </c>
      <c r="P314" s="15">
        <v>0.495</v>
      </c>
      <c r="Q314" s="15">
        <v>0.35299999999999998</v>
      </c>
      <c r="R314" s="15">
        <v>0.71</v>
      </c>
      <c r="S314" s="15">
        <v>10.56</v>
      </c>
      <c r="U314" s="15">
        <v>1564.722</v>
      </c>
      <c r="V314" s="15">
        <v>860</v>
      </c>
    </row>
    <row r="315" spans="2:22" x14ac:dyDescent="0.25">
      <c r="B315" s="15" t="s">
        <v>122</v>
      </c>
      <c r="C315" s="15" t="s">
        <v>207</v>
      </c>
      <c r="D315" s="15" t="s">
        <v>252</v>
      </c>
      <c r="E315" s="15">
        <v>2023</v>
      </c>
      <c r="F315" s="15" t="s">
        <v>162</v>
      </c>
      <c r="G315" s="15" t="s">
        <v>133</v>
      </c>
      <c r="H315" s="15" t="s">
        <v>136</v>
      </c>
      <c r="I315" s="15" t="s">
        <v>139</v>
      </c>
      <c r="J315" s="15" t="s">
        <v>141</v>
      </c>
      <c r="K315" s="15" t="s">
        <v>144</v>
      </c>
      <c r="L315" s="15" t="s">
        <v>320</v>
      </c>
      <c r="M315" s="15">
        <v>0.69099999999999995</v>
      </c>
      <c r="N315" s="15">
        <v>0.41399999999999998</v>
      </c>
      <c r="O315" s="15">
        <v>2.5999999999999999E-2</v>
      </c>
      <c r="P315" s="15">
        <v>0.58799999999999997</v>
      </c>
      <c r="Q315" s="15">
        <v>0.42</v>
      </c>
      <c r="R315" s="15">
        <v>0.83699999999999997</v>
      </c>
      <c r="S315" s="15">
        <v>10.654999999999999</v>
      </c>
      <c r="U315" s="15">
        <v>1470.0989999999999</v>
      </c>
      <c r="V315" s="15">
        <v>250</v>
      </c>
    </row>
    <row r="316" spans="2:22" x14ac:dyDescent="0.25">
      <c r="B316" s="15" t="s">
        <v>122</v>
      </c>
      <c r="C316" s="15" t="s">
        <v>207</v>
      </c>
      <c r="D316" s="15" t="s">
        <v>252</v>
      </c>
      <c r="E316" s="15">
        <v>2023</v>
      </c>
      <c r="F316" s="15" t="s">
        <v>162</v>
      </c>
      <c r="G316" s="15" t="s">
        <v>133</v>
      </c>
      <c r="H316" s="15" t="s">
        <v>136</v>
      </c>
      <c r="I316" s="15" t="s">
        <v>139</v>
      </c>
      <c r="J316" s="15" t="s">
        <v>141</v>
      </c>
      <c r="K316" s="15" t="s">
        <v>144</v>
      </c>
      <c r="L316" s="15" t="s">
        <v>146</v>
      </c>
      <c r="M316" s="15">
        <v>0.72099999999999997</v>
      </c>
      <c r="N316" s="15">
        <v>0.42799999999999999</v>
      </c>
      <c r="O316" s="15">
        <v>4.2999999999999997E-2</v>
      </c>
      <c r="P316" s="15">
        <v>0.64700000000000002</v>
      </c>
      <c r="Q316" s="15">
        <v>0.441</v>
      </c>
      <c r="R316" s="15">
        <v>0.85</v>
      </c>
      <c r="S316" s="15">
        <v>10.762</v>
      </c>
      <c r="U316" s="15">
        <v>1136.73</v>
      </c>
      <c r="V316" s="15">
        <v>100</v>
      </c>
    </row>
    <row r="317" spans="2:22" x14ac:dyDescent="0.25">
      <c r="B317" s="15" t="s">
        <v>122</v>
      </c>
      <c r="C317" s="15" t="s">
        <v>207</v>
      </c>
      <c r="D317" s="15" t="s">
        <v>252</v>
      </c>
      <c r="E317" s="15">
        <v>2023</v>
      </c>
      <c r="F317" s="15" t="s">
        <v>162</v>
      </c>
      <c r="G317" s="15" t="s">
        <v>133</v>
      </c>
      <c r="H317" s="15" t="s">
        <v>136</v>
      </c>
      <c r="I317" s="15" t="s">
        <v>139</v>
      </c>
      <c r="J317" s="15" t="s">
        <v>141</v>
      </c>
      <c r="K317" s="15" t="s">
        <v>144</v>
      </c>
      <c r="L317" s="15" t="s">
        <v>354</v>
      </c>
      <c r="M317" s="15">
        <v>0.374</v>
      </c>
      <c r="N317" s="15">
        <v>0.29399999999999998</v>
      </c>
      <c r="O317" s="15">
        <v>2.5000000000000001E-2</v>
      </c>
      <c r="P317" s="15">
        <v>0.28499999999999998</v>
      </c>
      <c r="Q317" s="15">
        <v>0.19500000000000001</v>
      </c>
      <c r="R317" s="15">
        <v>0.47</v>
      </c>
      <c r="S317" s="15">
        <v>10.420999999999999</v>
      </c>
      <c r="U317" s="15">
        <v>2319.27</v>
      </c>
      <c r="V317" s="15">
        <v>140</v>
      </c>
    </row>
    <row r="318" spans="2:22" x14ac:dyDescent="0.25">
      <c r="B318" s="15" t="s">
        <v>122</v>
      </c>
      <c r="C318" s="15" t="s">
        <v>207</v>
      </c>
      <c r="D318" s="15" t="s">
        <v>253</v>
      </c>
      <c r="E318" s="15">
        <v>2023</v>
      </c>
      <c r="F318" s="15" t="s">
        <v>162</v>
      </c>
      <c r="G318" s="15" t="s">
        <v>133</v>
      </c>
      <c r="H318" s="15" t="s">
        <v>136</v>
      </c>
      <c r="I318" s="15" t="s">
        <v>139</v>
      </c>
      <c r="J318" s="15" t="s">
        <v>141</v>
      </c>
      <c r="K318" s="15" t="s">
        <v>144</v>
      </c>
      <c r="L318" s="15" t="s">
        <v>316</v>
      </c>
      <c r="M318" s="15">
        <v>0.223</v>
      </c>
      <c r="N318" s="15">
        <v>0.192</v>
      </c>
      <c r="O318" s="15">
        <v>5.0000000000000001E-3</v>
      </c>
      <c r="P318" s="15">
        <v>0.187</v>
      </c>
      <c r="Q318" s="15">
        <v>0.128</v>
      </c>
      <c r="R318" s="15">
        <v>0.27</v>
      </c>
      <c r="S318" s="15">
        <v>10.506</v>
      </c>
      <c r="U318" s="15">
        <v>1891.7349999999999</v>
      </c>
      <c r="V318" s="15">
        <v>1690</v>
      </c>
    </row>
    <row r="319" spans="2:22" x14ac:dyDescent="0.25">
      <c r="B319" s="15" t="s">
        <v>122</v>
      </c>
      <c r="C319" s="15" t="s">
        <v>207</v>
      </c>
      <c r="D319" s="15" t="s">
        <v>253</v>
      </c>
      <c r="E319" s="15">
        <v>2023</v>
      </c>
      <c r="F319" s="15" t="s">
        <v>162</v>
      </c>
      <c r="G319" s="15" t="s">
        <v>133</v>
      </c>
      <c r="H319" s="15" t="s">
        <v>136</v>
      </c>
      <c r="I319" s="15" t="s">
        <v>139</v>
      </c>
      <c r="J319" s="15" t="s">
        <v>141</v>
      </c>
      <c r="K319" s="15" t="s">
        <v>144</v>
      </c>
      <c r="L319" s="15" t="s">
        <v>317</v>
      </c>
      <c r="M319" s="15">
        <v>0.34599999999999997</v>
      </c>
      <c r="N319" s="15">
        <v>0.23</v>
      </c>
      <c r="O319" s="15">
        <v>4.0000000000000001E-3</v>
      </c>
      <c r="P319" s="15">
        <v>0.29499999999999998</v>
      </c>
      <c r="Q319" s="15">
        <v>0.20799999999999999</v>
      </c>
      <c r="R319" s="15">
        <v>0.42</v>
      </c>
      <c r="S319" s="15">
        <v>10.513</v>
      </c>
      <c r="U319" s="15">
        <v>1886.499</v>
      </c>
      <c r="V319" s="15">
        <v>2830</v>
      </c>
    </row>
    <row r="320" spans="2:22" x14ac:dyDescent="0.25">
      <c r="B320" s="15" t="s">
        <v>122</v>
      </c>
      <c r="C320" s="15" t="s">
        <v>207</v>
      </c>
      <c r="D320" s="15" t="s">
        <v>253</v>
      </c>
      <c r="E320" s="15">
        <v>2023</v>
      </c>
      <c r="F320" s="15" t="s">
        <v>162</v>
      </c>
      <c r="G320" s="15" t="s">
        <v>133</v>
      </c>
      <c r="H320" s="15" t="s">
        <v>136</v>
      </c>
      <c r="I320" s="15" t="s">
        <v>139</v>
      </c>
      <c r="J320" s="15" t="s">
        <v>141</v>
      </c>
      <c r="K320" s="15" t="s">
        <v>144</v>
      </c>
      <c r="L320" s="15" t="s">
        <v>318</v>
      </c>
      <c r="M320" s="15">
        <v>0.40100000000000002</v>
      </c>
      <c r="N320" s="15">
        <v>0.24199999999999999</v>
      </c>
      <c r="O320" s="15">
        <v>8.0000000000000002E-3</v>
      </c>
      <c r="P320" s="15">
        <v>0.35099999999999998</v>
      </c>
      <c r="Q320" s="15">
        <v>0.23499999999999999</v>
      </c>
      <c r="R320" s="15">
        <v>0.49099999999999999</v>
      </c>
      <c r="S320" s="15">
        <v>10.545</v>
      </c>
      <c r="U320" s="15">
        <v>1663.502</v>
      </c>
      <c r="V320" s="15">
        <v>900</v>
      </c>
    </row>
    <row r="321" spans="2:22" x14ac:dyDescent="0.25">
      <c r="B321" s="15" t="s">
        <v>122</v>
      </c>
      <c r="C321" s="15" t="s">
        <v>207</v>
      </c>
      <c r="D321" s="15" t="s">
        <v>253</v>
      </c>
      <c r="E321" s="15">
        <v>2023</v>
      </c>
      <c r="F321" s="15" t="s">
        <v>162</v>
      </c>
      <c r="G321" s="15" t="s">
        <v>133</v>
      </c>
      <c r="H321" s="15" t="s">
        <v>136</v>
      </c>
      <c r="I321" s="15" t="s">
        <v>139</v>
      </c>
      <c r="J321" s="15" t="s">
        <v>141</v>
      </c>
      <c r="K321" s="15" t="s">
        <v>144</v>
      </c>
      <c r="L321" s="15" t="s">
        <v>319</v>
      </c>
      <c r="M321" s="15">
        <v>0.53400000000000003</v>
      </c>
      <c r="N321" s="15">
        <v>0.33300000000000002</v>
      </c>
      <c r="O321" s="15">
        <v>1.0999999999999999E-2</v>
      </c>
      <c r="P321" s="15">
        <v>0.45300000000000001</v>
      </c>
      <c r="Q321" s="15">
        <v>0.32</v>
      </c>
      <c r="R321" s="15">
        <v>0.64900000000000002</v>
      </c>
      <c r="S321" s="15">
        <v>10.56</v>
      </c>
      <c r="U321" s="15">
        <v>1564.7149999999999</v>
      </c>
      <c r="V321" s="15">
        <v>860</v>
      </c>
    </row>
    <row r="322" spans="2:22" x14ac:dyDescent="0.25">
      <c r="B322" s="15" t="s">
        <v>122</v>
      </c>
      <c r="C322" s="15" t="s">
        <v>207</v>
      </c>
      <c r="D322" s="15" t="s">
        <v>253</v>
      </c>
      <c r="E322" s="15">
        <v>2023</v>
      </c>
      <c r="F322" s="15" t="s">
        <v>162</v>
      </c>
      <c r="G322" s="15" t="s">
        <v>133</v>
      </c>
      <c r="H322" s="15" t="s">
        <v>136</v>
      </c>
      <c r="I322" s="15" t="s">
        <v>139</v>
      </c>
      <c r="J322" s="15" t="s">
        <v>141</v>
      </c>
      <c r="K322" s="15" t="s">
        <v>144</v>
      </c>
      <c r="L322" s="15" t="s">
        <v>320</v>
      </c>
      <c r="M322" s="15">
        <v>0.65900000000000003</v>
      </c>
      <c r="N322" s="15">
        <v>0.442</v>
      </c>
      <c r="O322" s="15">
        <v>2.8000000000000001E-2</v>
      </c>
      <c r="P322" s="15">
        <v>0.54100000000000004</v>
      </c>
      <c r="Q322" s="15">
        <v>0.39500000000000002</v>
      </c>
      <c r="R322" s="15">
        <v>0.81699999999999995</v>
      </c>
      <c r="S322" s="15">
        <v>10.654</v>
      </c>
      <c r="U322" s="15">
        <v>1470.0989999999999</v>
      </c>
      <c r="V322" s="15">
        <v>250</v>
      </c>
    </row>
    <row r="323" spans="2:22" x14ac:dyDescent="0.25">
      <c r="B323" s="15" t="s">
        <v>122</v>
      </c>
      <c r="C323" s="15" t="s">
        <v>207</v>
      </c>
      <c r="D323" s="15" t="s">
        <v>253</v>
      </c>
      <c r="E323" s="15">
        <v>2023</v>
      </c>
      <c r="F323" s="15" t="s">
        <v>162</v>
      </c>
      <c r="G323" s="15" t="s">
        <v>133</v>
      </c>
      <c r="H323" s="15" t="s">
        <v>136</v>
      </c>
      <c r="I323" s="15" t="s">
        <v>139</v>
      </c>
      <c r="J323" s="15" t="s">
        <v>141</v>
      </c>
      <c r="K323" s="15" t="s">
        <v>144</v>
      </c>
      <c r="L323" s="15" t="s">
        <v>146</v>
      </c>
      <c r="M323" s="15">
        <v>0.67800000000000005</v>
      </c>
      <c r="N323" s="15">
        <v>0.434</v>
      </c>
      <c r="O323" s="15">
        <v>4.2999999999999997E-2</v>
      </c>
      <c r="P323" s="15">
        <v>0.56699999999999995</v>
      </c>
      <c r="Q323" s="15">
        <v>0.41399999999999998</v>
      </c>
      <c r="R323" s="15">
        <v>0.78</v>
      </c>
      <c r="S323" s="15">
        <v>10.760999999999999</v>
      </c>
      <c r="U323" s="15">
        <v>1136.73</v>
      </c>
      <c r="V323" s="15">
        <v>100</v>
      </c>
    </row>
    <row r="324" spans="2:22" x14ac:dyDescent="0.25">
      <c r="B324" s="15" t="s">
        <v>122</v>
      </c>
      <c r="C324" s="15" t="s">
        <v>207</v>
      </c>
      <c r="D324" s="15" t="s">
        <v>253</v>
      </c>
      <c r="E324" s="15">
        <v>2023</v>
      </c>
      <c r="F324" s="15" t="s">
        <v>162</v>
      </c>
      <c r="G324" s="15" t="s">
        <v>133</v>
      </c>
      <c r="H324" s="15" t="s">
        <v>136</v>
      </c>
      <c r="I324" s="15" t="s">
        <v>139</v>
      </c>
      <c r="J324" s="15" t="s">
        <v>141</v>
      </c>
      <c r="K324" s="15" t="s">
        <v>144</v>
      </c>
      <c r="L324" s="15" t="s">
        <v>354</v>
      </c>
      <c r="M324" s="15">
        <v>0.34200000000000003</v>
      </c>
      <c r="N324" s="15">
        <v>0.28199999999999997</v>
      </c>
      <c r="O324" s="15">
        <v>2.4E-2</v>
      </c>
      <c r="P324" s="15">
        <v>0.25800000000000001</v>
      </c>
      <c r="Q324" s="15">
        <v>0.16800000000000001</v>
      </c>
      <c r="R324" s="15">
        <v>0.39800000000000002</v>
      </c>
      <c r="S324" s="15">
        <v>10.42</v>
      </c>
      <c r="U324" s="15">
        <v>2319.27</v>
      </c>
      <c r="V324" s="15">
        <v>140</v>
      </c>
    </row>
    <row r="325" spans="2:22" x14ac:dyDescent="0.25">
      <c r="B325" s="15" t="s">
        <v>122</v>
      </c>
      <c r="C325" s="15" t="s">
        <v>207</v>
      </c>
      <c r="D325" s="15" t="s">
        <v>254</v>
      </c>
      <c r="E325" s="15">
        <v>2023</v>
      </c>
      <c r="F325" s="15" t="s">
        <v>162</v>
      </c>
      <c r="G325" s="15" t="s">
        <v>133</v>
      </c>
      <c r="H325" s="15" t="s">
        <v>136</v>
      </c>
      <c r="I325" s="15" t="s">
        <v>139</v>
      </c>
      <c r="J325" s="15" t="s">
        <v>141</v>
      </c>
      <c r="K325" s="15" t="s">
        <v>144</v>
      </c>
      <c r="L325" s="15" t="s">
        <v>316</v>
      </c>
      <c r="M325" s="15">
        <v>0.2</v>
      </c>
      <c r="N325" s="15">
        <v>0.186</v>
      </c>
      <c r="O325" s="15">
        <v>5.0000000000000001E-3</v>
      </c>
      <c r="P325" s="15">
        <v>0.16400000000000001</v>
      </c>
      <c r="Q325" s="15">
        <v>0.11</v>
      </c>
      <c r="R325" s="15">
        <v>0.24199999999999999</v>
      </c>
      <c r="S325" s="15">
        <v>10.124000000000001</v>
      </c>
      <c r="U325" s="15">
        <v>0.439</v>
      </c>
      <c r="V325" s="15">
        <v>1690</v>
      </c>
    </row>
    <row r="326" spans="2:22" x14ac:dyDescent="0.25">
      <c r="B326" s="15" t="s">
        <v>122</v>
      </c>
      <c r="C326" s="15" t="s">
        <v>207</v>
      </c>
      <c r="D326" s="15" t="s">
        <v>254</v>
      </c>
      <c r="E326" s="15">
        <v>2023</v>
      </c>
      <c r="F326" s="15" t="s">
        <v>162</v>
      </c>
      <c r="G326" s="15" t="s">
        <v>133</v>
      </c>
      <c r="H326" s="15" t="s">
        <v>136</v>
      </c>
      <c r="I326" s="15" t="s">
        <v>139</v>
      </c>
      <c r="J326" s="15" t="s">
        <v>141</v>
      </c>
      <c r="K326" s="15" t="s">
        <v>144</v>
      </c>
      <c r="L326" s="15" t="s">
        <v>317</v>
      </c>
      <c r="M326" s="15">
        <v>0.31</v>
      </c>
      <c r="N326" s="15">
        <v>0.22700000000000001</v>
      </c>
      <c r="O326" s="15">
        <v>4.0000000000000001E-3</v>
      </c>
      <c r="P326" s="15">
        <v>0.25800000000000001</v>
      </c>
      <c r="Q326" s="15">
        <v>0.17699999999999999</v>
      </c>
      <c r="R326" s="15">
        <v>0.379</v>
      </c>
      <c r="S326" s="15">
        <v>10.132</v>
      </c>
      <c r="U326" s="15">
        <v>0.10199999999999999</v>
      </c>
      <c r="V326" s="15">
        <v>2830</v>
      </c>
    </row>
    <row r="327" spans="2:22" x14ac:dyDescent="0.25">
      <c r="B327" s="15" t="s">
        <v>122</v>
      </c>
      <c r="C327" s="15" t="s">
        <v>207</v>
      </c>
      <c r="D327" s="15" t="s">
        <v>254</v>
      </c>
      <c r="E327" s="15">
        <v>2023</v>
      </c>
      <c r="F327" s="15" t="s">
        <v>162</v>
      </c>
      <c r="G327" s="15" t="s">
        <v>133</v>
      </c>
      <c r="H327" s="15" t="s">
        <v>136</v>
      </c>
      <c r="I327" s="15" t="s">
        <v>139</v>
      </c>
      <c r="J327" s="15" t="s">
        <v>141</v>
      </c>
      <c r="K327" s="15" t="s">
        <v>144</v>
      </c>
      <c r="L327" s="15" t="s">
        <v>318</v>
      </c>
      <c r="M327" s="15">
        <v>0.36199999999999999</v>
      </c>
      <c r="N327" s="15">
        <v>0.23599999999999999</v>
      </c>
      <c r="O327" s="15">
        <v>8.0000000000000002E-3</v>
      </c>
      <c r="P327" s="15">
        <v>0.30299999999999999</v>
      </c>
      <c r="Q327" s="15">
        <v>0.20200000000000001</v>
      </c>
      <c r="R327" s="15">
        <v>0.45700000000000002</v>
      </c>
      <c r="S327" s="15">
        <v>10.154</v>
      </c>
      <c r="U327" s="15">
        <v>4.5999999999999999E-2</v>
      </c>
      <c r="V327" s="15">
        <v>900</v>
      </c>
    </row>
    <row r="328" spans="2:22" x14ac:dyDescent="0.25">
      <c r="B328" s="15" t="s">
        <v>122</v>
      </c>
      <c r="C328" s="15" t="s">
        <v>207</v>
      </c>
      <c r="D328" s="15" t="s">
        <v>254</v>
      </c>
      <c r="E328" s="15">
        <v>2023</v>
      </c>
      <c r="F328" s="15" t="s">
        <v>162</v>
      </c>
      <c r="G328" s="15" t="s">
        <v>133</v>
      </c>
      <c r="H328" s="15" t="s">
        <v>136</v>
      </c>
      <c r="I328" s="15" t="s">
        <v>139</v>
      </c>
      <c r="J328" s="15" t="s">
        <v>141</v>
      </c>
      <c r="K328" s="15" t="s">
        <v>144</v>
      </c>
      <c r="L328" s="15" t="s">
        <v>319</v>
      </c>
      <c r="M328" s="15">
        <v>0.48</v>
      </c>
      <c r="N328" s="15">
        <v>0.311</v>
      </c>
      <c r="O328" s="15">
        <v>1.0999999999999999E-2</v>
      </c>
      <c r="P328" s="15">
        <v>0.40500000000000003</v>
      </c>
      <c r="Q328" s="15">
        <v>0.27700000000000002</v>
      </c>
      <c r="R328" s="15">
        <v>0.58399999999999996</v>
      </c>
      <c r="S328" s="15">
        <v>10.162000000000001</v>
      </c>
      <c r="U328" s="15">
        <v>9.0999999999999998E-2</v>
      </c>
      <c r="V328" s="15">
        <v>860</v>
      </c>
    </row>
    <row r="329" spans="2:22" x14ac:dyDescent="0.25">
      <c r="B329" s="15" t="s">
        <v>122</v>
      </c>
      <c r="C329" s="15" t="s">
        <v>207</v>
      </c>
      <c r="D329" s="15" t="s">
        <v>254</v>
      </c>
      <c r="E329" s="15">
        <v>2023</v>
      </c>
      <c r="F329" s="15" t="s">
        <v>162</v>
      </c>
      <c r="G329" s="15" t="s">
        <v>133</v>
      </c>
      <c r="H329" s="15" t="s">
        <v>136</v>
      </c>
      <c r="I329" s="15" t="s">
        <v>139</v>
      </c>
      <c r="J329" s="15" t="s">
        <v>141</v>
      </c>
      <c r="K329" s="15" t="s">
        <v>144</v>
      </c>
      <c r="L329" s="15" t="s">
        <v>320</v>
      </c>
      <c r="M329" s="15">
        <v>0.60199999999999998</v>
      </c>
      <c r="N329" s="15">
        <v>0.41699999999999998</v>
      </c>
      <c r="O329" s="15">
        <v>2.5999999999999999E-2</v>
      </c>
      <c r="P329" s="15">
        <v>0.503</v>
      </c>
      <c r="Q329" s="15">
        <v>0.316</v>
      </c>
      <c r="R329" s="15">
        <v>0.77400000000000002</v>
      </c>
      <c r="S329" s="15">
        <v>10.257</v>
      </c>
      <c r="U329" s="15">
        <v>-1.0999999999999999E-2</v>
      </c>
      <c r="V329" s="15">
        <v>250</v>
      </c>
    </row>
    <row r="330" spans="2:22" x14ac:dyDescent="0.25">
      <c r="B330" s="15" t="s">
        <v>122</v>
      </c>
      <c r="C330" s="15" t="s">
        <v>207</v>
      </c>
      <c r="D330" s="15" t="s">
        <v>254</v>
      </c>
      <c r="E330" s="15">
        <v>2023</v>
      </c>
      <c r="F330" s="15" t="s">
        <v>162</v>
      </c>
      <c r="G330" s="15" t="s">
        <v>133</v>
      </c>
      <c r="H330" s="15" t="s">
        <v>136</v>
      </c>
      <c r="I330" s="15" t="s">
        <v>139</v>
      </c>
      <c r="J330" s="15" t="s">
        <v>141</v>
      </c>
      <c r="K330" s="15" t="s">
        <v>144</v>
      </c>
      <c r="L330" s="15" t="s">
        <v>146</v>
      </c>
      <c r="M330" s="15">
        <v>0.61099999999999999</v>
      </c>
      <c r="N330" s="15">
        <v>0.40699999999999997</v>
      </c>
      <c r="O330" s="15">
        <v>4.1000000000000002E-2</v>
      </c>
      <c r="P330" s="15">
        <v>0.50800000000000001</v>
      </c>
      <c r="Q330" s="15">
        <v>0.35699999999999998</v>
      </c>
      <c r="R330" s="15">
        <v>0.70299999999999996</v>
      </c>
      <c r="S330" s="15">
        <v>10.36</v>
      </c>
      <c r="U330" s="15">
        <v>-1.0999999999999999E-2</v>
      </c>
      <c r="V330" s="15">
        <v>100</v>
      </c>
    </row>
    <row r="331" spans="2:22" x14ac:dyDescent="0.25">
      <c r="B331" s="15" t="s">
        <v>122</v>
      </c>
      <c r="C331" s="15" t="s">
        <v>207</v>
      </c>
      <c r="D331" s="15" t="s">
        <v>254</v>
      </c>
      <c r="E331" s="15">
        <v>2023</v>
      </c>
      <c r="F331" s="15" t="s">
        <v>162</v>
      </c>
      <c r="G331" s="15" t="s">
        <v>133</v>
      </c>
      <c r="H331" s="15" t="s">
        <v>136</v>
      </c>
      <c r="I331" s="15" t="s">
        <v>139</v>
      </c>
      <c r="J331" s="15" t="s">
        <v>141</v>
      </c>
      <c r="K331" s="15" t="s">
        <v>144</v>
      </c>
      <c r="L331" s="15" t="s">
        <v>354</v>
      </c>
      <c r="M331" s="15">
        <v>0.30599999999999999</v>
      </c>
      <c r="N331" s="15">
        <v>0.25900000000000001</v>
      </c>
      <c r="O331" s="15">
        <v>2.1999999999999999E-2</v>
      </c>
      <c r="P331" s="15">
        <v>0.23</v>
      </c>
      <c r="Q331" s="15">
        <v>0.14499999999999999</v>
      </c>
      <c r="R331" s="15">
        <v>0.372</v>
      </c>
      <c r="S331" s="15">
        <v>10.032</v>
      </c>
      <c r="U331" s="15">
        <v>1.63</v>
      </c>
      <c r="V331" s="15">
        <v>140</v>
      </c>
    </row>
    <row r="332" spans="2:22" x14ac:dyDescent="0.25">
      <c r="B332" s="15" t="s">
        <v>122</v>
      </c>
      <c r="C332" s="15" t="s">
        <v>207</v>
      </c>
      <c r="D332" s="15" t="s">
        <v>255</v>
      </c>
      <c r="E332" s="15">
        <v>2023</v>
      </c>
      <c r="F332" s="15" t="s">
        <v>162</v>
      </c>
      <c r="G332" s="15" t="s">
        <v>133</v>
      </c>
      <c r="H332" s="15" t="s">
        <v>136</v>
      </c>
      <c r="I332" s="15" t="s">
        <v>139</v>
      </c>
      <c r="J332" s="15" t="s">
        <v>141</v>
      </c>
      <c r="K332" s="15" t="s">
        <v>144</v>
      </c>
      <c r="L332" s="15" t="s">
        <v>316</v>
      </c>
      <c r="M332" s="15">
        <v>0.17699999999999999</v>
      </c>
      <c r="N332" s="15">
        <v>0.16900000000000001</v>
      </c>
      <c r="O332" s="15">
        <v>4.0000000000000001E-3</v>
      </c>
      <c r="P332" s="15">
        <v>0.14399999999999999</v>
      </c>
      <c r="Q332" s="15">
        <v>9.2999999999999999E-2</v>
      </c>
      <c r="R332" s="15">
        <v>0.218</v>
      </c>
      <c r="S332" s="15">
        <v>10.124000000000001</v>
      </c>
      <c r="U332" s="15">
        <v>0.439</v>
      </c>
      <c r="V332" s="15">
        <v>1690</v>
      </c>
    </row>
    <row r="333" spans="2:22" x14ac:dyDescent="0.25">
      <c r="B333" s="15" t="s">
        <v>122</v>
      </c>
      <c r="C333" s="15" t="s">
        <v>207</v>
      </c>
      <c r="D333" s="15" t="s">
        <v>255</v>
      </c>
      <c r="E333" s="15">
        <v>2023</v>
      </c>
      <c r="F333" s="15" t="s">
        <v>162</v>
      </c>
      <c r="G333" s="15" t="s">
        <v>133</v>
      </c>
      <c r="H333" s="15" t="s">
        <v>136</v>
      </c>
      <c r="I333" s="15" t="s">
        <v>139</v>
      </c>
      <c r="J333" s="15" t="s">
        <v>141</v>
      </c>
      <c r="K333" s="15" t="s">
        <v>144</v>
      </c>
      <c r="L333" s="15" t="s">
        <v>317</v>
      </c>
      <c r="M333" s="15">
        <v>0.27100000000000002</v>
      </c>
      <c r="N333" s="15">
        <v>0.217</v>
      </c>
      <c r="O333" s="15">
        <v>4.0000000000000001E-3</v>
      </c>
      <c r="P333" s="15">
        <v>0.218</v>
      </c>
      <c r="Q333" s="15">
        <v>0.14399999999999999</v>
      </c>
      <c r="R333" s="15">
        <v>0.32700000000000001</v>
      </c>
      <c r="S333" s="15">
        <v>10.132</v>
      </c>
      <c r="U333" s="15">
        <v>0.10199999999999999</v>
      </c>
      <c r="V333" s="15">
        <v>2830</v>
      </c>
    </row>
    <row r="334" spans="2:22" x14ac:dyDescent="0.25">
      <c r="B334" s="15" t="s">
        <v>122</v>
      </c>
      <c r="C334" s="15" t="s">
        <v>207</v>
      </c>
      <c r="D334" s="15" t="s">
        <v>255</v>
      </c>
      <c r="E334" s="15">
        <v>2023</v>
      </c>
      <c r="F334" s="15" t="s">
        <v>162</v>
      </c>
      <c r="G334" s="15" t="s">
        <v>133</v>
      </c>
      <c r="H334" s="15" t="s">
        <v>136</v>
      </c>
      <c r="I334" s="15" t="s">
        <v>139</v>
      </c>
      <c r="J334" s="15" t="s">
        <v>141</v>
      </c>
      <c r="K334" s="15" t="s">
        <v>144</v>
      </c>
      <c r="L334" s="15" t="s">
        <v>318</v>
      </c>
      <c r="M334" s="15">
        <v>0.32200000000000001</v>
      </c>
      <c r="N334" s="15">
        <v>0.22600000000000001</v>
      </c>
      <c r="O334" s="15">
        <v>8.0000000000000002E-3</v>
      </c>
      <c r="P334" s="15">
        <v>0.26300000000000001</v>
      </c>
      <c r="Q334" s="15">
        <v>0.16900000000000001</v>
      </c>
      <c r="R334" s="15">
        <v>0.39800000000000002</v>
      </c>
      <c r="S334" s="15">
        <v>10.154</v>
      </c>
      <c r="U334" s="15">
        <v>4.5999999999999999E-2</v>
      </c>
      <c r="V334" s="15">
        <v>900</v>
      </c>
    </row>
    <row r="335" spans="2:22" x14ac:dyDescent="0.25">
      <c r="B335" s="15" t="s">
        <v>122</v>
      </c>
      <c r="C335" s="15" t="s">
        <v>207</v>
      </c>
      <c r="D335" s="15" t="s">
        <v>255</v>
      </c>
      <c r="E335" s="15">
        <v>2023</v>
      </c>
      <c r="F335" s="15" t="s">
        <v>162</v>
      </c>
      <c r="G335" s="15" t="s">
        <v>133</v>
      </c>
      <c r="H335" s="15" t="s">
        <v>136</v>
      </c>
      <c r="I335" s="15" t="s">
        <v>139</v>
      </c>
      <c r="J335" s="15" t="s">
        <v>141</v>
      </c>
      <c r="K335" s="15" t="s">
        <v>144</v>
      </c>
      <c r="L335" s="15" t="s">
        <v>319</v>
      </c>
      <c r="M335" s="15">
        <v>0.42899999999999999</v>
      </c>
      <c r="N335" s="15">
        <v>0.309</v>
      </c>
      <c r="O335" s="15">
        <v>1.0999999999999999E-2</v>
      </c>
      <c r="P335" s="15">
        <v>0.35499999999999998</v>
      </c>
      <c r="Q335" s="15">
        <v>0.23300000000000001</v>
      </c>
      <c r="R335" s="15">
        <v>0.51600000000000001</v>
      </c>
      <c r="S335" s="15">
        <v>10.162000000000001</v>
      </c>
      <c r="U335" s="15">
        <v>9.0999999999999998E-2</v>
      </c>
      <c r="V335" s="15">
        <v>860</v>
      </c>
    </row>
    <row r="336" spans="2:22" x14ac:dyDescent="0.25">
      <c r="B336" s="15" t="s">
        <v>122</v>
      </c>
      <c r="C336" s="15" t="s">
        <v>207</v>
      </c>
      <c r="D336" s="15" t="s">
        <v>255</v>
      </c>
      <c r="E336" s="15">
        <v>2023</v>
      </c>
      <c r="F336" s="15" t="s">
        <v>162</v>
      </c>
      <c r="G336" s="15" t="s">
        <v>133</v>
      </c>
      <c r="H336" s="15" t="s">
        <v>136</v>
      </c>
      <c r="I336" s="15" t="s">
        <v>139</v>
      </c>
      <c r="J336" s="15" t="s">
        <v>141</v>
      </c>
      <c r="K336" s="15" t="s">
        <v>144</v>
      </c>
      <c r="L336" s="15" t="s">
        <v>320</v>
      </c>
      <c r="M336" s="15">
        <v>0.53800000000000003</v>
      </c>
      <c r="N336" s="15">
        <v>0.4</v>
      </c>
      <c r="O336" s="15">
        <v>2.5000000000000001E-2</v>
      </c>
      <c r="P336" s="15">
        <v>0.42799999999999999</v>
      </c>
      <c r="Q336" s="15">
        <v>0.27400000000000002</v>
      </c>
      <c r="R336" s="15">
        <v>0.72599999999999998</v>
      </c>
      <c r="S336" s="15">
        <v>10.257</v>
      </c>
      <c r="U336" s="15">
        <v>-1.0999999999999999E-2</v>
      </c>
      <c r="V336" s="15">
        <v>250</v>
      </c>
    </row>
    <row r="337" spans="2:22" x14ac:dyDescent="0.25">
      <c r="B337" s="15" t="s">
        <v>122</v>
      </c>
      <c r="C337" s="15" t="s">
        <v>207</v>
      </c>
      <c r="D337" s="15" t="s">
        <v>255</v>
      </c>
      <c r="E337" s="15">
        <v>2023</v>
      </c>
      <c r="F337" s="15" t="s">
        <v>162</v>
      </c>
      <c r="G337" s="15" t="s">
        <v>133</v>
      </c>
      <c r="H337" s="15" t="s">
        <v>136</v>
      </c>
      <c r="I337" s="15" t="s">
        <v>139</v>
      </c>
      <c r="J337" s="15" t="s">
        <v>141</v>
      </c>
      <c r="K337" s="15" t="s">
        <v>144</v>
      </c>
      <c r="L337" s="15" t="s">
        <v>146</v>
      </c>
      <c r="M337" s="15">
        <v>0.57599999999999996</v>
      </c>
      <c r="N337" s="15">
        <v>0.47</v>
      </c>
      <c r="O337" s="15">
        <v>4.7E-2</v>
      </c>
      <c r="P337" s="15">
        <v>0.442</v>
      </c>
      <c r="Q337" s="15">
        <v>0.32800000000000001</v>
      </c>
      <c r="R337" s="15">
        <v>0.61799999999999999</v>
      </c>
      <c r="S337" s="15">
        <v>10.36</v>
      </c>
      <c r="U337" s="15">
        <v>-1.0999999999999999E-2</v>
      </c>
      <c r="V337" s="15">
        <v>100</v>
      </c>
    </row>
    <row r="338" spans="2:22" x14ac:dyDescent="0.25">
      <c r="B338" s="15" t="s">
        <v>122</v>
      </c>
      <c r="C338" s="15" t="s">
        <v>207</v>
      </c>
      <c r="D338" s="15" t="s">
        <v>255</v>
      </c>
      <c r="E338" s="15">
        <v>2023</v>
      </c>
      <c r="F338" s="15" t="s">
        <v>162</v>
      </c>
      <c r="G338" s="15" t="s">
        <v>133</v>
      </c>
      <c r="H338" s="15" t="s">
        <v>136</v>
      </c>
      <c r="I338" s="15" t="s">
        <v>139</v>
      </c>
      <c r="J338" s="15" t="s">
        <v>141</v>
      </c>
      <c r="K338" s="15" t="s">
        <v>144</v>
      </c>
      <c r="L338" s="15" t="s">
        <v>354</v>
      </c>
      <c r="M338" s="15">
        <v>0.27</v>
      </c>
      <c r="N338" s="15">
        <v>0.23899999999999999</v>
      </c>
      <c r="O338" s="15">
        <v>0.02</v>
      </c>
      <c r="P338" s="15">
        <v>0.19700000000000001</v>
      </c>
      <c r="Q338" s="15">
        <v>0.12</v>
      </c>
      <c r="R338" s="15">
        <v>0.33600000000000002</v>
      </c>
      <c r="S338" s="15">
        <v>10.032</v>
      </c>
      <c r="U338" s="15">
        <v>1.63</v>
      </c>
      <c r="V338" s="15">
        <v>140</v>
      </c>
    </row>
  </sheetData>
  <mergeCells count="1">
    <mergeCell ref="B1:V1"/>
  </mergeCell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V98"/>
  <sheetViews>
    <sheetView zoomScale="85" zoomScaleNormal="85" workbookViewId="0">
      <selection activeCell="B1" sqref="B1:V1"/>
    </sheetView>
  </sheetViews>
  <sheetFormatPr defaultColWidth="16" defaultRowHeight="15" x14ac:dyDescent="0.25"/>
  <cols>
    <col min="1" max="1" width="22.7109375" style="18" customWidth="1"/>
    <col min="2" max="2" width="19.42578125" style="15" customWidth="1"/>
    <col min="3" max="3" width="17.5703125" style="15" customWidth="1"/>
    <col min="4" max="4" width="16" style="15"/>
    <col min="5" max="5" width="17.5703125" style="15" customWidth="1"/>
    <col min="6" max="6" width="17.28515625" style="15" customWidth="1"/>
    <col min="7" max="7" width="28.140625" style="15" customWidth="1"/>
    <col min="8" max="8" width="27.140625" style="15" customWidth="1"/>
    <col min="9" max="9" width="24.5703125" style="15" customWidth="1"/>
    <col min="10" max="10" width="16" style="15"/>
    <col min="11" max="11" width="24.5703125" style="15" customWidth="1"/>
    <col min="12" max="13" width="16" style="15"/>
    <col min="14" max="14" width="17.7109375" style="15" customWidth="1"/>
    <col min="15" max="15" width="18.85546875" style="15" customWidth="1"/>
    <col min="16" max="16" width="18" style="15" customWidth="1"/>
    <col min="17" max="17" width="16" style="15"/>
    <col min="18" max="18" width="19" style="15" customWidth="1"/>
    <col min="19" max="19" width="16" style="15"/>
    <col min="20" max="20" width="18.7109375" style="15" customWidth="1"/>
    <col min="21" max="21" width="16" style="15"/>
    <col min="22" max="22" width="18.42578125" style="15" customWidth="1"/>
    <col min="23" max="16384" width="16" style="15"/>
  </cols>
  <sheetData>
    <row r="1" spans="1:22" ht="38.25" customHeight="1" x14ac:dyDescent="0.25">
      <c r="A1" s="37" t="str">
        <f>HYPERLINK("#Contents!A1","Return to table of contents")</f>
        <v>Return to table of contents</v>
      </c>
      <c r="B1" s="47" t="s">
        <v>356</v>
      </c>
      <c r="C1" s="47"/>
      <c r="D1" s="47"/>
      <c r="E1" s="47"/>
      <c r="F1" s="47"/>
      <c r="G1" s="47"/>
      <c r="H1" s="47"/>
      <c r="I1" s="47"/>
      <c r="J1" s="47"/>
      <c r="K1" s="47"/>
      <c r="L1" s="47"/>
      <c r="M1" s="47"/>
      <c r="N1" s="47"/>
      <c r="O1" s="47"/>
      <c r="P1" s="47"/>
      <c r="Q1" s="47"/>
      <c r="R1" s="47"/>
      <c r="S1" s="47"/>
      <c r="T1" s="47"/>
      <c r="U1" s="47"/>
      <c r="V1" s="48"/>
    </row>
    <row r="2" spans="1:22" ht="30" x14ac:dyDescent="0.25">
      <c r="A2" s="19"/>
      <c r="B2" s="5" t="s">
        <v>120</v>
      </c>
      <c r="C2" s="5" t="s">
        <v>123</v>
      </c>
      <c r="D2" s="5" t="s">
        <v>126</v>
      </c>
      <c r="E2" s="5" t="s">
        <v>127</v>
      </c>
      <c r="F2" s="5" t="s">
        <v>128</v>
      </c>
      <c r="G2" s="5" t="s">
        <v>131</v>
      </c>
      <c r="H2" s="5" t="s">
        <v>134</v>
      </c>
      <c r="I2" s="5" t="s">
        <v>137</v>
      </c>
      <c r="J2" s="5" t="s">
        <v>140</v>
      </c>
      <c r="K2" s="5" t="s">
        <v>142</v>
      </c>
      <c r="L2" s="5" t="s">
        <v>145</v>
      </c>
      <c r="M2" s="5" t="s">
        <v>147</v>
      </c>
      <c r="N2" s="5" t="s">
        <v>149</v>
      </c>
      <c r="O2" s="5" t="s">
        <v>150</v>
      </c>
      <c r="P2" s="5" t="s">
        <v>151</v>
      </c>
      <c r="Q2" s="5" t="s">
        <v>152</v>
      </c>
      <c r="R2" s="5" t="s">
        <v>153</v>
      </c>
      <c r="S2" s="5" t="s">
        <v>154</v>
      </c>
      <c r="T2" s="5" t="s">
        <v>155</v>
      </c>
      <c r="U2" s="5" t="s">
        <v>156</v>
      </c>
      <c r="V2" s="5" t="s">
        <v>158</v>
      </c>
    </row>
    <row r="3" spans="1:22" x14ac:dyDescent="0.25">
      <c r="A3" s="19"/>
      <c r="B3" s="15" t="s">
        <v>136</v>
      </c>
      <c r="C3" s="15" t="s">
        <v>207</v>
      </c>
      <c r="D3" s="15" t="s">
        <v>208</v>
      </c>
      <c r="E3" s="15">
        <v>2023</v>
      </c>
      <c r="F3" s="15" t="s">
        <v>357</v>
      </c>
      <c r="G3" s="15" t="s">
        <v>133</v>
      </c>
      <c r="H3" s="15" t="s">
        <v>136</v>
      </c>
      <c r="I3" s="15" t="s">
        <v>139</v>
      </c>
      <c r="J3" s="15" t="s">
        <v>141</v>
      </c>
      <c r="M3" s="15">
        <v>0.34300000000000003</v>
      </c>
      <c r="N3" s="15">
        <v>0.56799999999999995</v>
      </c>
      <c r="O3" s="15">
        <v>7.0000000000000001E-3</v>
      </c>
      <c r="P3" s="15">
        <v>0.12</v>
      </c>
      <c r="Q3" s="15">
        <v>2.7E-2</v>
      </c>
      <c r="R3" s="15">
        <v>0.41099999999999998</v>
      </c>
      <c r="S3" s="15">
        <v>9.8190000000000008</v>
      </c>
      <c r="U3" s="15">
        <v>0</v>
      </c>
      <c r="V3" s="15">
        <v>6110</v>
      </c>
    </row>
    <row r="4" spans="1:22" x14ac:dyDescent="0.25">
      <c r="B4" s="15" t="s">
        <v>136</v>
      </c>
      <c r="C4" s="15" t="s">
        <v>207</v>
      </c>
      <c r="D4" s="15" t="s">
        <v>208</v>
      </c>
      <c r="E4" s="15">
        <v>2023</v>
      </c>
      <c r="F4" s="15" t="s">
        <v>358</v>
      </c>
      <c r="G4" s="15" t="s">
        <v>133</v>
      </c>
      <c r="H4" s="15" t="s">
        <v>136</v>
      </c>
      <c r="I4" s="15" t="s">
        <v>139</v>
      </c>
      <c r="J4" s="15" t="s">
        <v>141</v>
      </c>
      <c r="M4" s="15">
        <v>0.36299999999999999</v>
      </c>
      <c r="N4" s="15">
        <v>0.56200000000000006</v>
      </c>
      <c r="O4" s="15">
        <v>7.0000000000000001E-3</v>
      </c>
      <c r="P4" s="15">
        <v>0.14799999999999999</v>
      </c>
      <c r="Q4" s="15">
        <v>2.9000000000000001E-2</v>
      </c>
      <c r="R4" s="15">
        <v>0.45400000000000001</v>
      </c>
      <c r="S4" s="15">
        <v>10.108000000000001</v>
      </c>
      <c r="U4" s="15">
        <v>0</v>
      </c>
      <c r="V4" s="15">
        <v>6090</v>
      </c>
    </row>
    <row r="5" spans="1:22" x14ac:dyDescent="0.25">
      <c r="B5" s="15" t="s">
        <v>136</v>
      </c>
      <c r="C5" s="15" t="s">
        <v>207</v>
      </c>
      <c r="D5" s="15" t="s">
        <v>209</v>
      </c>
      <c r="E5" s="15">
        <v>2023</v>
      </c>
      <c r="F5" s="15" t="s">
        <v>357</v>
      </c>
      <c r="G5" s="15" t="s">
        <v>133</v>
      </c>
      <c r="H5" s="15" t="s">
        <v>136</v>
      </c>
      <c r="I5" s="15" t="s">
        <v>139</v>
      </c>
      <c r="J5" s="15" t="s">
        <v>141</v>
      </c>
      <c r="M5" s="15">
        <v>0.27600000000000002</v>
      </c>
      <c r="N5" s="15">
        <v>0.50800000000000001</v>
      </c>
      <c r="O5" s="15">
        <v>7.0000000000000001E-3</v>
      </c>
      <c r="P5" s="15">
        <v>8.3000000000000004E-2</v>
      </c>
      <c r="Q5" s="15">
        <v>1.4E-2</v>
      </c>
      <c r="R5" s="15">
        <v>0.28499999999999998</v>
      </c>
      <c r="S5" s="15">
        <v>9.8640000000000008</v>
      </c>
      <c r="U5" s="15">
        <v>0</v>
      </c>
      <c r="V5" s="15">
        <v>6110</v>
      </c>
    </row>
    <row r="6" spans="1:22" x14ac:dyDescent="0.25">
      <c r="B6" s="15" t="s">
        <v>136</v>
      </c>
      <c r="C6" s="15" t="s">
        <v>207</v>
      </c>
      <c r="D6" s="15" t="s">
        <v>209</v>
      </c>
      <c r="E6" s="15">
        <v>2023</v>
      </c>
      <c r="F6" s="15" t="s">
        <v>358</v>
      </c>
      <c r="G6" s="15" t="s">
        <v>133</v>
      </c>
      <c r="H6" s="15" t="s">
        <v>136</v>
      </c>
      <c r="I6" s="15" t="s">
        <v>139</v>
      </c>
      <c r="J6" s="15" t="s">
        <v>141</v>
      </c>
      <c r="M6" s="15">
        <v>0.32200000000000001</v>
      </c>
      <c r="N6" s="15">
        <v>0.53100000000000003</v>
      </c>
      <c r="O6" s="15">
        <v>7.0000000000000001E-3</v>
      </c>
      <c r="P6" s="15">
        <v>0.122</v>
      </c>
      <c r="Q6" s="15">
        <v>1.7999999999999999E-2</v>
      </c>
      <c r="R6" s="15">
        <v>0.38300000000000001</v>
      </c>
      <c r="S6" s="15">
        <v>9.9730000000000008</v>
      </c>
      <c r="U6" s="15">
        <v>0</v>
      </c>
      <c r="V6" s="15">
        <v>6090</v>
      </c>
    </row>
    <row r="7" spans="1:22" x14ac:dyDescent="0.25">
      <c r="B7" s="15" t="s">
        <v>136</v>
      </c>
      <c r="C7" s="15" t="s">
        <v>207</v>
      </c>
      <c r="D7" s="15" t="s">
        <v>210</v>
      </c>
      <c r="E7" s="15">
        <v>2023</v>
      </c>
      <c r="F7" s="15" t="s">
        <v>357</v>
      </c>
      <c r="G7" s="15" t="s">
        <v>133</v>
      </c>
      <c r="H7" s="15" t="s">
        <v>136</v>
      </c>
      <c r="I7" s="15" t="s">
        <v>139</v>
      </c>
      <c r="J7" s="15" t="s">
        <v>141</v>
      </c>
      <c r="M7" s="15">
        <v>0.248</v>
      </c>
      <c r="N7" s="15">
        <v>0.48299999999999998</v>
      </c>
      <c r="O7" s="15">
        <v>6.0000000000000001E-3</v>
      </c>
      <c r="P7" s="15">
        <v>6.7000000000000004E-2</v>
      </c>
      <c r="Q7" s="15">
        <v>7.0000000000000001E-3</v>
      </c>
      <c r="R7" s="15">
        <v>0.24099999999999999</v>
      </c>
      <c r="S7" s="15">
        <v>9.6340000000000003</v>
      </c>
      <c r="U7" s="15">
        <v>0</v>
      </c>
      <c r="V7" s="15">
        <v>6110</v>
      </c>
    </row>
    <row r="8" spans="1:22" x14ac:dyDescent="0.25">
      <c r="B8" s="15" t="s">
        <v>136</v>
      </c>
      <c r="C8" s="15" t="s">
        <v>207</v>
      </c>
      <c r="D8" s="15" t="s">
        <v>210</v>
      </c>
      <c r="E8" s="15">
        <v>2023</v>
      </c>
      <c r="F8" s="15" t="s">
        <v>358</v>
      </c>
      <c r="G8" s="15" t="s">
        <v>133</v>
      </c>
      <c r="H8" s="15" t="s">
        <v>136</v>
      </c>
      <c r="I8" s="15" t="s">
        <v>139</v>
      </c>
      <c r="J8" s="15" t="s">
        <v>141</v>
      </c>
      <c r="M8" s="15">
        <v>0.28100000000000003</v>
      </c>
      <c r="N8" s="15">
        <v>0.5</v>
      </c>
      <c r="O8" s="15">
        <v>6.0000000000000001E-3</v>
      </c>
      <c r="P8" s="15">
        <v>9.1999999999999998E-2</v>
      </c>
      <c r="Q8" s="15">
        <v>7.0000000000000001E-3</v>
      </c>
      <c r="R8" s="15">
        <v>0.30599999999999999</v>
      </c>
      <c r="S8" s="15">
        <v>9.7240000000000002</v>
      </c>
      <c r="U8" s="15">
        <v>0</v>
      </c>
      <c r="V8" s="15">
        <v>6090</v>
      </c>
    </row>
    <row r="9" spans="1:22" x14ac:dyDescent="0.25">
      <c r="B9" s="15" t="s">
        <v>136</v>
      </c>
      <c r="C9" s="15" t="s">
        <v>207</v>
      </c>
      <c r="D9" s="15" t="s">
        <v>211</v>
      </c>
      <c r="E9" s="15">
        <v>2023</v>
      </c>
      <c r="F9" s="15" t="s">
        <v>357</v>
      </c>
      <c r="G9" s="15" t="s">
        <v>133</v>
      </c>
      <c r="H9" s="15" t="s">
        <v>136</v>
      </c>
      <c r="I9" s="15" t="s">
        <v>139</v>
      </c>
      <c r="J9" s="15" t="s">
        <v>141</v>
      </c>
      <c r="M9" s="15">
        <v>0.23799999999999999</v>
      </c>
      <c r="N9" s="15">
        <v>0.48899999999999999</v>
      </c>
      <c r="O9" s="15">
        <v>6.0000000000000001E-3</v>
      </c>
      <c r="P9" s="15">
        <v>6.2E-2</v>
      </c>
      <c r="Q9" s="15">
        <v>4.0000000000000001E-3</v>
      </c>
      <c r="R9" s="15">
        <v>0.223</v>
      </c>
      <c r="S9" s="15">
        <v>9.6340000000000003</v>
      </c>
      <c r="U9" s="15">
        <v>0</v>
      </c>
      <c r="V9" s="15">
        <v>6110</v>
      </c>
    </row>
    <row r="10" spans="1:22" x14ac:dyDescent="0.25">
      <c r="B10" s="15" t="s">
        <v>136</v>
      </c>
      <c r="C10" s="15" t="s">
        <v>207</v>
      </c>
      <c r="D10" s="15" t="s">
        <v>211</v>
      </c>
      <c r="E10" s="15">
        <v>2023</v>
      </c>
      <c r="F10" s="15" t="s">
        <v>358</v>
      </c>
      <c r="G10" s="15" t="s">
        <v>133</v>
      </c>
      <c r="H10" s="15" t="s">
        <v>136</v>
      </c>
      <c r="I10" s="15" t="s">
        <v>139</v>
      </c>
      <c r="J10" s="15" t="s">
        <v>141</v>
      </c>
      <c r="M10" s="15">
        <v>0.26300000000000001</v>
      </c>
      <c r="N10" s="15">
        <v>0.498</v>
      </c>
      <c r="O10" s="15">
        <v>6.0000000000000001E-3</v>
      </c>
      <c r="P10" s="15">
        <v>7.9000000000000001E-2</v>
      </c>
      <c r="Q10" s="15">
        <v>3.0000000000000001E-3</v>
      </c>
      <c r="R10" s="15">
        <v>0.27400000000000002</v>
      </c>
      <c r="S10" s="15">
        <v>9.7260000000000009</v>
      </c>
      <c r="U10" s="15">
        <v>0</v>
      </c>
      <c r="V10" s="15">
        <v>6100</v>
      </c>
    </row>
    <row r="11" spans="1:22" x14ac:dyDescent="0.25">
      <c r="B11" s="15" t="s">
        <v>136</v>
      </c>
      <c r="C11" s="15" t="s">
        <v>207</v>
      </c>
      <c r="D11" s="15" t="s">
        <v>212</v>
      </c>
      <c r="E11" s="15">
        <v>2023</v>
      </c>
      <c r="F11" s="15" t="s">
        <v>357</v>
      </c>
      <c r="G11" s="15" t="s">
        <v>133</v>
      </c>
      <c r="H11" s="15" t="s">
        <v>136</v>
      </c>
      <c r="I11" s="15" t="s">
        <v>139</v>
      </c>
      <c r="J11" s="15" t="s">
        <v>141</v>
      </c>
      <c r="M11" s="15">
        <v>0.23400000000000001</v>
      </c>
      <c r="N11" s="15">
        <v>0.47799999999999998</v>
      </c>
      <c r="O11" s="15">
        <v>6.0000000000000001E-3</v>
      </c>
      <c r="P11" s="15">
        <v>5.8999999999999997E-2</v>
      </c>
      <c r="Q11" s="15">
        <v>3.0000000000000001E-3</v>
      </c>
      <c r="R11" s="15">
        <v>0.217</v>
      </c>
      <c r="S11" s="15">
        <v>9.4339999999999993</v>
      </c>
      <c r="U11" s="15">
        <v>0</v>
      </c>
      <c r="V11" s="15">
        <v>6110</v>
      </c>
    </row>
    <row r="12" spans="1:22" x14ac:dyDescent="0.25">
      <c r="B12" s="15" t="s">
        <v>136</v>
      </c>
      <c r="C12" s="15" t="s">
        <v>207</v>
      </c>
      <c r="D12" s="15" t="s">
        <v>212</v>
      </c>
      <c r="E12" s="15">
        <v>2023</v>
      </c>
      <c r="F12" s="15" t="s">
        <v>358</v>
      </c>
      <c r="G12" s="15" t="s">
        <v>133</v>
      </c>
      <c r="H12" s="15" t="s">
        <v>136</v>
      </c>
      <c r="I12" s="15" t="s">
        <v>139</v>
      </c>
      <c r="J12" s="15" t="s">
        <v>141</v>
      </c>
      <c r="M12" s="15">
        <v>0.252</v>
      </c>
      <c r="N12" s="15">
        <v>0.48499999999999999</v>
      </c>
      <c r="O12" s="15">
        <v>6.0000000000000001E-3</v>
      </c>
      <c r="P12" s="15">
        <v>7.1999999999999995E-2</v>
      </c>
      <c r="Q12" s="15">
        <v>1E-3</v>
      </c>
      <c r="R12" s="15">
        <v>0.254</v>
      </c>
      <c r="S12" s="15">
        <v>9.5500000000000007</v>
      </c>
      <c r="U12" s="15">
        <v>0</v>
      </c>
      <c r="V12" s="15">
        <v>6100</v>
      </c>
    </row>
    <row r="13" spans="1:22" x14ac:dyDescent="0.25">
      <c r="B13" s="15" t="s">
        <v>136</v>
      </c>
      <c r="C13" s="15" t="s">
        <v>207</v>
      </c>
      <c r="D13" s="15" t="s">
        <v>213</v>
      </c>
      <c r="E13" s="15">
        <v>2023</v>
      </c>
      <c r="F13" s="15" t="s">
        <v>357</v>
      </c>
      <c r="G13" s="15" t="s">
        <v>133</v>
      </c>
      <c r="H13" s="15" t="s">
        <v>136</v>
      </c>
      <c r="I13" s="15" t="s">
        <v>139</v>
      </c>
      <c r="J13" s="15" t="s">
        <v>141</v>
      </c>
      <c r="M13" s="15">
        <v>0.23499999999999999</v>
      </c>
      <c r="N13" s="15">
        <v>0.47899999999999998</v>
      </c>
      <c r="O13" s="15">
        <v>6.0000000000000001E-3</v>
      </c>
      <c r="P13" s="15">
        <v>5.7000000000000002E-2</v>
      </c>
      <c r="Q13" s="15">
        <v>3.0000000000000001E-3</v>
      </c>
      <c r="R13" s="15">
        <v>0.217</v>
      </c>
      <c r="S13" s="15">
        <v>9.4339999999999993</v>
      </c>
      <c r="U13" s="15">
        <v>0</v>
      </c>
      <c r="V13" s="15">
        <v>6110</v>
      </c>
    </row>
    <row r="14" spans="1:22" x14ac:dyDescent="0.25">
      <c r="B14" s="15" t="s">
        <v>136</v>
      </c>
      <c r="C14" s="15" t="s">
        <v>207</v>
      </c>
      <c r="D14" s="15" t="s">
        <v>213</v>
      </c>
      <c r="E14" s="15">
        <v>2023</v>
      </c>
      <c r="F14" s="15" t="s">
        <v>358</v>
      </c>
      <c r="G14" s="15" t="s">
        <v>133</v>
      </c>
      <c r="H14" s="15" t="s">
        <v>136</v>
      </c>
      <c r="I14" s="15" t="s">
        <v>139</v>
      </c>
      <c r="J14" s="15" t="s">
        <v>141</v>
      </c>
      <c r="M14" s="15">
        <v>0.248</v>
      </c>
      <c r="N14" s="15">
        <v>0.48399999999999999</v>
      </c>
      <c r="O14" s="15">
        <v>6.0000000000000001E-3</v>
      </c>
      <c r="P14" s="15">
        <v>6.8000000000000005E-2</v>
      </c>
      <c r="Q14" s="15">
        <v>1E-3</v>
      </c>
      <c r="R14" s="15">
        <v>0.24399999999999999</v>
      </c>
      <c r="S14" s="15">
        <v>9.5510000000000002</v>
      </c>
      <c r="U14" s="15">
        <v>0</v>
      </c>
      <c r="V14" s="15">
        <v>6100</v>
      </c>
    </row>
    <row r="15" spans="1:22" x14ac:dyDescent="0.25">
      <c r="B15" s="15" t="s">
        <v>136</v>
      </c>
      <c r="C15" s="15" t="s">
        <v>207</v>
      </c>
      <c r="D15" s="15" t="s">
        <v>214</v>
      </c>
      <c r="E15" s="15">
        <v>2023</v>
      </c>
      <c r="F15" s="15" t="s">
        <v>357</v>
      </c>
      <c r="G15" s="15" t="s">
        <v>133</v>
      </c>
      <c r="H15" s="15" t="s">
        <v>136</v>
      </c>
      <c r="I15" s="15" t="s">
        <v>139</v>
      </c>
      <c r="J15" s="15" t="s">
        <v>141</v>
      </c>
      <c r="M15" s="15">
        <v>0.24099999999999999</v>
      </c>
      <c r="N15" s="15">
        <v>0.49299999999999999</v>
      </c>
      <c r="O15" s="15">
        <v>6.0000000000000001E-3</v>
      </c>
      <c r="P15" s="15">
        <v>5.8000000000000003E-2</v>
      </c>
      <c r="Q15" s="15">
        <v>3.0000000000000001E-3</v>
      </c>
      <c r="R15" s="15">
        <v>0.221</v>
      </c>
      <c r="S15" s="15">
        <v>9.2490000000000006</v>
      </c>
      <c r="U15" s="15">
        <v>0</v>
      </c>
      <c r="V15" s="15">
        <v>6110</v>
      </c>
    </row>
    <row r="16" spans="1:22" x14ac:dyDescent="0.25">
      <c r="B16" s="15" t="s">
        <v>136</v>
      </c>
      <c r="C16" s="15" t="s">
        <v>207</v>
      </c>
      <c r="D16" s="15" t="s">
        <v>214</v>
      </c>
      <c r="E16" s="15">
        <v>2023</v>
      </c>
      <c r="F16" s="15" t="s">
        <v>358</v>
      </c>
      <c r="G16" s="15" t="s">
        <v>133</v>
      </c>
      <c r="H16" s="15" t="s">
        <v>136</v>
      </c>
      <c r="I16" s="15" t="s">
        <v>139</v>
      </c>
      <c r="J16" s="15" t="s">
        <v>141</v>
      </c>
      <c r="M16" s="15">
        <v>0.251</v>
      </c>
      <c r="N16" s="15">
        <v>0.49399999999999999</v>
      </c>
      <c r="O16" s="15">
        <v>6.0000000000000001E-3</v>
      </c>
      <c r="P16" s="15">
        <v>6.7000000000000004E-2</v>
      </c>
      <c r="Q16" s="15">
        <v>0</v>
      </c>
      <c r="R16" s="15">
        <v>0.25</v>
      </c>
      <c r="S16" s="15">
        <v>9.3789999999999996</v>
      </c>
      <c r="U16" s="15">
        <v>0</v>
      </c>
      <c r="V16" s="15">
        <v>6100</v>
      </c>
    </row>
    <row r="17" spans="2:22" x14ac:dyDescent="0.25">
      <c r="B17" s="15" t="s">
        <v>136</v>
      </c>
      <c r="C17" s="15" t="s">
        <v>207</v>
      </c>
      <c r="D17" s="15" t="s">
        <v>215</v>
      </c>
      <c r="E17" s="15">
        <v>2023</v>
      </c>
      <c r="F17" s="15" t="s">
        <v>357</v>
      </c>
      <c r="G17" s="15" t="s">
        <v>133</v>
      </c>
      <c r="H17" s="15" t="s">
        <v>136</v>
      </c>
      <c r="I17" s="15" t="s">
        <v>139</v>
      </c>
      <c r="J17" s="15" t="s">
        <v>141</v>
      </c>
      <c r="M17" s="15">
        <v>0.26</v>
      </c>
      <c r="N17" s="15">
        <v>0.58299999999999996</v>
      </c>
      <c r="O17" s="15">
        <v>7.0000000000000001E-3</v>
      </c>
      <c r="P17" s="15">
        <v>6.0999999999999999E-2</v>
      </c>
      <c r="Q17" s="15">
        <v>3.0000000000000001E-3</v>
      </c>
      <c r="R17" s="15">
        <v>0.23699999999999999</v>
      </c>
      <c r="S17" s="15">
        <v>9.2490000000000006</v>
      </c>
      <c r="U17" s="15">
        <v>0</v>
      </c>
      <c r="V17" s="15">
        <v>6110</v>
      </c>
    </row>
    <row r="18" spans="2:22" x14ac:dyDescent="0.25">
      <c r="B18" s="15" t="s">
        <v>136</v>
      </c>
      <c r="C18" s="15" t="s">
        <v>207</v>
      </c>
      <c r="D18" s="15" t="s">
        <v>215</v>
      </c>
      <c r="E18" s="15">
        <v>2023</v>
      </c>
      <c r="F18" s="15" t="s">
        <v>358</v>
      </c>
      <c r="G18" s="15" t="s">
        <v>133</v>
      </c>
      <c r="H18" s="15" t="s">
        <v>136</v>
      </c>
      <c r="I18" s="15" t="s">
        <v>139</v>
      </c>
      <c r="J18" s="15" t="s">
        <v>141</v>
      </c>
      <c r="M18" s="15">
        <v>0.26800000000000002</v>
      </c>
      <c r="N18" s="15">
        <v>0.58399999999999996</v>
      </c>
      <c r="O18" s="15">
        <v>7.0000000000000001E-3</v>
      </c>
      <c r="P18" s="15">
        <v>6.6000000000000003E-2</v>
      </c>
      <c r="Q18" s="15">
        <v>0</v>
      </c>
      <c r="R18" s="15">
        <v>0.25700000000000001</v>
      </c>
      <c r="S18" s="15">
        <v>9.3800000000000008</v>
      </c>
      <c r="U18" s="15">
        <v>0</v>
      </c>
      <c r="V18" s="15">
        <v>6100</v>
      </c>
    </row>
    <row r="19" spans="2:22" x14ac:dyDescent="0.25">
      <c r="B19" s="15" t="s">
        <v>136</v>
      </c>
      <c r="C19" s="15" t="s">
        <v>207</v>
      </c>
      <c r="D19" s="15" t="s">
        <v>216</v>
      </c>
      <c r="E19" s="15">
        <v>2023</v>
      </c>
      <c r="F19" s="15" t="s">
        <v>357</v>
      </c>
      <c r="G19" s="15" t="s">
        <v>133</v>
      </c>
      <c r="H19" s="15" t="s">
        <v>136</v>
      </c>
      <c r="I19" s="15" t="s">
        <v>139</v>
      </c>
      <c r="J19" s="15" t="s">
        <v>141</v>
      </c>
      <c r="M19" s="15">
        <v>0.28100000000000003</v>
      </c>
      <c r="N19" s="15">
        <v>0.58299999999999996</v>
      </c>
      <c r="O19" s="15">
        <v>7.0000000000000001E-3</v>
      </c>
      <c r="P19" s="15">
        <v>6.5000000000000002E-2</v>
      </c>
      <c r="Q19" s="15">
        <v>4.0000000000000001E-3</v>
      </c>
      <c r="R19" s="15">
        <v>0.26800000000000002</v>
      </c>
      <c r="S19" s="15">
        <v>9.1359999999999992</v>
      </c>
      <c r="U19" s="15">
        <v>0</v>
      </c>
      <c r="V19" s="15">
        <v>6110</v>
      </c>
    </row>
    <row r="20" spans="2:22" x14ac:dyDescent="0.25">
      <c r="B20" s="15" t="s">
        <v>136</v>
      </c>
      <c r="C20" s="15" t="s">
        <v>207</v>
      </c>
      <c r="D20" s="15" t="s">
        <v>216</v>
      </c>
      <c r="E20" s="15">
        <v>2023</v>
      </c>
      <c r="F20" s="15" t="s">
        <v>358</v>
      </c>
      <c r="G20" s="15" t="s">
        <v>133</v>
      </c>
      <c r="H20" s="15" t="s">
        <v>136</v>
      </c>
      <c r="I20" s="15" t="s">
        <v>139</v>
      </c>
      <c r="J20" s="15" t="s">
        <v>141</v>
      </c>
      <c r="M20" s="15">
        <v>0.27900000000000003</v>
      </c>
      <c r="N20" s="15">
        <v>0.56499999999999995</v>
      </c>
      <c r="O20" s="15">
        <v>7.0000000000000001E-3</v>
      </c>
      <c r="P20" s="15">
        <v>7.0000000000000007E-2</v>
      </c>
      <c r="Q20" s="15">
        <v>1E-3</v>
      </c>
      <c r="R20" s="15">
        <v>0.27700000000000002</v>
      </c>
      <c r="S20" s="15">
        <v>9.2479999999999993</v>
      </c>
      <c r="U20" s="15">
        <v>0</v>
      </c>
      <c r="V20" s="15">
        <v>6100</v>
      </c>
    </row>
    <row r="21" spans="2:22" x14ac:dyDescent="0.25">
      <c r="B21" s="15" t="s">
        <v>136</v>
      </c>
      <c r="C21" s="15" t="s">
        <v>207</v>
      </c>
      <c r="D21" s="15" t="s">
        <v>217</v>
      </c>
      <c r="E21" s="15">
        <v>2023</v>
      </c>
      <c r="F21" s="15" t="s">
        <v>357</v>
      </c>
      <c r="G21" s="15" t="s">
        <v>133</v>
      </c>
      <c r="H21" s="15" t="s">
        <v>136</v>
      </c>
      <c r="I21" s="15" t="s">
        <v>139</v>
      </c>
      <c r="J21" s="15" t="s">
        <v>141</v>
      </c>
      <c r="M21" s="15">
        <v>0.34300000000000003</v>
      </c>
      <c r="N21" s="15">
        <v>0.73399999999999999</v>
      </c>
      <c r="O21" s="15">
        <v>8.9999999999999993E-3</v>
      </c>
      <c r="P21" s="15">
        <v>7.5999999999999998E-2</v>
      </c>
      <c r="Q21" s="15">
        <v>6.0000000000000001E-3</v>
      </c>
      <c r="R21" s="15">
        <v>0.32100000000000001</v>
      </c>
      <c r="S21" s="15">
        <v>9.1359999999999992</v>
      </c>
      <c r="U21" s="15">
        <v>0</v>
      </c>
      <c r="V21" s="15">
        <v>6110</v>
      </c>
    </row>
    <row r="22" spans="2:22" x14ac:dyDescent="0.25">
      <c r="B22" s="15" t="s">
        <v>136</v>
      </c>
      <c r="C22" s="15" t="s">
        <v>207</v>
      </c>
      <c r="D22" s="15" t="s">
        <v>217</v>
      </c>
      <c r="E22" s="15">
        <v>2023</v>
      </c>
      <c r="F22" s="15" t="s">
        <v>358</v>
      </c>
      <c r="G22" s="15" t="s">
        <v>133</v>
      </c>
      <c r="H22" s="15" t="s">
        <v>136</v>
      </c>
      <c r="I22" s="15" t="s">
        <v>139</v>
      </c>
      <c r="J22" s="15" t="s">
        <v>141</v>
      </c>
      <c r="M22" s="15">
        <v>0.32500000000000001</v>
      </c>
      <c r="N22" s="15">
        <v>0.68600000000000005</v>
      </c>
      <c r="O22" s="15">
        <v>8.9999999999999993E-3</v>
      </c>
      <c r="P22" s="15">
        <v>7.6999999999999999E-2</v>
      </c>
      <c r="Q22" s="15">
        <v>2E-3</v>
      </c>
      <c r="R22" s="15">
        <v>0.317</v>
      </c>
      <c r="S22" s="15">
        <v>9.2479999999999993</v>
      </c>
      <c r="U22" s="15">
        <v>0</v>
      </c>
      <c r="V22" s="15">
        <v>6100</v>
      </c>
    </row>
    <row r="23" spans="2:22" x14ac:dyDescent="0.25">
      <c r="B23" s="15" t="s">
        <v>136</v>
      </c>
      <c r="C23" s="15" t="s">
        <v>207</v>
      </c>
      <c r="D23" s="15" t="s">
        <v>218</v>
      </c>
      <c r="E23" s="15">
        <v>2023</v>
      </c>
      <c r="F23" s="15" t="s">
        <v>357</v>
      </c>
      <c r="G23" s="15" t="s">
        <v>133</v>
      </c>
      <c r="H23" s="15" t="s">
        <v>136</v>
      </c>
      <c r="I23" s="15" t="s">
        <v>139</v>
      </c>
      <c r="J23" s="15" t="s">
        <v>141</v>
      </c>
      <c r="M23" s="15">
        <v>0.45200000000000001</v>
      </c>
      <c r="N23" s="15">
        <v>0.93200000000000005</v>
      </c>
      <c r="O23" s="15">
        <v>1.2E-2</v>
      </c>
      <c r="P23" s="15">
        <v>9.4E-2</v>
      </c>
      <c r="Q23" s="15">
        <v>1.0999999999999999E-2</v>
      </c>
      <c r="R23" s="15">
        <v>0.432</v>
      </c>
      <c r="S23" s="15">
        <v>9.0679999999999996</v>
      </c>
      <c r="U23" s="15">
        <v>6.9000000000000006E-2</v>
      </c>
      <c r="V23" s="15">
        <v>6110</v>
      </c>
    </row>
    <row r="24" spans="2:22" x14ac:dyDescent="0.25">
      <c r="B24" s="15" t="s">
        <v>136</v>
      </c>
      <c r="C24" s="15" t="s">
        <v>207</v>
      </c>
      <c r="D24" s="15" t="s">
        <v>218</v>
      </c>
      <c r="E24" s="15">
        <v>2023</v>
      </c>
      <c r="F24" s="15" t="s">
        <v>358</v>
      </c>
      <c r="G24" s="15" t="s">
        <v>133</v>
      </c>
      <c r="H24" s="15" t="s">
        <v>136</v>
      </c>
      <c r="I24" s="15" t="s">
        <v>139</v>
      </c>
      <c r="J24" s="15" t="s">
        <v>141</v>
      </c>
      <c r="M24" s="15">
        <v>0.39900000000000002</v>
      </c>
      <c r="N24" s="15">
        <v>0.85599999999999998</v>
      </c>
      <c r="O24" s="15">
        <v>1.0999999999999999E-2</v>
      </c>
      <c r="P24" s="15">
        <v>9.2999999999999999E-2</v>
      </c>
      <c r="Q24" s="15">
        <v>3.0000000000000001E-3</v>
      </c>
      <c r="R24" s="15">
        <v>0.38800000000000001</v>
      </c>
      <c r="S24" s="15">
        <v>9.1579999999999995</v>
      </c>
      <c r="U24" s="15">
        <v>6.9000000000000006E-2</v>
      </c>
      <c r="V24" s="15">
        <v>6090</v>
      </c>
    </row>
    <row r="25" spans="2:22" x14ac:dyDescent="0.25">
      <c r="B25" s="15" t="s">
        <v>136</v>
      </c>
      <c r="C25" s="15" t="s">
        <v>207</v>
      </c>
      <c r="D25" s="15" t="s">
        <v>219</v>
      </c>
      <c r="E25" s="15">
        <v>2023</v>
      </c>
      <c r="F25" s="15" t="s">
        <v>357</v>
      </c>
      <c r="G25" s="15" t="s">
        <v>133</v>
      </c>
      <c r="H25" s="15" t="s">
        <v>136</v>
      </c>
      <c r="I25" s="15" t="s">
        <v>139</v>
      </c>
      <c r="J25" s="15" t="s">
        <v>141</v>
      </c>
      <c r="M25" s="15">
        <v>0.71899999999999997</v>
      </c>
      <c r="N25" s="15">
        <v>1.448</v>
      </c>
      <c r="O25" s="15">
        <v>1.9E-2</v>
      </c>
      <c r="P25" s="15">
        <v>0.14799999999999999</v>
      </c>
      <c r="Q25" s="15">
        <v>2.4E-2</v>
      </c>
      <c r="R25" s="15">
        <v>0.69399999999999995</v>
      </c>
      <c r="S25" s="15">
        <v>9.0679999999999996</v>
      </c>
      <c r="U25" s="15">
        <v>6.9000000000000006E-2</v>
      </c>
      <c r="V25" s="15">
        <v>6110</v>
      </c>
    </row>
    <row r="26" spans="2:22" x14ac:dyDescent="0.25">
      <c r="B26" s="15" t="s">
        <v>136</v>
      </c>
      <c r="C26" s="15" t="s">
        <v>207</v>
      </c>
      <c r="D26" s="15" t="s">
        <v>219</v>
      </c>
      <c r="E26" s="15">
        <v>2023</v>
      </c>
      <c r="F26" s="15" t="s">
        <v>358</v>
      </c>
      <c r="G26" s="15" t="s">
        <v>133</v>
      </c>
      <c r="H26" s="15" t="s">
        <v>136</v>
      </c>
      <c r="I26" s="15" t="s">
        <v>139</v>
      </c>
      <c r="J26" s="15" t="s">
        <v>141</v>
      </c>
      <c r="M26" s="15">
        <v>0.55900000000000005</v>
      </c>
      <c r="N26" s="15">
        <v>1.181</v>
      </c>
      <c r="O26" s="15">
        <v>1.4999999999999999E-2</v>
      </c>
      <c r="P26" s="15">
        <v>0.123</v>
      </c>
      <c r="Q26" s="15">
        <v>0.01</v>
      </c>
      <c r="R26" s="15">
        <v>0.52100000000000002</v>
      </c>
      <c r="S26" s="15">
        <v>9.1590000000000007</v>
      </c>
      <c r="U26" s="15">
        <v>6.9000000000000006E-2</v>
      </c>
      <c r="V26" s="15">
        <v>6090</v>
      </c>
    </row>
    <row r="27" spans="2:22" x14ac:dyDescent="0.25">
      <c r="B27" s="15" t="s">
        <v>136</v>
      </c>
      <c r="C27" s="15" t="s">
        <v>207</v>
      </c>
      <c r="D27" s="15" t="s">
        <v>220</v>
      </c>
      <c r="E27" s="15">
        <v>2023</v>
      </c>
      <c r="F27" s="15" t="s">
        <v>357</v>
      </c>
      <c r="G27" s="15" t="s">
        <v>133</v>
      </c>
      <c r="H27" s="15" t="s">
        <v>136</v>
      </c>
      <c r="I27" s="15" t="s">
        <v>139</v>
      </c>
      <c r="J27" s="15" t="s">
        <v>141</v>
      </c>
      <c r="M27" s="15">
        <v>1.1499999999999999</v>
      </c>
      <c r="N27" s="15">
        <v>1.889</v>
      </c>
      <c r="O27" s="15">
        <v>2.4E-2</v>
      </c>
      <c r="P27" s="15">
        <v>0.32400000000000001</v>
      </c>
      <c r="Q27" s="15">
        <v>5.8999999999999997E-2</v>
      </c>
      <c r="R27" s="15">
        <v>1.419</v>
      </c>
      <c r="S27" s="15">
        <v>9.1440000000000001</v>
      </c>
      <c r="U27" s="15">
        <v>5.9370000000000003</v>
      </c>
      <c r="V27" s="15">
        <v>6110</v>
      </c>
    </row>
    <row r="28" spans="2:22" x14ac:dyDescent="0.25">
      <c r="B28" s="15" t="s">
        <v>136</v>
      </c>
      <c r="C28" s="15" t="s">
        <v>207</v>
      </c>
      <c r="D28" s="15" t="s">
        <v>220</v>
      </c>
      <c r="E28" s="15">
        <v>2023</v>
      </c>
      <c r="F28" s="15" t="s">
        <v>358</v>
      </c>
      <c r="G28" s="15" t="s">
        <v>133</v>
      </c>
      <c r="H28" s="15" t="s">
        <v>136</v>
      </c>
      <c r="I28" s="15" t="s">
        <v>139</v>
      </c>
      <c r="J28" s="15" t="s">
        <v>141</v>
      </c>
      <c r="M28" s="15">
        <v>0.83099999999999996</v>
      </c>
      <c r="N28" s="15">
        <v>1.508</v>
      </c>
      <c r="O28" s="15">
        <v>1.9E-2</v>
      </c>
      <c r="P28" s="15">
        <v>0.20599999999999999</v>
      </c>
      <c r="Q28" s="15">
        <v>3.7999999999999999E-2</v>
      </c>
      <c r="R28" s="15">
        <v>0.89300000000000002</v>
      </c>
      <c r="S28" s="15">
        <v>9.2420000000000009</v>
      </c>
      <c r="U28" s="15">
        <v>5.9080000000000004</v>
      </c>
      <c r="V28" s="15">
        <v>6090</v>
      </c>
    </row>
    <row r="29" spans="2:22" x14ac:dyDescent="0.25">
      <c r="B29" s="15" t="s">
        <v>136</v>
      </c>
      <c r="C29" s="15" t="s">
        <v>207</v>
      </c>
      <c r="D29" s="15" t="s">
        <v>221</v>
      </c>
      <c r="E29" s="15">
        <v>2023</v>
      </c>
      <c r="F29" s="15" t="s">
        <v>357</v>
      </c>
      <c r="G29" s="15" t="s">
        <v>133</v>
      </c>
      <c r="H29" s="15" t="s">
        <v>136</v>
      </c>
      <c r="I29" s="15" t="s">
        <v>139</v>
      </c>
      <c r="J29" s="15" t="s">
        <v>141</v>
      </c>
      <c r="M29" s="15">
        <v>1.873</v>
      </c>
      <c r="N29" s="15">
        <v>2.54</v>
      </c>
      <c r="O29" s="15">
        <v>3.2000000000000001E-2</v>
      </c>
      <c r="P29" s="15">
        <v>0.81</v>
      </c>
      <c r="Q29" s="15">
        <v>0.14699999999999999</v>
      </c>
      <c r="R29" s="15">
        <v>2.6379999999999999</v>
      </c>
      <c r="S29" s="15">
        <v>9.1449999999999996</v>
      </c>
      <c r="U29" s="15">
        <v>5.9370000000000003</v>
      </c>
      <c r="V29" s="15">
        <v>6110</v>
      </c>
    </row>
    <row r="30" spans="2:22" x14ac:dyDescent="0.25">
      <c r="B30" s="15" t="s">
        <v>136</v>
      </c>
      <c r="C30" s="15" t="s">
        <v>207</v>
      </c>
      <c r="D30" s="15" t="s">
        <v>221</v>
      </c>
      <c r="E30" s="15">
        <v>2023</v>
      </c>
      <c r="F30" s="15" t="s">
        <v>358</v>
      </c>
      <c r="G30" s="15" t="s">
        <v>133</v>
      </c>
      <c r="H30" s="15" t="s">
        <v>136</v>
      </c>
      <c r="I30" s="15" t="s">
        <v>139</v>
      </c>
      <c r="J30" s="15" t="s">
        <v>141</v>
      </c>
      <c r="M30" s="15">
        <v>1.3620000000000001</v>
      </c>
      <c r="N30" s="15">
        <v>2.1469999999999998</v>
      </c>
      <c r="O30" s="15">
        <v>2.8000000000000001E-2</v>
      </c>
      <c r="P30" s="15">
        <v>0.42099999999999999</v>
      </c>
      <c r="Q30" s="15">
        <v>8.7999999999999995E-2</v>
      </c>
      <c r="R30" s="15">
        <v>1.6779999999999999</v>
      </c>
      <c r="S30" s="15">
        <v>9.2439999999999998</v>
      </c>
      <c r="U30" s="15">
        <v>5.907</v>
      </c>
      <c r="V30" s="15">
        <v>6090</v>
      </c>
    </row>
    <row r="31" spans="2:22" x14ac:dyDescent="0.25">
      <c r="B31" s="15" t="s">
        <v>136</v>
      </c>
      <c r="C31" s="15" t="s">
        <v>207</v>
      </c>
      <c r="D31" s="15" t="s">
        <v>222</v>
      </c>
      <c r="E31" s="15">
        <v>2023</v>
      </c>
      <c r="F31" s="15" t="s">
        <v>357</v>
      </c>
      <c r="G31" s="15" t="s">
        <v>133</v>
      </c>
      <c r="H31" s="15" t="s">
        <v>136</v>
      </c>
      <c r="I31" s="15" t="s">
        <v>139</v>
      </c>
      <c r="J31" s="15" t="s">
        <v>141</v>
      </c>
      <c r="M31" s="15">
        <v>2.456</v>
      </c>
      <c r="N31" s="15">
        <v>2.7909999999999999</v>
      </c>
      <c r="O31" s="15">
        <v>3.5999999999999997E-2</v>
      </c>
      <c r="P31" s="15">
        <v>1.474</v>
      </c>
      <c r="Q31" s="15">
        <v>0.35099999999999998</v>
      </c>
      <c r="R31" s="15">
        <v>3.65</v>
      </c>
      <c r="S31" s="15">
        <v>9.4009999999999998</v>
      </c>
      <c r="U31" s="15">
        <v>30.196999999999999</v>
      </c>
      <c r="V31" s="15">
        <v>6110</v>
      </c>
    </row>
    <row r="32" spans="2:22" x14ac:dyDescent="0.25">
      <c r="B32" s="15" t="s">
        <v>136</v>
      </c>
      <c r="C32" s="15" t="s">
        <v>207</v>
      </c>
      <c r="D32" s="15" t="s">
        <v>222</v>
      </c>
      <c r="E32" s="15">
        <v>2023</v>
      </c>
      <c r="F32" s="15" t="s">
        <v>358</v>
      </c>
      <c r="G32" s="15" t="s">
        <v>133</v>
      </c>
      <c r="H32" s="15" t="s">
        <v>136</v>
      </c>
      <c r="I32" s="15" t="s">
        <v>139</v>
      </c>
      <c r="J32" s="15" t="s">
        <v>141</v>
      </c>
      <c r="M32" s="15">
        <v>1.9179999999999999</v>
      </c>
      <c r="N32" s="15">
        <v>2.5830000000000002</v>
      </c>
      <c r="O32" s="15">
        <v>3.3000000000000002E-2</v>
      </c>
      <c r="P32" s="15">
        <v>0.86699999999999999</v>
      </c>
      <c r="Q32" s="15">
        <v>0.182</v>
      </c>
      <c r="R32" s="15">
        <v>2.68</v>
      </c>
      <c r="S32" s="15">
        <v>9.4819999999999993</v>
      </c>
      <c r="U32" s="15">
        <v>29.954000000000001</v>
      </c>
      <c r="V32" s="15">
        <v>6090</v>
      </c>
    </row>
    <row r="33" spans="2:22" x14ac:dyDescent="0.25">
      <c r="B33" s="15" t="s">
        <v>136</v>
      </c>
      <c r="C33" s="15" t="s">
        <v>207</v>
      </c>
      <c r="D33" s="15" t="s">
        <v>223</v>
      </c>
      <c r="E33" s="15">
        <v>2023</v>
      </c>
      <c r="F33" s="15" t="s">
        <v>357</v>
      </c>
      <c r="G33" s="15" t="s">
        <v>133</v>
      </c>
      <c r="H33" s="15" t="s">
        <v>136</v>
      </c>
      <c r="I33" s="15" t="s">
        <v>139</v>
      </c>
      <c r="J33" s="15" t="s">
        <v>141</v>
      </c>
      <c r="M33" s="15">
        <v>2.629</v>
      </c>
      <c r="N33" s="15">
        <v>2.698</v>
      </c>
      <c r="O33" s="15">
        <v>3.4000000000000002E-2</v>
      </c>
      <c r="P33" s="15">
        <v>1.7969999999999999</v>
      </c>
      <c r="Q33" s="15">
        <v>0.62</v>
      </c>
      <c r="R33" s="15">
        <v>3.8149999999999999</v>
      </c>
      <c r="S33" s="15">
        <v>9.4009999999999998</v>
      </c>
      <c r="U33" s="15">
        <v>30.196999999999999</v>
      </c>
      <c r="V33" s="15">
        <v>6120</v>
      </c>
    </row>
    <row r="34" spans="2:22" x14ac:dyDescent="0.25">
      <c r="B34" s="15" t="s">
        <v>136</v>
      </c>
      <c r="C34" s="15" t="s">
        <v>207</v>
      </c>
      <c r="D34" s="15" t="s">
        <v>223</v>
      </c>
      <c r="E34" s="15">
        <v>2023</v>
      </c>
      <c r="F34" s="15" t="s">
        <v>358</v>
      </c>
      <c r="G34" s="15" t="s">
        <v>133</v>
      </c>
      <c r="H34" s="15" t="s">
        <v>136</v>
      </c>
      <c r="I34" s="15" t="s">
        <v>139</v>
      </c>
      <c r="J34" s="15" t="s">
        <v>141</v>
      </c>
      <c r="M34" s="15">
        <v>2.33</v>
      </c>
      <c r="N34" s="15">
        <v>2.7120000000000002</v>
      </c>
      <c r="O34" s="15">
        <v>3.5000000000000003E-2</v>
      </c>
      <c r="P34" s="15">
        <v>1.351</v>
      </c>
      <c r="Q34" s="15">
        <v>0.36099999999999999</v>
      </c>
      <c r="R34" s="15">
        <v>3.403</v>
      </c>
      <c r="S34" s="15">
        <v>9.484</v>
      </c>
      <c r="U34" s="15">
        <v>29.954999999999998</v>
      </c>
      <c r="V34" s="15">
        <v>6090</v>
      </c>
    </row>
    <row r="35" spans="2:22" x14ac:dyDescent="0.25">
      <c r="B35" s="15" t="s">
        <v>136</v>
      </c>
      <c r="C35" s="15" t="s">
        <v>207</v>
      </c>
      <c r="D35" s="15" t="s">
        <v>224</v>
      </c>
      <c r="E35" s="15">
        <v>2023</v>
      </c>
      <c r="F35" s="15" t="s">
        <v>357</v>
      </c>
      <c r="G35" s="15" t="s">
        <v>133</v>
      </c>
      <c r="H35" s="15" t="s">
        <v>136</v>
      </c>
      <c r="I35" s="15" t="s">
        <v>139</v>
      </c>
      <c r="J35" s="15" t="s">
        <v>141</v>
      </c>
      <c r="M35" s="15">
        <v>2.4380000000000002</v>
      </c>
      <c r="N35" s="15">
        <v>2.33</v>
      </c>
      <c r="O35" s="15">
        <v>0.03</v>
      </c>
      <c r="P35" s="15">
        <v>1.7889999999999999</v>
      </c>
      <c r="Q35" s="15">
        <v>0.71</v>
      </c>
      <c r="R35" s="15">
        <v>3.47</v>
      </c>
      <c r="S35" s="15">
        <v>9.8780000000000001</v>
      </c>
      <c r="U35" s="15">
        <v>75.587999999999994</v>
      </c>
      <c r="V35" s="15">
        <v>6110</v>
      </c>
    </row>
    <row r="36" spans="2:22" x14ac:dyDescent="0.25">
      <c r="B36" s="15" t="s">
        <v>136</v>
      </c>
      <c r="C36" s="15" t="s">
        <v>207</v>
      </c>
      <c r="D36" s="15" t="s">
        <v>224</v>
      </c>
      <c r="E36" s="15">
        <v>2023</v>
      </c>
      <c r="F36" s="15" t="s">
        <v>358</v>
      </c>
      <c r="G36" s="15" t="s">
        <v>133</v>
      </c>
      <c r="H36" s="15" t="s">
        <v>136</v>
      </c>
      <c r="I36" s="15" t="s">
        <v>139</v>
      </c>
      <c r="J36" s="15" t="s">
        <v>141</v>
      </c>
      <c r="M36" s="15">
        <v>2.3759999999999999</v>
      </c>
      <c r="N36" s="15">
        <v>2.4340000000000002</v>
      </c>
      <c r="O36" s="15">
        <v>3.1E-2</v>
      </c>
      <c r="P36" s="15">
        <v>1.631</v>
      </c>
      <c r="Q36" s="15">
        <v>0.55900000000000005</v>
      </c>
      <c r="R36" s="15">
        <v>3.4329999999999998</v>
      </c>
      <c r="S36" s="15">
        <v>9.9529999999999994</v>
      </c>
      <c r="U36" s="15">
        <v>76.25</v>
      </c>
      <c r="V36" s="15">
        <v>6100</v>
      </c>
    </row>
    <row r="37" spans="2:22" x14ac:dyDescent="0.25">
      <c r="B37" s="15" t="s">
        <v>136</v>
      </c>
      <c r="C37" s="15" t="s">
        <v>207</v>
      </c>
      <c r="D37" s="15" t="s">
        <v>225</v>
      </c>
      <c r="E37" s="15">
        <v>2023</v>
      </c>
      <c r="F37" s="15" t="s">
        <v>357</v>
      </c>
      <c r="G37" s="15" t="s">
        <v>133</v>
      </c>
      <c r="H37" s="15" t="s">
        <v>136</v>
      </c>
      <c r="I37" s="15" t="s">
        <v>139</v>
      </c>
      <c r="J37" s="15" t="s">
        <v>141</v>
      </c>
      <c r="M37" s="15">
        <v>2.089</v>
      </c>
      <c r="N37" s="15">
        <v>1.9890000000000001</v>
      </c>
      <c r="O37" s="15">
        <v>2.5000000000000001E-2</v>
      </c>
      <c r="P37" s="15">
        <v>1.506</v>
      </c>
      <c r="Q37" s="15">
        <v>0.66200000000000003</v>
      </c>
      <c r="R37" s="15">
        <v>2.94</v>
      </c>
      <c r="S37" s="15">
        <v>9.8780000000000001</v>
      </c>
      <c r="U37" s="15">
        <v>75.585999999999999</v>
      </c>
      <c r="V37" s="15">
        <v>6110</v>
      </c>
    </row>
    <row r="38" spans="2:22" x14ac:dyDescent="0.25">
      <c r="B38" s="15" t="s">
        <v>136</v>
      </c>
      <c r="C38" s="15" t="s">
        <v>207</v>
      </c>
      <c r="D38" s="15" t="s">
        <v>225</v>
      </c>
      <c r="E38" s="15">
        <v>2023</v>
      </c>
      <c r="F38" s="15" t="s">
        <v>358</v>
      </c>
      <c r="G38" s="15" t="s">
        <v>133</v>
      </c>
      <c r="H38" s="15" t="s">
        <v>136</v>
      </c>
      <c r="I38" s="15" t="s">
        <v>139</v>
      </c>
      <c r="J38" s="15" t="s">
        <v>141</v>
      </c>
      <c r="M38" s="15">
        <v>2.27</v>
      </c>
      <c r="N38" s="15">
        <v>2.137</v>
      </c>
      <c r="O38" s="15">
        <v>2.7E-2</v>
      </c>
      <c r="P38" s="15">
        <v>1.6930000000000001</v>
      </c>
      <c r="Q38" s="15">
        <v>0.70399999999999996</v>
      </c>
      <c r="R38" s="15">
        <v>3.2029999999999998</v>
      </c>
      <c r="S38" s="15">
        <v>9.9529999999999994</v>
      </c>
      <c r="U38" s="15">
        <v>76.251000000000005</v>
      </c>
      <c r="V38" s="15">
        <v>6090</v>
      </c>
    </row>
    <row r="39" spans="2:22" x14ac:dyDescent="0.25">
      <c r="B39" s="15" t="s">
        <v>136</v>
      </c>
      <c r="C39" s="15" t="s">
        <v>207</v>
      </c>
      <c r="D39" s="15" t="s">
        <v>226</v>
      </c>
      <c r="E39" s="15">
        <v>2023</v>
      </c>
      <c r="F39" s="15" t="s">
        <v>357</v>
      </c>
      <c r="G39" s="15" t="s">
        <v>133</v>
      </c>
      <c r="H39" s="15" t="s">
        <v>136</v>
      </c>
      <c r="I39" s="15" t="s">
        <v>139</v>
      </c>
      <c r="J39" s="15" t="s">
        <v>141</v>
      </c>
      <c r="M39" s="15">
        <v>1.7</v>
      </c>
      <c r="N39" s="15">
        <v>1.6379999999999999</v>
      </c>
      <c r="O39" s="15">
        <v>2.1000000000000001E-2</v>
      </c>
      <c r="P39" s="15">
        <v>1.226</v>
      </c>
      <c r="Q39" s="15">
        <v>0.53700000000000003</v>
      </c>
      <c r="R39" s="15">
        <v>2.355</v>
      </c>
      <c r="S39" s="15">
        <v>10.606999999999999</v>
      </c>
      <c r="U39" s="15">
        <v>147.607</v>
      </c>
      <c r="V39" s="15">
        <v>6110</v>
      </c>
    </row>
    <row r="40" spans="2:22" x14ac:dyDescent="0.25">
      <c r="B40" s="15" t="s">
        <v>136</v>
      </c>
      <c r="C40" s="15" t="s">
        <v>207</v>
      </c>
      <c r="D40" s="15" t="s">
        <v>226</v>
      </c>
      <c r="E40" s="15">
        <v>2023</v>
      </c>
      <c r="F40" s="15" t="s">
        <v>358</v>
      </c>
      <c r="G40" s="15" t="s">
        <v>133</v>
      </c>
      <c r="H40" s="15" t="s">
        <v>136</v>
      </c>
      <c r="I40" s="15" t="s">
        <v>139</v>
      </c>
      <c r="J40" s="15" t="s">
        <v>141</v>
      </c>
      <c r="M40" s="15">
        <v>1.9990000000000001</v>
      </c>
      <c r="N40" s="15">
        <v>1.7789999999999999</v>
      </c>
      <c r="O40" s="15">
        <v>2.3E-2</v>
      </c>
      <c r="P40" s="15">
        <v>1.5229999999999999</v>
      </c>
      <c r="Q40" s="15">
        <v>0.70299999999999996</v>
      </c>
      <c r="R40" s="15">
        <v>2.7730000000000001</v>
      </c>
      <c r="S40" s="15">
        <v>10.711</v>
      </c>
      <c r="U40" s="15">
        <v>149.751</v>
      </c>
      <c r="V40" s="15">
        <v>6090</v>
      </c>
    </row>
    <row r="41" spans="2:22" x14ac:dyDescent="0.25">
      <c r="B41" s="15" t="s">
        <v>136</v>
      </c>
      <c r="C41" s="15" t="s">
        <v>207</v>
      </c>
      <c r="D41" s="15" t="s">
        <v>227</v>
      </c>
      <c r="E41" s="15">
        <v>2023</v>
      </c>
      <c r="F41" s="15" t="s">
        <v>357</v>
      </c>
      <c r="G41" s="15" t="s">
        <v>133</v>
      </c>
      <c r="H41" s="15" t="s">
        <v>136</v>
      </c>
      <c r="I41" s="15" t="s">
        <v>139</v>
      </c>
      <c r="J41" s="15" t="s">
        <v>141</v>
      </c>
      <c r="M41" s="15">
        <v>1.42</v>
      </c>
      <c r="N41" s="15">
        <v>1.391</v>
      </c>
      <c r="O41" s="15">
        <v>1.7999999999999999E-2</v>
      </c>
      <c r="P41" s="15">
        <v>1.0009999999999999</v>
      </c>
      <c r="Q41" s="15">
        <v>0.44400000000000001</v>
      </c>
      <c r="R41" s="15">
        <v>1.9450000000000001</v>
      </c>
      <c r="S41" s="15">
        <v>10.606999999999999</v>
      </c>
      <c r="U41" s="15">
        <v>147.60499999999999</v>
      </c>
      <c r="V41" s="15">
        <v>6120</v>
      </c>
    </row>
    <row r="42" spans="2:22" x14ac:dyDescent="0.25">
      <c r="B42" s="15" t="s">
        <v>136</v>
      </c>
      <c r="C42" s="15" t="s">
        <v>207</v>
      </c>
      <c r="D42" s="15" t="s">
        <v>227</v>
      </c>
      <c r="E42" s="15">
        <v>2023</v>
      </c>
      <c r="F42" s="15" t="s">
        <v>358</v>
      </c>
      <c r="G42" s="15" t="s">
        <v>133</v>
      </c>
      <c r="H42" s="15" t="s">
        <v>136</v>
      </c>
      <c r="I42" s="15" t="s">
        <v>139</v>
      </c>
      <c r="J42" s="15" t="s">
        <v>141</v>
      </c>
      <c r="M42" s="15">
        <v>1.774</v>
      </c>
      <c r="N42" s="15">
        <v>1.5680000000000001</v>
      </c>
      <c r="O42" s="15">
        <v>0.02</v>
      </c>
      <c r="P42" s="15">
        <v>1.369</v>
      </c>
      <c r="Q42" s="15">
        <v>0.67200000000000004</v>
      </c>
      <c r="R42" s="15">
        <v>2.4449999999999998</v>
      </c>
      <c r="S42" s="15">
        <v>10.712</v>
      </c>
      <c r="U42" s="15">
        <v>149.751</v>
      </c>
      <c r="V42" s="15">
        <v>6090</v>
      </c>
    </row>
    <row r="43" spans="2:22" x14ac:dyDescent="0.25">
      <c r="B43" s="15" t="s">
        <v>136</v>
      </c>
      <c r="C43" s="15" t="s">
        <v>207</v>
      </c>
      <c r="D43" s="15" t="s">
        <v>228</v>
      </c>
      <c r="E43" s="15">
        <v>2023</v>
      </c>
      <c r="F43" s="15" t="s">
        <v>357</v>
      </c>
      <c r="G43" s="15" t="s">
        <v>133</v>
      </c>
      <c r="H43" s="15" t="s">
        <v>136</v>
      </c>
      <c r="I43" s="15" t="s">
        <v>139</v>
      </c>
      <c r="J43" s="15" t="s">
        <v>141</v>
      </c>
      <c r="M43" s="15">
        <v>1.204</v>
      </c>
      <c r="N43" s="15">
        <v>1.165</v>
      </c>
      <c r="O43" s="15">
        <v>1.4999999999999999E-2</v>
      </c>
      <c r="P43" s="15">
        <v>0.85899999999999999</v>
      </c>
      <c r="Q43" s="15">
        <v>0.38900000000000001</v>
      </c>
      <c r="R43" s="15">
        <v>1.6779999999999999</v>
      </c>
      <c r="S43" s="15">
        <v>11.48</v>
      </c>
      <c r="U43" s="15">
        <v>231.05699999999999</v>
      </c>
      <c r="V43" s="15">
        <v>6120</v>
      </c>
    </row>
    <row r="44" spans="2:22" x14ac:dyDescent="0.25">
      <c r="B44" s="15" t="s">
        <v>136</v>
      </c>
      <c r="C44" s="15" t="s">
        <v>207</v>
      </c>
      <c r="D44" s="15" t="s">
        <v>228</v>
      </c>
      <c r="E44" s="15">
        <v>2023</v>
      </c>
      <c r="F44" s="15" t="s">
        <v>358</v>
      </c>
      <c r="G44" s="15" t="s">
        <v>133</v>
      </c>
      <c r="H44" s="15" t="s">
        <v>136</v>
      </c>
      <c r="I44" s="15" t="s">
        <v>139</v>
      </c>
      <c r="J44" s="15" t="s">
        <v>141</v>
      </c>
      <c r="M44" s="15">
        <v>1.5409999999999999</v>
      </c>
      <c r="N44" s="15">
        <v>1.325</v>
      </c>
      <c r="O44" s="15">
        <v>1.7000000000000001E-2</v>
      </c>
      <c r="P44" s="15">
        <v>1.21</v>
      </c>
      <c r="Q44" s="15">
        <v>0.60099999999999998</v>
      </c>
      <c r="R44" s="15">
        <v>2.137</v>
      </c>
      <c r="S44" s="15">
        <v>11.631</v>
      </c>
      <c r="U44" s="15">
        <v>235.36600000000001</v>
      </c>
      <c r="V44" s="15">
        <v>6090</v>
      </c>
    </row>
    <row r="45" spans="2:22" x14ac:dyDescent="0.25">
      <c r="B45" s="15" t="s">
        <v>136</v>
      </c>
      <c r="C45" s="15" t="s">
        <v>207</v>
      </c>
      <c r="D45" s="15" t="s">
        <v>229</v>
      </c>
      <c r="E45" s="15">
        <v>2023</v>
      </c>
      <c r="F45" s="15" t="s">
        <v>357</v>
      </c>
      <c r="G45" s="15" t="s">
        <v>133</v>
      </c>
      <c r="H45" s="15" t="s">
        <v>136</v>
      </c>
      <c r="I45" s="15" t="s">
        <v>139</v>
      </c>
      <c r="J45" s="15" t="s">
        <v>141</v>
      </c>
      <c r="M45" s="15">
        <v>1.0569999999999999</v>
      </c>
      <c r="N45" s="15">
        <v>1.0269999999999999</v>
      </c>
      <c r="O45" s="15">
        <v>1.2999999999999999E-2</v>
      </c>
      <c r="P45" s="15">
        <v>0.75600000000000001</v>
      </c>
      <c r="Q45" s="15">
        <v>0.35</v>
      </c>
      <c r="R45" s="15">
        <v>1.4359999999999999</v>
      </c>
      <c r="S45" s="15">
        <v>11.48</v>
      </c>
      <c r="U45" s="15">
        <v>231.066</v>
      </c>
      <c r="V45" s="15">
        <v>6120</v>
      </c>
    </row>
    <row r="46" spans="2:22" x14ac:dyDescent="0.25">
      <c r="B46" s="15" t="s">
        <v>136</v>
      </c>
      <c r="C46" s="15" t="s">
        <v>207</v>
      </c>
      <c r="D46" s="15" t="s">
        <v>229</v>
      </c>
      <c r="E46" s="15">
        <v>2023</v>
      </c>
      <c r="F46" s="15" t="s">
        <v>358</v>
      </c>
      <c r="G46" s="15" t="s">
        <v>133</v>
      </c>
      <c r="H46" s="15" t="s">
        <v>136</v>
      </c>
      <c r="I46" s="15" t="s">
        <v>139</v>
      </c>
      <c r="J46" s="15" t="s">
        <v>141</v>
      </c>
      <c r="M46" s="15">
        <v>1.3580000000000001</v>
      </c>
      <c r="N46" s="15">
        <v>1.155</v>
      </c>
      <c r="O46" s="15">
        <v>1.4999999999999999E-2</v>
      </c>
      <c r="P46" s="15">
        <v>1.0649999999999999</v>
      </c>
      <c r="Q46" s="15">
        <v>0.53300000000000003</v>
      </c>
      <c r="R46" s="15">
        <v>1.859</v>
      </c>
      <c r="S46" s="15">
        <v>11.631</v>
      </c>
      <c r="U46" s="15">
        <v>235.36</v>
      </c>
      <c r="V46" s="15">
        <v>6100</v>
      </c>
    </row>
    <row r="47" spans="2:22" x14ac:dyDescent="0.25">
      <c r="B47" s="15" t="s">
        <v>136</v>
      </c>
      <c r="C47" s="15" t="s">
        <v>207</v>
      </c>
      <c r="D47" s="15" t="s">
        <v>230</v>
      </c>
      <c r="E47" s="15">
        <v>2023</v>
      </c>
      <c r="F47" s="15" t="s">
        <v>357</v>
      </c>
      <c r="G47" s="15" t="s">
        <v>133</v>
      </c>
      <c r="H47" s="15" t="s">
        <v>136</v>
      </c>
      <c r="I47" s="15" t="s">
        <v>139</v>
      </c>
      <c r="J47" s="15" t="s">
        <v>141</v>
      </c>
      <c r="M47" s="15">
        <v>0.96699999999999997</v>
      </c>
      <c r="N47" s="15">
        <v>0.93200000000000005</v>
      </c>
      <c r="O47" s="15">
        <v>1.2E-2</v>
      </c>
      <c r="P47" s="15">
        <v>0.69699999999999995</v>
      </c>
      <c r="Q47" s="15">
        <v>0.32200000000000001</v>
      </c>
      <c r="R47" s="15">
        <v>1.3280000000000001</v>
      </c>
      <c r="S47" s="15">
        <v>12.282</v>
      </c>
      <c r="U47" s="15">
        <v>303.14299999999997</v>
      </c>
      <c r="V47" s="15">
        <v>6120</v>
      </c>
    </row>
    <row r="48" spans="2:22" x14ac:dyDescent="0.25">
      <c r="B48" s="15" t="s">
        <v>136</v>
      </c>
      <c r="C48" s="15" t="s">
        <v>207</v>
      </c>
      <c r="D48" s="15" t="s">
        <v>230</v>
      </c>
      <c r="E48" s="15">
        <v>2023</v>
      </c>
      <c r="F48" s="15" t="s">
        <v>358</v>
      </c>
      <c r="G48" s="15" t="s">
        <v>133</v>
      </c>
      <c r="H48" s="15" t="s">
        <v>136</v>
      </c>
      <c r="I48" s="15" t="s">
        <v>139</v>
      </c>
      <c r="J48" s="15" t="s">
        <v>141</v>
      </c>
      <c r="M48" s="15">
        <v>1.242</v>
      </c>
      <c r="N48" s="15">
        <v>1.05</v>
      </c>
      <c r="O48" s="15">
        <v>1.2999999999999999E-2</v>
      </c>
      <c r="P48" s="15">
        <v>0.98299999999999998</v>
      </c>
      <c r="Q48" s="15">
        <v>0.495</v>
      </c>
      <c r="R48" s="15">
        <v>1.7090000000000001</v>
      </c>
      <c r="S48" s="15">
        <v>12.487</v>
      </c>
      <c r="U48" s="15">
        <v>304.97300000000001</v>
      </c>
      <c r="V48" s="15">
        <v>6100</v>
      </c>
    </row>
    <row r="49" spans="2:22" x14ac:dyDescent="0.25">
      <c r="B49" s="15" t="s">
        <v>136</v>
      </c>
      <c r="C49" s="15" t="s">
        <v>207</v>
      </c>
      <c r="D49" s="15" t="s">
        <v>231</v>
      </c>
      <c r="E49" s="15">
        <v>2023</v>
      </c>
      <c r="F49" s="15" t="s">
        <v>357</v>
      </c>
      <c r="G49" s="15" t="s">
        <v>133</v>
      </c>
      <c r="H49" s="15" t="s">
        <v>136</v>
      </c>
      <c r="I49" s="15" t="s">
        <v>139</v>
      </c>
      <c r="J49" s="15" t="s">
        <v>141</v>
      </c>
      <c r="M49" s="15">
        <v>0.93</v>
      </c>
      <c r="N49" s="15">
        <v>0.89800000000000002</v>
      </c>
      <c r="O49" s="15">
        <v>1.0999999999999999E-2</v>
      </c>
      <c r="P49" s="15">
        <v>0.67700000000000005</v>
      </c>
      <c r="Q49" s="15">
        <v>0.307</v>
      </c>
      <c r="R49" s="15">
        <v>1.2669999999999999</v>
      </c>
      <c r="S49" s="15">
        <v>12.282</v>
      </c>
      <c r="U49" s="15">
        <v>303.14600000000002</v>
      </c>
      <c r="V49" s="15">
        <v>6120</v>
      </c>
    </row>
    <row r="50" spans="2:22" x14ac:dyDescent="0.25">
      <c r="B50" s="15" t="s">
        <v>136</v>
      </c>
      <c r="C50" s="15" t="s">
        <v>207</v>
      </c>
      <c r="D50" s="15" t="s">
        <v>231</v>
      </c>
      <c r="E50" s="15">
        <v>2023</v>
      </c>
      <c r="F50" s="15" t="s">
        <v>358</v>
      </c>
      <c r="G50" s="15" t="s">
        <v>133</v>
      </c>
      <c r="H50" s="15" t="s">
        <v>136</v>
      </c>
      <c r="I50" s="15" t="s">
        <v>139</v>
      </c>
      <c r="J50" s="15" t="s">
        <v>141</v>
      </c>
      <c r="M50" s="15">
        <v>1.179</v>
      </c>
      <c r="N50" s="15">
        <v>1.0049999999999999</v>
      </c>
      <c r="O50" s="15">
        <v>1.2999999999999999E-2</v>
      </c>
      <c r="P50" s="15">
        <v>0.94599999999999995</v>
      </c>
      <c r="Q50" s="15">
        <v>0.45500000000000002</v>
      </c>
      <c r="R50" s="15">
        <v>1.593</v>
      </c>
      <c r="S50" s="15">
        <v>12.488</v>
      </c>
      <c r="U50" s="15">
        <v>304.98200000000003</v>
      </c>
      <c r="V50" s="15">
        <v>6090</v>
      </c>
    </row>
    <row r="51" spans="2:22" x14ac:dyDescent="0.25">
      <c r="B51" s="15" t="s">
        <v>136</v>
      </c>
      <c r="C51" s="15" t="s">
        <v>207</v>
      </c>
      <c r="D51" s="15" t="s">
        <v>232</v>
      </c>
      <c r="E51" s="15">
        <v>2023</v>
      </c>
      <c r="F51" s="15" t="s">
        <v>357</v>
      </c>
      <c r="G51" s="15" t="s">
        <v>133</v>
      </c>
      <c r="H51" s="15" t="s">
        <v>136</v>
      </c>
      <c r="I51" s="15" t="s">
        <v>139</v>
      </c>
      <c r="J51" s="15" t="s">
        <v>141</v>
      </c>
      <c r="M51" s="15">
        <v>0.94599999999999995</v>
      </c>
      <c r="N51" s="15">
        <v>0.93</v>
      </c>
      <c r="O51" s="15">
        <v>1.2E-2</v>
      </c>
      <c r="P51" s="15">
        <v>0.68799999999999994</v>
      </c>
      <c r="Q51" s="15">
        <v>0.32100000000000001</v>
      </c>
      <c r="R51" s="15">
        <v>1.2569999999999999</v>
      </c>
      <c r="S51" s="15">
        <v>12.885</v>
      </c>
      <c r="U51" s="15">
        <v>351.46800000000002</v>
      </c>
      <c r="V51" s="15">
        <v>6120</v>
      </c>
    </row>
    <row r="52" spans="2:22" x14ac:dyDescent="0.25">
      <c r="B52" s="15" t="s">
        <v>136</v>
      </c>
      <c r="C52" s="15" t="s">
        <v>207</v>
      </c>
      <c r="D52" s="15" t="s">
        <v>232</v>
      </c>
      <c r="E52" s="15">
        <v>2023</v>
      </c>
      <c r="F52" s="15" t="s">
        <v>358</v>
      </c>
      <c r="G52" s="15" t="s">
        <v>133</v>
      </c>
      <c r="H52" s="15" t="s">
        <v>136</v>
      </c>
      <c r="I52" s="15" t="s">
        <v>139</v>
      </c>
      <c r="J52" s="15" t="s">
        <v>141</v>
      </c>
      <c r="M52" s="15">
        <v>1.18</v>
      </c>
      <c r="N52" s="15">
        <v>1.0149999999999999</v>
      </c>
      <c r="O52" s="15">
        <v>1.2999999999999999E-2</v>
      </c>
      <c r="P52" s="15">
        <v>0.93400000000000005</v>
      </c>
      <c r="Q52" s="15">
        <v>0.47899999999999998</v>
      </c>
      <c r="R52" s="15">
        <v>1.5780000000000001</v>
      </c>
      <c r="S52" s="15">
        <v>13.109</v>
      </c>
      <c r="U52" s="15">
        <v>347.69600000000003</v>
      </c>
      <c r="V52" s="15">
        <v>6090</v>
      </c>
    </row>
    <row r="53" spans="2:22" x14ac:dyDescent="0.25">
      <c r="B53" s="15" t="s">
        <v>136</v>
      </c>
      <c r="C53" s="15" t="s">
        <v>207</v>
      </c>
      <c r="D53" s="15" t="s">
        <v>233</v>
      </c>
      <c r="E53" s="15">
        <v>2023</v>
      </c>
      <c r="F53" s="15" t="s">
        <v>357</v>
      </c>
      <c r="G53" s="15" t="s">
        <v>133</v>
      </c>
      <c r="H53" s="15" t="s">
        <v>136</v>
      </c>
      <c r="I53" s="15" t="s">
        <v>139</v>
      </c>
      <c r="J53" s="15" t="s">
        <v>141</v>
      </c>
      <c r="M53" s="15">
        <v>1.038</v>
      </c>
      <c r="N53" s="15">
        <v>1.115</v>
      </c>
      <c r="O53" s="15">
        <v>1.4E-2</v>
      </c>
      <c r="P53" s="15">
        <v>0.73299999999999998</v>
      </c>
      <c r="Q53" s="15">
        <v>0.34499999999999997</v>
      </c>
      <c r="R53" s="15">
        <v>1.345</v>
      </c>
      <c r="S53" s="15">
        <v>12.885</v>
      </c>
      <c r="U53" s="15">
        <v>351.46499999999997</v>
      </c>
      <c r="V53" s="15">
        <v>6120</v>
      </c>
    </row>
    <row r="54" spans="2:22" x14ac:dyDescent="0.25">
      <c r="B54" s="15" t="s">
        <v>136</v>
      </c>
      <c r="C54" s="15" t="s">
        <v>207</v>
      </c>
      <c r="D54" s="15" t="s">
        <v>233</v>
      </c>
      <c r="E54" s="15">
        <v>2023</v>
      </c>
      <c r="F54" s="15" t="s">
        <v>358</v>
      </c>
      <c r="G54" s="15" t="s">
        <v>133</v>
      </c>
      <c r="H54" s="15" t="s">
        <v>136</v>
      </c>
      <c r="I54" s="15" t="s">
        <v>139</v>
      </c>
      <c r="J54" s="15" t="s">
        <v>141</v>
      </c>
      <c r="M54" s="15">
        <v>1.266</v>
      </c>
      <c r="N54" s="15">
        <v>1.2090000000000001</v>
      </c>
      <c r="O54" s="15">
        <v>1.4999999999999999E-2</v>
      </c>
      <c r="P54" s="15">
        <v>0.95799999999999996</v>
      </c>
      <c r="Q54" s="15">
        <v>0.496</v>
      </c>
      <c r="R54" s="15">
        <v>1.635</v>
      </c>
      <c r="S54" s="15">
        <v>13.11</v>
      </c>
      <c r="U54" s="15">
        <v>347.70600000000002</v>
      </c>
      <c r="V54" s="15">
        <v>6090</v>
      </c>
    </row>
    <row r="55" spans="2:22" x14ac:dyDescent="0.25">
      <c r="B55" s="15" t="s">
        <v>136</v>
      </c>
      <c r="C55" s="15" t="s">
        <v>207</v>
      </c>
      <c r="D55" s="15" t="s">
        <v>234</v>
      </c>
      <c r="E55" s="15">
        <v>2023</v>
      </c>
      <c r="F55" s="15" t="s">
        <v>357</v>
      </c>
      <c r="G55" s="15" t="s">
        <v>133</v>
      </c>
      <c r="H55" s="15" t="s">
        <v>136</v>
      </c>
      <c r="I55" s="15" t="s">
        <v>139</v>
      </c>
      <c r="J55" s="15" t="s">
        <v>141</v>
      </c>
      <c r="M55" s="15">
        <v>0.97699999999999998</v>
      </c>
      <c r="N55" s="15">
        <v>0.98499999999999999</v>
      </c>
      <c r="O55" s="15">
        <v>1.2999999999999999E-2</v>
      </c>
      <c r="P55" s="15">
        <v>0.71899999999999997</v>
      </c>
      <c r="Q55" s="15">
        <v>0.34399999999999997</v>
      </c>
      <c r="R55" s="15">
        <v>1.2949999999999999</v>
      </c>
      <c r="S55" s="15">
        <v>13.311</v>
      </c>
      <c r="U55" s="15">
        <v>370.46600000000001</v>
      </c>
      <c r="V55" s="15">
        <v>6120</v>
      </c>
    </row>
    <row r="56" spans="2:22" x14ac:dyDescent="0.25">
      <c r="B56" s="15" t="s">
        <v>136</v>
      </c>
      <c r="C56" s="15" t="s">
        <v>207</v>
      </c>
      <c r="D56" s="15" t="s">
        <v>234</v>
      </c>
      <c r="E56" s="15">
        <v>2023</v>
      </c>
      <c r="F56" s="15" t="s">
        <v>358</v>
      </c>
      <c r="G56" s="15" t="s">
        <v>133</v>
      </c>
      <c r="H56" s="15" t="s">
        <v>136</v>
      </c>
      <c r="I56" s="15" t="s">
        <v>139</v>
      </c>
      <c r="J56" s="15" t="s">
        <v>141</v>
      </c>
      <c r="M56" s="15">
        <v>1.175</v>
      </c>
      <c r="N56" s="15">
        <v>1.034</v>
      </c>
      <c r="O56" s="15">
        <v>1.2999999999999999E-2</v>
      </c>
      <c r="P56" s="15">
        <v>0.93400000000000005</v>
      </c>
      <c r="Q56" s="15">
        <v>0.48699999999999999</v>
      </c>
      <c r="R56" s="15">
        <v>1.5569999999999999</v>
      </c>
      <c r="S56" s="15">
        <v>13.526999999999999</v>
      </c>
      <c r="U56" s="15">
        <v>365.81299999999999</v>
      </c>
      <c r="V56" s="15">
        <v>6090</v>
      </c>
    </row>
    <row r="57" spans="2:22" x14ac:dyDescent="0.25">
      <c r="B57" s="15" t="s">
        <v>136</v>
      </c>
      <c r="C57" s="15" t="s">
        <v>207</v>
      </c>
      <c r="D57" s="15" t="s">
        <v>235</v>
      </c>
      <c r="E57" s="15">
        <v>2023</v>
      </c>
      <c r="F57" s="15" t="s">
        <v>357</v>
      </c>
      <c r="G57" s="15" t="s">
        <v>133</v>
      </c>
      <c r="H57" s="15" t="s">
        <v>136</v>
      </c>
      <c r="I57" s="15" t="s">
        <v>139</v>
      </c>
      <c r="J57" s="15" t="s">
        <v>141</v>
      </c>
      <c r="M57" s="15">
        <v>0.94599999999999995</v>
      </c>
      <c r="N57" s="15">
        <v>0.88400000000000001</v>
      </c>
      <c r="O57" s="15">
        <v>1.0999999999999999E-2</v>
      </c>
      <c r="P57" s="15">
        <v>0.71599999999999997</v>
      </c>
      <c r="Q57" s="15">
        <v>0.35099999999999998</v>
      </c>
      <c r="R57" s="15">
        <v>1.264</v>
      </c>
      <c r="S57" s="15">
        <v>13.311</v>
      </c>
      <c r="U57" s="15">
        <v>370.46499999999997</v>
      </c>
      <c r="V57" s="15">
        <v>6120</v>
      </c>
    </row>
    <row r="58" spans="2:22" x14ac:dyDescent="0.25">
      <c r="B58" s="15" t="s">
        <v>136</v>
      </c>
      <c r="C58" s="15" t="s">
        <v>207</v>
      </c>
      <c r="D58" s="15" t="s">
        <v>235</v>
      </c>
      <c r="E58" s="15">
        <v>2023</v>
      </c>
      <c r="F58" s="15" t="s">
        <v>358</v>
      </c>
      <c r="G58" s="15" t="s">
        <v>133</v>
      </c>
      <c r="H58" s="15" t="s">
        <v>136</v>
      </c>
      <c r="I58" s="15" t="s">
        <v>139</v>
      </c>
      <c r="J58" s="15" t="s">
        <v>141</v>
      </c>
      <c r="M58" s="15">
        <v>1.1319999999999999</v>
      </c>
      <c r="N58" s="15">
        <v>0.94599999999999995</v>
      </c>
      <c r="O58" s="15">
        <v>1.2E-2</v>
      </c>
      <c r="P58" s="15">
        <v>0.90600000000000003</v>
      </c>
      <c r="Q58" s="15">
        <v>0.48599999999999999</v>
      </c>
      <c r="R58" s="15">
        <v>1.518</v>
      </c>
      <c r="S58" s="15">
        <v>13.526999999999999</v>
      </c>
      <c r="U58" s="15">
        <v>365.81099999999998</v>
      </c>
      <c r="V58" s="15">
        <v>6090</v>
      </c>
    </row>
    <row r="59" spans="2:22" x14ac:dyDescent="0.25">
      <c r="B59" s="15" t="s">
        <v>136</v>
      </c>
      <c r="C59" s="15" t="s">
        <v>207</v>
      </c>
      <c r="D59" s="15" t="s">
        <v>236</v>
      </c>
      <c r="E59" s="15">
        <v>2023</v>
      </c>
      <c r="F59" s="15" t="s">
        <v>357</v>
      </c>
      <c r="G59" s="15" t="s">
        <v>133</v>
      </c>
      <c r="H59" s="15" t="s">
        <v>136</v>
      </c>
      <c r="I59" s="15" t="s">
        <v>139</v>
      </c>
      <c r="J59" s="15" t="s">
        <v>141</v>
      </c>
      <c r="M59" s="15">
        <v>0.92200000000000004</v>
      </c>
      <c r="N59" s="15">
        <v>0.83199999999999996</v>
      </c>
      <c r="O59" s="15">
        <v>1.0999999999999999E-2</v>
      </c>
      <c r="P59" s="15">
        <v>0.70799999999999996</v>
      </c>
      <c r="Q59" s="15">
        <v>0.34899999999999998</v>
      </c>
      <c r="R59" s="15">
        <v>1.234</v>
      </c>
      <c r="S59" s="15">
        <v>13.566000000000001</v>
      </c>
      <c r="U59" s="15">
        <v>358.72699999999998</v>
      </c>
      <c r="V59" s="15">
        <v>6120</v>
      </c>
    </row>
    <row r="60" spans="2:22" x14ac:dyDescent="0.25">
      <c r="B60" s="15" t="s">
        <v>136</v>
      </c>
      <c r="C60" s="15" t="s">
        <v>207</v>
      </c>
      <c r="D60" s="15" t="s">
        <v>236</v>
      </c>
      <c r="E60" s="15">
        <v>2023</v>
      </c>
      <c r="F60" s="15" t="s">
        <v>358</v>
      </c>
      <c r="G60" s="15" t="s">
        <v>133</v>
      </c>
      <c r="H60" s="15" t="s">
        <v>136</v>
      </c>
      <c r="I60" s="15" t="s">
        <v>139</v>
      </c>
      <c r="J60" s="15" t="s">
        <v>141</v>
      </c>
      <c r="M60" s="15">
        <v>1.093</v>
      </c>
      <c r="N60" s="15">
        <v>0.88900000000000001</v>
      </c>
      <c r="O60" s="15">
        <v>1.0999999999999999E-2</v>
      </c>
      <c r="P60" s="15">
        <v>0.88900000000000001</v>
      </c>
      <c r="Q60" s="15">
        <v>0.48099999999999998</v>
      </c>
      <c r="R60" s="15">
        <v>1.466</v>
      </c>
      <c r="S60" s="15">
        <v>13.787000000000001</v>
      </c>
      <c r="U60" s="15">
        <v>354.59</v>
      </c>
      <c r="V60" s="15">
        <v>6100</v>
      </c>
    </row>
    <row r="61" spans="2:22" x14ac:dyDescent="0.25">
      <c r="B61" s="15" t="s">
        <v>136</v>
      </c>
      <c r="C61" s="15" t="s">
        <v>207</v>
      </c>
      <c r="D61" s="15" t="s">
        <v>237</v>
      </c>
      <c r="E61" s="15">
        <v>2023</v>
      </c>
      <c r="F61" s="15" t="s">
        <v>357</v>
      </c>
      <c r="G61" s="15" t="s">
        <v>133</v>
      </c>
      <c r="H61" s="15" t="s">
        <v>136</v>
      </c>
      <c r="I61" s="15" t="s">
        <v>139</v>
      </c>
      <c r="J61" s="15" t="s">
        <v>141</v>
      </c>
      <c r="M61" s="15">
        <v>0.94799999999999995</v>
      </c>
      <c r="N61" s="15">
        <v>0.879</v>
      </c>
      <c r="O61" s="15">
        <v>1.0999999999999999E-2</v>
      </c>
      <c r="P61" s="15">
        <v>0.73099999999999998</v>
      </c>
      <c r="Q61" s="15">
        <v>0.35799999999999998</v>
      </c>
      <c r="R61" s="15">
        <v>1.2729999999999999</v>
      </c>
      <c r="S61" s="15">
        <v>13.566000000000001</v>
      </c>
      <c r="U61" s="15">
        <v>358.726</v>
      </c>
      <c r="V61" s="15">
        <v>6120</v>
      </c>
    </row>
    <row r="62" spans="2:22" x14ac:dyDescent="0.25">
      <c r="B62" s="15" t="s">
        <v>136</v>
      </c>
      <c r="C62" s="15" t="s">
        <v>207</v>
      </c>
      <c r="D62" s="15" t="s">
        <v>237</v>
      </c>
      <c r="E62" s="15">
        <v>2023</v>
      </c>
      <c r="F62" s="15" t="s">
        <v>358</v>
      </c>
      <c r="G62" s="15" t="s">
        <v>133</v>
      </c>
      <c r="H62" s="15" t="s">
        <v>136</v>
      </c>
      <c r="I62" s="15" t="s">
        <v>139</v>
      </c>
      <c r="J62" s="15" t="s">
        <v>141</v>
      </c>
      <c r="M62" s="15">
        <v>1.1160000000000001</v>
      </c>
      <c r="N62" s="15">
        <v>0.93700000000000006</v>
      </c>
      <c r="O62" s="15">
        <v>1.2E-2</v>
      </c>
      <c r="P62" s="15">
        <v>0.90600000000000003</v>
      </c>
      <c r="Q62" s="15">
        <v>0.48499999999999999</v>
      </c>
      <c r="R62" s="15">
        <v>1.4890000000000001</v>
      </c>
      <c r="S62" s="15">
        <v>13.787000000000001</v>
      </c>
      <c r="U62" s="15">
        <v>354.59100000000001</v>
      </c>
      <c r="V62" s="15">
        <v>6100</v>
      </c>
    </row>
    <row r="63" spans="2:22" x14ac:dyDescent="0.25">
      <c r="B63" s="15" t="s">
        <v>136</v>
      </c>
      <c r="C63" s="15" t="s">
        <v>207</v>
      </c>
      <c r="D63" s="15" t="s">
        <v>238</v>
      </c>
      <c r="E63" s="15">
        <v>2023</v>
      </c>
      <c r="F63" s="15" t="s">
        <v>357</v>
      </c>
      <c r="G63" s="15" t="s">
        <v>133</v>
      </c>
      <c r="H63" s="15" t="s">
        <v>136</v>
      </c>
      <c r="I63" s="15" t="s">
        <v>139</v>
      </c>
      <c r="J63" s="15" t="s">
        <v>141</v>
      </c>
      <c r="M63" s="15">
        <v>1.016</v>
      </c>
      <c r="N63" s="15">
        <v>0.91800000000000004</v>
      </c>
      <c r="O63" s="15">
        <v>1.2E-2</v>
      </c>
      <c r="P63" s="15">
        <v>0.78200000000000003</v>
      </c>
      <c r="Q63" s="15">
        <v>0.38300000000000001</v>
      </c>
      <c r="R63" s="15">
        <v>1.3660000000000001</v>
      </c>
      <c r="S63" s="15">
        <v>13.612</v>
      </c>
      <c r="U63" s="15">
        <v>321.34500000000003</v>
      </c>
      <c r="V63" s="15">
        <v>6120</v>
      </c>
    </row>
    <row r="64" spans="2:22" x14ac:dyDescent="0.25">
      <c r="B64" s="15" t="s">
        <v>136</v>
      </c>
      <c r="C64" s="15" t="s">
        <v>207</v>
      </c>
      <c r="D64" s="15" t="s">
        <v>238</v>
      </c>
      <c r="E64" s="15">
        <v>2023</v>
      </c>
      <c r="F64" s="15" t="s">
        <v>358</v>
      </c>
      <c r="G64" s="15" t="s">
        <v>133</v>
      </c>
      <c r="H64" s="15" t="s">
        <v>136</v>
      </c>
      <c r="I64" s="15" t="s">
        <v>139</v>
      </c>
      <c r="J64" s="15" t="s">
        <v>141</v>
      </c>
      <c r="M64" s="15">
        <v>1.1599999999999999</v>
      </c>
      <c r="N64" s="15">
        <v>0.93200000000000005</v>
      </c>
      <c r="O64" s="15">
        <v>1.2E-2</v>
      </c>
      <c r="P64" s="15">
        <v>0.94599999999999995</v>
      </c>
      <c r="Q64" s="15">
        <v>0.50700000000000001</v>
      </c>
      <c r="R64" s="15">
        <v>1.57</v>
      </c>
      <c r="S64" s="15">
        <v>13.863</v>
      </c>
      <c r="U64" s="15">
        <v>319.209</v>
      </c>
      <c r="V64" s="15">
        <v>6100</v>
      </c>
    </row>
    <row r="65" spans="2:22" x14ac:dyDescent="0.25">
      <c r="B65" s="15" t="s">
        <v>136</v>
      </c>
      <c r="C65" s="15" t="s">
        <v>207</v>
      </c>
      <c r="D65" s="15" t="s">
        <v>239</v>
      </c>
      <c r="E65" s="15">
        <v>2023</v>
      </c>
      <c r="F65" s="15" t="s">
        <v>357</v>
      </c>
      <c r="G65" s="15" t="s">
        <v>133</v>
      </c>
      <c r="H65" s="15" t="s">
        <v>136</v>
      </c>
      <c r="I65" s="15" t="s">
        <v>139</v>
      </c>
      <c r="J65" s="15" t="s">
        <v>141</v>
      </c>
      <c r="M65" s="15">
        <v>1.1830000000000001</v>
      </c>
      <c r="N65" s="15">
        <v>1.095</v>
      </c>
      <c r="O65" s="15">
        <v>1.4E-2</v>
      </c>
      <c r="P65" s="15">
        <v>0.89800000000000002</v>
      </c>
      <c r="Q65" s="15">
        <v>0.44500000000000001</v>
      </c>
      <c r="R65" s="15">
        <v>1.57</v>
      </c>
      <c r="S65" s="15">
        <v>13.612</v>
      </c>
      <c r="U65" s="15">
        <v>321.34699999999998</v>
      </c>
      <c r="V65" s="15">
        <v>6120</v>
      </c>
    </row>
    <row r="66" spans="2:22" x14ac:dyDescent="0.25">
      <c r="B66" s="15" t="s">
        <v>136</v>
      </c>
      <c r="C66" s="15" t="s">
        <v>207</v>
      </c>
      <c r="D66" s="15" t="s">
        <v>239</v>
      </c>
      <c r="E66" s="15">
        <v>2023</v>
      </c>
      <c r="F66" s="15" t="s">
        <v>358</v>
      </c>
      <c r="G66" s="15" t="s">
        <v>133</v>
      </c>
      <c r="H66" s="15" t="s">
        <v>136</v>
      </c>
      <c r="I66" s="15" t="s">
        <v>139</v>
      </c>
      <c r="J66" s="15" t="s">
        <v>141</v>
      </c>
      <c r="M66" s="15">
        <v>1.292</v>
      </c>
      <c r="N66" s="15">
        <v>1.08</v>
      </c>
      <c r="O66" s="15">
        <v>1.4E-2</v>
      </c>
      <c r="P66" s="15">
        <v>1.0449999999999999</v>
      </c>
      <c r="Q66" s="15">
        <v>0.56499999999999995</v>
      </c>
      <c r="R66" s="15">
        <v>1.702</v>
      </c>
      <c r="S66" s="15">
        <v>13.863</v>
      </c>
      <c r="U66" s="15">
        <v>319.20999999999998</v>
      </c>
      <c r="V66" s="15">
        <v>6100</v>
      </c>
    </row>
    <row r="67" spans="2:22" x14ac:dyDescent="0.25">
      <c r="B67" s="15" t="s">
        <v>136</v>
      </c>
      <c r="C67" s="15" t="s">
        <v>207</v>
      </c>
      <c r="D67" s="15" t="s">
        <v>240</v>
      </c>
      <c r="E67" s="15">
        <v>2023</v>
      </c>
      <c r="F67" s="15" t="s">
        <v>357</v>
      </c>
      <c r="G67" s="15" t="s">
        <v>133</v>
      </c>
      <c r="H67" s="15" t="s">
        <v>136</v>
      </c>
      <c r="I67" s="15" t="s">
        <v>139</v>
      </c>
      <c r="J67" s="15" t="s">
        <v>141</v>
      </c>
      <c r="M67" s="15">
        <v>1.42</v>
      </c>
      <c r="N67" s="15">
        <v>1.234</v>
      </c>
      <c r="O67" s="15">
        <v>1.6E-2</v>
      </c>
      <c r="P67" s="15">
        <v>1.107</v>
      </c>
      <c r="Q67" s="15">
        <v>0.57999999999999996</v>
      </c>
      <c r="R67" s="15">
        <v>1.87</v>
      </c>
      <c r="S67" s="15">
        <v>13.448</v>
      </c>
      <c r="U67" s="15">
        <v>264.51799999999997</v>
      </c>
      <c r="V67" s="15">
        <v>6120</v>
      </c>
    </row>
    <row r="68" spans="2:22" x14ac:dyDescent="0.25">
      <c r="B68" s="15" t="s">
        <v>136</v>
      </c>
      <c r="C68" s="15" t="s">
        <v>207</v>
      </c>
      <c r="D68" s="15" t="s">
        <v>240</v>
      </c>
      <c r="E68" s="15">
        <v>2023</v>
      </c>
      <c r="F68" s="15" t="s">
        <v>358</v>
      </c>
      <c r="G68" s="15" t="s">
        <v>133</v>
      </c>
      <c r="H68" s="15" t="s">
        <v>136</v>
      </c>
      <c r="I68" s="15" t="s">
        <v>139</v>
      </c>
      <c r="J68" s="15" t="s">
        <v>141</v>
      </c>
      <c r="M68" s="15">
        <v>1.4930000000000001</v>
      </c>
      <c r="N68" s="15">
        <v>1.2110000000000001</v>
      </c>
      <c r="O68" s="15">
        <v>1.6E-2</v>
      </c>
      <c r="P68" s="15">
        <v>1.208</v>
      </c>
      <c r="Q68" s="15">
        <v>0.68600000000000005</v>
      </c>
      <c r="R68" s="15">
        <v>1.9570000000000001</v>
      </c>
      <c r="S68" s="15">
        <v>13.696</v>
      </c>
      <c r="U68" s="15">
        <v>261.05</v>
      </c>
      <c r="V68" s="15">
        <v>6100</v>
      </c>
    </row>
    <row r="69" spans="2:22" x14ac:dyDescent="0.25">
      <c r="B69" s="15" t="s">
        <v>136</v>
      </c>
      <c r="C69" s="15" t="s">
        <v>207</v>
      </c>
      <c r="D69" s="15" t="s">
        <v>241</v>
      </c>
      <c r="E69" s="15">
        <v>2023</v>
      </c>
      <c r="F69" s="15" t="s">
        <v>357</v>
      </c>
      <c r="G69" s="15" t="s">
        <v>133</v>
      </c>
      <c r="H69" s="15" t="s">
        <v>136</v>
      </c>
      <c r="I69" s="15" t="s">
        <v>139</v>
      </c>
      <c r="J69" s="15" t="s">
        <v>141</v>
      </c>
      <c r="M69" s="15">
        <v>1.897</v>
      </c>
      <c r="N69" s="15">
        <v>1.7170000000000001</v>
      </c>
      <c r="O69" s="15">
        <v>2.1999999999999999E-2</v>
      </c>
      <c r="P69" s="15">
        <v>1.4219999999999999</v>
      </c>
      <c r="Q69" s="15">
        <v>0.77600000000000002</v>
      </c>
      <c r="R69" s="15">
        <v>2.4590000000000001</v>
      </c>
      <c r="S69" s="15">
        <v>13.448</v>
      </c>
      <c r="U69" s="15">
        <v>264.517</v>
      </c>
      <c r="V69" s="15">
        <v>6120</v>
      </c>
    </row>
    <row r="70" spans="2:22" x14ac:dyDescent="0.25">
      <c r="B70" s="15" t="s">
        <v>136</v>
      </c>
      <c r="C70" s="15" t="s">
        <v>207</v>
      </c>
      <c r="D70" s="15" t="s">
        <v>241</v>
      </c>
      <c r="E70" s="15">
        <v>2023</v>
      </c>
      <c r="F70" s="15" t="s">
        <v>358</v>
      </c>
      <c r="G70" s="15" t="s">
        <v>133</v>
      </c>
      <c r="H70" s="15" t="s">
        <v>136</v>
      </c>
      <c r="I70" s="15" t="s">
        <v>139</v>
      </c>
      <c r="J70" s="15" t="s">
        <v>141</v>
      </c>
      <c r="M70" s="15">
        <v>1.9490000000000001</v>
      </c>
      <c r="N70" s="15">
        <v>1.722</v>
      </c>
      <c r="O70" s="15">
        <v>2.1999999999999999E-2</v>
      </c>
      <c r="P70" s="15">
        <v>1.4930000000000001</v>
      </c>
      <c r="Q70" s="15">
        <v>0.85299999999999998</v>
      </c>
      <c r="R70" s="15">
        <v>2.4409999999999998</v>
      </c>
      <c r="S70" s="15">
        <v>13.696</v>
      </c>
      <c r="U70" s="15">
        <v>261.04700000000003</v>
      </c>
      <c r="V70" s="15">
        <v>6100</v>
      </c>
    </row>
    <row r="71" spans="2:22" x14ac:dyDescent="0.25">
      <c r="B71" s="15" t="s">
        <v>136</v>
      </c>
      <c r="C71" s="15" t="s">
        <v>207</v>
      </c>
      <c r="D71" s="15" t="s">
        <v>242</v>
      </c>
      <c r="E71" s="15">
        <v>2023</v>
      </c>
      <c r="F71" s="15" t="s">
        <v>357</v>
      </c>
      <c r="G71" s="15" t="s">
        <v>133</v>
      </c>
      <c r="H71" s="15" t="s">
        <v>136</v>
      </c>
      <c r="I71" s="15" t="s">
        <v>139</v>
      </c>
      <c r="J71" s="15" t="s">
        <v>141</v>
      </c>
      <c r="M71" s="15">
        <v>2.2160000000000002</v>
      </c>
      <c r="N71" s="15">
        <v>1.8560000000000001</v>
      </c>
      <c r="O71" s="15">
        <v>2.4E-2</v>
      </c>
      <c r="P71" s="15">
        <v>1.73</v>
      </c>
      <c r="Q71" s="15">
        <v>0.96599999999999997</v>
      </c>
      <c r="R71" s="15">
        <v>2.9009999999999998</v>
      </c>
      <c r="S71" s="15">
        <v>13.099</v>
      </c>
      <c r="U71" s="15">
        <v>199.321</v>
      </c>
      <c r="V71" s="15">
        <v>6120</v>
      </c>
    </row>
    <row r="72" spans="2:22" x14ac:dyDescent="0.25">
      <c r="B72" s="15" t="s">
        <v>136</v>
      </c>
      <c r="C72" s="15" t="s">
        <v>207</v>
      </c>
      <c r="D72" s="15" t="s">
        <v>242</v>
      </c>
      <c r="E72" s="15">
        <v>2023</v>
      </c>
      <c r="F72" s="15" t="s">
        <v>358</v>
      </c>
      <c r="G72" s="15" t="s">
        <v>133</v>
      </c>
      <c r="H72" s="15" t="s">
        <v>136</v>
      </c>
      <c r="I72" s="15" t="s">
        <v>139</v>
      </c>
      <c r="J72" s="15" t="s">
        <v>141</v>
      </c>
      <c r="M72" s="15">
        <v>2.1680000000000001</v>
      </c>
      <c r="N72" s="15">
        <v>1.784</v>
      </c>
      <c r="O72" s="15">
        <v>2.3E-2</v>
      </c>
      <c r="P72" s="15">
        <v>1.6890000000000001</v>
      </c>
      <c r="Q72" s="15">
        <v>0.997</v>
      </c>
      <c r="R72" s="15">
        <v>2.7679999999999998</v>
      </c>
      <c r="S72" s="15">
        <v>13.358000000000001</v>
      </c>
      <c r="U72" s="15">
        <v>197.22300000000001</v>
      </c>
      <c r="V72" s="15">
        <v>6100</v>
      </c>
    </row>
    <row r="73" spans="2:22" x14ac:dyDescent="0.25">
      <c r="B73" s="15" t="s">
        <v>136</v>
      </c>
      <c r="C73" s="15" t="s">
        <v>207</v>
      </c>
      <c r="D73" s="15" t="s">
        <v>243</v>
      </c>
      <c r="E73" s="15">
        <v>2023</v>
      </c>
      <c r="F73" s="15" t="s">
        <v>357</v>
      </c>
      <c r="G73" s="15" t="s">
        <v>133</v>
      </c>
      <c r="H73" s="15" t="s">
        <v>136</v>
      </c>
      <c r="I73" s="15" t="s">
        <v>139</v>
      </c>
      <c r="J73" s="15" t="s">
        <v>141</v>
      </c>
      <c r="M73" s="15">
        <v>2.403</v>
      </c>
      <c r="N73" s="15">
        <v>1.9019999999999999</v>
      </c>
      <c r="O73" s="15">
        <v>2.4E-2</v>
      </c>
      <c r="P73" s="15">
        <v>1.9259999999999999</v>
      </c>
      <c r="Q73" s="15">
        <v>1.1240000000000001</v>
      </c>
      <c r="R73" s="15">
        <v>3.133</v>
      </c>
      <c r="S73" s="15">
        <v>13.099</v>
      </c>
      <c r="U73" s="15">
        <v>199.32</v>
      </c>
      <c r="V73" s="15">
        <v>6120</v>
      </c>
    </row>
    <row r="74" spans="2:22" x14ac:dyDescent="0.25">
      <c r="B74" s="15" t="s">
        <v>136</v>
      </c>
      <c r="C74" s="15" t="s">
        <v>207</v>
      </c>
      <c r="D74" s="15" t="s">
        <v>243</v>
      </c>
      <c r="E74" s="15">
        <v>2023</v>
      </c>
      <c r="F74" s="15" t="s">
        <v>358</v>
      </c>
      <c r="G74" s="15" t="s">
        <v>133</v>
      </c>
      <c r="H74" s="15" t="s">
        <v>136</v>
      </c>
      <c r="I74" s="15" t="s">
        <v>139</v>
      </c>
      <c r="J74" s="15" t="s">
        <v>141</v>
      </c>
      <c r="M74" s="15">
        <v>2.2999999999999998</v>
      </c>
      <c r="N74" s="15">
        <v>1.841</v>
      </c>
      <c r="O74" s="15">
        <v>2.4E-2</v>
      </c>
      <c r="P74" s="15">
        <v>1.8260000000000001</v>
      </c>
      <c r="Q74" s="15">
        <v>1.081</v>
      </c>
      <c r="R74" s="15">
        <v>2.93</v>
      </c>
      <c r="S74" s="15">
        <v>13.358000000000001</v>
      </c>
      <c r="U74" s="15">
        <v>197.221</v>
      </c>
      <c r="V74" s="15">
        <v>6100</v>
      </c>
    </row>
    <row r="75" spans="2:22" x14ac:dyDescent="0.25">
      <c r="B75" s="15" t="s">
        <v>136</v>
      </c>
      <c r="C75" s="15" t="s">
        <v>207</v>
      </c>
      <c r="D75" s="15" t="s">
        <v>244</v>
      </c>
      <c r="E75" s="15">
        <v>2023</v>
      </c>
      <c r="F75" s="15" t="s">
        <v>357</v>
      </c>
      <c r="G75" s="15" t="s">
        <v>133</v>
      </c>
      <c r="H75" s="15" t="s">
        <v>136</v>
      </c>
      <c r="I75" s="15" t="s">
        <v>139</v>
      </c>
      <c r="J75" s="15" t="s">
        <v>141</v>
      </c>
      <c r="M75" s="15">
        <v>2.347</v>
      </c>
      <c r="N75" s="15">
        <v>1.7070000000000001</v>
      </c>
      <c r="O75" s="15">
        <v>2.1999999999999999E-2</v>
      </c>
      <c r="P75" s="15">
        <v>1.9710000000000001</v>
      </c>
      <c r="Q75" s="15">
        <v>1.1879999999999999</v>
      </c>
      <c r="R75" s="15">
        <v>3.06</v>
      </c>
      <c r="S75" s="15">
        <v>12.656000000000001</v>
      </c>
      <c r="U75" s="15">
        <v>136.66</v>
      </c>
      <c r="V75" s="15">
        <v>6120</v>
      </c>
    </row>
    <row r="76" spans="2:22" x14ac:dyDescent="0.25">
      <c r="B76" s="15" t="s">
        <v>136</v>
      </c>
      <c r="C76" s="15" t="s">
        <v>207</v>
      </c>
      <c r="D76" s="15" t="s">
        <v>244</v>
      </c>
      <c r="E76" s="15">
        <v>2023</v>
      </c>
      <c r="F76" s="15" t="s">
        <v>358</v>
      </c>
      <c r="G76" s="15" t="s">
        <v>133</v>
      </c>
      <c r="H76" s="15" t="s">
        <v>136</v>
      </c>
      <c r="I76" s="15" t="s">
        <v>139</v>
      </c>
      <c r="J76" s="15" t="s">
        <v>141</v>
      </c>
      <c r="M76" s="15">
        <v>2.23</v>
      </c>
      <c r="N76" s="15">
        <v>1.6659999999999999</v>
      </c>
      <c r="O76" s="15">
        <v>2.1000000000000001E-2</v>
      </c>
      <c r="P76" s="15">
        <v>1.8560000000000001</v>
      </c>
      <c r="Q76" s="15">
        <v>1.1299999999999999</v>
      </c>
      <c r="R76" s="15">
        <v>2.87</v>
      </c>
      <c r="S76" s="15">
        <v>12.91</v>
      </c>
      <c r="U76" s="15">
        <v>134.69900000000001</v>
      </c>
      <c r="V76" s="15">
        <v>6100</v>
      </c>
    </row>
    <row r="77" spans="2:22" x14ac:dyDescent="0.25">
      <c r="B77" s="15" t="s">
        <v>136</v>
      </c>
      <c r="C77" s="15" t="s">
        <v>207</v>
      </c>
      <c r="D77" s="15" t="s">
        <v>245</v>
      </c>
      <c r="E77" s="15">
        <v>2023</v>
      </c>
      <c r="F77" s="15" t="s">
        <v>357</v>
      </c>
      <c r="G77" s="15" t="s">
        <v>133</v>
      </c>
      <c r="H77" s="15" t="s">
        <v>136</v>
      </c>
      <c r="I77" s="15" t="s">
        <v>139</v>
      </c>
      <c r="J77" s="15" t="s">
        <v>141</v>
      </c>
      <c r="M77" s="15">
        <v>2.355</v>
      </c>
      <c r="N77" s="15">
        <v>1.7270000000000001</v>
      </c>
      <c r="O77" s="15">
        <v>2.1999999999999999E-2</v>
      </c>
      <c r="P77" s="15">
        <v>1.9870000000000001</v>
      </c>
      <c r="Q77" s="15">
        <v>1.21</v>
      </c>
      <c r="R77" s="15">
        <v>3.09</v>
      </c>
      <c r="S77" s="15">
        <v>12.654999999999999</v>
      </c>
      <c r="U77" s="15">
        <v>136.66</v>
      </c>
      <c r="V77" s="15">
        <v>6120</v>
      </c>
    </row>
    <row r="78" spans="2:22" x14ac:dyDescent="0.25">
      <c r="B78" s="15" t="s">
        <v>136</v>
      </c>
      <c r="C78" s="15" t="s">
        <v>207</v>
      </c>
      <c r="D78" s="15" t="s">
        <v>245</v>
      </c>
      <c r="E78" s="15">
        <v>2023</v>
      </c>
      <c r="F78" s="15" t="s">
        <v>358</v>
      </c>
      <c r="G78" s="15" t="s">
        <v>133</v>
      </c>
      <c r="H78" s="15" t="s">
        <v>136</v>
      </c>
      <c r="I78" s="15" t="s">
        <v>139</v>
      </c>
      <c r="J78" s="15" t="s">
        <v>141</v>
      </c>
      <c r="M78" s="15">
        <v>2.2250000000000001</v>
      </c>
      <c r="N78" s="15">
        <v>1.694</v>
      </c>
      <c r="O78" s="15">
        <v>2.1999999999999999E-2</v>
      </c>
      <c r="P78" s="15">
        <v>1.843</v>
      </c>
      <c r="Q78" s="15">
        <v>1.1060000000000001</v>
      </c>
      <c r="R78" s="15">
        <v>2.8969999999999998</v>
      </c>
      <c r="S78" s="15">
        <v>12.91</v>
      </c>
      <c r="U78" s="15">
        <v>134.69800000000001</v>
      </c>
      <c r="V78" s="15">
        <v>6100</v>
      </c>
    </row>
    <row r="79" spans="2:22" x14ac:dyDescent="0.25">
      <c r="B79" s="15" t="s">
        <v>136</v>
      </c>
      <c r="C79" s="15" t="s">
        <v>207</v>
      </c>
      <c r="D79" s="15" t="s">
        <v>246</v>
      </c>
      <c r="E79" s="15">
        <v>2023</v>
      </c>
      <c r="F79" s="15" t="s">
        <v>357</v>
      </c>
      <c r="G79" s="15" t="s">
        <v>133</v>
      </c>
      <c r="H79" s="15" t="s">
        <v>136</v>
      </c>
      <c r="I79" s="15" t="s">
        <v>139</v>
      </c>
      <c r="J79" s="15" t="s">
        <v>141</v>
      </c>
      <c r="M79" s="15">
        <v>2.226</v>
      </c>
      <c r="N79" s="15">
        <v>1.5569999999999999</v>
      </c>
      <c r="O79" s="15">
        <v>0.02</v>
      </c>
      <c r="P79" s="15">
        <v>1.905</v>
      </c>
      <c r="Q79" s="15">
        <v>1.159</v>
      </c>
      <c r="R79" s="15">
        <v>2.9289999999999998</v>
      </c>
      <c r="S79" s="15">
        <v>12.145</v>
      </c>
      <c r="U79" s="15">
        <v>81.873000000000005</v>
      </c>
      <c r="V79" s="15">
        <v>6120</v>
      </c>
    </row>
    <row r="80" spans="2:22" x14ac:dyDescent="0.25">
      <c r="B80" s="15" t="s">
        <v>136</v>
      </c>
      <c r="C80" s="15" t="s">
        <v>207</v>
      </c>
      <c r="D80" s="15" t="s">
        <v>246</v>
      </c>
      <c r="E80" s="15">
        <v>2023</v>
      </c>
      <c r="F80" s="15" t="s">
        <v>358</v>
      </c>
      <c r="G80" s="15" t="s">
        <v>133</v>
      </c>
      <c r="H80" s="15" t="s">
        <v>136</v>
      </c>
      <c r="I80" s="15" t="s">
        <v>139</v>
      </c>
      <c r="J80" s="15" t="s">
        <v>141</v>
      </c>
      <c r="M80" s="15">
        <v>2.0990000000000002</v>
      </c>
      <c r="N80" s="15">
        <v>1.5289999999999999</v>
      </c>
      <c r="O80" s="15">
        <v>0.02</v>
      </c>
      <c r="P80" s="15">
        <v>1.768</v>
      </c>
      <c r="Q80" s="15">
        <v>1.0680000000000001</v>
      </c>
      <c r="R80" s="15">
        <v>2.75</v>
      </c>
      <c r="S80" s="15">
        <v>12.378</v>
      </c>
      <c r="U80" s="15">
        <v>79.305000000000007</v>
      </c>
      <c r="V80" s="15">
        <v>6100</v>
      </c>
    </row>
    <row r="81" spans="2:22" x14ac:dyDescent="0.25">
      <c r="B81" s="15" t="s">
        <v>136</v>
      </c>
      <c r="C81" s="15" t="s">
        <v>207</v>
      </c>
      <c r="D81" s="15" t="s">
        <v>247</v>
      </c>
      <c r="E81" s="15">
        <v>2023</v>
      </c>
      <c r="F81" s="15" t="s">
        <v>357</v>
      </c>
      <c r="G81" s="15" t="s">
        <v>133</v>
      </c>
      <c r="H81" s="15" t="s">
        <v>136</v>
      </c>
      <c r="I81" s="15" t="s">
        <v>139</v>
      </c>
      <c r="J81" s="15" t="s">
        <v>141</v>
      </c>
      <c r="M81" s="15">
        <v>2.1040000000000001</v>
      </c>
      <c r="N81" s="15">
        <v>1.5069999999999999</v>
      </c>
      <c r="O81" s="15">
        <v>1.9E-2</v>
      </c>
      <c r="P81" s="15">
        <v>1.802</v>
      </c>
      <c r="Q81" s="15">
        <v>1.0640000000000001</v>
      </c>
      <c r="R81" s="15">
        <v>2.766</v>
      </c>
      <c r="S81" s="15">
        <v>12.145</v>
      </c>
      <c r="U81" s="15">
        <v>81.872</v>
      </c>
      <c r="V81" s="15">
        <v>6120</v>
      </c>
    </row>
    <row r="82" spans="2:22" x14ac:dyDescent="0.25">
      <c r="B82" s="15" t="s">
        <v>136</v>
      </c>
      <c r="C82" s="15" t="s">
        <v>207</v>
      </c>
      <c r="D82" s="15" t="s">
        <v>247</v>
      </c>
      <c r="E82" s="15">
        <v>2023</v>
      </c>
      <c r="F82" s="15" t="s">
        <v>358</v>
      </c>
      <c r="G82" s="15" t="s">
        <v>133</v>
      </c>
      <c r="H82" s="15" t="s">
        <v>136</v>
      </c>
      <c r="I82" s="15" t="s">
        <v>139</v>
      </c>
      <c r="J82" s="15" t="s">
        <v>141</v>
      </c>
      <c r="M82" s="15">
        <v>1.9750000000000001</v>
      </c>
      <c r="N82" s="15">
        <v>1.472</v>
      </c>
      <c r="O82" s="15">
        <v>1.9E-2</v>
      </c>
      <c r="P82" s="15">
        <v>1.6659999999999999</v>
      </c>
      <c r="Q82" s="15">
        <v>0.98199999999999998</v>
      </c>
      <c r="R82" s="15">
        <v>2.589</v>
      </c>
      <c r="S82" s="15">
        <v>12.378</v>
      </c>
      <c r="U82" s="15">
        <v>79.305000000000007</v>
      </c>
      <c r="V82" s="15">
        <v>6100</v>
      </c>
    </row>
    <row r="83" spans="2:22" x14ac:dyDescent="0.25">
      <c r="B83" s="15" t="s">
        <v>136</v>
      </c>
      <c r="C83" s="15" t="s">
        <v>207</v>
      </c>
      <c r="D83" s="15" t="s">
        <v>248</v>
      </c>
      <c r="E83" s="15">
        <v>2023</v>
      </c>
      <c r="F83" s="15" t="s">
        <v>357</v>
      </c>
      <c r="G83" s="15" t="s">
        <v>133</v>
      </c>
      <c r="H83" s="15" t="s">
        <v>136</v>
      </c>
      <c r="I83" s="15" t="s">
        <v>139</v>
      </c>
      <c r="J83" s="15" t="s">
        <v>141</v>
      </c>
      <c r="M83" s="15">
        <v>1.946</v>
      </c>
      <c r="N83" s="15">
        <v>1.401</v>
      </c>
      <c r="O83" s="15">
        <v>1.7999999999999999E-2</v>
      </c>
      <c r="P83" s="15">
        <v>1.661</v>
      </c>
      <c r="Q83" s="15">
        <v>0.96399999999999997</v>
      </c>
      <c r="R83" s="15">
        <v>2.5830000000000002</v>
      </c>
      <c r="S83" s="15">
        <v>11.561999999999999</v>
      </c>
      <c r="U83" s="15">
        <v>37.250999999999998</v>
      </c>
      <c r="V83" s="15">
        <v>6120</v>
      </c>
    </row>
    <row r="84" spans="2:22" x14ac:dyDescent="0.25">
      <c r="B84" s="15" t="s">
        <v>136</v>
      </c>
      <c r="C84" s="15" t="s">
        <v>207</v>
      </c>
      <c r="D84" s="15" t="s">
        <v>248</v>
      </c>
      <c r="E84" s="15">
        <v>2023</v>
      </c>
      <c r="F84" s="15" t="s">
        <v>358</v>
      </c>
      <c r="G84" s="15" t="s">
        <v>133</v>
      </c>
      <c r="H84" s="15" t="s">
        <v>136</v>
      </c>
      <c r="I84" s="15" t="s">
        <v>139</v>
      </c>
      <c r="J84" s="15" t="s">
        <v>141</v>
      </c>
      <c r="M84" s="15">
        <v>1.8320000000000001</v>
      </c>
      <c r="N84" s="15">
        <v>1.365</v>
      </c>
      <c r="O84" s="15">
        <v>1.7000000000000001E-2</v>
      </c>
      <c r="P84" s="15">
        <v>1.54</v>
      </c>
      <c r="Q84" s="15">
        <v>0.88800000000000001</v>
      </c>
      <c r="R84" s="15">
        <v>2.42</v>
      </c>
      <c r="S84" s="15">
        <v>11.795999999999999</v>
      </c>
      <c r="U84" s="15">
        <v>36.363</v>
      </c>
      <c r="V84" s="15">
        <v>6100</v>
      </c>
    </row>
    <row r="85" spans="2:22" x14ac:dyDescent="0.25">
      <c r="B85" s="15" t="s">
        <v>136</v>
      </c>
      <c r="C85" s="15" t="s">
        <v>207</v>
      </c>
      <c r="D85" s="15" t="s">
        <v>249</v>
      </c>
      <c r="E85" s="15">
        <v>2023</v>
      </c>
      <c r="F85" s="15" t="s">
        <v>357</v>
      </c>
      <c r="G85" s="15" t="s">
        <v>133</v>
      </c>
      <c r="H85" s="15" t="s">
        <v>136</v>
      </c>
      <c r="I85" s="15" t="s">
        <v>139</v>
      </c>
      <c r="J85" s="15" t="s">
        <v>141</v>
      </c>
      <c r="M85" s="15">
        <v>1.7949999999999999</v>
      </c>
      <c r="N85" s="15">
        <v>1.365</v>
      </c>
      <c r="O85" s="15">
        <v>1.7000000000000001E-2</v>
      </c>
      <c r="P85" s="15">
        <v>1.522</v>
      </c>
      <c r="Q85" s="15">
        <v>0.83399999999999996</v>
      </c>
      <c r="R85" s="15">
        <v>2.4079999999999999</v>
      </c>
      <c r="S85" s="15">
        <v>11.561999999999999</v>
      </c>
      <c r="U85" s="15">
        <v>37.250999999999998</v>
      </c>
      <c r="V85" s="15">
        <v>6120</v>
      </c>
    </row>
    <row r="86" spans="2:22" x14ac:dyDescent="0.25">
      <c r="B86" s="15" t="s">
        <v>136</v>
      </c>
      <c r="C86" s="15" t="s">
        <v>207</v>
      </c>
      <c r="D86" s="15" t="s">
        <v>249</v>
      </c>
      <c r="E86" s="15">
        <v>2023</v>
      </c>
      <c r="F86" s="15" t="s">
        <v>358</v>
      </c>
      <c r="G86" s="15" t="s">
        <v>133</v>
      </c>
      <c r="H86" s="15" t="s">
        <v>136</v>
      </c>
      <c r="I86" s="15" t="s">
        <v>139</v>
      </c>
      <c r="J86" s="15" t="s">
        <v>141</v>
      </c>
      <c r="M86" s="15">
        <v>1.696</v>
      </c>
      <c r="N86" s="15">
        <v>1.3340000000000001</v>
      </c>
      <c r="O86" s="15">
        <v>1.7000000000000001E-2</v>
      </c>
      <c r="P86" s="15">
        <v>1.4159999999999999</v>
      </c>
      <c r="Q86" s="15">
        <v>0.76600000000000001</v>
      </c>
      <c r="R86" s="15">
        <v>2.2759999999999998</v>
      </c>
      <c r="S86" s="15">
        <v>11.795999999999999</v>
      </c>
      <c r="U86" s="15">
        <v>36.362000000000002</v>
      </c>
      <c r="V86" s="15">
        <v>6100</v>
      </c>
    </row>
    <row r="87" spans="2:22" x14ac:dyDescent="0.25">
      <c r="B87" s="15" t="s">
        <v>136</v>
      </c>
      <c r="C87" s="15" t="s">
        <v>207</v>
      </c>
      <c r="D87" s="15" t="s">
        <v>250</v>
      </c>
      <c r="E87" s="15">
        <v>2023</v>
      </c>
      <c r="F87" s="15" t="s">
        <v>357</v>
      </c>
      <c r="G87" s="15" t="s">
        <v>133</v>
      </c>
      <c r="H87" s="15" t="s">
        <v>136</v>
      </c>
      <c r="I87" s="15" t="s">
        <v>139</v>
      </c>
      <c r="J87" s="15" t="s">
        <v>141</v>
      </c>
      <c r="M87" s="15">
        <v>1.6120000000000001</v>
      </c>
      <c r="N87" s="15">
        <v>1.2849999999999999</v>
      </c>
      <c r="O87" s="15">
        <v>1.6E-2</v>
      </c>
      <c r="P87" s="15">
        <v>1.3460000000000001</v>
      </c>
      <c r="Q87" s="15">
        <v>0.68700000000000006</v>
      </c>
      <c r="R87" s="15">
        <v>2.194</v>
      </c>
      <c r="S87" s="15">
        <v>10.992000000000001</v>
      </c>
      <c r="U87" s="15">
        <v>9.5980000000000008</v>
      </c>
      <c r="V87" s="15">
        <v>6120</v>
      </c>
    </row>
    <row r="88" spans="2:22" x14ac:dyDescent="0.25">
      <c r="B88" s="15" t="s">
        <v>136</v>
      </c>
      <c r="C88" s="15" t="s">
        <v>207</v>
      </c>
      <c r="D88" s="15" t="s">
        <v>250</v>
      </c>
      <c r="E88" s="15">
        <v>2023</v>
      </c>
      <c r="F88" s="15" t="s">
        <v>358</v>
      </c>
      <c r="G88" s="15" t="s">
        <v>133</v>
      </c>
      <c r="H88" s="15" t="s">
        <v>136</v>
      </c>
      <c r="I88" s="15" t="s">
        <v>139</v>
      </c>
      <c r="J88" s="15" t="s">
        <v>141</v>
      </c>
      <c r="M88" s="15">
        <v>1.5249999999999999</v>
      </c>
      <c r="N88" s="15">
        <v>1.248</v>
      </c>
      <c r="O88" s="15">
        <v>1.6E-2</v>
      </c>
      <c r="P88" s="15">
        <v>1.2470000000000001</v>
      </c>
      <c r="Q88" s="15">
        <v>0.626</v>
      </c>
      <c r="R88" s="15">
        <v>2.08</v>
      </c>
      <c r="S88" s="15">
        <v>11.208</v>
      </c>
      <c r="U88" s="15">
        <v>9.2240000000000002</v>
      </c>
      <c r="V88" s="15">
        <v>6100</v>
      </c>
    </row>
    <row r="89" spans="2:22" x14ac:dyDescent="0.25">
      <c r="B89" s="15" t="s">
        <v>136</v>
      </c>
      <c r="C89" s="15" t="s">
        <v>207</v>
      </c>
      <c r="D89" s="15" t="s">
        <v>251</v>
      </c>
      <c r="E89" s="15">
        <v>2023</v>
      </c>
      <c r="F89" s="15" t="s">
        <v>357</v>
      </c>
      <c r="G89" s="15" t="s">
        <v>133</v>
      </c>
      <c r="H89" s="15" t="s">
        <v>136</v>
      </c>
      <c r="I89" s="15" t="s">
        <v>139</v>
      </c>
      <c r="J89" s="15" t="s">
        <v>141</v>
      </c>
      <c r="M89" s="15">
        <v>1.393</v>
      </c>
      <c r="N89" s="15">
        <v>1.238</v>
      </c>
      <c r="O89" s="15">
        <v>1.6E-2</v>
      </c>
      <c r="P89" s="15">
        <v>1.1040000000000001</v>
      </c>
      <c r="Q89" s="15">
        <v>0.48199999999999998</v>
      </c>
      <c r="R89" s="15">
        <v>1.9450000000000001</v>
      </c>
      <c r="S89" s="15">
        <v>10.992000000000001</v>
      </c>
      <c r="U89" s="15">
        <v>9.5969999999999995</v>
      </c>
      <c r="V89" s="15">
        <v>6120</v>
      </c>
    </row>
    <row r="90" spans="2:22" x14ac:dyDescent="0.25">
      <c r="B90" s="15" t="s">
        <v>136</v>
      </c>
      <c r="C90" s="15" t="s">
        <v>207</v>
      </c>
      <c r="D90" s="15" t="s">
        <v>251</v>
      </c>
      <c r="E90" s="15">
        <v>2023</v>
      </c>
      <c r="F90" s="15" t="s">
        <v>358</v>
      </c>
      <c r="G90" s="15" t="s">
        <v>133</v>
      </c>
      <c r="H90" s="15" t="s">
        <v>136</v>
      </c>
      <c r="I90" s="15" t="s">
        <v>139</v>
      </c>
      <c r="J90" s="15" t="s">
        <v>141</v>
      </c>
      <c r="M90" s="15">
        <v>1.32</v>
      </c>
      <c r="N90" s="15">
        <v>1.1890000000000001</v>
      </c>
      <c r="O90" s="15">
        <v>1.4999999999999999E-2</v>
      </c>
      <c r="P90" s="15">
        <v>1.0409999999999999</v>
      </c>
      <c r="Q90" s="15">
        <v>0.44600000000000001</v>
      </c>
      <c r="R90" s="15">
        <v>1.8480000000000001</v>
      </c>
      <c r="S90" s="15">
        <v>11.208</v>
      </c>
      <c r="U90" s="15">
        <v>9.2230000000000008</v>
      </c>
      <c r="V90" s="15">
        <v>6100</v>
      </c>
    </row>
    <row r="91" spans="2:22" x14ac:dyDescent="0.25">
      <c r="B91" s="15" t="s">
        <v>136</v>
      </c>
      <c r="C91" s="15" t="s">
        <v>207</v>
      </c>
      <c r="D91" s="15" t="s">
        <v>252</v>
      </c>
      <c r="E91" s="15">
        <v>2023</v>
      </c>
      <c r="F91" s="15" t="s">
        <v>357</v>
      </c>
      <c r="G91" s="15" t="s">
        <v>133</v>
      </c>
      <c r="H91" s="15" t="s">
        <v>136</v>
      </c>
      <c r="I91" s="15" t="s">
        <v>139</v>
      </c>
      <c r="J91" s="15" t="s">
        <v>141</v>
      </c>
      <c r="M91" s="15">
        <v>1.1399999999999999</v>
      </c>
      <c r="N91" s="15">
        <v>1.1359999999999999</v>
      </c>
      <c r="O91" s="15">
        <v>1.4999999999999999E-2</v>
      </c>
      <c r="P91" s="15">
        <v>0.83099999999999996</v>
      </c>
      <c r="Q91" s="15">
        <v>0.30199999999999999</v>
      </c>
      <c r="R91" s="15">
        <v>1.6140000000000001</v>
      </c>
      <c r="S91" s="15">
        <v>10.484999999999999</v>
      </c>
      <c r="U91" s="15">
        <v>0.47199999999999998</v>
      </c>
      <c r="V91" s="15">
        <v>6120</v>
      </c>
    </row>
    <row r="92" spans="2:22" x14ac:dyDescent="0.25">
      <c r="B92" s="15" t="s">
        <v>136</v>
      </c>
      <c r="C92" s="15" t="s">
        <v>207</v>
      </c>
      <c r="D92" s="15" t="s">
        <v>252</v>
      </c>
      <c r="E92" s="15">
        <v>2023</v>
      </c>
      <c r="F92" s="15" t="s">
        <v>358</v>
      </c>
      <c r="G92" s="15" t="s">
        <v>133</v>
      </c>
      <c r="H92" s="15" t="s">
        <v>136</v>
      </c>
      <c r="I92" s="15" t="s">
        <v>139</v>
      </c>
      <c r="J92" s="15" t="s">
        <v>141</v>
      </c>
      <c r="M92" s="15">
        <v>1.1020000000000001</v>
      </c>
      <c r="N92" s="15">
        <v>1.093</v>
      </c>
      <c r="O92" s="15">
        <v>1.4E-2</v>
      </c>
      <c r="P92" s="15">
        <v>0.80600000000000005</v>
      </c>
      <c r="Q92" s="15">
        <v>0.29899999999999999</v>
      </c>
      <c r="R92" s="15">
        <v>1.5549999999999999</v>
      </c>
      <c r="S92" s="15">
        <v>10.744</v>
      </c>
      <c r="U92" s="15">
        <v>0.45500000000000002</v>
      </c>
      <c r="V92" s="15">
        <v>6100</v>
      </c>
    </row>
    <row r="93" spans="2:22" x14ac:dyDescent="0.25">
      <c r="B93" s="15" t="s">
        <v>136</v>
      </c>
      <c r="C93" s="15" t="s">
        <v>207</v>
      </c>
      <c r="D93" s="15" t="s">
        <v>253</v>
      </c>
      <c r="E93" s="15">
        <v>2023</v>
      </c>
      <c r="F93" s="15" t="s">
        <v>357</v>
      </c>
      <c r="G93" s="15" t="s">
        <v>133</v>
      </c>
      <c r="H93" s="15" t="s">
        <v>136</v>
      </c>
      <c r="I93" s="15" t="s">
        <v>139</v>
      </c>
      <c r="J93" s="15" t="s">
        <v>141</v>
      </c>
      <c r="M93" s="15">
        <v>0.84599999999999997</v>
      </c>
      <c r="N93" s="15">
        <v>1.0049999999999999</v>
      </c>
      <c r="O93" s="15">
        <v>1.2999999999999999E-2</v>
      </c>
      <c r="P93" s="15">
        <v>0.50700000000000001</v>
      </c>
      <c r="Q93" s="15">
        <v>0.157</v>
      </c>
      <c r="R93" s="15">
        <v>1.167</v>
      </c>
      <c r="S93" s="15">
        <v>10.484999999999999</v>
      </c>
      <c r="U93" s="15">
        <v>0.47199999999999998</v>
      </c>
      <c r="V93" s="15">
        <v>6120</v>
      </c>
    </row>
    <row r="94" spans="2:22" x14ac:dyDescent="0.25">
      <c r="B94" s="15" t="s">
        <v>136</v>
      </c>
      <c r="C94" s="15" t="s">
        <v>207</v>
      </c>
      <c r="D94" s="15" t="s">
        <v>253</v>
      </c>
      <c r="E94" s="15">
        <v>2023</v>
      </c>
      <c r="F94" s="15" t="s">
        <v>358</v>
      </c>
      <c r="G94" s="15" t="s">
        <v>133</v>
      </c>
      <c r="H94" s="15" t="s">
        <v>136</v>
      </c>
      <c r="I94" s="15" t="s">
        <v>139</v>
      </c>
      <c r="J94" s="15" t="s">
        <v>141</v>
      </c>
      <c r="M94" s="15">
        <v>0.83799999999999997</v>
      </c>
      <c r="N94" s="15">
        <v>0.98199999999999998</v>
      </c>
      <c r="O94" s="15">
        <v>1.2999999999999999E-2</v>
      </c>
      <c r="P94" s="15">
        <v>0.51900000000000002</v>
      </c>
      <c r="Q94" s="15">
        <v>0.16800000000000001</v>
      </c>
      <c r="R94" s="15">
        <v>1.1679999999999999</v>
      </c>
      <c r="S94" s="15">
        <v>10.744</v>
      </c>
      <c r="U94" s="15">
        <v>0.45500000000000002</v>
      </c>
      <c r="V94" s="15">
        <v>6100</v>
      </c>
    </row>
    <row r="95" spans="2:22" x14ac:dyDescent="0.25">
      <c r="B95" s="15" t="s">
        <v>136</v>
      </c>
      <c r="C95" s="15" t="s">
        <v>207</v>
      </c>
      <c r="D95" s="15" t="s">
        <v>254</v>
      </c>
      <c r="E95" s="15">
        <v>2023</v>
      </c>
      <c r="F95" s="15" t="s">
        <v>357</v>
      </c>
      <c r="G95" s="15" t="s">
        <v>133</v>
      </c>
      <c r="H95" s="15" t="s">
        <v>136</v>
      </c>
      <c r="I95" s="15" t="s">
        <v>139</v>
      </c>
      <c r="J95" s="15" t="s">
        <v>141</v>
      </c>
      <c r="M95" s="15">
        <v>0.60099999999999998</v>
      </c>
      <c r="N95" s="15">
        <v>0.80500000000000005</v>
      </c>
      <c r="O95" s="15">
        <v>0.01</v>
      </c>
      <c r="P95" s="15">
        <v>0.29299999999999998</v>
      </c>
      <c r="Q95" s="15">
        <v>8.3000000000000004E-2</v>
      </c>
      <c r="R95" s="15">
        <v>0.81699999999999995</v>
      </c>
      <c r="S95" s="15">
        <v>10.097</v>
      </c>
      <c r="U95" s="15">
        <v>0</v>
      </c>
      <c r="V95" s="15">
        <v>6120</v>
      </c>
    </row>
    <row r="96" spans="2:22" x14ac:dyDescent="0.25">
      <c r="B96" s="15" t="s">
        <v>136</v>
      </c>
      <c r="C96" s="15" t="s">
        <v>207</v>
      </c>
      <c r="D96" s="15" t="s">
        <v>254</v>
      </c>
      <c r="E96" s="15">
        <v>2023</v>
      </c>
      <c r="F96" s="15" t="s">
        <v>358</v>
      </c>
      <c r="G96" s="15" t="s">
        <v>133</v>
      </c>
      <c r="H96" s="15" t="s">
        <v>136</v>
      </c>
      <c r="I96" s="15" t="s">
        <v>139</v>
      </c>
      <c r="J96" s="15" t="s">
        <v>141</v>
      </c>
      <c r="M96" s="15">
        <v>0.61899999999999999</v>
      </c>
      <c r="N96" s="15">
        <v>0.80800000000000005</v>
      </c>
      <c r="O96" s="15">
        <v>0.01</v>
      </c>
      <c r="P96" s="15">
        <v>0.32600000000000001</v>
      </c>
      <c r="Q96" s="15">
        <v>9.7000000000000003E-2</v>
      </c>
      <c r="R96" s="15">
        <v>0.84799999999999998</v>
      </c>
      <c r="S96" s="15">
        <v>10.364000000000001</v>
      </c>
      <c r="U96" s="15">
        <v>0</v>
      </c>
      <c r="V96" s="15">
        <v>6100</v>
      </c>
    </row>
    <row r="97" spans="2:22" x14ac:dyDescent="0.25">
      <c r="B97" s="15" t="s">
        <v>136</v>
      </c>
      <c r="C97" s="15" t="s">
        <v>207</v>
      </c>
      <c r="D97" s="15" t="s">
        <v>255</v>
      </c>
      <c r="E97" s="15">
        <v>2023</v>
      </c>
      <c r="F97" s="15" t="s">
        <v>357</v>
      </c>
      <c r="G97" s="15" t="s">
        <v>133</v>
      </c>
      <c r="H97" s="15" t="s">
        <v>136</v>
      </c>
      <c r="I97" s="15" t="s">
        <v>139</v>
      </c>
      <c r="J97" s="15" t="s">
        <v>141</v>
      </c>
      <c r="M97" s="15">
        <v>0.44500000000000001</v>
      </c>
      <c r="N97" s="15">
        <v>0.66400000000000003</v>
      </c>
      <c r="O97" s="15">
        <v>8.0000000000000002E-3</v>
      </c>
      <c r="P97" s="15">
        <v>0.182</v>
      </c>
      <c r="Q97" s="15">
        <v>4.8000000000000001E-2</v>
      </c>
      <c r="R97" s="15">
        <v>0.56999999999999995</v>
      </c>
      <c r="S97" s="15">
        <v>10.097</v>
      </c>
      <c r="U97" s="15">
        <v>0</v>
      </c>
      <c r="V97" s="15">
        <v>6120</v>
      </c>
    </row>
    <row r="98" spans="2:22" x14ac:dyDescent="0.25">
      <c r="B98" s="15" t="s">
        <v>136</v>
      </c>
      <c r="C98" s="15" t="s">
        <v>207</v>
      </c>
      <c r="D98" s="15" t="s">
        <v>255</v>
      </c>
      <c r="E98" s="15">
        <v>2023</v>
      </c>
      <c r="F98" s="15" t="s">
        <v>358</v>
      </c>
      <c r="G98" s="15" t="s">
        <v>133</v>
      </c>
      <c r="H98" s="15" t="s">
        <v>136</v>
      </c>
      <c r="I98" s="15" t="s">
        <v>139</v>
      </c>
      <c r="J98" s="15" t="s">
        <v>141</v>
      </c>
      <c r="M98" s="15">
        <v>0.46500000000000002</v>
      </c>
      <c r="N98" s="15">
        <v>0.66200000000000003</v>
      </c>
      <c r="O98" s="15">
        <v>8.0000000000000002E-3</v>
      </c>
      <c r="P98" s="15">
        <v>0.21299999999999999</v>
      </c>
      <c r="Q98" s="15">
        <v>5.5E-2</v>
      </c>
      <c r="R98" s="15">
        <v>0.61799999999999999</v>
      </c>
      <c r="S98" s="15">
        <v>10.364000000000001</v>
      </c>
      <c r="U98" s="15">
        <v>0</v>
      </c>
      <c r="V98" s="15">
        <v>6100</v>
      </c>
    </row>
  </sheetData>
  <mergeCells count="1">
    <mergeCell ref="B1:V1"/>
  </mergeCell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V98"/>
  <sheetViews>
    <sheetView zoomScale="85" zoomScaleNormal="85" workbookViewId="0">
      <selection activeCell="B1" sqref="B1:V1"/>
    </sheetView>
  </sheetViews>
  <sheetFormatPr defaultColWidth="16" defaultRowHeight="15" x14ac:dyDescent="0.25"/>
  <cols>
    <col min="1" max="1" width="22.7109375" style="18" customWidth="1"/>
    <col min="2" max="2" width="19.42578125" style="15" customWidth="1"/>
    <col min="3" max="3" width="17.5703125" style="15" customWidth="1"/>
    <col min="4" max="4" width="16" style="15"/>
    <col min="5" max="5" width="17.5703125" style="15" customWidth="1"/>
    <col min="6" max="6" width="17.28515625" style="15" customWidth="1"/>
    <col min="7" max="7" width="28.140625" style="15" customWidth="1"/>
    <col min="8" max="8" width="27.140625" style="15" customWidth="1"/>
    <col min="9" max="9" width="24.5703125" style="15" customWidth="1"/>
    <col min="10" max="10" width="16" style="15"/>
    <col min="11" max="11" width="24.5703125" style="15" customWidth="1"/>
    <col min="12" max="13" width="16" style="15"/>
    <col min="14" max="14" width="17.7109375" style="15" customWidth="1"/>
    <col min="15" max="15" width="18.85546875" style="15" customWidth="1"/>
    <col min="16" max="16" width="18" style="15" customWidth="1"/>
    <col min="17" max="17" width="16" style="15"/>
    <col min="18" max="18" width="19" style="15" customWidth="1"/>
    <col min="19" max="19" width="16" style="15"/>
    <col min="20" max="20" width="18.7109375" style="15" customWidth="1"/>
    <col min="21" max="21" width="16" style="15"/>
    <col min="22" max="22" width="18.42578125" style="15" customWidth="1"/>
    <col min="23" max="16384" width="16" style="15"/>
  </cols>
  <sheetData>
    <row r="1" spans="1:22" ht="38.25" customHeight="1" x14ac:dyDescent="0.25">
      <c r="A1" s="37" t="str">
        <f>HYPERLINK("#Contents!A1","Return to table of contents")</f>
        <v>Return to table of contents</v>
      </c>
      <c r="B1" s="47" t="s">
        <v>359</v>
      </c>
      <c r="C1" s="47"/>
      <c r="D1" s="47"/>
      <c r="E1" s="47"/>
      <c r="F1" s="47"/>
      <c r="G1" s="47"/>
      <c r="H1" s="47"/>
      <c r="I1" s="47"/>
      <c r="J1" s="47"/>
      <c r="K1" s="47"/>
      <c r="L1" s="47"/>
      <c r="M1" s="47"/>
      <c r="N1" s="47"/>
      <c r="O1" s="47"/>
      <c r="P1" s="47"/>
      <c r="Q1" s="47"/>
      <c r="R1" s="47"/>
      <c r="S1" s="47"/>
      <c r="T1" s="47"/>
      <c r="U1" s="47"/>
      <c r="V1" s="48"/>
    </row>
    <row r="2" spans="1:22" ht="30" x14ac:dyDescent="0.25">
      <c r="A2" s="19"/>
      <c r="B2" s="5" t="s">
        <v>120</v>
      </c>
      <c r="C2" s="5" t="s">
        <v>123</v>
      </c>
      <c r="D2" s="5" t="s">
        <v>126</v>
      </c>
      <c r="E2" s="5" t="s">
        <v>127</v>
      </c>
      <c r="F2" s="5" t="s">
        <v>128</v>
      </c>
      <c r="G2" s="5" t="s">
        <v>131</v>
      </c>
      <c r="H2" s="5" t="s">
        <v>134</v>
      </c>
      <c r="I2" s="5" t="s">
        <v>137</v>
      </c>
      <c r="J2" s="5" t="s">
        <v>140</v>
      </c>
      <c r="K2" s="5" t="s">
        <v>142</v>
      </c>
      <c r="L2" s="5" t="s">
        <v>145</v>
      </c>
      <c r="M2" s="5" t="s">
        <v>147</v>
      </c>
      <c r="N2" s="5" t="s">
        <v>149</v>
      </c>
      <c r="O2" s="5" t="s">
        <v>150</v>
      </c>
      <c r="P2" s="5" t="s">
        <v>151</v>
      </c>
      <c r="Q2" s="5" t="s">
        <v>152</v>
      </c>
      <c r="R2" s="5" t="s">
        <v>153</v>
      </c>
      <c r="S2" s="5" t="s">
        <v>154</v>
      </c>
      <c r="T2" s="5" t="s">
        <v>155</v>
      </c>
      <c r="U2" s="5" t="s">
        <v>156</v>
      </c>
      <c r="V2" s="5" t="s">
        <v>158</v>
      </c>
    </row>
    <row r="3" spans="1:22" x14ac:dyDescent="0.25">
      <c r="A3" s="19"/>
      <c r="B3" s="15" t="s">
        <v>122</v>
      </c>
      <c r="C3" s="15" t="s">
        <v>207</v>
      </c>
      <c r="D3" s="15" t="s">
        <v>208</v>
      </c>
      <c r="E3" s="15">
        <v>2023</v>
      </c>
      <c r="F3" s="15" t="s">
        <v>357</v>
      </c>
      <c r="G3" s="15" t="s">
        <v>133</v>
      </c>
      <c r="H3" s="15" t="s">
        <v>136</v>
      </c>
      <c r="I3" s="15" t="s">
        <v>139</v>
      </c>
      <c r="J3" s="15" t="s">
        <v>141</v>
      </c>
      <c r="M3" s="15">
        <v>0.26500000000000001</v>
      </c>
      <c r="N3" s="15">
        <v>0.32</v>
      </c>
      <c r="O3" s="15">
        <v>4.0000000000000001E-3</v>
      </c>
      <c r="P3" s="15">
        <v>0.187</v>
      </c>
      <c r="Q3" s="15">
        <v>0.11799999999999999</v>
      </c>
      <c r="R3" s="15">
        <v>0.308</v>
      </c>
      <c r="S3" s="15">
        <v>9.7880000000000003</v>
      </c>
      <c r="U3" s="15">
        <v>0</v>
      </c>
      <c r="V3" s="15">
        <v>6770</v>
      </c>
    </row>
    <row r="4" spans="1:22" x14ac:dyDescent="0.25">
      <c r="B4" s="15" t="s">
        <v>122</v>
      </c>
      <c r="C4" s="15" t="s">
        <v>207</v>
      </c>
      <c r="D4" s="15" t="s">
        <v>208</v>
      </c>
      <c r="E4" s="15">
        <v>2023</v>
      </c>
      <c r="F4" s="15" t="s">
        <v>358</v>
      </c>
      <c r="G4" s="15" t="s">
        <v>133</v>
      </c>
      <c r="H4" s="15" t="s">
        <v>136</v>
      </c>
      <c r="I4" s="15" t="s">
        <v>139</v>
      </c>
      <c r="J4" s="15" t="s">
        <v>141</v>
      </c>
      <c r="M4" s="15">
        <v>0.26900000000000002</v>
      </c>
      <c r="N4" s="15">
        <v>0.307</v>
      </c>
      <c r="O4" s="15">
        <v>4.0000000000000001E-3</v>
      </c>
      <c r="P4" s="15">
        <v>0.19700000000000001</v>
      </c>
      <c r="Q4" s="15">
        <v>0.123</v>
      </c>
      <c r="R4" s="15">
        <v>0.318</v>
      </c>
      <c r="S4" s="15">
        <v>10.073</v>
      </c>
      <c r="U4" s="15">
        <v>0</v>
      </c>
      <c r="V4" s="15">
        <v>6780</v>
      </c>
    </row>
    <row r="5" spans="1:22" x14ac:dyDescent="0.25">
      <c r="B5" s="15" t="s">
        <v>122</v>
      </c>
      <c r="C5" s="15" t="s">
        <v>207</v>
      </c>
      <c r="D5" s="15" t="s">
        <v>209</v>
      </c>
      <c r="E5" s="15">
        <v>2023</v>
      </c>
      <c r="F5" s="15" t="s">
        <v>357</v>
      </c>
      <c r="G5" s="15" t="s">
        <v>133</v>
      </c>
      <c r="H5" s="15" t="s">
        <v>136</v>
      </c>
      <c r="I5" s="15" t="s">
        <v>139</v>
      </c>
      <c r="J5" s="15" t="s">
        <v>141</v>
      </c>
      <c r="M5" s="15">
        <v>0.24199999999999999</v>
      </c>
      <c r="N5" s="15">
        <v>0.312</v>
      </c>
      <c r="O5" s="15">
        <v>4.0000000000000001E-3</v>
      </c>
      <c r="P5" s="15">
        <v>0.16500000000000001</v>
      </c>
      <c r="Q5" s="15">
        <v>0.104</v>
      </c>
      <c r="R5" s="15">
        <v>0.27200000000000002</v>
      </c>
      <c r="S5" s="15">
        <v>9.8320000000000007</v>
      </c>
      <c r="U5" s="15">
        <v>0</v>
      </c>
      <c r="V5" s="15">
        <v>6800</v>
      </c>
    </row>
    <row r="6" spans="1:22" x14ac:dyDescent="0.25">
      <c r="B6" s="15" t="s">
        <v>122</v>
      </c>
      <c r="C6" s="15" t="s">
        <v>207</v>
      </c>
      <c r="D6" s="15" t="s">
        <v>209</v>
      </c>
      <c r="E6" s="15">
        <v>2023</v>
      </c>
      <c r="F6" s="15" t="s">
        <v>358</v>
      </c>
      <c r="G6" s="15" t="s">
        <v>133</v>
      </c>
      <c r="H6" s="15" t="s">
        <v>136</v>
      </c>
      <c r="I6" s="15" t="s">
        <v>139</v>
      </c>
      <c r="J6" s="15" t="s">
        <v>141</v>
      </c>
      <c r="M6" s="15">
        <v>0.255</v>
      </c>
      <c r="N6" s="15">
        <v>0.313</v>
      </c>
      <c r="O6" s="15">
        <v>4.0000000000000001E-3</v>
      </c>
      <c r="P6" s="15">
        <v>0.17899999999999999</v>
      </c>
      <c r="Q6" s="15">
        <v>0.112</v>
      </c>
      <c r="R6" s="15">
        <v>0.29599999999999999</v>
      </c>
      <c r="S6" s="15">
        <v>9.9710000000000001</v>
      </c>
      <c r="U6" s="15">
        <v>0</v>
      </c>
      <c r="V6" s="15">
        <v>6790</v>
      </c>
    </row>
    <row r="7" spans="1:22" x14ac:dyDescent="0.25">
      <c r="B7" s="15" t="s">
        <v>122</v>
      </c>
      <c r="C7" s="15" t="s">
        <v>207</v>
      </c>
      <c r="D7" s="15" t="s">
        <v>210</v>
      </c>
      <c r="E7" s="15">
        <v>2023</v>
      </c>
      <c r="F7" s="15" t="s">
        <v>357</v>
      </c>
      <c r="G7" s="15" t="s">
        <v>133</v>
      </c>
      <c r="H7" s="15" t="s">
        <v>136</v>
      </c>
      <c r="I7" s="15" t="s">
        <v>139</v>
      </c>
      <c r="J7" s="15" t="s">
        <v>141</v>
      </c>
      <c r="M7" s="15">
        <v>0.24399999999999999</v>
      </c>
      <c r="N7" s="15">
        <v>0.39800000000000002</v>
      </c>
      <c r="O7" s="15">
        <v>5.0000000000000001E-3</v>
      </c>
      <c r="P7" s="15">
        <v>0.151</v>
      </c>
      <c r="Q7" s="15">
        <v>9.7000000000000003E-2</v>
      </c>
      <c r="R7" s="15">
        <v>0.25</v>
      </c>
      <c r="S7" s="15">
        <v>9.6</v>
      </c>
      <c r="U7" s="15">
        <v>0</v>
      </c>
      <c r="V7" s="15">
        <v>6800</v>
      </c>
    </row>
    <row r="8" spans="1:22" x14ac:dyDescent="0.25">
      <c r="B8" s="15" t="s">
        <v>122</v>
      </c>
      <c r="C8" s="15" t="s">
        <v>207</v>
      </c>
      <c r="D8" s="15" t="s">
        <v>210</v>
      </c>
      <c r="E8" s="15">
        <v>2023</v>
      </c>
      <c r="F8" s="15" t="s">
        <v>358</v>
      </c>
      <c r="G8" s="15" t="s">
        <v>133</v>
      </c>
      <c r="H8" s="15" t="s">
        <v>136</v>
      </c>
      <c r="I8" s="15" t="s">
        <v>139</v>
      </c>
      <c r="J8" s="15" t="s">
        <v>141</v>
      </c>
      <c r="M8" s="15">
        <v>0.254</v>
      </c>
      <c r="N8" s="15">
        <v>0.38700000000000001</v>
      </c>
      <c r="O8" s="15">
        <v>5.0000000000000001E-3</v>
      </c>
      <c r="P8" s="15">
        <v>0.16300000000000001</v>
      </c>
      <c r="Q8" s="15">
        <v>0.10199999999999999</v>
      </c>
      <c r="R8" s="15">
        <v>0.27100000000000002</v>
      </c>
      <c r="S8" s="15">
        <v>9.7189999999999994</v>
      </c>
      <c r="U8" s="15">
        <v>0</v>
      </c>
      <c r="V8" s="15">
        <v>6790</v>
      </c>
    </row>
    <row r="9" spans="1:22" x14ac:dyDescent="0.25">
      <c r="B9" s="15" t="s">
        <v>122</v>
      </c>
      <c r="C9" s="15" t="s">
        <v>207</v>
      </c>
      <c r="D9" s="15" t="s">
        <v>211</v>
      </c>
      <c r="E9" s="15">
        <v>2023</v>
      </c>
      <c r="F9" s="15" t="s">
        <v>357</v>
      </c>
      <c r="G9" s="15" t="s">
        <v>133</v>
      </c>
      <c r="H9" s="15" t="s">
        <v>136</v>
      </c>
      <c r="I9" s="15" t="s">
        <v>139</v>
      </c>
      <c r="J9" s="15" t="s">
        <v>141</v>
      </c>
      <c r="M9" s="15">
        <v>0.23200000000000001</v>
      </c>
      <c r="N9" s="15">
        <v>0.38800000000000001</v>
      </c>
      <c r="O9" s="15">
        <v>5.0000000000000001E-3</v>
      </c>
      <c r="P9" s="15">
        <v>0.14199999999999999</v>
      </c>
      <c r="Q9" s="15">
        <v>9.0999999999999998E-2</v>
      </c>
      <c r="R9" s="15">
        <v>0.23400000000000001</v>
      </c>
      <c r="S9" s="15">
        <v>9.6</v>
      </c>
      <c r="U9" s="15">
        <v>0</v>
      </c>
      <c r="V9" s="15">
        <v>6800</v>
      </c>
    </row>
    <row r="10" spans="1:22" x14ac:dyDescent="0.25">
      <c r="B10" s="15" t="s">
        <v>122</v>
      </c>
      <c r="C10" s="15" t="s">
        <v>207</v>
      </c>
      <c r="D10" s="15" t="s">
        <v>211</v>
      </c>
      <c r="E10" s="15">
        <v>2023</v>
      </c>
      <c r="F10" s="15" t="s">
        <v>358</v>
      </c>
      <c r="G10" s="15" t="s">
        <v>133</v>
      </c>
      <c r="H10" s="15" t="s">
        <v>136</v>
      </c>
      <c r="I10" s="15" t="s">
        <v>139</v>
      </c>
      <c r="J10" s="15" t="s">
        <v>141</v>
      </c>
      <c r="M10" s="15">
        <v>0.23899999999999999</v>
      </c>
      <c r="N10" s="15">
        <v>0.373</v>
      </c>
      <c r="O10" s="15">
        <v>5.0000000000000001E-3</v>
      </c>
      <c r="P10" s="15">
        <v>0.152</v>
      </c>
      <c r="Q10" s="15">
        <v>9.6000000000000002E-2</v>
      </c>
      <c r="R10" s="15">
        <v>0.251</v>
      </c>
      <c r="S10" s="15">
        <v>9.7200000000000006</v>
      </c>
      <c r="U10" s="15">
        <v>0</v>
      </c>
      <c r="V10" s="15">
        <v>6790</v>
      </c>
    </row>
    <row r="11" spans="1:22" x14ac:dyDescent="0.25">
      <c r="B11" s="15" t="s">
        <v>122</v>
      </c>
      <c r="C11" s="15" t="s">
        <v>207</v>
      </c>
      <c r="D11" s="15" t="s">
        <v>212</v>
      </c>
      <c r="E11" s="15">
        <v>2023</v>
      </c>
      <c r="F11" s="15" t="s">
        <v>357</v>
      </c>
      <c r="G11" s="15" t="s">
        <v>133</v>
      </c>
      <c r="H11" s="15" t="s">
        <v>136</v>
      </c>
      <c r="I11" s="15" t="s">
        <v>139</v>
      </c>
      <c r="J11" s="15" t="s">
        <v>141</v>
      </c>
      <c r="M11" s="15">
        <v>0.221</v>
      </c>
      <c r="N11" s="15">
        <v>0.36399999999999999</v>
      </c>
      <c r="O11" s="15">
        <v>4.0000000000000001E-3</v>
      </c>
      <c r="P11" s="15">
        <v>0.13600000000000001</v>
      </c>
      <c r="Q11" s="15">
        <v>8.7999999999999995E-2</v>
      </c>
      <c r="R11" s="15">
        <v>0.221</v>
      </c>
      <c r="S11" s="15">
        <v>9.4009999999999998</v>
      </c>
      <c r="U11" s="15">
        <v>0</v>
      </c>
      <c r="V11" s="15">
        <v>6800</v>
      </c>
    </row>
    <row r="12" spans="1:22" x14ac:dyDescent="0.25">
      <c r="B12" s="15" t="s">
        <v>122</v>
      </c>
      <c r="C12" s="15" t="s">
        <v>207</v>
      </c>
      <c r="D12" s="15" t="s">
        <v>212</v>
      </c>
      <c r="E12" s="15">
        <v>2023</v>
      </c>
      <c r="F12" s="15" t="s">
        <v>358</v>
      </c>
      <c r="G12" s="15" t="s">
        <v>133</v>
      </c>
      <c r="H12" s="15" t="s">
        <v>136</v>
      </c>
      <c r="I12" s="15" t="s">
        <v>139</v>
      </c>
      <c r="J12" s="15" t="s">
        <v>141</v>
      </c>
      <c r="M12" s="15">
        <v>0.22600000000000001</v>
      </c>
      <c r="N12" s="15">
        <v>0.35</v>
      </c>
      <c r="O12" s="15">
        <v>4.0000000000000001E-3</v>
      </c>
      <c r="P12" s="15">
        <v>0.14399999999999999</v>
      </c>
      <c r="Q12" s="15">
        <v>9.0999999999999998E-2</v>
      </c>
      <c r="R12" s="15">
        <v>0.23499999999999999</v>
      </c>
      <c r="S12" s="15">
        <v>9.5429999999999993</v>
      </c>
      <c r="U12" s="15">
        <v>0</v>
      </c>
      <c r="V12" s="15">
        <v>6790</v>
      </c>
    </row>
    <row r="13" spans="1:22" x14ac:dyDescent="0.25">
      <c r="B13" s="15" t="s">
        <v>122</v>
      </c>
      <c r="C13" s="15" t="s">
        <v>207</v>
      </c>
      <c r="D13" s="15" t="s">
        <v>213</v>
      </c>
      <c r="E13" s="15">
        <v>2023</v>
      </c>
      <c r="F13" s="15" t="s">
        <v>357</v>
      </c>
      <c r="G13" s="15" t="s">
        <v>133</v>
      </c>
      <c r="H13" s="15" t="s">
        <v>136</v>
      </c>
      <c r="I13" s="15" t="s">
        <v>139</v>
      </c>
      <c r="J13" s="15" t="s">
        <v>141</v>
      </c>
      <c r="M13" s="15">
        <v>0.216</v>
      </c>
      <c r="N13" s="15">
        <v>0.35599999999999998</v>
      </c>
      <c r="O13" s="15">
        <v>4.0000000000000001E-3</v>
      </c>
      <c r="P13" s="15">
        <v>0.13200000000000001</v>
      </c>
      <c r="Q13" s="15">
        <v>8.5999999999999993E-2</v>
      </c>
      <c r="R13" s="15">
        <v>0.21299999999999999</v>
      </c>
      <c r="S13" s="15">
        <v>9.4009999999999998</v>
      </c>
      <c r="U13" s="15">
        <v>0</v>
      </c>
      <c r="V13" s="15">
        <v>6800</v>
      </c>
    </row>
    <row r="14" spans="1:22" x14ac:dyDescent="0.25">
      <c r="B14" s="15" t="s">
        <v>122</v>
      </c>
      <c r="C14" s="15" t="s">
        <v>207</v>
      </c>
      <c r="D14" s="15" t="s">
        <v>213</v>
      </c>
      <c r="E14" s="15">
        <v>2023</v>
      </c>
      <c r="F14" s="15" t="s">
        <v>358</v>
      </c>
      <c r="G14" s="15" t="s">
        <v>133</v>
      </c>
      <c r="H14" s="15" t="s">
        <v>136</v>
      </c>
      <c r="I14" s="15" t="s">
        <v>139</v>
      </c>
      <c r="J14" s="15" t="s">
        <v>141</v>
      </c>
      <c r="M14" s="15">
        <v>0.219</v>
      </c>
      <c r="N14" s="15">
        <v>0.33800000000000002</v>
      </c>
      <c r="O14" s="15">
        <v>4.0000000000000001E-3</v>
      </c>
      <c r="P14" s="15">
        <v>0.13900000000000001</v>
      </c>
      <c r="Q14" s="15">
        <v>8.7999999999999995E-2</v>
      </c>
      <c r="R14" s="15">
        <v>0.223</v>
      </c>
      <c r="S14" s="15">
        <v>9.5459999999999994</v>
      </c>
      <c r="U14" s="15">
        <v>0</v>
      </c>
      <c r="V14" s="15">
        <v>6790</v>
      </c>
    </row>
    <row r="15" spans="1:22" x14ac:dyDescent="0.25">
      <c r="B15" s="15" t="s">
        <v>122</v>
      </c>
      <c r="C15" s="15" t="s">
        <v>207</v>
      </c>
      <c r="D15" s="15" t="s">
        <v>214</v>
      </c>
      <c r="E15" s="15">
        <v>2023</v>
      </c>
      <c r="F15" s="15" t="s">
        <v>357</v>
      </c>
      <c r="G15" s="15" t="s">
        <v>133</v>
      </c>
      <c r="H15" s="15" t="s">
        <v>136</v>
      </c>
      <c r="I15" s="15" t="s">
        <v>139</v>
      </c>
      <c r="J15" s="15" t="s">
        <v>141</v>
      </c>
      <c r="M15" s="15">
        <v>0.20799999999999999</v>
      </c>
      <c r="N15" s="15">
        <v>0.35099999999999998</v>
      </c>
      <c r="O15" s="15">
        <v>4.0000000000000001E-3</v>
      </c>
      <c r="P15" s="15">
        <v>0.128</v>
      </c>
      <c r="Q15" s="15">
        <v>8.4000000000000005E-2</v>
      </c>
      <c r="R15" s="15">
        <v>0.20599999999999999</v>
      </c>
      <c r="S15" s="15">
        <v>9.2159999999999993</v>
      </c>
      <c r="U15" s="15">
        <v>0</v>
      </c>
      <c r="V15" s="15">
        <v>6800</v>
      </c>
    </row>
    <row r="16" spans="1:22" x14ac:dyDescent="0.25">
      <c r="B16" s="15" t="s">
        <v>122</v>
      </c>
      <c r="C16" s="15" t="s">
        <v>207</v>
      </c>
      <c r="D16" s="15" t="s">
        <v>214</v>
      </c>
      <c r="E16" s="15">
        <v>2023</v>
      </c>
      <c r="F16" s="15" t="s">
        <v>358</v>
      </c>
      <c r="G16" s="15" t="s">
        <v>133</v>
      </c>
      <c r="H16" s="15" t="s">
        <v>136</v>
      </c>
      <c r="I16" s="15" t="s">
        <v>139</v>
      </c>
      <c r="J16" s="15" t="s">
        <v>141</v>
      </c>
      <c r="M16" s="15">
        <v>0.21</v>
      </c>
      <c r="N16" s="15">
        <v>0.33300000000000002</v>
      </c>
      <c r="O16" s="15">
        <v>4.0000000000000001E-3</v>
      </c>
      <c r="P16" s="15">
        <v>0.13300000000000001</v>
      </c>
      <c r="Q16" s="15">
        <v>8.5000000000000006E-2</v>
      </c>
      <c r="R16" s="15">
        <v>0.215</v>
      </c>
      <c r="S16" s="15">
        <v>9.3719999999999999</v>
      </c>
      <c r="U16" s="15">
        <v>0</v>
      </c>
      <c r="V16" s="15">
        <v>6790</v>
      </c>
    </row>
    <row r="17" spans="2:22" x14ac:dyDescent="0.25">
      <c r="B17" s="15" t="s">
        <v>122</v>
      </c>
      <c r="C17" s="15" t="s">
        <v>207</v>
      </c>
      <c r="D17" s="15" t="s">
        <v>215</v>
      </c>
      <c r="E17" s="15">
        <v>2023</v>
      </c>
      <c r="F17" s="15" t="s">
        <v>357</v>
      </c>
      <c r="G17" s="15" t="s">
        <v>133</v>
      </c>
      <c r="H17" s="15" t="s">
        <v>136</v>
      </c>
      <c r="I17" s="15" t="s">
        <v>139</v>
      </c>
      <c r="J17" s="15" t="s">
        <v>141</v>
      </c>
      <c r="M17" s="15">
        <v>0.20100000000000001</v>
      </c>
      <c r="N17" s="15">
        <v>0.32400000000000001</v>
      </c>
      <c r="O17" s="15">
        <v>4.0000000000000001E-3</v>
      </c>
      <c r="P17" s="15">
        <v>0.126</v>
      </c>
      <c r="Q17" s="15">
        <v>8.2000000000000003E-2</v>
      </c>
      <c r="R17" s="15">
        <v>0.20100000000000001</v>
      </c>
      <c r="S17" s="15">
        <v>9.218</v>
      </c>
      <c r="U17" s="15">
        <v>0</v>
      </c>
      <c r="V17" s="15">
        <v>6800</v>
      </c>
    </row>
    <row r="18" spans="2:22" x14ac:dyDescent="0.25">
      <c r="B18" s="15" t="s">
        <v>122</v>
      </c>
      <c r="C18" s="15" t="s">
        <v>207</v>
      </c>
      <c r="D18" s="15" t="s">
        <v>215</v>
      </c>
      <c r="E18" s="15">
        <v>2023</v>
      </c>
      <c r="F18" s="15" t="s">
        <v>358</v>
      </c>
      <c r="G18" s="15" t="s">
        <v>133</v>
      </c>
      <c r="H18" s="15" t="s">
        <v>136</v>
      </c>
      <c r="I18" s="15" t="s">
        <v>139</v>
      </c>
      <c r="J18" s="15" t="s">
        <v>141</v>
      </c>
      <c r="M18" s="15">
        <v>0.20200000000000001</v>
      </c>
      <c r="N18" s="15">
        <v>0.308</v>
      </c>
      <c r="O18" s="15">
        <v>4.0000000000000001E-3</v>
      </c>
      <c r="P18" s="15">
        <v>0.129</v>
      </c>
      <c r="Q18" s="15">
        <v>8.3000000000000004E-2</v>
      </c>
      <c r="R18" s="15">
        <v>0.20699999999999999</v>
      </c>
      <c r="S18" s="15">
        <v>9.3719999999999999</v>
      </c>
      <c r="U18" s="15">
        <v>0</v>
      </c>
      <c r="V18" s="15">
        <v>6790</v>
      </c>
    </row>
    <row r="19" spans="2:22" x14ac:dyDescent="0.25">
      <c r="B19" s="15" t="s">
        <v>122</v>
      </c>
      <c r="C19" s="15" t="s">
        <v>207</v>
      </c>
      <c r="D19" s="15" t="s">
        <v>216</v>
      </c>
      <c r="E19" s="15">
        <v>2023</v>
      </c>
      <c r="F19" s="15" t="s">
        <v>357</v>
      </c>
      <c r="G19" s="15" t="s">
        <v>133</v>
      </c>
      <c r="H19" s="15" t="s">
        <v>136</v>
      </c>
      <c r="I19" s="15" t="s">
        <v>139</v>
      </c>
      <c r="J19" s="15" t="s">
        <v>141</v>
      </c>
      <c r="M19" s="15">
        <v>0.19400000000000001</v>
      </c>
      <c r="N19" s="15">
        <v>0.29299999999999998</v>
      </c>
      <c r="O19" s="15">
        <v>4.0000000000000001E-3</v>
      </c>
      <c r="P19" s="15">
        <v>0.125</v>
      </c>
      <c r="Q19" s="15">
        <v>8.2000000000000003E-2</v>
      </c>
      <c r="R19" s="15">
        <v>0.19900000000000001</v>
      </c>
      <c r="S19" s="15">
        <v>9.1029999999999998</v>
      </c>
      <c r="U19" s="15">
        <v>0</v>
      </c>
      <c r="V19" s="15">
        <v>6800</v>
      </c>
    </row>
    <row r="20" spans="2:22" x14ac:dyDescent="0.25">
      <c r="B20" s="15" t="s">
        <v>122</v>
      </c>
      <c r="C20" s="15" t="s">
        <v>207</v>
      </c>
      <c r="D20" s="15" t="s">
        <v>216</v>
      </c>
      <c r="E20" s="15">
        <v>2023</v>
      </c>
      <c r="F20" s="15" t="s">
        <v>358</v>
      </c>
      <c r="G20" s="15" t="s">
        <v>133</v>
      </c>
      <c r="H20" s="15" t="s">
        <v>136</v>
      </c>
      <c r="I20" s="15" t="s">
        <v>139</v>
      </c>
      <c r="J20" s="15" t="s">
        <v>141</v>
      </c>
      <c r="M20" s="15">
        <v>0.19500000000000001</v>
      </c>
      <c r="N20" s="15">
        <v>0.28299999999999997</v>
      </c>
      <c r="O20" s="15">
        <v>3.0000000000000001E-3</v>
      </c>
      <c r="P20" s="15">
        <v>0.127</v>
      </c>
      <c r="Q20" s="15">
        <v>8.2000000000000003E-2</v>
      </c>
      <c r="R20" s="15">
        <v>0.20399999999999999</v>
      </c>
      <c r="S20" s="15">
        <v>9.24</v>
      </c>
      <c r="U20" s="15">
        <v>0</v>
      </c>
      <c r="V20" s="15">
        <v>6790</v>
      </c>
    </row>
    <row r="21" spans="2:22" x14ac:dyDescent="0.25">
      <c r="B21" s="15" t="s">
        <v>122</v>
      </c>
      <c r="C21" s="15" t="s">
        <v>207</v>
      </c>
      <c r="D21" s="15" t="s">
        <v>217</v>
      </c>
      <c r="E21" s="15">
        <v>2023</v>
      </c>
      <c r="F21" s="15" t="s">
        <v>357</v>
      </c>
      <c r="G21" s="15" t="s">
        <v>133</v>
      </c>
      <c r="H21" s="15" t="s">
        <v>136</v>
      </c>
      <c r="I21" s="15" t="s">
        <v>139</v>
      </c>
      <c r="J21" s="15" t="s">
        <v>141</v>
      </c>
      <c r="M21" s="15">
        <v>0.187</v>
      </c>
      <c r="N21" s="15">
        <v>0.248</v>
      </c>
      <c r="O21" s="15">
        <v>3.0000000000000001E-3</v>
      </c>
      <c r="P21" s="15">
        <v>0.125</v>
      </c>
      <c r="Q21" s="15">
        <v>8.2000000000000003E-2</v>
      </c>
      <c r="R21" s="15">
        <v>0.2</v>
      </c>
      <c r="S21" s="15">
        <v>9.1029999999999998</v>
      </c>
      <c r="U21" s="15">
        <v>0</v>
      </c>
      <c r="V21" s="15">
        <v>6800</v>
      </c>
    </row>
    <row r="22" spans="2:22" x14ac:dyDescent="0.25">
      <c r="B22" s="15" t="s">
        <v>122</v>
      </c>
      <c r="C22" s="15" t="s">
        <v>207</v>
      </c>
      <c r="D22" s="15" t="s">
        <v>217</v>
      </c>
      <c r="E22" s="15">
        <v>2023</v>
      </c>
      <c r="F22" s="15" t="s">
        <v>358</v>
      </c>
      <c r="G22" s="15" t="s">
        <v>133</v>
      </c>
      <c r="H22" s="15" t="s">
        <v>136</v>
      </c>
      <c r="I22" s="15" t="s">
        <v>139</v>
      </c>
      <c r="J22" s="15" t="s">
        <v>141</v>
      </c>
      <c r="M22" s="15">
        <v>0.188</v>
      </c>
      <c r="N22" s="15">
        <v>0.24199999999999999</v>
      </c>
      <c r="O22" s="15">
        <v>3.0000000000000001E-3</v>
      </c>
      <c r="P22" s="15">
        <v>0.127</v>
      </c>
      <c r="Q22" s="15">
        <v>8.2000000000000003E-2</v>
      </c>
      <c r="R22" s="15">
        <v>0.20200000000000001</v>
      </c>
      <c r="S22" s="15">
        <v>9.24</v>
      </c>
      <c r="U22" s="15">
        <v>0</v>
      </c>
      <c r="V22" s="15">
        <v>6790</v>
      </c>
    </row>
    <row r="23" spans="2:22" x14ac:dyDescent="0.25">
      <c r="B23" s="15" t="s">
        <v>122</v>
      </c>
      <c r="C23" s="15" t="s">
        <v>207</v>
      </c>
      <c r="D23" s="15" t="s">
        <v>218</v>
      </c>
      <c r="E23" s="15">
        <v>2023</v>
      </c>
      <c r="F23" s="15" t="s">
        <v>357</v>
      </c>
      <c r="G23" s="15" t="s">
        <v>133</v>
      </c>
      <c r="H23" s="15" t="s">
        <v>136</v>
      </c>
      <c r="I23" s="15" t="s">
        <v>139</v>
      </c>
      <c r="J23" s="15" t="s">
        <v>141</v>
      </c>
      <c r="M23" s="15">
        <v>0.18</v>
      </c>
      <c r="N23" s="15">
        <v>0.20599999999999999</v>
      </c>
      <c r="O23" s="15">
        <v>2E-3</v>
      </c>
      <c r="P23" s="15">
        <v>0.126</v>
      </c>
      <c r="Q23" s="15">
        <v>8.3000000000000004E-2</v>
      </c>
      <c r="R23" s="15">
        <v>0.20200000000000001</v>
      </c>
      <c r="S23" s="15">
        <v>9.0350000000000001</v>
      </c>
      <c r="U23" s="15">
        <v>7.4999999999999997E-2</v>
      </c>
      <c r="V23" s="15">
        <v>6800</v>
      </c>
    </row>
    <row r="24" spans="2:22" x14ac:dyDescent="0.25">
      <c r="B24" s="15" t="s">
        <v>122</v>
      </c>
      <c r="C24" s="15" t="s">
        <v>207</v>
      </c>
      <c r="D24" s="15" t="s">
        <v>218</v>
      </c>
      <c r="E24" s="15">
        <v>2023</v>
      </c>
      <c r="F24" s="15" t="s">
        <v>358</v>
      </c>
      <c r="G24" s="15" t="s">
        <v>133</v>
      </c>
      <c r="H24" s="15" t="s">
        <v>136</v>
      </c>
      <c r="I24" s="15" t="s">
        <v>139</v>
      </c>
      <c r="J24" s="15" t="s">
        <v>141</v>
      </c>
      <c r="M24" s="15">
        <v>0.17899999999999999</v>
      </c>
      <c r="N24" s="15">
        <v>0.20499999999999999</v>
      </c>
      <c r="O24" s="15">
        <v>2E-3</v>
      </c>
      <c r="P24" s="15">
        <v>0.127</v>
      </c>
      <c r="Q24" s="15">
        <v>8.2000000000000003E-2</v>
      </c>
      <c r="R24" s="15">
        <v>0.20200000000000001</v>
      </c>
      <c r="S24" s="15">
        <v>9.15</v>
      </c>
      <c r="U24" s="15">
        <v>7.3999999999999996E-2</v>
      </c>
      <c r="V24" s="15">
        <v>6790</v>
      </c>
    </row>
    <row r="25" spans="2:22" x14ac:dyDescent="0.25">
      <c r="B25" s="15" t="s">
        <v>122</v>
      </c>
      <c r="C25" s="15" t="s">
        <v>207</v>
      </c>
      <c r="D25" s="15" t="s">
        <v>219</v>
      </c>
      <c r="E25" s="15">
        <v>2023</v>
      </c>
      <c r="F25" s="15" t="s">
        <v>357</v>
      </c>
      <c r="G25" s="15" t="s">
        <v>133</v>
      </c>
      <c r="H25" s="15" t="s">
        <v>136</v>
      </c>
      <c r="I25" s="15" t="s">
        <v>139</v>
      </c>
      <c r="J25" s="15" t="s">
        <v>141</v>
      </c>
      <c r="M25" s="15">
        <v>0.182</v>
      </c>
      <c r="N25" s="15">
        <v>0.183</v>
      </c>
      <c r="O25" s="15">
        <v>2E-3</v>
      </c>
      <c r="P25" s="15">
        <v>0.13100000000000001</v>
      </c>
      <c r="Q25" s="15">
        <v>8.5000000000000006E-2</v>
      </c>
      <c r="R25" s="15">
        <v>0.21</v>
      </c>
      <c r="S25" s="15">
        <v>9.0350000000000001</v>
      </c>
      <c r="U25" s="15">
        <v>7.4999999999999997E-2</v>
      </c>
      <c r="V25" s="15">
        <v>6800</v>
      </c>
    </row>
    <row r="26" spans="2:22" x14ac:dyDescent="0.25">
      <c r="B26" s="15" t="s">
        <v>122</v>
      </c>
      <c r="C26" s="15" t="s">
        <v>207</v>
      </c>
      <c r="D26" s="15" t="s">
        <v>219</v>
      </c>
      <c r="E26" s="15">
        <v>2023</v>
      </c>
      <c r="F26" s="15" t="s">
        <v>358</v>
      </c>
      <c r="G26" s="15" t="s">
        <v>133</v>
      </c>
      <c r="H26" s="15" t="s">
        <v>136</v>
      </c>
      <c r="I26" s="15" t="s">
        <v>139</v>
      </c>
      <c r="J26" s="15" t="s">
        <v>141</v>
      </c>
      <c r="M26" s="15">
        <v>0.17799999999999999</v>
      </c>
      <c r="N26" s="15">
        <v>0.185</v>
      </c>
      <c r="O26" s="15">
        <v>2E-3</v>
      </c>
      <c r="P26" s="15">
        <v>0.129</v>
      </c>
      <c r="Q26" s="15">
        <v>8.4000000000000005E-2</v>
      </c>
      <c r="R26" s="15">
        <v>0.20499999999999999</v>
      </c>
      <c r="S26" s="15">
        <v>9.1489999999999991</v>
      </c>
      <c r="U26" s="15">
        <v>7.3999999999999996E-2</v>
      </c>
      <c r="V26" s="15">
        <v>6790</v>
      </c>
    </row>
    <row r="27" spans="2:22" x14ac:dyDescent="0.25">
      <c r="B27" s="15" t="s">
        <v>122</v>
      </c>
      <c r="C27" s="15" t="s">
        <v>207</v>
      </c>
      <c r="D27" s="15" t="s">
        <v>220</v>
      </c>
      <c r="E27" s="15">
        <v>2023</v>
      </c>
      <c r="F27" s="15" t="s">
        <v>357</v>
      </c>
      <c r="G27" s="15" t="s">
        <v>133</v>
      </c>
      <c r="H27" s="15" t="s">
        <v>136</v>
      </c>
      <c r="I27" s="15" t="s">
        <v>139</v>
      </c>
      <c r="J27" s="15" t="s">
        <v>141</v>
      </c>
      <c r="M27" s="15">
        <v>0.191</v>
      </c>
      <c r="N27" s="15">
        <v>0.184</v>
      </c>
      <c r="O27" s="15">
        <v>2E-3</v>
      </c>
      <c r="P27" s="15">
        <v>0.13900000000000001</v>
      </c>
      <c r="Q27" s="15">
        <v>0.09</v>
      </c>
      <c r="R27" s="15">
        <v>0.22500000000000001</v>
      </c>
      <c r="S27" s="15">
        <v>9.1110000000000007</v>
      </c>
      <c r="U27" s="15">
        <v>5.9870000000000001</v>
      </c>
      <c r="V27" s="15">
        <v>6800</v>
      </c>
    </row>
    <row r="28" spans="2:22" x14ac:dyDescent="0.25">
      <c r="B28" s="15" t="s">
        <v>122</v>
      </c>
      <c r="C28" s="15" t="s">
        <v>207</v>
      </c>
      <c r="D28" s="15" t="s">
        <v>220</v>
      </c>
      <c r="E28" s="15">
        <v>2023</v>
      </c>
      <c r="F28" s="15" t="s">
        <v>358</v>
      </c>
      <c r="G28" s="15" t="s">
        <v>133</v>
      </c>
      <c r="H28" s="15" t="s">
        <v>136</v>
      </c>
      <c r="I28" s="15" t="s">
        <v>139</v>
      </c>
      <c r="J28" s="15" t="s">
        <v>141</v>
      </c>
      <c r="M28" s="15">
        <v>0.18099999999999999</v>
      </c>
      <c r="N28" s="15">
        <v>0.17</v>
      </c>
      <c r="O28" s="15">
        <v>2E-3</v>
      </c>
      <c r="P28" s="15">
        <v>0.13400000000000001</v>
      </c>
      <c r="Q28" s="15">
        <v>8.6999999999999994E-2</v>
      </c>
      <c r="R28" s="15">
        <v>0.214</v>
      </c>
      <c r="S28" s="15">
        <v>9.2319999999999993</v>
      </c>
      <c r="U28" s="15">
        <v>5.9370000000000003</v>
      </c>
      <c r="V28" s="15">
        <v>6790</v>
      </c>
    </row>
    <row r="29" spans="2:22" x14ac:dyDescent="0.25">
      <c r="B29" s="15" t="s">
        <v>122</v>
      </c>
      <c r="C29" s="15" t="s">
        <v>207</v>
      </c>
      <c r="D29" s="15" t="s">
        <v>221</v>
      </c>
      <c r="E29" s="15">
        <v>2023</v>
      </c>
      <c r="F29" s="15" t="s">
        <v>357</v>
      </c>
      <c r="G29" s="15" t="s">
        <v>133</v>
      </c>
      <c r="H29" s="15" t="s">
        <v>136</v>
      </c>
      <c r="I29" s="15" t="s">
        <v>139</v>
      </c>
      <c r="J29" s="15" t="s">
        <v>141</v>
      </c>
      <c r="M29" s="15">
        <v>0.222</v>
      </c>
      <c r="N29" s="15">
        <v>0.21099999999999999</v>
      </c>
      <c r="O29" s="15">
        <v>3.0000000000000001E-3</v>
      </c>
      <c r="P29" s="15">
        <v>0.159</v>
      </c>
      <c r="Q29" s="15">
        <v>0.10100000000000001</v>
      </c>
      <c r="R29" s="15">
        <v>0.26700000000000002</v>
      </c>
      <c r="S29" s="15">
        <v>9.1110000000000007</v>
      </c>
      <c r="U29" s="15">
        <v>5.9870000000000001</v>
      </c>
      <c r="V29" s="15">
        <v>6800</v>
      </c>
    </row>
    <row r="30" spans="2:22" x14ac:dyDescent="0.25">
      <c r="B30" s="15" t="s">
        <v>122</v>
      </c>
      <c r="C30" s="15" t="s">
        <v>207</v>
      </c>
      <c r="D30" s="15" t="s">
        <v>221</v>
      </c>
      <c r="E30" s="15">
        <v>2023</v>
      </c>
      <c r="F30" s="15" t="s">
        <v>358</v>
      </c>
      <c r="G30" s="15" t="s">
        <v>133</v>
      </c>
      <c r="H30" s="15" t="s">
        <v>136</v>
      </c>
      <c r="I30" s="15" t="s">
        <v>139</v>
      </c>
      <c r="J30" s="15" t="s">
        <v>141</v>
      </c>
      <c r="M30" s="15">
        <v>0.19600000000000001</v>
      </c>
      <c r="N30" s="15">
        <v>0.17899999999999999</v>
      </c>
      <c r="O30" s="15">
        <v>2E-3</v>
      </c>
      <c r="P30" s="15">
        <v>0.14699999999999999</v>
      </c>
      <c r="Q30" s="15">
        <v>9.5000000000000001E-2</v>
      </c>
      <c r="R30" s="15">
        <v>0.23300000000000001</v>
      </c>
      <c r="S30" s="15">
        <v>9.2319999999999993</v>
      </c>
      <c r="U30" s="15">
        <v>5.9359999999999999</v>
      </c>
      <c r="V30" s="15">
        <v>6790</v>
      </c>
    </row>
    <row r="31" spans="2:22" x14ac:dyDescent="0.25">
      <c r="B31" s="15" t="s">
        <v>122</v>
      </c>
      <c r="C31" s="15" t="s">
        <v>207</v>
      </c>
      <c r="D31" s="15" t="s">
        <v>222</v>
      </c>
      <c r="E31" s="15">
        <v>2023</v>
      </c>
      <c r="F31" s="15" t="s">
        <v>357</v>
      </c>
      <c r="G31" s="15" t="s">
        <v>133</v>
      </c>
      <c r="H31" s="15" t="s">
        <v>136</v>
      </c>
      <c r="I31" s="15" t="s">
        <v>139</v>
      </c>
      <c r="J31" s="15" t="s">
        <v>141</v>
      </c>
      <c r="M31" s="15">
        <v>0.26</v>
      </c>
      <c r="N31" s="15">
        <v>0.23300000000000001</v>
      </c>
      <c r="O31" s="15">
        <v>3.0000000000000001E-3</v>
      </c>
      <c r="P31" s="15">
        <v>0.19400000000000001</v>
      </c>
      <c r="Q31" s="15">
        <v>0.11899999999999999</v>
      </c>
      <c r="R31" s="15">
        <v>0.32100000000000001</v>
      </c>
      <c r="S31" s="15">
        <v>9.3670000000000009</v>
      </c>
      <c r="U31" s="15">
        <v>30.251000000000001</v>
      </c>
      <c r="V31" s="15">
        <v>6800</v>
      </c>
    </row>
    <row r="32" spans="2:22" x14ac:dyDescent="0.25">
      <c r="B32" s="15" t="s">
        <v>122</v>
      </c>
      <c r="C32" s="15" t="s">
        <v>207</v>
      </c>
      <c r="D32" s="15" t="s">
        <v>222</v>
      </c>
      <c r="E32" s="15">
        <v>2023</v>
      </c>
      <c r="F32" s="15" t="s">
        <v>358</v>
      </c>
      <c r="G32" s="15" t="s">
        <v>133</v>
      </c>
      <c r="H32" s="15" t="s">
        <v>136</v>
      </c>
      <c r="I32" s="15" t="s">
        <v>139</v>
      </c>
      <c r="J32" s="15" t="s">
        <v>141</v>
      </c>
      <c r="M32" s="15">
        <v>0.216</v>
      </c>
      <c r="N32" s="15">
        <v>0.187</v>
      </c>
      <c r="O32" s="15">
        <v>2E-3</v>
      </c>
      <c r="P32" s="15">
        <v>0.16400000000000001</v>
      </c>
      <c r="Q32" s="15">
        <v>0.105</v>
      </c>
      <c r="R32" s="15">
        <v>0.26300000000000001</v>
      </c>
      <c r="S32" s="15">
        <v>9.4659999999999993</v>
      </c>
      <c r="U32" s="15">
        <v>29.954000000000001</v>
      </c>
      <c r="V32" s="15">
        <v>6790</v>
      </c>
    </row>
    <row r="33" spans="2:22" x14ac:dyDescent="0.25">
      <c r="B33" s="15" t="s">
        <v>122</v>
      </c>
      <c r="C33" s="15" t="s">
        <v>207</v>
      </c>
      <c r="D33" s="15" t="s">
        <v>223</v>
      </c>
      <c r="E33" s="15">
        <v>2023</v>
      </c>
      <c r="F33" s="15" t="s">
        <v>357</v>
      </c>
      <c r="G33" s="15" t="s">
        <v>133</v>
      </c>
      <c r="H33" s="15" t="s">
        <v>136</v>
      </c>
      <c r="I33" s="15" t="s">
        <v>139</v>
      </c>
      <c r="J33" s="15" t="s">
        <v>141</v>
      </c>
      <c r="M33" s="15">
        <v>0.313</v>
      </c>
      <c r="N33" s="15">
        <v>0.28000000000000003</v>
      </c>
      <c r="O33" s="15">
        <v>3.0000000000000001E-3</v>
      </c>
      <c r="P33" s="15">
        <v>0.24099999999999999</v>
      </c>
      <c r="Q33" s="15">
        <v>0.14599999999999999</v>
      </c>
      <c r="R33" s="15">
        <v>0.38500000000000001</v>
      </c>
      <c r="S33" s="15">
        <v>9.3670000000000009</v>
      </c>
      <c r="U33" s="15">
        <v>30.251000000000001</v>
      </c>
      <c r="V33" s="15">
        <v>6800</v>
      </c>
    </row>
    <row r="34" spans="2:22" x14ac:dyDescent="0.25">
      <c r="B34" s="15" t="s">
        <v>122</v>
      </c>
      <c r="C34" s="15" t="s">
        <v>207</v>
      </c>
      <c r="D34" s="15" t="s">
        <v>223</v>
      </c>
      <c r="E34" s="15">
        <v>2023</v>
      </c>
      <c r="F34" s="15" t="s">
        <v>358</v>
      </c>
      <c r="G34" s="15" t="s">
        <v>133</v>
      </c>
      <c r="H34" s="15" t="s">
        <v>136</v>
      </c>
      <c r="I34" s="15" t="s">
        <v>139</v>
      </c>
      <c r="J34" s="15" t="s">
        <v>141</v>
      </c>
      <c r="M34" s="15">
        <v>0.25</v>
      </c>
      <c r="N34" s="15">
        <v>0.21199999999999999</v>
      </c>
      <c r="O34" s="15">
        <v>3.0000000000000001E-3</v>
      </c>
      <c r="P34" s="15">
        <v>0.19700000000000001</v>
      </c>
      <c r="Q34" s="15">
        <v>0.122</v>
      </c>
      <c r="R34" s="15">
        <v>0.307</v>
      </c>
      <c r="S34" s="15">
        <v>9.4659999999999993</v>
      </c>
      <c r="U34" s="15">
        <v>29.954000000000001</v>
      </c>
      <c r="V34" s="15">
        <v>6790</v>
      </c>
    </row>
    <row r="35" spans="2:22" x14ac:dyDescent="0.25">
      <c r="B35" s="15" t="s">
        <v>122</v>
      </c>
      <c r="C35" s="15" t="s">
        <v>207</v>
      </c>
      <c r="D35" s="15" t="s">
        <v>224</v>
      </c>
      <c r="E35" s="15">
        <v>2023</v>
      </c>
      <c r="F35" s="15" t="s">
        <v>357</v>
      </c>
      <c r="G35" s="15" t="s">
        <v>133</v>
      </c>
      <c r="H35" s="15" t="s">
        <v>136</v>
      </c>
      <c r="I35" s="15" t="s">
        <v>139</v>
      </c>
      <c r="J35" s="15" t="s">
        <v>141</v>
      </c>
      <c r="M35" s="15">
        <v>0.33800000000000002</v>
      </c>
      <c r="N35" s="15">
        <v>0.27400000000000002</v>
      </c>
      <c r="O35" s="15">
        <v>3.0000000000000001E-3</v>
      </c>
      <c r="P35" s="15">
        <v>0.27200000000000002</v>
      </c>
      <c r="Q35" s="15">
        <v>0.16700000000000001</v>
      </c>
      <c r="R35" s="15">
        <v>0.41699999999999998</v>
      </c>
      <c r="S35" s="15">
        <v>9.8439999999999994</v>
      </c>
      <c r="U35" s="15">
        <v>75.561000000000007</v>
      </c>
      <c r="V35" s="15">
        <v>6800</v>
      </c>
    </row>
    <row r="36" spans="2:22" x14ac:dyDescent="0.25">
      <c r="B36" s="15" t="s">
        <v>122</v>
      </c>
      <c r="C36" s="15" t="s">
        <v>207</v>
      </c>
      <c r="D36" s="15" t="s">
        <v>224</v>
      </c>
      <c r="E36" s="15">
        <v>2023</v>
      </c>
      <c r="F36" s="15" t="s">
        <v>358</v>
      </c>
      <c r="G36" s="15" t="s">
        <v>133</v>
      </c>
      <c r="H36" s="15" t="s">
        <v>136</v>
      </c>
      <c r="I36" s="15" t="s">
        <v>139</v>
      </c>
      <c r="J36" s="15" t="s">
        <v>141</v>
      </c>
      <c r="M36" s="15">
        <v>0.28699999999999998</v>
      </c>
      <c r="N36" s="15">
        <v>0.23400000000000001</v>
      </c>
      <c r="O36" s="15">
        <v>3.0000000000000001E-3</v>
      </c>
      <c r="P36" s="15">
        <v>0.22800000000000001</v>
      </c>
      <c r="Q36" s="15">
        <v>0.14399999999999999</v>
      </c>
      <c r="R36" s="15">
        <v>0.35899999999999999</v>
      </c>
      <c r="S36" s="15">
        <v>9.9359999999999999</v>
      </c>
      <c r="U36" s="15">
        <v>76.152000000000001</v>
      </c>
      <c r="V36" s="15">
        <v>6790</v>
      </c>
    </row>
    <row r="37" spans="2:22" x14ac:dyDescent="0.25">
      <c r="B37" s="15" t="s">
        <v>122</v>
      </c>
      <c r="C37" s="15" t="s">
        <v>207</v>
      </c>
      <c r="D37" s="15" t="s">
        <v>225</v>
      </c>
      <c r="E37" s="15">
        <v>2023</v>
      </c>
      <c r="F37" s="15" t="s">
        <v>357</v>
      </c>
      <c r="G37" s="15" t="s">
        <v>133</v>
      </c>
      <c r="H37" s="15" t="s">
        <v>136</v>
      </c>
      <c r="I37" s="15" t="s">
        <v>139</v>
      </c>
      <c r="J37" s="15" t="s">
        <v>141</v>
      </c>
      <c r="M37" s="15">
        <v>0.34899999999999998</v>
      </c>
      <c r="N37" s="15">
        <v>0.26300000000000001</v>
      </c>
      <c r="O37" s="15">
        <v>3.0000000000000001E-3</v>
      </c>
      <c r="P37" s="15">
        <v>0.28899999999999998</v>
      </c>
      <c r="Q37" s="15">
        <v>0.183</v>
      </c>
      <c r="R37" s="15">
        <v>0.437</v>
      </c>
      <c r="S37" s="15">
        <v>9.8439999999999994</v>
      </c>
      <c r="U37" s="15">
        <v>75.561000000000007</v>
      </c>
      <c r="V37" s="15">
        <v>6800</v>
      </c>
    </row>
    <row r="38" spans="2:22" x14ac:dyDescent="0.25">
      <c r="B38" s="15" t="s">
        <v>122</v>
      </c>
      <c r="C38" s="15" t="s">
        <v>207</v>
      </c>
      <c r="D38" s="15" t="s">
        <v>225</v>
      </c>
      <c r="E38" s="15">
        <v>2023</v>
      </c>
      <c r="F38" s="15" t="s">
        <v>358</v>
      </c>
      <c r="G38" s="15" t="s">
        <v>133</v>
      </c>
      <c r="H38" s="15" t="s">
        <v>136</v>
      </c>
      <c r="I38" s="15" t="s">
        <v>139</v>
      </c>
      <c r="J38" s="15" t="s">
        <v>141</v>
      </c>
      <c r="M38" s="15">
        <v>0.32800000000000001</v>
      </c>
      <c r="N38" s="15">
        <v>0.247</v>
      </c>
      <c r="O38" s="15">
        <v>3.0000000000000001E-3</v>
      </c>
      <c r="P38" s="15">
        <v>0.26800000000000002</v>
      </c>
      <c r="Q38" s="15">
        <v>0.16800000000000001</v>
      </c>
      <c r="R38" s="15">
        <v>0.41699999999999998</v>
      </c>
      <c r="S38" s="15">
        <v>9.9359999999999999</v>
      </c>
      <c r="U38" s="15">
        <v>76.152000000000001</v>
      </c>
      <c r="V38" s="15">
        <v>6790</v>
      </c>
    </row>
    <row r="39" spans="2:22" x14ac:dyDescent="0.25">
      <c r="B39" s="15" t="s">
        <v>122</v>
      </c>
      <c r="C39" s="15" t="s">
        <v>207</v>
      </c>
      <c r="D39" s="15" t="s">
        <v>226</v>
      </c>
      <c r="E39" s="15">
        <v>2023</v>
      </c>
      <c r="F39" s="15" t="s">
        <v>357</v>
      </c>
      <c r="G39" s="15" t="s">
        <v>133</v>
      </c>
      <c r="H39" s="15" t="s">
        <v>136</v>
      </c>
      <c r="I39" s="15" t="s">
        <v>139</v>
      </c>
      <c r="J39" s="15" t="s">
        <v>141</v>
      </c>
      <c r="M39" s="15">
        <v>0.34599999999999997</v>
      </c>
      <c r="N39" s="15">
        <v>0.24099999999999999</v>
      </c>
      <c r="O39" s="15">
        <v>3.0000000000000001E-3</v>
      </c>
      <c r="P39" s="15">
        <v>0.29099999999999998</v>
      </c>
      <c r="Q39" s="15">
        <v>0.189</v>
      </c>
      <c r="R39" s="15">
        <v>0.434</v>
      </c>
      <c r="S39" s="15">
        <v>10.571</v>
      </c>
      <c r="U39" s="15">
        <v>147.471</v>
      </c>
      <c r="V39" s="15">
        <v>6800</v>
      </c>
    </row>
    <row r="40" spans="2:22" x14ac:dyDescent="0.25">
      <c r="B40" s="15" t="s">
        <v>122</v>
      </c>
      <c r="C40" s="15" t="s">
        <v>207</v>
      </c>
      <c r="D40" s="15" t="s">
        <v>226</v>
      </c>
      <c r="E40" s="15">
        <v>2023</v>
      </c>
      <c r="F40" s="15" t="s">
        <v>358</v>
      </c>
      <c r="G40" s="15" t="s">
        <v>133</v>
      </c>
      <c r="H40" s="15" t="s">
        <v>136</v>
      </c>
      <c r="I40" s="15" t="s">
        <v>139</v>
      </c>
      <c r="J40" s="15" t="s">
        <v>141</v>
      </c>
      <c r="M40" s="15">
        <v>0.35799999999999998</v>
      </c>
      <c r="N40" s="15">
        <v>0.254</v>
      </c>
      <c r="O40" s="15">
        <v>3.0000000000000001E-3</v>
      </c>
      <c r="P40" s="15">
        <v>0.29899999999999999</v>
      </c>
      <c r="Q40" s="15">
        <v>0.188</v>
      </c>
      <c r="R40" s="15">
        <v>0.45700000000000002</v>
      </c>
      <c r="S40" s="15">
        <v>10.689</v>
      </c>
      <c r="U40" s="15">
        <v>149.36099999999999</v>
      </c>
      <c r="V40" s="15">
        <v>6790</v>
      </c>
    </row>
    <row r="41" spans="2:22" x14ac:dyDescent="0.25">
      <c r="B41" s="15" t="s">
        <v>122</v>
      </c>
      <c r="C41" s="15" t="s">
        <v>207</v>
      </c>
      <c r="D41" s="15" t="s">
        <v>227</v>
      </c>
      <c r="E41" s="15">
        <v>2023</v>
      </c>
      <c r="F41" s="15" t="s">
        <v>357</v>
      </c>
      <c r="G41" s="15" t="s">
        <v>133</v>
      </c>
      <c r="H41" s="15" t="s">
        <v>136</v>
      </c>
      <c r="I41" s="15" t="s">
        <v>139</v>
      </c>
      <c r="J41" s="15" t="s">
        <v>141</v>
      </c>
      <c r="M41" s="15">
        <v>0.34599999999999997</v>
      </c>
      <c r="N41" s="15">
        <v>0.23400000000000001</v>
      </c>
      <c r="O41" s="15">
        <v>3.0000000000000001E-3</v>
      </c>
      <c r="P41" s="15">
        <v>0.29599999999999999</v>
      </c>
      <c r="Q41" s="15">
        <v>0.191</v>
      </c>
      <c r="R41" s="15">
        <v>0.435</v>
      </c>
      <c r="S41" s="15">
        <v>10.573</v>
      </c>
      <c r="U41" s="15">
        <v>147.47</v>
      </c>
      <c r="V41" s="15">
        <v>6800</v>
      </c>
    </row>
    <row r="42" spans="2:22" x14ac:dyDescent="0.25">
      <c r="B42" s="15" t="s">
        <v>122</v>
      </c>
      <c r="C42" s="15" t="s">
        <v>207</v>
      </c>
      <c r="D42" s="15" t="s">
        <v>227</v>
      </c>
      <c r="E42" s="15">
        <v>2023</v>
      </c>
      <c r="F42" s="15" t="s">
        <v>358</v>
      </c>
      <c r="G42" s="15" t="s">
        <v>133</v>
      </c>
      <c r="H42" s="15" t="s">
        <v>136</v>
      </c>
      <c r="I42" s="15" t="s">
        <v>139</v>
      </c>
      <c r="J42" s="15" t="s">
        <v>141</v>
      </c>
      <c r="M42" s="15">
        <v>0.38</v>
      </c>
      <c r="N42" s="15">
        <v>0.26200000000000001</v>
      </c>
      <c r="O42" s="15">
        <v>3.0000000000000001E-3</v>
      </c>
      <c r="P42" s="15">
        <v>0.32</v>
      </c>
      <c r="Q42" s="15">
        <v>0.20200000000000001</v>
      </c>
      <c r="R42" s="15">
        <v>0.48699999999999999</v>
      </c>
      <c r="S42" s="15">
        <v>10.689</v>
      </c>
      <c r="U42" s="15">
        <v>149.36199999999999</v>
      </c>
      <c r="V42" s="15">
        <v>6790</v>
      </c>
    </row>
    <row r="43" spans="2:22" x14ac:dyDescent="0.25">
      <c r="B43" s="15" t="s">
        <v>122</v>
      </c>
      <c r="C43" s="15" t="s">
        <v>207</v>
      </c>
      <c r="D43" s="15" t="s">
        <v>228</v>
      </c>
      <c r="E43" s="15">
        <v>2023</v>
      </c>
      <c r="F43" s="15" t="s">
        <v>357</v>
      </c>
      <c r="G43" s="15" t="s">
        <v>133</v>
      </c>
      <c r="H43" s="15" t="s">
        <v>136</v>
      </c>
      <c r="I43" s="15" t="s">
        <v>139</v>
      </c>
      <c r="J43" s="15" t="s">
        <v>141</v>
      </c>
      <c r="M43" s="15">
        <v>0.34100000000000003</v>
      </c>
      <c r="N43" s="15">
        <v>0.22900000000000001</v>
      </c>
      <c r="O43" s="15">
        <v>3.0000000000000001E-3</v>
      </c>
      <c r="P43" s="15">
        <v>0.29299999999999998</v>
      </c>
      <c r="Q43" s="15">
        <v>0.19</v>
      </c>
      <c r="R43" s="15">
        <v>0.42899999999999999</v>
      </c>
      <c r="S43" s="15">
        <v>11.443</v>
      </c>
      <c r="U43" s="15">
        <v>230.75800000000001</v>
      </c>
      <c r="V43" s="15">
        <v>6800</v>
      </c>
    </row>
    <row r="44" spans="2:22" x14ac:dyDescent="0.25">
      <c r="B44" s="15" t="s">
        <v>122</v>
      </c>
      <c r="C44" s="15" t="s">
        <v>207</v>
      </c>
      <c r="D44" s="15" t="s">
        <v>228</v>
      </c>
      <c r="E44" s="15">
        <v>2023</v>
      </c>
      <c r="F44" s="15" t="s">
        <v>358</v>
      </c>
      <c r="G44" s="15" t="s">
        <v>133</v>
      </c>
      <c r="H44" s="15" t="s">
        <v>136</v>
      </c>
      <c r="I44" s="15" t="s">
        <v>139</v>
      </c>
      <c r="J44" s="15" t="s">
        <v>141</v>
      </c>
      <c r="M44" s="15">
        <v>0.39100000000000001</v>
      </c>
      <c r="N44" s="15">
        <v>0.26300000000000001</v>
      </c>
      <c r="O44" s="15">
        <v>3.0000000000000001E-3</v>
      </c>
      <c r="P44" s="15">
        <v>0.33300000000000002</v>
      </c>
      <c r="Q44" s="15">
        <v>0.21</v>
      </c>
      <c r="R44" s="15">
        <v>0.503</v>
      </c>
      <c r="S44" s="15">
        <v>11.603</v>
      </c>
      <c r="U44" s="15">
        <v>234.65600000000001</v>
      </c>
      <c r="V44" s="15">
        <v>6790</v>
      </c>
    </row>
    <row r="45" spans="2:22" x14ac:dyDescent="0.25">
      <c r="B45" s="15" t="s">
        <v>122</v>
      </c>
      <c r="C45" s="15" t="s">
        <v>207</v>
      </c>
      <c r="D45" s="15" t="s">
        <v>229</v>
      </c>
      <c r="E45" s="15">
        <v>2023</v>
      </c>
      <c r="F45" s="15" t="s">
        <v>357</v>
      </c>
      <c r="G45" s="15" t="s">
        <v>133</v>
      </c>
      <c r="H45" s="15" t="s">
        <v>136</v>
      </c>
      <c r="I45" s="15" t="s">
        <v>139</v>
      </c>
      <c r="J45" s="15" t="s">
        <v>141</v>
      </c>
      <c r="M45" s="15">
        <v>0.33600000000000002</v>
      </c>
      <c r="N45" s="15">
        <v>0.22500000000000001</v>
      </c>
      <c r="O45" s="15">
        <v>3.0000000000000001E-3</v>
      </c>
      <c r="P45" s="15">
        <v>0.28699999999999998</v>
      </c>
      <c r="Q45" s="15">
        <v>0.187</v>
      </c>
      <c r="R45" s="15">
        <v>0.42299999999999999</v>
      </c>
      <c r="S45" s="15">
        <v>11.442</v>
      </c>
      <c r="U45" s="15">
        <v>230.755</v>
      </c>
      <c r="V45" s="15">
        <v>6800</v>
      </c>
    </row>
    <row r="46" spans="2:22" x14ac:dyDescent="0.25">
      <c r="B46" s="15" t="s">
        <v>122</v>
      </c>
      <c r="C46" s="15" t="s">
        <v>207</v>
      </c>
      <c r="D46" s="15" t="s">
        <v>229</v>
      </c>
      <c r="E46" s="15">
        <v>2023</v>
      </c>
      <c r="F46" s="15" t="s">
        <v>358</v>
      </c>
      <c r="G46" s="15" t="s">
        <v>133</v>
      </c>
      <c r="H46" s="15" t="s">
        <v>136</v>
      </c>
      <c r="I46" s="15" t="s">
        <v>139</v>
      </c>
      <c r="J46" s="15" t="s">
        <v>141</v>
      </c>
      <c r="M46" s="15">
        <v>0.39700000000000002</v>
      </c>
      <c r="N46" s="15">
        <v>0.26600000000000001</v>
      </c>
      <c r="O46" s="15">
        <v>3.0000000000000001E-3</v>
      </c>
      <c r="P46" s="15">
        <v>0.33700000000000002</v>
      </c>
      <c r="Q46" s="15">
        <v>0.21299999999999999</v>
      </c>
      <c r="R46" s="15">
        <v>0.51</v>
      </c>
      <c r="S46" s="15">
        <v>11.603</v>
      </c>
      <c r="U46" s="15">
        <v>234.65700000000001</v>
      </c>
      <c r="V46" s="15">
        <v>6790</v>
      </c>
    </row>
    <row r="47" spans="2:22" x14ac:dyDescent="0.25">
      <c r="B47" s="15" t="s">
        <v>122</v>
      </c>
      <c r="C47" s="15" t="s">
        <v>207</v>
      </c>
      <c r="D47" s="15" t="s">
        <v>230</v>
      </c>
      <c r="E47" s="15">
        <v>2023</v>
      </c>
      <c r="F47" s="15" t="s">
        <v>357</v>
      </c>
      <c r="G47" s="15" t="s">
        <v>133</v>
      </c>
      <c r="H47" s="15" t="s">
        <v>136</v>
      </c>
      <c r="I47" s="15" t="s">
        <v>139</v>
      </c>
      <c r="J47" s="15" t="s">
        <v>141</v>
      </c>
      <c r="M47" s="15">
        <v>0.33</v>
      </c>
      <c r="N47" s="15">
        <v>0.223</v>
      </c>
      <c r="O47" s="15">
        <v>3.0000000000000001E-3</v>
      </c>
      <c r="P47" s="15">
        <v>0.28000000000000003</v>
      </c>
      <c r="Q47" s="15">
        <v>0.182</v>
      </c>
      <c r="R47" s="15">
        <v>0.41699999999999998</v>
      </c>
      <c r="S47" s="15">
        <v>12.243</v>
      </c>
      <c r="U47" s="15">
        <v>302.74</v>
      </c>
      <c r="V47" s="15">
        <v>6800</v>
      </c>
    </row>
    <row r="48" spans="2:22" x14ac:dyDescent="0.25">
      <c r="B48" s="15" t="s">
        <v>122</v>
      </c>
      <c r="C48" s="15" t="s">
        <v>207</v>
      </c>
      <c r="D48" s="15" t="s">
        <v>230</v>
      </c>
      <c r="E48" s="15">
        <v>2023</v>
      </c>
      <c r="F48" s="15" t="s">
        <v>358</v>
      </c>
      <c r="G48" s="15" t="s">
        <v>133</v>
      </c>
      <c r="H48" s="15" t="s">
        <v>136</v>
      </c>
      <c r="I48" s="15" t="s">
        <v>139</v>
      </c>
      <c r="J48" s="15" t="s">
        <v>141</v>
      </c>
      <c r="M48" s="15">
        <v>0.39500000000000002</v>
      </c>
      <c r="N48" s="15">
        <v>0.26400000000000001</v>
      </c>
      <c r="O48" s="15">
        <v>3.0000000000000001E-3</v>
      </c>
      <c r="P48" s="15">
        <v>0.33500000000000002</v>
      </c>
      <c r="Q48" s="15">
        <v>0.214</v>
      </c>
      <c r="R48" s="15">
        <v>0.51400000000000001</v>
      </c>
      <c r="S48" s="15">
        <v>12.455</v>
      </c>
      <c r="U48" s="15">
        <v>304.01600000000002</v>
      </c>
      <c r="V48" s="15">
        <v>6790</v>
      </c>
    </row>
    <row r="49" spans="2:22" x14ac:dyDescent="0.25">
      <c r="B49" s="15" t="s">
        <v>122</v>
      </c>
      <c r="C49" s="15" t="s">
        <v>207</v>
      </c>
      <c r="D49" s="15" t="s">
        <v>231</v>
      </c>
      <c r="E49" s="15">
        <v>2023</v>
      </c>
      <c r="F49" s="15" t="s">
        <v>357</v>
      </c>
      <c r="G49" s="15" t="s">
        <v>133</v>
      </c>
      <c r="H49" s="15" t="s">
        <v>136</v>
      </c>
      <c r="I49" s="15" t="s">
        <v>139</v>
      </c>
      <c r="J49" s="15" t="s">
        <v>141</v>
      </c>
      <c r="M49" s="15">
        <v>0.32600000000000001</v>
      </c>
      <c r="N49" s="15">
        <v>0.22</v>
      </c>
      <c r="O49" s="15">
        <v>3.0000000000000001E-3</v>
      </c>
      <c r="P49" s="15">
        <v>0.27600000000000002</v>
      </c>
      <c r="Q49" s="15">
        <v>0.18</v>
      </c>
      <c r="R49" s="15">
        <v>0.41099999999999998</v>
      </c>
      <c r="S49" s="15">
        <v>12.243</v>
      </c>
      <c r="U49" s="15">
        <v>302.74400000000003</v>
      </c>
      <c r="V49" s="15">
        <v>6800</v>
      </c>
    </row>
    <row r="50" spans="2:22" x14ac:dyDescent="0.25">
      <c r="B50" s="15" t="s">
        <v>122</v>
      </c>
      <c r="C50" s="15" t="s">
        <v>207</v>
      </c>
      <c r="D50" s="15" t="s">
        <v>231</v>
      </c>
      <c r="E50" s="15">
        <v>2023</v>
      </c>
      <c r="F50" s="15" t="s">
        <v>358</v>
      </c>
      <c r="G50" s="15" t="s">
        <v>133</v>
      </c>
      <c r="H50" s="15" t="s">
        <v>136</v>
      </c>
      <c r="I50" s="15" t="s">
        <v>139</v>
      </c>
      <c r="J50" s="15" t="s">
        <v>141</v>
      </c>
      <c r="M50" s="15">
        <v>0.39600000000000002</v>
      </c>
      <c r="N50" s="15">
        <v>0.26400000000000001</v>
      </c>
      <c r="O50" s="15">
        <v>3.0000000000000001E-3</v>
      </c>
      <c r="P50" s="15">
        <v>0.33400000000000002</v>
      </c>
      <c r="Q50" s="15">
        <v>0.215</v>
      </c>
      <c r="R50" s="15">
        <v>0.51100000000000001</v>
      </c>
      <c r="S50" s="15">
        <v>12.455</v>
      </c>
      <c r="U50" s="15">
        <v>304.01299999999998</v>
      </c>
      <c r="V50" s="15">
        <v>6790</v>
      </c>
    </row>
    <row r="51" spans="2:22" x14ac:dyDescent="0.25">
      <c r="B51" s="15" t="s">
        <v>122</v>
      </c>
      <c r="C51" s="15" t="s">
        <v>207</v>
      </c>
      <c r="D51" s="15" t="s">
        <v>232</v>
      </c>
      <c r="E51" s="15">
        <v>2023</v>
      </c>
      <c r="F51" s="15" t="s">
        <v>357</v>
      </c>
      <c r="G51" s="15" t="s">
        <v>133</v>
      </c>
      <c r="H51" s="15" t="s">
        <v>136</v>
      </c>
      <c r="I51" s="15" t="s">
        <v>139</v>
      </c>
      <c r="J51" s="15" t="s">
        <v>141</v>
      </c>
      <c r="M51" s="15">
        <v>0.32900000000000001</v>
      </c>
      <c r="N51" s="15">
        <v>0.22500000000000001</v>
      </c>
      <c r="O51" s="15">
        <v>3.0000000000000001E-3</v>
      </c>
      <c r="P51" s="15">
        <v>0.27700000000000002</v>
      </c>
      <c r="Q51" s="15">
        <v>0.182</v>
      </c>
      <c r="R51" s="15">
        <v>0.41399999999999998</v>
      </c>
      <c r="S51" s="15">
        <v>12.843</v>
      </c>
      <c r="U51" s="15">
        <v>350.96600000000001</v>
      </c>
      <c r="V51" s="15">
        <v>6800</v>
      </c>
    </row>
    <row r="52" spans="2:22" x14ac:dyDescent="0.25">
      <c r="B52" s="15" t="s">
        <v>122</v>
      </c>
      <c r="C52" s="15" t="s">
        <v>207</v>
      </c>
      <c r="D52" s="15" t="s">
        <v>232</v>
      </c>
      <c r="E52" s="15">
        <v>2023</v>
      </c>
      <c r="F52" s="15" t="s">
        <v>358</v>
      </c>
      <c r="G52" s="15" t="s">
        <v>133</v>
      </c>
      <c r="H52" s="15" t="s">
        <v>136</v>
      </c>
      <c r="I52" s="15" t="s">
        <v>139</v>
      </c>
      <c r="J52" s="15" t="s">
        <v>141</v>
      </c>
      <c r="M52" s="15">
        <v>0.40300000000000002</v>
      </c>
      <c r="N52" s="15">
        <v>0.27400000000000002</v>
      </c>
      <c r="O52" s="15">
        <v>3.0000000000000001E-3</v>
      </c>
      <c r="P52" s="15">
        <v>0.33900000000000002</v>
      </c>
      <c r="Q52" s="15">
        <v>0.215</v>
      </c>
      <c r="R52" s="15">
        <v>0.52</v>
      </c>
      <c r="S52" s="15">
        <v>13.071999999999999</v>
      </c>
      <c r="U52" s="15">
        <v>346.51299999999998</v>
      </c>
      <c r="V52" s="15">
        <v>6790</v>
      </c>
    </row>
    <row r="53" spans="2:22" x14ac:dyDescent="0.25">
      <c r="B53" s="15" t="s">
        <v>122</v>
      </c>
      <c r="C53" s="15" t="s">
        <v>207</v>
      </c>
      <c r="D53" s="15" t="s">
        <v>233</v>
      </c>
      <c r="E53" s="15">
        <v>2023</v>
      </c>
      <c r="F53" s="15" t="s">
        <v>357</v>
      </c>
      <c r="G53" s="15" t="s">
        <v>133</v>
      </c>
      <c r="H53" s="15" t="s">
        <v>136</v>
      </c>
      <c r="I53" s="15" t="s">
        <v>139</v>
      </c>
      <c r="J53" s="15" t="s">
        <v>141</v>
      </c>
      <c r="M53" s="15">
        <v>0.34300000000000003</v>
      </c>
      <c r="N53" s="15">
        <v>0.23100000000000001</v>
      </c>
      <c r="O53" s="15">
        <v>3.0000000000000001E-3</v>
      </c>
      <c r="P53" s="15">
        <v>0.29099999999999998</v>
      </c>
      <c r="Q53" s="15">
        <v>0.192</v>
      </c>
      <c r="R53" s="15">
        <v>0.435</v>
      </c>
      <c r="S53" s="15">
        <v>12.843</v>
      </c>
      <c r="U53" s="15">
        <v>350.96800000000002</v>
      </c>
      <c r="V53" s="15">
        <v>6800</v>
      </c>
    </row>
    <row r="54" spans="2:22" x14ac:dyDescent="0.25">
      <c r="B54" s="15" t="s">
        <v>122</v>
      </c>
      <c r="C54" s="15" t="s">
        <v>207</v>
      </c>
      <c r="D54" s="15" t="s">
        <v>233</v>
      </c>
      <c r="E54" s="15">
        <v>2023</v>
      </c>
      <c r="F54" s="15" t="s">
        <v>358</v>
      </c>
      <c r="G54" s="15" t="s">
        <v>133</v>
      </c>
      <c r="H54" s="15" t="s">
        <v>136</v>
      </c>
      <c r="I54" s="15" t="s">
        <v>139</v>
      </c>
      <c r="J54" s="15" t="s">
        <v>141</v>
      </c>
      <c r="M54" s="15">
        <v>0.41499999999999998</v>
      </c>
      <c r="N54" s="15">
        <v>0.27500000000000002</v>
      </c>
      <c r="O54" s="15">
        <v>3.0000000000000001E-3</v>
      </c>
      <c r="P54" s="15">
        <v>0.35099999999999998</v>
      </c>
      <c r="Q54" s="15">
        <v>0.224</v>
      </c>
      <c r="R54" s="15">
        <v>0.53500000000000003</v>
      </c>
      <c r="S54" s="15">
        <v>13.071999999999999</v>
      </c>
      <c r="U54" s="15">
        <v>346.51600000000002</v>
      </c>
      <c r="V54" s="15">
        <v>6790</v>
      </c>
    </row>
    <row r="55" spans="2:22" x14ac:dyDescent="0.25">
      <c r="B55" s="15" t="s">
        <v>122</v>
      </c>
      <c r="C55" s="15" t="s">
        <v>207</v>
      </c>
      <c r="D55" s="15" t="s">
        <v>234</v>
      </c>
      <c r="E55" s="15">
        <v>2023</v>
      </c>
      <c r="F55" s="15" t="s">
        <v>357</v>
      </c>
      <c r="G55" s="15" t="s">
        <v>133</v>
      </c>
      <c r="H55" s="15" t="s">
        <v>136</v>
      </c>
      <c r="I55" s="15" t="s">
        <v>139</v>
      </c>
      <c r="J55" s="15" t="s">
        <v>141</v>
      </c>
      <c r="M55" s="15">
        <v>0.34599999999999997</v>
      </c>
      <c r="N55" s="15">
        <v>0.23</v>
      </c>
      <c r="O55" s="15">
        <v>3.0000000000000001E-3</v>
      </c>
      <c r="P55" s="15">
        <v>0.29399999999999998</v>
      </c>
      <c r="Q55" s="15">
        <v>0.19400000000000001</v>
      </c>
      <c r="R55" s="15">
        <v>0.44</v>
      </c>
      <c r="S55" s="15">
        <v>13.268000000000001</v>
      </c>
      <c r="U55" s="15">
        <v>369.94799999999998</v>
      </c>
      <c r="V55" s="15">
        <v>6800</v>
      </c>
    </row>
    <row r="56" spans="2:22" x14ac:dyDescent="0.25">
      <c r="B56" s="15" t="s">
        <v>122</v>
      </c>
      <c r="C56" s="15" t="s">
        <v>207</v>
      </c>
      <c r="D56" s="15" t="s">
        <v>234</v>
      </c>
      <c r="E56" s="15">
        <v>2023</v>
      </c>
      <c r="F56" s="15" t="s">
        <v>358</v>
      </c>
      <c r="G56" s="15" t="s">
        <v>133</v>
      </c>
      <c r="H56" s="15" t="s">
        <v>136</v>
      </c>
      <c r="I56" s="15" t="s">
        <v>139</v>
      </c>
      <c r="J56" s="15" t="s">
        <v>141</v>
      </c>
      <c r="M56" s="15">
        <v>0.42</v>
      </c>
      <c r="N56" s="15">
        <v>0.27700000000000002</v>
      </c>
      <c r="O56" s="15">
        <v>3.0000000000000001E-3</v>
      </c>
      <c r="P56" s="15">
        <v>0.35799999999999998</v>
      </c>
      <c r="Q56" s="15">
        <v>0.22800000000000001</v>
      </c>
      <c r="R56" s="15">
        <v>0.53300000000000003</v>
      </c>
      <c r="S56" s="15">
        <v>13.488</v>
      </c>
      <c r="U56" s="15">
        <v>364.64100000000002</v>
      </c>
      <c r="V56" s="15">
        <v>6790</v>
      </c>
    </row>
    <row r="57" spans="2:22" x14ac:dyDescent="0.25">
      <c r="B57" s="15" t="s">
        <v>122</v>
      </c>
      <c r="C57" s="15" t="s">
        <v>207</v>
      </c>
      <c r="D57" s="15" t="s">
        <v>235</v>
      </c>
      <c r="E57" s="15">
        <v>2023</v>
      </c>
      <c r="F57" s="15" t="s">
        <v>357</v>
      </c>
      <c r="G57" s="15" t="s">
        <v>133</v>
      </c>
      <c r="H57" s="15" t="s">
        <v>136</v>
      </c>
      <c r="I57" s="15" t="s">
        <v>139</v>
      </c>
      <c r="J57" s="15" t="s">
        <v>141</v>
      </c>
      <c r="M57" s="15">
        <v>0.34100000000000003</v>
      </c>
      <c r="N57" s="15">
        <v>0.22700000000000001</v>
      </c>
      <c r="O57" s="15">
        <v>3.0000000000000001E-3</v>
      </c>
      <c r="P57" s="15">
        <v>0.29099999999999998</v>
      </c>
      <c r="Q57" s="15">
        <v>0.191</v>
      </c>
      <c r="R57" s="15">
        <v>0.42899999999999999</v>
      </c>
      <c r="S57" s="15">
        <v>13.268000000000001</v>
      </c>
      <c r="U57" s="15">
        <v>369.94900000000001</v>
      </c>
      <c r="V57" s="15">
        <v>6800</v>
      </c>
    </row>
    <row r="58" spans="2:22" x14ac:dyDescent="0.25">
      <c r="B58" s="15" t="s">
        <v>122</v>
      </c>
      <c r="C58" s="15" t="s">
        <v>207</v>
      </c>
      <c r="D58" s="15" t="s">
        <v>235</v>
      </c>
      <c r="E58" s="15">
        <v>2023</v>
      </c>
      <c r="F58" s="15" t="s">
        <v>358</v>
      </c>
      <c r="G58" s="15" t="s">
        <v>133</v>
      </c>
      <c r="H58" s="15" t="s">
        <v>136</v>
      </c>
      <c r="I58" s="15" t="s">
        <v>139</v>
      </c>
      <c r="J58" s="15" t="s">
        <v>141</v>
      </c>
      <c r="M58" s="15">
        <v>0.41199999999999998</v>
      </c>
      <c r="N58" s="15">
        <v>0.27500000000000002</v>
      </c>
      <c r="O58" s="15">
        <v>3.0000000000000001E-3</v>
      </c>
      <c r="P58" s="15">
        <v>0.34699999999999998</v>
      </c>
      <c r="Q58" s="15">
        <v>0.223</v>
      </c>
      <c r="R58" s="15">
        <v>0.52800000000000002</v>
      </c>
      <c r="S58" s="15">
        <v>13.487</v>
      </c>
      <c r="U58" s="15">
        <v>364.685</v>
      </c>
      <c r="V58" s="15">
        <v>6790</v>
      </c>
    </row>
    <row r="59" spans="2:22" x14ac:dyDescent="0.25">
      <c r="B59" s="15" t="s">
        <v>122</v>
      </c>
      <c r="C59" s="15" t="s">
        <v>207</v>
      </c>
      <c r="D59" s="15" t="s">
        <v>236</v>
      </c>
      <c r="E59" s="15">
        <v>2023</v>
      </c>
      <c r="F59" s="15" t="s">
        <v>357</v>
      </c>
      <c r="G59" s="15" t="s">
        <v>133</v>
      </c>
      <c r="H59" s="15" t="s">
        <v>136</v>
      </c>
      <c r="I59" s="15" t="s">
        <v>139</v>
      </c>
      <c r="J59" s="15" t="s">
        <v>141</v>
      </c>
      <c r="M59" s="15">
        <v>0.32800000000000001</v>
      </c>
      <c r="N59" s="15">
        <v>0.22</v>
      </c>
      <c r="O59" s="15">
        <v>3.0000000000000001E-3</v>
      </c>
      <c r="P59" s="15">
        <v>0.27900000000000003</v>
      </c>
      <c r="Q59" s="15">
        <v>0.182</v>
      </c>
      <c r="R59" s="15">
        <v>0.41299999999999998</v>
      </c>
      <c r="S59" s="15">
        <v>13.521000000000001</v>
      </c>
      <c r="U59" s="15">
        <v>358.14100000000002</v>
      </c>
      <c r="V59" s="15">
        <v>6800</v>
      </c>
    </row>
    <row r="60" spans="2:22" x14ac:dyDescent="0.25">
      <c r="B60" s="15" t="s">
        <v>122</v>
      </c>
      <c r="C60" s="15" t="s">
        <v>207</v>
      </c>
      <c r="D60" s="15" t="s">
        <v>236</v>
      </c>
      <c r="E60" s="15">
        <v>2023</v>
      </c>
      <c r="F60" s="15" t="s">
        <v>358</v>
      </c>
      <c r="G60" s="15" t="s">
        <v>133</v>
      </c>
      <c r="H60" s="15" t="s">
        <v>136</v>
      </c>
      <c r="I60" s="15" t="s">
        <v>139</v>
      </c>
      <c r="J60" s="15" t="s">
        <v>141</v>
      </c>
      <c r="M60" s="15">
        <v>0.39700000000000002</v>
      </c>
      <c r="N60" s="15">
        <v>0.26900000000000002</v>
      </c>
      <c r="O60" s="15">
        <v>3.0000000000000001E-3</v>
      </c>
      <c r="P60" s="15">
        <v>0.33200000000000002</v>
      </c>
      <c r="Q60" s="15">
        <v>0.214</v>
      </c>
      <c r="R60" s="15">
        <v>0.50900000000000001</v>
      </c>
      <c r="S60" s="15">
        <v>13.743</v>
      </c>
      <c r="U60" s="15">
        <v>353.41199999999998</v>
      </c>
      <c r="V60" s="15">
        <v>6790</v>
      </c>
    </row>
    <row r="61" spans="2:22" x14ac:dyDescent="0.25">
      <c r="B61" s="15" t="s">
        <v>122</v>
      </c>
      <c r="C61" s="15" t="s">
        <v>207</v>
      </c>
      <c r="D61" s="15" t="s">
        <v>237</v>
      </c>
      <c r="E61" s="15">
        <v>2023</v>
      </c>
      <c r="F61" s="15" t="s">
        <v>357</v>
      </c>
      <c r="G61" s="15" t="s">
        <v>133</v>
      </c>
      <c r="H61" s="15" t="s">
        <v>136</v>
      </c>
      <c r="I61" s="15" t="s">
        <v>139</v>
      </c>
      <c r="J61" s="15" t="s">
        <v>141</v>
      </c>
      <c r="M61" s="15">
        <v>0.32</v>
      </c>
      <c r="N61" s="15">
        <v>0.217</v>
      </c>
      <c r="O61" s="15">
        <v>3.0000000000000001E-3</v>
      </c>
      <c r="P61" s="15">
        <v>0.27300000000000002</v>
      </c>
      <c r="Q61" s="15">
        <v>0.17799999999999999</v>
      </c>
      <c r="R61" s="15">
        <v>0.40100000000000002</v>
      </c>
      <c r="S61" s="15">
        <v>13.521000000000001</v>
      </c>
      <c r="U61" s="15">
        <v>358.14100000000002</v>
      </c>
      <c r="V61" s="15">
        <v>6800</v>
      </c>
    </row>
    <row r="62" spans="2:22" x14ac:dyDescent="0.25">
      <c r="B62" s="15" t="s">
        <v>122</v>
      </c>
      <c r="C62" s="15" t="s">
        <v>207</v>
      </c>
      <c r="D62" s="15" t="s">
        <v>237</v>
      </c>
      <c r="E62" s="15">
        <v>2023</v>
      </c>
      <c r="F62" s="15" t="s">
        <v>358</v>
      </c>
      <c r="G62" s="15" t="s">
        <v>133</v>
      </c>
      <c r="H62" s="15" t="s">
        <v>136</v>
      </c>
      <c r="I62" s="15" t="s">
        <v>139</v>
      </c>
      <c r="J62" s="15" t="s">
        <v>141</v>
      </c>
      <c r="M62" s="15">
        <v>0.38600000000000001</v>
      </c>
      <c r="N62" s="15">
        <v>0.26200000000000001</v>
      </c>
      <c r="O62" s="15">
        <v>3.0000000000000001E-3</v>
      </c>
      <c r="P62" s="15">
        <v>0.32300000000000001</v>
      </c>
      <c r="Q62" s="15">
        <v>0.20799999999999999</v>
      </c>
      <c r="R62" s="15">
        <v>0.496</v>
      </c>
      <c r="S62" s="15">
        <v>13.743</v>
      </c>
      <c r="U62" s="15">
        <v>353.41199999999998</v>
      </c>
      <c r="V62" s="15">
        <v>6790</v>
      </c>
    </row>
    <row r="63" spans="2:22" x14ac:dyDescent="0.25">
      <c r="B63" s="15" t="s">
        <v>122</v>
      </c>
      <c r="C63" s="15" t="s">
        <v>207</v>
      </c>
      <c r="D63" s="15" t="s">
        <v>238</v>
      </c>
      <c r="E63" s="15">
        <v>2023</v>
      </c>
      <c r="F63" s="15" t="s">
        <v>357</v>
      </c>
      <c r="G63" s="15" t="s">
        <v>133</v>
      </c>
      <c r="H63" s="15" t="s">
        <v>136</v>
      </c>
      <c r="I63" s="15" t="s">
        <v>139</v>
      </c>
      <c r="J63" s="15" t="s">
        <v>141</v>
      </c>
      <c r="M63" s="15">
        <v>0.318</v>
      </c>
      <c r="N63" s="15">
        <v>0.214</v>
      </c>
      <c r="O63" s="15">
        <v>3.0000000000000001E-3</v>
      </c>
      <c r="P63" s="15">
        <v>0.27</v>
      </c>
      <c r="Q63" s="15">
        <v>0.17799999999999999</v>
      </c>
      <c r="R63" s="15">
        <v>0.39900000000000002</v>
      </c>
      <c r="S63" s="15">
        <v>13.565</v>
      </c>
      <c r="U63" s="15">
        <v>320.81900000000002</v>
      </c>
      <c r="V63" s="15">
        <v>6800</v>
      </c>
    </row>
    <row r="64" spans="2:22" x14ac:dyDescent="0.25">
      <c r="B64" s="15" t="s">
        <v>122</v>
      </c>
      <c r="C64" s="15" t="s">
        <v>207</v>
      </c>
      <c r="D64" s="15" t="s">
        <v>238</v>
      </c>
      <c r="E64" s="15">
        <v>2023</v>
      </c>
      <c r="F64" s="15" t="s">
        <v>358</v>
      </c>
      <c r="G64" s="15" t="s">
        <v>133</v>
      </c>
      <c r="H64" s="15" t="s">
        <v>136</v>
      </c>
      <c r="I64" s="15" t="s">
        <v>139</v>
      </c>
      <c r="J64" s="15" t="s">
        <v>141</v>
      </c>
      <c r="M64" s="15">
        <v>0.38100000000000001</v>
      </c>
      <c r="N64" s="15">
        <v>0.25900000000000001</v>
      </c>
      <c r="O64" s="15">
        <v>3.0000000000000001E-3</v>
      </c>
      <c r="P64" s="15">
        <v>0.32</v>
      </c>
      <c r="Q64" s="15">
        <v>0.20499999999999999</v>
      </c>
      <c r="R64" s="15">
        <v>0.49099999999999999</v>
      </c>
      <c r="S64" s="15">
        <v>13.817</v>
      </c>
      <c r="U64" s="15">
        <v>318.26600000000002</v>
      </c>
      <c r="V64" s="15">
        <v>6790</v>
      </c>
    </row>
    <row r="65" spans="2:22" x14ac:dyDescent="0.25">
      <c r="B65" s="15" t="s">
        <v>122</v>
      </c>
      <c r="C65" s="15" t="s">
        <v>207</v>
      </c>
      <c r="D65" s="15" t="s">
        <v>239</v>
      </c>
      <c r="E65" s="15">
        <v>2023</v>
      </c>
      <c r="F65" s="15" t="s">
        <v>357</v>
      </c>
      <c r="G65" s="15" t="s">
        <v>133</v>
      </c>
      <c r="H65" s="15" t="s">
        <v>136</v>
      </c>
      <c r="I65" s="15" t="s">
        <v>139</v>
      </c>
      <c r="J65" s="15" t="s">
        <v>141</v>
      </c>
      <c r="M65" s="15">
        <v>0.32200000000000001</v>
      </c>
      <c r="N65" s="15">
        <v>0.218</v>
      </c>
      <c r="O65" s="15">
        <v>3.0000000000000001E-3</v>
      </c>
      <c r="P65" s="15">
        <v>0.27200000000000002</v>
      </c>
      <c r="Q65" s="15">
        <v>0.18</v>
      </c>
      <c r="R65" s="15">
        <v>0.4</v>
      </c>
      <c r="S65" s="15">
        <v>13.566000000000001</v>
      </c>
      <c r="U65" s="15">
        <v>320.81</v>
      </c>
      <c r="V65" s="15">
        <v>6800</v>
      </c>
    </row>
    <row r="66" spans="2:22" x14ac:dyDescent="0.25">
      <c r="B66" s="15" t="s">
        <v>122</v>
      </c>
      <c r="C66" s="15" t="s">
        <v>207</v>
      </c>
      <c r="D66" s="15" t="s">
        <v>239</v>
      </c>
      <c r="E66" s="15">
        <v>2023</v>
      </c>
      <c r="F66" s="15" t="s">
        <v>358</v>
      </c>
      <c r="G66" s="15" t="s">
        <v>133</v>
      </c>
      <c r="H66" s="15" t="s">
        <v>136</v>
      </c>
      <c r="I66" s="15" t="s">
        <v>139</v>
      </c>
      <c r="J66" s="15" t="s">
        <v>141</v>
      </c>
      <c r="M66" s="15">
        <v>0.38500000000000001</v>
      </c>
      <c r="N66" s="15">
        <v>0.26</v>
      </c>
      <c r="O66" s="15">
        <v>3.0000000000000001E-3</v>
      </c>
      <c r="P66" s="15">
        <v>0.32300000000000001</v>
      </c>
      <c r="Q66" s="15">
        <v>0.20799999999999999</v>
      </c>
      <c r="R66" s="15">
        <v>0.49299999999999999</v>
      </c>
      <c r="S66" s="15">
        <v>13.819000000000001</v>
      </c>
      <c r="U66" s="15">
        <v>318.22699999999998</v>
      </c>
      <c r="V66" s="15">
        <v>6790</v>
      </c>
    </row>
    <row r="67" spans="2:22" x14ac:dyDescent="0.25">
      <c r="B67" s="15" t="s">
        <v>122</v>
      </c>
      <c r="C67" s="15" t="s">
        <v>207</v>
      </c>
      <c r="D67" s="15" t="s">
        <v>240</v>
      </c>
      <c r="E67" s="15">
        <v>2023</v>
      </c>
      <c r="F67" s="15" t="s">
        <v>357</v>
      </c>
      <c r="G67" s="15" t="s">
        <v>133</v>
      </c>
      <c r="H67" s="15" t="s">
        <v>136</v>
      </c>
      <c r="I67" s="15" t="s">
        <v>139</v>
      </c>
      <c r="J67" s="15" t="s">
        <v>141</v>
      </c>
      <c r="M67" s="15">
        <v>0.33900000000000002</v>
      </c>
      <c r="N67" s="15">
        <v>0.23</v>
      </c>
      <c r="O67" s="15">
        <v>3.0000000000000001E-3</v>
      </c>
      <c r="P67" s="15">
        <v>0.28899999999999998</v>
      </c>
      <c r="Q67" s="15">
        <v>0.187</v>
      </c>
      <c r="R67" s="15">
        <v>0.42299999999999999</v>
      </c>
      <c r="S67" s="15">
        <v>13.401999999999999</v>
      </c>
      <c r="U67" s="15">
        <v>264.101</v>
      </c>
      <c r="V67" s="15">
        <v>6800</v>
      </c>
    </row>
    <row r="68" spans="2:22" x14ac:dyDescent="0.25">
      <c r="B68" s="15" t="s">
        <v>122</v>
      </c>
      <c r="C68" s="15" t="s">
        <v>207</v>
      </c>
      <c r="D68" s="15" t="s">
        <v>240</v>
      </c>
      <c r="E68" s="15">
        <v>2023</v>
      </c>
      <c r="F68" s="15" t="s">
        <v>358</v>
      </c>
      <c r="G68" s="15" t="s">
        <v>133</v>
      </c>
      <c r="H68" s="15" t="s">
        <v>136</v>
      </c>
      <c r="I68" s="15" t="s">
        <v>139</v>
      </c>
      <c r="J68" s="15" t="s">
        <v>141</v>
      </c>
      <c r="M68" s="15">
        <v>0.39400000000000002</v>
      </c>
      <c r="N68" s="15">
        <v>0.26600000000000001</v>
      </c>
      <c r="O68" s="15">
        <v>3.0000000000000001E-3</v>
      </c>
      <c r="P68" s="15">
        <v>0.33300000000000002</v>
      </c>
      <c r="Q68" s="15">
        <v>0.214</v>
      </c>
      <c r="R68" s="15">
        <v>0.501</v>
      </c>
      <c r="S68" s="15">
        <v>13.651</v>
      </c>
      <c r="U68" s="15">
        <v>260.46199999999999</v>
      </c>
      <c r="V68" s="15">
        <v>6790</v>
      </c>
    </row>
    <row r="69" spans="2:22" x14ac:dyDescent="0.25">
      <c r="B69" s="15" t="s">
        <v>122</v>
      </c>
      <c r="C69" s="15" t="s">
        <v>207</v>
      </c>
      <c r="D69" s="15" t="s">
        <v>241</v>
      </c>
      <c r="E69" s="15">
        <v>2023</v>
      </c>
      <c r="F69" s="15" t="s">
        <v>357</v>
      </c>
      <c r="G69" s="15" t="s">
        <v>133</v>
      </c>
      <c r="H69" s="15" t="s">
        <v>136</v>
      </c>
      <c r="I69" s="15" t="s">
        <v>139</v>
      </c>
      <c r="J69" s="15" t="s">
        <v>141</v>
      </c>
      <c r="M69" s="15">
        <v>0.372</v>
      </c>
      <c r="N69" s="15">
        <v>0.25700000000000001</v>
      </c>
      <c r="O69" s="15">
        <v>3.0000000000000001E-3</v>
      </c>
      <c r="P69" s="15">
        <v>0.313</v>
      </c>
      <c r="Q69" s="15">
        <v>0.20200000000000001</v>
      </c>
      <c r="R69" s="15">
        <v>0.46500000000000002</v>
      </c>
      <c r="S69" s="15">
        <v>13.401999999999999</v>
      </c>
      <c r="U69" s="15">
        <v>264.11</v>
      </c>
      <c r="V69" s="15">
        <v>6800</v>
      </c>
    </row>
    <row r="70" spans="2:22" x14ac:dyDescent="0.25">
      <c r="B70" s="15" t="s">
        <v>122</v>
      </c>
      <c r="C70" s="15" t="s">
        <v>207</v>
      </c>
      <c r="D70" s="15" t="s">
        <v>241</v>
      </c>
      <c r="E70" s="15">
        <v>2023</v>
      </c>
      <c r="F70" s="15" t="s">
        <v>358</v>
      </c>
      <c r="G70" s="15" t="s">
        <v>133</v>
      </c>
      <c r="H70" s="15" t="s">
        <v>136</v>
      </c>
      <c r="I70" s="15" t="s">
        <v>139</v>
      </c>
      <c r="J70" s="15" t="s">
        <v>141</v>
      </c>
      <c r="M70" s="15">
        <v>0.42099999999999999</v>
      </c>
      <c r="N70" s="15">
        <v>0.28499999999999998</v>
      </c>
      <c r="O70" s="15">
        <v>3.0000000000000001E-3</v>
      </c>
      <c r="P70" s="15">
        <v>0.35399999999999998</v>
      </c>
      <c r="Q70" s="15">
        <v>0.22700000000000001</v>
      </c>
      <c r="R70" s="15">
        <v>0.53800000000000003</v>
      </c>
      <c r="S70" s="15">
        <v>13.651</v>
      </c>
      <c r="U70" s="15">
        <v>260.46199999999999</v>
      </c>
      <c r="V70" s="15">
        <v>6790</v>
      </c>
    </row>
    <row r="71" spans="2:22" x14ac:dyDescent="0.25">
      <c r="B71" s="15" t="s">
        <v>122</v>
      </c>
      <c r="C71" s="15" t="s">
        <v>207</v>
      </c>
      <c r="D71" s="15" t="s">
        <v>242</v>
      </c>
      <c r="E71" s="15">
        <v>2023</v>
      </c>
      <c r="F71" s="15" t="s">
        <v>357</v>
      </c>
      <c r="G71" s="15" t="s">
        <v>133</v>
      </c>
      <c r="H71" s="15" t="s">
        <v>136</v>
      </c>
      <c r="I71" s="15" t="s">
        <v>139</v>
      </c>
      <c r="J71" s="15" t="s">
        <v>141</v>
      </c>
      <c r="M71" s="15">
        <v>0.41899999999999998</v>
      </c>
      <c r="N71" s="15">
        <v>0.29199999999999998</v>
      </c>
      <c r="O71" s="15">
        <v>4.0000000000000001E-3</v>
      </c>
      <c r="P71" s="15">
        <v>0.35099999999999998</v>
      </c>
      <c r="Q71" s="15">
        <v>0.22500000000000001</v>
      </c>
      <c r="R71" s="15">
        <v>0.52700000000000002</v>
      </c>
      <c r="S71" s="15">
        <v>13.055</v>
      </c>
      <c r="U71" s="15">
        <v>199.06100000000001</v>
      </c>
      <c r="V71" s="15">
        <v>6800</v>
      </c>
    </row>
    <row r="72" spans="2:22" x14ac:dyDescent="0.25">
      <c r="B72" s="15" t="s">
        <v>122</v>
      </c>
      <c r="C72" s="15" t="s">
        <v>207</v>
      </c>
      <c r="D72" s="15" t="s">
        <v>242</v>
      </c>
      <c r="E72" s="15">
        <v>2023</v>
      </c>
      <c r="F72" s="15" t="s">
        <v>358</v>
      </c>
      <c r="G72" s="15" t="s">
        <v>133</v>
      </c>
      <c r="H72" s="15" t="s">
        <v>136</v>
      </c>
      <c r="I72" s="15" t="s">
        <v>139</v>
      </c>
      <c r="J72" s="15" t="s">
        <v>141</v>
      </c>
      <c r="M72" s="15">
        <v>0.45900000000000002</v>
      </c>
      <c r="N72" s="15">
        <v>0.313</v>
      </c>
      <c r="O72" s="15">
        <v>4.0000000000000001E-3</v>
      </c>
      <c r="P72" s="15">
        <v>0.38700000000000001</v>
      </c>
      <c r="Q72" s="15">
        <v>0.246</v>
      </c>
      <c r="R72" s="15">
        <v>0.58899999999999997</v>
      </c>
      <c r="S72" s="15">
        <v>13.314</v>
      </c>
      <c r="U72" s="15">
        <v>196.96199999999999</v>
      </c>
      <c r="V72" s="15">
        <v>6790</v>
      </c>
    </row>
    <row r="73" spans="2:22" x14ac:dyDescent="0.25">
      <c r="B73" s="15" t="s">
        <v>122</v>
      </c>
      <c r="C73" s="15" t="s">
        <v>207</v>
      </c>
      <c r="D73" s="15" t="s">
        <v>243</v>
      </c>
      <c r="E73" s="15">
        <v>2023</v>
      </c>
      <c r="F73" s="15" t="s">
        <v>357</v>
      </c>
      <c r="G73" s="15" t="s">
        <v>133</v>
      </c>
      <c r="H73" s="15" t="s">
        <v>136</v>
      </c>
      <c r="I73" s="15" t="s">
        <v>139</v>
      </c>
      <c r="J73" s="15" t="s">
        <v>141</v>
      </c>
      <c r="M73" s="15">
        <v>0.47699999999999998</v>
      </c>
      <c r="N73" s="15">
        <v>0.32400000000000001</v>
      </c>
      <c r="O73" s="15">
        <v>4.0000000000000001E-3</v>
      </c>
      <c r="P73" s="15">
        <v>0.40100000000000002</v>
      </c>
      <c r="Q73" s="15">
        <v>0.255</v>
      </c>
      <c r="R73" s="15">
        <v>0.61499999999999999</v>
      </c>
      <c r="S73" s="15">
        <v>13.055</v>
      </c>
      <c r="U73" s="15">
        <v>199.06100000000001</v>
      </c>
      <c r="V73" s="15">
        <v>6800</v>
      </c>
    </row>
    <row r="74" spans="2:22" x14ac:dyDescent="0.25">
      <c r="B74" s="15" t="s">
        <v>122</v>
      </c>
      <c r="C74" s="15" t="s">
        <v>207</v>
      </c>
      <c r="D74" s="15" t="s">
        <v>243</v>
      </c>
      <c r="E74" s="15">
        <v>2023</v>
      </c>
      <c r="F74" s="15" t="s">
        <v>358</v>
      </c>
      <c r="G74" s="15" t="s">
        <v>133</v>
      </c>
      <c r="H74" s="15" t="s">
        <v>136</v>
      </c>
      <c r="I74" s="15" t="s">
        <v>139</v>
      </c>
      <c r="J74" s="15" t="s">
        <v>141</v>
      </c>
      <c r="M74" s="15">
        <v>0.503</v>
      </c>
      <c r="N74" s="15">
        <v>0.33500000000000002</v>
      </c>
      <c r="O74" s="15">
        <v>4.0000000000000001E-3</v>
      </c>
      <c r="P74" s="15">
        <v>0.42699999999999999</v>
      </c>
      <c r="Q74" s="15">
        <v>0.27100000000000002</v>
      </c>
      <c r="R74" s="15">
        <v>0.64900000000000002</v>
      </c>
      <c r="S74" s="15">
        <v>13.314</v>
      </c>
      <c r="U74" s="15">
        <v>196.96199999999999</v>
      </c>
      <c r="V74" s="15">
        <v>6790</v>
      </c>
    </row>
    <row r="75" spans="2:22" x14ac:dyDescent="0.25">
      <c r="B75" s="15" t="s">
        <v>122</v>
      </c>
      <c r="C75" s="15" t="s">
        <v>207</v>
      </c>
      <c r="D75" s="15" t="s">
        <v>244</v>
      </c>
      <c r="E75" s="15">
        <v>2023</v>
      </c>
      <c r="F75" s="15" t="s">
        <v>357</v>
      </c>
      <c r="G75" s="15" t="s">
        <v>133</v>
      </c>
      <c r="H75" s="15" t="s">
        <v>136</v>
      </c>
      <c r="I75" s="15" t="s">
        <v>139</v>
      </c>
      <c r="J75" s="15" t="s">
        <v>141</v>
      </c>
      <c r="M75" s="15">
        <v>0.51300000000000001</v>
      </c>
      <c r="N75" s="15">
        <v>0.34499999999999997</v>
      </c>
      <c r="O75" s="15">
        <v>4.0000000000000001E-3</v>
      </c>
      <c r="P75" s="15">
        <v>0.435</v>
      </c>
      <c r="Q75" s="15">
        <v>0.27500000000000002</v>
      </c>
      <c r="R75" s="15">
        <v>0.65900000000000003</v>
      </c>
      <c r="S75" s="15">
        <v>12.614000000000001</v>
      </c>
      <c r="U75" s="15">
        <v>136.63399999999999</v>
      </c>
      <c r="V75" s="15">
        <v>6800</v>
      </c>
    </row>
    <row r="76" spans="2:22" x14ac:dyDescent="0.25">
      <c r="B76" s="15" t="s">
        <v>122</v>
      </c>
      <c r="C76" s="15" t="s">
        <v>207</v>
      </c>
      <c r="D76" s="15" t="s">
        <v>244</v>
      </c>
      <c r="E76" s="15">
        <v>2023</v>
      </c>
      <c r="F76" s="15" t="s">
        <v>358</v>
      </c>
      <c r="G76" s="15" t="s">
        <v>133</v>
      </c>
      <c r="H76" s="15" t="s">
        <v>136</v>
      </c>
      <c r="I76" s="15" t="s">
        <v>139</v>
      </c>
      <c r="J76" s="15" t="s">
        <v>141</v>
      </c>
      <c r="M76" s="15">
        <v>0.52900000000000003</v>
      </c>
      <c r="N76" s="15">
        <v>0.35399999999999998</v>
      </c>
      <c r="O76" s="15">
        <v>4.0000000000000001E-3</v>
      </c>
      <c r="P76" s="15">
        <v>0.44800000000000001</v>
      </c>
      <c r="Q76" s="15">
        <v>0.28299999999999997</v>
      </c>
      <c r="R76" s="15">
        <v>0.68300000000000005</v>
      </c>
      <c r="S76" s="15">
        <v>12.868</v>
      </c>
      <c r="U76" s="15">
        <v>134.654</v>
      </c>
      <c r="V76" s="15">
        <v>6790</v>
      </c>
    </row>
    <row r="77" spans="2:22" x14ac:dyDescent="0.25">
      <c r="B77" s="15" t="s">
        <v>122</v>
      </c>
      <c r="C77" s="15" t="s">
        <v>207</v>
      </c>
      <c r="D77" s="15" t="s">
        <v>245</v>
      </c>
      <c r="E77" s="15">
        <v>2023</v>
      </c>
      <c r="F77" s="15" t="s">
        <v>357</v>
      </c>
      <c r="G77" s="15" t="s">
        <v>133</v>
      </c>
      <c r="H77" s="15" t="s">
        <v>136</v>
      </c>
      <c r="I77" s="15" t="s">
        <v>139</v>
      </c>
      <c r="J77" s="15" t="s">
        <v>141</v>
      </c>
      <c r="M77" s="15">
        <v>0.52200000000000002</v>
      </c>
      <c r="N77" s="15">
        <v>0.34200000000000003</v>
      </c>
      <c r="O77" s="15">
        <v>4.0000000000000001E-3</v>
      </c>
      <c r="P77" s="15">
        <v>0.44500000000000001</v>
      </c>
      <c r="Q77" s="15">
        <v>0.28699999999999998</v>
      </c>
      <c r="R77" s="15">
        <v>0.67100000000000004</v>
      </c>
      <c r="S77" s="15">
        <v>12.614000000000001</v>
      </c>
      <c r="U77" s="15">
        <v>136.63300000000001</v>
      </c>
      <c r="V77" s="15">
        <v>6800</v>
      </c>
    </row>
    <row r="78" spans="2:22" x14ac:dyDescent="0.25">
      <c r="B78" s="15" t="s">
        <v>122</v>
      </c>
      <c r="C78" s="15" t="s">
        <v>207</v>
      </c>
      <c r="D78" s="15" t="s">
        <v>245</v>
      </c>
      <c r="E78" s="15">
        <v>2023</v>
      </c>
      <c r="F78" s="15" t="s">
        <v>358</v>
      </c>
      <c r="G78" s="15" t="s">
        <v>133</v>
      </c>
      <c r="H78" s="15" t="s">
        <v>136</v>
      </c>
      <c r="I78" s="15" t="s">
        <v>139</v>
      </c>
      <c r="J78" s="15" t="s">
        <v>141</v>
      </c>
      <c r="M78" s="15">
        <v>0.52800000000000002</v>
      </c>
      <c r="N78" s="15">
        <v>0.35</v>
      </c>
      <c r="O78" s="15">
        <v>4.0000000000000001E-3</v>
      </c>
      <c r="P78" s="15">
        <v>0.44900000000000001</v>
      </c>
      <c r="Q78" s="15">
        <v>0.28399999999999997</v>
      </c>
      <c r="R78" s="15">
        <v>0.68500000000000005</v>
      </c>
      <c r="S78" s="15">
        <v>12.868</v>
      </c>
      <c r="U78" s="15">
        <v>134.655</v>
      </c>
      <c r="V78" s="15">
        <v>6790</v>
      </c>
    </row>
    <row r="79" spans="2:22" x14ac:dyDescent="0.25">
      <c r="B79" s="15" t="s">
        <v>122</v>
      </c>
      <c r="C79" s="15" t="s">
        <v>207</v>
      </c>
      <c r="D79" s="15" t="s">
        <v>246</v>
      </c>
      <c r="E79" s="15">
        <v>2023</v>
      </c>
      <c r="F79" s="15" t="s">
        <v>357</v>
      </c>
      <c r="G79" s="15" t="s">
        <v>133</v>
      </c>
      <c r="H79" s="15" t="s">
        <v>136</v>
      </c>
      <c r="I79" s="15" t="s">
        <v>139</v>
      </c>
      <c r="J79" s="15" t="s">
        <v>141</v>
      </c>
      <c r="M79" s="15">
        <v>0.51300000000000001</v>
      </c>
      <c r="N79" s="15">
        <v>0.34200000000000003</v>
      </c>
      <c r="O79" s="15">
        <v>4.0000000000000001E-3</v>
      </c>
      <c r="P79" s="15">
        <v>0.436</v>
      </c>
      <c r="Q79" s="15">
        <v>0.28000000000000003</v>
      </c>
      <c r="R79" s="15">
        <v>0.65300000000000002</v>
      </c>
      <c r="S79" s="15">
        <v>12.105</v>
      </c>
      <c r="U79" s="15">
        <v>81.893000000000001</v>
      </c>
      <c r="V79" s="15">
        <v>6800</v>
      </c>
    </row>
    <row r="80" spans="2:22" x14ac:dyDescent="0.25">
      <c r="B80" s="15" t="s">
        <v>122</v>
      </c>
      <c r="C80" s="15" t="s">
        <v>207</v>
      </c>
      <c r="D80" s="15" t="s">
        <v>246</v>
      </c>
      <c r="E80" s="15">
        <v>2023</v>
      </c>
      <c r="F80" s="15" t="s">
        <v>358</v>
      </c>
      <c r="G80" s="15" t="s">
        <v>133</v>
      </c>
      <c r="H80" s="15" t="s">
        <v>136</v>
      </c>
      <c r="I80" s="15" t="s">
        <v>139</v>
      </c>
      <c r="J80" s="15" t="s">
        <v>141</v>
      </c>
      <c r="M80" s="15">
        <v>0.51300000000000001</v>
      </c>
      <c r="N80" s="15">
        <v>0.34100000000000003</v>
      </c>
      <c r="O80" s="15">
        <v>4.0000000000000001E-3</v>
      </c>
      <c r="P80" s="15">
        <v>0.432</v>
      </c>
      <c r="Q80" s="15">
        <v>0.27800000000000002</v>
      </c>
      <c r="R80" s="15">
        <v>0.66100000000000003</v>
      </c>
      <c r="S80" s="15">
        <v>12.337999999999999</v>
      </c>
      <c r="U80" s="15">
        <v>79.382999999999996</v>
      </c>
      <c r="V80" s="15">
        <v>6790</v>
      </c>
    </row>
    <row r="81" spans="2:22" x14ac:dyDescent="0.25">
      <c r="B81" s="15" t="s">
        <v>122</v>
      </c>
      <c r="C81" s="15" t="s">
        <v>207</v>
      </c>
      <c r="D81" s="15" t="s">
        <v>247</v>
      </c>
      <c r="E81" s="15">
        <v>2023</v>
      </c>
      <c r="F81" s="15" t="s">
        <v>357</v>
      </c>
      <c r="G81" s="15" t="s">
        <v>133</v>
      </c>
      <c r="H81" s="15" t="s">
        <v>136</v>
      </c>
      <c r="I81" s="15" t="s">
        <v>139</v>
      </c>
      <c r="J81" s="15" t="s">
        <v>141</v>
      </c>
      <c r="M81" s="15">
        <v>0.495</v>
      </c>
      <c r="N81" s="15">
        <v>0.33300000000000002</v>
      </c>
      <c r="O81" s="15">
        <v>4.0000000000000001E-3</v>
      </c>
      <c r="P81" s="15">
        <v>0.41599999999999998</v>
      </c>
      <c r="Q81" s="15">
        <v>0.27400000000000002</v>
      </c>
      <c r="R81" s="15">
        <v>0.622</v>
      </c>
      <c r="S81" s="15">
        <v>12.105</v>
      </c>
      <c r="U81" s="15">
        <v>81.893000000000001</v>
      </c>
      <c r="V81" s="15">
        <v>6800</v>
      </c>
    </row>
    <row r="82" spans="2:22" x14ac:dyDescent="0.25">
      <c r="B82" s="15" t="s">
        <v>122</v>
      </c>
      <c r="C82" s="15" t="s">
        <v>207</v>
      </c>
      <c r="D82" s="15" t="s">
        <v>247</v>
      </c>
      <c r="E82" s="15">
        <v>2023</v>
      </c>
      <c r="F82" s="15" t="s">
        <v>358</v>
      </c>
      <c r="G82" s="15" t="s">
        <v>133</v>
      </c>
      <c r="H82" s="15" t="s">
        <v>136</v>
      </c>
      <c r="I82" s="15" t="s">
        <v>139</v>
      </c>
      <c r="J82" s="15" t="s">
        <v>141</v>
      </c>
      <c r="M82" s="15">
        <v>0.49</v>
      </c>
      <c r="N82" s="15">
        <v>0.33100000000000002</v>
      </c>
      <c r="O82" s="15">
        <v>4.0000000000000001E-3</v>
      </c>
      <c r="P82" s="15">
        <v>0.41299999999999998</v>
      </c>
      <c r="Q82" s="15">
        <v>0.26500000000000001</v>
      </c>
      <c r="R82" s="15">
        <v>0.621</v>
      </c>
      <c r="S82" s="15">
        <v>12.337999999999999</v>
      </c>
      <c r="U82" s="15">
        <v>79.382999999999996</v>
      </c>
      <c r="V82" s="15">
        <v>6790</v>
      </c>
    </row>
    <row r="83" spans="2:22" x14ac:dyDescent="0.25">
      <c r="B83" s="15" t="s">
        <v>122</v>
      </c>
      <c r="C83" s="15" t="s">
        <v>207</v>
      </c>
      <c r="D83" s="15" t="s">
        <v>248</v>
      </c>
      <c r="E83" s="15">
        <v>2023</v>
      </c>
      <c r="F83" s="15" t="s">
        <v>357</v>
      </c>
      <c r="G83" s="15" t="s">
        <v>133</v>
      </c>
      <c r="H83" s="15" t="s">
        <v>136</v>
      </c>
      <c r="I83" s="15" t="s">
        <v>139</v>
      </c>
      <c r="J83" s="15" t="s">
        <v>141</v>
      </c>
      <c r="M83" s="15">
        <v>0.47199999999999998</v>
      </c>
      <c r="N83" s="15">
        <v>0.32500000000000001</v>
      </c>
      <c r="O83" s="15">
        <v>4.0000000000000001E-3</v>
      </c>
      <c r="P83" s="15">
        <v>0.39800000000000002</v>
      </c>
      <c r="Q83" s="15">
        <v>0.25800000000000001</v>
      </c>
      <c r="R83" s="15">
        <v>0.59299999999999997</v>
      </c>
      <c r="S83" s="15">
        <v>11.525</v>
      </c>
      <c r="U83" s="15">
        <v>37.363999999999997</v>
      </c>
      <c r="V83" s="15">
        <v>6800</v>
      </c>
    </row>
    <row r="84" spans="2:22" x14ac:dyDescent="0.25">
      <c r="B84" s="15" t="s">
        <v>122</v>
      </c>
      <c r="C84" s="15" t="s">
        <v>207</v>
      </c>
      <c r="D84" s="15" t="s">
        <v>248</v>
      </c>
      <c r="E84" s="15">
        <v>2023</v>
      </c>
      <c r="F84" s="15" t="s">
        <v>358</v>
      </c>
      <c r="G84" s="15" t="s">
        <v>133</v>
      </c>
      <c r="H84" s="15" t="s">
        <v>136</v>
      </c>
      <c r="I84" s="15" t="s">
        <v>139</v>
      </c>
      <c r="J84" s="15" t="s">
        <v>141</v>
      </c>
      <c r="M84" s="15">
        <v>0.46500000000000002</v>
      </c>
      <c r="N84" s="15">
        <v>0.318</v>
      </c>
      <c r="O84" s="15">
        <v>4.0000000000000001E-3</v>
      </c>
      <c r="P84" s="15">
        <v>0.39100000000000001</v>
      </c>
      <c r="Q84" s="15">
        <v>0.254</v>
      </c>
      <c r="R84" s="15">
        <v>0.58199999999999996</v>
      </c>
      <c r="S84" s="15">
        <v>11.760999999999999</v>
      </c>
      <c r="U84" s="15">
        <v>36.441000000000003</v>
      </c>
      <c r="V84" s="15">
        <v>6790</v>
      </c>
    </row>
    <row r="85" spans="2:22" x14ac:dyDescent="0.25">
      <c r="B85" s="15" t="s">
        <v>122</v>
      </c>
      <c r="C85" s="15" t="s">
        <v>207</v>
      </c>
      <c r="D85" s="15" t="s">
        <v>249</v>
      </c>
      <c r="E85" s="15">
        <v>2023</v>
      </c>
      <c r="F85" s="15" t="s">
        <v>357</v>
      </c>
      <c r="G85" s="15" t="s">
        <v>133</v>
      </c>
      <c r="H85" s="15" t="s">
        <v>136</v>
      </c>
      <c r="I85" s="15" t="s">
        <v>139</v>
      </c>
      <c r="J85" s="15" t="s">
        <v>141</v>
      </c>
      <c r="M85" s="15">
        <v>0.45</v>
      </c>
      <c r="N85" s="15">
        <v>0.314</v>
      </c>
      <c r="O85" s="15">
        <v>4.0000000000000001E-3</v>
      </c>
      <c r="P85" s="15">
        <v>0.377</v>
      </c>
      <c r="Q85" s="15">
        <v>0.247</v>
      </c>
      <c r="R85" s="15">
        <v>0.56000000000000005</v>
      </c>
      <c r="S85" s="15">
        <v>11.525</v>
      </c>
      <c r="U85" s="15">
        <v>37.363999999999997</v>
      </c>
      <c r="V85" s="15">
        <v>6800</v>
      </c>
    </row>
    <row r="86" spans="2:22" x14ac:dyDescent="0.25">
      <c r="B86" s="15" t="s">
        <v>122</v>
      </c>
      <c r="C86" s="15" t="s">
        <v>207</v>
      </c>
      <c r="D86" s="15" t="s">
        <v>249</v>
      </c>
      <c r="E86" s="15">
        <v>2023</v>
      </c>
      <c r="F86" s="15" t="s">
        <v>358</v>
      </c>
      <c r="G86" s="15" t="s">
        <v>133</v>
      </c>
      <c r="H86" s="15" t="s">
        <v>136</v>
      </c>
      <c r="I86" s="15" t="s">
        <v>139</v>
      </c>
      <c r="J86" s="15" t="s">
        <v>141</v>
      </c>
      <c r="M86" s="15">
        <v>0.443</v>
      </c>
      <c r="N86" s="15">
        <v>0.307</v>
      </c>
      <c r="O86" s="15">
        <v>4.0000000000000001E-3</v>
      </c>
      <c r="P86" s="15">
        <v>0.371</v>
      </c>
      <c r="Q86" s="15">
        <v>0.24099999999999999</v>
      </c>
      <c r="R86" s="15">
        <v>0.55500000000000005</v>
      </c>
      <c r="S86" s="15">
        <v>11.759</v>
      </c>
      <c r="U86" s="15">
        <v>36.444000000000003</v>
      </c>
      <c r="V86" s="15">
        <v>6790</v>
      </c>
    </row>
    <row r="87" spans="2:22" x14ac:dyDescent="0.25">
      <c r="B87" s="15" t="s">
        <v>122</v>
      </c>
      <c r="C87" s="15" t="s">
        <v>207</v>
      </c>
      <c r="D87" s="15" t="s">
        <v>250</v>
      </c>
      <c r="E87" s="15">
        <v>2023</v>
      </c>
      <c r="F87" s="15" t="s">
        <v>357</v>
      </c>
      <c r="G87" s="15" t="s">
        <v>133</v>
      </c>
      <c r="H87" s="15" t="s">
        <v>136</v>
      </c>
      <c r="I87" s="15" t="s">
        <v>139</v>
      </c>
      <c r="J87" s="15" t="s">
        <v>141</v>
      </c>
      <c r="M87" s="15">
        <v>0.43099999999999999</v>
      </c>
      <c r="N87" s="15">
        <v>0.30499999999999999</v>
      </c>
      <c r="O87" s="15">
        <v>4.0000000000000001E-3</v>
      </c>
      <c r="P87" s="15">
        <v>0.35599999999999998</v>
      </c>
      <c r="Q87" s="15">
        <v>0.23799999999999999</v>
      </c>
      <c r="R87" s="15">
        <v>0.53200000000000003</v>
      </c>
      <c r="S87" s="15">
        <v>10.957000000000001</v>
      </c>
      <c r="U87" s="15">
        <v>9.6999999999999993</v>
      </c>
      <c r="V87" s="15">
        <v>6800</v>
      </c>
    </row>
    <row r="88" spans="2:22" x14ac:dyDescent="0.25">
      <c r="B88" s="15" t="s">
        <v>122</v>
      </c>
      <c r="C88" s="15" t="s">
        <v>207</v>
      </c>
      <c r="D88" s="15" t="s">
        <v>250</v>
      </c>
      <c r="E88" s="15">
        <v>2023</v>
      </c>
      <c r="F88" s="15" t="s">
        <v>358</v>
      </c>
      <c r="G88" s="15" t="s">
        <v>133</v>
      </c>
      <c r="H88" s="15" t="s">
        <v>136</v>
      </c>
      <c r="I88" s="15" t="s">
        <v>139</v>
      </c>
      <c r="J88" s="15" t="s">
        <v>141</v>
      </c>
      <c r="M88" s="15">
        <v>0.42299999999999999</v>
      </c>
      <c r="N88" s="15">
        <v>0.29799999999999999</v>
      </c>
      <c r="O88" s="15">
        <v>4.0000000000000001E-3</v>
      </c>
      <c r="P88" s="15">
        <v>0.35099999999999998</v>
      </c>
      <c r="Q88" s="15">
        <v>0.23200000000000001</v>
      </c>
      <c r="R88" s="15">
        <v>0.52300000000000002</v>
      </c>
      <c r="S88" s="15">
        <v>11.173999999999999</v>
      </c>
      <c r="U88" s="15">
        <v>9.3119999999999994</v>
      </c>
      <c r="V88" s="15">
        <v>6790</v>
      </c>
    </row>
    <row r="89" spans="2:22" x14ac:dyDescent="0.25">
      <c r="B89" s="15" t="s">
        <v>122</v>
      </c>
      <c r="C89" s="15" t="s">
        <v>207</v>
      </c>
      <c r="D89" s="15" t="s">
        <v>251</v>
      </c>
      <c r="E89" s="15">
        <v>2023</v>
      </c>
      <c r="F89" s="15" t="s">
        <v>357</v>
      </c>
      <c r="G89" s="15" t="s">
        <v>133</v>
      </c>
      <c r="H89" s="15" t="s">
        <v>136</v>
      </c>
      <c r="I89" s="15" t="s">
        <v>139</v>
      </c>
      <c r="J89" s="15" t="s">
        <v>141</v>
      </c>
      <c r="M89" s="15">
        <v>0.41199999999999998</v>
      </c>
      <c r="N89" s="15">
        <v>0.29599999999999999</v>
      </c>
      <c r="O89" s="15">
        <v>4.0000000000000001E-3</v>
      </c>
      <c r="P89" s="15">
        <v>0.34200000000000003</v>
      </c>
      <c r="Q89" s="15">
        <v>0.22600000000000001</v>
      </c>
      <c r="R89" s="15">
        <v>0.50700000000000001</v>
      </c>
      <c r="S89" s="15">
        <v>10.957000000000001</v>
      </c>
      <c r="U89" s="15">
        <v>9.6999999999999993</v>
      </c>
      <c r="V89" s="15">
        <v>6800</v>
      </c>
    </row>
    <row r="90" spans="2:22" x14ac:dyDescent="0.25">
      <c r="B90" s="15" t="s">
        <v>122</v>
      </c>
      <c r="C90" s="15" t="s">
        <v>207</v>
      </c>
      <c r="D90" s="15" t="s">
        <v>251</v>
      </c>
      <c r="E90" s="15">
        <v>2023</v>
      </c>
      <c r="F90" s="15" t="s">
        <v>358</v>
      </c>
      <c r="G90" s="15" t="s">
        <v>133</v>
      </c>
      <c r="H90" s="15" t="s">
        <v>136</v>
      </c>
      <c r="I90" s="15" t="s">
        <v>139</v>
      </c>
      <c r="J90" s="15" t="s">
        <v>141</v>
      </c>
      <c r="M90" s="15">
        <v>0.40300000000000002</v>
      </c>
      <c r="N90" s="15">
        <v>0.28799999999999998</v>
      </c>
      <c r="O90" s="15">
        <v>3.0000000000000001E-3</v>
      </c>
      <c r="P90" s="15">
        <v>0.33400000000000002</v>
      </c>
      <c r="Q90" s="15">
        <v>0.221</v>
      </c>
      <c r="R90" s="15">
        <v>0.498</v>
      </c>
      <c r="S90" s="15">
        <v>11.176</v>
      </c>
      <c r="U90" s="15">
        <v>9.3119999999999994</v>
      </c>
      <c r="V90" s="15">
        <v>6790</v>
      </c>
    </row>
    <row r="91" spans="2:22" x14ac:dyDescent="0.25">
      <c r="B91" s="15" t="s">
        <v>122</v>
      </c>
      <c r="C91" s="15" t="s">
        <v>207</v>
      </c>
      <c r="D91" s="15" t="s">
        <v>252</v>
      </c>
      <c r="E91" s="15">
        <v>2023</v>
      </c>
      <c r="F91" s="15" t="s">
        <v>357</v>
      </c>
      <c r="G91" s="15" t="s">
        <v>133</v>
      </c>
      <c r="H91" s="15" t="s">
        <v>136</v>
      </c>
      <c r="I91" s="15" t="s">
        <v>139</v>
      </c>
      <c r="J91" s="15" t="s">
        <v>141</v>
      </c>
      <c r="M91" s="15">
        <v>0.38800000000000001</v>
      </c>
      <c r="N91" s="15">
        <v>0.28899999999999998</v>
      </c>
      <c r="O91" s="15">
        <v>4.0000000000000001E-3</v>
      </c>
      <c r="P91" s="15">
        <v>0.318</v>
      </c>
      <c r="Q91" s="15">
        <v>0.20899999999999999</v>
      </c>
      <c r="R91" s="15">
        <v>0.47599999999999998</v>
      </c>
      <c r="S91" s="15">
        <v>10.452999999999999</v>
      </c>
      <c r="U91" s="15">
        <v>0.50700000000000001</v>
      </c>
      <c r="V91" s="15">
        <v>6800</v>
      </c>
    </row>
    <row r="92" spans="2:22" x14ac:dyDescent="0.25">
      <c r="B92" s="15" t="s">
        <v>122</v>
      </c>
      <c r="C92" s="15" t="s">
        <v>207</v>
      </c>
      <c r="D92" s="15" t="s">
        <v>252</v>
      </c>
      <c r="E92" s="15">
        <v>2023</v>
      </c>
      <c r="F92" s="15" t="s">
        <v>358</v>
      </c>
      <c r="G92" s="15" t="s">
        <v>133</v>
      </c>
      <c r="H92" s="15" t="s">
        <v>136</v>
      </c>
      <c r="I92" s="15" t="s">
        <v>139</v>
      </c>
      <c r="J92" s="15" t="s">
        <v>141</v>
      </c>
      <c r="M92" s="15">
        <v>0.38</v>
      </c>
      <c r="N92" s="15">
        <v>0.28100000000000003</v>
      </c>
      <c r="O92" s="15">
        <v>3.0000000000000001E-3</v>
      </c>
      <c r="P92" s="15">
        <v>0.312</v>
      </c>
      <c r="Q92" s="15">
        <v>0.20599999999999999</v>
      </c>
      <c r="R92" s="15">
        <v>0.46899999999999997</v>
      </c>
      <c r="S92" s="15">
        <v>10.712</v>
      </c>
      <c r="U92" s="15">
        <v>0.48899999999999999</v>
      </c>
      <c r="V92" s="15">
        <v>6790</v>
      </c>
    </row>
    <row r="93" spans="2:22" x14ac:dyDescent="0.25">
      <c r="B93" s="15" t="s">
        <v>122</v>
      </c>
      <c r="C93" s="15" t="s">
        <v>207</v>
      </c>
      <c r="D93" s="15" t="s">
        <v>253</v>
      </c>
      <c r="E93" s="15">
        <v>2023</v>
      </c>
      <c r="F93" s="15" t="s">
        <v>357</v>
      </c>
      <c r="G93" s="15" t="s">
        <v>133</v>
      </c>
      <c r="H93" s="15" t="s">
        <v>136</v>
      </c>
      <c r="I93" s="15" t="s">
        <v>139</v>
      </c>
      <c r="J93" s="15" t="s">
        <v>141</v>
      </c>
      <c r="M93" s="15">
        <v>0.36399999999999999</v>
      </c>
      <c r="N93" s="15">
        <v>0.28699999999999998</v>
      </c>
      <c r="O93" s="15">
        <v>3.0000000000000001E-3</v>
      </c>
      <c r="P93" s="15">
        <v>0.29299999999999998</v>
      </c>
      <c r="Q93" s="15">
        <v>0.192</v>
      </c>
      <c r="R93" s="15">
        <v>0.44700000000000001</v>
      </c>
      <c r="S93" s="15">
        <v>10.452999999999999</v>
      </c>
      <c r="U93" s="15">
        <v>0.50700000000000001</v>
      </c>
      <c r="V93" s="15">
        <v>6800</v>
      </c>
    </row>
    <row r="94" spans="2:22" x14ac:dyDescent="0.25">
      <c r="B94" s="15" t="s">
        <v>122</v>
      </c>
      <c r="C94" s="15" t="s">
        <v>207</v>
      </c>
      <c r="D94" s="15" t="s">
        <v>253</v>
      </c>
      <c r="E94" s="15">
        <v>2023</v>
      </c>
      <c r="F94" s="15" t="s">
        <v>358</v>
      </c>
      <c r="G94" s="15" t="s">
        <v>133</v>
      </c>
      <c r="H94" s="15" t="s">
        <v>136</v>
      </c>
      <c r="I94" s="15" t="s">
        <v>139</v>
      </c>
      <c r="J94" s="15" t="s">
        <v>141</v>
      </c>
      <c r="M94" s="15">
        <v>0.35699999999999998</v>
      </c>
      <c r="N94" s="15">
        <v>0.27400000000000002</v>
      </c>
      <c r="O94" s="15">
        <v>3.0000000000000001E-3</v>
      </c>
      <c r="P94" s="15">
        <v>0.29099999999999998</v>
      </c>
      <c r="Q94" s="15">
        <v>0.192</v>
      </c>
      <c r="R94" s="15">
        <v>0.441</v>
      </c>
      <c r="S94" s="15">
        <v>10.712</v>
      </c>
      <c r="U94" s="15">
        <v>0.48899999999999999</v>
      </c>
      <c r="V94" s="15">
        <v>6790</v>
      </c>
    </row>
    <row r="95" spans="2:22" x14ac:dyDescent="0.25">
      <c r="B95" s="15" t="s">
        <v>122</v>
      </c>
      <c r="C95" s="15" t="s">
        <v>207</v>
      </c>
      <c r="D95" s="15" t="s">
        <v>254</v>
      </c>
      <c r="E95" s="15">
        <v>2023</v>
      </c>
      <c r="F95" s="15" t="s">
        <v>357</v>
      </c>
      <c r="G95" s="15" t="s">
        <v>133</v>
      </c>
      <c r="H95" s="15" t="s">
        <v>136</v>
      </c>
      <c r="I95" s="15" t="s">
        <v>139</v>
      </c>
      <c r="J95" s="15" t="s">
        <v>141</v>
      </c>
      <c r="M95" s="15">
        <v>0.32700000000000001</v>
      </c>
      <c r="N95" s="15">
        <v>0.27200000000000002</v>
      </c>
      <c r="O95" s="15">
        <v>3.0000000000000001E-3</v>
      </c>
      <c r="P95" s="15">
        <v>0.25700000000000001</v>
      </c>
      <c r="Q95" s="15">
        <v>0.16200000000000001</v>
      </c>
      <c r="R95" s="15">
        <v>0.40600000000000003</v>
      </c>
      <c r="S95" s="15">
        <v>10.065</v>
      </c>
      <c r="U95" s="15">
        <v>0</v>
      </c>
      <c r="V95" s="15">
        <v>6800</v>
      </c>
    </row>
    <row r="96" spans="2:22" x14ac:dyDescent="0.25">
      <c r="B96" s="15" t="s">
        <v>122</v>
      </c>
      <c r="C96" s="15" t="s">
        <v>207</v>
      </c>
      <c r="D96" s="15" t="s">
        <v>254</v>
      </c>
      <c r="E96" s="15">
        <v>2023</v>
      </c>
      <c r="F96" s="15" t="s">
        <v>358</v>
      </c>
      <c r="G96" s="15" t="s">
        <v>133</v>
      </c>
      <c r="H96" s="15" t="s">
        <v>136</v>
      </c>
      <c r="I96" s="15" t="s">
        <v>139</v>
      </c>
      <c r="J96" s="15" t="s">
        <v>141</v>
      </c>
      <c r="M96" s="15">
        <v>0.32400000000000001</v>
      </c>
      <c r="N96" s="15">
        <v>0.26200000000000001</v>
      </c>
      <c r="O96" s="15">
        <v>3.0000000000000001E-3</v>
      </c>
      <c r="P96" s="15">
        <v>0.25800000000000001</v>
      </c>
      <c r="Q96" s="15">
        <v>0.16500000000000001</v>
      </c>
      <c r="R96" s="15">
        <v>0.40200000000000002</v>
      </c>
      <c r="S96" s="15">
        <v>10.331</v>
      </c>
      <c r="U96" s="15">
        <v>0</v>
      </c>
      <c r="V96" s="15">
        <v>6790</v>
      </c>
    </row>
    <row r="97" spans="2:22" x14ac:dyDescent="0.25">
      <c r="B97" s="15" t="s">
        <v>122</v>
      </c>
      <c r="C97" s="15" t="s">
        <v>207</v>
      </c>
      <c r="D97" s="15" t="s">
        <v>255</v>
      </c>
      <c r="E97" s="15">
        <v>2023</v>
      </c>
      <c r="F97" s="15" t="s">
        <v>357</v>
      </c>
      <c r="G97" s="15" t="s">
        <v>133</v>
      </c>
      <c r="H97" s="15" t="s">
        <v>136</v>
      </c>
      <c r="I97" s="15" t="s">
        <v>139</v>
      </c>
      <c r="J97" s="15" t="s">
        <v>141</v>
      </c>
      <c r="M97" s="15">
        <v>0.28799999999999998</v>
      </c>
      <c r="N97" s="15">
        <v>0.26200000000000001</v>
      </c>
      <c r="O97" s="15">
        <v>3.0000000000000001E-3</v>
      </c>
      <c r="P97" s="15">
        <v>0.218</v>
      </c>
      <c r="Q97" s="15">
        <v>0.13700000000000001</v>
      </c>
      <c r="R97" s="15">
        <v>0.35199999999999998</v>
      </c>
      <c r="S97" s="15">
        <v>10.065</v>
      </c>
      <c r="U97" s="15">
        <v>0</v>
      </c>
      <c r="V97" s="15">
        <v>6800</v>
      </c>
    </row>
    <row r="98" spans="2:22" x14ac:dyDescent="0.25">
      <c r="B98" s="15" t="s">
        <v>122</v>
      </c>
      <c r="C98" s="15" t="s">
        <v>207</v>
      </c>
      <c r="D98" s="15" t="s">
        <v>255</v>
      </c>
      <c r="E98" s="15">
        <v>2023</v>
      </c>
      <c r="F98" s="15" t="s">
        <v>358</v>
      </c>
      <c r="G98" s="15" t="s">
        <v>133</v>
      </c>
      <c r="H98" s="15" t="s">
        <v>136</v>
      </c>
      <c r="I98" s="15" t="s">
        <v>139</v>
      </c>
      <c r="J98" s="15" t="s">
        <v>141</v>
      </c>
      <c r="M98" s="15">
        <v>0.28999999999999998</v>
      </c>
      <c r="N98" s="15">
        <v>0.251</v>
      </c>
      <c r="O98" s="15">
        <v>3.0000000000000001E-3</v>
      </c>
      <c r="P98" s="15">
        <v>0.22500000000000001</v>
      </c>
      <c r="Q98" s="15">
        <v>0.14099999999999999</v>
      </c>
      <c r="R98" s="15">
        <v>0.35699999999999998</v>
      </c>
      <c r="S98" s="15">
        <v>10.331</v>
      </c>
      <c r="U98" s="15">
        <v>0</v>
      </c>
      <c r="V98" s="15">
        <v>6790</v>
      </c>
    </row>
  </sheetData>
  <mergeCells count="1">
    <mergeCell ref="B1:V1"/>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V74"/>
  <sheetViews>
    <sheetView zoomScale="85" zoomScaleNormal="85" workbookViewId="0">
      <selection activeCell="A2" sqref="A2"/>
    </sheetView>
  </sheetViews>
  <sheetFormatPr defaultColWidth="16" defaultRowHeight="15" x14ac:dyDescent="0.25"/>
  <cols>
    <col min="1" max="1" width="22.7109375" style="18" customWidth="1"/>
    <col min="2" max="2" width="19.42578125" style="15" customWidth="1"/>
    <col min="3" max="3" width="17.5703125" style="15" customWidth="1"/>
    <col min="4" max="4" width="16" style="15"/>
    <col min="5" max="5" width="17.5703125" style="15" customWidth="1"/>
    <col min="6" max="6" width="17.28515625" style="15" customWidth="1"/>
    <col min="7" max="7" width="28.140625" style="15" customWidth="1"/>
    <col min="8" max="8" width="27.140625" style="15" customWidth="1"/>
    <col min="9" max="9" width="24.5703125" style="15" customWidth="1"/>
    <col min="10" max="10" width="16" style="15"/>
    <col min="11" max="11" width="24.5703125" style="15" customWidth="1"/>
    <col min="12" max="13" width="16" style="15"/>
    <col min="14" max="14" width="17.7109375" style="15" customWidth="1"/>
    <col min="15" max="15" width="18.85546875" style="15" customWidth="1"/>
    <col min="16" max="16" width="18" style="15" customWidth="1"/>
    <col min="17" max="17" width="16" style="15"/>
    <col min="18" max="18" width="19" style="15" customWidth="1"/>
    <col min="19" max="19" width="16" style="15"/>
    <col min="20" max="20" width="18.7109375" style="15" customWidth="1"/>
    <col min="21" max="21" width="16" style="15"/>
    <col min="22" max="22" width="18.42578125" style="15" customWidth="1"/>
    <col min="23" max="16384" width="16" style="15"/>
  </cols>
  <sheetData>
    <row r="1" spans="1:22" ht="38.25" customHeight="1" x14ac:dyDescent="0.25">
      <c r="A1" s="37" t="str">
        <f>HYPERLINK("#Contents!A1","Return to table of contents")</f>
        <v>Return to table of contents</v>
      </c>
      <c r="B1" s="47" t="s">
        <v>157</v>
      </c>
      <c r="C1" s="47"/>
      <c r="D1" s="47"/>
      <c r="E1" s="47"/>
      <c r="F1" s="47"/>
      <c r="G1" s="47"/>
      <c r="H1" s="47"/>
      <c r="I1" s="47"/>
      <c r="J1" s="47"/>
      <c r="K1" s="47"/>
      <c r="L1" s="47"/>
      <c r="M1" s="47"/>
      <c r="N1" s="47"/>
      <c r="O1" s="47"/>
      <c r="P1" s="47"/>
      <c r="Q1" s="47"/>
      <c r="R1" s="47"/>
      <c r="S1" s="47"/>
      <c r="T1" s="47"/>
      <c r="U1" s="47"/>
      <c r="V1" s="48"/>
    </row>
    <row r="2" spans="1:22" ht="30" x14ac:dyDescent="0.25">
      <c r="A2" s="19"/>
      <c r="B2" s="5" t="s">
        <v>120</v>
      </c>
      <c r="C2" s="5" t="s">
        <v>123</v>
      </c>
      <c r="D2" s="5" t="s">
        <v>126</v>
      </c>
      <c r="E2" s="5" t="s">
        <v>127</v>
      </c>
      <c r="F2" s="5" t="s">
        <v>128</v>
      </c>
      <c r="G2" s="5" t="s">
        <v>131</v>
      </c>
      <c r="H2" s="5" t="s">
        <v>134</v>
      </c>
      <c r="I2" s="5" t="s">
        <v>137</v>
      </c>
      <c r="J2" s="5" t="s">
        <v>140</v>
      </c>
      <c r="K2" s="5" t="s">
        <v>142</v>
      </c>
      <c r="L2" s="5" t="s">
        <v>145</v>
      </c>
      <c r="M2" s="5" t="s">
        <v>147</v>
      </c>
      <c r="N2" s="5" t="s">
        <v>149</v>
      </c>
      <c r="O2" s="5" t="s">
        <v>150</v>
      </c>
      <c r="P2" s="5" t="s">
        <v>151</v>
      </c>
      <c r="Q2" s="5" t="s">
        <v>152</v>
      </c>
      <c r="R2" s="5" t="s">
        <v>153</v>
      </c>
      <c r="S2" s="5" t="s">
        <v>154</v>
      </c>
      <c r="T2" s="5" t="s">
        <v>155</v>
      </c>
      <c r="U2" s="5" t="s">
        <v>156</v>
      </c>
      <c r="V2" s="5" t="s">
        <v>158</v>
      </c>
    </row>
    <row r="3" spans="1:22" x14ac:dyDescent="0.25">
      <c r="A3" s="19"/>
      <c r="B3" s="15" t="s">
        <v>122</v>
      </c>
      <c r="C3" s="15" t="s">
        <v>159</v>
      </c>
      <c r="D3" s="15" t="s">
        <v>160</v>
      </c>
      <c r="E3" s="15" t="s">
        <v>161</v>
      </c>
      <c r="F3" s="15" t="s">
        <v>162</v>
      </c>
      <c r="G3" s="15" t="s">
        <v>133</v>
      </c>
      <c r="H3" s="15" t="s">
        <v>136</v>
      </c>
      <c r="I3" s="15" t="s">
        <v>139</v>
      </c>
      <c r="J3" s="15" t="s">
        <v>141</v>
      </c>
      <c r="M3" s="15">
        <v>12.138</v>
      </c>
      <c r="N3" s="15">
        <v>9.58</v>
      </c>
      <c r="O3" s="15">
        <v>0.10100000000000001</v>
      </c>
      <c r="P3" s="15">
        <v>9.6920000000000002</v>
      </c>
      <c r="Q3" s="15">
        <v>6.5259999999999998</v>
      </c>
      <c r="R3" s="15">
        <v>14.731</v>
      </c>
      <c r="S3" s="15">
        <v>3.5459999999999998</v>
      </c>
      <c r="T3" s="15">
        <v>12.074</v>
      </c>
      <c r="U3" s="15">
        <v>28.561</v>
      </c>
      <c r="V3" s="15">
        <v>8940</v>
      </c>
    </row>
    <row r="4" spans="1:22" x14ac:dyDescent="0.25">
      <c r="B4" s="15" t="s">
        <v>122</v>
      </c>
      <c r="C4" s="15" t="s">
        <v>159</v>
      </c>
      <c r="D4" s="15" t="s">
        <v>160</v>
      </c>
      <c r="E4" s="15" t="s">
        <v>163</v>
      </c>
      <c r="F4" s="15" t="s">
        <v>162</v>
      </c>
      <c r="G4" s="15" t="s">
        <v>133</v>
      </c>
      <c r="H4" s="15" t="s">
        <v>136</v>
      </c>
      <c r="I4" s="15" t="s">
        <v>139</v>
      </c>
      <c r="J4" s="15" t="s">
        <v>141</v>
      </c>
      <c r="M4" s="15">
        <v>11.609</v>
      </c>
      <c r="N4" s="15">
        <v>8.7609999999999992</v>
      </c>
      <c r="O4" s="15">
        <v>9.2999999999999999E-2</v>
      </c>
      <c r="P4" s="15">
        <v>9.32</v>
      </c>
      <c r="Q4" s="15">
        <v>6.3120000000000003</v>
      </c>
      <c r="R4" s="15">
        <v>14.143000000000001</v>
      </c>
      <c r="S4" s="15">
        <v>5.1639999999999997</v>
      </c>
      <c r="T4" s="15">
        <v>10.394</v>
      </c>
      <c r="U4" s="15">
        <v>60.854999999999997</v>
      </c>
      <c r="V4" s="15">
        <v>8960</v>
      </c>
    </row>
    <row r="5" spans="1:22" x14ac:dyDescent="0.25">
      <c r="B5" s="15" t="s">
        <v>122</v>
      </c>
      <c r="C5" s="15" t="s">
        <v>159</v>
      </c>
      <c r="D5" s="15" t="s">
        <v>160</v>
      </c>
      <c r="E5" s="15" t="s">
        <v>164</v>
      </c>
      <c r="F5" s="15" t="s">
        <v>162</v>
      </c>
      <c r="G5" s="15" t="s">
        <v>133</v>
      </c>
      <c r="H5" s="15" t="s">
        <v>136</v>
      </c>
      <c r="I5" s="15" t="s">
        <v>139</v>
      </c>
      <c r="J5" s="15" t="s">
        <v>141</v>
      </c>
      <c r="M5" s="15">
        <v>10.717000000000001</v>
      </c>
      <c r="N5" s="15">
        <v>13.287000000000001</v>
      </c>
      <c r="O5" s="15">
        <v>0.14099999999999999</v>
      </c>
      <c r="P5" s="15">
        <v>8.6460000000000008</v>
      </c>
      <c r="Q5" s="15">
        <v>5.8449999999999998</v>
      </c>
      <c r="R5" s="15">
        <v>12.942</v>
      </c>
      <c r="S5" s="15">
        <v>7.0419999999999998</v>
      </c>
      <c r="T5" s="15">
        <v>8.4700000000000006</v>
      </c>
      <c r="U5" s="15">
        <v>106.63500000000001</v>
      </c>
      <c r="V5" s="15">
        <v>8900</v>
      </c>
    </row>
    <row r="6" spans="1:22" x14ac:dyDescent="0.25">
      <c r="B6" s="15" t="s">
        <v>122</v>
      </c>
      <c r="C6" s="15" t="s">
        <v>159</v>
      </c>
      <c r="D6" s="15" t="s">
        <v>160</v>
      </c>
      <c r="E6" s="15" t="s">
        <v>165</v>
      </c>
      <c r="F6" s="15" t="s">
        <v>162</v>
      </c>
      <c r="G6" s="15" t="s">
        <v>133</v>
      </c>
      <c r="H6" s="15" t="s">
        <v>136</v>
      </c>
      <c r="I6" s="15" t="s">
        <v>139</v>
      </c>
      <c r="J6" s="15" t="s">
        <v>141</v>
      </c>
      <c r="M6" s="15">
        <v>9.9459999999999997</v>
      </c>
      <c r="N6" s="15">
        <v>15.211</v>
      </c>
      <c r="O6" s="15">
        <v>0.16200000000000001</v>
      </c>
      <c r="P6" s="15">
        <v>7.9029999999999996</v>
      </c>
      <c r="Q6" s="15">
        <v>5.4009999999999998</v>
      </c>
      <c r="R6" s="15">
        <v>11.907</v>
      </c>
      <c r="S6" s="15">
        <v>6.5030000000000001</v>
      </c>
      <c r="T6" s="15">
        <v>9.1329999999999991</v>
      </c>
      <c r="U6" s="15">
        <v>207.64500000000001</v>
      </c>
      <c r="V6" s="15">
        <v>8840</v>
      </c>
    </row>
    <row r="7" spans="1:22" x14ac:dyDescent="0.25">
      <c r="B7" s="15" t="s">
        <v>122</v>
      </c>
      <c r="C7" s="15" t="s">
        <v>159</v>
      </c>
      <c r="D7" s="15" t="s">
        <v>160</v>
      </c>
      <c r="E7" s="15" t="s">
        <v>166</v>
      </c>
      <c r="F7" s="15" t="s">
        <v>162</v>
      </c>
      <c r="G7" s="15" t="s">
        <v>133</v>
      </c>
      <c r="H7" s="15" t="s">
        <v>136</v>
      </c>
      <c r="I7" s="15" t="s">
        <v>139</v>
      </c>
      <c r="J7" s="15" t="s">
        <v>141</v>
      </c>
      <c r="M7" s="15">
        <v>9.1720000000000006</v>
      </c>
      <c r="N7" s="15">
        <v>16.212</v>
      </c>
      <c r="O7" s="15">
        <v>0.17299999999999999</v>
      </c>
      <c r="P7" s="15">
        <v>7.5220000000000002</v>
      </c>
      <c r="Q7" s="15">
        <v>5.1619999999999999</v>
      </c>
      <c r="R7" s="15">
        <v>11.03</v>
      </c>
      <c r="S7" s="15">
        <v>10.07</v>
      </c>
      <c r="T7" s="15">
        <v>5.6449999999999996</v>
      </c>
      <c r="U7" s="15">
        <v>207.727</v>
      </c>
      <c r="V7" s="15">
        <v>8780</v>
      </c>
    </row>
    <row r="8" spans="1:22" x14ac:dyDescent="0.25">
      <c r="B8" s="15" t="s">
        <v>122</v>
      </c>
      <c r="C8" s="15" t="s">
        <v>159</v>
      </c>
      <c r="D8" s="15" t="s">
        <v>160</v>
      </c>
      <c r="E8" s="15" t="s">
        <v>167</v>
      </c>
      <c r="F8" s="15" t="s">
        <v>162</v>
      </c>
      <c r="G8" s="15" t="s">
        <v>133</v>
      </c>
      <c r="H8" s="15" t="s">
        <v>136</v>
      </c>
      <c r="I8" s="15" t="s">
        <v>139</v>
      </c>
      <c r="J8" s="15" t="s">
        <v>141</v>
      </c>
      <c r="M8" s="15">
        <v>8.0380000000000003</v>
      </c>
      <c r="N8" s="15">
        <v>18.739999999999998</v>
      </c>
      <c r="O8" s="15">
        <v>0.2</v>
      </c>
      <c r="P8" s="15">
        <v>6.6449999999999996</v>
      </c>
      <c r="Q8" s="15">
        <v>4.58</v>
      </c>
      <c r="R8" s="15">
        <v>9.4410000000000007</v>
      </c>
      <c r="S8" s="15">
        <v>15.537000000000001</v>
      </c>
      <c r="T8" s="15">
        <v>1.4159999999999999</v>
      </c>
      <c r="U8" s="15">
        <v>212.74</v>
      </c>
      <c r="V8" s="15">
        <v>8790</v>
      </c>
    </row>
    <row r="9" spans="1:22" x14ac:dyDescent="0.25">
      <c r="B9" s="15" t="s">
        <v>122</v>
      </c>
      <c r="C9" s="15" t="s">
        <v>159</v>
      </c>
      <c r="D9" s="15" t="s">
        <v>160</v>
      </c>
      <c r="E9" s="15" t="s">
        <v>168</v>
      </c>
      <c r="F9" s="15" t="s">
        <v>162</v>
      </c>
      <c r="G9" s="15" t="s">
        <v>133</v>
      </c>
      <c r="H9" s="15" t="s">
        <v>136</v>
      </c>
      <c r="I9" s="15" t="s">
        <v>139</v>
      </c>
      <c r="J9" s="15" t="s">
        <v>141</v>
      </c>
      <c r="M9" s="15">
        <v>7.9720000000000004</v>
      </c>
      <c r="N9" s="15">
        <v>16.545000000000002</v>
      </c>
      <c r="O9" s="15">
        <v>0.17599999999999999</v>
      </c>
      <c r="P9" s="15">
        <v>6.7009999999999996</v>
      </c>
      <c r="Q9" s="15">
        <v>4.5919999999999996</v>
      </c>
      <c r="R9" s="15">
        <v>9.4960000000000004</v>
      </c>
      <c r="S9" s="15">
        <v>17.414999999999999</v>
      </c>
      <c r="T9" s="15">
        <v>0.48599999999999999</v>
      </c>
      <c r="U9" s="15">
        <v>218.53299999999999</v>
      </c>
      <c r="V9" s="15">
        <v>8820</v>
      </c>
    </row>
    <row r="10" spans="1:22" x14ac:dyDescent="0.25">
      <c r="B10" s="15" t="s">
        <v>122</v>
      </c>
      <c r="C10" s="15" t="s">
        <v>159</v>
      </c>
      <c r="D10" s="15" t="s">
        <v>160</v>
      </c>
      <c r="E10" s="15" t="s">
        <v>169</v>
      </c>
      <c r="F10" s="15" t="s">
        <v>162</v>
      </c>
      <c r="G10" s="15" t="s">
        <v>133</v>
      </c>
      <c r="H10" s="15" t="s">
        <v>136</v>
      </c>
      <c r="I10" s="15" t="s">
        <v>139</v>
      </c>
      <c r="J10" s="15" t="s">
        <v>141</v>
      </c>
      <c r="M10" s="15">
        <v>7.8920000000000003</v>
      </c>
      <c r="N10" s="15">
        <v>15.095000000000001</v>
      </c>
      <c r="O10" s="15">
        <v>0.16200000000000001</v>
      </c>
      <c r="P10" s="15">
        <v>6.6479999999999997</v>
      </c>
      <c r="Q10" s="15">
        <v>4.5590000000000002</v>
      </c>
      <c r="R10" s="15">
        <v>9.4689999999999994</v>
      </c>
      <c r="S10" s="15">
        <v>15.871</v>
      </c>
      <c r="T10" s="15">
        <v>0.80800000000000005</v>
      </c>
      <c r="U10" s="15">
        <v>156.85599999999999</v>
      </c>
      <c r="V10" s="15">
        <v>8650</v>
      </c>
    </row>
    <row r="11" spans="1:22" x14ac:dyDescent="0.25">
      <c r="B11" s="15" t="s">
        <v>122</v>
      </c>
      <c r="C11" s="15" t="s">
        <v>159</v>
      </c>
      <c r="D11" s="15" t="s">
        <v>160</v>
      </c>
      <c r="E11" s="15" t="s">
        <v>170</v>
      </c>
      <c r="F11" s="15" t="s">
        <v>162</v>
      </c>
      <c r="G11" s="15" t="s">
        <v>133</v>
      </c>
      <c r="H11" s="15" t="s">
        <v>136</v>
      </c>
      <c r="I11" s="15" t="s">
        <v>139</v>
      </c>
      <c r="J11" s="15" t="s">
        <v>141</v>
      </c>
      <c r="M11" s="15">
        <v>7.8540000000000001</v>
      </c>
      <c r="N11" s="15">
        <v>5.008</v>
      </c>
      <c r="O11" s="15">
        <v>5.3999999999999999E-2</v>
      </c>
      <c r="P11" s="15">
        <v>6.7690000000000001</v>
      </c>
      <c r="Q11" s="15">
        <v>4.649</v>
      </c>
      <c r="R11" s="15">
        <v>9.6969999999999992</v>
      </c>
      <c r="S11" s="15">
        <v>15.801</v>
      </c>
      <c r="T11" s="15">
        <v>1.1539999999999999</v>
      </c>
      <c r="U11" s="15">
        <v>120.13200000000001</v>
      </c>
      <c r="V11" s="15">
        <v>8690</v>
      </c>
    </row>
    <row r="12" spans="1:22" x14ac:dyDescent="0.25">
      <c r="B12" s="15" t="s">
        <v>122</v>
      </c>
      <c r="C12" s="15" t="s">
        <v>159</v>
      </c>
      <c r="D12" s="15" t="s">
        <v>160</v>
      </c>
      <c r="E12" s="15" t="s">
        <v>171</v>
      </c>
      <c r="F12" s="15" t="s">
        <v>162</v>
      </c>
      <c r="G12" s="15" t="s">
        <v>133</v>
      </c>
      <c r="H12" s="15" t="s">
        <v>136</v>
      </c>
      <c r="I12" s="15" t="s">
        <v>139</v>
      </c>
      <c r="J12" s="15" t="s">
        <v>141</v>
      </c>
      <c r="M12" s="15">
        <v>8.5850000000000009</v>
      </c>
      <c r="N12" s="15">
        <v>5.4470000000000001</v>
      </c>
      <c r="O12" s="15">
        <v>5.8000000000000003E-2</v>
      </c>
      <c r="P12" s="15">
        <v>7.4</v>
      </c>
      <c r="Q12" s="15">
        <v>5.0270000000000001</v>
      </c>
      <c r="R12" s="15">
        <v>10.519</v>
      </c>
      <c r="S12" s="15">
        <v>12.224</v>
      </c>
      <c r="T12" s="15">
        <v>3.49</v>
      </c>
      <c r="U12" s="15">
        <v>67.825000000000003</v>
      </c>
      <c r="V12" s="15">
        <v>8770</v>
      </c>
    </row>
    <row r="13" spans="1:22" x14ac:dyDescent="0.25">
      <c r="B13" s="15" t="s">
        <v>122</v>
      </c>
      <c r="C13" s="15" t="s">
        <v>159</v>
      </c>
      <c r="D13" s="15" t="s">
        <v>160</v>
      </c>
      <c r="E13" s="15" t="s">
        <v>172</v>
      </c>
      <c r="F13" s="15" t="s">
        <v>162</v>
      </c>
      <c r="G13" s="15" t="s">
        <v>133</v>
      </c>
      <c r="H13" s="15" t="s">
        <v>136</v>
      </c>
      <c r="I13" s="15" t="s">
        <v>139</v>
      </c>
      <c r="J13" s="15" t="s">
        <v>141</v>
      </c>
      <c r="M13" s="15">
        <v>9.5009999999999994</v>
      </c>
      <c r="N13" s="15">
        <v>6.44</v>
      </c>
      <c r="O13" s="15">
        <v>6.9000000000000006E-2</v>
      </c>
      <c r="P13" s="15">
        <v>7.9690000000000003</v>
      </c>
      <c r="Q13" s="15">
        <v>5.48</v>
      </c>
      <c r="R13" s="15">
        <v>11.632</v>
      </c>
      <c r="S13" s="15">
        <v>7.9029999999999996</v>
      </c>
      <c r="T13" s="15">
        <v>7.6420000000000003</v>
      </c>
      <c r="U13" s="15">
        <v>40.683999999999997</v>
      </c>
      <c r="V13" s="15">
        <v>8600</v>
      </c>
    </row>
    <row r="14" spans="1:22" x14ac:dyDescent="0.25">
      <c r="B14" s="15" t="s">
        <v>122</v>
      </c>
      <c r="C14" s="15" t="s">
        <v>159</v>
      </c>
      <c r="D14" s="15" t="s">
        <v>160</v>
      </c>
      <c r="E14" s="15" t="s">
        <v>173</v>
      </c>
      <c r="F14" s="15" t="s">
        <v>162</v>
      </c>
      <c r="G14" s="15" t="s">
        <v>133</v>
      </c>
      <c r="H14" s="15" t="s">
        <v>136</v>
      </c>
      <c r="I14" s="15" t="s">
        <v>139</v>
      </c>
      <c r="J14" s="15" t="s">
        <v>141</v>
      </c>
      <c r="M14" s="15">
        <v>10.301</v>
      </c>
      <c r="N14" s="15">
        <v>7.1369999999999996</v>
      </c>
      <c r="O14" s="15">
        <v>7.6999999999999999E-2</v>
      </c>
      <c r="P14" s="15">
        <v>8.6110000000000007</v>
      </c>
      <c r="Q14" s="15">
        <v>5.7850000000000001</v>
      </c>
      <c r="R14" s="15">
        <v>12.726000000000001</v>
      </c>
      <c r="S14" s="15">
        <v>6.77</v>
      </c>
      <c r="T14" s="15">
        <v>8.7959999999999994</v>
      </c>
      <c r="U14" s="15">
        <v>19.859000000000002</v>
      </c>
      <c r="V14" s="15">
        <v>8700</v>
      </c>
    </row>
    <row r="15" spans="1:22" x14ac:dyDescent="0.25">
      <c r="B15" s="15" t="s">
        <v>122</v>
      </c>
      <c r="C15" s="15" t="s">
        <v>159</v>
      </c>
      <c r="D15" s="15" t="s">
        <v>160</v>
      </c>
      <c r="E15" s="15" t="s">
        <v>174</v>
      </c>
      <c r="F15" s="15" t="s">
        <v>162</v>
      </c>
      <c r="G15" s="15" t="s">
        <v>133</v>
      </c>
      <c r="H15" s="15" t="s">
        <v>136</v>
      </c>
      <c r="I15" s="15" t="s">
        <v>139</v>
      </c>
      <c r="J15" s="15" t="s">
        <v>141</v>
      </c>
      <c r="M15" s="15">
        <v>10.281000000000001</v>
      </c>
      <c r="N15" s="15">
        <v>7.4429999999999996</v>
      </c>
      <c r="O15" s="15">
        <v>0.08</v>
      </c>
      <c r="P15" s="15">
        <v>8.5190000000000001</v>
      </c>
      <c r="Q15" s="15">
        <v>5.7839999999999998</v>
      </c>
      <c r="R15" s="15">
        <v>12.471</v>
      </c>
      <c r="S15" s="15">
        <v>5.226</v>
      </c>
      <c r="T15" s="15">
        <v>10.273999999999999</v>
      </c>
      <c r="U15" s="15">
        <v>34.640999999999998</v>
      </c>
      <c r="V15" s="15">
        <v>8720</v>
      </c>
    </row>
    <row r="16" spans="1:22" x14ac:dyDescent="0.25">
      <c r="B16" s="15" t="s">
        <v>122</v>
      </c>
      <c r="C16" s="15" t="s">
        <v>159</v>
      </c>
      <c r="D16" s="15" t="s">
        <v>160</v>
      </c>
      <c r="E16" s="15" t="s">
        <v>175</v>
      </c>
      <c r="F16" s="15" t="s">
        <v>162</v>
      </c>
      <c r="G16" s="15" t="s">
        <v>133</v>
      </c>
      <c r="H16" s="15" t="s">
        <v>136</v>
      </c>
      <c r="I16" s="15" t="s">
        <v>139</v>
      </c>
      <c r="J16" s="15" t="s">
        <v>141</v>
      </c>
      <c r="M16" s="15">
        <v>9.6020000000000003</v>
      </c>
      <c r="N16" s="15">
        <v>6.718</v>
      </c>
      <c r="O16" s="15">
        <v>7.1999999999999995E-2</v>
      </c>
      <c r="P16" s="15">
        <v>7.9950000000000001</v>
      </c>
      <c r="Q16" s="15">
        <v>5.4850000000000003</v>
      </c>
      <c r="R16" s="15">
        <v>11.661</v>
      </c>
      <c r="S16" s="15">
        <v>7.069</v>
      </c>
      <c r="T16" s="15">
        <v>8.5370000000000008</v>
      </c>
      <c r="U16" s="15">
        <v>59.432000000000002</v>
      </c>
      <c r="V16" s="15">
        <v>8680</v>
      </c>
    </row>
    <row r="17" spans="2:22" x14ac:dyDescent="0.25">
      <c r="B17" s="15" t="s">
        <v>122</v>
      </c>
      <c r="C17" s="15" t="s">
        <v>159</v>
      </c>
      <c r="D17" s="15" t="s">
        <v>160</v>
      </c>
      <c r="E17" s="15" t="s">
        <v>176</v>
      </c>
      <c r="F17" s="15" t="s">
        <v>162</v>
      </c>
      <c r="G17" s="15" t="s">
        <v>133</v>
      </c>
      <c r="H17" s="15" t="s">
        <v>136</v>
      </c>
      <c r="I17" s="15" t="s">
        <v>139</v>
      </c>
      <c r="J17" s="15" t="s">
        <v>141</v>
      </c>
      <c r="M17" s="15">
        <v>8.7669999999999995</v>
      </c>
      <c r="N17" s="15">
        <v>6.0229999999999997</v>
      </c>
      <c r="O17" s="15">
        <v>6.5000000000000002E-2</v>
      </c>
      <c r="P17" s="15">
        <v>7.36</v>
      </c>
      <c r="Q17" s="15">
        <v>5.0449999999999999</v>
      </c>
      <c r="R17" s="15">
        <v>10.651999999999999</v>
      </c>
      <c r="S17" s="15">
        <v>7.6529999999999996</v>
      </c>
      <c r="T17" s="15">
        <v>7.8029999999999999</v>
      </c>
      <c r="U17" s="15">
        <v>122.682</v>
      </c>
      <c r="V17" s="15">
        <v>8660</v>
      </c>
    </row>
    <row r="18" spans="2:22" x14ac:dyDescent="0.25">
      <c r="B18" s="15" t="s">
        <v>122</v>
      </c>
      <c r="C18" s="15" t="s">
        <v>159</v>
      </c>
      <c r="D18" s="15" t="s">
        <v>160</v>
      </c>
      <c r="E18" s="15" t="s">
        <v>177</v>
      </c>
      <c r="F18" s="15" t="s">
        <v>162</v>
      </c>
      <c r="G18" s="15" t="s">
        <v>133</v>
      </c>
      <c r="H18" s="15" t="s">
        <v>136</v>
      </c>
      <c r="I18" s="15" t="s">
        <v>139</v>
      </c>
      <c r="J18" s="15" t="s">
        <v>141</v>
      </c>
      <c r="M18" s="15">
        <v>8.0429999999999993</v>
      </c>
      <c r="N18" s="15">
        <v>5.38</v>
      </c>
      <c r="O18" s="15">
        <v>5.8000000000000003E-2</v>
      </c>
      <c r="P18" s="15">
        <v>6.7949999999999999</v>
      </c>
      <c r="Q18" s="15">
        <v>4.6790000000000003</v>
      </c>
      <c r="R18" s="15">
        <v>9.7970000000000006</v>
      </c>
      <c r="S18" s="15">
        <v>9.0530000000000008</v>
      </c>
      <c r="T18" s="15">
        <v>6.5540000000000003</v>
      </c>
      <c r="U18" s="15">
        <v>180.94200000000001</v>
      </c>
      <c r="V18" s="15">
        <v>8590</v>
      </c>
    </row>
    <row r="19" spans="2:22" x14ac:dyDescent="0.25">
      <c r="B19" s="15" t="s">
        <v>122</v>
      </c>
      <c r="C19" s="15" t="s">
        <v>159</v>
      </c>
      <c r="D19" s="15" t="s">
        <v>160</v>
      </c>
      <c r="E19" s="15" t="s">
        <v>178</v>
      </c>
      <c r="F19" s="15" t="s">
        <v>162</v>
      </c>
      <c r="G19" s="15" t="s">
        <v>133</v>
      </c>
      <c r="H19" s="15" t="s">
        <v>136</v>
      </c>
      <c r="I19" s="15" t="s">
        <v>139</v>
      </c>
      <c r="J19" s="15" t="s">
        <v>141</v>
      </c>
      <c r="M19" s="15">
        <v>7.4459999999999997</v>
      </c>
      <c r="N19" s="15">
        <v>4.9169999999999998</v>
      </c>
      <c r="O19" s="15">
        <v>5.2999999999999999E-2</v>
      </c>
      <c r="P19" s="15">
        <v>6.3819999999999997</v>
      </c>
      <c r="Q19" s="15">
        <v>4.3620000000000001</v>
      </c>
      <c r="R19" s="15">
        <v>9.0619999999999994</v>
      </c>
      <c r="S19" s="15">
        <v>12.843999999999999</v>
      </c>
      <c r="T19" s="15">
        <v>3.05</v>
      </c>
      <c r="U19" s="15">
        <v>198.00899999999999</v>
      </c>
      <c r="V19" s="15">
        <v>8530</v>
      </c>
    </row>
    <row r="20" spans="2:22" x14ac:dyDescent="0.25">
      <c r="B20" s="15" t="s">
        <v>122</v>
      </c>
      <c r="C20" s="15" t="s">
        <v>159</v>
      </c>
      <c r="D20" s="15" t="s">
        <v>160</v>
      </c>
      <c r="E20" s="15" t="s">
        <v>179</v>
      </c>
      <c r="F20" s="15" t="s">
        <v>162</v>
      </c>
      <c r="G20" s="15" t="s">
        <v>133</v>
      </c>
      <c r="H20" s="15" t="s">
        <v>136</v>
      </c>
      <c r="I20" s="15" t="s">
        <v>139</v>
      </c>
      <c r="J20" s="15" t="s">
        <v>141</v>
      </c>
      <c r="M20" s="15">
        <v>7.1820000000000004</v>
      </c>
      <c r="N20" s="15">
        <v>4.7210000000000001</v>
      </c>
      <c r="O20" s="15">
        <v>5.1999999999999998E-2</v>
      </c>
      <c r="P20" s="15">
        <v>6.1390000000000002</v>
      </c>
      <c r="Q20" s="15">
        <v>4.2359999999999998</v>
      </c>
      <c r="R20" s="15">
        <v>8.766</v>
      </c>
      <c r="S20" s="15">
        <v>15.117000000000001</v>
      </c>
      <c r="T20" s="15">
        <v>1.76</v>
      </c>
      <c r="U20" s="15">
        <v>234.703</v>
      </c>
      <c r="V20" s="15">
        <v>8360</v>
      </c>
    </row>
    <row r="21" spans="2:22" x14ac:dyDescent="0.25">
      <c r="B21" s="15" t="s">
        <v>122</v>
      </c>
      <c r="C21" s="15" t="s">
        <v>159</v>
      </c>
      <c r="D21" s="15" t="s">
        <v>160</v>
      </c>
      <c r="E21" s="15" t="s">
        <v>180</v>
      </c>
      <c r="F21" s="15" t="s">
        <v>162</v>
      </c>
      <c r="G21" s="15" t="s">
        <v>133</v>
      </c>
      <c r="H21" s="15" t="s">
        <v>136</v>
      </c>
      <c r="I21" s="15" t="s">
        <v>139</v>
      </c>
      <c r="J21" s="15" t="s">
        <v>141</v>
      </c>
      <c r="M21" s="15">
        <v>7.1390000000000002</v>
      </c>
      <c r="N21" s="15">
        <v>4.5990000000000002</v>
      </c>
      <c r="O21" s="15">
        <v>0.05</v>
      </c>
      <c r="P21" s="15">
        <v>6.181</v>
      </c>
      <c r="Q21" s="15">
        <v>4.2290000000000001</v>
      </c>
      <c r="R21" s="15">
        <v>8.7319999999999993</v>
      </c>
      <c r="S21" s="15">
        <v>18.177</v>
      </c>
      <c r="T21" s="15">
        <v>0.64200000000000002</v>
      </c>
      <c r="U21" s="15">
        <v>218.999</v>
      </c>
      <c r="V21" s="15">
        <v>8340</v>
      </c>
    </row>
    <row r="22" spans="2:22" x14ac:dyDescent="0.25">
      <c r="B22" s="15" t="s">
        <v>122</v>
      </c>
      <c r="C22" s="15" t="s">
        <v>159</v>
      </c>
      <c r="D22" s="15" t="s">
        <v>160</v>
      </c>
      <c r="E22" s="15" t="s">
        <v>181</v>
      </c>
      <c r="F22" s="15" t="s">
        <v>162</v>
      </c>
      <c r="G22" s="15" t="s">
        <v>133</v>
      </c>
      <c r="H22" s="15" t="s">
        <v>136</v>
      </c>
      <c r="I22" s="15" t="s">
        <v>139</v>
      </c>
      <c r="J22" s="15" t="s">
        <v>141</v>
      </c>
      <c r="M22" s="15">
        <v>6.9870000000000001</v>
      </c>
      <c r="N22" s="15">
        <v>4.4459999999999997</v>
      </c>
      <c r="O22" s="15">
        <v>4.9000000000000002E-2</v>
      </c>
      <c r="P22" s="15">
        <v>6.0229999999999997</v>
      </c>
      <c r="Q22" s="15">
        <v>4.1840000000000002</v>
      </c>
      <c r="R22" s="15">
        <v>8.5739999999999998</v>
      </c>
      <c r="S22" s="15">
        <v>18.420999999999999</v>
      </c>
      <c r="T22" s="15">
        <v>0.56899999999999995</v>
      </c>
      <c r="U22" s="15">
        <v>194.21899999999999</v>
      </c>
      <c r="V22" s="15">
        <v>8290</v>
      </c>
    </row>
    <row r="23" spans="2:22" x14ac:dyDescent="0.25">
      <c r="B23" s="15" t="s">
        <v>122</v>
      </c>
      <c r="C23" s="15" t="s">
        <v>159</v>
      </c>
      <c r="D23" s="15" t="s">
        <v>160</v>
      </c>
      <c r="E23" s="15" t="s">
        <v>182</v>
      </c>
      <c r="F23" s="15" t="s">
        <v>162</v>
      </c>
      <c r="G23" s="15" t="s">
        <v>133</v>
      </c>
      <c r="H23" s="15" t="s">
        <v>136</v>
      </c>
      <c r="I23" s="15" t="s">
        <v>139</v>
      </c>
      <c r="J23" s="15" t="s">
        <v>141</v>
      </c>
      <c r="M23" s="15">
        <v>7.2380000000000004</v>
      </c>
      <c r="N23" s="15">
        <v>4.6740000000000004</v>
      </c>
      <c r="O23" s="15">
        <v>5.3999999999999999E-2</v>
      </c>
      <c r="P23" s="15">
        <v>6.1909999999999998</v>
      </c>
      <c r="Q23" s="15">
        <v>4.2590000000000003</v>
      </c>
      <c r="R23" s="15">
        <v>8.8889999999999993</v>
      </c>
      <c r="S23" s="15">
        <v>14.441000000000001</v>
      </c>
      <c r="T23" s="15">
        <v>2.0590000000000002</v>
      </c>
      <c r="U23" s="15">
        <v>122.22499999999999</v>
      </c>
      <c r="V23" s="15">
        <v>7470</v>
      </c>
    </row>
    <row r="24" spans="2:22" x14ac:dyDescent="0.25">
      <c r="B24" s="15" t="s">
        <v>122</v>
      </c>
      <c r="C24" s="15" t="s">
        <v>159</v>
      </c>
      <c r="D24" s="15" t="s">
        <v>160</v>
      </c>
      <c r="E24" s="15" t="s">
        <v>183</v>
      </c>
      <c r="F24" s="15" t="s">
        <v>162</v>
      </c>
      <c r="G24" s="15" t="s">
        <v>133</v>
      </c>
      <c r="H24" s="15" t="s">
        <v>136</v>
      </c>
      <c r="I24" s="15" t="s">
        <v>139</v>
      </c>
      <c r="J24" s="15" t="s">
        <v>141</v>
      </c>
      <c r="M24" s="15">
        <v>7.7270000000000003</v>
      </c>
      <c r="N24" s="15">
        <v>5.0890000000000004</v>
      </c>
      <c r="O24" s="15">
        <v>5.8000000000000003E-2</v>
      </c>
      <c r="P24" s="15">
        <v>6.6109999999999998</v>
      </c>
      <c r="Q24" s="15">
        <v>4.4930000000000003</v>
      </c>
      <c r="R24" s="15">
        <v>9.4909999999999997</v>
      </c>
      <c r="S24" s="15">
        <v>13.005000000000001</v>
      </c>
      <c r="T24" s="15">
        <v>2.7839999999999998</v>
      </c>
      <c r="U24" s="15">
        <v>77.260000000000005</v>
      </c>
      <c r="V24" s="15">
        <v>7580</v>
      </c>
    </row>
    <row r="25" spans="2:22" x14ac:dyDescent="0.25">
      <c r="B25" s="15" t="s">
        <v>122</v>
      </c>
      <c r="C25" s="15" t="s">
        <v>159</v>
      </c>
      <c r="D25" s="15" t="s">
        <v>160</v>
      </c>
      <c r="E25" s="15" t="s">
        <v>184</v>
      </c>
      <c r="F25" s="15" t="s">
        <v>162</v>
      </c>
      <c r="G25" s="15" t="s">
        <v>133</v>
      </c>
      <c r="H25" s="15" t="s">
        <v>136</v>
      </c>
      <c r="I25" s="15" t="s">
        <v>139</v>
      </c>
      <c r="J25" s="15" t="s">
        <v>141</v>
      </c>
      <c r="M25" s="15">
        <v>8.5289999999999999</v>
      </c>
      <c r="N25" s="15">
        <v>5.806</v>
      </c>
      <c r="O25" s="15">
        <v>6.4000000000000001E-2</v>
      </c>
      <c r="P25" s="15">
        <v>7.2229999999999999</v>
      </c>
      <c r="Q25" s="15">
        <v>4.907</v>
      </c>
      <c r="R25" s="15">
        <v>10.41</v>
      </c>
      <c r="S25" s="15">
        <v>9.4909999999999997</v>
      </c>
      <c r="T25" s="15">
        <v>6.0609999999999999</v>
      </c>
      <c r="U25" s="15">
        <v>36.424999999999997</v>
      </c>
      <c r="V25" s="15">
        <v>8320</v>
      </c>
    </row>
    <row r="26" spans="2:22" x14ac:dyDescent="0.25">
      <c r="B26" s="15" t="s">
        <v>122</v>
      </c>
      <c r="C26" s="15" t="s">
        <v>159</v>
      </c>
      <c r="D26" s="15" t="s">
        <v>160</v>
      </c>
      <c r="E26" s="15" t="s">
        <v>185</v>
      </c>
      <c r="F26" s="15" t="s">
        <v>162</v>
      </c>
      <c r="G26" s="15" t="s">
        <v>133</v>
      </c>
      <c r="H26" s="15" t="s">
        <v>136</v>
      </c>
      <c r="I26" s="15" t="s">
        <v>139</v>
      </c>
      <c r="J26" s="15" t="s">
        <v>141</v>
      </c>
      <c r="M26" s="15">
        <v>9.6859999999999999</v>
      </c>
      <c r="N26" s="15">
        <v>7.18</v>
      </c>
      <c r="O26" s="15">
        <v>7.9000000000000001E-2</v>
      </c>
      <c r="P26" s="15">
        <v>7.9790000000000001</v>
      </c>
      <c r="Q26" s="15">
        <v>5.2850000000000001</v>
      </c>
      <c r="R26" s="15">
        <v>11.962</v>
      </c>
      <c r="S26" s="15">
        <v>4.2880000000000003</v>
      </c>
      <c r="T26" s="15">
        <v>11.17</v>
      </c>
      <c r="U26" s="15">
        <v>24.998999999999999</v>
      </c>
      <c r="V26" s="15">
        <v>8320</v>
      </c>
    </row>
    <row r="27" spans="2:22" x14ac:dyDescent="0.25">
      <c r="B27" s="15" t="s">
        <v>122</v>
      </c>
      <c r="C27" s="15" t="s">
        <v>159</v>
      </c>
      <c r="D27" s="15" t="s">
        <v>160</v>
      </c>
      <c r="E27" s="15" t="s">
        <v>186</v>
      </c>
      <c r="F27" s="15" t="s">
        <v>162</v>
      </c>
      <c r="G27" s="15" t="s">
        <v>133</v>
      </c>
      <c r="H27" s="15" t="s">
        <v>136</v>
      </c>
      <c r="I27" s="15" t="s">
        <v>139</v>
      </c>
      <c r="J27" s="15" t="s">
        <v>141</v>
      </c>
      <c r="M27" s="15">
        <v>9.3810000000000002</v>
      </c>
      <c r="N27" s="15">
        <v>6.8860000000000001</v>
      </c>
      <c r="O27" s="15">
        <v>7.4999999999999997E-2</v>
      </c>
      <c r="P27" s="15">
        <v>7.7530000000000001</v>
      </c>
      <c r="Q27" s="15">
        <v>5.2089999999999996</v>
      </c>
      <c r="R27" s="15">
        <v>11.454000000000001</v>
      </c>
      <c r="S27" s="15">
        <v>5.4630000000000001</v>
      </c>
      <c r="T27" s="15">
        <v>10.058999999999999</v>
      </c>
      <c r="U27" s="15">
        <v>33.673999999999999</v>
      </c>
      <c r="V27" s="15">
        <v>8320</v>
      </c>
    </row>
    <row r="28" spans="2:22" x14ac:dyDescent="0.25">
      <c r="B28" s="15" t="s">
        <v>122</v>
      </c>
      <c r="C28" s="15" t="s">
        <v>159</v>
      </c>
      <c r="D28" s="15" t="s">
        <v>160</v>
      </c>
      <c r="E28" s="15" t="s">
        <v>187</v>
      </c>
      <c r="F28" s="15" t="s">
        <v>162</v>
      </c>
      <c r="G28" s="15" t="s">
        <v>133</v>
      </c>
      <c r="H28" s="15" t="s">
        <v>136</v>
      </c>
      <c r="I28" s="15" t="s">
        <v>139</v>
      </c>
      <c r="J28" s="15" t="s">
        <v>141</v>
      </c>
      <c r="M28" s="15">
        <v>8.7789999999999999</v>
      </c>
      <c r="N28" s="15">
        <v>6.38</v>
      </c>
      <c r="O28" s="15">
        <v>7.0999999999999994E-2</v>
      </c>
      <c r="P28" s="15">
        <v>7.3090000000000002</v>
      </c>
      <c r="Q28" s="15">
        <v>4.907</v>
      </c>
      <c r="R28" s="15">
        <v>10.634</v>
      </c>
      <c r="S28" s="15">
        <v>6.4960000000000004</v>
      </c>
      <c r="T28" s="15">
        <v>8.92</v>
      </c>
      <c r="U28" s="15">
        <v>60.329000000000001</v>
      </c>
      <c r="V28" s="15">
        <v>8190</v>
      </c>
    </row>
    <row r="29" spans="2:22" x14ac:dyDescent="0.25">
      <c r="B29" s="15" t="s">
        <v>122</v>
      </c>
      <c r="C29" s="15" t="s">
        <v>159</v>
      </c>
      <c r="D29" s="15" t="s">
        <v>160</v>
      </c>
      <c r="E29" s="15" t="s">
        <v>188</v>
      </c>
      <c r="F29" s="15" t="s">
        <v>162</v>
      </c>
      <c r="G29" s="15" t="s">
        <v>133</v>
      </c>
      <c r="H29" s="15" t="s">
        <v>136</v>
      </c>
      <c r="I29" s="15" t="s">
        <v>139</v>
      </c>
      <c r="J29" s="15" t="s">
        <v>141</v>
      </c>
      <c r="M29" s="15">
        <v>8.5879999999999992</v>
      </c>
      <c r="N29" s="15">
        <v>6.2</v>
      </c>
      <c r="O29" s="15">
        <v>6.9000000000000006E-2</v>
      </c>
      <c r="P29" s="15">
        <v>7.1390000000000002</v>
      </c>
      <c r="Q29" s="15">
        <v>4.8099999999999996</v>
      </c>
      <c r="R29" s="15">
        <v>10.395</v>
      </c>
      <c r="S29" s="15">
        <v>6.9050000000000002</v>
      </c>
      <c r="T29" s="15">
        <v>8.6509999999999998</v>
      </c>
      <c r="U29" s="15">
        <v>90.686000000000007</v>
      </c>
      <c r="V29" s="15">
        <v>8150</v>
      </c>
    </row>
    <row r="30" spans="2:22" x14ac:dyDescent="0.25">
      <c r="B30" s="15" t="s">
        <v>122</v>
      </c>
      <c r="C30" s="15" t="s">
        <v>159</v>
      </c>
      <c r="D30" s="15" t="s">
        <v>160</v>
      </c>
      <c r="E30" s="15" t="s">
        <v>189</v>
      </c>
      <c r="F30" s="15" t="s">
        <v>162</v>
      </c>
      <c r="G30" s="15" t="s">
        <v>133</v>
      </c>
      <c r="H30" s="15" t="s">
        <v>136</v>
      </c>
      <c r="I30" s="15" t="s">
        <v>139</v>
      </c>
      <c r="J30" s="15" t="s">
        <v>141</v>
      </c>
      <c r="M30" s="15">
        <v>7.8289999999999997</v>
      </c>
      <c r="N30" s="15">
        <v>5.4139999999999997</v>
      </c>
      <c r="O30" s="15">
        <v>6.3E-2</v>
      </c>
      <c r="P30" s="15">
        <v>6.5860000000000003</v>
      </c>
      <c r="Q30" s="15">
        <v>4.4290000000000003</v>
      </c>
      <c r="R30" s="15">
        <v>9.6319999999999997</v>
      </c>
      <c r="S30" s="15">
        <v>8.5440000000000005</v>
      </c>
      <c r="T30" s="15">
        <v>6.9710000000000001</v>
      </c>
      <c r="U30" s="15">
        <v>162.73400000000001</v>
      </c>
      <c r="V30" s="15">
        <v>7350</v>
      </c>
    </row>
    <row r="31" spans="2:22" x14ac:dyDescent="0.25">
      <c r="B31" s="15" t="s">
        <v>122</v>
      </c>
      <c r="C31" s="15" t="s">
        <v>159</v>
      </c>
      <c r="D31" s="15" t="s">
        <v>160</v>
      </c>
      <c r="E31" s="15" t="s">
        <v>190</v>
      </c>
      <c r="F31" s="15" t="s">
        <v>162</v>
      </c>
      <c r="G31" s="15" t="s">
        <v>133</v>
      </c>
      <c r="H31" s="15" t="s">
        <v>136</v>
      </c>
      <c r="I31" s="15" t="s">
        <v>139</v>
      </c>
      <c r="J31" s="15" t="s">
        <v>141</v>
      </c>
      <c r="M31" s="15">
        <v>7.0780000000000003</v>
      </c>
      <c r="N31" s="15">
        <v>4.6669999999999998</v>
      </c>
      <c r="O31" s="15">
        <v>5.5E-2</v>
      </c>
      <c r="P31" s="15">
        <v>6.0350000000000001</v>
      </c>
      <c r="Q31" s="15">
        <v>4.1369999999999996</v>
      </c>
      <c r="R31" s="15">
        <v>8.7680000000000007</v>
      </c>
      <c r="S31" s="15">
        <v>12.412000000000001</v>
      </c>
      <c r="T31" s="15">
        <v>3.431</v>
      </c>
      <c r="U31" s="15">
        <v>220.72300000000001</v>
      </c>
      <c r="V31" s="15">
        <v>7270</v>
      </c>
    </row>
    <row r="32" spans="2:22" x14ac:dyDescent="0.25">
      <c r="B32" s="15" t="s">
        <v>122</v>
      </c>
      <c r="C32" s="15" t="s">
        <v>159</v>
      </c>
      <c r="D32" s="15" t="s">
        <v>160</v>
      </c>
      <c r="E32" s="15" t="s">
        <v>191</v>
      </c>
      <c r="F32" s="15" t="s">
        <v>162</v>
      </c>
      <c r="G32" s="15" t="s">
        <v>133</v>
      </c>
      <c r="H32" s="15" t="s">
        <v>136</v>
      </c>
      <c r="I32" s="15" t="s">
        <v>139</v>
      </c>
      <c r="J32" s="15" t="s">
        <v>141</v>
      </c>
      <c r="M32" s="15">
        <v>6.8150000000000004</v>
      </c>
      <c r="N32" s="15">
        <v>4.5289999999999999</v>
      </c>
      <c r="O32" s="15">
        <v>5.2999999999999999E-2</v>
      </c>
      <c r="P32" s="15">
        <v>5.8159999999999998</v>
      </c>
      <c r="Q32" s="15">
        <v>4.0019999999999998</v>
      </c>
      <c r="R32" s="15">
        <v>8.359</v>
      </c>
      <c r="S32" s="15">
        <v>16.774000000000001</v>
      </c>
      <c r="T32" s="15">
        <v>1.1910000000000001</v>
      </c>
      <c r="U32" s="15">
        <v>258.31</v>
      </c>
      <c r="V32" s="15">
        <v>7370</v>
      </c>
    </row>
    <row r="33" spans="2:22" x14ac:dyDescent="0.25">
      <c r="B33" s="15" t="s">
        <v>122</v>
      </c>
      <c r="C33" s="15" t="s">
        <v>159</v>
      </c>
      <c r="D33" s="15" t="s">
        <v>160</v>
      </c>
      <c r="E33" s="15" t="s">
        <v>192</v>
      </c>
      <c r="F33" s="15" t="s">
        <v>162</v>
      </c>
      <c r="G33" s="15" t="s">
        <v>133</v>
      </c>
      <c r="H33" s="15" t="s">
        <v>136</v>
      </c>
      <c r="I33" s="15" t="s">
        <v>139</v>
      </c>
      <c r="J33" s="15" t="s">
        <v>141</v>
      </c>
      <c r="M33" s="15">
        <v>6.9169999999999998</v>
      </c>
      <c r="N33" s="15">
        <v>4.5060000000000002</v>
      </c>
      <c r="O33" s="15">
        <v>5.2999999999999999E-2</v>
      </c>
      <c r="P33" s="15">
        <v>5.9429999999999996</v>
      </c>
      <c r="Q33" s="15">
        <v>4.0880000000000001</v>
      </c>
      <c r="R33" s="15">
        <v>8.5359999999999996</v>
      </c>
      <c r="S33" s="15">
        <v>16.158000000000001</v>
      </c>
      <c r="T33" s="15">
        <v>0.85899999999999999</v>
      </c>
      <c r="U33" s="15">
        <v>198.58</v>
      </c>
      <c r="V33" s="15">
        <v>7290</v>
      </c>
    </row>
    <row r="34" spans="2:22" x14ac:dyDescent="0.25">
      <c r="B34" s="15" t="s">
        <v>122</v>
      </c>
      <c r="C34" s="15" t="s">
        <v>159</v>
      </c>
      <c r="D34" s="15" t="s">
        <v>160</v>
      </c>
      <c r="E34" s="15" t="s">
        <v>193</v>
      </c>
      <c r="F34" s="15" t="s">
        <v>162</v>
      </c>
      <c r="G34" s="15" t="s">
        <v>133</v>
      </c>
      <c r="H34" s="15" t="s">
        <v>136</v>
      </c>
      <c r="I34" s="15" t="s">
        <v>139</v>
      </c>
      <c r="J34" s="15" t="s">
        <v>141</v>
      </c>
      <c r="M34" s="15">
        <v>6.867</v>
      </c>
      <c r="N34" s="15">
        <v>4.4530000000000003</v>
      </c>
      <c r="O34" s="15">
        <v>5.1999999999999998E-2</v>
      </c>
      <c r="P34" s="15">
        <v>5.87</v>
      </c>
      <c r="Q34" s="15">
        <v>4.048</v>
      </c>
      <c r="R34" s="15">
        <v>8.5050000000000008</v>
      </c>
      <c r="S34" s="15">
        <v>16.32</v>
      </c>
      <c r="T34" s="15">
        <v>0.873</v>
      </c>
      <c r="U34" s="15">
        <v>169.256</v>
      </c>
      <c r="V34" s="15">
        <v>7320</v>
      </c>
    </row>
    <row r="35" spans="2:22" x14ac:dyDescent="0.25">
      <c r="B35" s="15" t="s">
        <v>122</v>
      </c>
      <c r="C35" s="15" t="s">
        <v>159</v>
      </c>
      <c r="D35" s="15" t="s">
        <v>160</v>
      </c>
      <c r="E35" s="15" t="s">
        <v>194</v>
      </c>
      <c r="F35" s="15" t="s">
        <v>162</v>
      </c>
      <c r="G35" s="15" t="s">
        <v>133</v>
      </c>
      <c r="H35" s="15" t="s">
        <v>136</v>
      </c>
      <c r="I35" s="15" t="s">
        <v>139</v>
      </c>
      <c r="J35" s="15" t="s">
        <v>141</v>
      </c>
      <c r="M35" s="15">
        <v>7.1379999999999999</v>
      </c>
      <c r="N35" s="15">
        <v>4.6859999999999999</v>
      </c>
      <c r="O35" s="15">
        <v>5.5E-2</v>
      </c>
      <c r="P35" s="15">
        <v>6.1120000000000001</v>
      </c>
      <c r="Q35" s="15">
        <v>4.1539999999999999</v>
      </c>
      <c r="R35" s="15">
        <v>8.84</v>
      </c>
      <c r="S35" s="15">
        <v>16.704000000000001</v>
      </c>
      <c r="T35" s="15">
        <v>1.0269999999999999</v>
      </c>
      <c r="U35" s="15">
        <v>130.083</v>
      </c>
      <c r="V35" s="15">
        <v>7220</v>
      </c>
    </row>
    <row r="36" spans="2:22" x14ac:dyDescent="0.25">
      <c r="B36" s="15" t="s">
        <v>122</v>
      </c>
      <c r="C36" s="15" t="s">
        <v>159</v>
      </c>
      <c r="D36" s="15" t="s">
        <v>160</v>
      </c>
      <c r="E36" s="15" t="s">
        <v>195</v>
      </c>
      <c r="F36" s="15" t="s">
        <v>162</v>
      </c>
      <c r="G36" s="15" t="s">
        <v>133</v>
      </c>
      <c r="H36" s="15" t="s">
        <v>136</v>
      </c>
      <c r="I36" s="15" t="s">
        <v>139</v>
      </c>
      <c r="J36" s="15" t="s">
        <v>141</v>
      </c>
      <c r="M36" s="15">
        <v>7.899</v>
      </c>
      <c r="N36" s="15">
        <v>5.2290000000000001</v>
      </c>
      <c r="O36" s="15">
        <v>6.2E-2</v>
      </c>
      <c r="P36" s="15">
        <v>6.7569999999999997</v>
      </c>
      <c r="Q36" s="15">
        <v>4.5250000000000004</v>
      </c>
      <c r="R36" s="15">
        <v>9.7720000000000002</v>
      </c>
      <c r="S36" s="15">
        <v>12.368</v>
      </c>
      <c r="T36" s="15">
        <v>3.51</v>
      </c>
      <c r="U36" s="15">
        <v>71.754000000000005</v>
      </c>
      <c r="V36" s="15">
        <v>7210</v>
      </c>
    </row>
    <row r="37" spans="2:22" x14ac:dyDescent="0.25">
      <c r="B37" s="15" t="s">
        <v>122</v>
      </c>
      <c r="C37" s="15" t="s">
        <v>159</v>
      </c>
      <c r="D37" s="15" t="s">
        <v>160</v>
      </c>
      <c r="E37" s="15" t="s">
        <v>196</v>
      </c>
      <c r="F37" s="15" t="s">
        <v>162</v>
      </c>
      <c r="G37" s="15" t="s">
        <v>133</v>
      </c>
      <c r="H37" s="15" t="s">
        <v>136</v>
      </c>
      <c r="I37" s="15" t="s">
        <v>139</v>
      </c>
      <c r="J37" s="15" t="s">
        <v>141</v>
      </c>
      <c r="M37" s="15">
        <v>8.8819999999999997</v>
      </c>
      <c r="N37" s="15">
        <v>6.2290000000000001</v>
      </c>
      <c r="O37" s="15">
        <v>7.0000000000000007E-2</v>
      </c>
      <c r="P37" s="15">
        <v>7.4249999999999998</v>
      </c>
      <c r="Q37" s="15">
        <v>4.9370000000000003</v>
      </c>
      <c r="R37" s="15">
        <v>10.923999999999999</v>
      </c>
      <c r="S37" s="15">
        <v>7.71</v>
      </c>
      <c r="T37" s="15">
        <v>7.8170000000000002</v>
      </c>
      <c r="U37" s="15">
        <v>37.905000000000001</v>
      </c>
      <c r="V37" s="15">
        <v>7870</v>
      </c>
    </row>
    <row r="38" spans="2:22" x14ac:dyDescent="0.25">
      <c r="B38" s="15" t="s">
        <v>122</v>
      </c>
      <c r="C38" s="15" t="s">
        <v>159</v>
      </c>
      <c r="D38" s="15" t="s">
        <v>160</v>
      </c>
      <c r="E38" s="15" t="s">
        <v>197</v>
      </c>
      <c r="F38" s="15" t="s">
        <v>162</v>
      </c>
      <c r="G38" s="15" t="s">
        <v>133</v>
      </c>
      <c r="H38" s="15" t="s">
        <v>136</v>
      </c>
      <c r="I38" s="15" t="s">
        <v>139</v>
      </c>
      <c r="J38" s="15" t="s">
        <v>141</v>
      </c>
      <c r="M38" s="15">
        <v>9.5549999999999997</v>
      </c>
      <c r="N38" s="15">
        <v>6.8550000000000004</v>
      </c>
      <c r="O38" s="15">
        <v>7.6999999999999999E-2</v>
      </c>
      <c r="P38" s="15">
        <v>7.8970000000000002</v>
      </c>
      <c r="Q38" s="15">
        <v>5.2309999999999999</v>
      </c>
      <c r="R38" s="15">
        <v>11.818</v>
      </c>
      <c r="S38" s="15">
        <v>7.4909999999999997</v>
      </c>
      <c r="T38" s="15">
        <v>8.1809999999999992</v>
      </c>
      <c r="U38" s="15">
        <v>20.260000000000002</v>
      </c>
      <c r="V38" s="15">
        <v>7850</v>
      </c>
    </row>
    <row r="39" spans="2:22" x14ac:dyDescent="0.25">
      <c r="B39" s="15" t="s">
        <v>136</v>
      </c>
      <c r="C39" s="15" t="s">
        <v>159</v>
      </c>
      <c r="D39" s="15" t="s">
        <v>160</v>
      </c>
      <c r="E39" s="15" t="s">
        <v>161</v>
      </c>
      <c r="F39" s="15" t="s">
        <v>162</v>
      </c>
      <c r="G39" s="15" t="s">
        <v>133</v>
      </c>
      <c r="H39" s="15" t="s">
        <v>136</v>
      </c>
      <c r="I39" s="15" t="s">
        <v>139</v>
      </c>
      <c r="J39" s="15" t="s">
        <v>141</v>
      </c>
      <c r="M39" s="15">
        <v>80.837999999999994</v>
      </c>
      <c r="N39" s="15">
        <v>44.780999999999999</v>
      </c>
      <c r="O39" s="15">
        <v>0.51500000000000001</v>
      </c>
      <c r="P39" s="15">
        <v>74.403000000000006</v>
      </c>
      <c r="Q39" s="15">
        <v>52.094999999999999</v>
      </c>
      <c r="R39" s="15">
        <v>101.68</v>
      </c>
      <c r="S39" s="15">
        <v>3.5830000000000002</v>
      </c>
      <c r="T39" s="15">
        <v>12.035</v>
      </c>
      <c r="U39" s="15">
        <v>28.686</v>
      </c>
      <c r="V39" s="15">
        <v>7570</v>
      </c>
    </row>
    <row r="40" spans="2:22" x14ac:dyDescent="0.25">
      <c r="B40" s="15" t="s">
        <v>136</v>
      </c>
      <c r="C40" s="15" t="s">
        <v>159</v>
      </c>
      <c r="D40" s="15" t="s">
        <v>160</v>
      </c>
      <c r="E40" s="15" t="s">
        <v>163</v>
      </c>
      <c r="F40" s="15" t="s">
        <v>162</v>
      </c>
      <c r="G40" s="15" t="s">
        <v>133</v>
      </c>
      <c r="H40" s="15" t="s">
        <v>136</v>
      </c>
      <c r="I40" s="15" t="s">
        <v>139</v>
      </c>
      <c r="J40" s="15" t="s">
        <v>141</v>
      </c>
      <c r="M40" s="15">
        <v>71.582999999999998</v>
      </c>
      <c r="N40" s="15">
        <v>40.048999999999999</v>
      </c>
      <c r="O40" s="15">
        <v>0.45800000000000002</v>
      </c>
      <c r="P40" s="15">
        <v>65.563000000000002</v>
      </c>
      <c r="Q40" s="15">
        <v>45.701000000000001</v>
      </c>
      <c r="R40" s="15">
        <v>90.483999999999995</v>
      </c>
      <c r="S40" s="15">
        <v>5.1959999999999997</v>
      </c>
      <c r="T40" s="15">
        <v>10.363</v>
      </c>
      <c r="U40" s="15">
        <v>61.087000000000003</v>
      </c>
      <c r="V40" s="15">
        <v>7630</v>
      </c>
    </row>
    <row r="41" spans="2:22" x14ac:dyDescent="0.25">
      <c r="B41" s="15" t="s">
        <v>136</v>
      </c>
      <c r="C41" s="15" t="s">
        <v>159</v>
      </c>
      <c r="D41" s="15" t="s">
        <v>160</v>
      </c>
      <c r="E41" s="15" t="s">
        <v>164</v>
      </c>
      <c r="F41" s="15" t="s">
        <v>162</v>
      </c>
      <c r="G41" s="15" t="s">
        <v>133</v>
      </c>
      <c r="H41" s="15" t="s">
        <v>136</v>
      </c>
      <c r="I41" s="15" t="s">
        <v>139</v>
      </c>
      <c r="J41" s="15" t="s">
        <v>141</v>
      </c>
      <c r="M41" s="15">
        <v>56.042999999999999</v>
      </c>
      <c r="N41" s="15">
        <v>32.895000000000003</v>
      </c>
      <c r="O41" s="15">
        <v>0.377</v>
      </c>
      <c r="P41" s="15">
        <v>50.959000000000003</v>
      </c>
      <c r="Q41" s="15">
        <v>34.633000000000003</v>
      </c>
      <c r="R41" s="15">
        <v>70.784000000000006</v>
      </c>
      <c r="S41" s="15">
        <v>7.0650000000000004</v>
      </c>
      <c r="T41" s="15">
        <v>8.4489999999999998</v>
      </c>
      <c r="U41" s="15">
        <v>106.77800000000001</v>
      </c>
      <c r="V41" s="15">
        <v>7600</v>
      </c>
    </row>
    <row r="42" spans="2:22" x14ac:dyDescent="0.25">
      <c r="B42" s="15" t="s">
        <v>136</v>
      </c>
      <c r="C42" s="15" t="s">
        <v>159</v>
      </c>
      <c r="D42" s="15" t="s">
        <v>160</v>
      </c>
      <c r="E42" s="15" t="s">
        <v>165</v>
      </c>
      <c r="F42" s="15" t="s">
        <v>162</v>
      </c>
      <c r="G42" s="15" t="s">
        <v>133</v>
      </c>
      <c r="H42" s="15" t="s">
        <v>136</v>
      </c>
      <c r="I42" s="15" t="s">
        <v>139</v>
      </c>
      <c r="J42" s="15" t="s">
        <v>141</v>
      </c>
      <c r="M42" s="15">
        <v>44.877000000000002</v>
      </c>
      <c r="N42" s="15">
        <v>29.338999999999999</v>
      </c>
      <c r="O42" s="15">
        <v>0.33800000000000002</v>
      </c>
      <c r="P42" s="15">
        <v>39.847000000000001</v>
      </c>
      <c r="Q42" s="15">
        <v>25.768999999999998</v>
      </c>
      <c r="R42" s="15">
        <v>57.372999999999998</v>
      </c>
      <c r="S42" s="15">
        <v>6.5330000000000004</v>
      </c>
      <c r="T42" s="15">
        <v>9.1029999999999998</v>
      </c>
      <c r="U42" s="15">
        <v>207.87700000000001</v>
      </c>
      <c r="V42" s="15">
        <v>7540</v>
      </c>
    </row>
    <row r="43" spans="2:22" x14ac:dyDescent="0.25">
      <c r="B43" s="15" t="s">
        <v>136</v>
      </c>
      <c r="C43" s="15" t="s">
        <v>159</v>
      </c>
      <c r="D43" s="15" t="s">
        <v>160</v>
      </c>
      <c r="E43" s="15" t="s">
        <v>166</v>
      </c>
      <c r="F43" s="15" t="s">
        <v>162</v>
      </c>
      <c r="G43" s="15" t="s">
        <v>133</v>
      </c>
      <c r="H43" s="15" t="s">
        <v>136</v>
      </c>
      <c r="I43" s="15" t="s">
        <v>139</v>
      </c>
      <c r="J43" s="15" t="s">
        <v>141</v>
      </c>
      <c r="M43" s="15">
        <v>31.597000000000001</v>
      </c>
      <c r="N43" s="15">
        <v>22.143000000000001</v>
      </c>
      <c r="O43" s="15">
        <v>0.25700000000000001</v>
      </c>
      <c r="P43" s="15">
        <v>27.593</v>
      </c>
      <c r="Q43" s="15">
        <v>17.029</v>
      </c>
      <c r="R43" s="15">
        <v>41.238999999999997</v>
      </c>
      <c r="S43" s="15">
        <v>10.11</v>
      </c>
      <c r="T43" s="15">
        <v>5.6029999999999998</v>
      </c>
      <c r="U43" s="15">
        <v>208.005</v>
      </c>
      <c r="V43" s="15">
        <v>7450</v>
      </c>
    </row>
    <row r="44" spans="2:22" x14ac:dyDescent="0.25">
      <c r="B44" s="15" t="s">
        <v>136</v>
      </c>
      <c r="C44" s="15" t="s">
        <v>159</v>
      </c>
      <c r="D44" s="15" t="s">
        <v>160</v>
      </c>
      <c r="E44" s="15" t="s">
        <v>167</v>
      </c>
      <c r="F44" s="15" t="s">
        <v>162</v>
      </c>
      <c r="G44" s="15" t="s">
        <v>133</v>
      </c>
      <c r="H44" s="15" t="s">
        <v>136</v>
      </c>
      <c r="I44" s="15" t="s">
        <v>139</v>
      </c>
      <c r="J44" s="15" t="s">
        <v>141</v>
      </c>
      <c r="M44" s="15">
        <v>9.9719999999999995</v>
      </c>
      <c r="N44" s="15">
        <v>10.782</v>
      </c>
      <c r="O44" s="15">
        <v>0.125</v>
      </c>
      <c r="P44" s="15">
        <v>7.6479999999999997</v>
      </c>
      <c r="Q44" s="15">
        <v>4.407</v>
      </c>
      <c r="R44" s="15">
        <v>12.504</v>
      </c>
      <c r="S44" s="15">
        <v>15.584</v>
      </c>
      <c r="T44" s="15">
        <v>1.387</v>
      </c>
      <c r="U44" s="15">
        <v>212.803</v>
      </c>
      <c r="V44" s="15">
        <v>7430</v>
      </c>
    </row>
    <row r="45" spans="2:22" x14ac:dyDescent="0.25">
      <c r="B45" s="15" t="s">
        <v>136</v>
      </c>
      <c r="C45" s="15" t="s">
        <v>159</v>
      </c>
      <c r="D45" s="15" t="s">
        <v>160</v>
      </c>
      <c r="E45" s="15" t="s">
        <v>168</v>
      </c>
      <c r="F45" s="15" t="s">
        <v>162</v>
      </c>
      <c r="G45" s="15" t="s">
        <v>133</v>
      </c>
      <c r="H45" s="15" t="s">
        <v>136</v>
      </c>
      <c r="I45" s="15" t="s">
        <v>139</v>
      </c>
      <c r="J45" s="15" t="s">
        <v>141</v>
      </c>
      <c r="M45" s="15">
        <v>8.0380000000000003</v>
      </c>
      <c r="N45" s="15">
        <v>9.5630000000000006</v>
      </c>
      <c r="O45" s="15">
        <v>0.111</v>
      </c>
      <c r="P45" s="15">
        <v>6.1879999999999997</v>
      </c>
      <c r="Q45" s="15">
        <v>3.5219999999999998</v>
      </c>
      <c r="R45" s="15">
        <v>10.074</v>
      </c>
      <c r="S45" s="15">
        <v>17.459</v>
      </c>
      <c r="T45" s="15">
        <v>0.47</v>
      </c>
      <c r="U45" s="15">
        <v>218.685</v>
      </c>
      <c r="V45" s="15">
        <v>7410</v>
      </c>
    </row>
    <row r="46" spans="2:22" x14ac:dyDescent="0.25">
      <c r="B46" s="15" t="s">
        <v>136</v>
      </c>
      <c r="C46" s="15" t="s">
        <v>159</v>
      </c>
      <c r="D46" s="15" t="s">
        <v>160</v>
      </c>
      <c r="E46" s="15" t="s">
        <v>169</v>
      </c>
      <c r="F46" s="15" t="s">
        <v>162</v>
      </c>
      <c r="G46" s="15" t="s">
        <v>133</v>
      </c>
      <c r="H46" s="15" t="s">
        <v>136</v>
      </c>
      <c r="I46" s="15" t="s">
        <v>139</v>
      </c>
      <c r="J46" s="15" t="s">
        <v>141</v>
      </c>
      <c r="M46" s="15">
        <v>8.9920000000000009</v>
      </c>
      <c r="N46" s="15">
        <v>8.6739999999999995</v>
      </c>
      <c r="O46" s="15">
        <v>0.10199999999999999</v>
      </c>
      <c r="P46" s="15">
        <v>6.98</v>
      </c>
      <c r="Q46" s="15">
        <v>3.883</v>
      </c>
      <c r="R46" s="15">
        <v>11.343999999999999</v>
      </c>
      <c r="S46" s="15">
        <v>15.912000000000001</v>
      </c>
      <c r="T46" s="15">
        <v>0.78400000000000003</v>
      </c>
      <c r="U46" s="15">
        <v>157.04599999999999</v>
      </c>
      <c r="V46" s="15">
        <v>7250</v>
      </c>
    </row>
    <row r="47" spans="2:22" x14ac:dyDescent="0.25">
      <c r="B47" s="15" t="s">
        <v>136</v>
      </c>
      <c r="C47" s="15" t="s">
        <v>159</v>
      </c>
      <c r="D47" s="15" t="s">
        <v>160</v>
      </c>
      <c r="E47" s="15" t="s">
        <v>170</v>
      </c>
      <c r="F47" s="15" t="s">
        <v>162</v>
      </c>
      <c r="G47" s="15" t="s">
        <v>133</v>
      </c>
      <c r="H47" s="15" t="s">
        <v>136</v>
      </c>
      <c r="I47" s="15" t="s">
        <v>139</v>
      </c>
      <c r="J47" s="15" t="s">
        <v>141</v>
      </c>
      <c r="M47" s="15">
        <v>10.874000000000001</v>
      </c>
      <c r="N47" s="15">
        <v>9.9390000000000001</v>
      </c>
      <c r="O47" s="15">
        <v>0.11600000000000001</v>
      </c>
      <c r="P47" s="15">
        <v>8.4169999999999998</v>
      </c>
      <c r="Q47" s="15">
        <v>4.734</v>
      </c>
      <c r="R47" s="15">
        <v>14.010999999999999</v>
      </c>
      <c r="S47" s="15">
        <v>15.853</v>
      </c>
      <c r="T47" s="15">
        <v>1.123</v>
      </c>
      <c r="U47" s="15">
        <v>120.578</v>
      </c>
      <c r="V47" s="15">
        <v>7300</v>
      </c>
    </row>
    <row r="48" spans="2:22" x14ac:dyDescent="0.25">
      <c r="B48" s="15" t="s">
        <v>136</v>
      </c>
      <c r="C48" s="15" t="s">
        <v>159</v>
      </c>
      <c r="D48" s="15" t="s">
        <v>160</v>
      </c>
      <c r="E48" s="15" t="s">
        <v>171</v>
      </c>
      <c r="F48" s="15" t="s">
        <v>162</v>
      </c>
      <c r="G48" s="15" t="s">
        <v>133</v>
      </c>
      <c r="H48" s="15" t="s">
        <v>136</v>
      </c>
      <c r="I48" s="15" t="s">
        <v>139</v>
      </c>
      <c r="J48" s="15" t="s">
        <v>141</v>
      </c>
      <c r="M48" s="15">
        <v>27.260999999999999</v>
      </c>
      <c r="N48" s="15">
        <v>20.094999999999999</v>
      </c>
      <c r="O48" s="15">
        <v>0.23400000000000001</v>
      </c>
      <c r="P48" s="15">
        <v>23.41</v>
      </c>
      <c r="Q48" s="15">
        <v>13.297000000000001</v>
      </c>
      <c r="R48" s="15">
        <v>36.179000000000002</v>
      </c>
      <c r="S48" s="15">
        <v>12.260999999999999</v>
      </c>
      <c r="T48" s="15">
        <v>3.4529999999999998</v>
      </c>
      <c r="U48" s="15">
        <v>68.165000000000006</v>
      </c>
      <c r="V48" s="15">
        <v>7350</v>
      </c>
    </row>
    <row r="49" spans="2:22" x14ac:dyDescent="0.25">
      <c r="B49" s="15" t="s">
        <v>136</v>
      </c>
      <c r="C49" s="15" t="s">
        <v>159</v>
      </c>
      <c r="D49" s="15" t="s">
        <v>160</v>
      </c>
      <c r="E49" s="15" t="s">
        <v>172</v>
      </c>
      <c r="F49" s="15" t="s">
        <v>162</v>
      </c>
      <c r="G49" s="15" t="s">
        <v>133</v>
      </c>
      <c r="H49" s="15" t="s">
        <v>136</v>
      </c>
      <c r="I49" s="15" t="s">
        <v>139</v>
      </c>
      <c r="J49" s="15" t="s">
        <v>141</v>
      </c>
      <c r="M49" s="15">
        <v>51.656999999999996</v>
      </c>
      <c r="N49" s="15">
        <v>31.073</v>
      </c>
      <c r="O49" s="15">
        <v>0.36599999999999999</v>
      </c>
      <c r="P49" s="15">
        <v>46.524999999999999</v>
      </c>
      <c r="Q49" s="15">
        <v>31.190999999999999</v>
      </c>
      <c r="R49" s="15">
        <v>66.102999999999994</v>
      </c>
      <c r="S49" s="15">
        <v>7.92</v>
      </c>
      <c r="T49" s="15">
        <v>7.6219999999999999</v>
      </c>
      <c r="U49" s="15">
        <v>40.811999999999998</v>
      </c>
      <c r="V49" s="15">
        <v>7200</v>
      </c>
    </row>
    <row r="50" spans="2:22" x14ac:dyDescent="0.25">
      <c r="B50" s="15" t="s">
        <v>136</v>
      </c>
      <c r="C50" s="15" t="s">
        <v>159</v>
      </c>
      <c r="D50" s="15" t="s">
        <v>160</v>
      </c>
      <c r="E50" s="15" t="s">
        <v>173</v>
      </c>
      <c r="F50" s="15" t="s">
        <v>162</v>
      </c>
      <c r="G50" s="15" t="s">
        <v>133</v>
      </c>
      <c r="H50" s="15" t="s">
        <v>136</v>
      </c>
      <c r="I50" s="15" t="s">
        <v>139</v>
      </c>
      <c r="J50" s="15" t="s">
        <v>141</v>
      </c>
      <c r="M50" s="15">
        <v>61.970999999999997</v>
      </c>
      <c r="N50" s="15">
        <v>35.749000000000002</v>
      </c>
      <c r="O50" s="15">
        <v>0.42</v>
      </c>
      <c r="P50" s="15">
        <v>56.567999999999998</v>
      </c>
      <c r="Q50" s="15">
        <v>38.54</v>
      </c>
      <c r="R50" s="15">
        <v>79.156999999999996</v>
      </c>
      <c r="S50" s="15">
        <v>6.81</v>
      </c>
      <c r="T50" s="15">
        <v>8.7550000000000008</v>
      </c>
      <c r="U50" s="15">
        <v>19.974</v>
      </c>
      <c r="V50" s="15">
        <v>7240</v>
      </c>
    </row>
    <row r="51" spans="2:22" x14ac:dyDescent="0.25">
      <c r="B51" s="15" t="s">
        <v>136</v>
      </c>
      <c r="C51" s="15" t="s">
        <v>159</v>
      </c>
      <c r="D51" s="15" t="s">
        <v>160</v>
      </c>
      <c r="E51" s="15" t="s">
        <v>174</v>
      </c>
      <c r="F51" s="15" t="s">
        <v>162</v>
      </c>
      <c r="G51" s="15" t="s">
        <v>133</v>
      </c>
      <c r="H51" s="15" t="s">
        <v>136</v>
      </c>
      <c r="I51" s="15" t="s">
        <v>139</v>
      </c>
      <c r="J51" s="15" t="s">
        <v>141</v>
      </c>
      <c r="M51" s="15">
        <v>67.222999999999999</v>
      </c>
      <c r="N51" s="15">
        <v>38.524000000000001</v>
      </c>
      <c r="O51" s="15">
        <v>0.45200000000000001</v>
      </c>
      <c r="P51" s="15">
        <v>61.743000000000002</v>
      </c>
      <c r="Q51" s="15">
        <v>41.881</v>
      </c>
      <c r="R51" s="15">
        <v>85.022999999999996</v>
      </c>
      <c r="S51" s="15">
        <v>5.2229999999999999</v>
      </c>
      <c r="T51" s="15">
        <v>10.275</v>
      </c>
      <c r="U51" s="15">
        <v>34.808</v>
      </c>
      <c r="V51" s="15">
        <v>7250</v>
      </c>
    </row>
    <row r="52" spans="2:22" x14ac:dyDescent="0.25">
      <c r="B52" s="15" t="s">
        <v>136</v>
      </c>
      <c r="C52" s="15" t="s">
        <v>159</v>
      </c>
      <c r="D52" s="15" t="s">
        <v>160</v>
      </c>
      <c r="E52" s="15" t="s">
        <v>175</v>
      </c>
      <c r="F52" s="15" t="s">
        <v>162</v>
      </c>
      <c r="G52" s="15" t="s">
        <v>133</v>
      </c>
      <c r="H52" s="15" t="s">
        <v>136</v>
      </c>
      <c r="I52" s="15" t="s">
        <v>139</v>
      </c>
      <c r="J52" s="15" t="s">
        <v>141</v>
      </c>
      <c r="M52" s="15">
        <v>59.539000000000001</v>
      </c>
      <c r="N52" s="15">
        <v>34.697000000000003</v>
      </c>
      <c r="O52" s="15">
        <v>0.40899999999999997</v>
      </c>
      <c r="P52" s="15">
        <v>54.651000000000003</v>
      </c>
      <c r="Q52" s="15">
        <v>36.603999999999999</v>
      </c>
      <c r="R52" s="15">
        <v>76.244</v>
      </c>
      <c r="S52" s="15">
        <v>7.1050000000000004</v>
      </c>
      <c r="T52" s="15">
        <v>8.5</v>
      </c>
      <c r="U52" s="15">
        <v>59.552999999999997</v>
      </c>
      <c r="V52" s="15">
        <v>7190</v>
      </c>
    </row>
    <row r="53" spans="2:22" x14ac:dyDescent="0.25">
      <c r="B53" s="15" t="s">
        <v>136</v>
      </c>
      <c r="C53" s="15" t="s">
        <v>159</v>
      </c>
      <c r="D53" s="15" t="s">
        <v>160</v>
      </c>
      <c r="E53" s="15" t="s">
        <v>176</v>
      </c>
      <c r="F53" s="15" t="s">
        <v>162</v>
      </c>
      <c r="G53" s="15" t="s">
        <v>133</v>
      </c>
      <c r="H53" s="15" t="s">
        <v>136</v>
      </c>
      <c r="I53" s="15" t="s">
        <v>139</v>
      </c>
      <c r="J53" s="15" t="s">
        <v>141</v>
      </c>
      <c r="M53" s="15">
        <v>44.33</v>
      </c>
      <c r="N53" s="15">
        <v>27.870999999999999</v>
      </c>
      <c r="O53" s="15">
        <v>0.33</v>
      </c>
      <c r="P53" s="15">
        <v>39.545000000000002</v>
      </c>
      <c r="Q53" s="15">
        <v>25.91</v>
      </c>
      <c r="R53" s="15">
        <v>56.716000000000001</v>
      </c>
      <c r="S53" s="15">
        <v>7.6779999999999999</v>
      </c>
      <c r="T53" s="15">
        <v>7.7789999999999999</v>
      </c>
      <c r="U53" s="15">
        <v>122.78</v>
      </c>
      <c r="V53" s="15">
        <v>7140</v>
      </c>
    </row>
    <row r="54" spans="2:22" x14ac:dyDescent="0.25">
      <c r="B54" s="15" t="s">
        <v>136</v>
      </c>
      <c r="C54" s="15" t="s">
        <v>159</v>
      </c>
      <c r="D54" s="15" t="s">
        <v>160</v>
      </c>
      <c r="E54" s="15" t="s">
        <v>177</v>
      </c>
      <c r="F54" s="15" t="s">
        <v>162</v>
      </c>
      <c r="G54" s="15" t="s">
        <v>133</v>
      </c>
      <c r="H54" s="15" t="s">
        <v>136</v>
      </c>
      <c r="I54" s="15" t="s">
        <v>139</v>
      </c>
      <c r="J54" s="15" t="s">
        <v>141</v>
      </c>
      <c r="M54" s="15">
        <v>31.071999999999999</v>
      </c>
      <c r="N54" s="15">
        <v>22.052</v>
      </c>
      <c r="O54" s="15">
        <v>0.26200000000000001</v>
      </c>
      <c r="P54" s="15">
        <v>26.701000000000001</v>
      </c>
      <c r="Q54" s="15">
        <v>16.071000000000002</v>
      </c>
      <c r="R54" s="15">
        <v>40.805999999999997</v>
      </c>
      <c r="S54" s="15">
        <v>9.0809999999999995</v>
      </c>
      <c r="T54" s="15">
        <v>6.5259999999999998</v>
      </c>
      <c r="U54" s="15">
        <v>181.34200000000001</v>
      </c>
      <c r="V54" s="15">
        <v>7080</v>
      </c>
    </row>
    <row r="55" spans="2:22" x14ac:dyDescent="0.25">
      <c r="B55" s="15" t="s">
        <v>136</v>
      </c>
      <c r="C55" s="15" t="s">
        <v>159</v>
      </c>
      <c r="D55" s="15" t="s">
        <v>160</v>
      </c>
      <c r="E55" s="15" t="s">
        <v>178</v>
      </c>
      <c r="F55" s="15" t="s">
        <v>162</v>
      </c>
      <c r="G55" s="15" t="s">
        <v>133</v>
      </c>
      <c r="H55" s="15" t="s">
        <v>136</v>
      </c>
      <c r="I55" s="15" t="s">
        <v>139</v>
      </c>
      <c r="J55" s="15" t="s">
        <v>141</v>
      </c>
      <c r="M55" s="15">
        <v>13.786</v>
      </c>
      <c r="N55" s="15">
        <v>12.204000000000001</v>
      </c>
      <c r="O55" s="15">
        <v>0.14599999999999999</v>
      </c>
      <c r="P55" s="15">
        <v>10.628</v>
      </c>
      <c r="Q55" s="15">
        <v>5.9459999999999997</v>
      </c>
      <c r="R55" s="15">
        <v>17.873999999999999</v>
      </c>
      <c r="S55" s="15">
        <v>12.881</v>
      </c>
      <c r="T55" s="15">
        <v>3.0179999999999998</v>
      </c>
      <c r="U55" s="15">
        <v>198.35499999999999</v>
      </c>
      <c r="V55" s="15">
        <v>6980</v>
      </c>
    </row>
    <row r="56" spans="2:22" x14ac:dyDescent="0.25">
      <c r="B56" s="15" t="s">
        <v>136</v>
      </c>
      <c r="C56" s="15" t="s">
        <v>159</v>
      </c>
      <c r="D56" s="15" t="s">
        <v>160</v>
      </c>
      <c r="E56" s="15" t="s">
        <v>179</v>
      </c>
      <c r="F56" s="15" t="s">
        <v>162</v>
      </c>
      <c r="G56" s="15" t="s">
        <v>133</v>
      </c>
      <c r="H56" s="15" t="s">
        <v>136</v>
      </c>
      <c r="I56" s="15" t="s">
        <v>139</v>
      </c>
      <c r="J56" s="15" t="s">
        <v>141</v>
      </c>
      <c r="M56" s="15">
        <v>8.9489999999999998</v>
      </c>
      <c r="N56" s="15">
        <v>8.5129999999999999</v>
      </c>
      <c r="O56" s="15">
        <v>0.10299999999999999</v>
      </c>
      <c r="P56" s="15">
        <v>6.9240000000000004</v>
      </c>
      <c r="Q56" s="15">
        <v>3.89</v>
      </c>
      <c r="R56" s="15">
        <v>11.486000000000001</v>
      </c>
      <c r="S56" s="15">
        <v>15.15</v>
      </c>
      <c r="T56" s="15">
        <v>1.7430000000000001</v>
      </c>
      <c r="U56" s="15">
        <v>234.89400000000001</v>
      </c>
      <c r="V56" s="15">
        <v>6860</v>
      </c>
    </row>
    <row r="57" spans="2:22" x14ac:dyDescent="0.25">
      <c r="B57" s="15" t="s">
        <v>136</v>
      </c>
      <c r="C57" s="15" t="s">
        <v>159</v>
      </c>
      <c r="D57" s="15" t="s">
        <v>160</v>
      </c>
      <c r="E57" s="15" t="s">
        <v>180</v>
      </c>
      <c r="F57" s="15" t="s">
        <v>162</v>
      </c>
      <c r="G57" s="15" t="s">
        <v>133</v>
      </c>
      <c r="H57" s="15" t="s">
        <v>136</v>
      </c>
      <c r="I57" s="15" t="s">
        <v>139</v>
      </c>
      <c r="J57" s="15" t="s">
        <v>141</v>
      </c>
      <c r="M57" s="15">
        <v>6.4980000000000002</v>
      </c>
      <c r="N57" s="15">
        <v>6.1849999999999996</v>
      </c>
      <c r="O57" s="15">
        <v>7.4999999999999997E-2</v>
      </c>
      <c r="P57" s="15">
        <v>5.117</v>
      </c>
      <c r="Q57" s="15">
        <v>2.8889999999999998</v>
      </c>
      <c r="R57" s="15">
        <v>8.3260000000000005</v>
      </c>
      <c r="S57" s="15">
        <v>18.233000000000001</v>
      </c>
      <c r="T57" s="15">
        <v>0.626</v>
      </c>
      <c r="U57" s="15">
        <v>219.29300000000001</v>
      </c>
      <c r="V57" s="15">
        <v>6820</v>
      </c>
    </row>
    <row r="58" spans="2:22" x14ac:dyDescent="0.25">
      <c r="B58" s="15" t="s">
        <v>136</v>
      </c>
      <c r="C58" s="15" t="s">
        <v>159</v>
      </c>
      <c r="D58" s="15" t="s">
        <v>160</v>
      </c>
      <c r="E58" s="15" t="s">
        <v>181</v>
      </c>
      <c r="F58" s="15" t="s">
        <v>162</v>
      </c>
      <c r="G58" s="15" t="s">
        <v>133</v>
      </c>
      <c r="H58" s="15" t="s">
        <v>136</v>
      </c>
      <c r="I58" s="15" t="s">
        <v>139</v>
      </c>
      <c r="J58" s="15" t="s">
        <v>141</v>
      </c>
      <c r="M58" s="15">
        <v>5.8049999999999997</v>
      </c>
      <c r="N58" s="15">
        <v>5.7629999999999999</v>
      </c>
      <c r="O58" s="15">
        <v>7.0000000000000007E-2</v>
      </c>
      <c r="P58" s="15">
        <v>4.4729999999999999</v>
      </c>
      <c r="Q58" s="15">
        <v>2.532</v>
      </c>
      <c r="R58" s="15">
        <v>7.4450000000000003</v>
      </c>
      <c r="S58" s="15">
        <v>18.497</v>
      </c>
      <c r="T58" s="15">
        <v>0.54800000000000004</v>
      </c>
      <c r="U58" s="15">
        <v>194.697</v>
      </c>
      <c r="V58" s="15">
        <v>6760</v>
      </c>
    </row>
    <row r="59" spans="2:22" x14ac:dyDescent="0.25">
      <c r="B59" s="15" t="s">
        <v>136</v>
      </c>
      <c r="C59" s="15" t="s">
        <v>159</v>
      </c>
      <c r="D59" s="15" t="s">
        <v>160</v>
      </c>
      <c r="E59" s="15" t="s">
        <v>182</v>
      </c>
      <c r="F59" s="15" t="s">
        <v>162</v>
      </c>
      <c r="G59" s="15" t="s">
        <v>133</v>
      </c>
      <c r="H59" s="15" t="s">
        <v>136</v>
      </c>
      <c r="I59" s="15" t="s">
        <v>139</v>
      </c>
      <c r="J59" s="15" t="s">
        <v>141</v>
      </c>
      <c r="M59" s="15">
        <v>10.332000000000001</v>
      </c>
      <c r="N59" s="15">
        <v>9.49</v>
      </c>
      <c r="O59" s="15">
        <v>0.115</v>
      </c>
      <c r="P59" s="15">
        <v>7.97</v>
      </c>
      <c r="Q59" s="15">
        <v>4.2549999999999999</v>
      </c>
      <c r="R59" s="15">
        <v>13.457000000000001</v>
      </c>
      <c r="S59" s="15">
        <v>14.474</v>
      </c>
      <c r="T59" s="15">
        <v>2.0369999999999999</v>
      </c>
      <c r="U59" s="15">
        <v>122.511</v>
      </c>
      <c r="V59" s="15">
        <v>6840</v>
      </c>
    </row>
    <row r="60" spans="2:22" x14ac:dyDescent="0.25">
      <c r="B60" s="15" t="s">
        <v>136</v>
      </c>
      <c r="C60" s="15" t="s">
        <v>159</v>
      </c>
      <c r="D60" s="15" t="s">
        <v>160</v>
      </c>
      <c r="E60" s="15" t="s">
        <v>183</v>
      </c>
      <c r="F60" s="15" t="s">
        <v>162</v>
      </c>
      <c r="G60" s="15" t="s">
        <v>133</v>
      </c>
      <c r="H60" s="15" t="s">
        <v>136</v>
      </c>
      <c r="I60" s="15" t="s">
        <v>139</v>
      </c>
      <c r="J60" s="15" t="s">
        <v>141</v>
      </c>
      <c r="M60" s="15">
        <v>17.895</v>
      </c>
      <c r="N60" s="15">
        <v>15.401999999999999</v>
      </c>
      <c r="O60" s="15">
        <v>0.186</v>
      </c>
      <c r="P60" s="15">
        <v>14.167</v>
      </c>
      <c r="Q60" s="15">
        <v>7.0869999999999997</v>
      </c>
      <c r="R60" s="15">
        <v>24.399000000000001</v>
      </c>
      <c r="S60" s="15">
        <v>13.039</v>
      </c>
      <c r="T60" s="15">
        <v>2.7509999999999999</v>
      </c>
      <c r="U60" s="15">
        <v>77.667000000000002</v>
      </c>
      <c r="V60" s="15">
        <v>6850</v>
      </c>
    </row>
    <row r="61" spans="2:22" x14ac:dyDescent="0.25">
      <c r="B61" s="15" t="s">
        <v>136</v>
      </c>
      <c r="C61" s="15" t="s">
        <v>159</v>
      </c>
      <c r="D61" s="15" t="s">
        <v>160</v>
      </c>
      <c r="E61" s="15" t="s">
        <v>184</v>
      </c>
      <c r="F61" s="15" t="s">
        <v>162</v>
      </c>
      <c r="G61" s="15" t="s">
        <v>133</v>
      </c>
      <c r="H61" s="15" t="s">
        <v>136</v>
      </c>
      <c r="I61" s="15" t="s">
        <v>139</v>
      </c>
      <c r="J61" s="15" t="s">
        <v>141</v>
      </c>
      <c r="M61" s="15">
        <v>36.555999999999997</v>
      </c>
      <c r="N61" s="15">
        <v>24.722999999999999</v>
      </c>
      <c r="O61" s="15">
        <v>0.29899999999999999</v>
      </c>
      <c r="P61" s="15">
        <v>32.4</v>
      </c>
      <c r="Q61" s="15">
        <v>19.417000000000002</v>
      </c>
      <c r="R61" s="15">
        <v>48.661999999999999</v>
      </c>
      <c r="S61" s="15">
        <v>9.51</v>
      </c>
      <c r="T61" s="15">
        <v>6.04</v>
      </c>
      <c r="U61" s="15">
        <v>36.57</v>
      </c>
      <c r="V61" s="15">
        <v>6860</v>
      </c>
    </row>
    <row r="62" spans="2:22" x14ac:dyDescent="0.25">
      <c r="B62" s="15" t="s">
        <v>136</v>
      </c>
      <c r="C62" s="15" t="s">
        <v>159</v>
      </c>
      <c r="D62" s="15" t="s">
        <v>160</v>
      </c>
      <c r="E62" s="15" t="s">
        <v>185</v>
      </c>
      <c r="F62" s="15" t="s">
        <v>162</v>
      </c>
      <c r="G62" s="15" t="s">
        <v>133</v>
      </c>
      <c r="H62" s="15" t="s">
        <v>136</v>
      </c>
      <c r="I62" s="15" t="s">
        <v>139</v>
      </c>
      <c r="J62" s="15" t="s">
        <v>141</v>
      </c>
      <c r="M62" s="15">
        <v>62.82</v>
      </c>
      <c r="N62" s="15">
        <v>36.994999999999997</v>
      </c>
      <c r="O62" s="15">
        <v>0.44700000000000001</v>
      </c>
      <c r="P62" s="15">
        <v>57.47</v>
      </c>
      <c r="Q62" s="15">
        <v>38.088000000000001</v>
      </c>
      <c r="R62" s="15">
        <v>80.69</v>
      </c>
      <c r="S62" s="15">
        <v>4.3070000000000004</v>
      </c>
      <c r="T62" s="15">
        <v>11.148</v>
      </c>
      <c r="U62" s="15">
        <v>25.126000000000001</v>
      </c>
      <c r="V62" s="15">
        <v>6840</v>
      </c>
    </row>
    <row r="63" spans="2:22" x14ac:dyDescent="0.25">
      <c r="B63" s="15" t="s">
        <v>136</v>
      </c>
      <c r="C63" s="15" t="s">
        <v>159</v>
      </c>
      <c r="D63" s="15" t="s">
        <v>160</v>
      </c>
      <c r="E63" s="15" t="s">
        <v>186</v>
      </c>
      <c r="F63" s="15" t="s">
        <v>162</v>
      </c>
      <c r="G63" s="15" t="s">
        <v>133</v>
      </c>
      <c r="H63" s="15" t="s">
        <v>136</v>
      </c>
      <c r="I63" s="15" t="s">
        <v>139</v>
      </c>
      <c r="J63" s="15" t="s">
        <v>141</v>
      </c>
      <c r="M63" s="15">
        <v>58.588000000000001</v>
      </c>
      <c r="N63" s="15">
        <v>35.344000000000001</v>
      </c>
      <c r="O63" s="15">
        <v>0.42699999999999999</v>
      </c>
      <c r="P63" s="15">
        <v>53.265999999999998</v>
      </c>
      <c r="Q63" s="15">
        <v>35.249000000000002</v>
      </c>
      <c r="R63" s="15">
        <v>75.694000000000003</v>
      </c>
      <c r="S63" s="15">
        <v>5.4820000000000002</v>
      </c>
      <c r="T63" s="15">
        <v>10.039</v>
      </c>
      <c r="U63" s="15">
        <v>33.832999999999998</v>
      </c>
      <c r="V63" s="15">
        <v>6840</v>
      </c>
    </row>
    <row r="64" spans="2:22" x14ac:dyDescent="0.25">
      <c r="B64" s="15" t="s">
        <v>136</v>
      </c>
      <c r="C64" s="15" t="s">
        <v>159</v>
      </c>
      <c r="D64" s="15" t="s">
        <v>160</v>
      </c>
      <c r="E64" s="15" t="s">
        <v>187</v>
      </c>
      <c r="F64" s="15" t="s">
        <v>162</v>
      </c>
      <c r="G64" s="15" t="s">
        <v>133</v>
      </c>
      <c r="H64" s="15" t="s">
        <v>136</v>
      </c>
      <c r="I64" s="15" t="s">
        <v>139</v>
      </c>
      <c r="J64" s="15" t="s">
        <v>141</v>
      </c>
      <c r="M64" s="15">
        <v>48.936</v>
      </c>
      <c r="N64" s="15">
        <v>30.478999999999999</v>
      </c>
      <c r="O64" s="15">
        <v>0.371</v>
      </c>
      <c r="P64" s="15">
        <v>44.481999999999999</v>
      </c>
      <c r="Q64" s="15">
        <v>29.059000000000001</v>
      </c>
      <c r="R64" s="15">
        <v>63.371000000000002</v>
      </c>
      <c r="S64" s="15">
        <v>6.5060000000000002</v>
      </c>
      <c r="T64" s="15">
        <v>8.9060000000000006</v>
      </c>
      <c r="U64" s="15">
        <v>60.619</v>
      </c>
      <c r="V64" s="15">
        <v>6750</v>
      </c>
    </row>
    <row r="65" spans="2:22" x14ac:dyDescent="0.25">
      <c r="B65" s="15" t="s">
        <v>136</v>
      </c>
      <c r="C65" s="15" t="s">
        <v>159</v>
      </c>
      <c r="D65" s="15" t="s">
        <v>160</v>
      </c>
      <c r="E65" s="15" t="s">
        <v>188</v>
      </c>
      <c r="F65" s="15" t="s">
        <v>162</v>
      </c>
      <c r="G65" s="15" t="s">
        <v>133</v>
      </c>
      <c r="H65" s="15" t="s">
        <v>136</v>
      </c>
      <c r="I65" s="15" t="s">
        <v>139</v>
      </c>
      <c r="J65" s="15" t="s">
        <v>141</v>
      </c>
      <c r="M65" s="15">
        <v>46.856000000000002</v>
      </c>
      <c r="N65" s="15">
        <v>28.952999999999999</v>
      </c>
      <c r="O65" s="15">
        <v>0.35399999999999998</v>
      </c>
      <c r="P65" s="15">
        <v>42.296999999999997</v>
      </c>
      <c r="Q65" s="15">
        <v>27.803999999999998</v>
      </c>
      <c r="R65" s="15">
        <v>60.55</v>
      </c>
      <c r="S65" s="15">
        <v>6.9720000000000004</v>
      </c>
      <c r="T65" s="15">
        <v>8.5830000000000002</v>
      </c>
      <c r="U65" s="15">
        <v>90.710999999999999</v>
      </c>
      <c r="V65" s="15">
        <v>6700</v>
      </c>
    </row>
    <row r="66" spans="2:22" x14ac:dyDescent="0.25">
      <c r="B66" s="15" t="s">
        <v>136</v>
      </c>
      <c r="C66" s="15" t="s">
        <v>159</v>
      </c>
      <c r="D66" s="15" t="s">
        <v>160</v>
      </c>
      <c r="E66" s="15" t="s">
        <v>189</v>
      </c>
      <c r="F66" s="15" t="s">
        <v>162</v>
      </c>
      <c r="G66" s="15" t="s">
        <v>133</v>
      </c>
      <c r="H66" s="15" t="s">
        <v>136</v>
      </c>
      <c r="I66" s="15" t="s">
        <v>139</v>
      </c>
      <c r="J66" s="15" t="s">
        <v>141</v>
      </c>
      <c r="M66" s="15">
        <v>30.672999999999998</v>
      </c>
      <c r="N66" s="15">
        <v>22.108000000000001</v>
      </c>
      <c r="O66" s="15">
        <v>0.27100000000000002</v>
      </c>
      <c r="P66" s="15">
        <v>26.591000000000001</v>
      </c>
      <c r="Q66" s="15">
        <v>15.521000000000001</v>
      </c>
      <c r="R66" s="15">
        <v>40.994999999999997</v>
      </c>
      <c r="S66" s="15">
        <v>8.5719999999999992</v>
      </c>
      <c r="T66" s="15">
        <v>6.944</v>
      </c>
      <c r="U66" s="15">
        <v>162.70400000000001</v>
      </c>
      <c r="V66" s="15">
        <v>6670</v>
      </c>
    </row>
    <row r="67" spans="2:22" x14ac:dyDescent="0.25">
      <c r="B67" s="15" t="s">
        <v>136</v>
      </c>
      <c r="C67" s="15" t="s">
        <v>159</v>
      </c>
      <c r="D67" s="15" t="s">
        <v>160</v>
      </c>
      <c r="E67" s="15" t="s">
        <v>190</v>
      </c>
      <c r="F67" s="15" t="s">
        <v>162</v>
      </c>
      <c r="G67" s="15" t="s">
        <v>133</v>
      </c>
      <c r="H67" s="15" t="s">
        <v>136</v>
      </c>
      <c r="I67" s="15" t="s">
        <v>139</v>
      </c>
      <c r="J67" s="15" t="s">
        <v>141</v>
      </c>
      <c r="M67" s="15">
        <v>12.742000000000001</v>
      </c>
      <c r="N67" s="15">
        <v>11.484999999999999</v>
      </c>
      <c r="O67" s="15">
        <v>0.14099999999999999</v>
      </c>
      <c r="P67" s="15">
        <v>9.8209999999999997</v>
      </c>
      <c r="Q67" s="15">
        <v>5.266</v>
      </c>
      <c r="R67" s="15">
        <v>16.706</v>
      </c>
      <c r="S67" s="15">
        <v>12.454000000000001</v>
      </c>
      <c r="T67" s="15">
        <v>3.3929999999999998</v>
      </c>
      <c r="U67" s="15">
        <v>221.39500000000001</v>
      </c>
      <c r="V67" s="15">
        <v>6610</v>
      </c>
    </row>
    <row r="68" spans="2:22" x14ac:dyDescent="0.25">
      <c r="B68" s="15" t="s">
        <v>136</v>
      </c>
      <c r="C68" s="15" t="s">
        <v>159</v>
      </c>
      <c r="D68" s="15" t="s">
        <v>160</v>
      </c>
      <c r="E68" s="15" t="s">
        <v>191</v>
      </c>
      <c r="F68" s="15" t="s">
        <v>162</v>
      </c>
      <c r="G68" s="15" t="s">
        <v>133</v>
      </c>
      <c r="H68" s="15" t="s">
        <v>136</v>
      </c>
      <c r="I68" s="15" t="s">
        <v>139</v>
      </c>
      <c r="J68" s="15" t="s">
        <v>141</v>
      </c>
      <c r="M68" s="15">
        <v>6.9420000000000002</v>
      </c>
      <c r="N68" s="15">
        <v>6.6790000000000003</v>
      </c>
      <c r="O68" s="15">
        <v>8.2000000000000003E-2</v>
      </c>
      <c r="P68" s="15">
        <v>5.4180000000000001</v>
      </c>
      <c r="Q68" s="15">
        <v>3.028</v>
      </c>
      <c r="R68" s="15">
        <v>8.8979999999999997</v>
      </c>
      <c r="S68" s="15">
        <v>16.818000000000001</v>
      </c>
      <c r="T68" s="15">
        <v>1.17</v>
      </c>
      <c r="U68" s="15">
        <v>258.35199999999998</v>
      </c>
      <c r="V68" s="15">
        <v>6650</v>
      </c>
    </row>
    <row r="69" spans="2:22" x14ac:dyDescent="0.25">
      <c r="B69" s="15" t="s">
        <v>136</v>
      </c>
      <c r="C69" s="15" t="s">
        <v>159</v>
      </c>
      <c r="D69" s="15" t="s">
        <v>160</v>
      </c>
      <c r="E69" s="15" t="s">
        <v>192</v>
      </c>
      <c r="F69" s="15" t="s">
        <v>162</v>
      </c>
      <c r="G69" s="15" t="s">
        <v>133</v>
      </c>
      <c r="H69" s="15" t="s">
        <v>136</v>
      </c>
      <c r="I69" s="15" t="s">
        <v>139</v>
      </c>
      <c r="J69" s="15" t="s">
        <v>141</v>
      </c>
      <c r="M69" s="15">
        <v>6.9720000000000004</v>
      </c>
      <c r="N69" s="15">
        <v>6.8470000000000004</v>
      </c>
      <c r="O69" s="15">
        <v>8.4000000000000005E-2</v>
      </c>
      <c r="P69" s="15">
        <v>5.3869999999999996</v>
      </c>
      <c r="Q69" s="15">
        <v>2.972</v>
      </c>
      <c r="R69" s="15">
        <v>8.8539999999999992</v>
      </c>
      <c r="S69" s="15">
        <v>16.198</v>
      </c>
      <c r="T69" s="15">
        <v>0.83599999999999997</v>
      </c>
      <c r="U69" s="15">
        <v>198.59700000000001</v>
      </c>
      <c r="V69" s="15">
        <v>6630</v>
      </c>
    </row>
    <row r="70" spans="2:22" x14ac:dyDescent="0.25">
      <c r="B70" s="15" t="s">
        <v>136</v>
      </c>
      <c r="C70" s="15" t="s">
        <v>159</v>
      </c>
      <c r="D70" s="15" t="s">
        <v>160</v>
      </c>
      <c r="E70" s="15" t="s">
        <v>193</v>
      </c>
      <c r="F70" s="15" t="s">
        <v>162</v>
      </c>
      <c r="G70" s="15" t="s">
        <v>133</v>
      </c>
      <c r="H70" s="15" t="s">
        <v>136</v>
      </c>
      <c r="I70" s="15" t="s">
        <v>139</v>
      </c>
      <c r="J70" s="15" t="s">
        <v>141</v>
      </c>
      <c r="M70" s="15">
        <v>6.91</v>
      </c>
      <c r="N70" s="15">
        <v>6.7210000000000001</v>
      </c>
      <c r="O70" s="15">
        <v>8.3000000000000004E-2</v>
      </c>
      <c r="P70" s="15">
        <v>5.3630000000000004</v>
      </c>
      <c r="Q70" s="15">
        <v>3.0030000000000001</v>
      </c>
      <c r="R70" s="15">
        <v>8.718</v>
      </c>
      <c r="S70" s="15">
        <v>16.355</v>
      </c>
      <c r="T70" s="15">
        <v>0.85899999999999999</v>
      </c>
      <c r="U70" s="15">
        <v>169.381</v>
      </c>
      <c r="V70" s="15">
        <v>6630</v>
      </c>
    </row>
    <row r="71" spans="2:22" x14ac:dyDescent="0.25">
      <c r="B71" s="15" t="s">
        <v>136</v>
      </c>
      <c r="C71" s="15" t="s">
        <v>159</v>
      </c>
      <c r="D71" s="15" t="s">
        <v>160</v>
      </c>
      <c r="E71" s="15" t="s">
        <v>194</v>
      </c>
      <c r="F71" s="15" t="s">
        <v>162</v>
      </c>
      <c r="G71" s="15" t="s">
        <v>133</v>
      </c>
      <c r="H71" s="15" t="s">
        <v>136</v>
      </c>
      <c r="I71" s="15" t="s">
        <v>139</v>
      </c>
      <c r="J71" s="15" t="s">
        <v>141</v>
      </c>
      <c r="M71" s="15">
        <v>8.0139999999999993</v>
      </c>
      <c r="N71" s="15">
        <v>7.4850000000000003</v>
      </c>
      <c r="O71" s="15">
        <v>9.1999999999999998E-2</v>
      </c>
      <c r="P71" s="15">
        <v>6.1479999999999997</v>
      </c>
      <c r="Q71" s="15">
        <v>3.35</v>
      </c>
      <c r="R71" s="15">
        <v>10.413</v>
      </c>
      <c r="S71" s="15">
        <v>16.763000000000002</v>
      </c>
      <c r="T71" s="15">
        <v>0.997</v>
      </c>
      <c r="U71" s="15">
        <v>130.154</v>
      </c>
      <c r="V71" s="15">
        <v>6560</v>
      </c>
    </row>
    <row r="72" spans="2:22" x14ac:dyDescent="0.25">
      <c r="B72" s="15" t="s">
        <v>136</v>
      </c>
      <c r="C72" s="15" t="s">
        <v>159</v>
      </c>
      <c r="D72" s="15" t="s">
        <v>160</v>
      </c>
      <c r="E72" s="15" t="s">
        <v>195</v>
      </c>
      <c r="F72" s="15" t="s">
        <v>162</v>
      </c>
      <c r="G72" s="15" t="s">
        <v>133</v>
      </c>
      <c r="H72" s="15" t="s">
        <v>136</v>
      </c>
      <c r="I72" s="15" t="s">
        <v>139</v>
      </c>
      <c r="J72" s="15" t="s">
        <v>141</v>
      </c>
      <c r="M72" s="15">
        <v>21.62</v>
      </c>
      <c r="N72" s="15">
        <v>16.718</v>
      </c>
      <c r="O72" s="15">
        <v>0.20699999999999999</v>
      </c>
      <c r="P72" s="15">
        <v>18.103000000000002</v>
      </c>
      <c r="Q72" s="15">
        <v>10.302</v>
      </c>
      <c r="R72" s="15">
        <v>28.827000000000002</v>
      </c>
      <c r="S72" s="15">
        <v>12.368</v>
      </c>
      <c r="T72" s="15">
        <v>3.5110000000000001</v>
      </c>
      <c r="U72" s="15">
        <v>72.325999999999993</v>
      </c>
      <c r="V72" s="15">
        <v>6540</v>
      </c>
    </row>
    <row r="73" spans="2:22" x14ac:dyDescent="0.25">
      <c r="B73" s="15" t="s">
        <v>136</v>
      </c>
      <c r="C73" s="15" t="s">
        <v>159</v>
      </c>
      <c r="D73" s="15" t="s">
        <v>160</v>
      </c>
      <c r="E73" s="15" t="s">
        <v>196</v>
      </c>
      <c r="F73" s="15" t="s">
        <v>162</v>
      </c>
      <c r="G73" s="15" t="s">
        <v>133</v>
      </c>
      <c r="H73" s="15" t="s">
        <v>136</v>
      </c>
      <c r="I73" s="15" t="s">
        <v>139</v>
      </c>
      <c r="J73" s="15" t="s">
        <v>141</v>
      </c>
      <c r="M73" s="15">
        <v>46.375999999999998</v>
      </c>
      <c r="N73" s="15">
        <v>29.135000000000002</v>
      </c>
      <c r="O73" s="15">
        <v>0.35899999999999999</v>
      </c>
      <c r="P73" s="15">
        <v>41.896999999999998</v>
      </c>
      <c r="Q73" s="15">
        <v>27.035</v>
      </c>
      <c r="R73" s="15">
        <v>60.18</v>
      </c>
      <c r="S73" s="15">
        <v>7.7389999999999999</v>
      </c>
      <c r="T73" s="15">
        <v>7.7880000000000003</v>
      </c>
      <c r="U73" s="15">
        <v>38.030999999999999</v>
      </c>
      <c r="V73" s="15">
        <v>6570</v>
      </c>
    </row>
    <row r="74" spans="2:22" x14ac:dyDescent="0.25">
      <c r="B74" s="15" t="s">
        <v>136</v>
      </c>
      <c r="C74" s="15" t="s">
        <v>159</v>
      </c>
      <c r="D74" s="15" t="s">
        <v>160</v>
      </c>
      <c r="E74" s="15" t="s">
        <v>197</v>
      </c>
      <c r="F74" s="15" t="s">
        <v>162</v>
      </c>
      <c r="G74" s="15" t="s">
        <v>133</v>
      </c>
      <c r="H74" s="15" t="s">
        <v>136</v>
      </c>
      <c r="I74" s="15" t="s">
        <v>139</v>
      </c>
      <c r="J74" s="15" t="s">
        <v>141</v>
      </c>
      <c r="M74" s="15">
        <v>53.738999999999997</v>
      </c>
      <c r="N74" s="15">
        <v>32.284999999999997</v>
      </c>
      <c r="O74" s="15">
        <v>0.39800000000000002</v>
      </c>
      <c r="P74" s="15">
        <v>49.122999999999998</v>
      </c>
      <c r="Q74" s="15">
        <v>32.579000000000001</v>
      </c>
      <c r="R74" s="15">
        <v>68.896000000000001</v>
      </c>
      <c r="S74" s="15">
        <v>7.54</v>
      </c>
      <c r="T74" s="15">
        <v>8.1319999999999997</v>
      </c>
      <c r="U74" s="15">
        <v>20.315000000000001</v>
      </c>
      <c r="V74" s="15">
        <v>6590</v>
      </c>
    </row>
  </sheetData>
  <mergeCells count="1">
    <mergeCell ref="B1:V1"/>
  </mergeCells>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V146"/>
  <sheetViews>
    <sheetView zoomScale="85" zoomScaleNormal="85" workbookViewId="0">
      <selection activeCell="B1" sqref="B1:V1"/>
    </sheetView>
  </sheetViews>
  <sheetFormatPr defaultColWidth="16" defaultRowHeight="15" x14ac:dyDescent="0.25"/>
  <cols>
    <col min="1" max="1" width="22.7109375" style="18" customWidth="1"/>
    <col min="2" max="2" width="19.42578125" style="15" customWidth="1"/>
    <col min="3" max="3" width="17.5703125" style="15" customWidth="1"/>
    <col min="4" max="4" width="16" style="15"/>
    <col min="5" max="5" width="17.5703125" style="15" customWidth="1"/>
    <col min="6" max="6" width="17.28515625" style="15" customWidth="1"/>
    <col min="7" max="7" width="28.140625" style="15" customWidth="1"/>
    <col min="8" max="8" width="27.140625" style="15" customWidth="1"/>
    <col min="9" max="9" width="24.5703125" style="15" customWidth="1"/>
    <col min="10" max="10" width="16" style="15"/>
    <col min="11" max="11" width="24.5703125" style="15" customWidth="1"/>
    <col min="12" max="13" width="16" style="15"/>
    <col min="14" max="14" width="17.7109375" style="15" customWidth="1"/>
    <col min="15" max="15" width="18.85546875" style="15" customWidth="1"/>
    <col min="16" max="16" width="18" style="15" customWidth="1"/>
    <col min="17" max="17" width="16" style="15"/>
    <col min="18" max="18" width="19" style="15" customWidth="1"/>
    <col min="19" max="19" width="16" style="15"/>
    <col min="20" max="20" width="18.7109375" style="15" customWidth="1"/>
    <col min="21" max="21" width="16" style="15"/>
    <col min="22" max="22" width="18.42578125" style="15" customWidth="1"/>
    <col min="23" max="16384" width="16" style="15"/>
  </cols>
  <sheetData>
    <row r="1" spans="1:22" ht="38.25" customHeight="1" x14ac:dyDescent="0.25">
      <c r="A1" s="37" t="str">
        <f>HYPERLINK("#Contents!A1","Return to table of contents")</f>
        <v>Return to table of contents</v>
      </c>
      <c r="B1" s="47" t="s">
        <v>360</v>
      </c>
      <c r="C1" s="47"/>
      <c r="D1" s="47"/>
      <c r="E1" s="47"/>
      <c r="F1" s="47"/>
      <c r="G1" s="47"/>
      <c r="H1" s="47"/>
      <c r="I1" s="47"/>
      <c r="J1" s="47"/>
      <c r="K1" s="47"/>
      <c r="L1" s="47"/>
      <c r="M1" s="47"/>
      <c r="N1" s="47"/>
      <c r="O1" s="47"/>
      <c r="P1" s="47"/>
      <c r="Q1" s="47"/>
      <c r="R1" s="47"/>
      <c r="S1" s="47"/>
      <c r="T1" s="47"/>
      <c r="U1" s="47"/>
      <c r="V1" s="48"/>
    </row>
    <row r="2" spans="1:22" ht="30" x14ac:dyDescent="0.25">
      <c r="A2" s="19"/>
      <c r="B2" s="5" t="s">
        <v>120</v>
      </c>
      <c r="C2" s="5" t="s">
        <v>123</v>
      </c>
      <c r="D2" s="5" t="s">
        <v>126</v>
      </c>
      <c r="E2" s="5" t="s">
        <v>127</v>
      </c>
      <c r="F2" s="5" t="s">
        <v>128</v>
      </c>
      <c r="G2" s="5" t="s">
        <v>131</v>
      </c>
      <c r="H2" s="5" t="s">
        <v>134</v>
      </c>
      <c r="I2" s="5" t="s">
        <v>137</v>
      </c>
      <c r="J2" s="5" t="s">
        <v>140</v>
      </c>
      <c r="K2" s="5" t="s">
        <v>142</v>
      </c>
      <c r="L2" s="5" t="s">
        <v>145</v>
      </c>
      <c r="M2" s="5" t="s">
        <v>147</v>
      </c>
      <c r="N2" s="5" t="s">
        <v>149</v>
      </c>
      <c r="O2" s="5" t="s">
        <v>150</v>
      </c>
      <c r="P2" s="5" t="s">
        <v>151</v>
      </c>
      <c r="Q2" s="5" t="s">
        <v>152</v>
      </c>
      <c r="R2" s="5" t="s">
        <v>153</v>
      </c>
      <c r="S2" s="5" t="s">
        <v>154</v>
      </c>
      <c r="T2" s="5" t="s">
        <v>155</v>
      </c>
      <c r="U2" s="5" t="s">
        <v>156</v>
      </c>
      <c r="V2" s="5" t="s">
        <v>158</v>
      </c>
    </row>
    <row r="3" spans="1:22" x14ac:dyDescent="0.25">
      <c r="A3" s="19"/>
      <c r="B3" s="15" t="s">
        <v>122</v>
      </c>
      <c r="C3" s="15" t="s">
        <v>207</v>
      </c>
      <c r="D3" s="15" t="s">
        <v>208</v>
      </c>
      <c r="E3" s="15">
        <v>2023</v>
      </c>
      <c r="F3" s="15" t="s">
        <v>162</v>
      </c>
      <c r="G3" s="15" t="s">
        <v>133</v>
      </c>
      <c r="H3" s="15" t="s">
        <v>136</v>
      </c>
      <c r="I3" s="15" t="s">
        <v>139</v>
      </c>
      <c r="J3" s="15" t="s">
        <v>141</v>
      </c>
      <c r="K3" s="15" t="s">
        <v>329</v>
      </c>
      <c r="L3" s="15" t="s">
        <v>141</v>
      </c>
      <c r="M3" s="15">
        <v>0.25</v>
      </c>
      <c r="N3" s="15">
        <v>0.24</v>
      </c>
      <c r="O3" s="15">
        <v>3.0000000000000001E-3</v>
      </c>
      <c r="P3" s="15">
        <v>0.188</v>
      </c>
      <c r="Q3" s="15">
        <v>0.11899999999999999</v>
      </c>
      <c r="R3" s="15">
        <v>0.30299999999999999</v>
      </c>
      <c r="S3" s="15">
        <v>9.8729999999999993</v>
      </c>
      <c r="U3" s="15">
        <v>-1.0999999999999999E-2</v>
      </c>
      <c r="V3" s="15">
        <v>6370</v>
      </c>
    </row>
    <row r="4" spans="1:22" x14ac:dyDescent="0.25">
      <c r="B4" s="15" t="s">
        <v>122</v>
      </c>
      <c r="C4" s="15" t="s">
        <v>207</v>
      </c>
      <c r="D4" s="15" t="s">
        <v>208</v>
      </c>
      <c r="E4" s="15">
        <v>2023</v>
      </c>
      <c r="F4" s="15" t="s">
        <v>162</v>
      </c>
      <c r="G4" s="15" t="s">
        <v>133</v>
      </c>
      <c r="H4" s="15" t="s">
        <v>136</v>
      </c>
      <c r="I4" s="15" t="s">
        <v>139</v>
      </c>
      <c r="J4" s="15" t="s">
        <v>141</v>
      </c>
      <c r="K4" s="15" t="s">
        <v>329</v>
      </c>
      <c r="L4" s="15" t="s">
        <v>354</v>
      </c>
      <c r="M4" s="15">
        <v>0.247</v>
      </c>
      <c r="N4" s="15">
        <v>0.23699999999999999</v>
      </c>
      <c r="O4" s="15">
        <v>1.7999999999999999E-2</v>
      </c>
      <c r="P4" s="15">
        <v>0.16800000000000001</v>
      </c>
      <c r="Q4" s="15">
        <v>0.108</v>
      </c>
      <c r="R4" s="15">
        <v>0.30099999999999999</v>
      </c>
      <c r="S4" s="15">
        <v>9.6850000000000005</v>
      </c>
      <c r="U4" s="15">
        <v>-1.0999999999999999E-2</v>
      </c>
      <c r="V4" s="15">
        <v>180</v>
      </c>
    </row>
    <row r="5" spans="1:22" x14ac:dyDescent="0.25">
      <c r="B5" s="15" t="s">
        <v>122</v>
      </c>
      <c r="C5" s="15" t="s">
        <v>207</v>
      </c>
      <c r="D5" s="15" t="s">
        <v>208</v>
      </c>
      <c r="E5" s="15">
        <v>2023</v>
      </c>
      <c r="F5" s="15" t="s">
        <v>162</v>
      </c>
      <c r="G5" s="15" t="s">
        <v>133</v>
      </c>
      <c r="H5" s="15" t="s">
        <v>136</v>
      </c>
      <c r="I5" s="15" t="s">
        <v>139</v>
      </c>
      <c r="J5" s="15" t="s">
        <v>141</v>
      </c>
      <c r="K5" s="15" t="s">
        <v>329</v>
      </c>
      <c r="L5" s="15" t="s">
        <v>330</v>
      </c>
      <c r="M5" s="15">
        <v>0.73099999999999998</v>
      </c>
      <c r="N5" s="15">
        <v>1.0209999999999999</v>
      </c>
      <c r="O5" s="15">
        <v>6.7000000000000004E-2</v>
      </c>
      <c r="P5" s="15">
        <v>0.378</v>
      </c>
      <c r="Q5" s="15">
        <v>0.21299999999999999</v>
      </c>
      <c r="R5" s="15">
        <v>0.86199999999999999</v>
      </c>
      <c r="S5" s="15">
        <v>9.8460000000000001</v>
      </c>
      <c r="U5" s="15">
        <v>-1.0999999999999999E-2</v>
      </c>
      <c r="V5" s="15">
        <v>230</v>
      </c>
    </row>
    <row r="6" spans="1:22" x14ac:dyDescent="0.25">
      <c r="B6" s="15" t="s">
        <v>122</v>
      </c>
      <c r="C6" s="15" t="s">
        <v>207</v>
      </c>
      <c r="D6" s="15" t="s">
        <v>209</v>
      </c>
      <c r="E6" s="15">
        <v>2023</v>
      </c>
      <c r="F6" s="15" t="s">
        <v>162</v>
      </c>
      <c r="G6" s="15" t="s">
        <v>133</v>
      </c>
      <c r="H6" s="15" t="s">
        <v>136</v>
      </c>
      <c r="I6" s="15" t="s">
        <v>139</v>
      </c>
      <c r="J6" s="15" t="s">
        <v>141</v>
      </c>
      <c r="K6" s="15" t="s">
        <v>329</v>
      </c>
      <c r="L6" s="15" t="s">
        <v>141</v>
      </c>
      <c r="M6" s="15">
        <v>0.22900000000000001</v>
      </c>
      <c r="N6" s="15">
        <v>0.23300000000000001</v>
      </c>
      <c r="O6" s="15">
        <v>3.0000000000000001E-3</v>
      </c>
      <c r="P6" s="15">
        <v>0.16800000000000001</v>
      </c>
      <c r="Q6" s="15">
        <v>0.106</v>
      </c>
      <c r="R6" s="15">
        <v>0.27100000000000002</v>
      </c>
      <c r="S6" s="15">
        <v>9.8789999999999996</v>
      </c>
      <c r="U6" s="15">
        <v>-1.0999999999999999E-2</v>
      </c>
      <c r="V6" s="15">
        <v>6380</v>
      </c>
    </row>
    <row r="7" spans="1:22" x14ac:dyDescent="0.25">
      <c r="B7" s="15" t="s">
        <v>122</v>
      </c>
      <c r="C7" s="15" t="s">
        <v>207</v>
      </c>
      <c r="D7" s="15" t="s">
        <v>209</v>
      </c>
      <c r="E7" s="15">
        <v>2023</v>
      </c>
      <c r="F7" s="15" t="s">
        <v>162</v>
      </c>
      <c r="G7" s="15" t="s">
        <v>133</v>
      </c>
      <c r="H7" s="15" t="s">
        <v>136</v>
      </c>
      <c r="I7" s="15" t="s">
        <v>139</v>
      </c>
      <c r="J7" s="15" t="s">
        <v>141</v>
      </c>
      <c r="K7" s="15" t="s">
        <v>329</v>
      </c>
      <c r="L7" s="15" t="s">
        <v>354</v>
      </c>
      <c r="M7" s="15">
        <v>0.22600000000000001</v>
      </c>
      <c r="N7" s="15">
        <v>0.214</v>
      </c>
      <c r="O7" s="15">
        <v>1.6E-2</v>
      </c>
      <c r="P7" s="15">
        <v>0.151</v>
      </c>
      <c r="Q7" s="15">
        <v>9.7000000000000003E-2</v>
      </c>
      <c r="R7" s="15">
        <v>0.26300000000000001</v>
      </c>
      <c r="S7" s="15">
        <v>9.6890000000000001</v>
      </c>
      <c r="U7" s="15">
        <v>-1.0999999999999999E-2</v>
      </c>
      <c r="V7" s="15">
        <v>180</v>
      </c>
    </row>
    <row r="8" spans="1:22" x14ac:dyDescent="0.25">
      <c r="B8" s="15" t="s">
        <v>122</v>
      </c>
      <c r="C8" s="15" t="s">
        <v>207</v>
      </c>
      <c r="D8" s="15" t="s">
        <v>209</v>
      </c>
      <c r="E8" s="15">
        <v>2023</v>
      </c>
      <c r="F8" s="15" t="s">
        <v>162</v>
      </c>
      <c r="G8" s="15" t="s">
        <v>133</v>
      </c>
      <c r="H8" s="15" t="s">
        <v>136</v>
      </c>
      <c r="I8" s="15" t="s">
        <v>139</v>
      </c>
      <c r="J8" s="15" t="s">
        <v>141</v>
      </c>
      <c r="K8" s="15" t="s">
        <v>329</v>
      </c>
      <c r="L8" s="15" t="s">
        <v>330</v>
      </c>
      <c r="M8" s="15">
        <v>0.73799999999999999</v>
      </c>
      <c r="N8" s="15">
        <v>1.0329999999999999</v>
      </c>
      <c r="O8" s="15">
        <v>6.8000000000000005E-2</v>
      </c>
      <c r="P8" s="15">
        <v>0.35</v>
      </c>
      <c r="Q8" s="15">
        <v>0.19400000000000001</v>
      </c>
      <c r="R8" s="15">
        <v>0.89900000000000002</v>
      </c>
      <c r="S8" s="15">
        <v>9.8520000000000003</v>
      </c>
      <c r="U8" s="15">
        <v>-1.0999999999999999E-2</v>
      </c>
      <c r="V8" s="15">
        <v>230</v>
      </c>
    </row>
    <row r="9" spans="1:22" x14ac:dyDescent="0.25">
      <c r="B9" s="15" t="s">
        <v>122</v>
      </c>
      <c r="C9" s="15" t="s">
        <v>207</v>
      </c>
      <c r="D9" s="15" t="s">
        <v>210</v>
      </c>
      <c r="E9" s="15">
        <v>2023</v>
      </c>
      <c r="F9" s="15" t="s">
        <v>162</v>
      </c>
      <c r="G9" s="15" t="s">
        <v>133</v>
      </c>
      <c r="H9" s="15" t="s">
        <v>136</v>
      </c>
      <c r="I9" s="15" t="s">
        <v>139</v>
      </c>
      <c r="J9" s="15" t="s">
        <v>141</v>
      </c>
      <c r="K9" s="15" t="s">
        <v>329</v>
      </c>
      <c r="L9" s="15" t="s">
        <v>141</v>
      </c>
      <c r="M9" s="15">
        <v>0.221</v>
      </c>
      <c r="N9" s="15">
        <v>0.28399999999999997</v>
      </c>
      <c r="O9" s="15">
        <v>4.0000000000000001E-3</v>
      </c>
      <c r="P9" s="15">
        <v>0.153</v>
      </c>
      <c r="Q9" s="15">
        <v>9.8000000000000004E-2</v>
      </c>
      <c r="R9" s="15">
        <v>0.248</v>
      </c>
      <c r="S9" s="15">
        <v>9.6430000000000007</v>
      </c>
      <c r="U9" s="15">
        <v>-1.0999999999999999E-2</v>
      </c>
      <c r="V9" s="15">
        <v>6370</v>
      </c>
    </row>
    <row r="10" spans="1:22" x14ac:dyDescent="0.25">
      <c r="B10" s="15" t="s">
        <v>122</v>
      </c>
      <c r="C10" s="15" t="s">
        <v>207</v>
      </c>
      <c r="D10" s="15" t="s">
        <v>210</v>
      </c>
      <c r="E10" s="15">
        <v>2023</v>
      </c>
      <c r="F10" s="15" t="s">
        <v>162</v>
      </c>
      <c r="G10" s="15" t="s">
        <v>133</v>
      </c>
      <c r="H10" s="15" t="s">
        <v>136</v>
      </c>
      <c r="I10" s="15" t="s">
        <v>139</v>
      </c>
      <c r="J10" s="15" t="s">
        <v>141</v>
      </c>
      <c r="K10" s="15" t="s">
        <v>329</v>
      </c>
      <c r="L10" s="15" t="s">
        <v>354</v>
      </c>
      <c r="M10" s="15">
        <v>0.20799999999999999</v>
      </c>
      <c r="N10" s="15">
        <v>0.19600000000000001</v>
      </c>
      <c r="O10" s="15">
        <v>1.4999999999999999E-2</v>
      </c>
      <c r="P10" s="15">
        <v>0.14199999999999999</v>
      </c>
      <c r="Q10" s="15">
        <v>9.0999999999999998E-2</v>
      </c>
      <c r="R10" s="15">
        <v>0.23200000000000001</v>
      </c>
      <c r="S10" s="15">
        <v>9.4450000000000003</v>
      </c>
      <c r="U10" s="15">
        <v>-1.0999999999999999E-2</v>
      </c>
      <c r="V10" s="15">
        <v>180</v>
      </c>
    </row>
    <row r="11" spans="1:22" x14ac:dyDescent="0.25">
      <c r="B11" s="15" t="s">
        <v>122</v>
      </c>
      <c r="C11" s="15" t="s">
        <v>207</v>
      </c>
      <c r="D11" s="15" t="s">
        <v>210</v>
      </c>
      <c r="E11" s="15">
        <v>2023</v>
      </c>
      <c r="F11" s="15" t="s">
        <v>162</v>
      </c>
      <c r="G11" s="15" t="s">
        <v>133</v>
      </c>
      <c r="H11" s="15" t="s">
        <v>136</v>
      </c>
      <c r="I11" s="15" t="s">
        <v>139</v>
      </c>
      <c r="J11" s="15" t="s">
        <v>141</v>
      </c>
      <c r="K11" s="15" t="s">
        <v>329</v>
      </c>
      <c r="L11" s="15" t="s">
        <v>330</v>
      </c>
      <c r="M11" s="15">
        <v>1.034</v>
      </c>
      <c r="N11" s="15">
        <v>1.2969999999999999</v>
      </c>
      <c r="O11" s="15">
        <v>8.5999999999999993E-2</v>
      </c>
      <c r="P11" s="15">
        <v>0.45300000000000001</v>
      </c>
      <c r="Q11" s="15">
        <v>0.192</v>
      </c>
      <c r="R11" s="15">
        <v>1.587</v>
      </c>
      <c r="S11" s="15">
        <v>9.6159999999999997</v>
      </c>
      <c r="U11" s="15">
        <v>-1.0999999999999999E-2</v>
      </c>
      <c r="V11" s="15">
        <v>230</v>
      </c>
    </row>
    <row r="12" spans="1:22" x14ac:dyDescent="0.25">
      <c r="B12" s="15" t="s">
        <v>122</v>
      </c>
      <c r="C12" s="15" t="s">
        <v>207</v>
      </c>
      <c r="D12" s="15" t="s">
        <v>211</v>
      </c>
      <c r="E12" s="15">
        <v>2023</v>
      </c>
      <c r="F12" s="15" t="s">
        <v>162</v>
      </c>
      <c r="G12" s="15" t="s">
        <v>133</v>
      </c>
      <c r="H12" s="15" t="s">
        <v>136</v>
      </c>
      <c r="I12" s="15" t="s">
        <v>139</v>
      </c>
      <c r="J12" s="15" t="s">
        <v>141</v>
      </c>
      <c r="K12" s="15" t="s">
        <v>329</v>
      </c>
      <c r="L12" s="15" t="s">
        <v>141</v>
      </c>
      <c r="M12" s="15">
        <v>0.20799999999999999</v>
      </c>
      <c r="N12" s="15">
        <v>0.27800000000000002</v>
      </c>
      <c r="O12" s="15">
        <v>3.0000000000000001E-3</v>
      </c>
      <c r="P12" s="15">
        <v>0.14299999999999999</v>
      </c>
      <c r="Q12" s="15">
        <v>9.1999999999999998E-2</v>
      </c>
      <c r="R12" s="15">
        <v>0.23200000000000001</v>
      </c>
      <c r="S12" s="15">
        <v>9.6430000000000007</v>
      </c>
      <c r="U12" s="15">
        <v>-1.0999999999999999E-2</v>
      </c>
      <c r="V12" s="15">
        <v>6370</v>
      </c>
    </row>
    <row r="13" spans="1:22" x14ac:dyDescent="0.25">
      <c r="B13" s="15" t="s">
        <v>122</v>
      </c>
      <c r="C13" s="15" t="s">
        <v>207</v>
      </c>
      <c r="D13" s="15" t="s">
        <v>211</v>
      </c>
      <c r="E13" s="15">
        <v>2023</v>
      </c>
      <c r="F13" s="15" t="s">
        <v>162</v>
      </c>
      <c r="G13" s="15" t="s">
        <v>133</v>
      </c>
      <c r="H13" s="15" t="s">
        <v>136</v>
      </c>
      <c r="I13" s="15" t="s">
        <v>139</v>
      </c>
      <c r="J13" s="15" t="s">
        <v>141</v>
      </c>
      <c r="K13" s="15" t="s">
        <v>329</v>
      </c>
      <c r="L13" s="15" t="s">
        <v>354</v>
      </c>
      <c r="M13" s="15">
        <v>0.19600000000000001</v>
      </c>
      <c r="N13" s="15">
        <v>0.187</v>
      </c>
      <c r="O13" s="15">
        <v>1.4E-2</v>
      </c>
      <c r="P13" s="15">
        <v>0.13500000000000001</v>
      </c>
      <c r="Q13" s="15">
        <v>8.5000000000000006E-2</v>
      </c>
      <c r="R13" s="15">
        <v>0.219</v>
      </c>
      <c r="S13" s="15">
        <v>9.4450000000000003</v>
      </c>
      <c r="U13" s="15">
        <v>-1.0999999999999999E-2</v>
      </c>
      <c r="V13" s="15">
        <v>180</v>
      </c>
    </row>
    <row r="14" spans="1:22" x14ac:dyDescent="0.25">
      <c r="B14" s="15" t="s">
        <v>122</v>
      </c>
      <c r="C14" s="15" t="s">
        <v>207</v>
      </c>
      <c r="D14" s="15" t="s">
        <v>211</v>
      </c>
      <c r="E14" s="15">
        <v>2023</v>
      </c>
      <c r="F14" s="15" t="s">
        <v>162</v>
      </c>
      <c r="G14" s="15" t="s">
        <v>133</v>
      </c>
      <c r="H14" s="15" t="s">
        <v>136</v>
      </c>
      <c r="I14" s="15" t="s">
        <v>139</v>
      </c>
      <c r="J14" s="15" t="s">
        <v>141</v>
      </c>
      <c r="K14" s="15" t="s">
        <v>329</v>
      </c>
      <c r="L14" s="15" t="s">
        <v>330</v>
      </c>
      <c r="M14" s="15">
        <v>1.014</v>
      </c>
      <c r="N14" s="15">
        <v>1.2350000000000001</v>
      </c>
      <c r="O14" s="15">
        <v>8.1000000000000003E-2</v>
      </c>
      <c r="P14" s="15">
        <v>0.45800000000000002</v>
      </c>
      <c r="Q14" s="15">
        <v>0.187</v>
      </c>
      <c r="R14" s="15">
        <v>1.5349999999999999</v>
      </c>
      <c r="S14" s="15">
        <v>9.6159999999999997</v>
      </c>
      <c r="U14" s="15">
        <v>-1.0999999999999999E-2</v>
      </c>
      <c r="V14" s="15">
        <v>230</v>
      </c>
    </row>
    <row r="15" spans="1:22" x14ac:dyDescent="0.25">
      <c r="B15" s="15" t="s">
        <v>122</v>
      </c>
      <c r="C15" s="15" t="s">
        <v>207</v>
      </c>
      <c r="D15" s="15" t="s">
        <v>212</v>
      </c>
      <c r="E15" s="15">
        <v>2023</v>
      </c>
      <c r="F15" s="15" t="s">
        <v>162</v>
      </c>
      <c r="G15" s="15" t="s">
        <v>133</v>
      </c>
      <c r="H15" s="15" t="s">
        <v>136</v>
      </c>
      <c r="I15" s="15" t="s">
        <v>139</v>
      </c>
      <c r="J15" s="15" t="s">
        <v>141</v>
      </c>
      <c r="K15" s="15" t="s">
        <v>329</v>
      </c>
      <c r="L15" s="15" t="s">
        <v>141</v>
      </c>
      <c r="M15" s="15">
        <v>0.19700000000000001</v>
      </c>
      <c r="N15" s="15">
        <v>0.26100000000000001</v>
      </c>
      <c r="O15" s="15">
        <v>3.0000000000000001E-3</v>
      </c>
      <c r="P15" s="15">
        <v>0.13700000000000001</v>
      </c>
      <c r="Q15" s="15">
        <v>8.7999999999999995E-2</v>
      </c>
      <c r="R15" s="15">
        <v>0.218</v>
      </c>
      <c r="S15" s="15">
        <v>9.4489999999999998</v>
      </c>
      <c r="U15" s="15">
        <v>-1.0999999999999999E-2</v>
      </c>
      <c r="V15" s="15">
        <v>6370</v>
      </c>
    </row>
    <row r="16" spans="1:22" x14ac:dyDescent="0.25">
      <c r="B16" s="15" t="s">
        <v>122</v>
      </c>
      <c r="C16" s="15" t="s">
        <v>207</v>
      </c>
      <c r="D16" s="15" t="s">
        <v>212</v>
      </c>
      <c r="E16" s="15">
        <v>2023</v>
      </c>
      <c r="F16" s="15" t="s">
        <v>162</v>
      </c>
      <c r="G16" s="15" t="s">
        <v>133</v>
      </c>
      <c r="H16" s="15" t="s">
        <v>136</v>
      </c>
      <c r="I16" s="15" t="s">
        <v>139</v>
      </c>
      <c r="J16" s="15" t="s">
        <v>141</v>
      </c>
      <c r="K16" s="15" t="s">
        <v>329</v>
      </c>
      <c r="L16" s="15" t="s">
        <v>354</v>
      </c>
      <c r="M16" s="15">
        <v>0.185</v>
      </c>
      <c r="N16" s="15">
        <v>0.17599999999999999</v>
      </c>
      <c r="O16" s="15">
        <v>1.2999999999999999E-2</v>
      </c>
      <c r="P16" s="15">
        <v>0.126</v>
      </c>
      <c r="Q16" s="15">
        <v>8.3000000000000004E-2</v>
      </c>
      <c r="R16" s="15">
        <v>0.21299999999999999</v>
      </c>
      <c r="S16" s="15">
        <v>9.2469999999999999</v>
      </c>
      <c r="U16" s="15">
        <v>-1.0999999999999999E-2</v>
      </c>
      <c r="V16" s="15">
        <v>180</v>
      </c>
    </row>
    <row r="17" spans="2:22" x14ac:dyDescent="0.25">
      <c r="B17" s="15" t="s">
        <v>122</v>
      </c>
      <c r="C17" s="15" t="s">
        <v>207</v>
      </c>
      <c r="D17" s="15" t="s">
        <v>212</v>
      </c>
      <c r="E17" s="15">
        <v>2023</v>
      </c>
      <c r="F17" s="15" t="s">
        <v>162</v>
      </c>
      <c r="G17" s="15" t="s">
        <v>133</v>
      </c>
      <c r="H17" s="15" t="s">
        <v>136</v>
      </c>
      <c r="I17" s="15" t="s">
        <v>139</v>
      </c>
      <c r="J17" s="15" t="s">
        <v>141</v>
      </c>
      <c r="K17" s="15" t="s">
        <v>329</v>
      </c>
      <c r="L17" s="15" t="s">
        <v>330</v>
      </c>
      <c r="M17" s="15">
        <v>0.96799999999999997</v>
      </c>
      <c r="N17" s="15">
        <v>1.153</v>
      </c>
      <c r="O17" s="15">
        <v>7.5999999999999998E-2</v>
      </c>
      <c r="P17" s="15">
        <v>0.46200000000000002</v>
      </c>
      <c r="Q17" s="15">
        <v>0.20399999999999999</v>
      </c>
      <c r="R17" s="15">
        <v>1.456</v>
      </c>
      <c r="S17" s="15">
        <v>9.42</v>
      </c>
      <c r="U17" s="15">
        <v>-1.0999999999999999E-2</v>
      </c>
      <c r="V17" s="15">
        <v>230</v>
      </c>
    </row>
    <row r="18" spans="2:22" x14ac:dyDescent="0.25">
      <c r="B18" s="15" t="s">
        <v>122</v>
      </c>
      <c r="C18" s="15" t="s">
        <v>207</v>
      </c>
      <c r="D18" s="15" t="s">
        <v>213</v>
      </c>
      <c r="E18" s="15">
        <v>2023</v>
      </c>
      <c r="F18" s="15" t="s">
        <v>162</v>
      </c>
      <c r="G18" s="15" t="s">
        <v>133</v>
      </c>
      <c r="H18" s="15" t="s">
        <v>136</v>
      </c>
      <c r="I18" s="15" t="s">
        <v>139</v>
      </c>
      <c r="J18" s="15" t="s">
        <v>141</v>
      </c>
      <c r="K18" s="15" t="s">
        <v>329</v>
      </c>
      <c r="L18" s="15" t="s">
        <v>141</v>
      </c>
      <c r="M18" s="15">
        <v>0.192</v>
      </c>
      <c r="N18" s="15">
        <v>0.254</v>
      </c>
      <c r="O18" s="15">
        <v>3.0000000000000001E-3</v>
      </c>
      <c r="P18" s="15">
        <v>0.13300000000000001</v>
      </c>
      <c r="Q18" s="15">
        <v>8.5999999999999993E-2</v>
      </c>
      <c r="R18" s="15">
        <v>0.20899999999999999</v>
      </c>
      <c r="S18" s="15">
        <v>9.4499999999999993</v>
      </c>
      <c r="U18" s="15">
        <v>-1.0999999999999999E-2</v>
      </c>
      <c r="V18" s="15">
        <v>6370</v>
      </c>
    </row>
    <row r="19" spans="2:22" x14ac:dyDescent="0.25">
      <c r="B19" s="15" t="s">
        <v>122</v>
      </c>
      <c r="C19" s="15" t="s">
        <v>207</v>
      </c>
      <c r="D19" s="15" t="s">
        <v>213</v>
      </c>
      <c r="E19" s="15">
        <v>2023</v>
      </c>
      <c r="F19" s="15" t="s">
        <v>162</v>
      </c>
      <c r="G19" s="15" t="s">
        <v>133</v>
      </c>
      <c r="H19" s="15" t="s">
        <v>136</v>
      </c>
      <c r="I19" s="15" t="s">
        <v>139</v>
      </c>
      <c r="J19" s="15" t="s">
        <v>141</v>
      </c>
      <c r="K19" s="15" t="s">
        <v>329</v>
      </c>
      <c r="L19" s="15" t="s">
        <v>354</v>
      </c>
      <c r="M19" s="15">
        <v>0.17799999999999999</v>
      </c>
      <c r="N19" s="15">
        <v>0.16900000000000001</v>
      </c>
      <c r="O19" s="15">
        <v>1.2999999999999999E-2</v>
      </c>
      <c r="P19" s="15">
        <v>0.121</v>
      </c>
      <c r="Q19" s="15">
        <v>8.4000000000000005E-2</v>
      </c>
      <c r="R19" s="15">
        <v>0.20300000000000001</v>
      </c>
      <c r="S19" s="15">
        <v>9.2469999999999999</v>
      </c>
      <c r="U19" s="15">
        <v>-1.0999999999999999E-2</v>
      </c>
      <c r="V19" s="15">
        <v>180</v>
      </c>
    </row>
    <row r="20" spans="2:22" x14ac:dyDescent="0.25">
      <c r="B20" s="15" t="s">
        <v>122</v>
      </c>
      <c r="C20" s="15" t="s">
        <v>207</v>
      </c>
      <c r="D20" s="15" t="s">
        <v>213</v>
      </c>
      <c r="E20" s="15">
        <v>2023</v>
      </c>
      <c r="F20" s="15" t="s">
        <v>162</v>
      </c>
      <c r="G20" s="15" t="s">
        <v>133</v>
      </c>
      <c r="H20" s="15" t="s">
        <v>136</v>
      </c>
      <c r="I20" s="15" t="s">
        <v>139</v>
      </c>
      <c r="J20" s="15" t="s">
        <v>141</v>
      </c>
      <c r="K20" s="15" t="s">
        <v>329</v>
      </c>
      <c r="L20" s="15" t="s">
        <v>330</v>
      </c>
      <c r="M20" s="15">
        <v>0.94399999999999995</v>
      </c>
      <c r="N20" s="15">
        <v>1.1279999999999999</v>
      </c>
      <c r="O20" s="15">
        <v>7.3999999999999996E-2</v>
      </c>
      <c r="P20" s="15">
        <v>0.41299999999999998</v>
      </c>
      <c r="Q20" s="15">
        <v>0.191</v>
      </c>
      <c r="R20" s="15">
        <v>1.3839999999999999</v>
      </c>
      <c r="S20" s="15">
        <v>9.42</v>
      </c>
      <c r="U20" s="15">
        <v>-1.0999999999999999E-2</v>
      </c>
      <c r="V20" s="15">
        <v>230</v>
      </c>
    </row>
    <row r="21" spans="2:22" x14ac:dyDescent="0.25">
      <c r="B21" s="15" t="s">
        <v>122</v>
      </c>
      <c r="C21" s="15" t="s">
        <v>207</v>
      </c>
      <c r="D21" s="15" t="s">
        <v>214</v>
      </c>
      <c r="E21" s="15">
        <v>2023</v>
      </c>
      <c r="F21" s="15" t="s">
        <v>162</v>
      </c>
      <c r="G21" s="15" t="s">
        <v>133</v>
      </c>
      <c r="H21" s="15" t="s">
        <v>136</v>
      </c>
      <c r="I21" s="15" t="s">
        <v>139</v>
      </c>
      <c r="J21" s="15" t="s">
        <v>141</v>
      </c>
      <c r="K21" s="15" t="s">
        <v>329</v>
      </c>
      <c r="L21" s="15" t="s">
        <v>141</v>
      </c>
      <c r="M21" s="15">
        <v>0.185</v>
      </c>
      <c r="N21" s="15">
        <v>0.247</v>
      </c>
      <c r="O21" s="15">
        <v>3.0000000000000001E-3</v>
      </c>
      <c r="P21" s="15">
        <v>0.128</v>
      </c>
      <c r="Q21" s="15">
        <v>8.3000000000000004E-2</v>
      </c>
      <c r="R21" s="15">
        <v>0.20100000000000001</v>
      </c>
      <c r="S21" s="15">
        <v>9.2680000000000007</v>
      </c>
      <c r="U21" s="15">
        <v>-1.0999999999999999E-2</v>
      </c>
      <c r="V21" s="15">
        <v>6370</v>
      </c>
    </row>
    <row r="22" spans="2:22" x14ac:dyDescent="0.25">
      <c r="B22" s="15" t="s">
        <v>122</v>
      </c>
      <c r="C22" s="15" t="s">
        <v>207</v>
      </c>
      <c r="D22" s="15" t="s">
        <v>214</v>
      </c>
      <c r="E22" s="15">
        <v>2023</v>
      </c>
      <c r="F22" s="15" t="s">
        <v>162</v>
      </c>
      <c r="G22" s="15" t="s">
        <v>133</v>
      </c>
      <c r="H22" s="15" t="s">
        <v>136</v>
      </c>
      <c r="I22" s="15" t="s">
        <v>139</v>
      </c>
      <c r="J22" s="15" t="s">
        <v>141</v>
      </c>
      <c r="K22" s="15" t="s">
        <v>329</v>
      </c>
      <c r="L22" s="15" t="s">
        <v>354</v>
      </c>
      <c r="M22" s="15">
        <v>0.17199999999999999</v>
      </c>
      <c r="N22" s="15">
        <v>0.16300000000000001</v>
      </c>
      <c r="O22" s="15">
        <v>1.2E-2</v>
      </c>
      <c r="P22" s="15">
        <v>0.122</v>
      </c>
      <c r="Q22" s="15">
        <v>7.6999999999999999E-2</v>
      </c>
      <c r="R22" s="15">
        <v>0.20300000000000001</v>
      </c>
      <c r="S22" s="15">
        <v>9.0630000000000006</v>
      </c>
      <c r="U22" s="15">
        <v>-1.0999999999999999E-2</v>
      </c>
      <c r="V22" s="15">
        <v>180</v>
      </c>
    </row>
    <row r="23" spans="2:22" x14ac:dyDescent="0.25">
      <c r="B23" s="15" t="s">
        <v>122</v>
      </c>
      <c r="C23" s="15" t="s">
        <v>207</v>
      </c>
      <c r="D23" s="15" t="s">
        <v>214</v>
      </c>
      <c r="E23" s="15">
        <v>2023</v>
      </c>
      <c r="F23" s="15" t="s">
        <v>162</v>
      </c>
      <c r="G23" s="15" t="s">
        <v>133</v>
      </c>
      <c r="H23" s="15" t="s">
        <v>136</v>
      </c>
      <c r="I23" s="15" t="s">
        <v>139</v>
      </c>
      <c r="J23" s="15" t="s">
        <v>141</v>
      </c>
      <c r="K23" s="15" t="s">
        <v>329</v>
      </c>
      <c r="L23" s="15" t="s">
        <v>330</v>
      </c>
      <c r="M23" s="15">
        <v>0.92</v>
      </c>
      <c r="N23" s="15">
        <v>1.133</v>
      </c>
      <c r="O23" s="15">
        <v>7.4999999999999997E-2</v>
      </c>
      <c r="P23" s="15">
        <v>0.40500000000000003</v>
      </c>
      <c r="Q23" s="15">
        <v>0.17599999999999999</v>
      </c>
      <c r="R23" s="15">
        <v>1.371</v>
      </c>
      <c r="S23" s="15">
        <v>9.2370000000000001</v>
      </c>
      <c r="U23" s="15">
        <v>-1.0999999999999999E-2</v>
      </c>
      <c r="V23" s="15">
        <v>230</v>
      </c>
    </row>
    <row r="24" spans="2:22" x14ac:dyDescent="0.25">
      <c r="B24" s="15" t="s">
        <v>122</v>
      </c>
      <c r="C24" s="15" t="s">
        <v>207</v>
      </c>
      <c r="D24" s="15" t="s">
        <v>215</v>
      </c>
      <c r="E24" s="15">
        <v>2023</v>
      </c>
      <c r="F24" s="15" t="s">
        <v>162</v>
      </c>
      <c r="G24" s="15" t="s">
        <v>133</v>
      </c>
      <c r="H24" s="15" t="s">
        <v>136</v>
      </c>
      <c r="I24" s="15" t="s">
        <v>139</v>
      </c>
      <c r="J24" s="15" t="s">
        <v>141</v>
      </c>
      <c r="K24" s="15" t="s">
        <v>329</v>
      </c>
      <c r="L24" s="15" t="s">
        <v>141</v>
      </c>
      <c r="M24" s="15">
        <v>0.18</v>
      </c>
      <c r="N24" s="15">
        <v>0.23599999999999999</v>
      </c>
      <c r="O24" s="15">
        <v>3.0000000000000001E-3</v>
      </c>
      <c r="P24" s="15">
        <v>0.125</v>
      </c>
      <c r="Q24" s="15">
        <v>8.2000000000000003E-2</v>
      </c>
      <c r="R24" s="15">
        <v>0.19500000000000001</v>
      </c>
      <c r="S24" s="15">
        <v>9.27</v>
      </c>
      <c r="U24" s="15">
        <v>-1.0999999999999999E-2</v>
      </c>
      <c r="V24" s="15">
        <v>6370</v>
      </c>
    </row>
    <row r="25" spans="2:22" x14ac:dyDescent="0.25">
      <c r="B25" s="15" t="s">
        <v>122</v>
      </c>
      <c r="C25" s="15" t="s">
        <v>207</v>
      </c>
      <c r="D25" s="15" t="s">
        <v>215</v>
      </c>
      <c r="E25" s="15">
        <v>2023</v>
      </c>
      <c r="F25" s="15" t="s">
        <v>162</v>
      </c>
      <c r="G25" s="15" t="s">
        <v>133</v>
      </c>
      <c r="H25" s="15" t="s">
        <v>136</v>
      </c>
      <c r="I25" s="15" t="s">
        <v>139</v>
      </c>
      <c r="J25" s="15" t="s">
        <v>141</v>
      </c>
      <c r="K25" s="15" t="s">
        <v>329</v>
      </c>
      <c r="L25" s="15" t="s">
        <v>354</v>
      </c>
      <c r="M25" s="15">
        <v>0.16800000000000001</v>
      </c>
      <c r="N25" s="15">
        <v>0.157</v>
      </c>
      <c r="O25" s="15">
        <v>1.2E-2</v>
      </c>
      <c r="P25" s="15">
        <v>0.11899999999999999</v>
      </c>
      <c r="Q25" s="15">
        <v>7.5999999999999998E-2</v>
      </c>
      <c r="R25" s="15">
        <v>0.19600000000000001</v>
      </c>
      <c r="S25" s="15">
        <v>9.0640000000000001</v>
      </c>
      <c r="U25" s="15">
        <v>-1.0999999999999999E-2</v>
      </c>
      <c r="V25" s="15">
        <v>180</v>
      </c>
    </row>
    <row r="26" spans="2:22" x14ac:dyDescent="0.25">
      <c r="B26" s="15" t="s">
        <v>122</v>
      </c>
      <c r="C26" s="15" t="s">
        <v>207</v>
      </c>
      <c r="D26" s="15" t="s">
        <v>215</v>
      </c>
      <c r="E26" s="15">
        <v>2023</v>
      </c>
      <c r="F26" s="15" t="s">
        <v>162</v>
      </c>
      <c r="G26" s="15" t="s">
        <v>133</v>
      </c>
      <c r="H26" s="15" t="s">
        <v>136</v>
      </c>
      <c r="I26" s="15" t="s">
        <v>139</v>
      </c>
      <c r="J26" s="15" t="s">
        <v>141</v>
      </c>
      <c r="K26" s="15" t="s">
        <v>329</v>
      </c>
      <c r="L26" s="15" t="s">
        <v>330</v>
      </c>
      <c r="M26" s="15">
        <v>0.83099999999999996</v>
      </c>
      <c r="N26" s="15">
        <v>1.0109999999999999</v>
      </c>
      <c r="O26" s="15">
        <v>6.7000000000000004E-2</v>
      </c>
      <c r="P26" s="15">
        <v>0.38800000000000001</v>
      </c>
      <c r="Q26" s="15">
        <v>0.17199999999999999</v>
      </c>
      <c r="R26" s="15">
        <v>1.264</v>
      </c>
      <c r="S26" s="15">
        <v>9.2379999999999995</v>
      </c>
      <c r="U26" s="15">
        <v>-1.0999999999999999E-2</v>
      </c>
      <c r="V26" s="15">
        <v>230</v>
      </c>
    </row>
    <row r="27" spans="2:22" x14ac:dyDescent="0.25">
      <c r="B27" s="15" t="s">
        <v>122</v>
      </c>
      <c r="C27" s="15" t="s">
        <v>207</v>
      </c>
      <c r="D27" s="15" t="s">
        <v>216</v>
      </c>
      <c r="E27" s="15">
        <v>2023</v>
      </c>
      <c r="F27" s="15" t="s">
        <v>162</v>
      </c>
      <c r="G27" s="15" t="s">
        <v>133</v>
      </c>
      <c r="H27" s="15" t="s">
        <v>136</v>
      </c>
      <c r="I27" s="15" t="s">
        <v>139</v>
      </c>
      <c r="J27" s="15" t="s">
        <v>141</v>
      </c>
      <c r="K27" s="15" t="s">
        <v>329</v>
      </c>
      <c r="L27" s="15" t="s">
        <v>141</v>
      </c>
      <c r="M27" s="15">
        <v>0.17599999999999999</v>
      </c>
      <c r="N27" s="15">
        <v>0.217</v>
      </c>
      <c r="O27" s="15">
        <v>3.0000000000000001E-3</v>
      </c>
      <c r="P27" s="15">
        <v>0.124</v>
      </c>
      <c r="Q27" s="15">
        <v>8.1000000000000003E-2</v>
      </c>
      <c r="R27" s="15">
        <v>0.19400000000000001</v>
      </c>
      <c r="S27" s="15">
        <v>9.15</v>
      </c>
      <c r="U27" s="15">
        <v>-1.0999999999999999E-2</v>
      </c>
      <c r="V27" s="15">
        <v>6370</v>
      </c>
    </row>
    <row r="28" spans="2:22" x14ac:dyDescent="0.25">
      <c r="B28" s="15" t="s">
        <v>122</v>
      </c>
      <c r="C28" s="15" t="s">
        <v>207</v>
      </c>
      <c r="D28" s="15" t="s">
        <v>216</v>
      </c>
      <c r="E28" s="15">
        <v>2023</v>
      </c>
      <c r="F28" s="15" t="s">
        <v>162</v>
      </c>
      <c r="G28" s="15" t="s">
        <v>133</v>
      </c>
      <c r="H28" s="15" t="s">
        <v>136</v>
      </c>
      <c r="I28" s="15" t="s">
        <v>139</v>
      </c>
      <c r="J28" s="15" t="s">
        <v>141</v>
      </c>
      <c r="K28" s="15" t="s">
        <v>329</v>
      </c>
      <c r="L28" s="15" t="s">
        <v>354</v>
      </c>
      <c r="M28" s="15">
        <v>0.16300000000000001</v>
      </c>
      <c r="N28" s="15">
        <v>0.14699999999999999</v>
      </c>
      <c r="O28" s="15">
        <v>1.0999999999999999E-2</v>
      </c>
      <c r="P28" s="15">
        <v>0.11600000000000001</v>
      </c>
      <c r="Q28" s="15">
        <v>7.6999999999999999E-2</v>
      </c>
      <c r="R28" s="15">
        <v>0.19600000000000001</v>
      </c>
      <c r="S28" s="15">
        <v>8.9410000000000007</v>
      </c>
      <c r="U28" s="15">
        <v>-1.0999999999999999E-2</v>
      </c>
      <c r="V28" s="15">
        <v>180</v>
      </c>
    </row>
    <row r="29" spans="2:22" x14ac:dyDescent="0.25">
      <c r="B29" s="15" t="s">
        <v>122</v>
      </c>
      <c r="C29" s="15" t="s">
        <v>207</v>
      </c>
      <c r="D29" s="15" t="s">
        <v>216</v>
      </c>
      <c r="E29" s="15">
        <v>2023</v>
      </c>
      <c r="F29" s="15" t="s">
        <v>162</v>
      </c>
      <c r="G29" s="15" t="s">
        <v>133</v>
      </c>
      <c r="H29" s="15" t="s">
        <v>136</v>
      </c>
      <c r="I29" s="15" t="s">
        <v>139</v>
      </c>
      <c r="J29" s="15" t="s">
        <v>141</v>
      </c>
      <c r="K29" s="15" t="s">
        <v>329</v>
      </c>
      <c r="L29" s="15" t="s">
        <v>330</v>
      </c>
      <c r="M29" s="15">
        <v>0.755</v>
      </c>
      <c r="N29" s="15">
        <v>0.90600000000000003</v>
      </c>
      <c r="O29" s="15">
        <v>0.06</v>
      </c>
      <c r="P29" s="15">
        <v>0.374</v>
      </c>
      <c r="Q29" s="15">
        <v>0.16</v>
      </c>
      <c r="R29" s="15">
        <v>1.044</v>
      </c>
      <c r="S29" s="15">
        <v>9.1189999999999998</v>
      </c>
      <c r="U29" s="15">
        <v>-1.0999999999999999E-2</v>
      </c>
      <c r="V29" s="15">
        <v>230</v>
      </c>
    </row>
    <row r="30" spans="2:22" x14ac:dyDescent="0.25">
      <c r="B30" s="15" t="s">
        <v>122</v>
      </c>
      <c r="C30" s="15" t="s">
        <v>207</v>
      </c>
      <c r="D30" s="15" t="s">
        <v>217</v>
      </c>
      <c r="E30" s="15">
        <v>2023</v>
      </c>
      <c r="F30" s="15" t="s">
        <v>162</v>
      </c>
      <c r="G30" s="15" t="s">
        <v>133</v>
      </c>
      <c r="H30" s="15" t="s">
        <v>136</v>
      </c>
      <c r="I30" s="15" t="s">
        <v>139</v>
      </c>
      <c r="J30" s="15" t="s">
        <v>141</v>
      </c>
      <c r="K30" s="15" t="s">
        <v>329</v>
      </c>
      <c r="L30" s="15" t="s">
        <v>141</v>
      </c>
      <c r="M30" s="15">
        <v>0.17199999999999999</v>
      </c>
      <c r="N30" s="15">
        <v>0.191</v>
      </c>
      <c r="O30" s="15">
        <v>2E-3</v>
      </c>
      <c r="P30" s="15">
        <v>0.123</v>
      </c>
      <c r="Q30" s="15">
        <v>8.1000000000000003E-2</v>
      </c>
      <c r="R30" s="15">
        <v>0.19500000000000001</v>
      </c>
      <c r="S30" s="15">
        <v>9.15</v>
      </c>
      <c r="U30" s="15">
        <v>-1.0999999999999999E-2</v>
      </c>
      <c r="V30" s="15">
        <v>6370</v>
      </c>
    </row>
    <row r="31" spans="2:22" x14ac:dyDescent="0.25">
      <c r="B31" s="15" t="s">
        <v>122</v>
      </c>
      <c r="C31" s="15" t="s">
        <v>207</v>
      </c>
      <c r="D31" s="15" t="s">
        <v>217</v>
      </c>
      <c r="E31" s="15">
        <v>2023</v>
      </c>
      <c r="F31" s="15" t="s">
        <v>162</v>
      </c>
      <c r="G31" s="15" t="s">
        <v>133</v>
      </c>
      <c r="H31" s="15" t="s">
        <v>136</v>
      </c>
      <c r="I31" s="15" t="s">
        <v>139</v>
      </c>
      <c r="J31" s="15" t="s">
        <v>141</v>
      </c>
      <c r="K31" s="15" t="s">
        <v>329</v>
      </c>
      <c r="L31" s="15" t="s">
        <v>354</v>
      </c>
      <c r="M31" s="15">
        <v>0.16200000000000001</v>
      </c>
      <c r="N31" s="15">
        <v>0.14099999999999999</v>
      </c>
      <c r="O31" s="15">
        <v>0.01</v>
      </c>
      <c r="P31" s="15">
        <v>0.12</v>
      </c>
      <c r="Q31" s="15">
        <v>7.6999999999999999E-2</v>
      </c>
      <c r="R31" s="15">
        <v>0.189</v>
      </c>
      <c r="S31" s="15">
        <v>8.9410000000000007</v>
      </c>
      <c r="U31" s="15">
        <v>-1.0999999999999999E-2</v>
      </c>
      <c r="V31" s="15">
        <v>180</v>
      </c>
    </row>
    <row r="32" spans="2:22" x14ac:dyDescent="0.25">
      <c r="B32" s="15" t="s">
        <v>122</v>
      </c>
      <c r="C32" s="15" t="s">
        <v>207</v>
      </c>
      <c r="D32" s="15" t="s">
        <v>217</v>
      </c>
      <c r="E32" s="15">
        <v>2023</v>
      </c>
      <c r="F32" s="15" t="s">
        <v>162</v>
      </c>
      <c r="G32" s="15" t="s">
        <v>133</v>
      </c>
      <c r="H32" s="15" t="s">
        <v>136</v>
      </c>
      <c r="I32" s="15" t="s">
        <v>139</v>
      </c>
      <c r="J32" s="15" t="s">
        <v>141</v>
      </c>
      <c r="K32" s="15" t="s">
        <v>329</v>
      </c>
      <c r="L32" s="15" t="s">
        <v>330</v>
      </c>
      <c r="M32" s="15">
        <v>0.63600000000000001</v>
      </c>
      <c r="N32" s="15">
        <v>0.73</v>
      </c>
      <c r="O32" s="15">
        <v>4.8000000000000001E-2</v>
      </c>
      <c r="P32" s="15">
        <v>0.33200000000000002</v>
      </c>
      <c r="Q32" s="15">
        <v>0.159</v>
      </c>
      <c r="R32" s="15">
        <v>0.79500000000000004</v>
      </c>
      <c r="S32" s="15">
        <v>9.1189999999999998</v>
      </c>
      <c r="U32" s="15">
        <v>-1.0999999999999999E-2</v>
      </c>
      <c r="V32" s="15">
        <v>230</v>
      </c>
    </row>
    <row r="33" spans="2:22" x14ac:dyDescent="0.25">
      <c r="B33" s="15" t="s">
        <v>122</v>
      </c>
      <c r="C33" s="15" t="s">
        <v>207</v>
      </c>
      <c r="D33" s="15" t="s">
        <v>218</v>
      </c>
      <c r="E33" s="15">
        <v>2023</v>
      </c>
      <c r="F33" s="15" t="s">
        <v>162</v>
      </c>
      <c r="G33" s="15" t="s">
        <v>133</v>
      </c>
      <c r="H33" s="15" t="s">
        <v>136</v>
      </c>
      <c r="I33" s="15" t="s">
        <v>139</v>
      </c>
      <c r="J33" s="15" t="s">
        <v>141</v>
      </c>
      <c r="K33" s="15" t="s">
        <v>329</v>
      </c>
      <c r="L33" s="15" t="s">
        <v>141</v>
      </c>
      <c r="M33" s="15">
        <v>0.16900000000000001</v>
      </c>
      <c r="N33" s="15">
        <v>0.16400000000000001</v>
      </c>
      <c r="O33" s="15">
        <v>2E-3</v>
      </c>
      <c r="P33" s="15">
        <v>0.124</v>
      </c>
      <c r="Q33" s="15">
        <v>8.2000000000000003E-2</v>
      </c>
      <c r="R33" s="15">
        <v>0.19800000000000001</v>
      </c>
      <c r="S33" s="15">
        <v>9.0760000000000005</v>
      </c>
      <c r="U33" s="15">
        <v>265.87599999999998</v>
      </c>
      <c r="V33" s="15">
        <v>6370</v>
      </c>
    </row>
    <row r="34" spans="2:22" x14ac:dyDescent="0.25">
      <c r="B34" s="15" t="s">
        <v>122</v>
      </c>
      <c r="C34" s="15" t="s">
        <v>207</v>
      </c>
      <c r="D34" s="15" t="s">
        <v>218</v>
      </c>
      <c r="E34" s="15">
        <v>2023</v>
      </c>
      <c r="F34" s="15" t="s">
        <v>162</v>
      </c>
      <c r="G34" s="15" t="s">
        <v>133</v>
      </c>
      <c r="H34" s="15" t="s">
        <v>136</v>
      </c>
      <c r="I34" s="15" t="s">
        <v>139</v>
      </c>
      <c r="J34" s="15" t="s">
        <v>141</v>
      </c>
      <c r="K34" s="15" t="s">
        <v>329</v>
      </c>
      <c r="L34" s="15" t="s">
        <v>354</v>
      </c>
      <c r="M34" s="15">
        <v>0.161</v>
      </c>
      <c r="N34" s="15">
        <v>0.13200000000000001</v>
      </c>
      <c r="O34" s="15">
        <v>0.01</v>
      </c>
      <c r="P34" s="15">
        <v>0.122</v>
      </c>
      <c r="Q34" s="15">
        <v>7.8E-2</v>
      </c>
      <c r="R34" s="15">
        <v>0.191</v>
      </c>
      <c r="S34" s="15">
        <v>8.8640000000000008</v>
      </c>
      <c r="U34" s="15">
        <v>283.935</v>
      </c>
      <c r="V34" s="15">
        <v>180</v>
      </c>
    </row>
    <row r="35" spans="2:22" x14ac:dyDescent="0.25">
      <c r="B35" s="15" t="s">
        <v>122</v>
      </c>
      <c r="C35" s="15" t="s">
        <v>207</v>
      </c>
      <c r="D35" s="15" t="s">
        <v>218</v>
      </c>
      <c r="E35" s="15">
        <v>2023</v>
      </c>
      <c r="F35" s="15" t="s">
        <v>162</v>
      </c>
      <c r="G35" s="15" t="s">
        <v>133</v>
      </c>
      <c r="H35" s="15" t="s">
        <v>136</v>
      </c>
      <c r="I35" s="15" t="s">
        <v>139</v>
      </c>
      <c r="J35" s="15" t="s">
        <v>141</v>
      </c>
      <c r="K35" s="15" t="s">
        <v>329</v>
      </c>
      <c r="L35" s="15" t="s">
        <v>330</v>
      </c>
      <c r="M35" s="15">
        <v>0.499</v>
      </c>
      <c r="N35" s="15">
        <v>0.60299999999999998</v>
      </c>
      <c r="O35" s="15">
        <v>0.04</v>
      </c>
      <c r="P35" s="15">
        <v>0.26900000000000002</v>
      </c>
      <c r="Q35" s="15">
        <v>0.153</v>
      </c>
      <c r="R35" s="15">
        <v>0.622</v>
      </c>
      <c r="S35" s="15">
        <v>9.0470000000000006</v>
      </c>
      <c r="U35" s="15">
        <v>289.262</v>
      </c>
      <c r="V35" s="15">
        <v>230</v>
      </c>
    </row>
    <row r="36" spans="2:22" x14ac:dyDescent="0.25">
      <c r="B36" s="15" t="s">
        <v>122</v>
      </c>
      <c r="C36" s="15" t="s">
        <v>207</v>
      </c>
      <c r="D36" s="15" t="s">
        <v>219</v>
      </c>
      <c r="E36" s="15">
        <v>2023</v>
      </c>
      <c r="F36" s="15" t="s">
        <v>162</v>
      </c>
      <c r="G36" s="15" t="s">
        <v>133</v>
      </c>
      <c r="H36" s="15" t="s">
        <v>136</v>
      </c>
      <c r="I36" s="15" t="s">
        <v>139</v>
      </c>
      <c r="J36" s="15" t="s">
        <v>141</v>
      </c>
      <c r="K36" s="15" t="s">
        <v>329</v>
      </c>
      <c r="L36" s="15" t="s">
        <v>141</v>
      </c>
      <c r="M36" s="15">
        <v>0.17199999999999999</v>
      </c>
      <c r="N36" s="15">
        <v>0.157</v>
      </c>
      <c r="O36" s="15">
        <v>2E-3</v>
      </c>
      <c r="P36" s="15">
        <v>0.129</v>
      </c>
      <c r="Q36" s="15">
        <v>8.4000000000000005E-2</v>
      </c>
      <c r="R36" s="15">
        <v>0.20300000000000001</v>
      </c>
      <c r="S36" s="15">
        <v>9.0749999999999993</v>
      </c>
      <c r="U36" s="15">
        <v>265.88200000000001</v>
      </c>
      <c r="V36" s="15">
        <v>6370</v>
      </c>
    </row>
    <row r="37" spans="2:22" x14ac:dyDescent="0.25">
      <c r="B37" s="15" t="s">
        <v>122</v>
      </c>
      <c r="C37" s="15" t="s">
        <v>207</v>
      </c>
      <c r="D37" s="15" t="s">
        <v>219</v>
      </c>
      <c r="E37" s="15">
        <v>2023</v>
      </c>
      <c r="F37" s="15" t="s">
        <v>162</v>
      </c>
      <c r="G37" s="15" t="s">
        <v>133</v>
      </c>
      <c r="H37" s="15" t="s">
        <v>136</v>
      </c>
      <c r="I37" s="15" t="s">
        <v>139</v>
      </c>
      <c r="J37" s="15" t="s">
        <v>141</v>
      </c>
      <c r="K37" s="15" t="s">
        <v>329</v>
      </c>
      <c r="L37" s="15" t="s">
        <v>354</v>
      </c>
      <c r="M37" s="15">
        <v>0.16900000000000001</v>
      </c>
      <c r="N37" s="15">
        <v>0.14099999999999999</v>
      </c>
      <c r="O37" s="15">
        <v>0.01</v>
      </c>
      <c r="P37" s="15">
        <v>0.121</v>
      </c>
      <c r="Q37" s="15">
        <v>8.3000000000000004E-2</v>
      </c>
      <c r="R37" s="15">
        <v>0.21299999999999999</v>
      </c>
      <c r="S37" s="15">
        <v>8.8650000000000002</v>
      </c>
      <c r="U37" s="15">
        <v>283.935</v>
      </c>
      <c r="V37" s="15">
        <v>180</v>
      </c>
    </row>
    <row r="38" spans="2:22" x14ac:dyDescent="0.25">
      <c r="B38" s="15" t="s">
        <v>122</v>
      </c>
      <c r="C38" s="15" t="s">
        <v>207</v>
      </c>
      <c r="D38" s="15" t="s">
        <v>219</v>
      </c>
      <c r="E38" s="15">
        <v>2023</v>
      </c>
      <c r="F38" s="15" t="s">
        <v>162</v>
      </c>
      <c r="G38" s="15" t="s">
        <v>133</v>
      </c>
      <c r="H38" s="15" t="s">
        <v>136</v>
      </c>
      <c r="I38" s="15" t="s">
        <v>139</v>
      </c>
      <c r="J38" s="15" t="s">
        <v>141</v>
      </c>
      <c r="K38" s="15" t="s">
        <v>329</v>
      </c>
      <c r="L38" s="15" t="s">
        <v>330</v>
      </c>
      <c r="M38" s="15">
        <v>0.433</v>
      </c>
      <c r="N38" s="15">
        <v>0.45500000000000002</v>
      </c>
      <c r="O38" s="15">
        <v>0.03</v>
      </c>
      <c r="P38" s="15">
        <v>0.26200000000000001</v>
      </c>
      <c r="Q38" s="15">
        <v>0.151</v>
      </c>
      <c r="R38" s="15">
        <v>0.52400000000000002</v>
      </c>
      <c r="S38" s="15">
        <v>9.0470000000000006</v>
      </c>
      <c r="U38" s="15">
        <v>289.25799999999998</v>
      </c>
      <c r="V38" s="15">
        <v>230</v>
      </c>
    </row>
    <row r="39" spans="2:22" x14ac:dyDescent="0.25">
      <c r="B39" s="15" t="s">
        <v>122</v>
      </c>
      <c r="C39" s="15" t="s">
        <v>207</v>
      </c>
      <c r="D39" s="15" t="s">
        <v>220</v>
      </c>
      <c r="E39" s="15">
        <v>2023</v>
      </c>
      <c r="F39" s="15" t="s">
        <v>162</v>
      </c>
      <c r="G39" s="15" t="s">
        <v>133</v>
      </c>
      <c r="H39" s="15" t="s">
        <v>136</v>
      </c>
      <c r="I39" s="15" t="s">
        <v>139</v>
      </c>
      <c r="J39" s="15" t="s">
        <v>141</v>
      </c>
      <c r="K39" s="15" t="s">
        <v>329</v>
      </c>
      <c r="L39" s="15" t="s">
        <v>141</v>
      </c>
      <c r="M39" s="15">
        <v>0.182</v>
      </c>
      <c r="N39" s="15">
        <v>0.16200000000000001</v>
      </c>
      <c r="O39" s="15">
        <v>2E-3</v>
      </c>
      <c r="P39" s="15">
        <v>0.13700000000000001</v>
      </c>
      <c r="Q39" s="15">
        <v>8.8999999999999996E-2</v>
      </c>
      <c r="R39" s="15">
        <v>0.216</v>
      </c>
      <c r="S39" s="15">
        <v>9.1530000000000005</v>
      </c>
      <c r="U39" s="15">
        <v>21480.455000000002</v>
      </c>
      <c r="V39" s="15">
        <v>6370</v>
      </c>
    </row>
    <row r="40" spans="2:22" x14ac:dyDescent="0.25">
      <c r="B40" s="15" t="s">
        <v>122</v>
      </c>
      <c r="C40" s="15" t="s">
        <v>207</v>
      </c>
      <c r="D40" s="15" t="s">
        <v>220</v>
      </c>
      <c r="E40" s="15">
        <v>2023</v>
      </c>
      <c r="F40" s="15" t="s">
        <v>162</v>
      </c>
      <c r="G40" s="15" t="s">
        <v>133</v>
      </c>
      <c r="H40" s="15" t="s">
        <v>136</v>
      </c>
      <c r="I40" s="15" t="s">
        <v>139</v>
      </c>
      <c r="J40" s="15" t="s">
        <v>141</v>
      </c>
      <c r="K40" s="15" t="s">
        <v>329</v>
      </c>
      <c r="L40" s="15" t="s">
        <v>354</v>
      </c>
      <c r="M40" s="15">
        <v>0.183</v>
      </c>
      <c r="N40" s="15">
        <v>0.159</v>
      </c>
      <c r="O40" s="15">
        <v>1.2E-2</v>
      </c>
      <c r="P40" s="15">
        <v>0.124</v>
      </c>
      <c r="Q40" s="15">
        <v>8.6999999999999994E-2</v>
      </c>
      <c r="R40" s="15">
        <v>0.224</v>
      </c>
      <c r="S40" s="15">
        <v>8.9489999999999998</v>
      </c>
      <c r="U40" s="15">
        <v>21371.269</v>
      </c>
      <c r="V40" s="15">
        <v>180</v>
      </c>
    </row>
    <row r="41" spans="2:22" x14ac:dyDescent="0.25">
      <c r="B41" s="15" t="s">
        <v>122</v>
      </c>
      <c r="C41" s="15" t="s">
        <v>207</v>
      </c>
      <c r="D41" s="15" t="s">
        <v>220</v>
      </c>
      <c r="E41" s="15">
        <v>2023</v>
      </c>
      <c r="F41" s="15" t="s">
        <v>162</v>
      </c>
      <c r="G41" s="15" t="s">
        <v>133</v>
      </c>
      <c r="H41" s="15" t="s">
        <v>136</v>
      </c>
      <c r="I41" s="15" t="s">
        <v>139</v>
      </c>
      <c r="J41" s="15" t="s">
        <v>141</v>
      </c>
      <c r="K41" s="15" t="s">
        <v>329</v>
      </c>
      <c r="L41" s="15" t="s">
        <v>330</v>
      </c>
      <c r="M41" s="15">
        <v>0.38</v>
      </c>
      <c r="N41" s="15">
        <v>0.35399999999999998</v>
      </c>
      <c r="O41" s="15">
        <v>2.3E-2</v>
      </c>
      <c r="P41" s="15">
        <v>0.26500000000000001</v>
      </c>
      <c r="Q41" s="15">
        <v>0.14699999999999999</v>
      </c>
      <c r="R41" s="15">
        <v>0.45600000000000002</v>
      </c>
      <c r="S41" s="15">
        <v>9.1310000000000002</v>
      </c>
      <c r="U41" s="15">
        <v>22057.190999999999</v>
      </c>
      <c r="V41" s="15">
        <v>230</v>
      </c>
    </row>
    <row r="42" spans="2:22" x14ac:dyDescent="0.25">
      <c r="B42" s="15" t="s">
        <v>122</v>
      </c>
      <c r="C42" s="15" t="s">
        <v>207</v>
      </c>
      <c r="D42" s="15" t="s">
        <v>221</v>
      </c>
      <c r="E42" s="15">
        <v>2023</v>
      </c>
      <c r="F42" s="15" t="s">
        <v>162</v>
      </c>
      <c r="G42" s="15" t="s">
        <v>133</v>
      </c>
      <c r="H42" s="15" t="s">
        <v>136</v>
      </c>
      <c r="I42" s="15" t="s">
        <v>139</v>
      </c>
      <c r="J42" s="15" t="s">
        <v>141</v>
      </c>
      <c r="K42" s="15" t="s">
        <v>329</v>
      </c>
      <c r="L42" s="15" t="s">
        <v>141</v>
      </c>
      <c r="M42" s="15">
        <v>0.20799999999999999</v>
      </c>
      <c r="N42" s="15">
        <v>0.182</v>
      </c>
      <c r="O42" s="15">
        <v>2E-3</v>
      </c>
      <c r="P42" s="15">
        <v>0.156</v>
      </c>
      <c r="Q42" s="15">
        <v>0.1</v>
      </c>
      <c r="R42" s="15">
        <v>0.252</v>
      </c>
      <c r="S42" s="15">
        <v>9.1530000000000005</v>
      </c>
      <c r="U42" s="15">
        <v>21480.44</v>
      </c>
      <c r="V42" s="15">
        <v>6370</v>
      </c>
    </row>
    <row r="43" spans="2:22" x14ac:dyDescent="0.25">
      <c r="B43" s="15" t="s">
        <v>122</v>
      </c>
      <c r="C43" s="15" t="s">
        <v>207</v>
      </c>
      <c r="D43" s="15" t="s">
        <v>221</v>
      </c>
      <c r="E43" s="15">
        <v>2023</v>
      </c>
      <c r="F43" s="15" t="s">
        <v>162</v>
      </c>
      <c r="G43" s="15" t="s">
        <v>133</v>
      </c>
      <c r="H43" s="15" t="s">
        <v>136</v>
      </c>
      <c r="I43" s="15" t="s">
        <v>139</v>
      </c>
      <c r="J43" s="15" t="s">
        <v>141</v>
      </c>
      <c r="K43" s="15" t="s">
        <v>329</v>
      </c>
      <c r="L43" s="15" t="s">
        <v>354</v>
      </c>
      <c r="M43" s="15">
        <v>0.20100000000000001</v>
      </c>
      <c r="N43" s="15">
        <v>0.17100000000000001</v>
      </c>
      <c r="O43" s="15">
        <v>1.2999999999999999E-2</v>
      </c>
      <c r="P43" s="15">
        <v>0.14099999999999999</v>
      </c>
      <c r="Q43" s="15">
        <v>9.1999999999999998E-2</v>
      </c>
      <c r="R43" s="15">
        <v>0.252</v>
      </c>
      <c r="S43" s="15">
        <v>8.9489999999999998</v>
      </c>
      <c r="U43" s="15">
        <v>21370.577000000001</v>
      </c>
      <c r="V43" s="15">
        <v>180</v>
      </c>
    </row>
    <row r="44" spans="2:22" x14ac:dyDescent="0.25">
      <c r="B44" s="15" t="s">
        <v>122</v>
      </c>
      <c r="C44" s="15" t="s">
        <v>207</v>
      </c>
      <c r="D44" s="15" t="s">
        <v>221</v>
      </c>
      <c r="E44" s="15">
        <v>2023</v>
      </c>
      <c r="F44" s="15" t="s">
        <v>162</v>
      </c>
      <c r="G44" s="15" t="s">
        <v>133</v>
      </c>
      <c r="H44" s="15" t="s">
        <v>136</v>
      </c>
      <c r="I44" s="15" t="s">
        <v>139</v>
      </c>
      <c r="J44" s="15" t="s">
        <v>141</v>
      </c>
      <c r="K44" s="15" t="s">
        <v>329</v>
      </c>
      <c r="L44" s="15" t="s">
        <v>330</v>
      </c>
      <c r="M44" s="15">
        <v>0.40100000000000002</v>
      </c>
      <c r="N44" s="15">
        <v>0.39200000000000002</v>
      </c>
      <c r="O44" s="15">
        <v>2.5999999999999999E-2</v>
      </c>
      <c r="P44" s="15">
        <v>0.27400000000000002</v>
      </c>
      <c r="Q44" s="15">
        <v>0.161</v>
      </c>
      <c r="R44" s="15">
        <v>0.49</v>
      </c>
      <c r="S44" s="15">
        <v>9.1300000000000008</v>
      </c>
      <c r="U44" s="15">
        <v>22057.273000000001</v>
      </c>
      <c r="V44" s="15">
        <v>230</v>
      </c>
    </row>
    <row r="45" spans="2:22" x14ac:dyDescent="0.25">
      <c r="B45" s="15" t="s">
        <v>122</v>
      </c>
      <c r="C45" s="15" t="s">
        <v>207</v>
      </c>
      <c r="D45" s="15" t="s">
        <v>222</v>
      </c>
      <c r="E45" s="15">
        <v>2023</v>
      </c>
      <c r="F45" s="15" t="s">
        <v>162</v>
      </c>
      <c r="G45" s="15" t="s">
        <v>133</v>
      </c>
      <c r="H45" s="15" t="s">
        <v>136</v>
      </c>
      <c r="I45" s="15" t="s">
        <v>139</v>
      </c>
      <c r="J45" s="15" t="s">
        <v>141</v>
      </c>
      <c r="K45" s="15" t="s">
        <v>329</v>
      </c>
      <c r="L45" s="15" t="s">
        <v>141</v>
      </c>
      <c r="M45" s="15">
        <v>0.24099999999999999</v>
      </c>
      <c r="N45" s="15">
        <v>0.20100000000000001</v>
      </c>
      <c r="O45" s="15">
        <v>3.0000000000000001E-3</v>
      </c>
      <c r="P45" s="15">
        <v>0.186</v>
      </c>
      <c r="Q45" s="15">
        <v>0.11600000000000001</v>
      </c>
      <c r="R45" s="15">
        <v>0.30199999999999999</v>
      </c>
      <c r="S45" s="15">
        <v>9.4019999999999992</v>
      </c>
      <c r="U45" s="15">
        <v>108613.47100000001</v>
      </c>
      <c r="V45" s="15">
        <v>6370</v>
      </c>
    </row>
    <row r="46" spans="2:22" x14ac:dyDescent="0.25">
      <c r="B46" s="15" t="s">
        <v>122</v>
      </c>
      <c r="C46" s="15" t="s">
        <v>207</v>
      </c>
      <c r="D46" s="15" t="s">
        <v>222</v>
      </c>
      <c r="E46" s="15">
        <v>2023</v>
      </c>
      <c r="F46" s="15" t="s">
        <v>162</v>
      </c>
      <c r="G46" s="15" t="s">
        <v>133</v>
      </c>
      <c r="H46" s="15" t="s">
        <v>136</v>
      </c>
      <c r="I46" s="15" t="s">
        <v>139</v>
      </c>
      <c r="J46" s="15" t="s">
        <v>141</v>
      </c>
      <c r="K46" s="15" t="s">
        <v>329</v>
      </c>
      <c r="L46" s="15" t="s">
        <v>354</v>
      </c>
      <c r="M46" s="15">
        <v>0.23</v>
      </c>
      <c r="N46" s="15">
        <v>0.186</v>
      </c>
      <c r="O46" s="15">
        <v>1.4E-2</v>
      </c>
      <c r="P46" s="15">
        <v>0.17299999999999999</v>
      </c>
      <c r="Q46" s="15">
        <v>0.114</v>
      </c>
      <c r="R46" s="15">
        <v>0.28999999999999998</v>
      </c>
      <c r="S46" s="15">
        <v>9.2089999999999996</v>
      </c>
      <c r="U46" s="15">
        <v>106325.87699999999</v>
      </c>
      <c r="V46" s="15">
        <v>180</v>
      </c>
    </row>
    <row r="47" spans="2:22" x14ac:dyDescent="0.25">
      <c r="B47" s="15" t="s">
        <v>122</v>
      </c>
      <c r="C47" s="15" t="s">
        <v>207</v>
      </c>
      <c r="D47" s="15" t="s">
        <v>222</v>
      </c>
      <c r="E47" s="15">
        <v>2023</v>
      </c>
      <c r="F47" s="15" t="s">
        <v>162</v>
      </c>
      <c r="G47" s="15" t="s">
        <v>133</v>
      </c>
      <c r="H47" s="15" t="s">
        <v>136</v>
      </c>
      <c r="I47" s="15" t="s">
        <v>139</v>
      </c>
      <c r="J47" s="15" t="s">
        <v>141</v>
      </c>
      <c r="K47" s="15" t="s">
        <v>329</v>
      </c>
      <c r="L47" s="15" t="s">
        <v>330</v>
      </c>
      <c r="M47" s="15">
        <v>0.435</v>
      </c>
      <c r="N47" s="15">
        <v>0.38900000000000001</v>
      </c>
      <c r="O47" s="15">
        <v>2.5999999999999999E-2</v>
      </c>
      <c r="P47" s="15">
        <v>0.32100000000000001</v>
      </c>
      <c r="Q47" s="15">
        <v>0.17599999999999999</v>
      </c>
      <c r="R47" s="15">
        <v>0.54900000000000004</v>
      </c>
      <c r="S47" s="15">
        <v>9.3840000000000003</v>
      </c>
      <c r="U47" s="15">
        <v>110115.626</v>
      </c>
      <c r="V47" s="15">
        <v>230</v>
      </c>
    </row>
    <row r="48" spans="2:22" x14ac:dyDescent="0.25">
      <c r="B48" s="15" t="s">
        <v>122</v>
      </c>
      <c r="C48" s="15" t="s">
        <v>207</v>
      </c>
      <c r="D48" s="15" t="s">
        <v>223</v>
      </c>
      <c r="E48" s="15">
        <v>2023</v>
      </c>
      <c r="F48" s="15" t="s">
        <v>162</v>
      </c>
      <c r="G48" s="15" t="s">
        <v>133</v>
      </c>
      <c r="H48" s="15" t="s">
        <v>136</v>
      </c>
      <c r="I48" s="15" t="s">
        <v>139</v>
      </c>
      <c r="J48" s="15" t="s">
        <v>141</v>
      </c>
      <c r="K48" s="15" t="s">
        <v>329</v>
      </c>
      <c r="L48" s="15" t="s">
        <v>141</v>
      </c>
      <c r="M48" s="15">
        <v>0.28999999999999998</v>
      </c>
      <c r="N48" s="15">
        <v>0.245</v>
      </c>
      <c r="O48" s="15">
        <v>3.0000000000000001E-3</v>
      </c>
      <c r="P48" s="15">
        <v>0.22700000000000001</v>
      </c>
      <c r="Q48" s="15">
        <v>0.14099999999999999</v>
      </c>
      <c r="R48" s="15">
        <v>0.36</v>
      </c>
      <c r="S48" s="15">
        <v>9.4019999999999992</v>
      </c>
      <c r="U48" s="15">
        <v>108613.36199999999</v>
      </c>
      <c r="V48" s="15">
        <v>6370</v>
      </c>
    </row>
    <row r="49" spans="2:22" x14ac:dyDescent="0.25">
      <c r="B49" s="15" t="s">
        <v>122</v>
      </c>
      <c r="C49" s="15" t="s">
        <v>207</v>
      </c>
      <c r="D49" s="15" t="s">
        <v>223</v>
      </c>
      <c r="E49" s="15">
        <v>2023</v>
      </c>
      <c r="F49" s="15" t="s">
        <v>162</v>
      </c>
      <c r="G49" s="15" t="s">
        <v>133</v>
      </c>
      <c r="H49" s="15" t="s">
        <v>136</v>
      </c>
      <c r="I49" s="15" t="s">
        <v>139</v>
      </c>
      <c r="J49" s="15" t="s">
        <v>141</v>
      </c>
      <c r="K49" s="15" t="s">
        <v>329</v>
      </c>
      <c r="L49" s="15" t="s">
        <v>354</v>
      </c>
      <c r="M49" s="15">
        <v>0.27</v>
      </c>
      <c r="N49" s="15">
        <v>0.20499999999999999</v>
      </c>
      <c r="O49" s="15">
        <v>1.4999999999999999E-2</v>
      </c>
      <c r="P49" s="15">
        <v>0.23100000000000001</v>
      </c>
      <c r="Q49" s="15">
        <v>0.13700000000000001</v>
      </c>
      <c r="R49" s="15">
        <v>0.32100000000000001</v>
      </c>
      <c r="S49" s="15">
        <v>9.2089999999999996</v>
      </c>
      <c r="U49" s="15">
        <v>106325.861</v>
      </c>
      <c r="V49" s="15">
        <v>180</v>
      </c>
    </row>
    <row r="50" spans="2:22" x14ac:dyDescent="0.25">
      <c r="B50" s="15" t="s">
        <v>122</v>
      </c>
      <c r="C50" s="15" t="s">
        <v>207</v>
      </c>
      <c r="D50" s="15" t="s">
        <v>223</v>
      </c>
      <c r="E50" s="15">
        <v>2023</v>
      </c>
      <c r="F50" s="15" t="s">
        <v>162</v>
      </c>
      <c r="G50" s="15" t="s">
        <v>133</v>
      </c>
      <c r="H50" s="15" t="s">
        <v>136</v>
      </c>
      <c r="I50" s="15" t="s">
        <v>139</v>
      </c>
      <c r="J50" s="15" t="s">
        <v>141</v>
      </c>
      <c r="K50" s="15" t="s">
        <v>329</v>
      </c>
      <c r="L50" s="15" t="s">
        <v>330</v>
      </c>
      <c r="M50" s="15">
        <v>0.45900000000000002</v>
      </c>
      <c r="N50" s="15">
        <v>0.36</v>
      </c>
      <c r="O50" s="15">
        <v>2.4E-2</v>
      </c>
      <c r="P50" s="15">
        <v>0.35399999999999998</v>
      </c>
      <c r="Q50" s="15">
        <v>0.20899999999999999</v>
      </c>
      <c r="R50" s="15">
        <v>0.59</v>
      </c>
      <c r="S50" s="15">
        <v>9.3840000000000003</v>
      </c>
      <c r="U50" s="15">
        <v>110115.734</v>
      </c>
      <c r="V50" s="15">
        <v>230</v>
      </c>
    </row>
    <row r="51" spans="2:22" x14ac:dyDescent="0.25">
      <c r="B51" s="15" t="s">
        <v>122</v>
      </c>
      <c r="C51" s="15" t="s">
        <v>207</v>
      </c>
      <c r="D51" s="15" t="s">
        <v>224</v>
      </c>
      <c r="E51" s="15">
        <v>2023</v>
      </c>
      <c r="F51" s="15" t="s">
        <v>162</v>
      </c>
      <c r="G51" s="15" t="s">
        <v>133</v>
      </c>
      <c r="H51" s="15" t="s">
        <v>136</v>
      </c>
      <c r="I51" s="15" t="s">
        <v>139</v>
      </c>
      <c r="J51" s="15" t="s">
        <v>141</v>
      </c>
      <c r="K51" s="15" t="s">
        <v>329</v>
      </c>
      <c r="L51" s="15" t="s">
        <v>141</v>
      </c>
      <c r="M51" s="15">
        <v>0.318</v>
      </c>
      <c r="N51" s="15">
        <v>0.25</v>
      </c>
      <c r="O51" s="15">
        <v>3.0000000000000001E-3</v>
      </c>
      <c r="P51" s="15">
        <v>0.26</v>
      </c>
      <c r="Q51" s="15">
        <v>0.16300000000000001</v>
      </c>
      <c r="R51" s="15">
        <v>0.39800000000000002</v>
      </c>
      <c r="S51" s="15">
        <v>9.8759999999999994</v>
      </c>
      <c r="U51" s="15">
        <v>272740.77</v>
      </c>
      <c r="V51" s="15">
        <v>6370</v>
      </c>
    </row>
    <row r="52" spans="2:22" x14ac:dyDescent="0.25">
      <c r="B52" s="15" t="s">
        <v>122</v>
      </c>
      <c r="C52" s="15" t="s">
        <v>207</v>
      </c>
      <c r="D52" s="15" t="s">
        <v>224</v>
      </c>
      <c r="E52" s="15">
        <v>2023</v>
      </c>
      <c r="F52" s="15" t="s">
        <v>162</v>
      </c>
      <c r="G52" s="15" t="s">
        <v>133</v>
      </c>
      <c r="H52" s="15" t="s">
        <v>136</v>
      </c>
      <c r="I52" s="15" t="s">
        <v>139</v>
      </c>
      <c r="J52" s="15" t="s">
        <v>141</v>
      </c>
      <c r="K52" s="15" t="s">
        <v>329</v>
      </c>
      <c r="L52" s="15" t="s">
        <v>354</v>
      </c>
      <c r="M52" s="15">
        <v>0.29899999999999999</v>
      </c>
      <c r="N52" s="15">
        <v>0.219</v>
      </c>
      <c r="O52" s="15">
        <v>1.6E-2</v>
      </c>
      <c r="P52" s="15">
        <v>0.24399999999999999</v>
      </c>
      <c r="Q52" s="15">
        <v>0.153</v>
      </c>
      <c r="R52" s="15">
        <v>0.36199999999999999</v>
      </c>
      <c r="S52" s="15">
        <v>9.6980000000000004</v>
      </c>
      <c r="U52" s="15">
        <v>265257.62400000001</v>
      </c>
      <c r="V52" s="15">
        <v>180</v>
      </c>
    </row>
    <row r="53" spans="2:22" x14ac:dyDescent="0.25">
      <c r="B53" s="15" t="s">
        <v>122</v>
      </c>
      <c r="C53" s="15" t="s">
        <v>207</v>
      </c>
      <c r="D53" s="15" t="s">
        <v>224</v>
      </c>
      <c r="E53" s="15">
        <v>2023</v>
      </c>
      <c r="F53" s="15" t="s">
        <v>162</v>
      </c>
      <c r="G53" s="15" t="s">
        <v>133</v>
      </c>
      <c r="H53" s="15" t="s">
        <v>136</v>
      </c>
      <c r="I53" s="15" t="s">
        <v>139</v>
      </c>
      <c r="J53" s="15" t="s">
        <v>141</v>
      </c>
      <c r="K53" s="15" t="s">
        <v>329</v>
      </c>
      <c r="L53" s="15" t="s">
        <v>330</v>
      </c>
      <c r="M53" s="15">
        <v>0.47799999999999998</v>
      </c>
      <c r="N53" s="15">
        <v>0.33400000000000002</v>
      </c>
      <c r="O53" s="15">
        <v>2.1999999999999999E-2</v>
      </c>
      <c r="P53" s="15">
        <v>0.36399999999999999</v>
      </c>
      <c r="Q53" s="15">
        <v>0.245</v>
      </c>
      <c r="R53" s="15">
        <v>0.61499999999999999</v>
      </c>
      <c r="S53" s="15">
        <v>9.8670000000000009</v>
      </c>
      <c r="U53" s="15">
        <v>276073.02299999999</v>
      </c>
      <c r="V53" s="15">
        <v>230</v>
      </c>
    </row>
    <row r="54" spans="2:22" x14ac:dyDescent="0.25">
      <c r="B54" s="15" t="s">
        <v>122</v>
      </c>
      <c r="C54" s="15" t="s">
        <v>207</v>
      </c>
      <c r="D54" s="15" t="s">
        <v>225</v>
      </c>
      <c r="E54" s="15">
        <v>2023</v>
      </c>
      <c r="F54" s="15" t="s">
        <v>162</v>
      </c>
      <c r="G54" s="15" t="s">
        <v>133</v>
      </c>
      <c r="H54" s="15" t="s">
        <v>136</v>
      </c>
      <c r="I54" s="15" t="s">
        <v>139</v>
      </c>
      <c r="J54" s="15" t="s">
        <v>141</v>
      </c>
      <c r="K54" s="15" t="s">
        <v>329</v>
      </c>
      <c r="L54" s="15" t="s">
        <v>141</v>
      </c>
      <c r="M54" s="15">
        <v>0.33800000000000002</v>
      </c>
      <c r="N54" s="15">
        <v>0.246</v>
      </c>
      <c r="O54" s="15">
        <v>3.0000000000000001E-3</v>
      </c>
      <c r="P54" s="15">
        <v>0.28199999999999997</v>
      </c>
      <c r="Q54" s="15">
        <v>0.18099999999999999</v>
      </c>
      <c r="R54" s="15">
        <v>0.42299999999999999</v>
      </c>
      <c r="S54" s="15">
        <v>9.8759999999999994</v>
      </c>
      <c r="U54" s="15">
        <v>272741.65700000001</v>
      </c>
      <c r="V54" s="15">
        <v>6370</v>
      </c>
    </row>
    <row r="55" spans="2:22" x14ac:dyDescent="0.25">
      <c r="B55" s="15" t="s">
        <v>122</v>
      </c>
      <c r="C55" s="15" t="s">
        <v>207</v>
      </c>
      <c r="D55" s="15" t="s">
        <v>225</v>
      </c>
      <c r="E55" s="15">
        <v>2023</v>
      </c>
      <c r="F55" s="15" t="s">
        <v>162</v>
      </c>
      <c r="G55" s="15" t="s">
        <v>133</v>
      </c>
      <c r="H55" s="15" t="s">
        <v>136</v>
      </c>
      <c r="I55" s="15" t="s">
        <v>139</v>
      </c>
      <c r="J55" s="15" t="s">
        <v>141</v>
      </c>
      <c r="K55" s="15" t="s">
        <v>329</v>
      </c>
      <c r="L55" s="15" t="s">
        <v>354</v>
      </c>
      <c r="M55" s="15">
        <v>0.32200000000000001</v>
      </c>
      <c r="N55" s="15">
        <v>0.22800000000000001</v>
      </c>
      <c r="O55" s="15">
        <v>1.7000000000000001E-2</v>
      </c>
      <c r="P55" s="15">
        <v>0.27800000000000002</v>
      </c>
      <c r="Q55" s="15">
        <v>0.17299999999999999</v>
      </c>
      <c r="R55" s="15">
        <v>0.38900000000000001</v>
      </c>
      <c r="S55" s="15">
        <v>9.6980000000000004</v>
      </c>
      <c r="U55" s="15">
        <v>265263.67599999998</v>
      </c>
      <c r="V55" s="15">
        <v>180</v>
      </c>
    </row>
    <row r="56" spans="2:22" x14ac:dyDescent="0.25">
      <c r="B56" s="15" t="s">
        <v>122</v>
      </c>
      <c r="C56" s="15" t="s">
        <v>207</v>
      </c>
      <c r="D56" s="15" t="s">
        <v>225</v>
      </c>
      <c r="E56" s="15">
        <v>2023</v>
      </c>
      <c r="F56" s="15" t="s">
        <v>162</v>
      </c>
      <c r="G56" s="15" t="s">
        <v>133</v>
      </c>
      <c r="H56" s="15" t="s">
        <v>136</v>
      </c>
      <c r="I56" s="15" t="s">
        <v>139</v>
      </c>
      <c r="J56" s="15" t="s">
        <v>141</v>
      </c>
      <c r="K56" s="15" t="s">
        <v>329</v>
      </c>
      <c r="L56" s="15" t="s">
        <v>330</v>
      </c>
      <c r="M56" s="15">
        <v>0.498</v>
      </c>
      <c r="N56" s="15">
        <v>0.32200000000000001</v>
      </c>
      <c r="O56" s="15">
        <v>2.1000000000000001E-2</v>
      </c>
      <c r="P56" s="15">
        <v>0.41699999999999998</v>
      </c>
      <c r="Q56" s="15">
        <v>0.27900000000000003</v>
      </c>
      <c r="R56" s="15">
        <v>0.63100000000000001</v>
      </c>
      <c r="S56" s="15">
        <v>9.8670000000000009</v>
      </c>
      <c r="U56" s="15">
        <v>276072.54100000003</v>
      </c>
      <c r="V56" s="15">
        <v>230</v>
      </c>
    </row>
    <row r="57" spans="2:22" x14ac:dyDescent="0.25">
      <c r="B57" s="15" t="s">
        <v>122</v>
      </c>
      <c r="C57" s="15" t="s">
        <v>207</v>
      </c>
      <c r="D57" s="15" t="s">
        <v>226</v>
      </c>
      <c r="E57" s="15">
        <v>2023</v>
      </c>
      <c r="F57" s="15" t="s">
        <v>162</v>
      </c>
      <c r="G57" s="15" t="s">
        <v>133</v>
      </c>
      <c r="H57" s="15" t="s">
        <v>136</v>
      </c>
      <c r="I57" s="15" t="s">
        <v>139</v>
      </c>
      <c r="J57" s="15" t="s">
        <v>141</v>
      </c>
      <c r="K57" s="15" t="s">
        <v>329</v>
      </c>
      <c r="L57" s="15" t="s">
        <v>141</v>
      </c>
      <c r="M57" s="15">
        <v>0.34499999999999997</v>
      </c>
      <c r="N57" s="15">
        <v>0.23300000000000001</v>
      </c>
      <c r="O57" s="15">
        <v>3.0000000000000001E-3</v>
      </c>
      <c r="P57" s="15">
        <v>0.29399999999999998</v>
      </c>
      <c r="Q57" s="15">
        <v>0.191</v>
      </c>
      <c r="R57" s="15">
        <v>0.435</v>
      </c>
      <c r="S57" s="15">
        <v>10.61</v>
      </c>
      <c r="U57" s="15">
        <v>533158.13100000005</v>
      </c>
      <c r="V57" s="15">
        <v>6370</v>
      </c>
    </row>
    <row r="58" spans="2:22" x14ac:dyDescent="0.25">
      <c r="B58" s="15" t="s">
        <v>122</v>
      </c>
      <c r="C58" s="15" t="s">
        <v>207</v>
      </c>
      <c r="D58" s="15" t="s">
        <v>226</v>
      </c>
      <c r="E58" s="15">
        <v>2023</v>
      </c>
      <c r="F58" s="15" t="s">
        <v>162</v>
      </c>
      <c r="G58" s="15" t="s">
        <v>133</v>
      </c>
      <c r="H58" s="15" t="s">
        <v>136</v>
      </c>
      <c r="I58" s="15" t="s">
        <v>139</v>
      </c>
      <c r="J58" s="15" t="s">
        <v>141</v>
      </c>
      <c r="K58" s="15" t="s">
        <v>329</v>
      </c>
      <c r="L58" s="15" t="s">
        <v>354</v>
      </c>
      <c r="M58" s="15">
        <v>0.33</v>
      </c>
      <c r="N58" s="15">
        <v>0.22500000000000001</v>
      </c>
      <c r="O58" s="15">
        <v>1.7000000000000001E-2</v>
      </c>
      <c r="P58" s="15">
        <v>0.27300000000000002</v>
      </c>
      <c r="Q58" s="15">
        <v>0.184</v>
      </c>
      <c r="R58" s="15">
        <v>0.44</v>
      </c>
      <c r="S58" s="15">
        <v>10.45</v>
      </c>
      <c r="U58" s="15">
        <v>518192.59100000001</v>
      </c>
      <c r="V58" s="15">
        <v>180</v>
      </c>
    </row>
    <row r="59" spans="2:22" x14ac:dyDescent="0.25">
      <c r="B59" s="15" t="s">
        <v>122</v>
      </c>
      <c r="C59" s="15" t="s">
        <v>207</v>
      </c>
      <c r="D59" s="15" t="s">
        <v>226</v>
      </c>
      <c r="E59" s="15">
        <v>2023</v>
      </c>
      <c r="F59" s="15" t="s">
        <v>162</v>
      </c>
      <c r="G59" s="15" t="s">
        <v>133</v>
      </c>
      <c r="H59" s="15" t="s">
        <v>136</v>
      </c>
      <c r="I59" s="15" t="s">
        <v>139</v>
      </c>
      <c r="J59" s="15" t="s">
        <v>141</v>
      </c>
      <c r="K59" s="15" t="s">
        <v>329</v>
      </c>
      <c r="L59" s="15" t="s">
        <v>330</v>
      </c>
      <c r="M59" s="15">
        <v>0.496</v>
      </c>
      <c r="N59" s="15">
        <v>0.314</v>
      </c>
      <c r="O59" s="15">
        <v>2.1000000000000001E-2</v>
      </c>
      <c r="P59" s="15">
        <v>0.42499999999999999</v>
      </c>
      <c r="Q59" s="15">
        <v>0.28100000000000003</v>
      </c>
      <c r="R59" s="15">
        <v>0.625</v>
      </c>
      <c r="S59" s="15">
        <v>10.614000000000001</v>
      </c>
      <c r="U59" s="15">
        <v>537561.83200000005</v>
      </c>
      <c r="V59" s="15">
        <v>230</v>
      </c>
    </row>
    <row r="60" spans="2:22" x14ac:dyDescent="0.25">
      <c r="B60" s="15" t="s">
        <v>122</v>
      </c>
      <c r="C60" s="15" t="s">
        <v>207</v>
      </c>
      <c r="D60" s="15" t="s">
        <v>227</v>
      </c>
      <c r="E60" s="15">
        <v>2023</v>
      </c>
      <c r="F60" s="15" t="s">
        <v>162</v>
      </c>
      <c r="G60" s="15" t="s">
        <v>133</v>
      </c>
      <c r="H60" s="15" t="s">
        <v>136</v>
      </c>
      <c r="I60" s="15" t="s">
        <v>139</v>
      </c>
      <c r="J60" s="15" t="s">
        <v>141</v>
      </c>
      <c r="K60" s="15" t="s">
        <v>329</v>
      </c>
      <c r="L60" s="15" t="s">
        <v>141</v>
      </c>
      <c r="M60" s="15">
        <v>0.35099999999999998</v>
      </c>
      <c r="N60" s="15">
        <v>0.23100000000000001</v>
      </c>
      <c r="O60" s="15">
        <v>3.0000000000000001E-3</v>
      </c>
      <c r="P60" s="15">
        <v>0.30099999999999999</v>
      </c>
      <c r="Q60" s="15">
        <v>0.19900000000000001</v>
      </c>
      <c r="R60" s="15">
        <v>0.441</v>
      </c>
      <c r="S60" s="15">
        <v>10.612</v>
      </c>
      <c r="U60" s="15">
        <v>533159.11100000003</v>
      </c>
      <c r="V60" s="15">
        <v>6370</v>
      </c>
    </row>
    <row r="61" spans="2:22" x14ac:dyDescent="0.25">
      <c r="B61" s="15" t="s">
        <v>122</v>
      </c>
      <c r="C61" s="15" t="s">
        <v>207</v>
      </c>
      <c r="D61" s="15" t="s">
        <v>227</v>
      </c>
      <c r="E61" s="15">
        <v>2023</v>
      </c>
      <c r="F61" s="15" t="s">
        <v>162</v>
      </c>
      <c r="G61" s="15" t="s">
        <v>133</v>
      </c>
      <c r="H61" s="15" t="s">
        <v>136</v>
      </c>
      <c r="I61" s="15" t="s">
        <v>139</v>
      </c>
      <c r="J61" s="15" t="s">
        <v>141</v>
      </c>
      <c r="K61" s="15" t="s">
        <v>329</v>
      </c>
      <c r="L61" s="15" t="s">
        <v>354</v>
      </c>
      <c r="M61" s="15">
        <v>0.33800000000000002</v>
      </c>
      <c r="N61" s="15">
        <v>0.218</v>
      </c>
      <c r="O61" s="15">
        <v>1.6E-2</v>
      </c>
      <c r="P61" s="15">
        <v>0.28699999999999998</v>
      </c>
      <c r="Q61" s="15">
        <v>0.185</v>
      </c>
      <c r="R61" s="15">
        <v>0.432</v>
      </c>
      <c r="S61" s="15">
        <v>10.451000000000001</v>
      </c>
      <c r="U61" s="15">
        <v>518189.19</v>
      </c>
      <c r="V61" s="15">
        <v>180</v>
      </c>
    </row>
    <row r="62" spans="2:22" x14ac:dyDescent="0.25">
      <c r="B62" s="15" t="s">
        <v>122</v>
      </c>
      <c r="C62" s="15" t="s">
        <v>207</v>
      </c>
      <c r="D62" s="15" t="s">
        <v>227</v>
      </c>
      <c r="E62" s="15">
        <v>2023</v>
      </c>
      <c r="F62" s="15" t="s">
        <v>162</v>
      </c>
      <c r="G62" s="15" t="s">
        <v>133</v>
      </c>
      <c r="H62" s="15" t="s">
        <v>136</v>
      </c>
      <c r="I62" s="15" t="s">
        <v>139</v>
      </c>
      <c r="J62" s="15" t="s">
        <v>141</v>
      </c>
      <c r="K62" s="15" t="s">
        <v>329</v>
      </c>
      <c r="L62" s="15" t="s">
        <v>330</v>
      </c>
      <c r="M62" s="15">
        <v>0.5</v>
      </c>
      <c r="N62" s="15">
        <v>0.30399999999999999</v>
      </c>
      <c r="O62" s="15">
        <v>0.02</v>
      </c>
      <c r="P62" s="15">
        <v>0.46500000000000002</v>
      </c>
      <c r="Q62" s="15">
        <v>0.28899999999999998</v>
      </c>
      <c r="R62" s="15">
        <v>0.63600000000000001</v>
      </c>
      <c r="S62" s="15">
        <v>10.615</v>
      </c>
      <c r="U62" s="15">
        <v>537559.81700000004</v>
      </c>
      <c r="V62" s="15">
        <v>230</v>
      </c>
    </row>
    <row r="63" spans="2:22" x14ac:dyDescent="0.25">
      <c r="B63" s="15" t="s">
        <v>122</v>
      </c>
      <c r="C63" s="15" t="s">
        <v>207</v>
      </c>
      <c r="D63" s="15" t="s">
        <v>228</v>
      </c>
      <c r="E63" s="15">
        <v>2023</v>
      </c>
      <c r="F63" s="15" t="s">
        <v>162</v>
      </c>
      <c r="G63" s="15" t="s">
        <v>133</v>
      </c>
      <c r="H63" s="15" t="s">
        <v>136</v>
      </c>
      <c r="I63" s="15" t="s">
        <v>139</v>
      </c>
      <c r="J63" s="15" t="s">
        <v>141</v>
      </c>
      <c r="K63" s="15" t="s">
        <v>329</v>
      </c>
      <c r="L63" s="15" t="s">
        <v>141</v>
      </c>
      <c r="M63" s="15">
        <v>0.35099999999999998</v>
      </c>
      <c r="N63" s="15">
        <v>0.22600000000000001</v>
      </c>
      <c r="O63" s="15">
        <v>3.0000000000000001E-3</v>
      </c>
      <c r="P63" s="15">
        <v>0.30499999999999999</v>
      </c>
      <c r="Q63" s="15">
        <v>0.2</v>
      </c>
      <c r="R63" s="15">
        <v>0.443</v>
      </c>
      <c r="S63" s="15">
        <v>11.493</v>
      </c>
      <c r="U63" s="15">
        <v>835256.70400000003</v>
      </c>
      <c r="V63" s="15">
        <v>6370</v>
      </c>
    </row>
    <row r="64" spans="2:22" x14ac:dyDescent="0.25">
      <c r="B64" s="15" t="s">
        <v>122</v>
      </c>
      <c r="C64" s="15" t="s">
        <v>207</v>
      </c>
      <c r="D64" s="15" t="s">
        <v>228</v>
      </c>
      <c r="E64" s="15">
        <v>2023</v>
      </c>
      <c r="F64" s="15" t="s">
        <v>162</v>
      </c>
      <c r="G64" s="15" t="s">
        <v>133</v>
      </c>
      <c r="H64" s="15" t="s">
        <v>136</v>
      </c>
      <c r="I64" s="15" t="s">
        <v>139</v>
      </c>
      <c r="J64" s="15" t="s">
        <v>141</v>
      </c>
      <c r="K64" s="15" t="s">
        <v>329</v>
      </c>
      <c r="L64" s="15" t="s">
        <v>354</v>
      </c>
      <c r="M64" s="15">
        <v>0.34399999999999997</v>
      </c>
      <c r="N64" s="15">
        <v>0.221</v>
      </c>
      <c r="O64" s="15">
        <v>1.6E-2</v>
      </c>
      <c r="P64" s="15">
        <v>0.28799999999999998</v>
      </c>
      <c r="Q64" s="15">
        <v>0.191</v>
      </c>
      <c r="R64" s="15">
        <v>0.47</v>
      </c>
      <c r="S64" s="15">
        <v>11.359</v>
      </c>
      <c r="U64" s="15">
        <v>813896.402</v>
      </c>
      <c r="V64" s="15">
        <v>180</v>
      </c>
    </row>
    <row r="65" spans="2:22" x14ac:dyDescent="0.25">
      <c r="B65" s="15" t="s">
        <v>122</v>
      </c>
      <c r="C65" s="15" t="s">
        <v>207</v>
      </c>
      <c r="D65" s="15" t="s">
        <v>228</v>
      </c>
      <c r="E65" s="15">
        <v>2023</v>
      </c>
      <c r="F65" s="15" t="s">
        <v>162</v>
      </c>
      <c r="G65" s="15" t="s">
        <v>133</v>
      </c>
      <c r="H65" s="15" t="s">
        <v>136</v>
      </c>
      <c r="I65" s="15" t="s">
        <v>139</v>
      </c>
      <c r="J65" s="15" t="s">
        <v>141</v>
      </c>
      <c r="K65" s="15" t="s">
        <v>329</v>
      </c>
      <c r="L65" s="15" t="s">
        <v>330</v>
      </c>
      <c r="M65" s="15">
        <v>0.497</v>
      </c>
      <c r="N65" s="15">
        <v>0.29799999999999999</v>
      </c>
      <c r="O65" s="15">
        <v>0.02</v>
      </c>
      <c r="P65" s="15">
        <v>0.44900000000000001</v>
      </c>
      <c r="Q65" s="15">
        <v>0.27600000000000002</v>
      </c>
      <c r="R65" s="15">
        <v>0.62</v>
      </c>
      <c r="S65" s="15">
        <v>11.507999999999999</v>
      </c>
      <c r="U65" s="15">
        <v>839705.58200000005</v>
      </c>
      <c r="V65" s="15">
        <v>230</v>
      </c>
    </row>
    <row r="66" spans="2:22" x14ac:dyDescent="0.25">
      <c r="B66" s="15" t="s">
        <v>122</v>
      </c>
      <c r="C66" s="15" t="s">
        <v>207</v>
      </c>
      <c r="D66" s="15" t="s">
        <v>229</v>
      </c>
      <c r="E66" s="15">
        <v>2023</v>
      </c>
      <c r="F66" s="15" t="s">
        <v>162</v>
      </c>
      <c r="G66" s="15" t="s">
        <v>133</v>
      </c>
      <c r="H66" s="15" t="s">
        <v>136</v>
      </c>
      <c r="I66" s="15" t="s">
        <v>139</v>
      </c>
      <c r="J66" s="15" t="s">
        <v>141</v>
      </c>
      <c r="K66" s="15" t="s">
        <v>329</v>
      </c>
      <c r="L66" s="15" t="s">
        <v>141</v>
      </c>
      <c r="M66" s="15">
        <v>0.34799999999999998</v>
      </c>
      <c r="N66" s="15">
        <v>0.223</v>
      </c>
      <c r="O66" s="15">
        <v>3.0000000000000001E-3</v>
      </c>
      <c r="P66" s="15">
        <v>0.30199999999999999</v>
      </c>
      <c r="Q66" s="15">
        <v>0.19900000000000001</v>
      </c>
      <c r="R66" s="15">
        <v>0.441</v>
      </c>
      <c r="S66" s="15">
        <v>11.493</v>
      </c>
      <c r="U66" s="15">
        <v>835259.47400000005</v>
      </c>
      <c r="V66" s="15">
        <v>6370</v>
      </c>
    </row>
    <row r="67" spans="2:22" x14ac:dyDescent="0.25">
      <c r="B67" s="15" t="s">
        <v>122</v>
      </c>
      <c r="C67" s="15" t="s">
        <v>207</v>
      </c>
      <c r="D67" s="15" t="s">
        <v>229</v>
      </c>
      <c r="E67" s="15">
        <v>2023</v>
      </c>
      <c r="F67" s="15" t="s">
        <v>162</v>
      </c>
      <c r="G67" s="15" t="s">
        <v>133</v>
      </c>
      <c r="H67" s="15" t="s">
        <v>136</v>
      </c>
      <c r="I67" s="15" t="s">
        <v>139</v>
      </c>
      <c r="J67" s="15" t="s">
        <v>141</v>
      </c>
      <c r="K67" s="15" t="s">
        <v>329</v>
      </c>
      <c r="L67" s="15" t="s">
        <v>354</v>
      </c>
      <c r="M67" s="15">
        <v>0.34399999999999997</v>
      </c>
      <c r="N67" s="15">
        <v>0.22700000000000001</v>
      </c>
      <c r="O67" s="15">
        <v>1.7000000000000001E-2</v>
      </c>
      <c r="P67" s="15">
        <v>0.28599999999999998</v>
      </c>
      <c r="Q67" s="15">
        <v>0.184</v>
      </c>
      <c r="R67" s="15">
        <v>0.436</v>
      </c>
      <c r="S67" s="15">
        <v>11.359</v>
      </c>
      <c r="U67" s="15">
        <v>813894.49800000002</v>
      </c>
      <c r="V67" s="15">
        <v>180</v>
      </c>
    </row>
    <row r="68" spans="2:22" x14ac:dyDescent="0.25">
      <c r="B68" s="15" t="s">
        <v>122</v>
      </c>
      <c r="C68" s="15" t="s">
        <v>207</v>
      </c>
      <c r="D68" s="15" t="s">
        <v>229</v>
      </c>
      <c r="E68" s="15">
        <v>2023</v>
      </c>
      <c r="F68" s="15" t="s">
        <v>162</v>
      </c>
      <c r="G68" s="15" t="s">
        <v>133</v>
      </c>
      <c r="H68" s="15" t="s">
        <v>136</v>
      </c>
      <c r="I68" s="15" t="s">
        <v>139</v>
      </c>
      <c r="J68" s="15" t="s">
        <v>141</v>
      </c>
      <c r="K68" s="15" t="s">
        <v>329</v>
      </c>
      <c r="L68" s="15" t="s">
        <v>330</v>
      </c>
      <c r="M68" s="15">
        <v>0.49399999999999999</v>
      </c>
      <c r="N68" s="15">
        <v>0.30099999999999999</v>
      </c>
      <c r="O68" s="15">
        <v>0.02</v>
      </c>
      <c r="P68" s="15">
        <v>0.46</v>
      </c>
      <c r="Q68" s="15">
        <v>0.29099999999999998</v>
      </c>
      <c r="R68" s="15">
        <v>0.64500000000000002</v>
      </c>
      <c r="S68" s="15">
        <v>11.507999999999999</v>
      </c>
      <c r="U68" s="15">
        <v>839683.353</v>
      </c>
      <c r="V68" s="15">
        <v>230</v>
      </c>
    </row>
    <row r="69" spans="2:22" x14ac:dyDescent="0.25">
      <c r="B69" s="15" t="s">
        <v>122</v>
      </c>
      <c r="C69" s="15" t="s">
        <v>207</v>
      </c>
      <c r="D69" s="15" t="s">
        <v>230</v>
      </c>
      <c r="E69" s="15">
        <v>2023</v>
      </c>
      <c r="F69" s="15" t="s">
        <v>162</v>
      </c>
      <c r="G69" s="15" t="s">
        <v>133</v>
      </c>
      <c r="H69" s="15" t="s">
        <v>136</v>
      </c>
      <c r="I69" s="15" t="s">
        <v>139</v>
      </c>
      <c r="J69" s="15" t="s">
        <v>141</v>
      </c>
      <c r="K69" s="15" t="s">
        <v>329</v>
      </c>
      <c r="L69" s="15" t="s">
        <v>141</v>
      </c>
      <c r="M69" s="15">
        <v>0.34399999999999997</v>
      </c>
      <c r="N69" s="15">
        <v>0.222</v>
      </c>
      <c r="O69" s="15">
        <v>3.0000000000000001E-3</v>
      </c>
      <c r="P69" s="15">
        <v>0.29499999999999998</v>
      </c>
      <c r="Q69" s="15">
        <v>0.19600000000000001</v>
      </c>
      <c r="R69" s="15">
        <v>0.434</v>
      </c>
      <c r="S69" s="15">
        <v>12.307</v>
      </c>
      <c r="U69" s="15">
        <v>1091800.7479999999</v>
      </c>
      <c r="V69" s="15">
        <v>6370</v>
      </c>
    </row>
    <row r="70" spans="2:22" x14ac:dyDescent="0.25">
      <c r="B70" s="15" t="s">
        <v>122</v>
      </c>
      <c r="C70" s="15" t="s">
        <v>207</v>
      </c>
      <c r="D70" s="15" t="s">
        <v>230</v>
      </c>
      <c r="E70" s="15">
        <v>2023</v>
      </c>
      <c r="F70" s="15" t="s">
        <v>162</v>
      </c>
      <c r="G70" s="15" t="s">
        <v>133</v>
      </c>
      <c r="H70" s="15" t="s">
        <v>136</v>
      </c>
      <c r="I70" s="15" t="s">
        <v>139</v>
      </c>
      <c r="J70" s="15" t="s">
        <v>141</v>
      </c>
      <c r="K70" s="15" t="s">
        <v>329</v>
      </c>
      <c r="L70" s="15" t="s">
        <v>354</v>
      </c>
      <c r="M70" s="15">
        <v>0.34100000000000003</v>
      </c>
      <c r="N70" s="15">
        <v>0.22500000000000001</v>
      </c>
      <c r="O70" s="15">
        <v>1.7000000000000001E-2</v>
      </c>
      <c r="P70" s="15">
        <v>0.27700000000000002</v>
      </c>
      <c r="Q70" s="15">
        <v>0.182</v>
      </c>
      <c r="R70" s="15">
        <v>0.44500000000000001</v>
      </c>
      <c r="S70" s="15">
        <v>12.199</v>
      </c>
      <c r="U70" s="15">
        <v>1065971.3259999999</v>
      </c>
      <c r="V70" s="15">
        <v>180</v>
      </c>
    </row>
    <row r="71" spans="2:22" x14ac:dyDescent="0.25">
      <c r="B71" s="15" t="s">
        <v>122</v>
      </c>
      <c r="C71" s="15" t="s">
        <v>207</v>
      </c>
      <c r="D71" s="15" t="s">
        <v>230</v>
      </c>
      <c r="E71" s="15">
        <v>2023</v>
      </c>
      <c r="F71" s="15" t="s">
        <v>162</v>
      </c>
      <c r="G71" s="15" t="s">
        <v>133</v>
      </c>
      <c r="H71" s="15" t="s">
        <v>136</v>
      </c>
      <c r="I71" s="15" t="s">
        <v>139</v>
      </c>
      <c r="J71" s="15" t="s">
        <v>141</v>
      </c>
      <c r="K71" s="15" t="s">
        <v>329</v>
      </c>
      <c r="L71" s="15" t="s">
        <v>330</v>
      </c>
      <c r="M71" s="15">
        <v>0.49199999999999999</v>
      </c>
      <c r="N71" s="15">
        <v>0.29399999999999998</v>
      </c>
      <c r="O71" s="15">
        <v>1.9E-2</v>
      </c>
      <c r="P71" s="15">
        <v>0.45900000000000002</v>
      </c>
      <c r="Q71" s="15">
        <v>0.28799999999999998</v>
      </c>
      <c r="R71" s="15">
        <v>0.65600000000000003</v>
      </c>
      <c r="S71" s="15">
        <v>12.331</v>
      </c>
      <c r="U71" s="15">
        <v>1096707.2450000001</v>
      </c>
      <c r="V71" s="15">
        <v>230</v>
      </c>
    </row>
    <row r="72" spans="2:22" x14ac:dyDescent="0.25">
      <c r="B72" s="15" t="s">
        <v>122</v>
      </c>
      <c r="C72" s="15" t="s">
        <v>207</v>
      </c>
      <c r="D72" s="15" t="s">
        <v>231</v>
      </c>
      <c r="E72" s="15">
        <v>2023</v>
      </c>
      <c r="F72" s="15" t="s">
        <v>162</v>
      </c>
      <c r="G72" s="15" t="s">
        <v>133</v>
      </c>
      <c r="H72" s="15" t="s">
        <v>136</v>
      </c>
      <c r="I72" s="15" t="s">
        <v>139</v>
      </c>
      <c r="J72" s="15" t="s">
        <v>141</v>
      </c>
      <c r="K72" s="15" t="s">
        <v>329</v>
      </c>
      <c r="L72" s="15" t="s">
        <v>141</v>
      </c>
      <c r="M72" s="15">
        <v>0.34100000000000003</v>
      </c>
      <c r="N72" s="15">
        <v>0.22</v>
      </c>
      <c r="O72" s="15">
        <v>3.0000000000000001E-3</v>
      </c>
      <c r="P72" s="15">
        <v>0.29199999999999998</v>
      </c>
      <c r="Q72" s="15">
        <v>0.19400000000000001</v>
      </c>
      <c r="R72" s="15">
        <v>0.433</v>
      </c>
      <c r="S72" s="15">
        <v>12.307</v>
      </c>
      <c r="U72" s="15">
        <v>1091808.1499999999</v>
      </c>
      <c r="V72" s="15">
        <v>6370</v>
      </c>
    </row>
    <row r="73" spans="2:22" x14ac:dyDescent="0.25">
      <c r="B73" s="15" t="s">
        <v>122</v>
      </c>
      <c r="C73" s="15" t="s">
        <v>207</v>
      </c>
      <c r="D73" s="15" t="s">
        <v>231</v>
      </c>
      <c r="E73" s="15">
        <v>2023</v>
      </c>
      <c r="F73" s="15" t="s">
        <v>162</v>
      </c>
      <c r="G73" s="15" t="s">
        <v>133</v>
      </c>
      <c r="H73" s="15" t="s">
        <v>136</v>
      </c>
      <c r="I73" s="15" t="s">
        <v>139</v>
      </c>
      <c r="J73" s="15" t="s">
        <v>141</v>
      </c>
      <c r="K73" s="15" t="s">
        <v>329</v>
      </c>
      <c r="L73" s="15" t="s">
        <v>354</v>
      </c>
      <c r="M73" s="15">
        <v>0.34200000000000003</v>
      </c>
      <c r="N73" s="15">
        <v>0.23400000000000001</v>
      </c>
      <c r="O73" s="15">
        <v>1.7000000000000001E-2</v>
      </c>
      <c r="P73" s="15">
        <v>0.26900000000000002</v>
      </c>
      <c r="Q73" s="15">
        <v>0.188</v>
      </c>
      <c r="R73" s="15">
        <v>0.45300000000000001</v>
      </c>
      <c r="S73" s="15">
        <v>12.198</v>
      </c>
      <c r="U73" s="15">
        <v>1066007.48</v>
      </c>
      <c r="V73" s="15">
        <v>180</v>
      </c>
    </row>
    <row r="74" spans="2:22" x14ac:dyDescent="0.25">
      <c r="B74" s="15" t="s">
        <v>122</v>
      </c>
      <c r="C74" s="15" t="s">
        <v>207</v>
      </c>
      <c r="D74" s="15" t="s">
        <v>231</v>
      </c>
      <c r="E74" s="15">
        <v>2023</v>
      </c>
      <c r="F74" s="15" t="s">
        <v>162</v>
      </c>
      <c r="G74" s="15" t="s">
        <v>133</v>
      </c>
      <c r="H74" s="15" t="s">
        <v>136</v>
      </c>
      <c r="I74" s="15" t="s">
        <v>139</v>
      </c>
      <c r="J74" s="15" t="s">
        <v>141</v>
      </c>
      <c r="K74" s="15" t="s">
        <v>329</v>
      </c>
      <c r="L74" s="15" t="s">
        <v>330</v>
      </c>
      <c r="M74" s="15">
        <v>0.49</v>
      </c>
      <c r="N74" s="15">
        <v>0.28799999999999998</v>
      </c>
      <c r="O74" s="15">
        <v>1.9E-2</v>
      </c>
      <c r="P74" s="15">
        <v>0.46100000000000002</v>
      </c>
      <c r="Q74" s="15">
        <v>0.27300000000000002</v>
      </c>
      <c r="R74" s="15">
        <v>0.65200000000000002</v>
      </c>
      <c r="S74" s="15">
        <v>12.331</v>
      </c>
      <c r="U74" s="15">
        <v>1096727.0649999999</v>
      </c>
      <c r="V74" s="15">
        <v>230</v>
      </c>
    </row>
    <row r="75" spans="2:22" x14ac:dyDescent="0.25">
      <c r="B75" s="15" t="s">
        <v>122</v>
      </c>
      <c r="C75" s="15" t="s">
        <v>207</v>
      </c>
      <c r="D75" s="15" t="s">
        <v>232</v>
      </c>
      <c r="E75" s="15">
        <v>2023</v>
      </c>
      <c r="F75" s="15" t="s">
        <v>162</v>
      </c>
      <c r="G75" s="15" t="s">
        <v>133</v>
      </c>
      <c r="H75" s="15" t="s">
        <v>136</v>
      </c>
      <c r="I75" s="15" t="s">
        <v>139</v>
      </c>
      <c r="J75" s="15" t="s">
        <v>141</v>
      </c>
      <c r="K75" s="15" t="s">
        <v>329</v>
      </c>
      <c r="L75" s="15" t="s">
        <v>141</v>
      </c>
      <c r="M75" s="15">
        <v>0.34499999999999997</v>
      </c>
      <c r="N75" s="15">
        <v>0.22600000000000001</v>
      </c>
      <c r="O75" s="15">
        <v>3.0000000000000001E-3</v>
      </c>
      <c r="P75" s="15">
        <v>0.29599999999999999</v>
      </c>
      <c r="Q75" s="15">
        <v>0.19500000000000001</v>
      </c>
      <c r="R75" s="15">
        <v>0.435</v>
      </c>
      <c r="S75" s="15">
        <v>12.912000000000001</v>
      </c>
      <c r="U75" s="15">
        <v>1259579.21</v>
      </c>
      <c r="V75" s="15">
        <v>6370</v>
      </c>
    </row>
    <row r="76" spans="2:22" x14ac:dyDescent="0.25">
      <c r="B76" s="15" t="s">
        <v>122</v>
      </c>
      <c r="C76" s="15" t="s">
        <v>207</v>
      </c>
      <c r="D76" s="15" t="s">
        <v>232</v>
      </c>
      <c r="E76" s="15">
        <v>2023</v>
      </c>
      <c r="F76" s="15" t="s">
        <v>162</v>
      </c>
      <c r="G76" s="15" t="s">
        <v>133</v>
      </c>
      <c r="H76" s="15" t="s">
        <v>136</v>
      </c>
      <c r="I76" s="15" t="s">
        <v>139</v>
      </c>
      <c r="J76" s="15" t="s">
        <v>141</v>
      </c>
      <c r="K76" s="15" t="s">
        <v>329</v>
      </c>
      <c r="L76" s="15" t="s">
        <v>354</v>
      </c>
      <c r="M76" s="15">
        <v>0.34799999999999998</v>
      </c>
      <c r="N76" s="15">
        <v>0.24</v>
      </c>
      <c r="O76" s="15">
        <v>1.7999999999999999E-2</v>
      </c>
      <c r="P76" s="15">
        <v>0.28100000000000003</v>
      </c>
      <c r="Q76" s="15">
        <v>0.185</v>
      </c>
      <c r="R76" s="15">
        <v>0.44400000000000001</v>
      </c>
      <c r="S76" s="15">
        <v>12.826000000000001</v>
      </c>
      <c r="U76" s="15">
        <v>1230335.875</v>
      </c>
      <c r="V76" s="15">
        <v>180</v>
      </c>
    </row>
    <row r="77" spans="2:22" x14ac:dyDescent="0.25">
      <c r="B77" s="15" t="s">
        <v>122</v>
      </c>
      <c r="C77" s="15" t="s">
        <v>207</v>
      </c>
      <c r="D77" s="15" t="s">
        <v>232</v>
      </c>
      <c r="E77" s="15">
        <v>2023</v>
      </c>
      <c r="F77" s="15" t="s">
        <v>162</v>
      </c>
      <c r="G77" s="15" t="s">
        <v>133</v>
      </c>
      <c r="H77" s="15" t="s">
        <v>136</v>
      </c>
      <c r="I77" s="15" t="s">
        <v>139</v>
      </c>
      <c r="J77" s="15" t="s">
        <v>141</v>
      </c>
      <c r="K77" s="15" t="s">
        <v>329</v>
      </c>
      <c r="L77" s="15" t="s">
        <v>330</v>
      </c>
      <c r="M77" s="15">
        <v>0.504</v>
      </c>
      <c r="N77" s="15">
        <v>0.30199999999999999</v>
      </c>
      <c r="O77" s="15">
        <v>0.02</v>
      </c>
      <c r="P77" s="15">
        <v>0.46600000000000003</v>
      </c>
      <c r="Q77" s="15">
        <v>0.29699999999999999</v>
      </c>
      <c r="R77" s="15">
        <v>0.65200000000000002</v>
      </c>
      <c r="S77" s="15">
        <v>12.94</v>
      </c>
      <c r="U77" s="15">
        <v>1264419.442</v>
      </c>
      <c r="V77" s="15">
        <v>230</v>
      </c>
    </row>
    <row r="78" spans="2:22" x14ac:dyDescent="0.25">
      <c r="B78" s="15" t="s">
        <v>122</v>
      </c>
      <c r="C78" s="15" t="s">
        <v>207</v>
      </c>
      <c r="D78" s="15" t="s">
        <v>233</v>
      </c>
      <c r="E78" s="15">
        <v>2023</v>
      </c>
      <c r="F78" s="15" t="s">
        <v>162</v>
      </c>
      <c r="G78" s="15" t="s">
        <v>133</v>
      </c>
      <c r="H78" s="15" t="s">
        <v>136</v>
      </c>
      <c r="I78" s="15" t="s">
        <v>139</v>
      </c>
      <c r="J78" s="15" t="s">
        <v>141</v>
      </c>
      <c r="K78" s="15" t="s">
        <v>329</v>
      </c>
      <c r="L78" s="15" t="s">
        <v>141</v>
      </c>
      <c r="M78" s="15">
        <v>0.35799999999999998</v>
      </c>
      <c r="N78" s="15">
        <v>0.22900000000000001</v>
      </c>
      <c r="O78" s="15">
        <v>3.0000000000000001E-3</v>
      </c>
      <c r="P78" s="15">
        <v>0.309</v>
      </c>
      <c r="Q78" s="15">
        <v>0.20399999999999999</v>
      </c>
      <c r="R78" s="15">
        <v>0.45600000000000002</v>
      </c>
      <c r="S78" s="15">
        <v>12.912000000000001</v>
      </c>
      <c r="U78" s="15">
        <v>1259589.071</v>
      </c>
      <c r="V78" s="15">
        <v>6370</v>
      </c>
    </row>
    <row r="79" spans="2:22" x14ac:dyDescent="0.25">
      <c r="B79" s="15" t="s">
        <v>122</v>
      </c>
      <c r="C79" s="15" t="s">
        <v>207</v>
      </c>
      <c r="D79" s="15" t="s">
        <v>233</v>
      </c>
      <c r="E79" s="15">
        <v>2023</v>
      </c>
      <c r="F79" s="15" t="s">
        <v>162</v>
      </c>
      <c r="G79" s="15" t="s">
        <v>133</v>
      </c>
      <c r="H79" s="15" t="s">
        <v>136</v>
      </c>
      <c r="I79" s="15" t="s">
        <v>139</v>
      </c>
      <c r="J79" s="15" t="s">
        <v>141</v>
      </c>
      <c r="K79" s="15" t="s">
        <v>329</v>
      </c>
      <c r="L79" s="15" t="s">
        <v>354</v>
      </c>
      <c r="M79" s="15">
        <v>0.35599999999999998</v>
      </c>
      <c r="N79" s="15">
        <v>0.24199999999999999</v>
      </c>
      <c r="O79" s="15">
        <v>1.7999999999999999E-2</v>
      </c>
      <c r="P79" s="15">
        <v>0.30099999999999999</v>
      </c>
      <c r="Q79" s="15">
        <v>0.19800000000000001</v>
      </c>
      <c r="R79" s="15">
        <v>0.44800000000000001</v>
      </c>
      <c r="S79" s="15">
        <v>12.826000000000001</v>
      </c>
      <c r="U79" s="15">
        <v>1230316.469</v>
      </c>
      <c r="V79" s="15">
        <v>180</v>
      </c>
    </row>
    <row r="80" spans="2:22" x14ac:dyDescent="0.25">
      <c r="B80" s="15" t="s">
        <v>122</v>
      </c>
      <c r="C80" s="15" t="s">
        <v>207</v>
      </c>
      <c r="D80" s="15" t="s">
        <v>233</v>
      </c>
      <c r="E80" s="15">
        <v>2023</v>
      </c>
      <c r="F80" s="15" t="s">
        <v>162</v>
      </c>
      <c r="G80" s="15" t="s">
        <v>133</v>
      </c>
      <c r="H80" s="15" t="s">
        <v>136</v>
      </c>
      <c r="I80" s="15" t="s">
        <v>139</v>
      </c>
      <c r="J80" s="15" t="s">
        <v>141</v>
      </c>
      <c r="K80" s="15" t="s">
        <v>329</v>
      </c>
      <c r="L80" s="15" t="s">
        <v>330</v>
      </c>
      <c r="M80" s="15">
        <v>0.52800000000000002</v>
      </c>
      <c r="N80" s="15">
        <v>0.32400000000000001</v>
      </c>
      <c r="O80" s="15">
        <v>2.1000000000000001E-2</v>
      </c>
      <c r="P80" s="15">
        <v>0.47499999999999998</v>
      </c>
      <c r="Q80" s="15">
        <v>0.317</v>
      </c>
      <c r="R80" s="15">
        <v>0.68400000000000005</v>
      </c>
      <c r="S80" s="15">
        <v>12.94</v>
      </c>
      <c r="U80" s="15">
        <v>1264401.4669999999</v>
      </c>
      <c r="V80" s="15">
        <v>230</v>
      </c>
    </row>
    <row r="81" spans="2:22" x14ac:dyDescent="0.25">
      <c r="B81" s="15" t="s">
        <v>122</v>
      </c>
      <c r="C81" s="15" t="s">
        <v>207</v>
      </c>
      <c r="D81" s="15" t="s">
        <v>234</v>
      </c>
      <c r="E81" s="15">
        <v>2023</v>
      </c>
      <c r="F81" s="15" t="s">
        <v>162</v>
      </c>
      <c r="G81" s="15" t="s">
        <v>133</v>
      </c>
      <c r="H81" s="15" t="s">
        <v>136</v>
      </c>
      <c r="I81" s="15" t="s">
        <v>139</v>
      </c>
      <c r="J81" s="15" t="s">
        <v>141</v>
      </c>
      <c r="K81" s="15" t="s">
        <v>329</v>
      </c>
      <c r="L81" s="15" t="s">
        <v>141</v>
      </c>
      <c r="M81" s="15">
        <v>0.36199999999999999</v>
      </c>
      <c r="N81" s="15">
        <v>0.22800000000000001</v>
      </c>
      <c r="O81" s="15">
        <v>3.0000000000000001E-3</v>
      </c>
      <c r="P81" s="15">
        <v>0.315</v>
      </c>
      <c r="Q81" s="15">
        <v>0.20799999999999999</v>
      </c>
      <c r="R81" s="15">
        <v>0.46100000000000002</v>
      </c>
      <c r="S81" s="15">
        <v>13.334</v>
      </c>
      <c r="U81" s="15">
        <v>1327103.405</v>
      </c>
      <c r="V81" s="15">
        <v>6370</v>
      </c>
    </row>
    <row r="82" spans="2:22" x14ac:dyDescent="0.25">
      <c r="B82" s="15" t="s">
        <v>122</v>
      </c>
      <c r="C82" s="15" t="s">
        <v>207</v>
      </c>
      <c r="D82" s="15" t="s">
        <v>234</v>
      </c>
      <c r="E82" s="15">
        <v>2023</v>
      </c>
      <c r="F82" s="15" t="s">
        <v>162</v>
      </c>
      <c r="G82" s="15" t="s">
        <v>133</v>
      </c>
      <c r="H82" s="15" t="s">
        <v>136</v>
      </c>
      <c r="I82" s="15" t="s">
        <v>139</v>
      </c>
      <c r="J82" s="15" t="s">
        <v>141</v>
      </c>
      <c r="K82" s="15" t="s">
        <v>329</v>
      </c>
      <c r="L82" s="15" t="s">
        <v>354</v>
      </c>
      <c r="M82" s="15">
        <v>0.35799999999999998</v>
      </c>
      <c r="N82" s="15">
        <v>0.248</v>
      </c>
      <c r="O82" s="15">
        <v>1.7999999999999999E-2</v>
      </c>
      <c r="P82" s="15">
        <v>0.31</v>
      </c>
      <c r="Q82" s="15">
        <v>0.191</v>
      </c>
      <c r="R82" s="15">
        <v>0.432</v>
      </c>
      <c r="S82" s="15">
        <v>13.263999999999999</v>
      </c>
      <c r="U82" s="15">
        <v>1296867.013</v>
      </c>
      <c r="V82" s="15">
        <v>180</v>
      </c>
    </row>
    <row r="83" spans="2:22" x14ac:dyDescent="0.25">
      <c r="B83" s="15" t="s">
        <v>122</v>
      </c>
      <c r="C83" s="15" t="s">
        <v>207</v>
      </c>
      <c r="D83" s="15" t="s">
        <v>234</v>
      </c>
      <c r="E83" s="15">
        <v>2023</v>
      </c>
      <c r="F83" s="15" t="s">
        <v>162</v>
      </c>
      <c r="G83" s="15" t="s">
        <v>133</v>
      </c>
      <c r="H83" s="15" t="s">
        <v>136</v>
      </c>
      <c r="I83" s="15" t="s">
        <v>139</v>
      </c>
      <c r="J83" s="15" t="s">
        <v>141</v>
      </c>
      <c r="K83" s="15" t="s">
        <v>329</v>
      </c>
      <c r="L83" s="15" t="s">
        <v>330</v>
      </c>
      <c r="M83" s="15">
        <v>0.54100000000000004</v>
      </c>
      <c r="N83" s="15">
        <v>0.33200000000000002</v>
      </c>
      <c r="O83" s="15">
        <v>2.1999999999999999E-2</v>
      </c>
      <c r="P83" s="15">
        <v>0.48499999999999999</v>
      </c>
      <c r="Q83" s="15">
        <v>0.29099999999999998</v>
      </c>
      <c r="R83" s="15">
        <v>0.68899999999999995</v>
      </c>
      <c r="S83" s="15">
        <v>13.364000000000001</v>
      </c>
      <c r="U83" s="15">
        <v>1329726.2150000001</v>
      </c>
      <c r="V83" s="15">
        <v>230</v>
      </c>
    </row>
    <row r="84" spans="2:22" x14ac:dyDescent="0.25">
      <c r="B84" s="15" t="s">
        <v>122</v>
      </c>
      <c r="C84" s="15" t="s">
        <v>207</v>
      </c>
      <c r="D84" s="15" t="s">
        <v>235</v>
      </c>
      <c r="E84" s="15">
        <v>2023</v>
      </c>
      <c r="F84" s="15" t="s">
        <v>162</v>
      </c>
      <c r="G84" s="15" t="s">
        <v>133</v>
      </c>
      <c r="H84" s="15" t="s">
        <v>136</v>
      </c>
      <c r="I84" s="15" t="s">
        <v>139</v>
      </c>
      <c r="J84" s="15" t="s">
        <v>141</v>
      </c>
      <c r="K84" s="15" t="s">
        <v>329</v>
      </c>
      <c r="L84" s="15" t="s">
        <v>141</v>
      </c>
      <c r="M84" s="15">
        <v>0.35499999999999998</v>
      </c>
      <c r="N84" s="15">
        <v>0.224</v>
      </c>
      <c r="O84" s="15">
        <v>3.0000000000000001E-3</v>
      </c>
      <c r="P84" s="15">
        <v>0.308</v>
      </c>
      <c r="Q84" s="15">
        <v>0.20399999999999999</v>
      </c>
      <c r="R84" s="15">
        <v>0.45100000000000001</v>
      </c>
      <c r="S84" s="15">
        <v>13.334</v>
      </c>
      <c r="U84" s="15">
        <v>1327173.17</v>
      </c>
      <c r="V84" s="15">
        <v>6370</v>
      </c>
    </row>
    <row r="85" spans="2:22" x14ac:dyDescent="0.25">
      <c r="B85" s="15" t="s">
        <v>122</v>
      </c>
      <c r="C85" s="15" t="s">
        <v>207</v>
      </c>
      <c r="D85" s="15" t="s">
        <v>235</v>
      </c>
      <c r="E85" s="15">
        <v>2023</v>
      </c>
      <c r="F85" s="15" t="s">
        <v>162</v>
      </c>
      <c r="G85" s="15" t="s">
        <v>133</v>
      </c>
      <c r="H85" s="15" t="s">
        <v>136</v>
      </c>
      <c r="I85" s="15" t="s">
        <v>139</v>
      </c>
      <c r="J85" s="15" t="s">
        <v>141</v>
      </c>
      <c r="K85" s="15" t="s">
        <v>329</v>
      </c>
      <c r="L85" s="15" t="s">
        <v>354</v>
      </c>
      <c r="M85" s="15">
        <v>0.35499999999999998</v>
      </c>
      <c r="N85" s="15">
        <v>0.251</v>
      </c>
      <c r="O85" s="15">
        <v>1.9E-2</v>
      </c>
      <c r="P85" s="15">
        <v>0.31</v>
      </c>
      <c r="Q85" s="15">
        <v>0.187</v>
      </c>
      <c r="R85" s="15">
        <v>0.42099999999999999</v>
      </c>
      <c r="S85" s="15">
        <v>13.263999999999999</v>
      </c>
      <c r="U85" s="15">
        <v>1296915.8640000001</v>
      </c>
      <c r="V85" s="15">
        <v>180</v>
      </c>
    </row>
    <row r="86" spans="2:22" x14ac:dyDescent="0.25">
      <c r="B86" s="15" t="s">
        <v>122</v>
      </c>
      <c r="C86" s="15" t="s">
        <v>207</v>
      </c>
      <c r="D86" s="15" t="s">
        <v>235</v>
      </c>
      <c r="E86" s="15">
        <v>2023</v>
      </c>
      <c r="F86" s="15" t="s">
        <v>162</v>
      </c>
      <c r="G86" s="15" t="s">
        <v>133</v>
      </c>
      <c r="H86" s="15" t="s">
        <v>136</v>
      </c>
      <c r="I86" s="15" t="s">
        <v>139</v>
      </c>
      <c r="J86" s="15" t="s">
        <v>141</v>
      </c>
      <c r="K86" s="15" t="s">
        <v>329</v>
      </c>
      <c r="L86" s="15" t="s">
        <v>330</v>
      </c>
      <c r="M86" s="15">
        <v>0.54600000000000004</v>
      </c>
      <c r="N86" s="15">
        <v>0.35399999999999998</v>
      </c>
      <c r="O86" s="15">
        <v>2.3E-2</v>
      </c>
      <c r="P86" s="15">
        <v>0.46899999999999997</v>
      </c>
      <c r="Q86" s="15">
        <v>0.30299999999999999</v>
      </c>
      <c r="R86" s="15">
        <v>0.70399999999999996</v>
      </c>
      <c r="S86" s="15">
        <v>13.364000000000001</v>
      </c>
      <c r="U86" s="15">
        <v>1329778.355</v>
      </c>
      <c r="V86" s="15">
        <v>230</v>
      </c>
    </row>
    <row r="87" spans="2:22" x14ac:dyDescent="0.25">
      <c r="B87" s="15" t="s">
        <v>122</v>
      </c>
      <c r="C87" s="15" t="s">
        <v>207</v>
      </c>
      <c r="D87" s="15" t="s">
        <v>236</v>
      </c>
      <c r="E87" s="15">
        <v>2023</v>
      </c>
      <c r="F87" s="15" t="s">
        <v>162</v>
      </c>
      <c r="G87" s="15" t="s">
        <v>133</v>
      </c>
      <c r="H87" s="15" t="s">
        <v>136</v>
      </c>
      <c r="I87" s="15" t="s">
        <v>139</v>
      </c>
      <c r="J87" s="15" t="s">
        <v>141</v>
      </c>
      <c r="K87" s="15" t="s">
        <v>329</v>
      </c>
      <c r="L87" s="15" t="s">
        <v>141</v>
      </c>
      <c r="M87" s="15">
        <v>0.34200000000000003</v>
      </c>
      <c r="N87" s="15">
        <v>0.218</v>
      </c>
      <c r="O87" s="15">
        <v>3.0000000000000001E-3</v>
      </c>
      <c r="P87" s="15">
        <v>0.29399999999999998</v>
      </c>
      <c r="Q87" s="15">
        <v>0.19400000000000001</v>
      </c>
      <c r="R87" s="15">
        <v>0.43099999999999999</v>
      </c>
      <c r="S87" s="15">
        <v>13.587</v>
      </c>
      <c r="U87" s="15">
        <v>1285271.1270000001</v>
      </c>
      <c r="V87" s="15">
        <v>6370</v>
      </c>
    </row>
    <row r="88" spans="2:22" x14ac:dyDescent="0.25">
      <c r="B88" s="15" t="s">
        <v>122</v>
      </c>
      <c r="C88" s="15" t="s">
        <v>207</v>
      </c>
      <c r="D88" s="15" t="s">
        <v>236</v>
      </c>
      <c r="E88" s="15">
        <v>2023</v>
      </c>
      <c r="F88" s="15" t="s">
        <v>162</v>
      </c>
      <c r="G88" s="15" t="s">
        <v>133</v>
      </c>
      <c r="H88" s="15" t="s">
        <v>136</v>
      </c>
      <c r="I88" s="15" t="s">
        <v>139</v>
      </c>
      <c r="J88" s="15" t="s">
        <v>141</v>
      </c>
      <c r="K88" s="15" t="s">
        <v>329</v>
      </c>
      <c r="L88" s="15" t="s">
        <v>354</v>
      </c>
      <c r="M88" s="15">
        <v>0.34699999999999998</v>
      </c>
      <c r="N88" s="15">
        <v>0.253</v>
      </c>
      <c r="O88" s="15">
        <v>1.9E-2</v>
      </c>
      <c r="P88" s="15">
        <v>0.28899999999999998</v>
      </c>
      <c r="Q88" s="15">
        <v>0.187</v>
      </c>
      <c r="R88" s="15">
        <v>0.42299999999999999</v>
      </c>
      <c r="S88" s="15">
        <v>13.525</v>
      </c>
      <c r="U88" s="15">
        <v>1255838.9950000001</v>
      </c>
      <c r="V88" s="15">
        <v>180</v>
      </c>
    </row>
    <row r="89" spans="2:22" x14ac:dyDescent="0.25">
      <c r="B89" s="15" t="s">
        <v>122</v>
      </c>
      <c r="C89" s="15" t="s">
        <v>207</v>
      </c>
      <c r="D89" s="15" t="s">
        <v>236</v>
      </c>
      <c r="E89" s="15">
        <v>2023</v>
      </c>
      <c r="F89" s="15" t="s">
        <v>162</v>
      </c>
      <c r="G89" s="15" t="s">
        <v>133</v>
      </c>
      <c r="H89" s="15" t="s">
        <v>136</v>
      </c>
      <c r="I89" s="15" t="s">
        <v>139</v>
      </c>
      <c r="J89" s="15" t="s">
        <v>141</v>
      </c>
      <c r="K89" s="15" t="s">
        <v>329</v>
      </c>
      <c r="L89" s="15" t="s">
        <v>330</v>
      </c>
      <c r="M89" s="15">
        <v>0.52600000000000002</v>
      </c>
      <c r="N89" s="15">
        <v>0.33600000000000002</v>
      </c>
      <c r="O89" s="15">
        <v>2.1999999999999999E-2</v>
      </c>
      <c r="P89" s="15">
        <v>0.44600000000000001</v>
      </c>
      <c r="Q89" s="15">
        <v>0.308</v>
      </c>
      <c r="R89" s="15">
        <v>0.69799999999999995</v>
      </c>
      <c r="S89" s="15">
        <v>13.617000000000001</v>
      </c>
      <c r="U89" s="15">
        <v>1285511.912</v>
      </c>
      <c r="V89" s="15">
        <v>230</v>
      </c>
    </row>
    <row r="90" spans="2:22" x14ac:dyDescent="0.25">
      <c r="B90" s="15" t="s">
        <v>122</v>
      </c>
      <c r="C90" s="15" t="s">
        <v>207</v>
      </c>
      <c r="D90" s="15" t="s">
        <v>237</v>
      </c>
      <c r="E90" s="15">
        <v>2023</v>
      </c>
      <c r="F90" s="15" t="s">
        <v>162</v>
      </c>
      <c r="G90" s="15" t="s">
        <v>133</v>
      </c>
      <c r="H90" s="15" t="s">
        <v>136</v>
      </c>
      <c r="I90" s="15" t="s">
        <v>139</v>
      </c>
      <c r="J90" s="15" t="s">
        <v>141</v>
      </c>
      <c r="K90" s="15" t="s">
        <v>329</v>
      </c>
      <c r="L90" s="15" t="s">
        <v>141</v>
      </c>
      <c r="M90" s="15">
        <v>0.33300000000000002</v>
      </c>
      <c r="N90" s="15">
        <v>0.215</v>
      </c>
      <c r="O90" s="15">
        <v>3.0000000000000001E-3</v>
      </c>
      <c r="P90" s="15">
        <v>0.28699999999999998</v>
      </c>
      <c r="Q90" s="15">
        <v>0.189</v>
      </c>
      <c r="R90" s="15">
        <v>0.41899999999999998</v>
      </c>
      <c r="S90" s="15">
        <v>13.587</v>
      </c>
      <c r="U90" s="15">
        <v>1285272.2990000001</v>
      </c>
      <c r="V90" s="15">
        <v>6370</v>
      </c>
    </row>
    <row r="91" spans="2:22" x14ac:dyDescent="0.25">
      <c r="B91" s="15" t="s">
        <v>122</v>
      </c>
      <c r="C91" s="15" t="s">
        <v>207</v>
      </c>
      <c r="D91" s="15" t="s">
        <v>237</v>
      </c>
      <c r="E91" s="15">
        <v>2023</v>
      </c>
      <c r="F91" s="15" t="s">
        <v>162</v>
      </c>
      <c r="G91" s="15" t="s">
        <v>133</v>
      </c>
      <c r="H91" s="15" t="s">
        <v>136</v>
      </c>
      <c r="I91" s="15" t="s">
        <v>139</v>
      </c>
      <c r="J91" s="15" t="s">
        <v>141</v>
      </c>
      <c r="K91" s="15" t="s">
        <v>329</v>
      </c>
      <c r="L91" s="15" t="s">
        <v>354</v>
      </c>
      <c r="M91" s="15">
        <v>0.34300000000000003</v>
      </c>
      <c r="N91" s="15">
        <v>0.25</v>
      </c>
      <c r="O91" s="15">
        <v>1.9E-2</v>
      </c>
      <c r="P91" s="15">
        <v>0.28000000000000003</v>
      </c>
      <c r="Q91" s="15">
        <v>0.17100000000000001</v>
      </c>
      <c r="R91" s="15">
        <v>0.436</v>
      </c>
      <c r="S91" s="15">
        <v>13.525</v>
      </c>
      <c r="U91" s="15">
        <v>1255820.7450000001</v>
      </c>
      <c r="V91" s="15">
        <v>180</v>
      </c>
    </row>
    <row r="92" spans="2:22" x14ac:dyDescent="0.25">
      <c r="B92" s="15" t="s">
        <v>122</v>
      </c>
      <c r="C92" s="15" t="s">
        <v>207</v>
      </c>
      <c r="D92" s="15" t="s">
        <v>237</v>
      </c>
      <c r="E92" s="15">
        <v>2023</v>
      </c>
      <c r="F92" s="15" t="s">
        <v>162</v>
      </c>
      <c r="G92" s="15" t="s">
        <v>133</v>
      </c>
      <c r="H92" s="15" t="s">
        <v>136</v>
      </c>
      <c r="I92" s="15" t="s">
        <v>139</v>
      </c>
      <c r="J92" s="15" t="s">
        <v>141</v>
      </c>
      <c r="K92" s="15" t="s">
        <v>329</v>
      </c>
      <c r="L92" s="15" t="s">
        <v>330</v>
      </c>
      <c r="M92" s="15">
        <v>0.51900000000000002</v>
      </c>
      <c r="N92" s="15">
        <v>0.33100000000000002</v>
      </c>
      <c r="O92" s="15">
        <v>2.1999999999999999E-2</v>
      </c>
      <c r="P92" s="15">
        <v>0.45200000000000001</v>
      </c>
      <c r="Q92" s="15">
        <v>0.28299999999999997</v>
      </c>
      <c r="R92" s="15">
        <v>0.68100000000000005</v>
      </c>
      <c r="S92" s="15">
        <v>13.617000000000001</v>
      </c>
      <c r="U92" s="15">
        <v>1285495.3060000001</v>
      </c>
      <c r="V92" s="15">
        <v>230</v>
      </c>
    </row>
    <row r="93" spans="2:22" x14ac:dyDescent="0.25">
      <c r="B93" s="15" t="s">
        <v>122</v>
      </c>
      <c r="C93" s="15" t="s">
        <v>207</v>
      </c>
      <c r="D93" s="15" t="s">
        <v>238</v>
      </c>
      <c r="E93" s="15">
        <v>2023</v>
      </c>
      <c r="F93" s="15" t="s">
        <v>162</v>
      </c>
      <c r="G93" s="15" t="s">
        <v>133</v>
      </c>
      <c r="H93" s="15" t="s">
        <v>136</v>
      </c>
      <c r="I93" s="15" t="s">
        <v>139</v>
      </c>
      <c r="J93" s="15" t="s">
        <v>141</v>
      </c>
      <c r="K93" s="15" t="s">
        <v>329</v>
      </c>
      <c r="L93" s="15" t="s">
        <v>141</v>
      </c>
      <c r="M93" s="15">
        <v>0.32900000000000001</v>
      </c>
      <c r="N93" s="15">
        <v>0.21199999999999999</v>
      </c>
      <c r="O93" s="15">
        <v>3.0000000000000001E-3</v>
      </c>
      <c r="P93" s="15">
        <v>0.28599999999999998</v>
      </c>
      <c r="Q93" s="15">
        <v>0.188</v>
      </c>
      <c r="R93" s="15">
        <v>0.41399999999999998</v>
      </c>
      <c r="S93" s="15">
        <v>13.64</v>
      </c>
      <c r="U93" s="15">
        <v>1153073.977</v>
      </c>
      <c r="V93" s="15">
        <v>6370</v>
      </c>
    </row>
    <row r="94" spans="2:22" x14ac:dyDescent="0.25">
      <c r="B94" s="15" t="s">
        <v>122</v>
      </c>
      <c r="C94" s="15" t="s">
        <v>207</v>
      </c>
      <c r="D94" s="15" t="s">
        <v>238</v>
      </c>
      <c r="E94" s="15">
        <v>2023</v>
      </c>
      <c r="F94" s="15" t="s">
        <v>162</v>
      </c>
      <c r="G94" s="15" t="s">
        <v>133</v>
      </c>
      <c r="H94" s="15" t="s">
        <v>136</v>
      </c>
      <c r="I94" s="15" t="s">
        <v>139</v>
      </c>
      <c r="J94" s="15" t="s">
        <v>141</v>
      </c>
      <c r="K94" s="15" t="s">
        <v>329</v>
      </c>
      <c r="L94" s="15" t="s">
        <v>354</v>
      </c>
      <c r="M94" s="15">
        <v>0.34200000000000003</v>
      </c>
      <c r="N94" s="15">
        <v>0.251</v>
      </c>
      <c r="O94" s="15">
        <v>1.9E-2</v>
      </c>
      <c r="P94" s="15">
        <v>0.27500000000000002</v>
      </c>
      <c r="Q94" s="15">
        <v>0.16600000000000001</v>
      </c>
      <c r="R94" s="15">
        <v>0.42099999999999999</v>
      </c>
      <c r="S94" s="15">
        <v>13.58</v>
      </c>
      <c r="U94" s="15">
        <v>1128637.575</v>
      </c>
      <c r="V94" s="15">
        <v>180</v>
      </c>
    </row>
    <row r="95" spans="2:22" x14ac:dyDescent="0.25">
      <c r="B95" s="15" t="s">
        <v>122</v>
      </c>
      <c r="C95" s="15" t="s">
        <v>207</v>
      </c>
      <c r="D95" s="15" t="s">
        <v>238</v>
      </c>
      <c r="E95" s="15">
        <v>2023</v>
      </c>
      <c r="F95" s="15" t="s">
        <v>162</v>
      </c>
      <c r="G95" s="15" t="s">
        <v>133</v>
      </c>
      <c r="H95" s="15" t="s">
        <v>136</v>
      </c>
      <c r="I95" s="15" t="s">
        <v>139</v>
      </c>
      <c r="J95" s="15" t="s">
        <v>141</v>
      </c>
      <c r="K95" s="15" t="s">
        <v>329</v>
      </c>
      <c r="L95" s="15" t="s">
        <v>330</v>
      </c>
      <c r="M95" s="15">
        <v>0.51900000000000002</v>
      </c>
      <c r="N95" s="15">
        <v>0.33100000000000002</v>
      </c>
      <c r="O95" s="15">
        <v>2.1999999999999999E-2</v>
      </c>
      <c r="P95" s="15">
        <v>0.43099999999999999</v>
      </c>
      <c r="Q95" s="15">
        <v>0.28799999999999998</v>
      </c>
      <c r="R95" s="15">
        <v>0.64900000000000002</v>
      </c>
      <c r="S95" s="15">
        <v>13.666</v>
      </c>
      <c r="U95" s="15">
        <v>1151479.4820000001</v>
      </c>
      <c r="V95" s="15">
        <v>230</v>
      </c>
    </row>
    <row r="96" spans="2:22" x14ac:dyDescent="0.25">
      <c r="B96" s="15" t="s">
        <v>122</v>
      </c>
      <c r="C96" s="15" t="s">
        <v>207</v>
      </c>
      <c r="D96" s="15" t="s">
        <v>239</v>
      </c>
      <c r="E96" s="15">
        <v>2023</v>
      </c>
      <c r="F96" s="15" t="s">
        <v>162</v>
      </c>
      <c r="G96" s="15" t="s">
        <v>133</v>
      </c>
      <c r="H96" s="15" t="s">
        <v>136</v>
      </c>
      <c r="I96" s="15" t="s">
        <v>139</v>
      </c>
      <c r="J96" s="15" t="s">
        <v>141</v>
      </c>
      <c r="K96" s="15" t="s">
        <v>329</v>
      </c>
      <c r="L96" s="15" t="s">
        <v>141</v>
      </c>
      <c r="M96" s="15">
        <v>0.33300000000000002</v>
      </c>
      <c r="N96" s="15">
        <v>0.214</v>
      </c>
      <c r="O96" s="15">
        <v>3.0000000000000001E-3</v>
      </c>
      <c r="P96" s="15">
        <v>0.28799999999999998</v>
      </c>
      <c r="Q96" s="15">
        <v>0.191</v>
      </c>
      <c r="R96" s="15">
        <v>0.41899999999999998</v>
      </c>
      <c r="S96" s="15">
        <v>13.641</v>
      </c>
      <c r="U96" s="15">
        <v>1152994.8089999999</v>
      </c>
      <c r="V96" s="15">
        <v>6370</v>
      </c>
    </row>
    <row r="97" spans="2:22" x14ac:dyDescent="0.25">
      <c r="B97" s="15" t="s">
        <v>122</v>
      </c>
      <c r="C97" s="15" t="s">
        <v>207</v>
      </c>
      <c r="D97" s="15" t="s">
        <v>239</v>
      </c>
      <c r="E97" s="15">
        <v>2023</v>
      </c>
      <c r="F97" s="15" t="s">
        <v>162</v>
      </c>
      <c r="G97" s="15" t="s">
        <v>133</v>
      </c>
      <c r="H97" s="15" t="s">
        <v>136</v>
      </c>
      <c r="I97" s="15" t="s">
        <v>139</v>
      </c>
      <c r="J97" s="15" t="s">
        <v>141</v>
      </c>
      <c r="K97" s="15" t="s">
        <v>329</v>
      </c>
      <c r="L97" s="15" t="s">
        <v>354</v>
      </c>
      <c r="M97" s="15">
        <v>0.34300000000000003</v>
      </c>
      <c r="N97" s="15">
        <v>0.248</v>
      </c>
      <c r="O97" s="15">
        <v>1.7999999999999999E-2</v>
      </c>
      <c r="P97" s="15">
        <v>0.26700000000000002</v>
      </c>
      <c r="Q97" s="15">
        <v>0.182</v>
      </c>
      <c r="R97" s="15">
        <v>0.40699999999999997</v>
      </c>
      <c r="S97" s="15">
        <v>13.581</v>
      </c>
      <c r="U97" s="15">
        <v>1128550.557</v>
      </c>
      <c r="V97" s="15">
        <v>180</v>
      </c>
    </row>
    <row r="98" spans="2:22" x14ac:dyDescent="0.25">
      <c r="B98" s="15" t="s">
        <v>122</v>
      </c>
      <c r="C98" s="15" t="s">
        <v>207</v>
      </c>
      <c r="D98" s="15" t="s">
        <v>239</v>
      </c>
      <c r="E98" s="15">
        <v>2023</v>
      </c>
      <c r="F98" s="15" t="s">
        <v>162</v>
      </c>
      <c r="G98" s="15" t="s">
        <v>133</v>
      </c>
      <c r="H98" s="15" t="s">
        <v>136</v>
      </c>
      <c r="I98" s="15" t="s">
        <v>139</v>
      </c>
      <c r="J98" s="15" t="s">
        <v>141</v>
      </c>
      <c r="K98" s="15" t="s">
        <v>329</v>
      </c>
      <c r="L98" s="15" t="s">
        <v>330</v>
      </c>
      <c r="M98" s="15">
        <v>0.52800000000000002</v>
      </c>
      <c r="N98" s="15">
        <v>0.34200000000000003</v>
      </c>
      <c r="O98" s="15">
        <v>2.3E-2</v>
      </c>
      <c r="P98" s="15">
        <v>0.44500000000000001</v>
      </c>
      <c r="Q98" s="15">
        <v>0.28000000000000003</v>
      </c>
      <c r="R98" s="15">
        <v>0.67900000000000005</v>
      </c>
      <c r="S98" s="15">
        <v>13.666</v>
      </c>
      <c r="U98" s="15">
        <v>1151449.2139999999</v>
      </c>
      <c r="V98" s="15">
        <v>230</v>
      </c>
    </row>
    <row r="99" spans="2:22" x14ac:dyDescent="0.25">
      <c r="B99" s="15" t="s">
        <v>122</v>
      </c>
      <c r="C99" s="15" t="s">
        <v>207</v>
      </c>
      <c r="D99" s="15" t="s">
        <v>240</v>
      </c>
      <c r="E99" s="15">
        <v>2023</v>
      </c>
      <c r="F99" s="15" t="s">
        <v>162</v>
      </c>
      <c r="G99" s="15" t="s">
        <v>133</v>
      </c>
      <c r="H99" s="15" t="s">
        <v>136</v>
      </c>
      <c r="I99" s="15" t="s">
        <v>139</v>
      </c>
      <c r="J99" s="15" t="s">
        <v>141</v>
      </c>
      <c r="K99" s="15" t="s">
        <v>329</v>
      </c>
      <c r="L99" s="15" t="s">
        <v>141</v>
      </c>
      <c r="M99" s="15">
        <v>0.34699999999999998</v>
      </c>
      <c r="N99" s="15">
        <v>0.22500000000000001</v>
      </c>
      <c r="O99" s="15">
        <v>3.0000000000000001E-3</v>
      </c>
      <c r="P99" s="15">
        <v>0.29899999999999999</v>
      </c>
      <c r="Q99" s="15">
        <v>0.19700000000000001</v>
      </c>
      <c r="R99" s="15">
        <v>0.438</v>
      </c>
      <c r="S99" s="15">
        <v>13.477</v>
      </c>
      <c r="U99" s="15">
        <v>947587.39199999999</v>
      </c>
      <c r="V99" s="15">
        <v>6370</v>
      </c>
    </row>
    <row r="100" spans="2:22" x14ac:dyDescent="0.25">
      <c r="B100" s="15" t="s">
        <v>122</v>
      </c>
      <c r="C100" s="15" t="s">
        <v>207</v>
      </c>
      <c r="D100" s="15" t="s">
        <v>240</v>
      </c>
      <c r="E100" s="15">
        <v>2023</v>
      </c>
      <c r="F100" s="15" t="s">
        <v>162</v>
      </c>
      <c r="G100" s="15" t="s">
        <v>133</v>
      </c>
      <c r="H100" s="15" t="s">
        <v>136</v>
      </c>
      <c r="I100" s="15" t="s">
        <v>139</v>
      </c>
      <c r="J100" s="15" t="s">
        <v>141</v>
      </c>
      <c r="K100" s="15" t="s">
        <v>329</v>
      </c>
      <c r="L100" s="15" t="s">
        <v>354</v>
      </c>
      <c r="M100" s="15">
        <v>0.36399999999999999</v>
      </c>
      <c r="N100" s="15">
        <v>0.255</v>
      </c>
      <c r="O100" s="15">
        <v>1.9E-2</v>
      </c>
      <c r="P100" s="15">
        <v>0.312</v>
      </c>
      <c r="Q100" s="15">
        <v>0.188</v>
      </c>
      <c r="R100" s="15">
        <v>0.45500000000000002</v>
      </c>
      <c r="S100" s="15">
        <v>13.412000000000001</v>
      </c>
      <c r="U100" s="15">
        <v>929611.41299999994</v>
      </c>
      <c r="V100" s="15">
        <v>180</v>
      </c>
    </row>
    <row r="101" spans="2:22" x14ac:dyDescent="0.25">
      <c r="B101" s="15" t="s">
        <v>122</v>
      </c>
      <c r="C101" s="15" t="s">
        <v>207</v>
      </c>
      <c r="D101" s="15" t="s">
        <v>240</v>
      </c>
      <c r="E101" s="15">
        <v>2023</v>
      </c>
      <c r="F101" s="15" t="s">
        <v>162</v>
      </c>
      <c r="G101" s="15" t="s">
        <v>133</v>
      </c>
      <c r="H101" s="15" t="s">
        <v>136</v>
      </c>
      <c r="I101" s="15" t="s">
        <v>139</v>
      </c>
      <c r="J101" s="15" t="s">
        <v>141</v>
      </c>
      <c r="K101" s="15" t="s">
        <v>329</v>
      </c>
      <c r="L101" s="15" t="s">
        <v>330</v>
      </c>
      <c r="M101" s="15">
        <v>0.55200000000000005</v>
      </c>
      <c r="N101" s="15">
        <v>0.35399999999999998</v>
      </c>
      <c r="O101" s="15">
        <v>2.3E-2</v>
      </c>
      <c r="P101" s="15">
        <v>0.46300000000000002</v>
      </c>
      <c r="Q101" s="15">
        <v>0.29799999999999999</v>
      </c>
      <c r="R101" s="15">
        <v>0.70899999999999996</v>
      </c>
      <c r="S101" s="15">
        <v>13.497999999999999</v>
      </c>
      <c r="U101" s="15">
        <v>945562.09499999997</v>
      </c>
      <c r="V101" s="15">
        <v>230</v>
      </c>
    </row>
    <row r="102" spans="2:22" x14ac:dyDescent="0.25">
      <c r="B102" s="15" t="s">
        <v>122</v>
      </c>
      <c r="C102" s="15" t="s">
        <v>207</v>
      </c>
      <c r="D102" s="15" t="s">
        <v>241</v>
      </c>
      <c r="E102" s="15">
        <v>2023</v>
      </c>
      <c r="F102" s="15" t="s">
        <v>162</v>
      </c>
      <c r="G102" s="15" t="s">
        <v>133</v>
      </c>
      <c r="H102" s="15" t="s">
        <v>136</v>
      </c>
      <c r="I102" s="15" t="s">
        <v>139</v>
      </c>
      <c r="J102" s="15" t="s">
        <v>141</v>
      </c>
      <c r="K102" s="15" t="s">
        <v>329</v>
      </c>
      <c r="L102" s="15" t="s">
        <v>141</v>
      </c>
      <c r="M102" s="15">
        <v>0.378</v>
      </c>
      <c r="N102" s="15">
        <v>0.249</v>
      </c>
      <c r="O102" s="15">
        <v>3.0000000000000001E-3</v>
      </c>
      <c r="P102" s="15">
        <v>0.32200000000000001</v>
      </c>
      <c r="Q102" s="15">
        <v>0.21</v>
      </c>
      <c r="R102" s="15">
        <v>0.47599999999999998</v>
      </c>
      <c r="S102" s="15">
        <v>13.476000000000001</v>
      </c>
      <c r="U102" s="15">
        <v>947602.49199999997</v>
      </c>
      <c r="V102" s="15">
        <v>6370</v>
      </c>
    </row>
    <row r="103" spans="2:22" x14ac:dyDescent="0.25">
      <c r="B103" s="15" t="s">
        <v>122</v>
      </c>
      <c r="C103" s="15" t="s">
        <v>207</v>
      </c>
      <c r="D103" s="15" t="s">
        <v>241</v>
      </c>
      <c r="E103" s="15">
        <v>2023</v>
      </c>
      <c r="F103" s="15" t="s">
        <v>162</v>
      </c>
      <c r="G103" s="15" t="s">
        <v>133</v>
      </c>
      <c r="H103" s="15" t="s">
        <v>136</v>
      </c>
      <c r="I103" s="15" t="s">
        <v>139</v>
      </c>
      <c r="J103" s="15" t="s">
        <v>141</v>
      </c>
      <c r="K103" s="15" t="s">
        <v>329</v>
      </c>
      <c r="L103" s="15" t="s">
        <v>354</v>
      </c>
      <c r="M103" s="15">
        <v>0.40899999999999997</v>
      </c>
      <c r="N103" s="15">
        <v>0.29499999999999998</v>
      </c>
      <c r="O103" s="15">
        <v>2.1999999999999999E-2</v>
      </c>
      <c r="P103" s="15">
        <v>0.34899999999999998</v>
      </c>
      <c r="Q103" s="15">
        <v>0.20599999999999999</v>
      </c>
      <c r="R103" s="15">
        <v>0.53</v>
      </c>
      <c r="S103" s="15">
        <v>13.412000000000001</v>
      </c>
      <c r="U103" s="15">
        <v>929649.97100000002</v>
      </c>
      <c r="V103" s="15">
        <v>180</v>
      </c>
    </row>
    <row r="104" spans="2:22" x14ac:dyDescent="0.25">
      <c r="B104" s="15" t="s">
        <v>122</v>
      </c>
      <c r="C104" s="15" t="s">
        <v>207</v>
      </c>
      <c r="D104" s="15" t="s">
        <v>241</v>
      </c>
      <c r="E104" s="15">
        <v>2023</v>
      </c>
      <c r="F104" s="15" t="s">
        <v>162</v>
      </c>
      <c r="G104" s="15" t="s">
        <v>133</v>
      </c>
      <c r="H104" s="15" t="s">
        <v>136</v>
      </c>
      <c r="I104" s="15" t="s">
        <v>139</v>
      </c>
      <c r="J104" s="15" t="s">
        <v>141</v>
      </c>
      <c r="K104" s="15" t="s">
        <v>329</v>
      </c>
      <c r="L104" s="15" t="s">
        <v>330</v>
      </c>
      <c r="M104" s="15">
        <v>0.58599999999999997</v>
      </c>
      <c r="N104" s="15">
        <v>0.376</v>
      </c>
      <c r="O104" s="15">
        <v>2.5000000000000001E-2</v>
      </c>
      <c r="P104" s="15">
        <v>0.504</v>
      </c>
      <c r="Q104" s="15">
        <v>0.30399999999999999</v>
      </c>
      <c r="R104" s="15">
        <v>0.76500000000000001</v>
      </c>
      <c r="S104" s="15">
        <v>13.497999999999999</v>
      </c>
      <c r="U104" s="15">
        <v>945560.27399999998</v>
      </c>
      <c r="V104" s="15">
        <v>230</v>
      </c>
    </row>
    <row r="105" spans="2:22" x14ac:dyDescent="0.25">
      <c r="B105" s="15" t="s">
        <v>122</v>
      </c>
      <c r="C105" s="15" t="s">
        <v>207</v>
      </c>
      <c r="D105" s="15" t="s">
        <v>242</v>
      </c>
      <c r="E105" s="15">
        <v>2023</v>
      </c>
      <c r="F105" s="15" t="s">
        <v>162</v>
      </c>
      <c r="G105" s="15" t="s">
        <v>133</v>
      </c>
      <c r="H105" s="15" t="s">
        <v>136</v>
      </c>
      <c r="I105" s="15" t="s">
        <v>139</v>
      </c>
      <c r="J105" s="15" t="s">
        <v>141</v>
      </c>
      <c r="K105" s="15" t="s">
        <v>329</v>
      </c>
      <c r="L105" s="15" t="s">
        <v>141</v>
      </c>
      <c r="M105" s="15">
        <v>0.42299999999999999</v>
      </c>
      <c r="N105" s="15">
        <v>0.28199999999999997</v>
      </c>
      <c r="O105" s="15">
        <v>4.0000000000000001E-3</v>
      </c>
      <c r="P105" s="15">
        <v>0.35899999999999999</v>
      </c>
      <c r="Q105" s="15">
        <v>0.23300000000000001</v>
      </c>
      <c r="R105" s="15">
        <v>0.53900000000000003</v>
      </c>
      <c r="S105" s="15">
        <v>13.132999999999999</v>
      </c>
      <c r="U105" s="15">
        <v>714833.36300000001</v>
      </c>
      <c r="V105" s="15">
        <v>6370</v>
      </c>
    </row>
    <row r="106" spans="2:22" x14ac:dyDescent="0.25">
      <c r="B106" s="15" t="s">
        <v>122</v>
      </c>
      <c r="C106" s="15" t="s">
        <v>207</v>
      </c>
      <c r="D106" s="15" t="s">
        <v>242</v>
      </c>
      <c r="E106" s="15">
        <v>2023</v>
      </c>
      <c r="F106" s="15" t="s">
        <v>162</v>
      </c>
      <c r="G106" s="15" t="s">
        <v>133</v>
      </c>
      <c r="H106" s="15" t="s">
        <v>136</v>
      </c>
      <c r="I106" s="15" t="s">
        <v>139</v>
      </c>
      <c r="J106" s="15" t="s">
        <v>141</v>
      </c>
      <c r="K106" s="15" t="s">
        <v>329</v>
      </c>
      <c r="L106" s="15" t="s">
        <v>354</v>
      </c>
      <c r="M106" s="15">
        <v>0.44400000000000001</v>
      </c>
      <c r="N106" s="15">
        <v>0.32200000000000001</v>
      </c>
      <c r="O106" s="15">
        <v>2.4E-2</v>
      </c>
      <c r="P106" s="15">
        <v>0.378</v>
      </c>
      <c r="Q106" s="15">
        <v>0.219</v>
      </c>
      <c r="R106" s="15">
        <v>0.55700000000000005</v>
      </c>
      <c r="S106" s="15">
        <v>13.061999999999999</v>
      </c>
      <c r="U106" s="15">
        <v>703894.87699999998</v>
      </c>
      <c r="V106" s="15">
        <v>180</v>
      </c>
    </row>
    <row r="107" spans="2:22" x14ac:dyDescent="0.25">
      <c r="B107" s="15" t="s">
        <v>122</v>
      </c>
      <c r="C107" s="15" t="s">
        <v>207</v>
      </c>
      <c r="D107" s="15" t="s">
        <v>242</v>
      </c>
      <c r="E107" s="15">
        <v>2023</v>
      </c>
      <c r="F107" s="15" t="s">
        <v>162</v>
      </c>
      <c r="G107" s="15" t="s">
        <v>133</v>
      </c>
      <c r="H107" s="15" t="s">
        <v>136</v>
      </c>
      <c r="I107" s="15" t="s">
        <v>139</v>
      </c>
      <c r="J107" s="15" t="s">
        <v>141</v>
      </c>
      <c r="K107" s="15" t="s">
        <v>329</v>
      </c>
      <c r="L107" s="15" t="s">
        <v>330</v>
      </c>
      <c r="M107" s="15">
        <v>0.64300000000000002</v>
      </c>
      <c r="N107" s="15">
        <v>0.41199999999999998</v>
      </c>
      <c r="O107" s="15">
        <v>2.7E-2</v>
      </c>
      <c r="P107" s="15">
        <v>0.54200000000000004</v>
      </c>
      <c r="Q107" s="15">
        <v>0.33800000000000002</v>
      </c>
      <c r="R107" s="15">
        <v>0.83599999999999997</v>
      </c>
      <c r="S107" s="15">
        <v>13.145</v>
      </c>
      <c r="U107" s="15">
        <v>712426.60499999998</v>
      </c>
      <c r="V107" s="15">
        <v>230</v>
      </c>
    </row>
    <row r="108" spans="2:22" x14ac:dyDescent="0.25">
      <c r="B108" s="15" t="s">
        <v>122</v>
      </c>
      <c r="C108" s="15" t="s">
        <v>207</v>
      </c>
      <c r="D108" s="15" t="s">
        <v>243</v>
      </c>
      <c r="E108" s="15">
        <v>2023</v>
      </c>
      <c r="F108" s="15" t="s">
        <v>162</v>
      </c>
      <c r="G108" s="15" t="s">
        <v>133</v>
      </c>
      <c r="H108" s="15" t="s">
        <v>136</v>
      </c>
      <c r="I108" s="15" t="s">
        <v>139</v>
      </c>
      <c r="J108" s="15" t="s">
        <v>141</v>
      </c>
      <c r="K108" s="15" t="s">
        <v>329</v>
      </c>
      <c r="L108" s="15" t="s">
        <v>141</v>
      </c>
      <c r="M108" s="15">
        <v>0.47599999999999998</v>
      </c>
      <c r="N108" s="15">
        <v>0.308</v>
      </c>
      <c r="O108" s="15">
        <v>4.0000000000000001E-3</v>
      </c>
      <c r="P108" s="15">
        <v>0.40500000000000003</v>
      </c>
      <c r="Q108" s="15">
        <v>0.26200000000000001</v>
      </c>
      <c r="R108" s="15">
        <v>0.61499999999999999</v>
      </c>
      <c r="S108" s="15">
        <v>13.132999999999999</v>
      </c>
      <c r="U108" s="15">
        <v>714831.99600000004</v>
      </c>
      <c r="V108" s="15">
        <v>6370</v>
      </c>
    </row>
    <row r="109" spans="2:22" x14ac:dyDescent="0.25">
      <c r="B109" s="15" t="s">
        <v>122</v>
      </c>
      <c r="C109" s="15" t="s">
        <v>207</v>
      </c>
      <c r="D109" s="15" t="s">
        <v>243</v>
      </c>
      <c r="E109" s="15">
        <v>2023</v>
      </c>
      <c r="F109" s="15" t="s">
        <v>162</v>
      </c>
      <c r="G109" s="15" t="s">
        <v>133</v>
      </c>
      <c r="H109" s="15" t="s">
        <v>136</v>
      </c>
      <c r="I109" s="15" t="s">
        <v>139</v>
      </c>
      <c r="J109" s="15" t="s">
        <v>141</v>
      </c>
      <c r="K109" s="15" t="s">
        <v>329</v>
      </c>
      <c r="L109" s="15" t="s">
        <v>354</v>
      </c>
      <c r="M109" s="15">
        <v>0.48499999999999999</v>
      </c>
      <c r="N109" s="15">
        <v>0.34699999999999998</v>
      </c>
      <c r="O109" s="15">
        <v>2.5999999999999999E-2</v>
      </c>
      <c r="P109" s="15">
        <v>0.40799999999999997</v>
      </c>
      <c r="Q109" s="15">
        <v>0.24</v>
      </c>
      <c r="R109" s="15">
        <v>0.63300000000000001</v>
      </c>
      <c r="S109" s="15">
        <v>13.061999999999999</v>
      </c>
      <c r="U109" s="15">
        <v>703897.06099999999</v>
      </c>
      <c r="V109" s="15">
        <v>180</v>
      </c>
    </row>
    <row r="110" spans="2:22" x14ac:dyDescent="0.25">
      <c r="B110" s="15" t="s">
        <v>122</v>
      </c>
      <c r="C110" s="15" t="s">
        <v>207</v>
      </c>
      <c r="D110" s="15" t="s">
        <v>243</v>
      </c>
      <c r="E110" s="15">
        <v>2023</v>
      </c>
      <c r="F110" s="15" t="s">
        <v>162</v>
      </c>
      <c r="G110" s="15" t="s">
        <v>133</v>
      </c>
      <c r="H110" s="15" t="s">
        <v>136</v>
      </c>
      <c r="I110" s="15" t="s">
        <v>139</v>
      </c>
      <c r="J110" s="15" t="s">
        <v>141</v>
      </c>
      <c r="K110" s="15" t="s">
        <v>329</v>
      </c>
      <c r="L110" s="15" t="s">
        <v>330</v>
      </c>
      <c r="M110" s="15">
        <v>0.71799999999999997</v>
      </c>
      <c r="N110" s="15">
        <v>0.46500000000000002</v>
      </c>
      <c r="O110" s="15">
        <v>3.1E-2</v>
      </c>
      <c r="P110" s="15">
        <v>0.61499999999999999</v>
      </c>
      <c r="Q110" s="15">
        <v>0.41</v>
      </c>
      <c r="R110" s="15">
        <v>0.95799999999999996</v>
      </c>
      <c r="S110" s="15">
        <v>13.146000000000001</v>
      </c>
      <c r="U110" s="15">
        <v>712419.74</v>
      </c>
      <c r="V110" s="15">
        <v>230</v>
      </c>
    </row>
    <row r="111" spans="2:22" x14ac:dyDescent="0.25">
      <c r="B111" s="15" t="s">
        <v>122</v>
      </c>
      <c r="C111" s="15" t="s">
        <v>207</v>
      </c>
      <c r="D111" s="15" t="s">
        <v>244</v>
      </c>
      <c r="E111" s="15">
        <v>2023</v>
      </c>
      <c r="F111" s="15" t="s">
        <v>162</v>
      </c>
      <c r="G111" s="15" t="s">
        <v>133</v>
      </c>
      <c r="H111" s="15" t="s">
        <v>136</v>
      </c>
      <c r="I111" s="15" t="s">
        <v>139</v>
      </c>
      <c r="J111" s="15" t="s">
        <v>141</v>
      </c>
      <c r="K111" s="15" t="s">
        <v>329</v>
      </c>
      <c r="L111" s="15" t="s">
        <v>141</v>
      </c>
      <c r="M111" s="15">
        <v>0.50900000000000001</v>
      </c>
      <c r="N111" s="15">
        <v>0.32900000000000001</v>
      </c>
      <c r="O111" s="15">
        <v>4.0000000000000001E-3</v>
      </c>
      <c r="P111" s="15">
        <v>0.437</v>
      </c>
      <c r="Q111" s="15">
        <v>0.28100000000000003</v>
      </c>
      <c r="R111" s="15">
        <v>0.65700000000000003</v>
      </c>
      <c r="S111" s="15">
        <v>12.69</v>
      </c>
      <c r="U111" s="15">
        <v>490050.14899999998</v>
      </c>
      <c r="V111" s="15">
        <v>6370</v>
      </c>
    </row>
    <row r="112" spans="2:22" x14ac:dyDescent="0.25">
      <c r="B112" s="15" t="s">
        <v>122</v>
      </c>
      <c r="C112" s="15" t="s">
        <v>207</v>
      </c>
      <c r="D112" s="15" t="s">
        <v>244</v>
      </c>
      <c r="E112" s="15">
        <v>2023</v>
      </c>
      <c r="F112" s="15" t="s">
        <v>162</v>
      </c>
      <c r="G112" s="15" t="s">
        <v>133</v>
      </c>
      <c r="H112" s="15" t="s">
        <v>136</v>
      </c>
      <c r="I112" s="15" t="s">
        <v>139</v>
      </c>
      <c r="J112" s="15" t="s">
        <v>141</v>
      </c>
      <c r="K112" s="15" t="s">
        <v>329</v>
      </c>
      <c r="L112" s="15" t="s">
        <v>354</v>
      </c>
      <c r="M112" s="15">
        <v>0.499</v>
      </c>
      <c r="N112" s="15">
        <v>0.35099999999999998</v>
      </c>
      <c r="O112" s="15">
        <v>2.5999999999999999E-2</v>
      </c>
      <c r="P112" s="15">
        <v>0.42499999999999999</v>
      </c>
      <c r="Q112" s="15">
        <v>0.246</v>
      </c>
      <c r="R112" s="15">
        <v>0.64400000000000002</v>
      </c>
      <c r="S112" s="15">
        <v>12.609</v>
      </c>
      <c r="U112" s="15">
        <v>484930.21399999998</v>
      </c>
      <c r="V112" s="15">
        <v>180</v>
      </c>
    </row>
    <row r="113" spans="2:22" x14ac:dyDescent="0.25">
      <c r="B113" s="15" t="s">
        <v>122</v>
      </c>
      <c r="C113" s="15" t="s">
        <v>207</v>
      </c>
      <c r="D113" s="15" t="s">
        <v>244</v>
      </c>
      <c r="E113" s="15">
        <v>2023</v>
      </c>
      <c r="F113" s="15" t="s">
        <v>162</v>
      </c>
      <c r="G113" s="15" t="s">
        <v>133</v>
      </c>
      <c r="H113" s="15" t="s">
        <v>136</v>
      </c>
      <c r="I113" s="15" t="s">
        <v>139</v>
      </c>
      <c r="J113" s="15" t="s">
        <v>141</v>
      </c>
      <c r="K113" s="15" t="s">
        <v>329</v>
      </c>
      <c r="L113" s="15" t="s">
        <v>330</v>
      </c>
      <c r="M113" s="15">
        <v>0.76900000000000002</v>
      </c>
      <c r="N113" s="15">
        <v>0.498</v>
      </c>
      <c r="O113" s="15">
        <v>3.3000000000000002E-2</v>
      </c>
      <c r="P113" s="15">
        <v>0.64600000000000002</v>
      </c>
      <c r="Q113" s="15">
        <v>0.41799999999999998</v>
      </c>
      <c r="R113" s="15">
        <v>0.96799999999999997</v>
      </c>
      <c r="S113" s="15">
        <v>12.694000000000001</v>
      </c>
      <c r="U113" s="15">
        <v>487310.728</v>
      </c>
      <c r="V113" s="15">
        <v>230</v>
      </c>
    </row>
    <row r="114" spans="2:22" x14ac:dyDescent="0.25">
      <c r="B114" s="15" t="s">
        <v>122</v>
      </c>
      <c r="C114" s="15" t="s">
        <v>207</v>
      </c>
      <c r="D114" s="15" t="s">
        <v>245</v>
      </c>
      <c r="E114" s="15">
        <v>2023</v>
      </c>
      <c r="F114" s="15" t="s">
        <v>162</v>
      </c>
      <c r="G114" s="15" t="s">
        <v>133</v>
      </c>
      <c r="H114" s="15" t="s">
        <v>136</v>
      </c>
      <c r="I114" s="15" t="s">
        <v>139</v>
      </c>
      <c r="J114" s="15" t="s">
        <v>141</v>
      </c>
      <c r="K114" s="15" t="s">
        <v>329</v>
      </c>
      <c r="L114" s="15" t="s">
        <v>141</v>
      </c>
      <c r="M114" s="15">
        <v>0.51500000000000001</v>
      </c>
      <c r="N114" s="15">
        <v>0.32600000000000001</v>
      </c>
      <c r="O114" s="15">
        <v>4.0000000000000001E-3</v>
      </c>
      <c r="P114" s="15">
        <v>0.44500000000000001</v>
      </c>
      <c r="Q114" s="15">
        <v>0.28799999999999998</v>
      </c>
      <c r="R114" s="15">
        <v>0.66600000000000004</v>
      </c>
      <c r="S114" s="15">
        <v>12.69</v>
      </c>
      <c r="U114" s="15">
        <v>490048.88699999999</v>
      </c>
      <c r="V114" s="15">
        <v>6370</v>
      </c>
    </row>
    <row r="115" spans="2:22" x14ac:dyDescent="0.25">
      <c r="B115" s="15" t="s">
        <v>122</v>
      </c>
      <c r="C115" s="15" t="s">
        <v>207</v>
      </c>
      <c r="D115" s="15" t="s">
        <v>245</v>
      </c>
      <c r="E115" s="15">
        <v>2023</v>
      </c>
      <c r="F115" s="15" t="s">
        <v>162</v>
      </c>
      <c r="G115" s="15" t="s">
        <v>133</v>
      </c>
      <c r="H115" s="15" t="s">
        <v>136</v>
      </c>
      <c r="I115" s="15" t="s">
        <v>139</v>
      </c>
      <c r="J115" s="15" t="s">
        <v>141</v>
      </c>
      <c r="K115" s="15" t="s">
        <v>329</v>
      </c>
      <c r="L115" s="15" t="s">
        <v>354</v>
      </c>
      <c r="M115" s="15">
        <v>0.497</v>
      </c>
      <c r="N115" s="15">
        <v>0.34699999999999998</v>
      </c>
      <c r="O115" s="15">
        <v>2.5999999999999999E-2</v>
      </c>
      <c r="P115" s="15">
        <v>0.41199999999999998</v>
      </c>
      <c r="Q115" s="15">
        <v>0.25</v>
      </c>
      <c r="R115" s="15">
        <v>0.64400000000000002</v>
      </c>
      <c r="S115" s="15">
        <v>12.609</v>
      </c>
      <c r="U115" s="15">
        <v>484929.80099999998</v>
      </c>
      <c r="V115" s="15">
        <v>180</v>
      </c>
    </row>
    <row r="116" spans="2:22" x14ac:dyDescent="0.25">
      <c r="B116" s="15" t="s">
        <v>122</v>
      </c>
      <c r="C116" s="15" t="s">
        <v>207</v>
      </c>
      <c r="D116" s="15" t="s">
        <v>245</v>
      </c>
      <c r="E116" s="15">
        <v>2023</v>
      </c>
      <c r="F116" s="15" t="s">
        <v>162</v>
      </c>
      <c r="G116" s="15" t="s">
        <v>133</v>
      </c>
      <c r="H116" s="15" t="s">
        <v>136</v>
      </c>
      <c r="I116" s="15" t="s">
        <v>139</v>
      </c>
      <c r="J116" s="15" t="s">
        <v>141</v>
      </c>
      <c r="K116" s="15" t="s">
        <v>329</v>
      </c>
      <c r="L116" s="15" t="s">
        <v>330</v>
      </c>
      <c r="M116" s="15">
        <v>0.80500000000000005</v>
      </c>
      <c r="N116" s="15">
        <v>0.50800000000000001</v>
      </c>
      <c r="O116" s="15">
        <v>3.3000000000000002E-2</v>
      </c>
      <c r="P116" s="15">
        <v>0.67100000000000004</v>
      </c>
      <c r="Q116" s="15">
        <v>0.45900000000000002</v>
      </c>
      <c r="R116" s="15">
        <v>1.046</v>
      </c>
      <c r="S116" s="15">
        <v>12.694000000000001</v>
      </c>
      <c r="U116" s="15">
        <v>487305.03600000002</v>
      </c>
      <c r="V116" s="15">
        <v>230</v>
      </c>
    </row>
    <row r="117" spans="2:22" x14ac:dyDescent="0.25">
      <c r="B117" s="15" t="s">
        <v>122</v>
      </c>
      <c r="C117" s="15" t="s">
        <v>207</v>
      </c>
      <c r="D117" s="15" t="s">
        <v>246</v>
      </c>
      <c r="E117" s="15">
        <v>2023</v>
      </c>
      <c r="F117" s="15" t="s">
        <v>162</v>
      </c>
      <c r="G117" s="15" t="s">
        <v>133</v>
      </c>
      <c r="H117" s="15" t="s">
        <v>136</v>
      </c>
      <c r="I117" s="15" t="s">
        <v>139</v>
      </c>
      <c r="J117" s="15" t="s">
        <v>141</v>
      </c>
      <c r="K117" s="15" t="s">
        <v>329</v>
      </c>
      <c r="L117" s="15" t="s">
        <v>141</v>
      </c>
      <c r="M117" s="15">
        <v>0.503</v>
      </c>
      <c r="N117" s="15">
        <v>0.32100000000000001</v>
      </c>
      <c r="O117" s="15">
        <v>4.0000000000000001E-3</v>
      </c>
      <c r="P117" s="15">
        <v>0.42899999999999999</v>
      </c>
      <c r="Q117" s="15">
        <v>0.28100000000000003</v>
      </c>
      <c r="R117" s="15">
        <v>0.64400000000000002</v>
      </c>
      <c r="S117" s="15">
        <v>12.176</v>
      </c>
      <c r="U117" s="15">
        <v>292300.48700000002</v>
      </c>
      <c r="V117" s="15">
        <v>6370</v>
      </c>
    </row>
    <row r="118" spans="2:22" x14ac:dyDescent="0.25">
      <c r="B118" s="15" t="s">
        <v>122</v>
      </c>
      <c r="C118" s="15" t="s">
        <v>207</v>
      </c>
      <c r="D118" s="15" t="s">
        <v>246</v>
      </c>
      <c r="E118" s="15">
        <v>2023</v>
      </c>
      <c r="F118" s="15" t="s">
        <v>162</v>
      </c>
      <c r="G118" s="15" t="s">
        <v>133</v>
      </c>
      <c r="H118" s="15" t="s">
        <v>136</v>
      </c>
      <c r="I118" s="15" t="s">
        <v>139</v>
      </c>
      <c r="J118" s="15" t="s">
        <v>141</v>
      </c>
      <c r="K118" s="15" t="s">
        <v>329</v>
      </c>
      <c r="L118" s="15" t="s">
        <v>354</v>
      </c>
      <c r="M118" s="15">
        <v>0.498</v>
      </c>
      <c r="N118" s="15">
        <v>0.35699999999999998</v>
      </c>
      <c r="O118" s="15">
        <v>2.7E-2</v>
      </c>
      <c r="P118" s="15">
        <v>0.42399999999999999</v>
      </c>
      <c r="Q118" s="15">
        <v>0.26100000000000001</v>
      </c>
      <c r="R118" s="15">
        <v>0.63200000000000001</v>
      </c>
      <c r="S118" s="15">
        <v>12.079000000000001</v>
      </c>
      <c r="U118" s="15">
        <v>291612.17200000002</v>
      </c>
      <c r="V118" s="15">
        <v>180</v>
      </c>
    </row>
    <row r="119" spans="2:22" x14ac:dyDescent="0.25">
      <c r="B119" s="15" t="s">
        <v>122</v>
      </c>
      <c r="C119" s="15" t="s">
        <v>207</v>
      </c>
      <c r="D119" s="15" t="s">
        <v>246</v>
      </c>
      <c r="E119" s="15">
        <v>2023</v>
      </c>
      <c r="F119" s="15" t="s">
        <v>162</v>
      </c>
      <c r="G119" s="15" t="s">
        <v>133</v>
      </c>
      <c r="H119" s="15" t="s">
        <v>136</v>
      </c>
      <c r="I119" s="15" t="s">
        <v>139</v>
      </c>
      <c r="J119" s="15" t="s">
        <v>141</v>
      </c>
      <c r="K119" s="15" t="s">
        <v>329</v>
      </c>
      <c r="L119" s="15" t="s">
        <v>330</v>
      </c>
      <c r="M119" s="15">
        <v>0.81799999999999995</v>
      </c>
      <c r="N119" s="15">
        <v>0.51600000000000001</v>
      </c>
      <c r="O119" s="15">
        <v>3.4000000000000002E-2</v>
      </c>
      <c r="P119" s="15">
        <v>0.69799999999999995</v>
      </c>
      <c r="Q119" s="15">
        <v>0.44600000000000001</v>
      </c>
      <c r="R119" s="15">
        <v>1.1779999999999999</v>
      </c>
      <c r="S119" s="15">
        <v>12.17</v>
      </c>
      <c r="U119" s="15">
        <v>289756.13699999999</v>
      </c>
      <c r="V119" s="15">
        <v>230</v>
      </c>
    </row>
    <row r="120" spans="2:22" x14ac:dyDescent="0.25">
      <c r="B120" s="15" t="s">
        <v>122</v>
      </c>
      <c r="C120" s="15" t="s">
        <v>207</v>
      </c>
      <c r="D120" s="15" t="s">
        <v>247</v>
      </c>
      <c r="E120" s="15">
        <v>2023</v>
      </c>
      <c r="F120" s="15" t="s">
        <v>162</v>
      </c>
      <c r="G120" s="15" t="s">
        <v>133</v>
      </c>
      <c r="H120" s="15" t="s">
        <v>136</v>
      </c>
      <c r="I120" s="15" t="s">
        <v>139</v>
      </c>
      <c r="J120" s="15" t="s">
        <v>141</v>
      </c>
      <c r="K120" s="15" t="s">
        <v>329</v>
      </c>
      <c r="L120" s="15" t="s">
        <v>141</v>
      </c>
      <c r="M120" s="15">
        <v>0.48299999999999998</v>
      </c>
      <c r="N120" s="15">
        <v>0.312</v>
      </c>
      <c r="O120" s="15">
        <v>4.0000000000000001E-3</v>
      </c>
      <c r="P120" s="15">
        <v>0.41299999999999998</v>
      </c>
      <c r="Q120" s="15">
        <v>0.27200000000000002</v>
      </c>
      <c r="R120" s="15">
        <v>0.61199999999999999</v>
      </c>
      <c r="S120" s="15">
        <v>12.176</v>
      </c>
      <c r="U120" s="15">
        <v>292300.12099999998</v>
      </c>
      <c r="V120" s="15">
        <v>6370</v>
      </c>
    </row>
    <row r="121" spans="2:22" x14ac:dyDescent="0.25">
      <c r="B121" s="15" t="s">
        <v>122</v>
      </c>
      <c r="C121" s="15" t="s">
        <v>207</v>
      </c>
      <c r="D121" s="15" t="s">
        <v>247</v>
      </c>
      <c r="E121" s="15">
        <v>2023</v>
      </c>
      <c r="F121" s="15" t="s">
        <v>162</v>
      </c>
      <c r="G121" s="15" t="s">
        <v>133</v>
      </c>
      <c r="H121" s="15" t="s">
        <v>136</v>
      </c>
      <c r="I121" s="15" t="s">
        <v>139</v>
      </c>
      <c r="J121" s="15" t="s">
        <v>141</v>
      </c>
      <c r="K121" s="15" t="s">
        <v>329</v>
      </c>
      <c r="L121" s="15" t="s">
        <v>354</v>
      </c>
      <c r="M121" s="15">
        <v>0.48499999999999999</v>
      </c>
      <c r="N121" s="15">
        <v>0.36699999999999999</v>
      </c>
      <c r="O121" s="15">
        <v>2.7E-2</v>
      </c>
      <c r="P121" s="15">
        <v>0.38600000000000001</v>
      </c>
      <c r="Q121" s="15">
        <v>0.251</v>
      </c>
      <c r="R121" s="15">
        <v>0.60599999999999998</v>
      </c>
      <c r="S121" s="15">
        <v>12.079000000000001</v>
      </c>
      <c r="U121" s="15">
        <v>291609.31599999999</v>
      </c>
      <c r="V121" s="15">
        <v>180</v>
      </c>
    </row>
    <row r="122" spans="2:22" x14ac:dyDescent="0.25">
      <c r="B122" s="15" t="s">
        <v>122</v>
      </c>
      <c r="C122" s="15" t="s">
        <v>207</v>
      </c>
      <c r="D122" s="15" t="s">
        <v>247</v>
      </c>
      <c r="E122" s="15">
        <v>2023</v>
      </c>
      <c r="F122" s="15" t="s">
        <v>162</v>
      </c>
      <c r="G122" s="15" t="s">
        <v>133</v>
      </c>
      <c r="H122" s="15" t="s">
        <v>136</v>
      </c>
      <c r="I122" s="15" t="s">
        <v>139</v>
      </c>
      <c r="J122" s="15" t="s">
        <v>141</v>
      </c>
      <c r="K122" s="15" t="s">
        <v>329</v>
      </c>
      <c r="L122" s="15" t="s">
        <v>330</v>
      </c>
      <c r="M122" s="15">
        <v>0.79600000000000004</v>
      </c>
      <c r="N122" s="15">
        <v>0.51400000000000001</v>
      </c>
      <c r="O122" s="15">
        <v>3.4000000000000002E-2</v>
      </c>
      <c r="P122" s="15">
        <v>0.65200000000000002</v>
      </c>
      <c r="Q122" s="15">
        <v>0.44800000000000001</v>
      </c>
      <c r="R122" s="15">
        <v>1.1060000000000001</v>
      </c>
      <c r="S122" s="15">
        <v>12.17</v>
      </c>
      <c r="U122" s="15">
        <v>289756.05800000002</v>
      </c>
      <c r="V122" s="15">
        <v>230</v>
      </c>
    </row>
    <row r="123" spans="2:22" x14ac:dyDescent="0.25">
      <c r="B123" s="15" t="s">
        <v>122</v>
      </c>
      <c r="C123" s="15" t="s">
        <v>207</v>
      </c>
      <c r="D123" s="15" t="s">
        <v>248</v>
      </c>
      <c r="E123" s="15">
        <v>2023</v>
      </c>
      <c r="F123" s="15" t="s">
        <v>162</v>
      </c>
      <c r="G123" s="15" t="s">
        <v>133</v>
      </c>
      <c r="H123" s="15" t="s">
        <v>136</v>
      </c>
      <c r="I123" s="15" t="s">
        <v>139</v>
      </c>
      <c r="J123" s="15" t="s">
        <v>141</v>
      </c>
      <c r="K123" s="15" t="s">
        <v>329</v>
      </c>
      <c r="L123" s="15" t="s">
        <v>141</v>
      </c>
      <c r="M123" s="15">
        <v>0.45900000000000002</v>
      </c>
      <c r="N123" s="15">
        <v>0.30299999999999999</v>
      </c>
      <c r="O123" s="15">
        <v>4.0000000000000001E-3</v>
      </c>
      <c r="P123" s="15">
        <v>0.39200000000000002</v>
      </c>
      <c r="Q123" s="15">
        <v>0.255</v>
      </c>
      <c r="R123" s="15">
        <v>0.57999999999999996</v>
      </c>
      <c r="S123" s="15">
        <v>11.598000000000001</v>
      </c>
      <c r="U123" s="15">
        <v>133534.079</v>
      </c>
      <c r="V123" s="15">
        <v>6370</v>
      </c>
    </row>
    <row r="124" spans="2:22" x14ac:dyDescent="0.25">
      <c r="B124" s="15" t="s">
        <v>122</v>
      </c>
      <c r="C124" s="15" t="s">
        <v>207</v>
      </c>
      <c r="D124" s="15" t="s">
        <v>248</v>
      </c>
      <c r="E124" s="15">
        <v>2023</v>
      </c>
      <c r="F124" s="15" t="s">
        <v>162</v>
      </c>
      <c r="G124" s="15" t="s">
        <v>133</v>
      </c>
      <c r="H124" s="15" t="s">
        <v>136</v>
      </c>
      <c r="I124" s="15" t="s">
        <v>139</v>
      </c>
      <c r="J124" s="15" t="s">
        <v>141</v>
      </c>
      <c r="K124" s="15" t="s">
        <v>329</v>
      </c>
      <c r="L124" s="15" t="s">
        <v>354</v>
      </c>
      <c r="M124" s="15">
        <v>0.46700000000000003</v>
      </c>
      <c r="N124" s="15">
        <v>0.36</v>
      </c>
      <c r="O124" s="15">
        <v>2.7E-2</v>
      </c>
      <c r="P124" s="15">
        <v>0.36</v>
      </c>
      <c r="Q124" s="15">
        <v>0.25</v>
      </c>
      <c r="R124" s="15">
        <v>0.56999999999999995</v>
      </c>
      <c r="S124" s="15">
        <v>11.477</v>
      </c>
      <c r="U124" s="15">
        <v>135628.86600000001</v>
      </c>
      <c r="V124" s="15">
        <v>180</v>
      </c>
    </row>
    <row r="125" spans="2:22" x14ac:dyDescent="0.25">
      <c r="B125" s="15" t="s">
        <v>122</v>
      </c>
      <c r="C125" s="15" t="s">
        <v>207</v>
      </c>
      <c r="D125" s="15" t="s">
        <v>248</v>
      </c>
      <c r="E125" s="15">
        <v>2023</v>
      </c>
      <c r="F125" s="15" t="s">
        <v>162</v>
      </c>
      <c r="G125" s="15" t="s">
        <v>133</v>
      </c>
      <c r="H125" s="15" t="s">
        <v>136</v>
      </c>
      <c r="I125" s="15" t="s">
        <v>139</v>
      </c>
      <c r="J125" s="15" t="s">
        <v>141</v>
      </c>
      <c r="K125" s="15" t="s">
        <v>329</v>
      </c>
      <c r="L125" s="15" t="s">
        <v>330</v>
      </c>
      <c r="M125" s="15">
        <v>0.76400000000000001</v>
      </c>
      <c r="N125" s="15">
        <v>0.501</v>
      </c>
      <c r="O125" s="15">
        <v>3.3000000000000002E-2</v>
      </c>
      <c r="P125" s="15">
        <v>0.63700000000000001</v>
      </c>
      <c r="Q125" s="15">
        <v>0.41499999999999998</v>
      </c>
      <c r="R125" s="15">
        <v>1.0489999999999999</v>
      </c>
      <c r="S125" s="15">
        <v>11.583</v>
      </c>
      <c r="U125" s="15">
        <v>131864.68799999999</v>
      </c>
      <c r="V125" s="15">
        <v>230</v>
      </c>
    </row>
    <row r="126" spans="2:22" x14ac:dyDescent="0.25">
      <c r="B126" s="15" t="s">
        <v>122</v>
      </c>
      <c r="C126" s="15" t="s">
        <v>207</v>
      </c>
      <c r="D126" s="15" t="s">
        <v>249</v>
      </c>
      <c r="E126" s="15">
        <v>2023</v>
      </c>
      <c r="F126" s="15" t="s">
        <v>162</v>
      </c>
      <c r="G126" s="15" t="s">
        <v>133</v>
      </c>
      <c r="H126" s="15" t="s">
        <v>136</v>
      </c>
      <c r="I126" s="15" t="s">
        <v>139</v>
      </c>
      <c r="J126" s="15" t="s">
        <v>141</v>
      </c>
      <c r="K126" s="15" t="s">
        <v>329</v>
      </c>
      <c r="L126" s="15" t="s">
        <v>141</v>
      </c>
      <c r="M126" s="15">
        <v>0.438</v>
      </c>
      <c r="N126" s="15">
        <v>0.29199999999999998</v>
      </c>
      <c r="O126" s="15">
        <v>4.0000000000000001E-3</v>
      </c>
      <c r="P126" s="15">
        <v>0.372</v>
      </c>
      <c r="Q126" s="15">
        <v>0.245</v>
      </c>
      <c r="R126" s="15">
        <v>0.54800000000000004</v>
      </c>
      <c r="S126" s="15">
        <v>11.597</v>
      </c>
      <c r="U126" s="15">
        <v>133534.266</v>
      </c>
      <c r="V126" s="15">
        <v>6370</v>
      </c>
    </row>
    <row r="127" spans="2:22" x14ac:dyDescent="0.25">
      <c r="B127" s="15" t="s">
        <v>122</v>
      </c>
      <c r="C127" s="15" t="s">
        <v>207</v>
      </c>
      <c r="D127" s="15" t="s">
        <v>249</v>
      </c>
      <c r="E127" s="15">
        <v>2023</v>
      </c>
      <c r="F127" s="15" t="s">
        <v>162</v>
      </c>
      <c r="G127" s="15" t="s">
        <v>133</v>
      </c>
      <c r="H127" s="15" t="s">
        <v>136</v>
      </c>
      <c r="I127" s="15" t="s">
        <v>139</v>
      </c>
      <c r="J127" s="15" t="s">
        <v>141</v>
      </c>
      <c r="K127" s="15" t="s">
        <v>329</v>
      </c>
      <c r="L127" s="15" t="s">
        <v>354</v>
      </c>
      <c r="M127" s="15">
        <v>0.442</v>
      </c>
      <c r="N127" s="15">
        <v>0.34399999999999997</v>
      </c>
      <c r="O127" s="15">
        <v>2.5999999999999999E-2</v>
      </c>
      <c r="P127" s="15">
        <v>0.34</v>
      </c>
      <c r="Q127" s="15">
        <v>0.218</v>
      </c>
      <c r="R127" s="15">
        <v>0.51300000000000001</v>
      </c>
      <c r="S127" s="15">
        <v>11.476000000000001</v>
      </c>
      <c r="U127" s="15">
        <v>135627.745</v>
      </c>
      <c r="V127" s="15">
        <v>180</v>
      </c>
    </row>
    <row r="128" spans="2:22" x14ac:dyDescent="0.25">
      <c r="B128" s="15" t="s">
        <v>122</v>
      </c>
      <c r="C128" s="15" t="s">
        <v>207</v>
      </c>
      <c r="D128" s="15" t="s">
        <v>249</v>
      </c>
      <c r="E128" s="15">
        <v>2023</v>
      </c>
      <c r="F128" s="15" t="s">
        <v>162</v>
      </c>
      <c r="G128" s="15" t="s">
        <v>133</v>
      </c>
      <c r="H128" s="15" t="s">
        <v>136</v>
      </c>
      <c r="I128" s="15" t="s">
        <v>139</v>
      </c>
      <c r="J128" s="15" t="s">
        <v>141</v>
      </c>
      <c r="K128" s="15" t="s">
        <v>329</v>
      </c>
      <c r="L128" s="15" t="s">
        <v>330</v>
      </c>
      <c r="M128" s="15">
        <v>0.73899999999999999</v>
      </c>
      <c r="N128" s="15">
        <v>0.501</v>
      </c>
      <c r="O128" s="15">
        <v>3.3000000000000002E-2</v>
      </c>
      <c r="P128" s="15">
        <v>0.58799999999999997</v>
      </c>
      <c r="Q128" s="15">
        <v>0.375</v>
      </c>
      <c r="R128" s="15">
        <v>0.98499999999999999</v>
      </c>
      <c r="S128" s="15">
        <v>11.583</v>
      </c>
      <c r="U128" s="15">
        <v>131864.149</v>
      </c>
      <c r="V128" s="15">
        <v>230</v>
      </c>
    </row>
    <row r="129" spans="2:22" x14ac:dyDescent="0.25">
      <c r="B129" s="15" t="s">
        <v>122</v>
      </c>
      <c r="C129" s="15" t="s">
        <v>207</v>
      </c>
      <c r="D129" s="15" t="s">
        <v>250</v>
      </c>
      <c r="E129" s="15">
        <v>2023</v>
      </c>
      <c r="F129" s="15" t="s">
        <v>162</v>
      </c>
      <c r="G129" s="15" t="s">
        <v>133</v>
      </c>
      <c r="H129" s="15" t="s">
        <v>136</v>
      </c>
      <c r="I129" s="15" t="s">
        <v>139</v>
      </c>
      <c r="J129" s="15" t="s">
        <v>141</v>
      </c>
      <c r="K129" s="15" t="s">
        <v>329</v>
      </c>
      <c r="L129" s="15" t="s">
        <v>141</v>
      </c>
      <c r="M129" s="15">
        <v>0.41799999999999998</v>
      </c>
      <c r="N129" s="15">
        <v>0.28100000000000003</v>
      </c>
      <c r="O129" s="15">
        <v>4.0000000000000001E-3</v>
      </c>
      <c r="P129" s="15">
        <v>0.35299999999999998</v>
      </c>
      <c r="Q129" s="15">
        <v>0.23599999999999999</v>
      </c>
      <c r="R129" s="15">
        <v>0.52100000000000002</v>
      </c>
      <c r="S129" s="15">
        <v>11.025</v>
      </c>
      <c r="U129" s="15">
        <v>34471.767999999996</v>
      </c>
      <c r="V129" s="15">
        <v>6370</v>
      </c>
    </row>
    <row r="130" spans="2:22" x14ac:dyDescent="0.25">
      <c r="B130" s="15" t="s">
        <v>122</v>
      </c>
      <c r="C130" s="15" t="s">
        <v>207</v>
      </c>
      <c r="D130" s="15" t="s">
        <v>250</v>
      </c>
      <c r="E130" s="15">
        <v>2023</v>
      </c>
      <c r="F130" s="15" t="s">
        <v>162</v>
      </c>
      <c r="G130" s="15" t="s">
        <v>133</v>
      </c>
      <c r="H130" s="15" t="s">
        <v>136</v>
      </c>
      <c r="I130" s="15" t="s">
        <v>139</v>
      </c>
      <c r="J130" s="15" t="s">
        <v>141</v>
      </c>
      <c r="K130" s="15" t="s">
        <v>329</v>
      </c>
      <c r="L130" s="15" t="s">
        <v>354</v>
      </c>
      <c r="M130" s="15">
        <v>0.42699999999999999</v>
      </c>
      <c r="N130" s="15">
        <v>0.32900000000000001</v>
      </c>
      <c r="O130" s="15">
        <v>2.5000000000000001E-2</v>
      </c>
      <c r="P130" s="15">
        <v>0.32500000000000001</v>
      </c>
      <c r="Q130" s="15">
        <v>0.217</v>
      </c>
      <c r="R130" s="15">
        <v>0.52</v>
      </c>
      <c r="S130" s="15">
        <v>10.881</v>
      </c>
      <c r="U130" s="15">
        <v>36515.281000000003</v>
      </c>
      <c r="V130" s="15">
        <v>180</v>
      </c>
    </row>
    <row r="131" spans="2:22" x14ac:dyDescent="0.25">
      <c r="B131" s="15" t="s">
        <v>122</v>
      </c>
      <c r="C131" s="15" t="s">
        <v>207</v>
      </c>
      <c r="D131" s="15" t="s">
        <v>250</v>
      </c>
      <c r="E131" s="15">
        <v>2023</v>
      </c>
      <c r="F131" s="15" t="s">
        <v>162</v>
      </c>
      <c r="G131" s="15" t="s">
        <v>133</v>
      </c>
      <c r="H131" s="15" t="s">
        <v>136</v>
      </c>
      <c r="I131" s="15" t="s">
        <v>139</v>
      </c>
      <c r="J131" s="15" t="s">
        <v>141</v>
      </c>
      <c r="K131" s="15" t="s">
        <v>329</v>
      </c>
      <c r="L131" s="15" t="s">
        <v>330</v>
      </c>
      <c r="M131" s="15">
        <v>0.73499999999999999</v>
      </c>
      <c r="N131" s="15">
        <v>0.52700000000000002</v>
      </c>
      <c r="O131" s="15">
        <v>3.5000000000000003E-2</v>
      </c>
      <c r="P131" s="15">
        <v>0.58099999999999996</v>
      </c>
      <c r="Q131" s="15">
        <v>0.34200000000000003</v>
      </c>
      <c r="R131" s="15">
        <v>1.026</v>
      </c>
      <c r="S131" s="15">
        <v>11.004</v>
      </c>
      <c r="U131" s="15">
        <v>33666.642999999996</v>
      </c>
      <c r="V131" s="15">
        <v>230</v>
      </c>
    </row>
    <row r="132" spans="2:22" x14ac:dyDescent="0.25">
      <c r="B132" s="15" t="s">
        <v>122</v>
      </c>
      <c r="C132" s="15" t="s">
        <v>207</v>
      </c>
      <c r="D132" s="15" t="s">
        <v>251</v>
      </c>
      <c r="E132" s="15">
        <v>2023</v>
      </c>
      <c r="F132" s="15" t="s">
        <v>162</v>
      </c>
      <c r="G132" s="15" t="s">
        <v>133</v>
      </c>
      <c r="H132" s="15" t="s">
        <v>136</v>
      </c>
      <c r="I132" s="15" t="s">
        <v>139</v>
      </c>
      <c r="J132" s="15" t="s">
        <v>141</v>
      </c>
      <c r="K132" s="15" t="s">
        <v>329</v>
      </c>
      <c r="L132" s="15" t="s">
        <v>141</v>
      </c>
      <c r="M132" s="15">
        <v>0.39800000000000002</v>
      </c>
      <c r="N132" s="15">
        <v>0.27</v>
      </c>
      <c r="O132" s="15">
        <v>3.0000000000000001E-3</v>
      </c>
      <c r="P132" s="15">
        <v>0.33600000000000002</v>
      </c>
      <c r="Q132" s="15">
        <v>0.224</v>
      </c>
      <c r="R132" s="15">
        <v>0.496</v>
      </c>
      <c r="S132" s="15">
        <v>11.026</v>
      </c>
      <c r="U132" s="15">
        <v>34471.582999999999</v>
      </c>
      <c r="V132" s="15">
        <v>6370</v>
      </c>
    </row>
    <row r="133" spans="2:22" x14ac:dyDescent="0.25">
      <c r="B133" s="15" t="s">
        <v>122</v>
      </c>
      <c r="C133" s="15" t="s">
        <v>207</v>
      </c>
      <c r="D133" s="15" t="s">
        <v>251</v>
      </c>
      <c r="E133" s="15">
        <v>2023</v>
      </c>
      <c r="F133" s="15" t="s">
        <v>162</v>
      </c>
      <c r="G133" s="15" t="s">
        <v>133</v>
      </c>
      <c r="H133" s="15" t="s">
        <v>136</v>
      </c>
      <c r="I133" s="15" t="s">
        <v>139</v>
      </c>
      <c r="J133" s="15" t="s">
        <v>141</v>
      </c>
      <c r="K133" s="15" t="s">
        <v>329</v>
      </c>
      <c r="L133" s="15" t="s">
        <v>354</v>
      </c>
      <c r="M133" s="15">
        <v>0.40400000000000003</v>
      </c>
      <c r="N133" s="15">
        <v>0.311</v>
      </c>
      <c r="O133" s="15">
        <v>2.3E-2</v>
      </c>
      <c r="P133" s="15">
        <v>0.309</v>
      </c>
      <c r="Q133" s="15">
        <v>0.189</v>
      </c>
      <c r="R133" s="15">
        <v>0.50800000000000001</v>
      </c>
      <c r="S133" s="15">
        <v>10.882</v>
      </c>
      <c r="U133" s="15">
        <v>36515.281000000003</v>
      </c>
      <c r="V133" s="15">
        <v>180</v>
      </c>
    </row>
    <row r="134" spans="2:22" x14ac:dyDescent="0.25">
      <c r="B134" s="15" t="s">
        <v>122</v>
      </c>
      <c r="C134" s="15" t="s">
        <v>207</v>
      </c>
      <c r="D134" s="15" t="s">
        <v>251</v>
      </c>
      <c r="E134" s="15">
        <v>2023</v>
      </c>
      <c r="F134" s="15" t="s">
        <v>162</v>
      </c>
      <c r="G134" s="15" t="s">
        <v>133</v>
      </c>
      <c r="H134" s="15" t="s">
        <v>136</v>
      </c>
      <c r="I134" s="15" t="s">
        <v>139</v>
      </c>
      <c r="J134" s="15" t="s">
        <v>141</v>
      </c>
      <c r="K134" s="15" t="s">
        <v>329</v>
      </c>
      <c r="L134" s="15" t="s">
        <v>330</v>
      </c>
      <c r="M134" s="15">
        <v>0.72299999999999998</v>
      </c>
      <c r="N134" s="15">
        <v>0.53400000000000003</v>
      </c>
      <c r="O134" s="15">
        <v>3.5000000000000003E-2</v>
      </c>
      <c r="P134" s="15">
        <v>0.57599999999999996</v>
      </c>
      <c r="Q134" s="15">
        <v>0.33900000000000002</v>
      </c>
      <c r="R134" s="15">
        <v>0.99</v>
      </c>
      <c r="S134" s="15">
        <v>11.004</v>
      </c>
      <c r="U134" s="15">
        <v>33666.642999999996</v>
      </c>
      <c r="V134" s="15">
        <v>230</v>
      </c>
    </row>
    <row r="135" spans="2:22" x14ac:dyDescent="0.25">
      <c r="B135" s="15" t="s">
        <v>122</v>
      </c>
      <c r="C135" s="15" t="s">
        <v>207</v>
      </c>
      <c r="D135" s="15" t="s">
        <v>252</v>
      </c>
      <c r="E135" s="15">
        <v>2023</v>
      </c>
      <c r="F135" s="15" t="s">
        <v>162</v>
      </c>
      <c r="G135" s="15" t="s">
        <v>133</v>
      </c>
      <c r="H135" s="15" t="s">
        <v>136</v>
      </c>
      <c r="I135" s="15" t="s">
        <v>139</v>
      </c>
      <c r="J135" s="15" t="s">
        <v>141</v>
      </c>
      <c r="K135" s="15" t="s">
        <v>329</v>
      </c>
      <c r="L135" s="15" t="s">
        <v>141</v>
      </c>
      <c r="M135" s="15">
        <v>0.374</v>
      </c>
      <c r="N135" s="15">
        <v>0.26200000000000001</v>
      </c>
      <c r="O135" s="15">
        <v>3.0000000000000001E-3</v>
      </c>
      <c r="P135" s="15">
        <v>0.314</v>
      </c>
      <c r="Q135" s="15">
        <v>0.20799999999999999</v>
      </c>
      <c r="R135" s="15">
        <v>0.46200000000000002</v>
      </c>
      <c r="S135" s="15">
        <v>10.534000000000001</v>
      </c>
      <c r="U135" s="15">
        <v>1792.76</v>
      </c>
      <c r="V135" s="15">
        <v>6370</v>
      </c>
    </row>
    <row r="136" spans="2:22" x14ac:dyDescent="0.25">
      <c r="B136" s="15" t="s">
        <v>122</v>
      </c>
      <c r="C136" s="15" t="s">
        <v>207</v>
      </c>
      <c r="D136" s="15" t="s">
        <v>252</v>
      </c>
      <c r="E136" s="15">
        <v>2023</v>
      </c>
      <c r="F136" s="15" t="s">
        <v>162</v>
      </c>
      <c r="G136" s="15" t="s">
        <v>133</v>
      </c>
      <c r="H136" s="15" t="s">
        <v>136</v>
      </c>
      <c r="I136" s="15" t="s">
        <v>139</v>
      </c>
      <c r="J136" s="15" t="s">
        <v>141</v>
      </c>
      <c r="K136" s="15" t="s">
        <v>329</v>
      </c>
      <c r="L136" s="15" t="s">
        <v>354</v>
      </c>
      <c r="M136" s="15">
        <v>0.379</v>
      </c>
      <c r="N136" s="15">
        <v>0.307</v>
      </c>
      <c r="O136" s="15">
        <v>2.3E-2</v>
      </c>
      <c r="P136" s="15">
        <v>0.28100000000000003</v>
      </c>
      <c r="Q136" s="15">
        <v>0.186</v>
      </c>
      <c r="R136" s="15">
        <v>0.49</v>
      </c>
      <c r="S136" s="15">
        <v>10.37</v>
      </c>
      <c r="U136" s="15">
        <v>2239.83</v>
      </c>
      <c r="V136" s="15">
        <v>180</v>
      </c>
    </row>
    <row r="137" spans="2:22" x14ac:dyDescent="0.25">
      <c r="B137" s="15" t="s">
        <v>122</v>
      </c>
      <c r="C137" s="15" t="s">
        <v>207</v>
      </c>
      <c r="D137" s="15" t="s">
        <v>252</v>
      </c>
      <c r="E137" s="15">
        <v>2023</v>
      </c>
      <c r="F137" s="15" t="s">
        <v>162</v>
      </c>
      <c r="G137" s="15" t="s">
        <v>133</v>
      </c>
      <c r="H137" s="15" t="s">
        <v>136</v>
      </c>
      <c r="I137" s="15" t="s">
        <v>139</v>
      </c>
      <c r="J137" s="15" t="s">
        <v>141</v>
      </c>
      <c r="K137" s="15" t="s">
        <v>329</v>
      </c>
      <c r="L137" s="15" t="s">
        <v>330</v>
      </c>
      <c r="M137" s="15">
        <v>0.70199999999999996</v>
      </c>
      <c r="N137" s="15">
        <v>0.54800000000000004</v>
      </c>
      <c r="O137" s="15">
        <v>3.5999999999999997E-2</v>
      </c>
      <c r="P137" s="15">
        <v>0.54200000000000004</v>
      </c>
      <c r="Q137" s="15">
        <v>0.31</v>
      </c>
      <c r="R137" s="15">
        <v>0.876</v>
      </c>
      <c r="S137" s="15">
        <v>10.507999999999999</v>
      </c>
      <c r="U137" s="15">
        <v>1670.9960000000001</v>
      </c>
      <c r="V137" s="15">
        <v>230</v>
      </c>
    </row>
    <row r="138" spans="2:22" x14ac:dyDescent="0.25">
      <c r="B138" s="15" t="s">
        <v>122</v>
      </c>
      <c r="C138" s="15" t="s">
        <v>207</v>
      </c>
      <c r="D138" s="15" t="s">
        <v>253</v>
      </c>
      <c r="E138" s="15">
        <v>2023</v>
      </c>
      <c r="F138" s="15" t="s">
        <v>162</v>
      </c>
      <c r="G138" s="15" t="s">
        <v>133</v>
      </c>
      <c r="H138" s="15" t="s">
        <v>136</v>
      </c>
      <c r="I138" s="15" t="s">
        <v>139</v>
      </c>
      <c r="J138" s="15" t="s">
        <v>141</v>
      </c>
      <c r="K138" s="15" t="s">
        <v>329</v>
      </c>
      <c r="L138" s="15" t="s">
        <v>141</v>
      </c>
      <c r="M138" s="15">
        <v>0.35199999999999998</v>
      </c>
      <c r="N138" s="15">
        <v>0.25700000000000001</v>
      </c>
      <c r="O138" s="15">
        <v>3.0000000000000001E-3</v>
      </c>
      <c r="P138" s="15">
        <v>0.29099999999999998</v>
      </c>
      <c r="Q138" s="15">
        <v>0.192</v>
      </c>
      <c r="R138" s="15">
        <v>0.435</v>
      </c>
      <c r="S138" s="15">
        <v>10.532999999999999</v>
      </c>
      <c r="U138" s="15">
        <v>1792.75</v>
      </c>
      <c r="V138" s="15">
        <v>6370</v>
      </c>
    </row>
    <row r="139" spans="2:22" x14ac:dyDescent="0.25">
      <c r="B139" s="15" t="s">
        <v>122</v>
      </c>
      <c r="C139" s="15" t="s">
        <v>207</v>
      </c>
      <c r="D139" s="15" t="s">
        <v>253</v>
      </c>
      <c r="E139" s="15">
        <v>2023</v>
      </c>
      <c r="F139" s="15" t="s">
        <v>162</v>
      </c>
      <c r="G139" s="15" t="s">
        <v>133</v>
      </c>
      <c r="H139" s="15" t="s">
        <v>136</v>
      </c>
      <c r="I139" s="15" t="s">
        <v>139</v>
      </c>
      <c r="J139" s="15" t="s">
        <v>141</v>
      </c>
      <c r="K139" s="15" t="s">
        <v>329</v>
      </c>
      <c r="L139" s="15" t="s">
        <v>354</v>
      </c>
      <c r="M139" s="15">
        <v>0.34799999999999998</v>
      </c>
      <c r="N139" s="15">
        <v>0.30299999999999999</v>
      </c>
      <c r="O139" s="15">
        <v>2.3E-2</v>
      </c>
      <c r="P139" s="15">
        <v>0.252</v>
      </c>
      <c r="Q139" s="15">
        <v>0.16200000000000001</v>
      </c>
      <c r="R139" s="15">
        <v>0.48099999999999998</v>
      </c>
      <c r="S139" s="15">
        <v>10.37</v>
      </c>
      <c r="U139" s="15">
        <v>2239.83</v>
      </c>
      <c r="V139" s="15">
        <v>180</v>
      </c>
    </row>
    <row r="140" spans="2:22" x14ac:dyDescent="0.25">
      <c r="B140" s="15" t="s">
        <v>122</v>
      </c>
      <c r="C140" s="15" t="s">
        <v>207</v>
      </c>
      <c r="D140" s="15" t="s">
        <v>253</v>
      </c>
      <c r="E140" s="15">
        <v>2023</v>
      </c>
      <c r="F140" s="15" t="s">
        <v>162</v>
      </c>
      <c r="G140" s="15" t="s">
        <v>133</v>
      </c>
      <c r="H140" s="15" t="s">
        <v>136</v>
      </c>
      <c r="I140" s="15" t="s">
        <v>139</v>
      </c>
      <c r="J140" s="15" t="s">
        <v>141</v>
      </c>
      <c r="K140" s="15" t="s">
        <v>329</v>
      </c>
      <c r="L140" s="15" t="s">
        <v>330</v>
      </c>
      <c r="M140" s="15">
        <v>0.67600000000000005</v>
      </c>
      <c r="N140" s="15">
        <v>0.55700000000000005</v>
      </c>
      <c r="O140" s="15">
        <v>3.6999999999999998E-2</v>
      </c>
      <c r="P140" s="15">
        <v>0.51400000000000001</v>
      </c>
      <c r="Q140" s="15">
        <v>0.315</v>
      </c>
      <c r="R140" s="15">
        <v>0.84</v>
      </c>
      <c r="S140" s="15">
        <v>10.507999999999999</v>
      </c>
      <c r="U140" s="15">
        <v>1670.9960000000001</v>
      </c>
      <c r="V140" s="15">
        <v>230</v>
      </c>
    </row>
    <row r="141" spans="2:22" x14ac:dyDescent="0.25">
      <c r="B141" s="15" t="s">
        <v>122</v>
      </c>
      <c r="C141" s="15" t="s">
        <v>207</v>
      </c>
      <c r="D141" s="15" t="s">
        <v>254</v>
      </c>
      <c r="E141" s="15">
        <v>2023</v>
      </c>
      <c r="F141" s="15" t="s">
        <v>162</v>
      </c>
      <c r="G141" s="15" t="s">
        <v>133</v>
      </c>
      <c r="H141" s="15" t="s">
        <v>136</v>
      </c>
      <c r="I141" s="15" t="s">
        <v>139</v>
      </c>
      <c r="J141" s="15" t="s">
        <v>141</v>
      </c>
      <c r="K141" s="15" t="s">
        <v>329</v>
      </c>
      <c r="L141" s="15" t="s">
        <v>141</v>
      </c>
      <c r="M141" s="15">
        <v>0.316</v>
      </c>
      <c r="N141" s="15">
        <v>0.24299999999999999</v>
      </c>
      <c r="O141" s="15">
        <v>3.0000000000000001E-3</v>
      </c>
      <c r="P141" s="15">
        <v>0.254</v>
      </c>
      <c r="Q141" s="15">
        <v>0.16300000000000001</v>
      </c>
      <c r="R141" s="15">
        <v>0.39500000000000002</v>
      </c>
      <c r="S141" s="15">
        <v>10.148</v>
      </c>
      <c r="U141" s="15">
        <v>0.17599999999999999</v>
      </c>
      <c r="V141" s="15">
        <v>6370</v>
      </c>
    </row>
    <row r="142" spans="2:22" x14ac:dyDescent="0.25">
      <c r="B142" s="15" t="s">
        <v>122</v>
      </c>
      <c r="C142" s="15" t="s">
        <v>207</v>
      </c>
      <c r="D142" s="15" t="s">
        <v>254</v>
      </c>
      <c r="E142" s="15">
        <v>2023</v>
      </c>
      <c r="F142" s="15" t="s">
        <v>162</v>
      </c>
      <c r="G142" s="15" t="s">
        <v>133</v>
      </c>
      <c r="H142" s="15" t="s">
        <v>136</v>
      </c>
      <c r="I142" s="15" t="s">
        <v>139</v>
      </c>
      <c r="J142" s="15" t="s">
        <v>141</v>
      </c>
      <c r="K142" s="15" t="s">
        <v>329</v>
      </c>
      <c r="L142" s="15" t="s">
        <v>354</v>
      </c>
      <c r="M142" s="15">
        <v>0.313</v>
      </c>
      <c r="N142" s="15">
        <v>0.28399999999999997</v>
      </c>
      <c r="O142" s="15">
        <v>2.1000000000000001E-2</v>
      </c>
      <c r="P142" s="15">
        <v>0.219</v>
      </c>
      <c r="Q142" s="15">
        <v>0.14299999999999999</v>
      </c>
      <c r="R142" s="15">
        <v>0.39100000000000001</v>
      </c>
      <c r="S142" s="15">
        <v>9.9730000000000008</v>
      </c>
      <c r="U142" s="15">
        <v>1.323</v>
      </c>
      <c r="V142" s="15">
        <v>180</v>
      </c>
    </row>
    <row r="143" spans="2:22" x14ac:dyDescent="0.25">
      <c r="B143" s="15" t="s">
        <v>122</v>
      </c>
      <c r="C143" s="15" t="s">
        <v>207</v>
      </c>
      <c r="D143" s="15" t="s">
        <v>254</v>
      </c>
      <c r="E143" s="15">
        <v>2023</v>
      </c>
      <c r="F143" s="15" t="s">
        <v>162</v>
      </c>
      <c r="G143" s="15" t="s">
        <v>133</v>
      </c>
      <c r="H143" s="15" t="s">
        <v>136</v>
      </c>
      <c r="I143" s="15" t="s">
        <v>139</v>
      </c>
      <c r="J143" s="15" t="s">
        <v>141</v>
      </c>
      <c r="K143" s="15" t="s">
        <v>329</v>
      </c>
      <c r="L143" s="15" t="s">
        <v>330</v>
      </c>
      <c r="M143" s="15">
        <v>0.63900000000000001</v>
      </c>
      <c r="N143" s="15">
        <v>0.54700000000000004</v>
      </c>
      <c r="O143" s="15">
        <v>3.5999999999999997E-2</v>
      </c>
      <c r="P143" s="15">
        <v>0.46100000000000002</v>
      </c>
      <c r="Q143" s="15">
        <v>0.28599999999999998</v>
      </c>
      <c r="R143" s="15">
        <v>0.79300000000000004</v>
      </c>
      <c r="S143" s="15">
        <v>10.119</v>
      </c>
      <c r="U143" s="15">
        <v>0.13</v>
      </c>
      <c r="V143" s="15">
        <v>230</v>
      </c>
    </row>
    <row r="144" spans="2:22" x14ac:dyDescent="0.25">
      <c r="B144" s="15" t="s">
        <v>122</v>
      </c>
      <c r="C144" s="15" t="s">
        <v>207</v>
      </c>
      <c r="D144" s="15" t="s">
        <v>255</v>
      </c>
      <c r="E144" s="15">
        <v>2023</v>
      </c>
      <c r="F144" s="15" t="s">
        <v>162</v>
      </c>
      <c r="G144" s="15" t="s">
        <v>133</v>
      </c>
      <c r="H144" s="15" t="s">
        <v>136</v>
      </c>
      <c r="I144" s="15" t="s">
        <v>139</v>
      </c>
      <c r="J144" s="15" t="s">
        <v>141</v>
      </c>
      <c r="K144" s="15" t="s">
        <v>329</v>
      </c>
      <c r="L144" s="15" t="s">
        <v>141</v>
      </c>
      <c r="M144" s="15">
        <v>0.27800000000000002</v>
      </c>
      <c r="N144" s="15">
        <v>0.22800000000000001</v>
      </c>
      <c r="O144" s="15">
        <v>3.0000000000000001E-3</v>
      </c>
      <c r="P144" s="15">
        <v>0.218</v>
      </c>
      <c r="Q144" s="15">
        <v>0.13800000000000001</v>
      </c>
      <c r="R144" s="15">
        <v>0.34599999999999997</v>
      </c>
      <c r="S144" s="15">
        <v>10.148</v>
      </c>
      <c r="U144" s="15">
        <v>0.17599999999999999</v>
      </c>
      <c r="V144" s="15">
        <v>6370</v>
      </c>
    </row>
    <row r="145" spans="2:22" x14ac:dyDescent="0.25">
      <c r="B145" s="15" t="s">
        <v>122</v>
      </c>
      <c r="C145" s="15" t="s">
        <v>207</v>
      </c>
      <c r="D145" s="15" t="s">
        <v>255</v>
      </c>
      <c r="E145" s="15">
        <v>2023</v>
      </c>
      <c r="F145" s="15" t="s">
        <v>162</v>
      </c>
      <c r="G145" s="15" t="s">
        <v>133</v>
      </c>
      <c r="H145" s="15" t="s">
        <v>136</v>
      </c>
      <c r="I145" s="15" t="s">
        <v>139</v>
      </c>
      <c r="J145" s="15" t="s">
        <v>141</v>
      </c>
      <c r="K145" s="15" t="s">
        <v>329</v>
      </c>
      <c r="L145" s="15" t="s">
        <v>354</v>
      </c>
      <c r="M145" s="15">
        <v>0.27600000000000002</v>
      </c>
      <c r="N145" s="15">
        <v>0.26100000000000001</v>
      </c>
      <c r="O145" s="15">
        <v>1.9E-2</v>
      </c>
      <c r="P145" s="15">
        <v>0.189</v>
      </c>
      <c r="Q145" s="15">
        <v>0.121</v>
      </c>
      <c r="R145" s="15">
        <v>0.33800000000000002</v>
      </c>
      <c r="S145" s="15">
        <v>9.9730000000000008</v>
      </c>
      <c r="U145" s="15">
        <v>1.323</v>
      </c>
      <c r="V145" s="15">
        <v>180</v>
      </c>
    </row>
    <row r="146" spans="2:22" x14ac:dyDescent="0.25">
      <c r="B146" s="15" t="s">
        <v>122</v>
      </c>
      <c r="C146" s="15" t="s">
        <v>207</v>
      </c>
      <c r="D146" s="15" t="s">
        <v>255</v>
      </c>
      <c r="E146" s="15">
        <v>2023</v>
      </c>
      <c r="F146" s="15" t="s">
        <v>162</v>
      </c>
      <c r="G146" s="15" t="s">
        <v>133</v>
      </c>
      <c r="H146" s="15" t="s">
        <v>136</v>
      </c>
      <c r="I146" s="15" t="s">
        <v>139</v>
      </c>
      <c r="J146" s="15" t="s">
        <v>141</v>
      </c>
      <c r="K146" s="15" t="s">
        <v>329</v>
      </c>
      <c r="L146" s="15" t="s">
        <v>330</v>
      </c>
      <c r="M146" s="15">
        <v>0.61399999999999999</v>
      </c>
      <c r="N146" s="15">
        <v>0.57999999999999996</v>
      </c>
      <c r="O146" s="15">
        <v>3.7999999999999999E-2</v>
      </c>
      <c r="P146" s="15">
        <v>0.39</v>
      </c>
      <c r="Q146" s="15">
        <v>0.23699999999999999</v>
      </c>
      <c r="R146" s="15">
        <v>0.82699999999999996</v>
      </c>
      <c r="S146" s="15">
        <v>10.119</v>
      </c>
      <c r="U146" s="15">
        <v>0.13</v>
      </c>
      <c r="V146" s="15">
        <v>230</v>
      </c>
    </row>
  </sheetData>
  <mergeCells count="1">
    <mergeCell ref="B1:V1"/>
  </mergeCell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V24"/>
  <sheetViews>
    <sheetView zoomScale="85" zoomScaleNormal="85" workbookViewId="0">
      <selection activeCell="B1" sqref="B1:V1"/>
    </sheetView>
  </sheetViews>
  <sheetFormatPr defaultColWidth="16" defaultRowHeight="15" x14ac:dyDescent="0.25"/>
  <cols>
    <col min="1" max="1" width="22.7109375" style="18" customWidth="1"/>
    <col min="2" max="2" width="19.42578125" style="15" customWidth="1"/>
    <col min="3" max="3" width="17.5703125" style="15" customWidth="1"/>
    <col min="4" max="4" width="16" style="15"/>
    <col min="5" max="5" width="17.5703125" style="15" customWidth="1"/>
    <col min="6" max="6" width="17.28515625" style="15" customWidth="1"/>
    <col min="7" max="7" width="28.140625" style="15" customWidth="1"/>
    <col min="8" max="8" width="27.140625" style="15" customWidth="1"/>
    <col min="9" max="9" width="24.5703125" style="15" customWidth="1"/>
    <col min="10" max="10" width="16" style="15"/>
    <col min="11" max="11" width="24.5703125" style="15" customWidth="1"/>
    <col min="12" max="13" width="16" style="15"/>
    <col min="14" max="14" width="17.7109375" style="15" customWidth="1"/>
    <col min="15" max="15" width="18.85546875" style="15" customWidth="1"/>
    <col min="16" max="16" width="18" style="15" customWidth="1"/>
    <col min="17" max="17" width="16" style="15"/>
    <col min="18" max="18" width="19" style="15" customWidth="1"/>
    <col min="19" max="19" width="16" style="15"/>
    <col min="20" max="20" width="18.7109375" style="15" customWidth="1"/>
    <col min="21" max="21" width="16" style="15"/>
    <col min="22" max="22" width="18.42578125" style="15" customWidth="1"/>
    <col min="23" max="16384" width="16" style="15"/>
  </cols>
  <sheetData>
    <row r="1" spans="1:22" ht="38.25" customHeight="1" x14ac:dyDescent="0.25">
      <c r="A1" s="37" t="str">
        <f>HYPERLINK("#Contents!A1","Return to table of contents")</f>
        <v>Return to table of contents</v>
      </c>
      <c r="B1" s="47" t="s">
        <v>361</v>
      </c>
      <c r="C1" s="47"/>
      <c r="D1" s="47"/>
      <c r="E1" s="47"/>
      <c r="F1" s="47"/>
      <c r="G1" s="47"/>
      <c r="H1" s="47"/>
      <c r="I1" s="47"/>
      <c r="J1" s="47"/>
      <c r="K1" s="47"/>
      <c r="L1" s="47"/>
      <c r="M1" s="47"/>
      <c r="N1" s="47"/>
      <c r="O1" s="47"/>
      <c r="P1" s="47"/>
      <c r="Q1" s="47"/>
      <c r="R1" s="47"/>
      <c r="S1" s="47"/>
      <c r="T1" s="47"/>
      <c r="U1" s="47"/>
      <c r="V1" s="48"/>
    </row>
    <row r="2" spans="1:22" ht="30" x14ac:dyDescent="0.25">
      <c r="A2" s="19"/>
      <c r="B2" s="5" t="s">
        <v>120</v>
      </c>
      <c r="C2" s="5" t="s">
        <v>123</v>
      </c>
      <c r="D2" s="5" t="s">
        <v>126</v>
      </c>
      <c r="E2" s="5" t="s">
        <v>127</v>
      </c>
      <c r="F2" s="5" t="s">
        <v>128</v>
      </c>
      <c r="G2" s="5" t="s">
        <v>131</v>
      </c>
      <c r="H2" s="5" t="s">
        <v>134</v>
      </c>
      <c r="I2" s="5" t="s">
        <v>137</v>
      </c>
      <c r="J2" s="5" t="s">
        <v>140</v>
      </c>
      <c r="K2" s="5" t="s">
        <v>142</v>
      </c>
      <c r="L2" s="5" t="s">
        <v>145</v>
      </c>
      <c r="M2" s="5" t="s">
        <v>147</v>
      </c>
      <c r="N2" s="5" t="s">
        <v>149</v>
      </c>
      <c r="O2" s="5" t="s">
        <v>150</v>
      </c>
      <c r="P2" s="5" t="s">
        <v>151</v>
      </c>
      <c r="Q2" s="5" t="s">
        <v>152</v>
      </c>
      <c r="R2" s="5" t="s">
        <v>153</v>
      </c>
      <c r="S2" s="5" t="s">
        <v>154</v>
      </c>
      <c r="T2" s="5" t="s">
        <v>155</v>
      </c>
      <c r="U2" s="5" t="s">
        <v>156</v>
      </c>
      <c r="V2" s="5" t="s">
        <v>158</v>
      </c>
    </row>
    <row r="3" spans="1:22" x14ac:dyDescent="0.25">
      <c r="A3" s="19"/>
      <c r="B3" s="15" t="s">
        <v>122</v>
      </c>
      <c r="C3" s="15" t="s">
        <v>159</v>
      </c>
      <c r="D3" s="15" t="s">
        <v>160</v>
      </c>
      <c r="E3" s="15">
        <v>2022</v>
      </c>
      <c r="F3" s="15" t="s">
        <v>162</v>
      </c>
      <c r="G3" s="15" t="s">
        <v>133</v>
      </c>
      <c r="H3" s="15" t="s">
        <v>136</v>
      </c>
      <c r="I3" s="15" t="s">
        <v>139</v>
      </c>
      <c r="J3" s="15" t="s">
        <v>141</v>
      </c>
      <c r="K3" s="15" t="s">
        <v>258</v>
      </c>
      <c r="L3" s="15" t="s">
        <v>259</v>
      </c>
      <c r="M3" s="15">
        <v>8.1769999999999996</v>
      </c>
      <c r="N3" s="15">
        <v>4.617</v>
      </c>
      <c r="O3" s="15">
        <v>0.21299999999999999</v>
      </c>
      <c r="P3" s="15">
        <v>7.1280000000000001</v>
      </c>
      <c r="Q3" s="15">
        <v>5.0540000000000003</v>
      </c>
      <c r="R3" s="15">
        <v>10.157</v>
      </c>
      <c r="S3" s="15">
        <v>11.303000000000001</v>
      </c>
      <c r="T3" s="15">
        <v>5.1959999999999997</v>
      </c>
      <c r="U3" s="15">
        <v>442922.96600000001</v>
      </c>
      <c r="V3" s="15">
        <v>470</v>
      </c>
    </row>
    <row r="4" spans="1:22" x14ac:dyDescent="0.25">
      <c r="B4" s="15" t="s">
        <v>122</v>
      </c>
      <c r="C4" s="15" t="s">
        <v>159</v>
      </c>
      <c r="D4" s="15" t="s">
        <v>160</v>
      </c>
      <c r="E4" s="15">
        <v>2022</v>
      </c>
      <c r="F4" s="15" t="s">
        <v>162</v>
      </c>
      <c r="G4" s="15" t="s">
        <v>133</v>
      </c>
      <c r="H4" s="15" t="s">
        <v>136</v>
      </c>
      <c r="I4" s="15" t="s">
        <v>139</v>
      </c>
      <c r="J4" s="15" t="s">
        <v>141</v>
      </c>
      <c r="K4" s="15" t="s">
        <v>258</v>
      </c>
      <c r="L4" s="15" t="s">
        <v>260</v>
      </c>
      <c r="M4" s="15">
        <v>8.3350000000000009</v>
      </c>
      <c r="N4" s="15">
        <v>5.7119999999999997</v>
      </c>
      <c r="O4" s="15">
        <v>0.23699999999999999</v>
      </c>
      <c r="P4" s="15">
        <v>6.9749999999999996</v>
      </c>
      <c r="Q4" s="15">
        <v>4.7560000000000002</v>
      </c>
      <c r="R4" s="15">
        <v>10.262</v>
      </c>
      <c r="S4" s="15">
        <v>11.837</v>
      </c>
      <c r="T4" s="15">
        <v>4.7469999999999999</v>
      </c>
      <c r="U4" s="15">
        <v>480641.484</v>
      </c>
      <c r="V4" s="15">
        <v>580</v>
      </c>
    </row>
    <row r="5" spans="1:22" x14ac:dyDescent="0.25">
      <c r="B5" s="15" t="s">
        <v>122</v>
      </c>
      <c r="C5" s="15" t="s">
        <v>159</v>
      </c>
      <c r="D5" s="15" t="s">
        <v>160</v>
      </c>
      <c r="E5" s="15">
        <v>2022</v>
      </c>
      <c r="F5" s="15" t="s">
        <v>162</v>
      </c>
      <c r="G5" s="15" t="s">
        <v>133</v>
      </c>
      <c r="H5" s="15" t="s">
        <v>136</v>
      </c>
      <c r="I5" s="15" t="s">
        <v>139</v>
      </c>
      <c r="J5" s="15" t="s">
        <v>141</v>
      </c>
      <c r="K5" s="15" t="s">
        <v>258</v>
      </c>
      <c r="L5" s="15" t="s">
        <v>261</v>
      </c>
      <c r="M5" s="15">
        <v>8.3469999999999995</v>
      </c>
      <c r="N5" s="15">
        <v>6.2930000000000001</v>
      </c>
      <c r="O5" s="15">
        <v>0.20899999999999999</v>
      </c>
      <c r="P5" s="15">
        <v>6.81</v>
      </c>
      <c r="Q5" s="15">
        <v>4.5140000000000002</v>
      </c>
      <c r="R5" s="15">
        <v>10.138999999999999</v>
      </c>
      <c r="S5" s="15">
        <v>11.856</v>
      </c>
      <c r="T5" s="15">
        <v>4.8179999999999996</v>
      </c>
      <c r="U5" s="15">
        <v>481762.57500000001</v>
      </c>
      <c r="V5" s="15">
        <v>910</v>
      </c>
    </row>
    <row r="6" spans="1:22" x14ac:dyDescent="0.25">
      <c r="B6" s="15" t="s">
        <v>122</v>
      </c>
      <c r="C6" s="15" t="s">
        <v>159</v>
      </c>
      <c r="D6" s="15" t="s">
        <v>160</v>
      </c>
      <c r="E6" s="15">
        <v>2022</v>
      </c>
      <c r="F6" s="15" t="s">
        <v>162</v>
      </c>
      <c r="G6" s="15" t="s">
        <v>133</v>
      </c>
      <c r="H6" s="15" t="s">
        <v>136</v>
      </c>
      <c r="I6" s="15" t="s">
        <v>139</v>
      </c>
      <c r="J6" s="15" t="s">
        <v>141</v>
      </c>
      <c r="K6" s="15" t="s">
        <v>258</v>
      </c>
      <c r="L6" s="15" t="s">
        <v>262</v>
      </c>
      <c r="M6" s="15">
        <v>8.234</v>
      </c>
      <c r="N6" s="15">
        <v>5.2560000000000002</v>
      </c>
      <c r="O6" s="15">
        <v>0.33200000000000002</v>
      </c>
      <c r="P6" s="15">
        <v>7.2560000000000002</v>
      </c>
      <c r="Q6" s="15">
        <v>4.5190000000000001</v>
      </c>
      <c r="R6" s="15">
        <v>10.528</v>
      </c>
      <c r="S6" s="15">
        <v>10.561</v>
      </c>
      <c r="T6" s="15">
        <v>5.5229999999999997</v>
      </c>
      <c r="U6" s="15">
        <v>425458.76299999998</v>
      </c>
      <c r="V6" s="15">
        <v>250</v>
      </c>
    </row>
    <row r="7" spans="1:22" x14ac:dyDescent="0.25">
      <c r="B7" s="15" t="s">
        <v>122</v>
      </c>
      <c r="C7" s="15" t="s">
        <v>159</v>
      </c>
      <c r="D7" s="15" t="s">
        <v>160</v>
      </c>
      <c r="E7" s="15">
        <v>2022</v>
      </c>
      <c r="F7" s="15" t="s">
        <v>162</v>
      </c>
      <c r="G7" s="15" t="s">
        <v>133</v>
      </c>
      <c r="H7" s="15" t="s">
        <v>136</v>
      </c>
      <c r="I7" s="15" t="s">
        <v>139</v>
      </c>
      <c r="J7" s="15" t="s">
        <v>141</v>
      </c>
      <c r="K7" s="15" t="s">
        <v>258</v>
      </c>
      <c r="L7" s="15" t="s">
        <v>263</v>
      </c>
      <c r="M7" s="15">
        <v>8.27</v>
      </c>
      <c r="N7" s="15">
        <v>5.024</v>
      </c>
      <c r="O7" s="15">
        <v>0.16800000000000001</v>
      </c>
      <c r="P7" s="15">
        <v>7.23</v>
      </c>
      <c r="Q7" s="15">
        <v>5.0819999999999999</v>
      </c>
      <c r="R7" s="15">
        <v>9.9640000000000004</v>
      </c>
      <c r="S7" s="15">
        <v>10.744999999999999</v>
      </c>
      <c r="T7" s="15">
        <v>5.3869999999999996</v>
      </c>
      <c r="U7" s="15">
        <v>427677.78899999999</v>
      </c>
      <c r="V7" s="15">
        <v>890</v>
      </c>
    </row>
    <row r="8" spans="1:22" x14ac:dyDescent="0.25">
      <c r="B8" s="15" t="s">
        <v>122</v>
      </c>
      <c r="C8" s="15" t="s">
        <v>159</v>
      </c>
      <c r="D8" s="15" t="s">
        <v>160</v>
      </c>
      <c r="E8" s="15">
        <v>2022</v>
      </c>
      <c r="F8" s="15" t="s">
        <v>162</v>
      </c>
      <c r="G8" s="15" t="s">
        <v>133</v>
      </c>
      <c r="H8" s="15" t="s">
        <v>136</v>
      </c>
      <c r="I8" s="15" t="s">
        <v>139</v>
      </c>
      <c r="J8" s="15" t="s">
        <v>141</v>
      </c>
      <c r="K8" s="15" t="s">
        <v>258</v>
      </c>
      <c r="L8" s="15" t="s">
        <v>264</v>
      </c>
      <c r="M8" s="15">
        <v>7.9950000000000001</v>
      </c>
      <c r="N8" s="15">
        <v>4.7649999999999997</v>
      </c>
      <c r="O8" s="15">
        <v>0.17799999999999999</v>
      </c>
      <c r="P8" s="15">
        <v>6.7380000000000004</v>
      </c>
      <c r="Q8" s="15">
        <v>4.6390000000000002</v>
      </c>
      <c r="R8" s="15">
        <v>9.9969999999999999</v>
      </c>
      <c r="S8" s="15">
        <v>9.6940000000000008</v>
      </c>
      <c r="T8" s="15">
        <v>6.1289999999999996</v>
      </c>
      <c r="U8" s="15">
        <v>393367.77399999998</v>
      </c>
      <c r="V8" s="15">
        <v>720</v>
      </c>
    </row>
    <row r="9" spans="1:22" x14ac:dyDescent="0.25">
      <c r="B9" s="15" t="s">
        <v>122</v>
      </c>
      <c r="C9" s="15" t="s">
        <v>159</v>
      </c>
      <c r="D9" s="15" t="s">
        <v>160</v>
      </c>
      <c r="E9" s="15">
        <v>2022</v>
      </c>
      <c r="F9" s="15" t="s">
        <v>162</v>
      </c>
      <c r="G9" s="15" t="s">
        <v>133</v>
      </c>
      <c r="H9" s="15" t="s">
        <v>136</v>
      </c>
      <c r="I9" s="15" t="s">
        <v>139</v>
      </c>
      <c r="J9" s="15" t="s">
        <v>141</v>
      </c>
      <c r="K9" s="15" t="s">
        <v>258</v>
      </c>
      <c r="L9" s="15" t="s">
        <v>265</v>
      </c>
      <c r="M9" s="15">
        <v>8.9789999999999992</v>
      </c>
      <c r="N9" s="15">
        <v>5.6420000000000003</v>
      </c>
      <c r="O9" s="15">
        <v>0.18099999999999999</v>
      </c>
      <c r="P9" s="15">
        <v>7.867</v>
      </c>
      <c r="Q9" s="15">
        <v>5.24</v>
      </c>
      <c r="R9" s="15">
        <v>10.936</v>
      </c>
      <c r="S9" s="15">
        <v>12.125</v>
      </c>
      <c r="T9" s="15">
        <v>4.4089999999999998</v>
      </c>
      <c r="U9" s="15">
        <v>496325.24</v>
      </c>
      <c r="V9" s="15">
        <v>970</v>
      </c>
    </row>
    <row r="10" spans="1:22" x14ac:dyDescent="0.25">
      <c r="B10" s="15" t="s">
        <v>122</v>
      </c>
      <c r="C10" s="15" t="s">
        <v>159</v>
      </c>
      <c r="D10" s="15" t="s">
        <v>160</v>
      </c>
      <c r="E10" s="15">
        <v>2022</v>
      </c>
      <c r="F10" s="15" t="s">
        <v>162</v>
      </c>
      <c r="G10" s="15" t="s">
        <v>133</v>
      </c>
      <c r="H10" s="15" t="s">
        <v>136</v>
      </c>
      <c r="I10" s="15" t="s">
        <v>139</v>
      </c>
      <c r="J10" s="15" t="s">
        <v>141</v>
      </c>
      <c r="K10" s="15" t="s">
        <v>258</v>
      </c>
      <c r="L10" s="15" t="s">
        <v>266</v>
      </c>
      <c r="M10" s="15">
        <v>8.1069999999999993</v>
      </c>
      <c r="N10" s="15">
        <v>4.593</v>
      </c>
      <c r="O10" s="15">
        <v>0.19400000000000001</v>
      </c>
      <c r="P10" s="15">
        <v>7.0289999999999999</v>
      </c>
      <c r="Q10" s="15">
        <v>5.157</v>
      </c>
      <c r="R10" s="15">
        <v>9.6539999999999999</v>
      </c>
      <c r="S10" s="15">
        <v>11.928000000000001</v>
      </c>
      <c r="T10" s="15">
        <v>4.43</v>
      </c>
      <c r="U10" s="15">
        <v>482648.79399999999</v>
      </c>
      <c r="V10" s="15">
        <v>560</v>
      </c>
    </row>
    <row r="11" spans="1:22" x14ac:dyDescent="0.25">
      <c r="B11" s="15" t="s">
        <v>122</v>
      </c>
      <c r="C11" s="15" t="s">
        <v>159</v>
      </c>
      <c r="D11" s="15" t="s">
        <v>160</v>
      </c>
      <c r="E11" s="15">
        <v>2022</v>
      </c>
      <c r="F11" s="15" t="s">
        <v>162</v>
      </c>
      <c r="G11" s="15" t="s">
        <v>133</v>
      </c>
      <c r="H11" s="15" t="s">
        <v>136</v>
      </c>
      <c r="I11" s="15" t="s">
        <v>139</v>
      </c>
      <c r="J11" s="15" t="s">
        <v>141</v>
      </c>
      <c r="K11" s="15" t="s">
        <v>258</v>
      </c>
      <c r="L11" s="15" t="s">
        <v>267</v>
      </c>
      <c r="M11" s="15">
        <v>8.1319999999999997</v>
      </c>
      <c r="N11" s="15">
        <v>5.5309999999999997</v>
      </c>
      <c r="O11" s="15">
        <v>0.27700000000000002</v>
      </c>
      <c r="P11" s="15">
        <v>7.048</v>
      </c>
      <c r="Q11" s="15">
        <v>4.8689999999999998</v>
      </c>
      <c r="R11" s="15">
        <v>9.2880000000000003</v>
      </c>
      <c r="S11" s="15">
        <v>11.499000000000001</v>
      </c>
      <c r="T11" s="15">
        <v>4.7619999999999996</v>
      </c>
      <c r="U11" s="15">
        <v>455540.53100000002</v>
      </c>
      <c r="V11" s="15">
        <v>400</v>
      </c>
    </row>
    <row r="12" spans="1:22" x14ac:dyDescent="0.25">
      <c r="B12" s="15" t="s">
        <v>122</v>
      </c>
      <c r="C12" s="15" t="s">
        <v>159</v>
      </c>
      <c r="D12" s="15" t="s">
        <v>160</v>
      </c>
      <c r="E12" s="15">
        <v>2022</v>
      </c>
      <c r="F12" s="15" t="s">
        <v>162</v>
      </c>
      <c r="G12" s="15" t="s">
        <v>133</v>
      </c>
      <c r="H12" s="15" t="s">
        <v>136</v>
      </c>
      <c r="I12" s="15" t="s">
        <v>139</v>
      </c>
      <c r="J12" s="15" t="s">
        <v>141</v>
      </c>
      <c r="K12" s="15" t="s">
        <v>258</v>
      </c>
      <c r="L12" s="15" t="s">
        <v>268</v>
      </c>
      <c r="M12" s="15">
        <v>7.89</v>
      </c>
      <c r="N12" s="15">
        <v>4.45</v>
      </c>
      <c r="O12" s="15">
        <v>0.17499999999999999</v>
      </c>
      <c r="P12" s="15">
        <v>6.8140000000000001</v>
      </c>
      <c r="Q12" s="15">
        <v>4.7670000000000003</v>
      </c>
      <c r="R12" s="15">
        <v>9.8260000000000005</v>
      </c>
      <c r="S12" s="15">
        <v>11.178000000000001</v>
      </c>
      <c r="T12" s="15">
        <v>5.2519999999999998</v>
      </c>
      <c r="U12" s="15">
        <v>435253.93199999997</v>
      </c>
      <c r="V12" s="15">
        <v>650</v>
      </c>
    </row>
    <row r="13" spans="1:22" x14ac:dyDescent="0.25">
      <c r="B13" s="15" t="s">
        <v>122</v>
      </c>
      <c r="C13" s="15" t="s">
        <v>159</v>
      </c>
      <c r="D13" s="15" t="s">
        <v>160</v>
      </c>
      <c r="E13" s="15">
        <v>2022</v>
      </c>
      <c r="F13" s="15" t="s">
        <v>162</v>
      </c>
      <c r="G13" s="15" t="s">
        <v>133</v>
      </c>
      <c r="H13" s="15" t="s">
        <v>136</v>
      </c>
      <c r="I13" s="15" t="s">
        <v>139</v>
      </c>
      <c r="J13" s="15" t="s">
        <v>141</v>
      </c>
      <c r="K13" s="15" t="s">
        <v>258</v>
      </c>
      <c r="L13" s="15" t="s">
        <v>269</v>
      </c>
      <c r="M13" s="15">
        <v>7.9009999999999998</v>
      </c>
      <c r="N13" s="15">
        <v>4.4610000000000003</v>
      </c>
      <c r="O13" s="15">
        <v>0.17499999999999999</v>
      </c>
      <c r="P13" s="15">
        <v>6.7619999999999996</v>
      </c>
      <c r="Q13" s="15">
        <v>4.9349999999999996</v>
      </c>
      <c r="R13" s="15">
        <v>9.8219999999999992</v>
      </c>
      <c r="S13" s="15">
        <v>10.708</v>
      </c>
      <c r="T13" s="15">
        <v>5.5289999999999999</v>
      </c>
      <c r="U13" s="15">
        <v>432433.99400000001</v>
      </c>
      <c r="V13" s="15">
        <v>650</v>
      </c>
    </row>
    <row r="14" spans="1:22" x14ac:dyDescent="0.25">
      <c r="B14" s="15" t="s">
        <v>136</v>
      </c>
      <c r="C14" s="15" t="s">
        <v>159</v>
      </c>
      <c r="D14" s="15" t="s">
        <v>160</v>
      </c>
      <c r="E14" s="15">
        <v>2022</v>
      </c>
      <c r="F14" s="15" t="s">
        <v>162</v>
      </c>
      <c r="G14" s="15" t="s">
        <v>133</v>
      </c>
      <c r="H14" s="15" t="s">
        <v>136</v>
      </c>
      <c r="I14" s="15" t="s">
        <v>139</v>
      </c>
      <c r="J14" s="15" t="s">
        <v>141</v>
      </c>
      <c r="K14" s="15" t="s">
        <v>258</v>
      </c>
      <c r="L14" s="15" t="s">
        <v>259</v>
      </c>
      <c r="M14" s="15">
        <v>30.463999999999999</v>
      </c>
      <c r="N14" s="15">
        <v>18.16</v>
      </c>
      <c r="O14" s="15">
        <v>0.82</v>
      </c>
      <c r="P14" s="15">
        <v>28.210999999999999</v>
      </c>
      <c r="Q14" s="15">
        <v>18.815999999999999</v>
      </c>
      <c r="R14" s="15">
        <v>38.026000000000003</v>
      </c>
      <c r="S14" s="15">
        <v>11.304</v>
      </c>
      <c r="T14" s="15">
        <v>5.1970000000000001</v>
      </c>
      <c r="U14" s="15">
        <v>442698.70500000002</v>
      </c>
      <c r="V14" s="15">
        <v>490</v>
      </c>
    </row>
    <row r="15" spans="1:22" x14ac:dyDescent="0.25">
      <c r="B15" s="15" t="s">
        <v>136</v>
      </c>
      <c r="C15" s="15" t="s">
        <v>159</v>
      </c>
      <c r="D15" s="15" t="s">
        <v>160</v>
      </c>
      <c r="E15" s="15">
        <v>2022</v>
      </c>
      <c r="F15" s="15" t="s">
        <v>162</v>
      </c>
      <c r="G15" s="15" t="s">
        <v>133</v>
      </c>
      <c r="H15" s="15" t="s">
        <v>136</v>
      </c>
      <c r="I15" s="15" t="s">
        <v>139</v>
      </c>
      <c r="J15" s="15" t="s">
        <v>141</v>
      </c>
      <c r="K15" s="15" t="s">
        <v>258</v>
      </c>
      <c r="L15" s="15" t="s">
        <v>260</v>
      </c>
      <c r="M15" s="15">
        <v>30.271000000000001</v>
      </c>
      <c r="N15" s="15">
        <v>18.271999999999998</v>
      </c>
      <c r="O15" s="15">
        <v>0.77200000000000002</v>
      </c>
      <c r="P15" s="15">
        <v>26.760999999999999</v>
      </c>
      <c r="Q15" s="15">
        <v>17.716000000000001</v>
      </c>
      <c r="R15" s="15">
        <v>38.375999999999998</v>
      </c>
      <c r="S15" s="15">
        <v>11.836</v>
      </c>
      <c r="T15" s="15">
        <v>4.7510000000000003</v>
      </c>
      <c r="U15" s="15">
        <v>479878.61900000001</v>
      </c>
      <c r="V15" s="15">
        <v>560</v>
      </c>
    </row>
    <row r="16" spans="1:22" x14ac:dyDescent="0.25">
      <c r="B16" s="15" t="s">
        <v>136</v>
      </c>
      <c r="C16" s="15" t="s">
        <v>159</v>
      </c>
      <c r="D16" s="15" t="s">
        <v>160</v>
      </c>
      <c r="E16" s="15">
        <v>2022</v>
      </c>
      <c r="F16" s="15" t="s">
        <v>162</v>
      </c>
      <c r="G16" s="15" t="s">
        <v>133</v>
      </c>
      <c r="H16" s="15" t="s">
        <v>136</v>
      </c>
      <c r="I16" s="15" t="s">
        <v>139</v>
      </c>
      <c r="J16" s="15" t="s">
        <v>141</v>
      </c>
      <c r="K16" s="15" t="s">
        <v>258</v>
      </c>
      <c r="L16" s="15" t="s">
        <v>261</v>
      </c>
      <c r="M16" s="15">
        <v>33.244999999999997</v>
      </c>
      <c r="N16" s="15">
        <v>21.18</v>
      </c>
      <c r="O16" s="15">
        <v>0.76800000000000002</v>
      </c>
      <c r="P16" s="15">
        <v>29.059000000000001</v>
      </c>
      <c r="Q16" s="15">
        <v>18.32</v>
      </c>
      <c r="R16" s="15">
        <v>43.274999999999999</v>
      </c>
      <c r="S16" s="15">
        <v>11.856999999999999</v>
      </c>
      <c r="T16" s="15">
        <v>4.8159999999999998</v>
      </c>
      <c r="U16" s="15">
        <v>482064.9</v>
      </c>
      <c r="V16" s="15">
        <v>760</v>
      </c>
    </row>
    <row r="17" spans="2:22" x14ac:dyDescent="0.25">
      <c r="B17" s="15" t="s">
        <v>136</v>
      </c>
      <c r="C17" s="15" t="s">
        <v>159</v>
      </c>
      <c r="D17" s="15" t="s">
        <v>160</v>
      </c>
      <c r="E17" s="15">
        <v>2022</v>
      </c>
      <c r="F17" s="15" t="s">
        <v>162</v>
      </c>
      <c r="G17" s="15" t="s">
        <v>133</v>
      </c>
      <c r="H17" s="15" t="s">
        <v>136</v>
      </c>
      <c r="I17" s="15" t="s">
        <v>139</v>
      </c>
      <c r="J17" s="15" t="s">
        <v>141</v>
      </c>
      <c r="K17" s="15" t="s">
        <v>258</v>
      </c>
      <c r="L17" s="15" t="s">
        <v>262</v>
      </c>
      <c r="M17" s="15">
        <v>30.044</v>
      </c>
      <c r="N17" s="15">
        <v>17.905999999999999</v>
      </c>
      <c r="O17" s="15">
        <v>1.181</v>
      </c>
      <c r="P17" s="15">
        <v>27.286000000000001</v>
      </c>
      <c r="Q17" s="15">
        <v>19.338999999999999</v>
      </c>
      <c r="R17" s="15">
        <v>36.472999999999999</v>
      </c>
      <c r="S17" s="15">
        <v>10.558999999999999</v>
      </c>
      <c r="T17" s="15">
        <v>5.532</v>
      </c>
      <c r="U17" s="15">
        <v>425194.261</v>
      </c>
      <c r="V17" s="15">
        <v>230</v>
      </c>
    </row>
    <row r="18" spans="2:22" x14ac:dyDescent="0.25">
      <c r="B18" s="15" t="s">
        <v>136</v>
      </c>
      <c r="C18" s="15" t="s">
        <v>159</v>
      </c>
      <c r="D18" s="15" t="s">
        <v>160</v>
      </c>
      <c r="E18" s="15">
        <v>2022</v>
      </c>
      <c r="F18" s="15" t="s">
        <v>162</v>
      </c>
      <c r="G18" s="15" t="s">
        <v>133</v>
      </c>
      <c r="H18" s="15" t="s">
        <v>136</v>
      </c>
      <c r="I18" s="15" t="s">
        <v>139</v>
      </c>
      <c r="J18" s="15" t="s">
        <v>141</v>
      </c>
      <c r="K18" s="15" t="s">
        <v>258</v>
      </c>
      <c r="L18" s="15" t="s">
        <v>263</v>
      </c>
      <c r="M18" s="15">
        <v>30.391999999999999</v>
      </c>
      <c r="N18" s="15">
        <v>18.498000000000001</v>
      </c>
      <c r="O18" s="15">
        <v>0.63400000000000001</v>
      </c>
      <c r="P18" s="15">
        <v>27.222000000000001</v>
      </c>
      <c r="Q18" s="15">
        <v>17.707000000000001</v>
      </c>
      <c r="R18" s="15">
        <v>38.259</v>
      </c>
      <c r="S18" s="15">
        <v>10.782999999999999</v>
      </c>
      <c r="T18" s="15">
        <v>5.3540000000000001</v>
      </c>
      <c r="U18" s="15">
        <v>428219.897</v>
      </c>
      <c r="V18" s="15">
        <v>850</v>
      </c>
    </row>
    <row r="19" spans="2:22" x14ac:dyDescent="0.25">
      <c r="B19" s="15" t="s">
        <v>136</v>
      </c>
      <c r="C19" s="15" t="s">
        <v>159</v>
      </c>
      <c r="D19" s="15" t="s">
        <v>160</v>
      </c>
      <c r="E19" s="15">
        <v>2022</v>
      </c>
      <c r="F19" s="15" t="s">
        <v>162</v>
      </c>
      <c r="G19" s="15" t="s">
        <v>133</v>
      </c>
      <c r="H19" s="15" t="s">
        <v>136</v>
      </c>
      <c r="I19" s="15" t="s">
        <v>139</v>
      </c>
      <c r="J19" s="15" t="s">
        <v>141</v>
      </c>
      <c r="K19" s="15" t="s">
        <v>258</v>
      </c>
      <c r="L19" s="15" t="s">
        <v>264</v>
      </c>
      <c r="M19" s="15">
        <v>30.9</v>
      </c>
      <c r="N19" s="15">
        <v>18.465</v>
      </c>
      <c r="O19" s="15">
        <v>0.82599999999999996</v>
      </c>
      <c r="P19" s="15">
        <v>27.478999999999999</v>
      </c>
      <c r="Q19" s="15">
        <v>18.356999999999999</v>
      </c>
      <c r="R19" s="15">
        <v>38.838999999999999</v>
      </c>
      <c r="S19" s="15">
        <v>9.6869999999999994</v>
      </c>
      <c r="T19" s="15">
        <v>6.1369999999999996</v>
      </c>
      <c r="U19" s="15">
        <v>393242.84299999999</v>
      </c>
      <c r="V19" s="15">
        <v>500</v>
      </c>
    </row>
    <row r="20" spans="2:22" x14ac:dyDescent="0.25">
      <c r="B20" s="15" t="s">
        <v>136</v>
      </c>
      <c r="C20" s="15" t="s">
        <v>159</v>
      </c>
      <c r="D20" s="15" t="s">
        <v>160</v>
      </c>
      <c r="E20" s="15">
        <v>2022</v>
      </c>
      <c r="F20" s="15" t="s">
        <v>162</v>
      </c>
      <c r="G20" s="15" t="s">
        <v>133</v>
      </c>
      <c r="H20" s="15" t="s">
        <v>136</v>
      </c>
      <c r="I20" s="15" t="s">
        <v>139</v>
      </c>
      <c r="J20" s="15" t="s">
        <v>141</v>
      </c>
      <c r="K20" s="15" t="s">
        <v>258</v>
      </c>
      <c r="L20" s="15" t="s">
        <v>265</v>
      </c>
      <c r="M20" s="15">
        <v>31.297000000000001</v>
      </c>
      <c r="N20" s="15">
        <v>18.527999999999999</v>
      </c>
      <c r="O20" s="15">
        <v>0.63200000000000001</v>
      </c>
      <c r="P20" s="15">
        <v>27.731000000000002</v>
      </c>
      <c r="Q20" s="15">
        <v>18.963000000000001</v>
      </c>
      <c r="R20" s="15">
        <v>39.231999999999999</v>
      </c>
      <c r="S20" s="15">
        <v>12.122999999999999</v>
      </c>
      <c r="T20" s="15">
        <v>4.4109999999999996</v>
      </c>
      <c r="U20" s="15">
        <v>496389.70400000003</v>
      </c>
      <c r="V20" s="15">
        <v>860</v>
      </c>
    </row>
    <row r="21" spans="2:22" x14ac:dyDescent="0.25">
      <c r="B21" s="15" t="s">
        <v>136</v>
      </c>
      <c r="C21" s="15" t="s">
        <v>159</v>
      </c>
      <c r="D21" s="15" t="s">
        <v>160</v>
      </c>
      <c r="E21" s="15">
        <v>2022</v>
      </c>
      <c r="F21" s="15" t="s">
        <v>162</v>
      </c>
      <c r="G21" s="15" t="s">
        <v>133</v>
      </c>
      <c r="H21" s="15" t="s">
        <v>136</v>
      </c>
      <c r="I21" s="15" t="s">
        <v>139</v>
      </c>
      <c r="J21" s="15" t="s">
        <v>141</v>
      </c>
      <c r="K21" s="15" t="s">
        <v>258</v>
      </c>
      <c r="L21" s="15" t="s">
        <v>266</v>
      </c>
      <c r="M21" s="15">
        <v>25.85</v>
      </c>
      <c r="N21" s="15">
        <v>14.311</v>
      </c>
      <c r="O21" s="15">
        <v>0.628</v>
      </c>
      <c r="P21" s="15">
        <v>23.548999999999999</v>
      </c>
      <c r="Q21" s="15">
        <v>15.952999999999999</v>
      </c>
      <c r="R21" s="15">
        <v>31.475000000000001</v>
      </c>
      <c r="S21" s="15">
        <v>11.939</v>
      </c>
      <c r="T21" s="15">
        <v>4.4160000000000004</v>
      </c>
      <c r="U21" s="15">
        <v>483436.97</v>
      </c>
      <c r="V21" s="15">
        <v>520</v>
      </c>
    </row>
    <row r="22" spans="2:22" x14ac:dyDescent="0.25">
      <c r="B22" s="15" t="s">
        <v>136</v>
      </c>
      <c r="C22" s="15" t="s">
        <v>159</v>
      </c>
      <c r="D22" s="15" t="s">
        <v>160</v>
      </c>
      <c r="E22" s="15">
        <v>2022</v>
      </c>
      <c r="F22" s="15" t="s">
        <v>162</v>
      </c>
      <c r="G22" s="15" t="s">
        <v>133</v>
      </c>
      <c r="H22" s="15" t="s">
        <v>136</v>
      </c>
      <c r="I22" s="15" t="s">
        <v>139</v>
      </c>
      <c r="J22" s="15" t="s">
        <v>141</v>
      </c>
      <c r="K22" s="15" t="s">
        <v>258</v>
      </c>
      <c r="L22" s="15" t="s">
        <v>267</v>
      </c>
      <c r="M22" s="15">
        <v>27.7</v>
      </c>
      <c r="N22" s="15">
        <v>14.404</v>
      </c>
      <c r="O22" s="15">
        <v>0.72899999999999998</v>
      </c>
      <c r="P22" s="15">
        <v>25.408000000000001</v>
      </c>
      <c r="Q22" s="15">
        <v>18.117999999999999</v>
      </c>
      <c r="R22" s="15">
        <v>34.677999999999997</v>
      </c>
      <c r="S22" s="15">
        <v>11.489000000000001</v>
      </c>
      <c r="T22" s="15">
        <v>4.7679999999999998</v>
      </c>
      <c r="U22" s="15">
        <v>454824.86599999998</v>
      </c>
      <c r="V22" s="15">
        <v>390</v>
      </c>
    </row>
    <row r="23" spans="2:22" x14ac:dyDescent="0.25">
      <c r="B23" s="15" t="s">
        <v>136</v>
      </c>
      <c r="C23" s="15" t="s">
        <v>159</v>
      </c>
      <c r="D23" s="15" t="s">
        <v>160</v>
      </c>
      <c r="E23" s="15">
        <v>2022</v>
      </c>
      <c r="F23" s="15" t="s">
        <v>162</v>
      </c>
      <c r="G23" s="15" t="s">
        <v>133</v>
      </c>
      <c r="H23" s="15" t="s">
        <v>136</v>
      </c>
      <c r="I23" s="15" t="s">
        <v>139</v>
      </c>
      <c r="J23" s="15" t="s">
        <v>141</v>
      </c>
      <c r="K23" s="15" t="s">
        <v>258</v>
      </c>
      <c r="L23" s="15" t="s">
        <v>268</v>
      </c>
      <c r="M23" s="15">
        <v>29.881</v>
      </c>
      <c r="N23" s="15">
        <v>17.231000000000002</v>
      </c>
      <c r="O23" s="15">
        <v>0.69199999999999995</v>
      </c>
      <c r="P23" s="15">
        <v>26.815000000000001</v>
      </c>
      <c r="Q23" s="15">
        <v>18.309000000000001</v>
      </c>
      <c r="R23" s="15">
        <v>38.457000000000001</v>
      </c>
      <c r="S23" s="15">
        <v>11.173999999999999</v>
      </c>
      <c r="T23" s="15">
        <v>5.2549999999999999</v>
      </c>
      <c r="U23" s="15">
        <v>435317.12900000002</v>
      </c>
      <c r="V23" s="15">
        <v>620</v>
      </c>
    </row>
    <row r="24" spans="2:22" x14ac:dyDescent="0.25">
      <c r="B24" s="15" t="s">
        <v>136</v>
      </c>
      <c r="C24" s="15" t="s">
        <v>159</v>
      </c>
      <c r="D24" s="15" t="s">
        <v>160</v>
      </c>
      <c r="E24" s="15">
        <v>2022</v>
      </c>
      <c r="F24" s="15" t="s">
        <v>162</v>
      </c>
      <c r="G24" s="15" t="s">
        <v>133</v>
      </c>
      <c r="H24" s="15" t="s">
        <v>136</v>
      </c>
      <c r="I24" s="15" t="s">
        <v>139</v>
      </c>
      <c r="J24" s="15" t="s">
        <v>141</v>
      </c>
      <c r="K24" s="15" t="s">
        <v>258</v>
      </c>
      <c r="L24" s="15" t="s">
        <v>269</v>
      </c>
      <c r="M24" s="15">
        <v>30.401</v>
      </c>
      <c r="N24" s="15">
        <v>18.731000000000002</v>
      </c>
      <c r="O24" s="15">
        <v>0.79200000000000004</v>
      </c>
      <c r="P24" s="15">
        <v>27.315999999999999</v>
      </c>
      <c r="Q24" s="15">
        <v>19.521999999999998</v>
      </c>
      <c r="R24" s="15">
        <v>37.058999999999997</v>
      </c>
      <c r="S24" s="15">
        <v>10.744</v>
      </c>
      <c r="T24" s="15">
        <v>5.5039999999999996</v>
      </c>
      <c r="U24" s="15">
        <v>433359.99699999997</v>
      </c>
      <c r="V24" s="15">
        <v>560</v>
      </c>
    </row>
  </sheetData>
  <mergeCells count="1">
    <mergeCell ref="B1:V1"/>
  </mergeCell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V32"/>
  <sheetViews>
    <sheetView zoomScale="85" zoomScaleNormal="85" workbookViewId="0">
      <selection activeCell="B1" sqref="B1:V1"/>
    </sheetView>
  </sheetViews>
  <sheetFormatPr defaultColWidth="16" defaultRowHeight="15" x14ac:dyDescent="0.25"/>
  <cols>
    <col min="1" max="1" width="22.7109375" style="18" customWidth="1"/>
    <col min="2" max="2" width="19.42578125" style="15" customWidth="1"/>
    <col min="3" max="3" width="17.5703125" style="15" customWidth="1"/>
    <col min="4" max="4" width="16" style="15"/>
    <col min="5" max="5" width="17.5703125" style="15" customWidth="1"/>
    <col min="6" max="6" width="17.28515625" style="15" customWidth="1"/>
    <col min="7" max="7" width="28.140625" style="15" customWidth="1"/>
    <col min="8" max="8" width="27.140625" style="15" customWidth="1"/>
    <col min="9" max="9" width="24.5703125" style="15" customWidth="1"/>
    <col min="10" max="10" width="16" style="15"/>
    <col min="11" max="11" width="24.5703125" style="15" customWidth="1"/>
    <col min="12" max="13" width="16" style="15"/>
    <col min="14" max="14" width="17.7109375" style="15" customWidth="1"/>
    <col min="15" max="15" width="18.85546875" style="15" customWidth="1"/>
    <col min="16" max="16" width="18" style="15" customWidth="1"/>
    <col min="17" max="17" width="16" style="15"/>
    <col min="18" max="18" width="19" style="15" customWidth="1"/>
    <col min="19" max="19" width="16" style="15"/>
    <col min="20" max="20" width="18.7109375" style="15" customWidth="1"/>
    <col min="21" max="21" width="16" style="15"/>
    <col min="22" max="22" width="18.42578125" style="15" customWidth="1"/>
    <col min="23" max="16384" width="16" style="15"/>
  </cols>
  <sheetData>
    <row r="1" spans="1:22" ht="38.25" customHeight="1" x14ac:dyDescent="0.25">
      <c r="A1" s="37" t="str">
        <f>HYPERLINK("#Contents!A1","Return to table of contents")</f>
        <v>Return to table of contents</v>
      </c>
      <c r="B1" s="47" t="s">
        <v>362</v>
      </c>
      <c r="C1" s="47"/>
      <c r="D1" s="47"/>
      <c r="E1" s="47"/>
      <c r="F1" s="47"/>
      <c r="G1" s="47"/>
      <c r="H1" s="47"/>
      <c r="I1" s="47"/>
      <c r="J1" s="47"/>
      <c r="K1" s="47"/>
      <c r="L1" s="47"/>
      <c r="M1" s="47"/>
      <c r="N1" s="47"/>
      <c r="O1" s="47"/>
      <c r="P1" s="47"/>
      <c r="Q1" s="47"/>
      <c r="R1" s="47"/>
      <c r="S1" s="47"/>
      <c r="T1" s="47"/>
      <c r="U1" s="47"/>
      <c r="V1" s="48"/>
    </row>
    <row r="2" spans="1:22" ht="30" x14ac:dyDescent="0.25">
      <c r="A2" s="19"/>
      <c r="B2" s="5" t="s">
        <v>120</v>
      </c>
      <c r="C2" s="5" t="s">
        <v>123</v>
      </c>
      <c r="D2" s="5" t="s">
        <v>126</v>
      </c>
      <c r="E2" s="5" t="s">
        <v>127</v>
      </c>
      <c r="F2" s="5" t="s">
        <v>128</v>
      </c>
      <c r="G2" s="5" t="s">
        <v>131</v>
      </c>
      <c r="H2" s="5" t="s">
        <v>134</v>
      </c>
      <c r="I2" s="5" t="s">
        <v>137</v>
      </c>
      <c r="J2" s="5" t="s">
        <v>140</v>
      </c>
      <c r="K2" s="5" t="s">
        <v>142</v>
      </c>
      <c r="L2" s="5" t="s">
        <v>145</v>
      </c>
      <c r="M2" s="5" t="s">
        <v>147</v>
      </c>
      <c r="N2" s="5" t="s">
        <v>149</v>
      </c>
      <c r="O2" s="5" t="s">
        <v>150</v>
      </c>
      <c r="P2" s="5" t="s">
        <v>151</v>
      </c>
      <c r="Q2" s="5" t="s">
        <v>152</v>
      </c>
      <c r="R2" s="5" t="s">
        <v>153</v>
      </c>
      <c r="S2" s="5" t="s">
        <v>154</v>
      </c>
      <c r="T2" s="5" t="s">
        <v>155</v>
      </c>
      <c r="U2" s="5" t="s">
        <v>156</v>
      </c>
      <c r="V2" s="5" t="s">
        <v>158</v>
      </c>
    </row>
    <row r="3" spans="1:22" x14ac:dyDescent="0.25">
      <c r="A3" s="19"/>
      <c r="B3" s="15" t="s">
        <v>122</v>
      </c>
      <c r="C3" s="15" t="s">
        <v>159</v>
      </c>
      <c r="D3" s="15" t="s">
        <v>160</v>
      </c>
      <c r="E3" s="15">
        <v>2022</v>
      </c>
      <c r="F3" s="15" t="s">
        <v>162</v>
      </c>
      <c r="G3" s="15" t="s">
        <v>133</v>
      </c>
      <c r="H3" s="15" t="s">
        <v>136</v>
      </c>
      <c r="I3" s="15" t="s">
        <v>139</v>
      </c>
      <c r="J3" s="15" t="s">
        <v>141</v>
      </c>
      <c r="K3" s="15" t="s">
        <v>271</v>
      </c>
      <c r="L3" s="15">
        <v>1</v>
      </c>
      <c r="M3" s="15">
        <v>7.1310000000000002</v>
      </c>
      <c r="N3" s="15">
        <v>4.1749999999999998</v>
      </c>
      <c r="O3" s="15">
        <v>0.11</v>
      </c>
      <c r="P3" s="15">
        <v>6.1760000000000002</v>
      </c>
      <c r="Q3" s="15">
        <v>4.2510000000000003</v>
      </c>
      <c r="R3" s="15">
        <v>9.0120000000000005</v>
      </c>
      <c r="S3" s="15">
        <v>11.11</v>
      </c>
      <c r="T3" s="15">
        <v>5.1829999999999998</v>
      </c>
      <c r="U3" s="15">
        <v>443533.32400000002</v>
      </c>
      <c r="V3" s="15">
        <v>1440</v>
      </c>
    </row>
    <row r="4" spans="1:22" x14ac:dyDescent="0.25">
      <c r="B4" s="15" t="s">
        <v>122</v>
      </c>
      <c r="C4" s="15" t="s">
        <v>159</v>
      </c>
      <c r="D4" s="15" t="s">
        <v>160</v>
      </c>
      <c r="E4" s="15">
        <v>2022</v>
      </c>
      <c r="F4" s="15" t="s">
        <v>162</v>
      </c>
      <c r="G4" s="15" t="s">
        <v>133</v>
      </c>
      <c r="H4" s="15" t="s">
        <v>136</v>
      </c>
      <c r="I4" s="15" t="s">
        <v>139</v>
      </c>
      <c r="J4" s="15" t="s">
        <v>141</v>
      </c>
      <c r="K4" s="15" t="s">
        <v>271</v>
      </c>
      <c r="L4" s="15">
        <v>2</v>
      </c>
      <c r="M4" s="15">
        <v>7.6749999999999998</v>
      </c>
      <c r="N4" s="15">
        <v>5.0519999999999996</v>
      </c>
      <c r="O4" s="15">
        <v>0.126</v>
      </c>
      <c r="P4" s="15">
        <v>6.524</v>
      </c>
      <c r="Q4" s="15">
        <v>4.5259999999999998</v>
      </c>
      <c r="R4" s="15">
        <v>9.1720000000000006</v>
      </c>
      <c r="S4" s="15">
        <v>11.31</v>
      </c>
      <c r="T4" s="15">
        <v>5.0540000000000003</v>
      </c>
      <c r="U4" s="15">
        <v>455391.03</v>
      </c>
      <c r="V4" s="15">
        <v>1610</v>
      </c>
    </row>
    <row r="5" spans="1:22" x14ac:dyDescent="0.25">
      <c r="B5" s="15" t="s">
        <v>122</v>
      </c>
      <c r="C5" s="15" t="s">
        <v>159</v>
      </c>
      <c r="D5" s="15" t="s">
        <v>160</v>
      </c>
      <c r="E5" s="15">
        <v>2022</v>
      </c>
      <c r="F5" s="15" t="s">
        <v>162</v>
      </c>
      <c r="G5" s="15" t="s">
        <v>133</v>
      </c>
      <c r="H5" s="15" t="s">
        <v>136</v>
      </c>
      <c r="I5" s="15" t="s">
        <v>139</v>
      </c>
      <c r="J5" s="15" t="s">
        <v>141</v>
      </c>
      <c r="K5" s="15" t="s">
        <v>271</v>
      </c>
      <c r="L5" s="15">
        <v>3</v>
      </c>
      <c r="M5" s="15">
        <v>8.1609999999999996</v>
      </c>
      <c r="N5" s="15">
        <v>5.0309999999999997</v>
      </c>
      <c r="O5" s="15">
        <v>0.14099999999999999</v>
      </c>
      <c r="P5" s="15">
        <v>7.03</v>
      </c>
      <c r="Q5" s="15">
        <v>4.9969999999999999</v>
      </c>
      <c r="R5" s="15">
        <v>10.031000000000001</v>
      </c>
      <c r="S5" s="15">
        <v>11.292</v>
      </c>
      <c r="T5" s="15">
        <v>5.0629999999999997</v>
      </c>
      <c r="U5" s="15">
        <v>455093.83500000002</v>
      </c>
      <c r="V5" s="15">
        <v>1270</v>
      </c>
    </row>
    <row r="6" spans="1:22" x14ac:dyDescent="0.25">
      <c r="B6" s="15" t="s">
        <v>122</v>
      </c>
      <c r="C6" s="15" t="s">
        <v>159</v>
      </c>
      <c r="D6" s="15" t="s">
        <v>160</v>
      </c>
      <c r="E6" s="15">
        <v>2022</v>
      </c>
      <c r="F6" s="15" t="s">
        <v>162</v>
      </c>
      <c r="G6" s="15" t="s">
        <v>133</v>
      </c>
      <c r="H6" s="15" t="s">
        <v>136</v>
      </c>
      <c r="I6" s="15" t="s">
        <v>139</v>
      </c>
      <c r="J6" s="15" t="s">
        <v>141</v>
      </c>
      <c r="K6" s="15" t="s">
        <v>271</v>
      </c>
      <c r="L6" s="15">
        <v>4</v>
      </c>
      <c r="M6" s="15">
        <v>8.6549999999999994</v>
      </c>
      <c r="N6" s="15">
        <v>5.4160000000000004</v>
      </c>
      <c r="O6" s="15">
        <v>0.15</v>
      </c>
      <c r="P6" s="15">
        <v>7.5</v>
      </c>
      <c r="Q6" s="15">
        <v>5.2460000000000004</v>
      </c>
      <c r="R6" s="15">
        <v>10.378</v>
      </c>
      <c r="S6" s="15">
        <v>11.287000000000001</v>
      </c>
      <c r="T6" s="15">
        <v>5.0540000000000003</v>
      </c>
      <c r="U6" s="15">
        <v>454559.245</v>
      </c>
      <c r="V6" s="15">
        <v>1300</v>
      </c>
    </row>
    <row r="7" spans="1:22" x14ac:dyDescent="0.25">
      <c r="B7" s="15" t="s">
        <v>122</v>
      </c>
      <c r="C7" s="15" t="s">
        <v>159</v>
      </c>
      <c r="D7" s="15" t="s">
        <v>160</v>
      </c>
      <c r="E7" s="15">
        <v>2022</v>
      </c>
      <c r="F7" s="15" t="s">
        <v>162</v>
      </c>
      <c r="G7" s="15" t="s">
        <v>133</v>
      </c>
      <c r="H7" s="15" t="s">
        <v>136</v>
      </c>
      <c r="I7" s="15" t="s">
        <v>139</v>
      </c>
      <c r="J7" s="15" t="s">
        <v>141</v>
      </c>
      <c r="K7" s="15" t="s">
        <v>271</v>
      </c>
      <c r="L7" s="15">
        <v>5</v>
      </c>
      <c r="M7" s="15">
        <v>9.7509999999999994</v>
      </c>
      <c r="N7" s="15">
        <v>5.8849999999999998</v>
      </c>
      <c r="O7" s="15">
        <v>0.155</v>
      </c>
      <c r="P7" s="15">
        <v>8.3810000000000002</v>
      </c>
      <c r="Q7" s="15">
        <v>5.8659999999999997</v>
      </c>
      <c r="R7" s="15">
        <v>11.988</v>
      </c>
      <c r="S7" s="15">
        <v>11.324999999999999</v>
      </c>
      <c r="T7" s="15">
        <v>5.0590000000000002</v>
      </c>
      <c r="U7" s="15">
        <v>456495.43</v>
      </c>
      <c r="V7" s="15">
        <v>1440</v>
      </c>
    </row>
    <row r="8" spans="1:22" x14ac:dyDescent="0.25">
      <c r="B8" s="15" t="s">
        <v>122</v>
      </c>
      <c r="C8" s="15" t="s">
        <v>272</v>
      </c>
      <c r="D8" s="15" t="s">
        <v>160</v>
      </c>
      <c r="E8" s="15">
        <v>2022</v>
      </c>
      <c r="F8" s="15" t="s">
        <v>162</v>
      </c>
      <c r="G8" s="15" t="s">
        <v>133</v>
      </c>
      <c r="H8" s="15" t="s">
        <v>136</v>
      </c>
      <c r="I8" s="15" t="s">
        <v>139</v>
      </c>
      <c r="J8" s="15" t="s">
        <v>141</v>
      </c>
      <c r="K8" s="15" t="s">
        <v>271</v>
      </c>
      <c r="L8" s="15">
        <v>1</v>
      </c>
      <c r="M8" s="15">
        <v>9.1999999999999998E-2</v>
      </c>
      <c r="N8" s="15">
        <v>5.1999999999999998E-2</v>
      </c>
      <c r="O8" s="15">
        <v>2E-3</v>
      </c>
      <c r="P8" s="15">
        <v>8.2000000000000003E-2</v>
      </c>
      <c r="Q8" s="15">
        <v>5.7000000000000002E-2</v>
      </c>
      <c r="R8" s="15">
        <v>0.115</v>
      </c>
      <c r="S8" s="15">
        <v>11.098000000000001</v>
      </c>
      <c r="T8" s="15">
        <v>5.1890000000000001</v>
      </c>
      <c r="U8" s="15">
        <v>443072.95299999998</v>
      </c>
      <c r="V8" s="15">
        <v>920</v>
      </c>
    </row>
    <row r="9" spans="1:22" x14ac:dyDescent="0.25">
      <c r="B9" s="15" t="s">
        <v>122</v>
      </c>
      <c r="C9" s="15" t="s">
        <v>272</v>
      </c>
      <c r="D9" s="15" t="s">
        <v>160</v>
      </c>
      <c r="E9" s="15">
        <v>2022</v>
      </c>
      <c r="F9" s="15" t="s">
        <v>162</v>
      </c>
      <c r="G9" s="15" t="s">
        <v>133</v>
      </c>
      <c r="H9" s="15" t="s">
        <v>136</v>
      </c>
      <c r="I9" s="15" t="s">
        <v>139</v>
      </c>
      <c r="J9" s="15" t="s">
        <v>141</v>
      </c>
      <c r="K9" s="15" t="s">
        <v>271</v>
      </c>
      <c r="L9" s="15">
        <v>2</v>
      </c>
      <c r="M9" s="15">
        <v>8.7999999999999995E-2</v>
      </c>
      <c r="N9" s="15">
        <v>5.1999999999999998E-2</v>
      </c>
      <c r="O9" s="15">
        <v>2E-3</v>
      </c>
      <c r="P9" s="15">
        <v>7.5999999999999998E-2</v>
      </c>
      <c r="Q9" s="15">
        <v>5.6000000000000001E-2</v>
      </c>
      <c r="R9" s="15">
        <v>0.106</v>
      </c>
      <c r="S9" s="15">
        <v>11.333</v>
      </c>
      <c r="T9" s="15">
        <v>5.0350000000000001</v>
      </c>
      <c r="U9" s="15">
        <v>456235.61300000001</v>
      </c>
      <c r="V9" s="15">
        <v>990</v>
      </c>
    </row>
    <row r="10" spans="1:22" x14ac:dyDescent="0.25">
      <c r="B10" s="15" t="s">
        <v>122</v>
      </c>
      <c r="C10" s="15" t="s">
        <v>272</v>
      </c>
      <c r="D10" s="15" t="s">
        <v>160</v>
      </c>
      <c r="E10" s="15">
        <v>2022</v>
      </c>
      <c r="F10" s="15" t="s">
        <v>162</v>
      </c>
      <c r="G10" s="15" t="s">
        <v>133</v>
      </c>
      <c r="H10" s="15" t="s">
        <v>136</v>
      </c>
      <c r="I10" s="15" t="s">
        <v>139</v>
      </c>
      <c r="J10" s="15" t="s">
        <v>141</v>
      </c>
      <c r="K10" s="15" t="s">
        <v>271</v>
      </c>
      <c r="L10" s="15">
        <v>3</v>
      </c>
      <c r="M10" s="15">
        <v>8.5000000000000006E-2</v>
      </c>
      <c r="N10" s="15">
        <v>4.7E-2</v>
      </c>
      <c r="O10" s="15">
        <v>2E-3</v>
      </c>
      <c r="P10" s="15">
        <v>7.5999999999999998E-2</v>
      </c>
      <c r="Q10" s="15">
        <v>5.5E-2</v>
      </c>
      <c r="R10" s="15">
        <v>0.10299999999999999</v>
      </c>
      <c r="S10" s="15">
        <v>11.333</v>
      </c>
      <c r="T10" s="15">
        <v>5.0330000000000004</v>
      </c>
      <c r="U10" s="15">
        <v>457104.52100000001</v>
      </c>
      <c r="V10" s="15">
        <v>750</v>
      </c>
    </row>
    <row r="11" spans="1:22" x14ac:dyDescent="0.25">
      <c r="B11" s="15" t="s">
        <v>122</v>
      </c>
      <c r="C11" s="15" t="s">
        <v>272</v>
      </c>
      <c r="D11" s="15" t="s">
        <v>160</v>
      </c>
      <c r="E11" s="15">
        <v>2022</v>
      </c>
      <c r="F11" s="15" t="s">
        <v>162</v>
      </c>
      <c r="G11" s="15" t="s">
        <v>133</v>
      </c>
      <c r="H11" s="15" t="s">
        <v>136</v>
      </c>
      <c r="I11" s="15" t="s">
        <v>139</v>
      </c>
      <c r="J11" s="15" t="s">
        <v>141</v>
      </c>
      <c r="K11" s="15" t="s">
        <v>271</v>
      </c>
      <c r="L11" s="15">
        <v>4</v>
      </c>
      <c r="M11" s="15">
        <v>8.5000000000000006E-2</v>
      </c>
      <c r="N11" s="15">
        <v>4.3999999999999997E-2</v>
      </c>
      <c r="O11" s="15">
        <v>2E-3</v>
      </c>
      <c r="P11" s="15">
        <v>7.4999999999999997E-2</v>
      </c>
      <c r="Q11" s="15">
        <v>5.5E-2</v>
      </c>
      <c r="R11" s="15">
        <v>0.10299999999999999</v>
      </c>
      <c r="S11" s="15">
        <v>11.331</v>
      </c>
      <c r="T11" s="15">
        <v>5.0129999999999999</v>
      </c>
      <c r="U11" s="15">
        <v>456297.54</v>
      </c>
      <c r="V11" s="15">
        <v>690</v>
      </c>
    </row>
    <row r="12" spans="1:22" x14ac:dyDescent="0.25">
      <c r="B12" s="15" t="s">
        <v>122</v>
      </c>
      <c r="C12" s="15" t="s">
        <v>272</v>
      </c>
      <c r="D12" s="15" t="s">
        <v>160</v>
      </c>
      <c r="E12" s="15">
        <v>2022</v>
      </c>
      <c r="F12" s="15" t="s">
        <v>162</v>
      </c>
      <c r="G12" s="15" t="s">
        <v>133</v>
      </c>
      <c r="H12" s="15" t="s">
        <v>136</v>
      </c>
      <c r="I12" s="15" t="s">
        <v>139</v>
      </c>
      <c r="J12" s="15" t="s">
        <v>141</v>
      </c>
      <c r="K12" s="15" t="s">
        <v>271</v>
      </c>
      <c r="L12" s="15">
        <v>5</v>
      </c>
      <c r="M12" s="15">
        <v>8.7999999999999995E-2</v>
      </c>
      <c r="N12" s="15">
        <v>4.8000000000000001E-2</v>
      </c>
      <c r="O12" s="15">
        <v>2E-3</v>
      </c>
      <c r="P12" s="15">
        <v>7.6999999999999999E-2</v>
      </c>
      <c r="Q12" s="15">
        <v>5.7000000000000002E-2</v>
      </c>
      <c r="R12" s="15">
        <v>0.108</v>
      </c>
      <c r="S12" s="15">
        <v>11.36</v>
      </c>
      <c r="T12" s="15">
        <v>5.0330000000000004</v>
      </c>
      <c r="U12" s="15">
        <v>457866.00300000003</v>
      </c>
      <c r="V12" s="15">
        <v>710</v>
      </c>
    </row>
    <row r="13" spans="1:22" x14ac:dyDescent="0.25">
      <c r="B13" s="15" t="s">
        <v>122</v>
      </c>
      <c r="C13" s="15" t="s">
        <v>273</v>
      </c>
      <c r="D13" s="15" t="s">
        <v>160</v>
      </c>
      <c r="E13" s="15">
        <v>2022</v>
      </c>
      <c r="F13" s="15" t="s">
        <v>162</v>
      </c>
      <c r="G13" s="15" t="s">
        <v>133</v>
      </c>
      <c r="H13" s="15" t="s">
        <v>136</v>
      </c>
      <c r="I13" s="15" t="s">
        <v>139</v>
      </c>
      <c r="J13" s="15" t="s">
        <v>141</v>
      </c>
      <c r="K13" s="15" t="s">
        <v>271</v>
      </c>
      <c r="L13" s="15">
        <v>1</v>
      </c>
      <c r="M13" s="15">
        <v>3.6819999999999999</v>
      </c>
      <c r="N13" s="15">
        <v>2.105</v>
      </c>
      <c r="O13" s="15">
        <v>5.6000000000000001E-2</v>
      </c>
      <c r="P13" s="15">
        <v>3.2530000000000001</v>
      </c>
      <c r="Q13" s="15">
        <v>2.3029999999999999</v>
      </c>
      <c r="R13" s="15">
        <v>4.5030000000000001</v>
      </c>
      <c r="S13" s="15">
        <v>11.11</v>
      </c>
      <c r="T13" s="15">
        <v>5.1829999999999998</v>
      </c>
      <c r="U13" s="15">
        <v>443646.86</v>
      </c>
      <c r="V13" s="15">
        <v>1390</v>
      </c>
    </row>
    <row r="14" spans="1:22" x14ac:dyDescent="0.25">
      <c r="B14" s="15" t="s">
        <v>122</v>
      </c>
      <c r="C14" s="15" t="s">
        <v>273</v>
      </c>
      <c r="D14" s="15" t="s">
        <v>160</v>
      </c>
      <c r="E14" s="15">
        <v>2022</v>
      </c>
      <c r="F14" s="15" t="s">
        <v>162</v>
      </c>
      <c r="G14" s="15" t="s">
        <v>133</v>
      </c>
      <c r="H14" s="15" t="s">
        <v>136</v>
      </c>
      <c r="I14" s="15" t="s">
        <v>139</v>
      </c>
      <c r="J14" s="15" t="s">
        <v>141</v>
      </c>
      <c r="K14" s="15" t="s">
        <v>271</v>
      </c>
      <c r="L14" s="15">
        <v>2</v>
      </c>
      <c r="M14" s="15">
        <v>3.7320000000000002</v>
      </c>
      <c r="N14" s="15">
        <v>2.1320000000000001</v>
      </c>
      <c r="O14" s="15">
        <v>5.3999999999999999E-2</v>
      </c>
      <c r="P14" s="15">
        <v>3.2669999999999999</v>
      </c>
      <c r="Q14" s="15">
        <v>2.3719999999999999</v>
      </c>
      <c r="R14" s="15">
        <v>4.4610000000000003</v>
      </c>
      <c r="S14" s="15">
        <v>11.311999999999999</v>
      </c>
      <c r="T14" s="15">
        <v>5.0529999999999999</v>
      </c>
      <c r="U14" s="15">
        <v>455537.95299999998</v>
      </c>
      <c r="V14" s="15">
        <v>1570</v>
      </c>
    </row>
    <row r="15" spans="1:22" x14ac:dyDescent="0.25">
      <c r="B15" s="15" t="s">
        <v>122</v>
      </c>
      <c r="C15" s="15" t="s">
        <v>273</v>
      </c>
      <c r="D15" s="15" t="s">
        <v>160</v>
      </c>
      <c r="E15" s="15">
        <v>2022</v>
      </c>
      <c r="F15" s="15" t="s">
        <v>162</v>
      </c>
      <c r="G15" s="15" t="s">
        <v>133</v>
      </c>
      <c r="H15" s="15" t="s">
        <v>136</v>
      </c>
      <c r="I15" s="15" t="s">
        <v>139</v>
      </c>
      <c r="J15" s="15" t="s">
        <v>141</v>
      </c>
      <c r="K15" s="15" t="s">
        <v>271</v>
      </c>
      <c r="L15" s="15">
        <v>3</v>
      </c>
      <c r="M15" s="15">
        <v>3.9689999999999999</v>
      </c>
      <c r="N15" s="15">
        <v>2.2989999999999999</v>
      </c>
      <c r="O15" s="15">
        <v>6.5000000000000002E-2</v>
      </c>
      <c r="P15" s="15">
        <v>3.4740000000000002</v>
      </c>
      <c r="Q15" s="15">
        <v>2.5720000000000001</v>
      </c>
      <c r="R15" s="15">
        <v>4.8280000000000003</v>
      </c>
      <c r="S15" s="15">
        <v>11.295</v>
      </c>
      <c r="T15" s="15">
        <v>5.0620000000000003</v>
      </c>
      <c r="U15" s="15">
        <v>455189.36</v>
      </c>
      <c r="V15" s="15">
        <v>1250</v>
      </c>
    </row>
    <row r="16" spans="1:22" x14ac:dyDescent="0.25">
      <c r="B16" s="15" t="s">
        <v>122</v>
      </c>
      <c r="C16" s="15" t="s">
        <v>273</v>
      </c>
      <c r="D16" s="15" t="s">
        <v>160</v>
      </c>
      <c r="E16" s="15">
        <v>2022</v>
      </c>
      <c r="F16" s="15" t="s">
        <v>162</v>
      </c>
      <c r="G16" s="15" t="s">
        <v>133</v>
      </c>
      <c r="H16" s="15" t="s">
        <v>136</v>
      </c>
      <c r="I16" s="15" t="s">
        <v>139</v>
      </c>
      <c r="J16" s="15" t="s">
        <v>141</v>
      </c>
      <c r="K16" s="15" t="s">
        <v>271</v>
      </c>
      <c r="L16" s="15">
        <v>4</v>
      </c>
      <c r="M16" s="15">
        <v>4.1020000000000003</v>
      </c>
      <c r="N16" s="15">
        <v>3.3439999999999999</v>
      </c>
      <c r="O16" s="15">
        <v>9.2999999999999999E-2</v>
      </c>
      <c r="P16" s="15">
        <v>3.6160000000000001</v>
      </c>
      <c r="Q16" s="15">
        <v>2.605</v>
      </c>
      <c r="R16" s="15">
        <v>4.766</v>
      </c>
      <c r="S16" s="15">
        <v>11.288</v>
      </c>
      <c r="T16" s="15">
        <v>5.0540000000000003</v>
      </c>
      <c r="U16" s="15">
        <v>454566.761</v>
      </c>
      <c r="V16" s="15">
        <v>1280</v>
      </c>
    </row>
    <row r="17" spans="2:22" x14ac:dyDescent="0.25">
      <c r="B17" s="15" t="s">
        <v>122</v>
      </c>
      <c r="C17" s="15" t="s">
        <v>273</v>
      </c>
      <c r="D17" s="15" t="s">
        <v>160</v>
      </c>
      <c r="E17" s="15">
        <v>2022</v>
      </c>
      <c r="F17" s="15" t="s">
        <v>162</v>
      </c>
      <c r="G17" s="15" t="s">
        <v>133</v>
      </c>
      <c r="H17" s="15" t="s">
        <v>136</v>
      </c>
      <c r="I17" s="15" t="s">
        <v>139</v>
      </c>
      <c r="J17" s="15" t="s">
        <v>141</v>
      </c>
      <c r="K17" s="15" t="s">
        <v>271</v>
      </c>
      <c r="L17" s="15">
        <v>5</v>
      </c>
      <c r="M17" s="15">
        <v>4.2809999999999997</v>
      </c>
      <c r="N17" s="15">
        <v>2.2309999999999999</v>
      </c>
      <c r="O17" s="15">
        <v>5.8999999999999997E-2</v>
      </c>
      <c r="P17" s="15">
        <v>3.8140000000000001</v>
      </c>
      <c r="Q17" s="15">
        <v>2.8039999999999998</v>
      </c>
      <c r="R17" s="15">
        <v>5.1589999999999998</v>
      </c>
      <c r="S17" s="15">
        <v>11.326000000000001</v>
      </c>
      <c r="T17" s="15">
        <v>5.0599999999999996</v>
      </c>
      <c r="U17" s="15">
        <v>456600.11200000002</v>
      </c>
      <c r="V17" s="15">
        <v>1420</v>
      </c>
    </row>
    <row r="18" spans="2:22" x14ac:dyDescent="0.25">
      <c r="B18" s="15" t="s">
        <v>136</v>
      </c>
      <c r="C18" s="15" t="s">
        <v>159</v>
      </c>
      <c r="D18" s="15" t="s">
        <v>160</v>
      </c>
      <c r="E18" s="15">
        <v>2022</v>
      </c>
      <c r="F18" s="15" t="s">
        <v>162</v>
      </c>
      <c r="G18" s="15" t="s">
        <v>133</v>
      </c>
      <c r="H18" s="15" t="s">
        <v>136</v>
      </c>
      <c r="I18" s="15" t="s">
        <v>139</v>
      </c>
      <c r="J18" s="15" t="s">
        <v>141</v>
      </c>
      <c r="K18" s="15" t="s">
        <v>271</v>
      </c>
      <c r="L18" s="15">
        <v>1</v>
      </c>
      <c r="M18" s="15">
        <v>24.452000000000002</v>
      </c>
      <c r="N18" s="15">
        <v>15.191000000000001</v>
      </c>
      <c r="O18" s="15">
        <v>0.42499999999999999</v>
      </c>
      <c r="P18" s="15">
        <v>21.721</v>
      </c>
      <c r="Q18" s="15">
        <v>14.397</v>
      </c>
      <c r="R18" s="15">
        <v>30.847000000000001</v>
      </c>
      <c r="S18" s="15">
        <v>11.135999999999999</v>
      </c>
      <c r="T18" s="15">
        <v>5.165</v>
      </c>
      <c r="U18" s="15">
        <v>443941.07299999997</v>
      </c>
      <c r="V18" s="15">
        <v>1280</v>
      </c>
    </row>
    <row r="19" spans="2:22" x14ac:dyDescent="0.25">
      <c r="B19" s="15" t="s">
        <v>136</v>
      </c>
      <c r="C19" s="15" t="s">
        <v>159</v>
      </c>
      <c r="D19" s="15" t="s">
        <v>160</v>
      </c>
      <c r="E19" s="15">
        <v>2022</v>
      </c>
      <c r="F19" s="15" t="s">
        <v>162</v>
      </c>
      <c r="G19" s="15" t="s">
        <v>133</v>
      </c>
      <c r="H19" s="15" t="s">
        <v>136</v>
      </c>
      <c r="I19" s="15" t="s">
        <v>139</v>
      </c>
      <c r="J19" s="15" t="s">
        <v>141</v>
      </c>
      <c r="K19" s="15" t="s">
        <v>271</v>
      </c>
      <c r="L19" s="15">
        <v>2</v>
      </c>
      <c r="M19" s="15">
        <v>27.475000000000001</v>
      </c>
      <c r="N19" s="15">
        <v>16.981999999999999</v>
      </c>
      <c r="O19" s="15">
        <v>0.45200000000000001</v>
      </c>
      <c r="P19" s="15">
        <v>24.523</v>
      </c>
      <c r="Q19" s="15">
        <v>16.472999999999999</v>
      </c>
      <c r="R19" s="15">
        <v>34.426000000000002</v>
      </c>
      <c r="S19" s="15">
        <v>11.340999999999999</v>
      </c>
      <c r="T19" s="15">
        <v>5.0369999999999999</v>
      </c>
      <c r="U19" s="15">
        <v>456203.48700000002</v>
      </c>
      <c r="V19" s="15">
        <v>1410</v>
      </c>
    </row>
    <row r="20" spans="2:22" x14ac:dyDescent="0.25">
      <c r="B20" s="15" t="s">
        <v>136</v>
      </c>
      <c r="C20" s="15" t="s">
        <v>159</v>
      </c>
      <c r="D20" s="15" t="s">
        <v>160</v>
      </c>
      <c r="E20" s="15">
        <v>2022</v>
      </c>
      <c r="F20" s="15" t="s">
        <v>162</v>
      </c>
      <c r="G20" s="15" t="s">
        <v>133</v>
      </c>
      <c r="H20" s="15" t="s">
        <v>136</v>
      </c>
      <c r="I20" s="15" t="s">
        <v>139</v>
      </c>
      <c r="J20" s="15" t="s">
        <v>141</v>
      </c>
      <c r="K20" s="15" t="s">
        <v>271</v>
      </c>
      <c r="L20" s="15">
        <v>3</v>
      </c>
      <c r="M20" s="15">
        <v>29.838000000000001</v>
      </c>
      <c r="N20" s="15">
        <v>17.734000000000002</v>
      </c>
      <c r="O20" s="15">
        <v>0.51600000000000001</v>
      </c>
      <c r="P20" s="15">
        <v>27.274000000000001</v>
      </c>
      <c r="Q20" s="15">
        <v>18.318999999999999</v>
      </c>
      <c r="R20" s="15">
        <v>37.485999999999997</v>
      </c>
      <c r="S20" s="15">
        <v>11.33</v>
      </c>
      <c r="T20" s="15">
        <v>5.0279999999999996</v>
      </c>
      <c r="U20" s="15">
        <v>455946.04800000001</v>
      </c>
      <c r="V20" s="15">
        <v>1180</v>
      </c>
    </row>
    <row r="21" spans="2:22" x14ac:dyDescent="0.25">
      <c r="B21" s="15" t="s">
        <v>136</v>
      </c>
      <c r="C21" s="15" t="s">
        <v>159</v>
      </c>
      <c r="D21" s="15" t="s">
        <v>160</v>
      </c>
      <c r="E21" s="15">
        <v>2022</v>
      </c>
      <c r="F21" s="15" t="s">
        <v>162</v>
      </c>
      <c r="G21" s="15" t="s">
        <v>133</v>
      </c>
      <c r="H21" s="15" t="s">
        <v>136</v>
      </c>
      <c r="I21" s="15" t="s">
        <v>139</v>
      </c>
      <c r="J21" s="15" t="s">
        <v>141</v>
      </c>
      <c r="K21" s="15" t="s">
        <v>271</v>
      </c>
      <c r="L21" s="15">
        <v>4</v>
      </c>
      <c r="M21" s="15">
        <v>32.491999999999997</v>
      </c>
      <c r="N21" s="15">
        <v>18.367999999999999</v>
      </c>
      <c r="O21" s="15">
        <v>0.53900000000000003</v>
      </c>
      <c r="P21" s="15">
        <v>29.506</v>
      </c>
      <c r="Q21" s="15">
        <v>20.992999999999999</v>
      </c>
      <c r="R21" s="15">
        <v>40.65</v>
      </c>
      <c r="S21" s="15">
        <v>11.348000000000001</v>
      </c>
      <c r="T21" s="15">
        <v>5.01</v>
      </c>
      <c r="U21" s="15">
        <v>456489.50900000002</v>
      </c>
      <c r="V21" s="15">
        <v>1160</v>
      </c>
    </row>
    <row r="22" spans="2:22" x14ac:dyDescent="0.25">
      <c r="B22" s="15" t="s">
        <v>136</v>
      </c>
      <c r="C22" s="15" t="s">
        <v>159</v>
      </c>
      <c r="D22" s="15" t="s">
        <v>160</v>
      </c>
      <c r="E22" s="15">
        <v>2022</v>
      </c>
      <c r="F22" s="15" t="s">
        <v>162</v>
      </c>
      <c r="G22" s="15" t="s">
        <v>133</v>
      </c>
      <c r="H22" s="15" t="s">
        <v>136</v>
      </c>
      <c r="I22" s="15" t="s">
        <v>139</v>
      </c>
      <c r="J22" s="15" t="s">
        <v>141</v>
      </c>
      <c r="K22" s="15" t="s">
        <v>271</v>
      </c>
      <c r="L22" s="15">
        <v>5</v>
      </c>
      <c r="M22" s="15">
        <v>37.417000000000002</v>
      </c>
      <c r="N22" s="15">
        <v>19.788</v>
      </c>
      <c r="O22" s="15">
        <v>0.54500000000000004</v>
      </c>
      <c r="P22" s="15">
        <v>34.61</v>
      </c>
      <c r="Q22" s="15">
        <v>24.242000000000001</v>
      </c>
      <c r="R22" s="15">
        <v>46.274999999999999</v>
      </c>
      <c r="S22" s="15">
        <v>11.368</v>
      </c>
      <c r="T22" s="15">
        <v>5.0339999999999998</v>
      </c>
      <c r="U22" s="15">
        <v>457511.53399999999</v>
      </c>
      <c r="V22" s="15">
        <v>1320</v>
      </c>
    </row>
    <row r="23" spans="2:22" x14ac:dyDescent="0.25">
      <c r="B23" s="15" t="s">
        <v>136</v>
      </c>
      <c r="C23" s="15" t="s">
        <v>272</v>
      </c>
      <c r="D23" s="15" t="s">
        <v>160</v>
      </c>
      <c r="E23" s="15">
        <v>2022</v>
      </c>
      <c r="F23" s="15" t="s">
        <v>162</v>
      </c>
      <c r="G23" s="15" t="s">
        <v>133</v>
      </c>
      <c r="H23" s="15" t="s">
        <v>136</v>
      </c>
      <c r="I23" s="15" t="s">
        <v>139</v>
      </c>
      <c r="J23" s="15" t="s">
        <v>141</v>
      </c>
      <c r="K23" s="15" t="s">
        <v>271</v>
      </c>
      <c r="L23" s="15">
        <v>1</v>
      </c>
      <c r="M23" s="15">
        <v>0.29199999999999998</v>
      </c>
      <c r="N23" s="15">
        <v>0.161</v>
      </c>
      <c r="O23" s="15">
        <v>6.0000000000000001E-3</v>
      </c>
      <c r="P23" s="15">
        <v>0.26600000000000001</v>
      </c>
      <c r="Q23" s="15">
        <v>0.193</v>
      </c>
      <c r="R23" s="15">
        <v>0.371</v>
      </c>
      <c r="S23" s="15">
        <v>11.15</v>
      </c>
      <c r="T23" s="15">
        <v>5.1509999999999998</v>
      </c>
      <c r="U23" s="15">
        <v>444336.09</v>
      </c>
      <c r="V23" s="15">
        <v>830</v>
      </c>
    </row>
    <row r="24" spans="2:22" x14ac:dyDescent="0.25">
      <c r="B24" s="15" t="s">
        <v>136</v>
      </c>
      <c r="C24" s="15" t="s">
        <v>272</v>
      </c>
      <c r="D24" s="15" t="s">
        <v>160</v>
      </c>
      <c r="E24" s="15">
        <v>2022</v>
      </c>
      <c r="F24" s="15" t="s">
        <v>162</v>
      </c>
      <c r="G24" s="15" t="s">
        <v>133</v>
      </c>
      <c r="H24" s="15" t="s">
        <v>136</v>
      </c>
      <c r="I24" s="15" t="s">
        <v>139</v>
      </c>
      <c r="J24" s="15" t="s">
        <v>141</v>
      </c>
      <c r="K24" s="15" t="s">
        <v>271</v>
      </c>
      <c r="L24" s="15">
        <v>2</v>
      </c>
      <c r="M24" s="15">
        <v>0.29499999999999998</v>
      </c>
      <c r="N24" s="15">
        <v>0.16700000000000001</v>
      </c>
      <c r="O24" s="15">
        <v>6.0000000000000001E-3</v>
      </c>
      <c r="P24" s="15">
        <v>0.27400000000000002</v>
      </c>
      <c r="Q24" s="15">
        <v>0.19700000000000001</v>
      </c>
      <c r="R24" s="15">
        <v>0.36499999999999999</v>
      </c>
      <c r="S24" s="15">
        <v>11.337999999999999</v>
      </c>
      <c r="T24" s="15">
        <v>5.0350000000000001</v>
      </c>
      <c r="U24" s="15">
        <v>456111.02500000002</v>
      </c>
      <c r="V24" s="15">
        <v>860</v>
      </c>
    </row>
    <row r="25" spans="2:22" x14ac:dyDescent="0.25">
      <c r="B25" s="15" t="s">
        <v>136</v>
      </c>
      <c r="C25" s="15" t="s">
        <v>272</v>
      </c>
      <c r="D25" s="15" t="s">
        <v>160</v>
      </c>
      <c r="E25" s="15">
        <v>2022</v>
      </c>
      <c r="F25" s="15" t="s">
        <v>162</v>
      </c>
      <c r="G25" s="15" t="s">
        <v>133</v>
      </c>
      <c r="H25" s="15" t="s">
        <v>136</v>
      </c>
      <c r="I25" s="15" t="s">
        <v>139</v>
      </c>
      <c r="J25" s="15" t="s">
        <v>141</v>
      </c>
      <c r="K25" s="15" t="s">
        <v>271</v>
      </c>
      <c r="L25" s="15">
        <v>3</v>
      </c>
      <c r="M25" s="15">
        <v>0.29599999999999999</v>
      </c>
      <c r="N25" s="15">
        <v>0.14199999999999999</v>
      </c>
      <c r="O25" s="15">
        <v>5.0000000000000001E-3</v>
      </c>
      <c r="P25" s="15">
        <v>0.27800000000000002</v>
      </c>
      <c r="Q25" s="15">
        <v>0.20300000000000001</v>
      </c>
      <c r="R25" s="15">
        <v>0.36899999999999999</v>
      </c>
      <c r="S25" s="15">
        <v>11.336</v>
      </c>
      <c r="T25" s="15">
        <v>5.0279999999999996</v>
      </c>
      <c r="U25" s="15">
        <v>456886.38400000002</v>
      </c>
      <c r="V25" s="15">
        <v>710</v>
      </c>
    </row>
    <row r="26" spans="2:22" x14ac:dyDescent="0.25">
      <c r="B26" s="15" t="s">
        <v>136</v>
      </c>
      <c r="C26" s="15" t="s">
        <v>272</v>
      </c>
      <c r="D26" s="15" t="s">
        <v>160</v>
      </c>
      <c r="E26" s="15">
        <v>2022</v>
      </c>
      <c r="F26" s="15" t="s">
        <v>162</v>
      </c>
      <c r="G26" s="15" t="s">
        <v>133</v>
      </c>
      <c r="H26" s="15" t="s">
        <v>136</v>
      </c>
      <c r="I26" s="15" t="s">
        <v>139</v>
      </c>
      <c r="J26" s="15" t="s">
        <v>141</v>
      </c>
      <c r="K26" s="15" t="s">
        <v>271</v>
      </c>
      <c r="L26" s="15">
        <v>4</v>
      </c>
      <c r="M26" s="15">
        <v>0.29299999999999998</v>
      </c>
      <c r="N26" s="15">
        <v>0.124</v>
      </c>
      <c r="O26" s="15">
        <v>5.0000000000000001E-3</v>
      </c>
      <c r="P26" s="15">
        <v>0.28100000000000003</v>
      </c>
      <c r="Q26" s="15">
        <v>0.21299999999999999</v>
      </c>
      <c r="R26" s="15">
        <v>0.35499999999999998</v>
      </c>
      <c r="S26" s="15">
        <v>11.39</v>
      </c>
      <c r="T26" s="15">
        <v>4.9669999999999996</v>
      </c>
      <c r="U26" s="15">
        <v>457873.42700000003</v>
      </c>
      <c r="V26" s="15">
        <v>630</v>
      </c>
    </row>
    <row r="27" spans="2:22" x14ac:dyDescent="0.25">
      <c r="B27" s="15" t="s">
        <v>136</v>
      </c>
      <c r="C27" s="15" t="s">
        <v>272</v>
      </c>
      <c r="D27" s="15" t="s">
        <v>160</v>
      </c>
      <c r="E27" s="15">
        <v>2022</v>
      </c>
      <c r="F27" s="15" t="s">
        <v>162</v>
      </c>
      <c r="G27" s="15" t="s">
        <v>133</v>
      </c>
      <c r="H27" s="15" t="s">
        <v>136</v>
      </c>
      <c r="I27" s="15" t="s">
        <v>139</v>
      </c>
      <c r="J27" s="15" t="s">
        <v>141</v>
      </c>
      <c r="K27" s="15" t="s">
        <v>271</v>
      </c>
      <c r="L27" s="15">
        <v>5</v>
      </c>
      <c r="M27" s="15">
        <v>0.31</v>
      </c>
      <c r="N27" s="15">
        <v>0.14199999999999999</v>
      </c>
      <c r="O27" s="15">
        <v>6.0000000000000001E-3</v>
      </c>
      <c r="P27" s="15">
        <v>0.29499999999999998</v>
      </c>
      <c r="Q27" s="15">
        <v>0.22600000000000001</v>
      </c>
      <c r="R27" s="15">
        <v>0.374</v>
      </c>
      <c r="S27" s="15">
        <v>11.395</v>
      </c>
      <c r="T27" s="15">
        <v>5.0119999999999996</v>
      </c>
      <c r="U27" s="15">
        <v>458585.05800000002</v>
      </c>
      <c r="V27" s="15">
        <v>660</v>
      </c>
    </row>
    <row r="28" spans="2:22" x14ac:dyDescent="0.25">
      <c r="B28" s="15" t="s">
        <v>136</v>
      </c>
      <c r="C28" s="15" t="s">
        <v>273</v>
      </c>
      <c r="D28" s="15" t="s">
        <v>160</v>
      </c>
      <c r="E28" s="15">
        <v>2022</v>
      </c>
      <c r="F28" s="15" t="s">
        <v>162</v>
      </c>
      <c r="G28" s="15" t="s">
        <v>133</v>
      </c>
      <c r="H28" s="15" t="s">
        <v>136</v>
      </c>
      <c r="I28" s="15" t="s">
        <v>139</v>
      </c>
      <c r="J28" s="15" t="s">
        <v>141</v>
      </c>
      <c r="K28" s="15" t="s">
        <v>271</v>
      </c>
      <c r="L28" s="15">
        <v>1</v>
      </c>
      <c r="M28" s="15">
        <v>13.388999999999999</v>
      </c>
      <c r="N28" s="15">
        <v>10.119999999999999</v>
      </c>
      <c r="O28" s="15">
        <v>0.28599999999999998</v>
      </c>
      <c r="P28" s="15">
        <v>10.667999999999999</v>
      </c>
      <c r="Q28" s="15">
        <v>7.1</v>
      </c>
      <c r="R28" s="15">
        <v>17.088999999999999</v>
      </c>
      <c r="S28" s="15">
        <v>11.132</v>
      </c>
      <c r="T28" s="15">
        <v>5.1680000000000001</v>
      </c>
      <c r="U28" s="15">
        <v>443900.98100000003</v>
      </c>
      <c r="V28" s="15">
        <v>1250</v>
      </c>
    </row>
    <row r="29" spans="2:22" x14ac:dyDescent="0.25">
      <c r="B29" s="15" t="s">
        <v>136</v>
      </c>
      <c r="C29" s="15" t="s">
        <v>273</v>
      </c>
      <c r="D29" s="15" t="s">
        <v>160</v>
      </c>
      <c r="E29" s="15">
        <v>2022</v>
      </c>
      <c r="F29" s="15" t="s">
        <v>162</v>
      </c>
      <c r="G29" s="15" t="s">
        <v>133</v>
      </c>
      <c r="H29" s="15" t="s">
        <v>136</v>
      </c>
      <c r="I29" s="15" t="s">
        <v>139</v>
      </c>
      <c r="J29" s="15" t="s">
        <v>141</v>
      </c>
      <c r="K29" s="15" t="s">
        <v>271</v>
      </c>
      <c r="L29" s="15">
        <v>2</v>
      </c>
      <c r="M29" s="15">
        <v>14.188000000000001</v>
      </c>
      <c r="N29" s="15">
        <v>10.211</v>
      </c>
      <c r="O29" s="15">
        <v>0.27500000000000002</v>
      </c>
      <c r="P29" s="15">
        <v>11.705</v>
      </c>
      <c r="Q29" s="15">
        <v>7.7119999999999997</v>
      </c>
      <c r="R29" s="15">
        <v>17.556999999999999</v>
      </c>
      <c r="S29" s="15">
        <v>11.343999999999999</v>
      </c>
      <c r="T29" s="15">
        <v>5.0350000000000001</v>
      </c>
      <c r="U29" s="15">
        <v>456384.98499999999</v>
      </c>
      <c r="V29" s="15">
        <v>1380</v>
      </c>
    </row>
    <row r="30" spans="2:22" x14ac:dyDescent="0.25">
      <c r="B30" s="15" t="s">
        <v>136</v>
      </c>
      <c r="C30" s="15" t="s">
        <v>273</v>
      </c>
      <c r="D30" s="15" t="s">
        <v>160</v>
      </c>
      <c r="E30" s="15">
        <v>2022</v>
      </c>
      <c r="F30" s="15" t="s">
        <v>162</v>
      </c>
      <c r="G30" s="15" t="s">
        <v>133</v>
      </c>
      <c r="H30" s="15" t="s">
        <v>136</v>
      </c>
      <c r="I30" s="15" t="s">
        <v>139</v>
      </c>
      <c r="J30" s="15" t="s">
        <v>141</v>
      </c>
      <c r="K30" s="15" t="s">
        <v>271</v>
      </c>
      <c r="L30" s="15">
        <v>3</v>
      </c>
      <c r="M30" s="15">
        <v>15.375999999999999</v>
      </c>
      <c r="N30" s="15">
        <v>10.641</v>
      </c>
      <c r="O30" s="15">
        <v>0.314</v>
      </c>
      <c r="P30" s="15">
        <v>12.913</v>
      </c>
      <c r="Q30" s="15">
        <v>8.2680000000000007</v>
      </c>
      <c r="R30" s="15">
        <v>19.138999999999999</v>
      </c>
      <c r="S30" s="15">
        <v>11.331</v>
      </c>
      <c r="T30" s="15">
        <v>5.0279999999999996</v>
      </c>
      <c r="U30" s="15">
        <v>455940.245</v>
      </c>
      <c r="V30" s="15">
        <v>1150</v>
      </c>
    </row>
    <row r="31" spans="2:22" x14ac:dyDescent="0.25">
      <c r="B31" s="15" t="s">
        <v>136</v>
      </c>
      <c r="C31" s="15" t="s">
        <v>273</v>
      </c>
      <c r="D31" s="15" t="s">
        <v>160</v>
      </c>
      <c r="E31" s="15">
        <v>2022</v>
      </c>
      <c r="F31" s="15" t="s">
        <v>162</v>
      </c>
      <c r="G31" s="15" t="s">
        <v>133</v>
      </c>
      <c r="H31" s="15" t="s">
        <v>136</v>
      </c>
      <c r="I31" s="15" t="s">
        <v>139</v>
      </c>
      <c r="J31" s="15" t="s">
        <v>141</v>
      </c>
      <c r="K31" s="15" t="s">
        <v>271</v>
      </c>
      <c r="L31" s="15">
        <v>4</v>
      </c>
      <c r="M31" s="15">
        <v>16.295999999999999</v>
      </c>
      <c r="N31" s="15">
        <v>11.442</v>
      </c>
      <c r="O31" s="15">
        <v>0.33900000000000002</v>
      </c>
      <c r="P31" s="15">
        <v>13.494999999999999</v>
      </c>
      <c r="Q31" s="15">
        <v>8.8510000000000009</v>
      </c>
      <c r="R31" s="15">
        <v>20.535</v>
      </c>
      <c r="S31" s="15">
        <v>11.351000000000001</v>
      </c>
      <c r="T31" s="15">
        <v>5.008</v>
      </c>
      <c r="U31" s="15">
        <v>456574.25799999997</v>
      </c>
      <c r="V31" s="15">
        <v>1140</v>
      </c>
    </row>
    <row r="32" spans="2:22" x14ac:dyDescent="0.25">
      <c r="B32" s="15" t="s">
        <v>136</v>
      </c>
      <c r="C32" s="15" t="s">
        <v>273</v>
      </c>
      <c r="D32" s="15" t="s">
        <v>160</v>
      </c>
      <c r="E32" s="15">
        <v>2022</v>
      </c>
      <c r="F32" s="15" t="s">
        <v>162</v>
      </c>
      <c r="G32" s="15" t="s">
        <v>133</v>
      </c>
      <c r="H32" s="15" t="s">
        <v>136</v>
      </c>
      <c r="I32" s="15" t="s">
        <v>139</v>
      </c>
      <c r="J32" s="15" t="s">
        <v>141</v>
      </c>
      <c r="K32" s="15" t="s">
        <v>271</v>
      </c>
      <c r="L32" s="15">
        <v>5</v>
      </c>
      <c r="M32" s="15">
        <v>17.597999999999999</v>
      </c>
      <c r="N32" s="15">
        <v>11.343</v>
      </c>
      <c r="O32" s="15">
        <v>0.315</v>
      </c>
      <c r="P32" s="15">
        <v>14.804</v>
      </c>
      <c r="Q32" s="15">
        <v>9.6999999999999993</v>
      </c>
      <c r="R32" s="15">
        <v>22.187999999999999</v>
      </c>
      <c r="S32" s="15">
        <v>11.368</v>
      </c>
      <c r="T32" s="15">
        <v>5.0350000000000001</v>
      </c>
      <c r="U32" s="15">
        <v>457554.74599999998</v>
      </c>
      <c r="V32" s="15">
        <v>1300</v>
      </c>
    </row>
  </sheetData>
  <mergeCells count="1">
    <mergeCell ref="B1:V1"/>
  </mergeCell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V32"/>
  <sheetViews>
    <sheetView zoomScale="85" zoomScaleNormal="85" workbookViewId="0">
      <selection activeCell="B1" sqref="B1:V1"/>
    </sheetView>
  </sheetViews>
  <sheetFormatPr defaultColWidth="16" defaultRowHeight="15" x14ac:dyDescent="0.25"/>
  <cols>
    <col min="1" max="1" width="22.7109375" style="18" customWidth="1"/>
    <col min="2" max="2" width="19.42578125" style="15" customWidth="1"/>
    <col min="3" max="3" width="17.5703125" style="15" customWidth="1"/>
    <col min="4" max="4" width="16" style="15"/>
    <col min="5" max="5" width="17.5703125" style="15" customWidth="1"/>
    <col min="6" max="6" width="17.28515625" style="15" customWidth="1"/>
    <col min="7" max="7" width="28.140625" style="15" customWidth="1"/>
    <col min="8" max="8" width="27.140625" style="15" customWidth="1"/>
    <col min="9" max="9" width="24.5703125" style="15" customWidth="1"/>
    <col min="10" max="10" width="16" style="15"/>
    <col min="11" max="11" width="24.5703125" style="15" customWidth="1"/>
    <col min="12" max="13" width="16" style="15"/>
    <col min="14" max="14" width="17.7109375" style="15" customWidth="1"/>
    <col min="15" max="15" width="18.85546875" style="15" customWidth="1"/>
    <col min="16" max="16" width="18" style="15" customWidth="1"/>
    <col min="17" max="17" width="16" style="15"/>
    <col min="18" max="18" width="19" style="15" customWidth="1"/>
    <col min="19" max="19" width="16" style="15"/>
    <col min="20" max="20" width="18.7109375" style="15" customWidth="1"/>
    <col min="21" max="21" width="16" style="15"/>
    <col min="22" max="22" width="18.42578125" style="15" customWidth="1"/>
    <col min="23" max="16384" width="16" style="15"/>
  </cols>
  <sheetData>
    <row r="1" spans="1:22" ht="38.25" customHeight="1" x14ac:dyDescent="0.25">
      <c r="A1" s="37" t="str">
        <f>HYPERLINK("#Contents!A1","Return to table of contents")</f>
        <v>Return to table of contents</v>
      </c>
      <c r="B1" s="47" t="s">
        <v>363</v>
      </c>
      <c r="C1" s="47"/>
      <c r="D1" s="47"/>
      <c r="E1" s="47"/>
      <c r="F1" s="47"/>
      <c r="G1" s="47"/>
      <c r="H1" s="47"/>
      <c r="I1" s="47"/>
      <c r="J1" s="47"/>
      <c r="K1" s="47"/>
      <c r="L1" s="47"/>
      <c r="M1" s="47"/>
      <c r="N1" s="47"/>
      <c r="O1" s="47"/>
      <c r="P1" s="47"/>
      <c r="Q1" s="47"/>
      <c r="R1" s="47"/>
      <c r="S1" s="47"/>
      <c r="T1" s="47"/>
      <c r="U1" s="47"/>
      <c r="V1" s="48"/>
    </row>
    <row r="2" spans="1:22" ht="30" x14ac:dyDescent="0.25">
      <c r="A2" s="19"/>
      <c r="B2" s="5" t="s">
        <v>120</v>
      </c>
      <c r="C2" s="5" t="s">
        <v>123</v>
      </c>
      <c r="D2" s="5" t="s">
        <v>126</v>
      </c>
      <c r="E2" s="5" t="s">
        <v>127</v>
      </c>
      <c r="F2" s="5" t="s">
        <v>128</v>
      </c>
      <c r="G2" s="5" t="s">
        <v>131</v>
      </c>
      <c r="H2" s="5" t="s">
        <v>134</v>
      </c>
      <c r="I2" s="5" t="s">
        <v>137</v>
      </c>
      <c r="J2" s="5" t="s">
        <v>140</v>
      </c>
      <c r="K2" s="5" t="s">
        <v>142</v>
      </c>
      <c r="L2" s="5" t="s">
        <v>145</v>
      </c>
      <c r="M2" s="5" t="s">
        <v>147</v>
      </c>
      <c r="N2" s="5" t="s">
        <v>149</v>
      </c>
      <c r="O2" s="5" t="s">
        <v>150</v>
      </c>
      <c r="P2" s="5" t="s">
        <v>151</v>
      </c>
      <c r="Q2" s="5" t="s">
        <v>152</v>
      </c>
      <c r="R2" s="5" t="s">
        <v>153</v>
      </c>
      <c r="S2" s="5" t="s">
        <v>154</v>
      </c>
      <c r="T2" s="5" t="s">
        <v>155</v>
      </c>
      <c r="U2" s="5" t="s">
        <v>156</v>
      </c>
      <c r="V2" s="5" t="s">
        <v>158</v>
      </c>
    </row>
    <row r="3" spans="1:22" x14ac:dyDescent="0.25">
      <c r="A3" s="19"/>
      <c r="B3" s="15" t="s">
        <v>122</v>
      </c>
      <c r="C3" s="15" t="s">
        <v>159</v>
      </c>
      <c r="D3" s="15" t="s">
        <v>160</v>
      </c>
      <c r="E3" s="15">
        <v>2022</v>
      </c>
      <c r="F3" s="15" t="s">
        <v>162</v>
      </c>
      <c r="G3" s="15" t="s">
        <v>133</v>
      </c>
      <c r="H3" s="15" t="s">
        <v>136</v>
      </c>
      <c r="I3" s="15" t="s">
        <v>139</v>
      </c>
      <c r="J3" s="15" t="s">
        <v>141</v>
      </c>
      <c r="K3" s="15" t="s">
        <v>275</v>
      </c>
      <c r="L3" s="15" t="s">
        <v>276</v>
      </c>
      <c r="M3" s="15">
        <v>7.843</v>
      </c>
      <c r="N3" s="15">
        <v>5.665</v>
      </c>
      <c r="O3" s="15">
        <v>0.42199999999999999</v>
      </c>
      <c r="P3" s="15">
        <v>6.1150000000000002</v>
      </c>
      <c r="Q3" s="15">
        <v>4.2439999999999998</v>
      </c>
      <c r="R3" s="15">
        <v>9.2360000000000007</v>
      </c>
      <c r="S3" s="15">
        <v>11.414999999999999</v>
      </c>
      <c r="T3" s="15">
        <v>4.984</v>
      </c>
      <c r="U3" s="15">
        <v>461760.38799999998</v>
      </c>
      <c r="V3" s="15">
        <v>180</v>
      </c>
    </row>
    <row r="4" spans="1:22" x14ac:dyDescent="0.25">
      <c r="B4" s="15" t="s">
        <v>122</v>
      </c>
      <c r="C4" s="15" t="s">
        <v>159</v>
      </c>
      <c r="D4" s="15" t="s">
        <v>160</v>
      </c>
      <c r="E4" s="15">
        <v>2022</v>
      </c>
      <c r="F4" s="15" t="s">
        <v>162</v>
      </c>
      <c r="G4" s="15" t="s">
        <v>133</v>
      </c>
      <c r="H4" s="15" t="s">
        <v>136</v>
      </c>
      <c r="I4" s="15" t="s">
        <v>139</v>
      </c>
      <c r="J4" s="15" t="s">
        <v>141</v>
      </c>
      <c r="K4" s="15" t="s">
        <v>275</v>
      </c>
      <c r="L4" s="15" t="s">
        <v>277</v>
      </c>
      <c r="M4" s="15">
        <v>7.133</v>
      </c>
      <c r="N4" s="15">
        <v>4.3600000000000003</v>
      </c>
      <c r="O4" s="15">
        <v>0.11700000000000001</v>
      </c>
      <c r="P4" s="15">
        <v>6.1059999999999999</v>
      </c>
      <c r="Q4" s="15">
        <v>4.0789999999999997</v>
      </c>
      <c r="R4" s="15">
        <v>8.907</v>
      </c>
      <c r="S4" s="15">
        <v>11.234</v>
      </c>
      <c r="T4" s="15">
        <v>5.1029999999999998</v>
      </c>
      <c r="U4" s="15">
        <v>451237.35100000002</v>
      </c>
      <c r="V4" s="15">
        <v>1400</v>
      </c>
    </row>
    <row r="5" spans="1:22" x14ac:dyDescent="0.25">
      <c r="B5" s="15" t="s">
        <v>122</v>
      </c>
      <c r="C5" s="15" t="s">
        <v>159</v>
      </c>
      <c r="D5" s="15" t="s">
        <v>160</v>
      </c>
      <c r="E5" s="15">
        <v>2022</v>
      </c>
      <c r="F5" s="15" t="s">
        <v>162</v>
      </c>
      <c r="G5" s="15" t="s">
        <v>133</v>
      </c>
      <c r="H5" s="15" t="s">
        <v>136</v>
      </c>
      <c r="I5" s="15" t="s">
        <v>139</v>
      </c>
      <c r="J5" s="15" t="s">
        <v>141</v>
      </c>
      <c r="K5" s="15" t="s">
        <v>275</v>
      </c>
      <c r="L5" s="15" t="s">
        <v>278</v>
      </c>
      <c r="M5" s="15">
        <v>8.2880000000000003</v>
      </c>
      <c r="N5" s="15">
        <v>5.1589999999999998</v>
      </c>
      <c r="O5" s="15">
        <v>0.121</v>
      </c>
      <c r="P5" s="15">
        <v>7.1660000000000004</v>
      </c>
      <c r="Q5" s="15">
        <v>4.8780000000000001</v>
      </c>
      <c r="R5" s="15">
        <v>10.233000000000001</v>
      </c>
      <c r="S5" s="15">
        <v>11.297000000000001</v>
      </c>
      <c r="T5" s="15">
        <v>5.0529999999999999</v>
      </c>
      <c r="U5" s="15">
        <v>454262.09</v>
      </c>
      <c r="V5" s="15">
        <v>1820</v>
      </c>
    </row>
    <row r="6" spans="1:22" x14ac:dyDescent="0.25">
      <c r="B6" s="15" t="s">
        <v>122</v>
      </c>
      <c r="C6" s="15" t="s">
        <v>159</v>
      </c>
      <c r="D6" s="15" t="s">
        <v>160</v>
      </c>
      <c r="E6" s="15">
        <v>2022</v>
      </c>
      <c r="F6" s="15" t="s">
        <v>162</v>
      </c>
      <c r="G6" s="15" t="s">
        <v>133</v>
      </c>
      <c r="H6" s="15" t="s">
        <v>136</v>
      </c>
      <c r="I6" s="15" t="s">
        <v>139</v>
      </c>
      <c r="J6" s="15" t="s">
        <v>141</v>
      </c>
      <c r="K6" s="15" t="s">
        <v>275</v>
      </c>
      <c r="L6" s="15" t="s">
        <v>279</v>
      </c>
      <c r="M6" s="15">
        <v>9.0359999999999996</v>
      </c>
      <c r="N6" s="15">
        <v>5.7640000000000002</v>
      </c>
      <c r="O6" s="15">
        <v>0.24099999999999999</v>
      </c>
      <c r="P6" s="15">
        <v>7.77</v>
      </c>
      <c r="Q6" s="15">
        <v>5.4240000000000004</v>
      </c>
      <c r="R6" s="15">
        <v>10.885</v>
      </c>
      <c r="S6" s="15">
        <v>11.324999999999999</v>
      </c>
      <c r="T6" s="15">
        <v>5.04</v>
      </c>
      <c r="U6" s="15">
        <v>455387.70400000003</v>
      </c>
      <c r="V6" s="15">
        <v>570</v>
      </c>
    </row>
    <row r="7" spans="1:22" x14ac:dyDescent="0.25">
      <c r="B7" s="15" t="s">
        <v>122</v>
      </c>
      <c r="C7" s="15" t="s">
        <v>159</v>
      </c>
      <c r="D7" s="15" t="s">
        <v>160</v>
      </c>
      <c r="E7" s="15">
        <v>2022</v>
      </c>
      <c r="F7" s="15" t="s">
        <v>162</v>
      </c>
      <c r="G7" s="15" t="s">
        <v>133</v>
      </c>
      <c r="H7" s="15" t="s">
        <v>136</v>
      </c>
      <c r="I7" s="15" t="s">
        <v>139</v>
      </c>
      <c r="J7" s="15" t="s">
        <v>141</v>
      </c>
      <c r="K7" s="15" t="s">
        <v>275</v>
      </c>
      <c r="L7" s="15" t="s">
        <v>280</v>
      </c>
      <c r="M7" s="15">
        <v>9.2609999999999992</v>
      </c>
      <c r="N7" s="15">
        <v>6.4809999999999999</v>
      </c>
      <c r="O7" s="15">
        <v>0.64800000000000002</v>
      </c>
      <c r="P7" s="15">
        <v>7.2460000000000004</v>
      </c>
      <c r="Q7" s="15">
        <v>4.7839999999999998</v>
      </c>
      <c r="R7" s="15">
        <v>9.7949999999999999</v>
      </c>
      <c r="S7" s="15">
        <v>11.301</v>
      </c>
      <c r="T7" s="15">
        <v>5.0570000000000004</v>
      </c>
      <c r="U7" s="15">
        <v>454557.28399999999</v>
      </c>
      <c r="V7" s="15">
        <v>100</v>
      </c>
    </row>
    <row r="8" spans="1:22" x14ac:dyDescent="0.25">
      <c r="B8" s="15" t="s">
        <v>122</v>
      </c>
      <c r="C8" s="15" t="s">
        <v>272</v>
      </c>
      <c r="D8" s="15" t="s">
        <v>160</v>
      </c>
      <c r="E8" s="15">
        <v>2022</v>
      </c>
      <c r="F8" s="15" t="s">
        <v>162</v>
      </c>
      <c r="G8" s="15" t="s">
        <v>133</v>
      </c>
      <c r="H8" s="15" t="s">
        <v>136</v>
      </c>
      <c r="I8" s="15" t="s">
        <v>139</v>
      </c>
      <c r="J8" s="15" t="s">
        <v>141</v>
      </c>
      <c r="K8" s="15" t="s">
        <v>275</v>
      </c>
      <c r="L8" s="15" t="s">
        <v>276</v>
      </c>
      <c r="M8" s="15">
        <v>8.1000000000000003E-2</v>
      </c>
      <c r="N8" s="15">
        <v>0.05</v>
      </c>
      <c r="O8" s="15">
        <v>4.0000000000000001E-3</v>
      </c>
      <c r="P8" s="15">
        <v>7.1999999999999995E-2</v>
      </c>
      <c r="Q8" s="15">
        <v>4.9000000000000002E-2</v>
      </c>
      <c r="R8" s="15">
        <v>9.1999999999999998E-2</v>
      </c>
      <c r="S8" s="15">
        <v>11.414</v>
      </c>
      <c r="T8" s="15">
        <v>4.9829999999999997</v>
      </c>
      <c r="U8" s="15">
        <v>461882.47600000002</v>
      </c>
      <c r="V8" s="15">
        <v>180</v>
      </c>
    </row>
    <row r="9" spans="1:22" x14ac:dyDescent="0.25">
      <c r="B9" s="15" t="s">
        <v>122</v>
      </c>
      <c r="C9" s="15" t="s">
        <v>272</v>
      </c>
      <c r="D9" s="15" t="s">
        <v>160</v>
      </c>
      <c r="E9" s="15">
        <v>2022</v>
      </c>
      <c r="F9" s="15" t="s">
        <v>162</v>
      </c>
      <c r="G9" s="15" t="s">
        <v>133</v>
      </c>
      <c r="H9" s="15" t="s">
        <v>136</v>
      </c>
      <c r="I9" s="15" t="s">
        <v>139</v>
      </c>
      <c r="J9" s="15" t="s">
        <v>141</v>
      </c>
      <c r="K9" s="15" t="s">
        <v>275</v>
      </c>
      <c r="L9" s="15" t="s">
        <v>277</v>
      </c>
      <c r="M9" s="15">
        <v>8.6999999999999994E-2</v>
      </c>
      <c r="N9" s="15">
        <v>4.5999999999999999E-2</v>
      </c>
      <c r="O9" s="15">
        <v>1E-3</v>
      </c>
      <c r="P9" s="15">
        <v>7.6999999999999999E-2</v>
      </c>
      <c r="Q9" s="15">
        <v>5.6000000000000001E-2</v>
      </c>
      <c r="R9" s="15">
        <v>0.106</v>
      </c>
      <c r="S9" s="15">
        <v>11.233000000000001</v>
      </c>
      <c r="T9" s="15">
        <v>5.1040000000000001</v>
      </c>
      <c r="U9" s="15">
        <v>451186.27299999999</v>
      </c>
      <c r="V9" s="15">
        <v>1400</v>
      </c>
    </row>
    <row r="10" spans="1:22" x14ac:dyDescent="0.25">
      <c r="B10" s="15" t="s">
        <v>122</v>
      </c>
      <c r="C10" s="15" t="s">
        <v>272</v>
      </c>
      <c r="D10" s="15" t="s">
        <v>160</v>
      </c>
      <c r="E10" s="15">
        <v>2022</v>
      </c>
      <c r="F10" s="15" t="s">
        <v>162</v>
      </c>
      <c r="G10" s="15" t="s">
        <v>133</v>
      </c>
      <c r="H10" s="15" t="s">
        <v>136</v>
      </c>
      <c r="I10" s="15" t="s">
        <v>139</v>
      </c>
      <c r="J10" s="15" t="s">
        <v>141</v>
      </c>
      <c r="K10" s="15" t="s">
        <v>275</v>
      </c>
      <c r="L10" s="15" t="s">
        <v>278</v>
      </c>
      <c r="M10" s="15">
        <v>8.8999999999999996E-2</v>
      </c>
      <c r="N10" s="15">
        <v>0.05</v>
      </c>
      <c r="O10" s="15">
        <v>1E-3</v>
      </c>
      <c r="P10" s="15">
        <v>7.8E-2</v>
      </c>
      <c r="Q10" s="15">
        <v>5.7000000000000002E-2</v>
      </c>
      <c r="R10" s="15">
        <v>0.11</v>
      </c>
      <c r="S10" s="15">
        <v>11.297000000000001</v>
      </c>
      <c r="T10" s="15">
        <v>5.0529999999999999</v>
      </c>
      <c r="U10" s="15">
        <v>454262.09</v>
      </c>
      <c r="V10" s="15">
        <v>1820</v>
      </c>
    </row>
    <row r="11" spans="1:22" x14ac:dyDescent="0.25">
      <c r="B11" s="15" t="s">
        <v>122</v>
      </c>
      <c r="C11" s="15" t="s">
        <v>272</v>
      </c>
      <c r="D11" s="15" t="s">
        <v>160</v>
      </c>
      <c r="E11" s="15">
        <v>2022</v>
      </c>
      <c r="F11" s="15" t="s">
        <v>162</v>
      </c>
      <c r="G11" s="15" t="s">
        <v>133</v>
      </c>
      <c r="H11" s="15" t="s">
        <v>136</v>
      </c>
      <c r="I11" s="15" t="s">
        <v>139</v>
      </c>
      <c r="J11" s="15" t="s">
        <v>141</v>
      </c>
      <c r="K11" s="15" t="s">
        <v>275</v>
      </c>
      <c r="L11" s="15" t="s">
        <v>279</v>
      </c>
      <c r="M11" s="15">
        <v>8.7999999999999995E-2</v>
      </c>
      <c r="N11" s="15">
        <v>4.9000000000000002E-2</v>
      </c>
      <c r="O11" s="15">
        <v>2E-3</v>
      </c>
      <c r="P11" s="15">
        <v>7.5999999999999998E-2</v>
      </c>
      <c r="Q11" s="15">
        <v>5.5E-2</v>
      </c>
      <c r="R11" s="15">
        <v>0.107</v>
      </c>
      <c r="S11" s="15">
        <v>11.324999999999999</v>
      </c>
      <c r="T11" s="15">
        <v>5.04</v>
      </c>
      <c r="U11" s="15">
        <v>455387.70400000003</v>
      </c>
      <c r="V11" s="15">
        <v>570</v>
      </c>
    </row>
    <row r="12" spans="1:22" x14ac:dyDescent="0.25">
      <c r="B12" s="15" t="s">
        <v>122</v>
      </c>
      <c r="C12" s="15" t="s">
        <v>272</v>
      </c>
      <c r="D12" s="15" t="s">
        <v>160</v>
      </c>
      <c r="E12" s="15">
        <v>2022</v>
      </c>
      <c r="F12" s="15" t="s">
        <v>162</v>
      </c>
      <c r="G12" s="15" t="s">
        <v>133</v>
      </c>
      <c r="H12" s="15" t="s">
        <v>136</v>
      </c>
      <c r="I12" s="15" t="s">
        <v>139</v>
      </c>
      <c r="J12" s="15" t="s">
        <v>141</v>
      </c>
      <c r="K12" s="15" t="s">
        <v>275</v>
      </c>
      <c r="L12" s="15" t="s">
        <v>280</v>
      </c>
      <c r="M12" s="15">
        <v>9.2999999999999999E-2</v>
      </c>
      <c r="N12" s="15">
        <v>7.6999999999999999E-2</v>
      </c>
      <c r="O12" s="15">
        <v>8.0000000000000002E-3</v>
      </c>
      <c r="P12" s="15">
        <v>7.0999999999999994E-2</v>
      </c>
      <c r="Q12" s="15">
        <v>5.3999999999999999E-2</v>
      </c>
      <c r="R12" s="15">
        <v>0.104</v>
      </c>
      <c r="S12" s="15">
        <v>11.301</v>
      </c>
      <c r="T12" s="15">
        <v>5.0570000000000004</v>
      </c>
      <c r="U12" s="15">
        <v>454557.28399999999</v>
      </c>
      <c r="V12" s="15">
        <v>100</v>
      </c>
    </row>
    <row r="13" spans="1:22" x14ac:dyDescent="0.25">
      <c r="B13" s="15" t="s">
        <v>122</v>
      </c>
      <c r="C13" s="15" t="s">
        <v>273</v>
      </c>
      <c r="D13" s="15" t="s">
        <v>160</v>
      </c>
      <c r="E13" s="15">
        <v>2022</v>
      </c>
      <c r="F13" s="15" t="s">
        <v>162</v>
      </c>
      <c r="G13" s="15" t="s">
        <v>133</v>
      </c>
      <c r="H13" s="15" t="s">
        <v>136</v>
      </c>
      <c r="I13" s="15" t="s">
        <v>139</v>
      </c>
      <c r="J13" s="15" t="s">
        <v>141</v>
      </c>
      <c r="K13" s="15" t="s">
        <v>275</v>
      </c>
      <c r="L13" s="15" t="s">
        <v>276</v>
      </c>
      <c r="M13" s="15">
        <v>3.7029999999999998</v>
      </c>
      <c r="N13" s="15">
        <v>2.4129999999999998</v>
      </c>
      <c r="O13" s="15">
        <v>0.18</v>
      </c>
      <c r="P13" s="15">
        <v>3.048</v>
      </c>
      <c r="Q13" s="15">
        <v>2.2320000000000002</v>
      </c>
      <c r="R13" s="15">
        <v>4.5179999999999998</v>
      </c>
      <c r="S13" s="15">
        <v>11.412000000000001</v>
      </c>
      <c r="T13" s="15">
        <v>4.9870000000000001</v>
      </c>
      <c r="U13" s="15">
        <v>461874.42200000002</v>
      </c>
      <c r="V13" s="15">
        <v>180</v>
      </c>
    </row>
    <row r="14" spans="1:22" x14ac:dyDescent="0.25">
      <c r="B14" s="15" t="s">
        <v>122</v>
      </c>
      <c r="C14" s="15" t="s">
        <v>273</v>
      </c>
      <c r="D14" s="15" t="s">
        <v>160</v>
      </c>
      <c r="E14" s="15">
        <v>2022</v>
      </c>
      <c r="F14" s="15" t="s">
        <v>162</v>
      </c>
      <c r="G14" s="15" t="s">
        <v>133</v>
      </c>
      <c r="H14" s="15" t="s">
        <v>136</v>
      </c>
      <c r="I14" s="15" t="s">
        <v>139</v>
      </c>
      <c r="J14" s="15" t="s">
        <v>141</v>
      </c>
      <c r="K14" s="15" t="s">
        <v>275</v>
      </c>
      <c r="L14" s="15" t="s">
        <v>277</v>
      </c>
      <c r="M14" s="15">
        <v>3.5710000000000002</v>
      </c>
      <c r="N14" s="15">
        <v>1.8520000000000001</v>
      </c>
      <c r="O14" s="15">
        <v>0.05</v>
      </c>
      <c r="P14" s="15">
        <v>3.2290000000000001</v>
      </c>
      <c r="Q14" s="15">
        <v>2.3260000000000001</v>
      </c>
      <c r="R14" s="15">
        <v>4.3120000000000003</v>
      </c>
      <c r="S14" s="15">
        <v>11.237</v>
      </c>
      <c r="T14" s="15">
        <v>5.101</v>
      </c>
      <c r="U14" s="15">
        <v>451523.717</v>
      </c>
      <c r="V14" s="15">
        <v>1370</v>
      </c>
    </row>
    <row r="15" spans="1:22" x14ac:dyDescent="0.25">
      <c r="B15" s="15" t="s">
        <v>122</v>
      </c>
      <c r="C15" s="15" t="s">
        <v>273</v>
      </c>
      <c r="D15" s="15" t="s">
        <v>160</v>
      </c>
      <c r="E15" s="15">
        <v>2022</v>
      </c>
      <c r="F15" s="15" t="s">
        <v>162</v>
      </c>
      <c r="G15" s="15" t="s">
        <v>133</v>
      </c>
      <c r="H15" s="15" t="s">
        <v>136</v>
      </c>
      <c r="I15" s="15" t="s">
        <v>139</v>
      </c>
      <c r="J15" s="15" t="s">
        <v>141</v>
      </c>
      <c r="K15" s="15" t="s">
        <v>275</v>
      </c>
      <c r="L15" s="15" t="s">
        <v>278</v>
      </c>
      <c r="M15" s="15">
        <v>3.7440000000000002</v>
      </c>
      <c r="N15" s="15">
        <v>2.1480000000000001</v>
      </c>
      <c r="O15" s="15">
        <v>5.0999999999999997E-2</v>
      </c>
      <c r="P15" s="15">
        <v>3.2559999999999998</v>
      </c>
      <c r="Q15" s="15">
        <v>2.3490000000000002</v>
      </c>
      <c r="R15" s="15">
        <v>4.5869999999999997</v>
      </c>
      <c r="S15" s="15">
        <v>11.3</v>
      </c>
      <c r="T15" s="15">
        <v>5.0510000000000002</v>
      </c>
      <c r="U15" s="15">
        <v>454407.12</v>
      </c>
      <c r="V15" s="15">
        <v>1780</v>
      </c>
    </row>
    <row r="16" spans="1:22" x14ac:dyDescent="0.25">
      <c r="B16" s="15" t="s">
        <v>122</v>
      </c>
      <c r="C16" s="15" t="s">
        <v>273</v>
      </c>
      <c r="D16" s="15" t="s">
        <v>160</v>
      </c>
      <c r="E16" s="15">
        <v>2022</v>
      </c>
      <c r="F16" s="15" t="s">
        <v>162</v>
      </c>
      <c r="G16" s="15" t="s">
        <v>133</v>
      </c>
      <c r="H16" s="15" t="s">
        <v>136</v>
      </c>
      <c r="I16" s="15" t="s">
        <v>139</v>
      </c>
      <c r="J16" s="15" t="s">
        <v>141</v>
      </c>
      <c r="K16" s="15" t="s">
        <v>275</v>
      </c>
      <c r="L16" s="15" t="s">
        <v>279</v>
      </c>
      <c r="M16" s="15">
        <v>3.8730000000000002</v>
      </c>
      <c r="N16" s="15">
        <v>2.202</v>
      </c>
      <c r="O16" s="15">
        <v>9.2999999999999999E-2</v>
      </c>
      <c r="P16" s="15">
        <v>3.3919999999999999</v>
      </c>
      <c r="Q16" s="15">
        <v>2.4910000000000001</v>
      </c>
      <c r="R16" s="15">
        <v>4.5970000000000004</v>
      </c>
      <c r="S16" s="15">
        <v>11.326000000000001</v>
      </c>
      <c r="T16" s="15">
        <v>5.0380000000000003</v>
      </c>
      <c r="U16" s="15">
        <v>455461.45400000003</v>
      </c>
      <c r="V16" s="15">
        <v>560</v>
      </c>
    </row>
    <row r="17" spans="2:22" x14ac:dyDescent="0.25">
      <c r="B17" s="15" t="s">
        <v>122</v>
      </c>
      <c r="C17" s="15" t="s">
        <v>273</v>
      </c>
      <c r="D17" s="15" t="s">
        <v>160</v>
      </c>
      <c r="E17" s="15">
        <v>2022</v>
      </c>
      <c r="F17" s="15" t="s">
        <v>162</v>
      </c>
      <c r="G17" s="15" t="s">
        <v>133</v>
      </c>
      <c r="H17" s="15" t="s">
        <v>136</v>
      </c>
      <c r="I17" s="15" t="s">
        <v>139</v>
      </c>
      <c r="J17" s="15" t="s">
        <v>141</v>
      </c>
      <c r="K17" s="15" t="s">
        <v>275</v>
      </c>
      <c r="L17" s="15" t="s">
        <v>280</v>
      </c>
      <c r="M17" s="15">
        <v>4.117</v>
      </c>
      <c r="N17" s="15">
        <v>2.3730000000000002</v>
      </c>
      <c r="O17" s="15">
        <v>0.23699999999999999</v>
      </c>
      <c r="P17" s="15">
        <v>3.6080000000000001</v>
      </c>
      <c r="Q17" s="15">
        <v>2.496</v>
      </c>
      <c r="R17" s="15">
        <v>4.7699999999999996</v>
      </c>
      <c r="S17" s="15">
        <v>11.287000000000001</v>
      </c>
      <c r="T17" s="15">
        <v>5.0709999999999997</v>
      </c>
      <c r="U17" s="15">
        <v>454163.16499999998</v>
      </c>
      <c r="V17" s="15">
        <v>100</v>
      </c>
    </row>
    <row r="18" spans="2:22" x14ac:dyDescent="0.25">
      <c r="B18" s="15" t="s">
        <v>136</v>
      </c>
      <c r="C18" s="15" t="s">
        <v>159</v>
      </c>
      <c r="D18" s="15" t="s">
        <v>160</v>
      </c>
      <c r="E18" s="15">
        <v>2022</v>
      </c>
      <c r="F18" s="15" t="s">
        <v>162</v>
      </c>
      <c r="G18" s="15" t="s">
        <v>133</v>
      </c>
      <c r="H18" s="15" t="s">
        <v>136</v>
      </c>
      <c r="I18" s="15" t="s">
        <v>139</v>
      </c>
      <c r="J18" s="15" t="s">
        <v>141</v>
      </c>
      <c r="K18" s="15" t="s">
        <v>275</v>
      </c>
      <c r="L18" s="15" t="s">
        <v>276</v>
      </c>
      <c r="M18" s="15">
        <v>22.266999999999999</v>
      </c>
      <c r="N18" s="15">
        <v>16.172999999999998</v>
      </c>
      <c r="O18" s="15">
        <v>1.367</v>
      </c>
      <c r="P18" s="15">
        <v>17.175999999999998</v>
      </c>
      <c r="Q18" s="15">
        <v>11.66</v>
      </c>
      <c r="R18" s="15">
        <v>29.867999999999999</v>
      </c>
      <c r="S18" s="15">
        <v>11.337999999999999</v>
      </c>
      <c r="T18" s="15">
        <v>5.0330000000000004</v>
      </c>
      <c r="U18" s="15">
        <v>458131.93599999999</v>
      </c>
      <c r="V18" s="15">
        <v>140</v>
      </c>
    </row>
    <row r="19" spans="2:22" x14ac:dyDescent="0.25">
      <c r="B19" s="15" t="s">
        <v>136</v>
      </c>
      <c r="C19" s="15" t="s">
        <v>159</v>
      </c>
      <c r="D19" s="15" t="s">
        <v>160</v>
      </c>
      <c r="E19" s="15">
        <v>2022</v>
      </c>
      <c r="F19" s="15" t="s">
        <v>162</v>
      </c>
      <c r="G19" s="15" t="s">
        <v>133</v>
      </c>
      <c r="H19" s="15" t="s">
        <v>136</v>
      </c>
      <c r="I19" s="15" t="s">
        <v>139</v>
      </c>
      <c r="J19" s="15" t="s">
        <v>141</v>
      </c>
      <c r="K19" s="15" t="s">
        <v>275</v>
      </c>
      <c r="L19" s="15" t="s">
        <v>277</v>
      </c>
      <c r="M19" s="15">
        <v>23.077999999999999</v>
      </c>
      <c r="N19" s="15">
        <v>14.71</v>
      </c>
      <c r="O19" s="15">
        <v>0.41299999999999998</v>
      </c>
      <c r="P19" s="15">
        <v>20.242999999999999</v>
      </c>
      <c r="Q19" s="15">
        <v>13.297000000000001</v>
      </c>
      <c r="R19" s="15">
        <v>29.135000000000002</v>
      </c>
      <c r="S19" s="15">
        <v>11.257999999999999</v>
      </c>
      <c r="T19" s="15">
        <v>5.085</v>
      </c>
      <c r="U19" s="15">
        <v>452143.85499999998</v>
      </c>
      <c r="V19" s="15">
        <v>1270</v>
      </c>
    </row>
    <row r="20" spans="2:22" x14ac:dyDescent="0.25">
      <c r="B20" s="15" t="s">
        <v>136</v>
      </c>
      <c r="C20" s="15" t="s">
        <v>159</v>
      </c>
      <c r="D20" s="15" t="s">
        <v>160</v>
      </c>
      <c r="E20" s="15">
        <v>2022</v>
      </c>
      <c r="F20" s="15" t="s">
        <v>162</v>
      </c>
      <c r="G20" s="15" t="s">
        <v>133</v>
      </c>
      <c r="H20" s="15" t="s">
        <v>136</v>
      </c>
      <c r="I20" s="15" t="s">
        <v>139</v>
      </c>
      <c r="J20" s="15" t="s">
        <v>141</v>
      </c>
      <c r="K20" s="15" t="s">
        <v>275</v>
      </c>
      <c r="L20" s="15" t="s">
        <v>278</v>
      </c>
      <c r="M20" s="15">
        <v>29.373000000000001</v>
      </c>
      <c r="N20" s="15">
        <v>16.594000000000001</v>
      </c>
      <c r="O20" s="15">
        <v>0.40500000000000003</v>
      </c>
      <c r="P20" s="15">
        <v>26.613</v>
      </c>
      <c r="Q20" s="15">
        <v>18.798999999999999</v>
      </c>
      <c r="R20" s="15">
        <v>37.243000000000002</v>
      </c>
      <c r="S20" s="15">
        <v>11.336</v>
      </c>
      <c r="T20" s="15">
        <v>5.0250000000000004</v>
      </c>
      <c r="U20" s="15">
        <v>454945.45400000003</v>
      </c>
      <c r="V20" s="15">
        <v>1680</v>
      </c>
    </row>
    <row r="21" spans="2:22" x14ac:dyDescent="0.25">
      <c r="B21" s="15" t="s">
        <v>136</v>
      </c>
      <c r="C21" s="15" t="s">
        <v>159</v>
      </c>
      <c r="D21" s="15" t="s">
        <v>160</v>
      </c>
      <c r="E21" s="15">
        <v>2022</v>
      </c>
      <c r="F21" s="15" t="s">
        <v>162</v>
      </c>
      <c r="G21" s="15" t="s">
        <v>133</v>
      </c>
      <c r="H21" s="15" t="s">
        <v>136</v>
      </c>
      <c r="I21" s="15" t="s">
        <v>139</v>
      </c>
      <c r="J21" s="15" t="s">
        <v>141</v>
      </c>
      <c r="K21" s="15" t="s">
        <v>275</v>
      </c>
      <c r="L21" s="15" t="s">
        <v>279</v>
      </c>
      <c r="M21" s="15">
        <v>34.322000000000003</v>
      </c>
      <c r="N21" s="15">
        <v>17.738</v>
      </c>
      <c r="O21" s="15">
        <v>0.78500000000000003</v>
      </c>
      <c r="P21" s="15">
        <v>31.283999999999999</v>
      </c>
      <c r="Q21" s="15">
        <v>23.13</v>
      </c>
      <c r="R21" s="15">
        <v>42.017000000000003</v>
      </c>
      <c r="S21" s="15">
        <v>11.374000000000001</v>
      </c>
      <c r="T21" s="15">
        <v>5.0129999999999999</v>
      </c>
      <c r="U21" s="15">
        <v>456782.38699999999</v>
      </c>
      <c r="V21" s="15">
        <v>510</v>
      </c>
    </row>
    <row r="22" spans="2:22" x14ac:dyDescent="0.25">
      <c r="B22" s="15" t="s">
        <v>136</v>
      </c>
      <c r="C22" s="15" t="s">
        <v>159</v>
      </c>
      <c r="D22" s="15" t="s">
        <v>160</v>
      </c>
      <c r="E22" s="15">
        <v>2022</v>
      </c>
      <c r="F22" s="15" t="s">
        <v>162</v>
      </c>
      <c r="G22" s="15" t="s">
        <v>133</v>
      </c>
      <c r="H22" s="15" t="s">
        <v>136</v>
      </c>
      <c r="I22" s="15" t="s">
        <v>139</v>
      </c>
      <c r="J22" s="15" t="s">
        <v>141</v>
      </c>
      <c r="K22" s="15" t="s">
        <v>275</v>
      </c>
      <c r="L22" s="15" t="s">
        <v>280</v>
      </c>
      <c r="M22" s="15">
        <v>34.54</v>
      </c>
      <c r="N22" s="15">
        <v>19.515000000000001</v>
      </c>
      <c r="O22" s="15">
        <v>2.0569999999999999</v>
      </c>
      <c r="P22" s="15">
        <v>28.817</v>
      </c>
      <c r="Q22" s="15">
        <v>20.263999999999999</v>
      </c>
      <c r="R22" s="15">
        <v>50.119</v>
      </c>
      <c r="S22" s="15">
        <v>11.368</v>
      </c>
      <c r="T22" s="15">
        <v>4.9960000000000004</v>
      </c>
      <c r="U22" s="15">
        <v>456189.82400000002</v>
      </c>
      <c r="V22" s="15">
        <v>90</v>
      </c>
    </row>
    <row r="23" spans="2:22" x14ac:dyDescent="0.25">
      <c r="B23" s="15" t="s">
        <v>136</v>
      </c>
      <c r="C23" s="15" t="s">
        <v>272</v>
      </c>
      <c r="D23" s="15" t="s">
        <v>160</v>
      </c>
      <c r="E23" s="15">
        <v>2022</v>
      </c>
      <c r="F23" s="15" t="s">
        <v>162</v>
      </c>
      <c r="G23" s="15" t="s">
        <v>133</v>
      </c>
      <c r="H23" s="15" t="s">
        <v>136</v>
      </c>
      <c r="I23" s="15" t="s">
        <v>139</v>
      </c>
      <c r="J23" s="15" t="s">
        <v>141</v>
      </c>
      <c r="K23" s="15" t="s">
        <v>275</v>
      </c>
      <c r="L23" s="15" t="s">
        <v>276</v>
      </c>
      <c r="M23" s="15">
        <v>0.20399999999999999</v>
      </c>
      <c r="N23" s="15">
        <v>0.111</v>
      </c>
      <c r="O23" s="15">
        <v>8.9999999999999993E-3</v>
      </c>
      <c r="P23" s="15">
        <v>0.184</v>
      </c>
      <c r="Q23" s="15">
        <v>0.13600000000000001</v>
      </c>
      <c r="R23" s="15">
        <v>0.26800000000000002</v>
      </c>
      <c r="S23" s="15">
        <v>11.333</v>
      </c>
      <c r="T23" s="15">
        <v>5.0350000000000001</v>
      </c>
      <c r="U23" s="15">
        <v>458039.864</v>
      </c>
      <c r="V23" s="15">
        <v>140</v>
      </c>
    </row>
    <row r="24" spans="2:22" x14ac:dyDescent="0.25">
      <c r="B24" s="15" t="s">
        <v>136</v>
      </c>
      <c r="C24" s="15" t="s">
        <v>272</v>
      </c>
      <c r="D24" s="15" t="s">
        <v>160</v>
      </c>
      <c r="E24" s="15">
        <v>2022</v>
      </c>
      <c r="F24" s="15" t="s">
        <v>162</v>
      </c>
      <c r="G24" s="15" t="s">
        <v>133</v>
      </c>
      <c r="H24" s="15" t="s">
        <v>136</v>
      </c>
      <c r="I24" s="15" t="s">
        <v>139</v>
      </c>
      <c r="J24" s="15" t="s">
        <v>141</v>
      </c>
      <c r="K24" s="15" t="s">
        <v>275</v>
      </c>
      <c r="L24" s="15" t="s">
        <v>277</v>
      </c>
      <c r="M24" s="15">
        <v>0.27</v>
      </c>
      <c r="N24" s="15">
        <v>0.13300000000000001</v>
      </c>
      <c r="O24" s="15">
        <v>4.0000000000000001E-3</v>
      </c>
      <c r="P24" s="15">
        <v>0.253</v>
      </c>
      <c r="Q24" s="15">
        <v>0.184</v>
      </c>
      <c r="R24" s="15">
        <v>0.33300000000000002</v>
      </c>
      <c r="S24" s="15">
        <v>11.257</v>
      </c>
      <c r="T24" s="15">
        <v>5.0860000000000003</v>
      </c>
      <c r="U24" s="15">
        <v>452088.43</v>
      </c>
      <c r="V24" s="15">
        <v>1270</v>
      </c>
    </row>
    <row r="25" spans="2:22" x14ac:dyDescent="0.25">
      <c r="B25" s="15" t="s">
        <v>136</v>
      </c>
      <c r="C25" s="15" t="s">
        <v>272</v>
      </c>
      <c r="D25" s="15" t="s">
        <v>160</v>
      </c>
      <c r="E25" s="15">
        <v>2022</v>
      </c>
      <c r="F25" s="15" t="s">
        <v>162</v>
      </c>
      <c r="G25" s="15" t="s">
        <v>133</v>
      </c>
      <c r="H25" s="15" t="s">
        <v>136</v>
      </c>
      <c r="I25" s="15" t="s">
        <v>139</v>
      </c>
      <c r="J25" s="15" t="s">
        <v>141</v>
      </c>
      <c r="K25" s="15" t="s">
        <v>275</v>
      </c>
      <c r="L25" s="15" t="s">
        <v>278</v>
      </c>
      <c r="M25" s="15">
        <v>0.313</v>
      </c>
      <c r="N25" s="15">
        <v>0.161</v>
      </c>
      <c r="O25" s="15">
        <v>4.0000000000000001E-3</v>
      </c>
      <c r="P25" s="15">
        <v>0.29499999999999998</v>
      </c>
      <c r="Q25" s="15">
        <v>0.222</v>
      </c>
      <c r="R25" s="15">
        <v>0.38100000000000001</v>
      </c>
      <c r="S25" s="15">
        <v>11.336</v>
      </c>
      <c r="T25" s="15">
        <v>5.0250000000000004</v>
      </c>
      <c r="U25" s="15">
        <v>454945.45400000003</v>
      </c>
      <c r="V25" s="15">
        <v>1680</v>
      </c>
    </row>
    <row r="26" spans="2:22" x14ac:dyDescent="0.25">
      <c r="B26" s="15" t="s">
        <v>136</v>
      </c>
      <c r="C26" s="15" t="s">
        <v>272</v>
      </c>
      <c r="D26" s="15" t="s">
        <v>160</v>
      </c>
      <c r="E26" s="15">
        <v>2022</v>
      </c>
      <c r="F26" s="15" t="s">
        <v>162</v>
      </c>
      <c r="G26" s="15" t="s">
        <v>133</v>
      </c>
      <c r="H26" s="15" t="s">
        <v>136</v>
      </c>
      <c r="I26" s="15" t="s">
        <v>139</v>
      </c>
      <c r="J26" s="15" t="s">
        <v>141</v>
      </c>
      <c r="K26" s="15" t="s">
        <v>275</v>
      </c>
      <c r="L26" s="15" t="s">
        <v>279</v>
      </c>
      <c r="M26" s="15">
        <v>0.33200000000000002</v>
      </c>
      <c r="N26" s="15">
        <v>0.14099999999999999</v>
      </c>
      <c r="O26" s="15">
        <v>6.0000000000000001E-3</v>
      </c>
      <c r="P26" s="15">
        <v>0.317</v>
      </c>
      <c r="Q26" s="15">
        <v>0.23400000000000001</v>
      </c>
      <c r="R26" s="15">
        <v>0.40899999999999997</v>
      </c>
      <c r="S26" s="15">
        <v>11.374000000000001</v>
      </c>
      <c r="T26" s="15">
        <v>5.0129999999999999</v>
      </c>
      <c r="U26" s="15">
        <v>456782.38699999999</v>
      </c>
      <c r="V26" s="15">
        <v>510</v>
      </c>
    </row>
    <row r="27" spans="2:22" x14ac:dyDescent="0.25">
      <c r="B27" s="15" t="s">
        <v>136</v>
      </c>
      <c r="C27" s="15" t="s">
        <v>272</v>
      </c>
      <c r="D27" s="15" t="s">
        <v>160</v>
      </c>
      <c r="E27" s="15">
        <v>2022</v>
      </c>
      <c r="F27" s="15" t="s">
        <v>162</v>
      </c>
      <c r="G27" s="15" t="s">
        <v>133</v>
      </c>
      <c r="H27" s="15" t="s">
        <v>136</v>
      </c>
      <c r="I27" s="15" t="s">
        <v>139</v>
      </c>
      <c r="J27" s="15" t="s">
        <v>141</v>
      </c>
      <c r="K27" s="15" t="s">
        <v>275</v>
      </c>
      <c r="L27" s="15" t="s">
        <v>280</v>
      </c>
      <c r="M27" s="15">
        <v>0.316</v>
      </c>
      <c r="N27" s="15">
        <v>0.14799999999999999</v>
      </c>
      <c r="O27" s="15">
        <v>1.6E-2</v>
      </c>
      <c r="P27" s="15">
        <v>0.29199999999999998</v>
      </c>
      <c r="Q27" s="15">
        <v>0.20100000000000001</v>
      </c>
      <c r="R27" s="15">
        <v>0.41199999999999998</v>
      </c>
      <c r="S27" s="15">
        <v>11.368</v>
      </c>
      <c r="T27" s="15">
        <v>4.9960000000000004</v>
      </c>
      <c r="U27" s="15">
        <v>456189.82400000002</v>
      </c>
      <c r="V27" s="15">
        <v>90</v>
      </c>
    </row>
    <row r="28" spans="2:22" x14ac:dyDescent="0.25">
      <c r="B28" s="15" t="s">
        <v>136</v>
      </c>
      <c r="C28" s="15" t="s">
        <v>273</v>
      </c>
      <c r="D28" s="15" t="s">
        <v>160</v>
      </c>
      <c r="E28" s="15">
        <v>2022</v>
      </c>
      <c r="F28" s="15" t="s">
        <v>162</v>
      </c>
      <c r="G28" s="15" t="s">
        <v>133</v>
      </c>
      <c r="H28" s="15" t="s">
        <v>136</v>
      </c>
      <c r="I28" s="15" t="s">
        <v>139</v>
      </c>
      <c r="J28" s="15" t="s">
        <v>141</v>
      </c>
      <c r="K28" s="15" t="s">
        <v>275</v>
      </c>
      <c r="L28" s="15" t="s">
        <v>276</v>
      </c>
      <c r="M28" s="15">
        <v>10.721</v>
      </c>
      <c r="N28" s="15">
        <v>9.8309999999999995</v>
      </c>
      <c r="O28" s="15">
        <v>0.86199999999999999</v>
      </c>
      <c r="P28" s="15">
        <v>7.8739999999999997</v>
      </c>
      <c r="Q28" s="15">
        <v>5.351</v>
      </c>
      <c r="R28" s="15">
        <v>12.238</v>
      </c>
      <c r="S28" s="15">
        <v>11.329000000000001</v>
      </c>
      <c r="T28" s="15">
        <v>5.04</v>
      </c>
      <c r="U28" s="15">
        <v>458039.64</v>
      </c>
      <c r="V28" s="15">
        <v>130</v>
      </c>
    </row>
    <row r="29" spans="2:22" x14ac:dyDescent="0.25">
      <c r="B29" s="15" t="s">
        <v>136</v>
      </c>
      <c r="C29" s="15" t="s">
        <v>273</v>
      </c>
      <c r="D29" s="15" t="s">
        <v>160</v>
      </c>
      <c r="E29" s="15">
        <v>2022</v>
      </c>
      <c r="F29" s="15" t="s">
        <v>162</v>
      </c>
      <c r="G29" s="15" t="s">
        <v>133</v>
      </c>
      <c r="H29" s="15" t="s">
        <v>136</v>
      </c>
      <c r="I29" s="15" t="s">
        <v>139</v>
      </c>
      <c r="J29" s="15" t="s">
        <v>141</v>
      </c>
      <c r="K29" s="15" t="s">
        <v>275</v>
      </c>
      <c r="L29" s="15" t="s">
        <v>277</v>
      </c>
      <c r="M29" s="15">
        <v>12.116</v>
      </c>
      <c r="N29" s="15">
        <v>8.2010000000000005</v>
      </c>
      <c r="O29" s="15">
        <v>0.23300000000000001</v>
      </c>
      <c r="P29" s="15">
        <v>10.285</v>
      </c>
      <c r="Q29" s="15">
        <v>6.8479999999999999</v>
      </c>
      <c r="R29" s="15">
        <v>15.292999999999999</v>
      </c>
      <c r="S29" s="15">
        <v>11.262</v>
      </c>
      <c r="T29" s="15">
        <v>5.0830000000000002</v>
      </c>
      <c r="U29" s="15">
        <v>452457.14899999998</v>
      </c>
      <c r="V29" s="15">
        <v>1240</v>
      </c>
    </row>
    <row r="30" spans="2:22" x14ac:dyDescent="0.25">
      <c r="B30" s="15" t="s">
        <v>136</v>
      </c>
      <c r="C30" s="15" t="s">
        <v>273</v>
      </c>
      <c r="D30" s="15" t="s">
        <v>160</v>
      </c>
      <c r="E30" s="15">
        <v>2022</v>
      </c>
      <c r="F30" s="15" t="s">
        <v>162</v>
      </c>
      <c r="G30" s="15" t="s">
        <v>133</v>
      </c>
      <c r="H30" s="15" t="s">
        <v>136</v>
      </c>
      <c r="I30" s="15" t="s">
        <v>139</v>
      </c>
      <c r="J30" s="15" t="s">
        <v>141</v>
      </c>
      <c r="K30" s="15" t="s">
        <v>275</v>
      </c>
      <c r="L30" s="15" t="s">
        <v>278</v>
      </c>
      <c r="M30" s="15">
        <v>14.021000000000001</v>
      </c>
      <c r="N30" s="15">
        <v>9.4120000000000008</v>
      </c>
      <c r="O30" s="15">
        <v>0.23200000000000001</v>
      </c>
      <c r="P30" s="15">
        <v>12.003</v>
      </c>
      <c r="Q30" s="15">
        <v>7.7729999999999997</v>
      </c>
      <c r="R30" s="15">
        <v>17.524999999999999</v>
      </c>
      <c r="S30" s="15">
        <v>11.337</v>
      </c>
      <c r="T30" s="15">
        <v>5.0259999999999998</v>
      </c>
      <c r="U30" s="15">
        <v>454946.50799999997</v>
      </c>
      <c r="V30" s="15">
        <v>1650</v>
      </c>
    </row>
    <row r="31" spans="2:22" x14ac:dyDescent="0.25">
      <c r="B31" s="15" t="s">
        <v>136</v>
      </c>
      <c r="C31" s="15" t="s">
        <v>273</v>
      </c>
      <c r="D31" s="15" t="s">
        <v>160</v>
      </c>
      <c r="E31" s="15">
        <v>2022</v>
      </c>
      <c r="F31" s="15" t="s">
        <v>162</v>
      </c>
      <c r="G31" s="15" t="s">
        <v>133</v>
      </c>
      <c r="H31" s="15" t="s">
        <v>136</v>
      </c>
      <c r="I31" s="15" t="s">
        <v>139</v>
      </c>
      <c r="J31" s="15" t="s">
        <v>141</v>
      </c>
      <c r="K31" s="15" t="s">
        <v>275</v>
      </c>
      <c r="L31" s="15" t="s">
        <v>279</v>
      </c>
      <c r="M31" s="15">
        <v>16.164999999999999</v>
      </c>
      <c r="N31" s="15">
        <v>10.58</v>
      </c>
      <c r="O31" s="15">
        <v>0.47299999999999998</v>
      </c>
      <c r="P31" s="15">
        <v>13.711</v>
      </c>
      <c r="Q31" s="15">
        <v>9.0039999999999996</v>
      </c>
      <c r="R31" s="15">
        <v>20.68</v>
      </c>
      <c r="S31" s="15">
        <v>11.372999999999999</v>
      </c>
      <c r="T31" s="15">
        <v>5.0129999999999999</v>
      </c>
      <c r="U31" s="15">
        <v>456799.05200000003</v>
      </c>
      <c r="V31" s="15">
        <v>500</v>
      </c>
    </row>
    <row r="32" spans="2:22" x14ac:dyDescent="0.25">
      <c r="B32" s="15" t="s">
        <v>136</v>
      </c>
      <c r="C32" s="15" t="s">
        <v>273</v>
      </c>
      <c r="D32" s="15" t="s">
        <v>160</v>
      </c>
      <c r="E32" s="15">
        <v>2022</v>
      </c>
      <c r="F32" s="15" t="s">
        <v>162</v>
      </c>
      <c r="G32" s="15" t="s">
        <v>133</v>
      </c>
      <c r="H32" s="15" t="s">
        <v>136</v>
      </c>
      <c r="I32" s="15" t="s">
        <v>139</v>
      </c>
      <c r="J32" s="15" t="s">
        <v>141</v>
      </c>
      <c r="K32" s="15" t="s">
        <v>275</v>
      </c>
      <c r="L32" s="15" t="s">
        <v>280</v>
      </c>
      <c r="M32" s="15">
        <v>16.355</v>
      </c>
      <c r="N32" s="15">
        <v>9.0589999999999993</v>
      </c>
      <c r="O32" s="15">
        <v>0.95499999999999996</v>
      </c>
      <c r="P32" s="15">
        <v>14.935</v>
      </c>
      <c r="Q32" s="15">
        <v>9.8979999999999997</v>
      </c>
      <c r="R32" s="15">
        <v>19.568999999999999</v>
      </c>
      <c r="S32" s="15">
        <v>11.353</v>
      </c>
      <c r="T32" s="15">
        <v>5.0119999999999996</v>
      </c>
      <c r="U32" s="15">
        <v>455593.73800000001</v>
      </c>
      <c r="V32" s="15">
        <v>90</v>
      </c>
    </row>
  </sheetData>
  <mergeCells count="1">
    <mergeCell ref="B1:V1"/>
  </mergeCell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V32"/>
  <sheetViews>
    <sheetView zoomScale="85" zoomScaleNormal="85" workbookViewId="0">
      <selection activeCell="B1" sqref="B1:V1"/>
    </sheetView>
  </sheetViews>
  <sheetFormatPr defaultColWidth="16" defaultRowHeight="15" x14ac:dyDescent="0.25"/>
  <cols>
    <col min="1" max="1" width="22.7109375" style="18" customWidth="1"/>
    <col min="2" max="2" width="19.42578125" style="15" customWidth="1"/>
    <col min="3" max="3" width="17.5703125" style="15" customWidth="1"/>
    <col min="4" max="4" width="16" style="15"/>
    <col min="5" max="5" width="17.5703125" style="15" customWidth="1"/>
    <col min="6" max="6" width="17.28515625" style="15" customWidth="1"/>
    <col min="7" max="7" width="28.140625" style="15" customWidth="1"/>
    <col min="8" max="8" width="27.140625" style="15" customWidth="1"/>
    <col min="9" max="9" width="24.5703125" style="15" customWidth="1"/>
    <col min="10" max="10" width="16" style="15"/>
    <col min="11" max="11" width="24.5703125" style="15" customWidth="1"/>
    <col min="12" max="13" width="16" style="15"/>
    <col min="14" max="14" width="17.7109375" style="15" customWidth="1"/>
    <col min="15" max="15" width="18.85546875" style="15" customWidth="1"/>
    <col min="16" max="16" width="18" style="15" customWidth="1"/>
    <col min="17" max="17" width="16" style="15"/>
    <col min="18" max="18" width="19" style="15" customWidth="1"/>
    <col min="19" max="19" width="16" style="15"/>
    <col min="20" max="20" width="18.7109375" style="15" customWidth="1"/>
    <col min="21" max="21" width="16" style="15"/>
    <col min="22" max="22" width="18.42578125" style="15" customWidth="1"/>
    <col min="23" max="16384" width="16" style="15"/>
  </cols>
  <sheetData>
    <row r="1" spans="1:22" ht="38.25" customHeight="1" x14ac:dyDescent="0.25">
      <c r="A1" s="37" t="str">
        <f>HYPERLINK("#Contents!A1","Return to table of contents")</f>
        <v>Return to table of contents</v>
      </c>
      <c r="B1" s="47" t="s">
        <v>364</v>
      </c>
      <c r="C1" s="47"/>
      <c r="D1" s="47"/>
      <c r="E1" s="47"/>
      <c r="F1" s="47"/>
      <c r="G1" s="47"/>
      <c r="H1" s="47"/>
      <c r="I1" s="47"/>
      <c r="J1" s="47"/>
      <c r="K1" s="47"/>
      <c r="L1" s="47"/>
      <c r="M1" s="47"/>
      <c r="N1" s="47"/>
      <c r="O1" s="47"/>
      <c r="P1" s="47"/>
      <c r="Q1" s="47"/>
      <c r="R1" s="47"/>
      <c r="S1" s="47"/>
      <c r="T1" s="47"/>
      <c r="U1" s="47"/>
      <c r="V1" s="48"/>
    </row>
    <row r="2" spans="1:22" ht="30" x14ac:dyDescent="0.25">
      <c r="A2" s="19"/>
      <c r="B2" s="5" t="s">
        <v>120</v>
      </c>
      <c r="C2" s="5" t="s">
        <v>123</v>
      </c>
      <c r="D2" s="5" t="s">
        <v>126</v>
      </c>
      <c r="E2" s="5" t="s">
        <v>127</v>
      </c>
      <c r="F2" s="5" t="s">
        <v>128</v>
      </c>
      <c r="G2" s="5" t="s">
        <v>131</v>
      </c>
      <c r="H2" s="5" t="s">
        <v>134</v>
      </c>
      <c r="I2" s="5" t="s">
        <v>137</v>
      </c>
      <c r="J2" s="5" t="s">
        <v>140</v>
      </c>
      <c r="K2" s="5" t="s">
        <v>142</v>
      </c>
      <c r="L2" s="5" t="s">
        <v>145</v>
      </c>
      <c r="M2" s="5" t="s">
        <v>147</v>
      </c>
      <c r="N2" s="5" t="s">
        <v>149</v>
      </c>
      <c r="O2" s="5" t="s">
        <v>150</v>
      </c>
      <c r="P2" s="5" t="s">
        <v>151</v>
      </c>
      <c r="Q2" s="5" t="s">
        <v>152</v>
      </c>
      <c r="R2" s="5" t="s">
        <v>153</v>
      </c>
      <c r="S2" s="5" t="s">
        <v>154</v>
      </c>
      <c r="T2" s="5" t="s">
        <v>155</v>
      </c>
      <c r="U2" s="5" t="s">
        <v>156</v>
      </c>
      <c r="V2" s="5" t="s">
        <v>158</v>
      </c>
    </row>
    <row r="3" spans="1:22" x14ac:dyDescent="0.25">
      <c r="A3" s="19"/>
      <c r="B3" s="15" t="s">
        <v>122</v>
      </c>
      <c r="C3" s="15" t="s">
        <v>159</v>
      </c>
      <c r="D3" s="15" t="s">
        <v>160</v>
      </c>
      <c r="E3" s="15">
        <v>2022</v>
      </c>
      <c r="F3" s="15" t="s">
        <v>162</v>
      </c>
      <c r="G3" s="15" t="s">
        <v>133</v>
      </c>
      <c r="H3" s="15" t="s">
        <v>136</v>
      </c>
      <c r="I3" s="15" t="s">
        <v>139</v>
      </c>
      <c r="J3" s="15" t="s">
        <v>141</v>
      </c>
      <c r="K3" s="15" t="s">
        <v>282</v>
      </c>
      <c r="L3" s="15" t="s">
        <v>283</v>
      </c>
      <c r="M3" s="15">
        <v>9.8190000000000008</v>
      </c>
      <c r="N3" s="15">
        <v>5.3959999999999999</v>
      </c>
      <c r="O3" s="15">
        <v>0.17499999999999999</v>
      </c>
      <c r="P3" s="15">
        <v>8.5359999999999996</v>
      </c>
      <c r="Q3" s="15">
        <v>6.3710000000000004</v>
      </c>
      <c r="R3" s="15">
        <v>11.91</v>
      </c>
      <c r="S3" s="15">
        <v>11.358000000000001</v>
      </c>
      <c r="T3" s="15">
        <v>5.0010000000000003</v>
      </c>
      <c r="U3" s="15">
        <v>457116.60200000001</v>
      </c>
      <c r="V3" s="15">
        <v>950</v>
      </c>
    </row>
    <row r="4" spans="1:22" x14ac:dyDescent="0.25">
      <c r="B4" s="15" t="s">
        <v>122</v>
      </c>
      <c r="C4" s="15" t="s">
        <v>159</v>
      </c>
      <c r="D4" s="15" t="s">
        <v>160</v>
      </c>
      <c r="E4" s="15">
        <v>2022</v>
      </c>
      <c r="F4" s="15" t="s">
        <v>162</v>
      </c>
      <c r="G4" s="15" t="s">
        <v>133</v>
      </c>
      <c r="H4" s="15" t="s">
        <v>136</v>
      </c>
      <c r="I4" s="15" t="s">
        <v>139</v>
      </c>
      <c r="J4" s="15" t="s">
        <v>141</v>
      </c>
      <c r="K4" s="15" t="s">
        <v>282</v>
      </c>
      <c r="L4" s="15" t="s">
        <v>284</v>
      </c>
      <c r="M4" s="15">
        <v>12.256</v>
      </c>
      <c r="N4" s="15">
        <v>6.3650000000000002</v>
      </c>
      <c r="O4" s="15">
        <v>0.39500000000000002</v>
      </c>
      <c r="P4" s="15">
        <v>11.021000000000001</v>
      </c>
      <c r="Q4" s="15">
        <v>8.0980000000000008</v>
      </c>
      <c r="R4" s="15">
        <v>14.973000000000001</v>
      </c>
      <c r="S4" s="15">
        <v>11.32</v>
      </c>
      <c r="T4" s="15">
        <v>5.0229999999999997</v>
      </c>
      <c r="U4" s="15">
        <v>457392.40399999998</v>
      </c>
      <c r="V4" s="15">
        <v>260</v>
      </c>
    </row>
    <row r="5" spans="1:22" x14ac:dyDescent="0.25">
      <c r="B5" s="15" t="s">
        <v>122</v>
      </c>
      <c r="C5" s="15" t="s">
        <v>159</v>
      </c>
      <c r="D5" s="15" t="s">
        <v>160</v>
      </c>
      <c r="E5" s="15">
        <v>2022</v>
      </c>
      <c r="F5" s="15" t="s">
        <v>162</v>
      </c>
      <c r="G5" s="15" t="s">
        <v>133</v>
      </c>
      <c r="H5" s="15" t="s">
        <v>136</v>
      </c>
      <c r="I5" s="15" t="s">
        <v>139</v>
      </c>
      <c r="J5" s="15" t="s">
        <v>141</v>
      </c>
      <c r="K5" s="15" t="s">
        <v>282</v>
      </c>
      <c r="L5" s="15" t="s">
        <v>285</v>
      </c>
      <c r="M5" s="15">
        <v>4.4059999999999997</v>
      </c>
      <c r="N5" s="15">
        <v>2.39</v>
      </c>
      <c r="O5" s="15">
        <v>0.13600000000000001</v>
      </c>
      <c r="P5" s="15">
        <v>3.8809999999999998</v>
      </c>
      <c r="Q5" s="15">
        <v>2.8250000000000002</v>
      </c>
      <c r="R5" s="15">
        <v>5.2080000000000002</v>
      </c>
      <c r="S5" s="15">
        <v>11.395</v>
      </c>
      <c r="T5" s="15">
        <v>4.9880000000000004</v>
      </c>
      <c r="U5" s="15">
        <v>458224.06300000002</v>
      </c>
      <c r="V5" s="15">
        <v>310</v>
      </c>
    </row>
    <row r="6" spans="1:22" x14ac:dyDescent="0.25">
      <c r="B6" s="15" t="s">
        <v>122</v>
      </c>
      <c r="C6" s="15" t="s">
        <v>159</v>
      </c>
      <c r="D6" s="15" t="s">
        <v>160</v>
      </c>
      <c r="E6" s="15">
        <v>2022</v>
      </c>
      <c r="F6" s="15" t="s">
        <v>162</v>
      </c>
      <c r="G6" s="15" t="s">
        <v>133</v>
      </c>
      <c r="H6" s="15" t="s">
        <v>136</v>
      </c>
      <c r="I6" s="15" t="s">
        <v>139</v>
      </c>
      <c r="J6" s="15" t="s">
        <v>141</v>
      </c>
      <c r="K6" s="15" t="s">
        <v>282</v>
      </c>
      <c r="L6" s="15" t="s">
        <v>286</v>
      </c>
      <c r="M6" s="15">
        <v>6.8890000000000002</v>
      </c>
      <c r="N6" s="15">
        <v>3.8330000000000002</v>
      </c>
      <c r="O6" s="15">
        <v>7.8E-2</v>
      </c>
      <c r="P6" s="15">
        <v>6.0869999999999997</v>
      </c>
      <c r="Q6" s="15">
        <v>4.2670000000000003</v>
      </c>
      <c r="R6" s="15">
        <v>8.4730000000000008</v>
      </c>
      <c r="S6" s="15">
        <v>11.238</v>
      </c>
      <c r="T6" s="15">
        <v>5.1059999999999999</v>
      </c>
      <c r="U6" s="15">
        <v>451377.16100000002</v>
      </c>
      <c r="V6" s="15">
        <v>2410</v>
      </c>
    </row>
    <row r="7" spans="1:22" x14ac:dyDescent="0.25">
      <c r="B7" s="15" t="s">
        <v>122</v>
      </c>
      <c r="C7" s="15" t="s">
        <v>159</v>
      </c>
      <c r="D7" s="15" t="s">
        <v>160</v>
      </c>
      <c r="E7" s="15">
        <v>2022</v>
      </c>
      <c r="F7" s="15" t="s">
        <v>162</v>
      </c>
      <c r="G7" s="15" t="s">
        <v>133</v>
      </c>
      <c r="H7" s="15" t="s">
        <v>136</v>
      </c>
      <c r="I7" s="15" t="s">
        <v>139</v>
      </c>
      <c r="J7" s="15" t="s">
        <v>141</v>
      </c>
      <c r="K7" s="15" t="s">
        <v>282</v>
      </c>
      <c r="L7" s="15" t="s">
        <v>287</v>
      </c>
      <c r="M7" s="15">
        <v>15.352</v>
      </c>
      <c r="N7" s="15">
        <v>8.0579999999999998</v>
      </c>
      <c r="O7" s="15">
        <v>0.70699999999999996</v>
      </c>
      <c r="P7" s="15">
        <v>12.835000000000001</v>
      </c>
      <c r="Q7" s="15">
        <v>9.141</v>
      </c>
      <c r="R7" s="15">
        <v>19.895</v>
      </c>
      <c r="S7" s="15">
        <v>11.286</v>
      </c>
      <c r="T7" s="15">
        <v>5.0430000000000001</v>
      </c>
      <c r="U7" s="15">
        <v>454152.95500000002</v>
      </c>
      <c r="V7" s="15">
        <v>130</v>
      </c>
    </row>
    <row r="8" spans="1:22" x14ac:dyDescent="0.25">
      <c r="B8" s="15" t="s">
        <v>122</v>
      </c>
      <c r="C8" s="15" t="s">
        <v>272</v>
      </c>
      <c r="D8" s="15" t="s">
        <v>160</v>
      </c>
      <c r="E8" s="15">
        <v>2022</v>
      </c>
      <c r="F8" s="15" t="s">
        <v>162</v>
      </c>
      <c r="G8" s="15" t="s">
        <v>133</v>
      </c>
      <c r="H8" s="15" t="s">
        <v>136</v>
      </c>
      <c r="I8" s="15" t="s">
        <v>139</v>
      </c>
      <c r="J8" s="15" t="s">
        <v>141</v>
      </c>
      <c r="K8" s="15" t="s">
        <v>282</v>
      </c>
      <c r="L8" s="15" t="s">
        <v>283</v>
      </c>
      <c r="M8" s="15">
        <v>8.2000000000000003E-2</v>
      </c>
      <c r="N8" s="15">
        <v>4.4999999999999998E-2</v>
      </c>
      <c r="O8" s="15">
        <v>1E-3</v>
      </c>
      <c r="P8" s="15">
        <v>7.1999999999999995E-2</v>
      </c>
      <c r="Q8" s="15">
        <v>5.2999999999999999E-2</v>
      </c>
      <c r="R8" s="15">
        <v>0.1</v>
      </c>
      <c r="S8" s="15">
        <v>11.358000000000001</v>
      </c>
      <c r="T8" s="15">
        <v>5.0010000000000003</v>
      </c>
      <c r="U8" s="15">
        <v>457116.60200000001</v>
      </c>
      <c r="V8" s="15">
        <v>950</v>
      </c>
    </row>
    <row r="9" spans="1:22" x14ac:dyDescent="0.25">
      <c r="B9" s="15" t="s">
        <v>122</v>
      </c>
      <c r="C9" s="15" t="s">
        <v>272</v>
      </c>
      <c r="D9" s="15" t="s">
        <v>160</v>
      </c>
      <c r="E9" s="15">
        <v>2022</v>
      </c>
      <c r="F9" s="15" t="s">
        <v>162</v>
      </c>
      <c r="G9" s="15" t="s">
        <v>133</v>
      </c>
      <c r="H9" s="15" t="s">
        <v>136</v>
      </c>
      <c r="I9" s="15" t="s">
        <v>139</v>
      </c>
      <c r="J9" s="15" t="s">
        <v>141</v>
      </c>
      <c r="K9" s="15" t="s">
        <v>282</v>
      </c>
      <c r="L9" s="15" t="s">
        <v>284</v>
      </c>
      <c r="M9" s="15">
        <v>7.2999999999999995E-2</v>
      </c>
      <c r="N9" s="15">
        <v>3.7999999999999999E-2</v>
      </c>
      <c r="O9" s="15">
        <v>2E-3</v>
      </c>
      <c r="P9" s="15">
        <v>6.6000000000000003E-2</v>
      </c>
      <c r="Q9" s="15">
        <v>4.5999999999999999E-2</v>
      </c>
      <c r="R9" s="15">
        <v>8.7999999999999995E-2</v>
      </c>
      <c r="S9" s="15">
        <v>11.32</v>
      </c>
      <c r="T9" s="15">
        <v>5.0229999999999997</v>
      </c>
      <c r="U9" s="15">
        <v>457392.40399999998</v>
      </c>
      <c r="V9" s="15">
        <v>260</v>
      </c>
    </row>
    <row r="10" spans="1:22" x14ac:dyDescent="0.25">
      <c r="B10" s="15" t="s">
        <v>122</v>
      </c>
      <c r="C10" s="15" t="s">
        <v>272</v>
      </c>
      <c r="D10" s="15" t="s">
        <v>160</v>
      </c>
      <c r="E10" s="15">
        <v>2022</v>
      </c>
      <c r="F10" s="15" t="s">
        <v>162</v>
      </c>
      <c r="G10" s="15" t="s">
        <v>133</v>
      </c>
      <c r="H10" s="15" t="s">
        <v>136</v>
      </c>
      <c r="I10" s="15" t="s">
        <v>139</v>
      </c>
      <c r="J10" s="15" t="s">
        <v>141</v>
      </c>
      <c r="K10" s="15" t="s">
        <v>282</v>
      </c>
      <c r="L10" s="15" t="s">
        <v>285</v>
      </c>
      <c r="M10" s="15">
        <v>0.105</v>
      </c>
      <c r="N10" s="15">
        <v>0.06</v>
      </c>
      <c r="O10" s="15">
        <v>3.0000000000000001E-3</v>
      </c>
      <c r="P10" s="15">
        <v>0.09</v>
      </c>
      <c r="Q10" s="15">
        <v>6.7000000000000004E-2</v>
      </c>
      <c r="R10" s="15">
        <v>0.12</v>
      </c>
      <c r="S10" s="15">
        <v>11.391</v>
      </c>
      <c r="T10" s="15">
        <v>4.9930000000000003</v>
      </c>
      <c r="U10" s="15">
        <v>458064.33100000001</v>
      </c>
      <c r="V10" s="15">
        <v>310</v>
      </c>
    </row>
    <row r="11" spans="1:22" x14ac:dyDescent="0.25">
      <c r="B11" s="15" t="s">
        <v>122</v>
      </c>
      <c r="C11" s="15" t="s">
        <v>272</v>
      </c>
      <c r="D11" s="15" t="s">
        <v>160</v>
      </c>
      <c r="E11" s="15">
        <v>2022</v>
      </c>
      <c r="F11" s="15" t="s">
        <v>162</v>
      </c>
      <c r="G11" s="15" t="s">
        <v>133</v>
      </c>
      <c r="H11" s="15" t="s">
        <v>136</v>
      </c>
      <c r="I11" s="15" t="s">
        <v>139</v>
      </c>
      <c r="J11" s="15" t="s">
        <v>141</v>
      </c>
      <c r="K11" s="15" t="s">
        <v>282</v>
      </c>
      <c r="L11" s="15" t="s">
        <v>286</v>
      </c>
      <c r="M11" s="15">
        <v>9.0999999999999998E-2</v>
      </c>
      <c r="N11" s="15">
        <v>0.05</v>
      </c>
      <c r="O11" s="15">
        <v>1E-3</v>
      </c>
      <c r="P11" s="15">
        <v>0.08</v>
      </c>
      <c r="Q11" s="15">
        <v>5.8999999999999997E-2</v>
      </c>
      <c r="R11" s="15">
        <v>0.111</v>
      </c>
      <c r="S11" s="15">
        <v>11.238</v>
      </c>
      <c r="T11" s="15">
        <v>5.1059999999999999</v>
      </c>
      <c r="U11" s="15">
        <v>451377.16100000002</v>
      </c>
      <c r="V11" s="15">
        <v>2410</v>
      </c>
    </row>
    <row r="12" spans="1:22" x14ac:dyDescent="0.25">
      <c r="B12" s="15" t="s">
        <v>122</v>
      </c>
      <c r="C12" s="15" t="s">
        <v>272</v>
      </c>
      <c r="D12" s="15" t="s">
        <v>160</v>
      </c>
      <c r="E12" s="15">
        <v>2022</v>
      </c>
      <c r="F12" s="15" t="s">
        <v>162</v>
      </c>
      <c r="G12" s="15" t="s">
        <v>133</v>
      </c>
      <c r="H12" s="15" t="s">
        <v>136</v>
      </c>
      <c r="I12" s="15" t="s">
        <v>139</v>
      </c>
      <c r="J12" s="15" t="s">
        <v>141</v>
      </c>
      <c r="K12" s="15" t="s">
        <v>282</v>
      </c>
      <c r="L12" s="15" t="s">
        <v>287</v>
      </c>
      <c r="M12" s="15">
        <v>6.2E-2</v>
      </c>
      <c r="N12" s="15">
        <v>0.03</v>
      </c>
      <c r="O12" s="15">
        <v>3.0000000000000001E-3</v>
      </c>
      <c r="P12" s="15">
        <v>5.2999999999999999E-2</v>
      </c>
      <c r="Q12" s="15">
        <v>4.1000000000000002E-2</v>
      </c>
      <c r="R12" s="15">
        <v>7.9000000000000001E-2</v>
      </c>
      <c r="S12" s="15">
        <v>11.286</v>
      </c>
      <c r="T12" s="15">
        <v>5.0430000000000001</v>
      </c>
      <c r="U12" s="15">
        <v>454152.95500000002</v>
      </c>
      <c r="V12" s="15">
        <v>130</v>
      </c>
    </row>
    <row r="13" spans="1:22" x14ac:dyDescent="0.25">
      <c r="B13" s="15" t="s">
        <v>122</v>
      </c>
      <c r="C13" s="15" t="s">
        <v>273</v>
      </c>
      <c r="D13" s="15" t="s">
        <v>160</v>
      </c>
      <c r="E13" s="15">
        <v>2022</v>
      </c>
      <c r="F13" s="15" t="s">
        <v>162</v>
      </c>
      <c r="G13" s="15" t="s">
        <v>133</v>
      </c>
      <c r="H13" s="15" t="s">
        <v>136</v>
      </c>
      <c r="I13" s="15" t="s">
        <v>139</v>
      </c>
      <c r="J13" s="15" t="s">
        <v>141</v>
      </c>
      <c r="K13" s="15" t="s">
        <v>282</v>
      </c>
      <c r="L13" s="15" t="s">
        <v>283</v>
      </c>
      <c r="M13" s="15">
        <v>3.915</v>
      </c>
      <c r="N13" s="15">
        <v>2.25</v>
      </c>
      <c r="O13" s="15">
        <v>7.2999999999999995E-2</v>
      </c>
      <c r="P13" s="15">
        <v>3.4180000000000001</v>
      </c>
      <c r="Q13" s="15">
        <v>2.5219999999999998</v>
      </c>
      <c r="R13" s="15">
        <v>4.6509999999999998</v>
      </c>
      <c r="S13" s="15">
        <v>11.36</v>
      </c>
      <c r="T13" s="15">
        <v>5</v>
      </c>
      <c r="U13" s="15">
        <v>457283.06900000002</v>
      </c>
      <c r="V13" s="15">
        <v>940</v>
      </c>
    </row>
    <row r="14" spans="1:22" x14ac:dyDescent="0.25">
      <c r="B14" s="15" t="s">
        <v>122</v>
      </c>
      <c r="C14" s="15" t="s">
        <v>273</v>
      </c>
      <c r="D14" s="15" t="s">
        <v>160</v>
      </c>
      <c r="E14" s="15">
        <v>2022</v>
      </c>
      <c r="F14" s="15" t="s">
        <v>162</v>
      </c>
      <c r="G14" s="15" t="s">
        <v>133</v>
      </c>
      <c r="H14" s="15" t="s">
        <v>136</v>
      </c>
      <c r="I14" s="15" t="s">
        <v>139</v>
      </c>
      <c r="J14" s="15" t="s">
        <v>141</v>
      </c>
      <c r="K14" s="15" t="s">
        <v>282</v>
      </c>
      <c r="L14" s="15" t="s">
        <v>284</v>
      </c>
      <c r="M14" s="15">
        <v>4.5389999999999997</v>
      </c>
      <c r="N14" s="15">
        <v>2.339</v>
      </c>
      <c r="O14" s="15">
        <v>0.14499999999999999</v>
      </c>
      <c r="P14" s="15">
        <v>3.9870000000000001</v>
      </c>
      <c r="Q14" s="15">
        <v>2.9670000000000001</v>
      </c>
      <c r="R14" s="15">
        <v>5.556</v>
      </c>
      <c r="S14" s="15">
        <v>11.319000000000001</v>
      </c>
      <c r="T14" s="15">
        <v>5.0209999999999999</v>
      </c>
      <c r="U14" s="15">
        <v>457599.86800000002</v>
      </c>
      <c r="V14" s="15">
        <v>260</v>
      </c>
    </row>
    <row r="15" spans="1:22" x14ac:dyDescent="0.25">
      <c r="B15" s="15" t="s">
        <v>122</v>
      </c>
      <c r="C15" s="15" t="s">
        <v>273</v>
      </c>
      <c r="D15" s="15" t="s">
        <v>160</v>
      </c>
      <c r="E15" s="15">
        <v>2022</v>
      </c>
      <c r="F15" s="15" t="s">
        <v>162</v>
      </c>
      <c r="G15" s="15" t="s">
        <v>133</v>
      </c>
      <c r="H15" s="15" t="s">
        <v>136</v>
      </c>
      <c r="I15" s="15" t="s">
        <v>139</v>
      </c>
      <c r="J15" s="15" t="s">
        <v>141</v>
      </c>
      <c r="K15" s="15" t="s">
        <v>282</v>
      </c>
      <c r="L15" s="15" t="s">
        <v>285</v>
      </c>
      <c r="M15" s="15">
        <v>3.3690000000000002</v>
      </c>
      <c r="N15" s="15">
        <v>1.54</v>
      </c>
      <c r="O15" s="15">
        <v>8.8999999999999996E-2</v>
      </c>
      <c r="P15" s="15">
        <v>3.06</v>
      </c>
      <c r="Q15" s="15">
        <v>2.2759999999999998</v>
      </c>
      <c r="R15" s="15">
        <v>4.1159999999999997</v>
      </c>
      <c r="S15" s="15">
        <v>11.398</v>
      </c>
      <c r="T15" s="15">
        <v>4.9859999999999998</v>
      </c>
      <c r="U15" s="15">
        <v>458650.64</v>
      </c>
      <c r="V15" s="15">
        <v>300</v>
      </c>
    </row>
    <row r="16" spans="1:22" x14ac:dyDescent="0.25">
      <c r="B16" s="15" t="s">
        <v>122</v>
      </c>
      <c r="C16" s="15" t="s">
        <v>273</v>
      </c>
      <c r="D16" s="15" t="s">
        <v>160</v>
      </c>
      <c r="E16" s="15">
        <v>2022</v>
      </c>
      <c r="F16" s="15" t="s">
        <v>162</v>
      </c>
      <c r="G16" s="15" t="s">
        <v>133</v>
      </c>
      <c r="H16" s="15" t="s">
        <v>136</v>
      </c>
      <c r="I16" s="15" t="s">
        <v>139</v>
      </c>
      <c r="J16" s="15" t="s">
        <v>141</v>
      </c>
      <c r="K16" s="15" t="s">
        <v>282</v>
      </c>
      <c r="L16" s="15" t="s">
        <v>286</v>
      </c>
      <c r="M16" s="15">
        <v>3.4769999999999999</v>
      </c>
      <c r="N16" s="15">
        <v>1.8680000000000001</v>
      </c>
      <c r="O16" s="15">
        <v>3.9E-2</v>
      </c>
      <c r="P16" s="15">
        <v>3.097</v>
      </c>
      <c r="Q16" s="15">
        <v>2.2149999999999999</v>
      </c>
      <c r="R16" s="15">
        <v>4.2320000000000002</v>
      </c>
      <c r="S16" s="15">
        <v>11.239000000000001</v>
      </c>
      <c r="T16" s="15">
        <v>5.1059999999999999</v>
      </c>
      <c r="U16" s="15">
        <v>451476.04700000002</v>
      </c>
      <c r="V16" s="15">
        <v>2350</v>
      </c>
    </row>
    <row r="17" spans="2:22" x14ac:dyDescent="0.25">
      <c r="B17" s="15" t="s">
        <v>122</v>
      </c>
      <c r="C17" s="15" t="s">
        <v>273</v>
      </c>
      <c r="D17" s="15" t="s">
        <v>160</v>
      </c>
      <c r="E17" s="15">
        <v>2022</v>
      </c>
      <c r="F17" s="15" t="s">
        <v>162</v>
      </c>
      <c r="G17" s="15" t="s">
        <v>133</v>
      </c>
      <c r="H17" s="15" t="s">
        <v>136</v>
      </c>
      <c r="I17" s="15" t="s">
        <v>139</v>
      </c>
      <c r="J17" s="15" t="s">
        <v>141</v>
      </c>
      <c r="K17" s="15" t="s">
        <v>282</v>
      </c>
      <c r="L17" s="15" t="s">
        <v>287</v>
      </c>
      <c r="M17" s="15">
        <v>5.6390000000000002</v>
      </c>
      <c r="N17" s="15">
        <v>3.202</v>
      </c>
      <c r="O17" s="15">
        <v>0.28100000000000003</v>
      </c>
      <c r="P17" s="15">
        <v>4.6420000000000003</v>
      </c>
      <c r="Q17" s="15">
        <v>3.3239999999999998</v>
      </c>
      <c r="R17" s="15">
        <v>7.0110000000000001</v>
      </c>
      <c r="S17" s="15">
        <v>11.298999999999999</v>
      </c>
      <c r="T17" s="15">
        <v>5.0309999999999997</v>
      </c>
      <c r="U17" s="15">
        <v>454723.33100000001</v>
      </c>
      <c r="V17" s="15">
        <v>130</v>
      </c>
    </row>
    <row r="18" spans="2:22" x14ac:dyDescent="0.25">
      <c r="B18" s="15" t="s">
        <v>136</v>
      </c>
      <c r="C18" s="15" t="s">
        <v>159</v>
      </c>
      <c r="D18" s="15" t="s">
        <v>160</v>
      </c>
      <c r="E18" s="15">
        <v>2022</v>
      </c>
      <c r="F18" s="15" t="s">
        <v>162</v>
      </c>
      <c r="G18" s="15" t="s">
        <v>133</v>
      </c>
      <c r="H18" s="15" t="s">
        <v>136</v>
      </c>
      <c r="I18" s="15" t="s">
        <v>139</v>
      </c>
      <c r="J18" s="15" t="s">
        <v>141</v>
      </c>
      <c r="K18" s="15" t="s">
        <v>282</v>
      </c>
      <c r="L18" s="15" t="s">
        <v>283</v>
      </c>
      <c r="M18" s="15">
        <v>34.180999999999997</v>
      </c>
      <c r="N18" s="15">
        <v>14.305999999999999</v>
      </c>
      <c r="O18" s="15">
        <v>0.48199999999999998</v>
      </c>
      <c r="P18" s="15">
        <v>33.115000000000002</v>
      </c>
      <c r="Q18" s="15">
        <v>24.701000000000001</v>
      </c>
      <c r="R18" s="15">
        <v>41.985999999999997</v>
      </c>
      <c r="S18" s="15">
        <v>11.397</v>
      </c>
      <c r="T18" s="15">
        <v>4.9729999999999999</v>
      </c>
      <c r="U18" s="15">
        <v>458296.37300000002</v>
      </c>
      <c r="V18" s="15">
        <v>880</v>
      </c>
    </row>
    <row r="19" spans="2:22" x14ac:dyDescent="0.25">
      <c r="B19" s="15" t="s">
        <v>136</v>
      </c>
      <c r="C19" s="15" t="s">
        <v>159</v>
      </c>
      <c r="D19" s="15" t="s">
        <v>160</v>
      </c>
      <c r="E19" s="15">
        <v>2022</v>
      </c>
      <c r="F19" s="15" t="s">
        <v>162</v>
      </c>
      <c r="G19" s="15" t="s">
        <v>133</v>
      </c>
      <c r="H19" s="15" t="s">
        <v>136</v>
      </c>
      <c r="I19" s="15" t="s">
        <v>139</v>
      </c>
      <c r="J19" s="15" t="s">
        <v>141</v>
      </c>
      <c r="K19" s="15" t="s">
        <v>282</v>
      </c>
      <c r="L19" s="15" t="s">
        <v>284</v>
      </c>
      <c r="M19" s="15">
        <v>44.944000000000003</v>
      </c>
      <c r="N19" s="15">
        <v>18.091999999999999</v>
      </c>
      <c r="O19" s="15">
        <v>1.1930000000000001</v>
      </c>
      <c r="P19" s="15">
        <v>43.374000000000002</v>
      </c>
      <c r="Q19" s="15">
        <v>31.966999999999999</v>
      </c>
      <c r="R19" s="15">
        <v>56.954000000000001</v>
      </c>
      <c r="S19" s="15">
        <v>11.345000000000001</v>
      </c>
      <c r="T19" s="15">
        <v>4.9969999999999999</v>
      </c>
      <c r="U19" s="15">
        <v>458694.00799999997</v>
      </c>
      <c r="V19" s="15">
        <v>230</v>
      </c>
    </row>
    <row r="20" spans="2:22" x14ac:dyDescent="0.25">
      <c r="B20" s="15" t="s">
        <v>136</v>
      </c>
      <c r="C20" s="15" t="s">
        <v>159</v>
      </c>
      <c r="D20" s="15" t="s">
        <v>160</v>
      </c>
      <c r="E20" s="15">
        <v>2022</v>
      </c>
      <c r="F20" s="15" t="s">
        <v>162</v>
      </c>
      <c r="G20" s="15" t="s">
        <v>133</v>
      </c>
      <c r="H20" s="15" t="s">
        <v>136</v>
      </c>
      <c r="I20" s="15" t="s">
        <v>139</v>
      </c>
      <c r="J20" s="15" t="s">
        <v>141</v>
      </c>
      <c r="K20" s="15" t="s">
        <v>282</v>
      </c>
      <c r="L20" s="15" t="s">
        <v>285</v>
      </c>
      <c r="M20" s="15">
        <v>14.167999999999999</v>
      </c>
      <c r="N20" s="15">
        <v>9.5449999999999999</v>
      </c>
      <c r="O20" s="15">
        <v>0.59199999999999997</v>
      </c>
      <c r="P20" s="15">
        <v>11.917</v>
      </c>
      <c r="Q20" s="15">
        <v>8.0549999999999997</v>
      </c>
      <c r="R20" s="15">
        <v>17.609000000000002</v>
      </c>
      <c r="S20" s="15">
        <v>11.378</v>
      </c>
      <c r="T20" s="15">
        <v>4.9989999999999997</v>
      </c>
      <c r="U20" s="15">
        <v>457369.02600000001</v>
      </c>
      <c r="V20" s="15">
        <v>260</v>
      </c>
    </row>
    <row r="21" spans="2:22" x14ac:dyDescent="0.25">
      <c r="B21" s="15" t="s">
        <v>136</v>
      </c>
      <c r="C21" s="15" t="s">
        <v>159</v>
      </c>
      <c r="D21" s="15" t="s">
        <v>160</v>
      </c>
      <c r="E21" s="15">
        <v>2022</v>
      </c>
      <c r="F21" s="15" t="s">
        <v>162</v>
      </c>
      <c r="G21" s="15" t="s">
        <v>133</v>
      </c>
      <c r="H21" s="15" t="s">
        <v>136</v>
      </c>
      <c r="I21" s="15" t="s">
        <v>139</v>
      </c>
      <c r="J21" s="15" t="s">
        <v>141</v>
      </c>
      <c r="K21" s="15" t="s">
        <v>282</v>
      </c>
      <c r="L21" s="15" t="s">
        <v>286</v>
      </c>
      <c r="M21" s="15">
        <v>23.007999999999999</v>
      </c>
      <c r="N21" s="15">
        <v>11.331</v>
      </c>
      <c r="O21" s="15">
        <v>0.24199999999999999</v>
      </c>
      <c r="P21" s="15">
        <v>21.617999999999999</v>
      </c>
      <c r="Q21" s="15">
        <v>15.177</v>
      </c>
      <c r="R21" s="15">
        <v>28.792999999999999</v>
      </c>
      <c r="S21" s="15">
        <v>11.27</v>
      </c>
      <c r="T21" s="15">
        <v>5.0839999999999996</v>
      </c>
      <c r="U21" s="15">
        <v>452001.647</v>
      </c>
      <c r="V21" s="15">
        <v>2200</v>
      </c>
    </row>
    <row r="22" spans="2:22" x14ac:dyDescent="0.25">
      <c r="B22" s="15" t="s">
        <v>136</v>
      </c>
      <c r="C22" s="15" t="s">
        <v>159</v>
      </c>
      <c r="D22" s="15" t="s">
        <v>160</v>
      </c>
      <c r="E22" s="15">
        <v>2022</v>
      </c>
      <c r="F22" s="15" t="s">
        <v>162</v>
      </c>
      <c r="G22" s="15" t="s">
        <v>133</v>
      </c>
      <c r="H22" s="15" t="s">
        <v>136</v>
      </c>
      <c r="I22" s="15" t="s">
        <v>139</v>
      </c>
      <c r="J22" s="15" t="s">
        <v>141</v>
      </c>
      <c r="K22" s="15" t="s">
        <v>282</v>
      </c>
      <c r="L22" s="15" t="s">
        <v>287</v>
      </c>
      <c r="M22" s="15">
        <v>63.204999999999998</v>
      </c>
      <c r="N22" s="15">
        <v>31.050999999999998</v>
      </c>
      <c r="O22" s="15">
        <v>2.835</v>
      </c>
      <c r="P22" s="15">
        <v>57.188000000000002</v>
      </c>
      <c r="Q22" s="15">
        <v>38.270000000000003</v>
      </c>
      <c r="R22" s="15">
        <v>80.622</v>
      </c>
      <c r="S22" s="15">
        <v>11.348000000000001</v>
      </c>
      <c r="T22" s="15">
        <v>5.0039999999999996</v>
      </c>
      <c r="U22" s="15">
        <v>454631.647</v>
      </c>
      <c r="V22" s="15">
        <v>120</v>
      </c>
    </row>
    <row r="23" spans="2:22" x14ac:dyDescent="0.25">
      <c r="B23" s="15" t="s">
        <v>136</v>
      </c>
      <c r="C23" s="15" t="s">
        <v>272</v>
      </c>
      <c r="D23" s="15" t="s">
        <v>160</v>
      </c>
      <c r="E23" s="15">
        <v>2022</v>
      </c>
      <c r="F23" s="15" t="s">
        <v>162</v>
      </c>
      <c r="G23" s="15" t="s">
        <v>133</v>
      </c>
      <c r="H23" s="15" t="s">
        <v>136</v>
      </c>
      <c r="I23" s="15" t="s">
        <v>139</v>
      </c>
      <c r="J23" s="15" t="s">
        <v>141</v>
      </c>
      <c r="K23" s="15" t="s">
        <v>282</v>
      </c>
      <c r="L23" s="15" t="s">
        <v>283</v>
      </c>
      <c r="M23" s="15">
        <v>0.28599999999999998</v>
      </c>
      <c r="N23" s="15">
        <v>0.115</v>
      </c>
      <c r="O23" s="15">
        <v>4.0000000000000001E-3</v>
      </c>
      <c r="P23" s="15">
        <v>0.27900000000000003</v>
      </c>
      <c r="Q23" s="15">
        <v>0.20899999999999999</v>
      </c>
      <c r="R23" s="15">
        <v>0.34599999999999997</v>
      </c>
      <c r="S23" s="15">
        <v>11.397</v>
      </c>
      <c r="T23" s="15">
        <v>4.9729999999999999</v>
      </c>
      <c r="U23" s="15">
        <v>458296.37300000002</v>
      </c>
      <c r="V23" s="15">
        <v>880</v>
      </c>
    </row>
    <row r="24" spans="2:22" x14ac:dyDescent="0.25">
      <c r="B24" s="15" t="s">
        <v>136</v>
      </c>
      <c r="C24" s="15" t="s">
        <v>272</v>
      </c>
      <c r="D24" s="15" t="s">
        <v>160</v>
      </c>
      <c r="E24" s="15">
        <v>2022</v>
      </c>
      <c r="F24" s="15" t="s">
        <v>162</v>
      </c>
      <c r="G24" s="15" t="s">
        <v>133</v>
      </c>
      <c r="H24" s="15" t="s">
        <v>136</v>
      </c>
      <c r="I24" s="15" t="s">
        <v>139</v>
      </c>
      <c r="J24" s="15" t="s">
        <v>141</v>
      </c>
      <c r="K24" s="15" t="s">
        <v>282</v>
      </c>
      <c r="L24" s="15" t="s">
        <v>284</v>
      </c>
      <c r="M24" s="15">
        <v>0.26800000000000002</v>
      </c>
      <c r="N24" s="15">
        <v>0.108</v>
      </c>
      <c r="O24" s="15">
        <v>7.0000000000000001E-3</v>
      </c>
      <c r="P24" s="15">
        <v>0.25900000000000001</v>
      </c>
      <c r="Q24" s="15">
        <v>0.192</v>
      </c>
      <c r="R24" s="15">
        <v>0.33300000000000002</v>
      </c>
      <c r="S24" s="15">
        <v>11.345000000000001</v>
      </c>
      <c r="T24" s="15">
        <v>4.9969999999999999</v>
      </c>
      <c r="U24" s="15">
        <v>458694.00799999997</v>
      </c>
      <c r="V24" s="15">
        <v>230</v>
      </c>
    </row>
    <row r="25" spans="2:22" x14ac:dyDescent="0.25">
      <c r="B25" s="15" t="s">
        <v>136</v>
      </c>
      <c r="C25" s="15" t="s">
        <v>272</v>
      </c>
      <c r="D25" s="15" t="s">
        <v>160</v>
      </c>
      <c r="E25" s="15">
        <v>2022</v>
      </c>
      <c r="F25" s="15" t="s">
        <v>162</v>
      </c>
      <c r="G25" s="15" t="s">
        <v>133</v>
      </c>
      <c r="H25" s="15" t="s">
        <v>136</v>
      </c>
      <c r="I25" s="15" t="s">
        <v>139</v>
      </c>
      <c r="J25" s="15" t="s">
        <v>141</v>
      </c>
      <c r="K25" s="15" t="s">
        <v>282</v>
      </c>
      <c r="L25" s="15" t="s">
        <v>285</v>
      </c>
      <c r="M25" s="15">
        <v>0.34499999999999997</v>
      </c>
      <c r="N25" s="15">
        <v>0.29099999999999998</v>
      </c>
      <c r="O25" s="15">
        <v>1.7999999999999999E-2</v>
      </c>
      <c r="P25" s="15">
        <v>0.27700000000000002</v>
      </c>
      <c r="Q25" s="15">
        <v>0.19600000000000001</v>
      </c>
      <c r="R25" s="15">
        <v>0.40400000000000003</v>
      </c>
      <c r="S25" s="15">
        <v>11.371</v>
      </c>
      <c r="T25" s="15">
        <v>5.0060000000000002</v>
      </c>
      <c r="U25" s="15">
        <v>457061.43300000002</v>
      </c>
      <c r="V25" s="15">
        <v>260</v>
      </c>
    </row>
    <row r="26" spans="2:22" x14ac:dyDescent="0.25">
      <c r="B26" s="15" t="s">
        <v>136</v>
      </c>
      <c r="C26" s="15" t="s">
        <v>272</v>
      </c>
      <c r="D26" s="15" t="s">
        <v>160</v>
      </c>
      <c r="E26" s="15">
        <v>2022</v>
      </c>
      <c r="F26" s="15" t="s">
        <v>162</v>
      </c>
      <c r="G26" s="15" t="s">
        <v>133</v>
      </c>
      <c r="H26" s="15" t="s">
        <v>136</v>
      </c>
      <c r="I26" s="15" t="s">
        <v>139</v>
      </c>
      <c r="J26" s="15" t="s">
        <v>141</v>
      </c>
      <c r="K26" s="15" t="s">
        <v>282</v>
      </c>
      <c r="L26" s="15" t="s">
        <v>286</v>
      </c>
      <c r="M26" s="15">
        <v>0.30099999999999999</v>
      </c>
      <c r="N26" s="15">
        <v>0.14199999999999999</v>
      </c>
      <c r="O26" s="15">
        <v>3.0000000000000001E-3</v>
      </c>
      <c r="P26" s="15">
        <v>0.28399999999999997</v>
      </c>
      <c r="Q26" s="15">
        <v>0.20599999999999999</v>
      </c>
      <c r="R26" s="15">
        <v>0.378</v>
      </c>
      <c r="S26" s="15">
        <v>11.27</v>
      </c>
      <c r="T26" s="15">
        <v>5.0839999999999996</v>
      </c>
      <c r="U26" s="15">
        <v>452001.647</v>
      </c>
      <c r="V26" s="15">
        <v>2200</v>
      </c>
    </row>
    <row r="27" spans="2:22" x14ac:dyDescent="0.25">
      <c r="B27" s="15" t="s">
        <v>136</v>
      </c>
      <c r="C27" s="15" t="s">
        <v>272</v>
      </c>
      <c r="D27" s="15" t="s">
        <v>160</v>
      </c>
      <c r="E27" s="15">
        <v>2022</v>
      </c>
      <c r="F27" s="15" t="s">
        <v>162</v>
      </c>
      <c r="G27" s="15" t="s">
        <v>133</v>
      </c>
      <c r="H27" s="15" t="s">
        <v>136</v>
      </c>
      <c r="I27" s="15" t="s">
        <v>139</v>
      </c>
      <c r="J27" s="15" t="s">
        <v>141</v>
      </c>
      <c r="K27" s="15" t="s">
        <v>282</v>
      </c>
      <c r="L27" s="15" t="s">
        <v>287</v>
      </c>
      <c r="M27" s="15">
        <v>0.253</v>
      </c>
      <c r="N27" s="15">
        <v>0.107</v>
      </c>
      <c r="O27" s="15">
        <v>0.01</v>
      </c>
      <c r="P27" s="15">
        <v>0.23499999999999999</v>
      </c>
      <c r="Q27" s="15">
        <v>0.17599999999999999</v>
      </c>
      <c r="R27" s="15">
        <v>0.32400000000000001</v>
      </c>
      <c r="S27" s="15">
        <v>11.348000000000001</v>
      </c>
      <c r="T27" s="15">
        <v>5.0039999999999996</v>
      </c>
      <c r="U27" s="15">
        <v>454631.647</v>
      </c>
      <c r="V27" s="15">
        <v>120</v>
      </c>
    </row>
    <row r="28" spans="2:22" x14ac:dyDescent="0.25">
      <c r="B28" s="15" t="s">
        <v>136</v>
      </c>
      <c r="C28" s="15" t="s">
        <v>273</v>
      </c>
      <c r="D28" s="15" t="s">
        <v>160</v>
      </c>
      <c r="E28" s="15">
        <v>2022</v>
      </c>
      <c r="F28" s="15" t="s">
        <v>162</v>
      </c>
      <c r="G28" s="15" t="s">
        <v>133</v>
      </c>
      <c r="H28" s="15" t="s">
        <v>136</v>
      </c>
      <c r="I28" s="15" t="s">
        <v>139</v>
      </c>
      <c r="J28" s="15" t="s">
        <v>141</v>
      </c>
      <c r="K28" s="15" t="s">
        <v>282</v>
      </c>
      <c r="L28" s="15" t="s">
        <v>283</v>
      </c>
      <c r="M28" s="15">
        <v>14.789</v>
      </c>
      <c r="N28" s="15">
        <v>9.3339999999999996</v>
      </c>
      <c r="O28" s="15">
        <v>0.318</v>
      </c>
      <c r="P28" s="15">
        <v>12.539</v>
      </c>
      <c r="Q28" s="15">
        <v>8.4939999999999998</v>
      </c>
      <c r="R28" s="15">
        <v>18.664999999999999</v>
      </c>
      <c r="S28" s="15">
        <v>11.401</v>
      </c>
      <c r="T28" s="15">
        <v>4.9710000000000001</v>
      </c>
      <c r="U28" s="15">
        <v>458480.826</v>
      </c>
      <c r="V28" s="15">
        <v>860</v>
      </c>
    </row>
    <row r="29" spans="2:22" x14ac:dyDescent="0.25">
      <c r="B29" s="15" t="s">
        <v>136</v>
      </c>
      <c r="C29" s="15" t="s">
        <v>273</v>
      </c>
      <c r="D29" s="15" t="s">
        <v>160</v>
      </c>
      <c r="E29" s="15">
        <v>2022</v>
      </c>
      <c r="F29" s="15" t="s">
        <v>162</v>
      </c>
      <c r="G29" s="15" t="s">
        <v>133</v>
      </c>
      <c r="H29" s="15" t="s">
        <v>136</v>
      </c>
      <c r="I29" s="15" t="s">
        <v>139</v>
      </c>
      <c r="J29" s="15" t="s">
        <v>141</v>
      </c>
      <c r="K29" s="15" t="s">
        <v>282</v>
      </c>
      <c r="L29" s="15" t="s">
        <v>284</v>
      </c>
      <c r="M29" s="15">
        <v>17.599</v>
      </c>
      <c r="N29" s="15">
        <v>10.9</v>
      </c>
      <c r="O29" s="15">
        <v>0.71899999999999997</v>
      </c>
      <c r="P29" s="15">
        <v>14.776</v>
      </c>
      <c r="Q29" s="15">
        <v>9.9030000000000005</v>
      </c>
      <c r="R29" s="15">
        <v>22.515999999999998</v>
      </c>
      <c r="S29" s="15">
        <v>11.343</v>
      </c>
      <c r="T29" s="15">
        <v>4.9960000000000004</v>
      </c>
      <c r="U29" s="15">
        <v>458736.91600000003</v>
      </c>
      <c r="V29" s="15">
        <v>230</v>
      </c>
    </row>
    <row r="30" spans="2:22" x14ac:dyDescent="0.25">
      <c r="B30" s="15" t="s">
        <v>136</v>
      </c>
      <c r="C30" s="15" t="s">
        <v>273</v>
      </c>
      <c r="D30" s="15" t="s">
        <v>160</v>
      </c>
      <c r="E30" s="15">
        <v>2022</v>
      </c>
      <c r="F30" s="15" t="s">
        <v>162</v>
      </c>
      <c r="G30" s="15" t="s">
        <v>133</v>
      </c>
      <c r="H30" s="15" t="s">
        <v>136</v>
      </c>
      <c r="I30" s="15" t="s">
        <v>139</v>
      </c>
      <c r="J30" s="15" t="s">
        <v>141</v>
      </c>
      <c r="K30" s="15" t="s">
        <v>282</v>
      </c>
      <c r="L30" s="15" t="s">
        <v>285</v>
      </c>
      <c r="M30" s="15">
        <v>11.132999999999999</v>
      </c>
      <c r="N30" s="15">
        <v>8.0559999999999992</v>
      </c>
      <c r="O30" s="15">
        <v>0.51</v>
      </c>
      <c r="P30" s="15">
        <v>9.3550000000000004</v>
      </c>
      <c r="Q30" s="15">
        <v>6.3339999999999996</v>
      </c>
      <c r="R30" s="15">
        <v>13.449</v>
      </c>
      <c r="S30" s="15">
        <v>11.377000000000001</v>
      </c>
      <c r="T30" s="15">
        <v>5</v>
      </c>
      <c r="U30" s="15">
        <v>457702.16700000002</v>
      </c>
      <c r="V30" s="15">
        <v>250</v>
      </c>
    </row>
    <row r="31" spans="2:22" x14ac:dyDescent="0.25">
      <c r="B31" s="15" t="s">
        <v>136</v>
      </c>
      <c r="C31" s="15" t="s">
        <v>273</v>
      </c>
      <c r="D31" s="15" t="s">
        <v>160</v>
      </c>
      <c r="E31" s="15">
        <v>2022</v>
      </c>
      <c r="F31" s="15" t="s">
        <v>162</v>
      </c>
      <c r="G31" s="15" t="s">
        <v>133</v>
      </c>
      <c r="H31" s="15" t="s">
        <v>136</v>
      </c>
      <c r="I31" s="15" t="s">
        <v>139</v>
      </c>
      <c r="J31" s="15" t="s">
        <v>141</v>
      </c>
      <c r="K31" s="15" t="s">
        <v>282</v>
      </c>
      <c r="L31" s="15" t="s">
        <v>286</v>
      </c>
      <c r="M31" s="15">
        <v>12.356999999999999</v>
      </c>
      <c r="N31" s="15">
        <v>7.827</v>
      </c>
      <c r="O31" s="15">
        <v>0.16900000000000001</v>
      </c>
      <c r="P31" s="15">
        <v>10.585000000000001</v>
      </c>
      <c r="Q31" s="15">
        <v>6.9359999999999999</v>
      </c>
      <c r="R31" s="15">
        <v>15.598000000000001</v>
      </c>
      <c r="S31" s="15">
        <v>11.269</v>
      </c>
      <c r="T31" s="15">
        <v>5.0860000000000003</v>
      </c>
      <c r="U31" s="15">
        <v>451995.946</v>
      </c>
      <c r="V31" s="15">
        <v>2150</v>
      </c>
    </row>
    <row r="32" spans="2:22" x14ac:dyDescent="0.25">
      <c r="B32" s="15" t="s">
        <v>136</v>
      </c>
      <c r="C32" s="15" t="s">
        <v>273</v>
      </c>
      <c r="D32" s="15" t="s">
        <v>160</v>
      </c>
      <c r="E32" s="15">
        <v>2022</v>
      </c>
      <c r="F32" s="15" t="s">
        <v>162</v>
      </c>
      <c r="G32" s="15" t="s">
        <v>133</v>
      </c>
      <c r="H32" s="15" t="s">
        <v>136</v>
      </c>
      <c r="I32" s="15" t="s">
        <v>139</v>
      </c>
      <c r="J32" s="15" t="s">
        <v>141</v>
      </c>
      <c r="K32" s="15" t="s">
        <v>282</v>
      </c>
      <c r="L32" s="15" t="s">
        <v>287</v>
      </c>
      <c r="M32" s="15">
        <v>24.835000000000001</v>
      </c>
      <c r="N32" s="15">
        <v>18.116</v>
      </c>
      <c r="O32" s="15">
        <v>1.6539999999999999</v>
      </c>
      <c r="P32" s="15">
        <v>20.318999999999999</v>
      </c>
      <c r="Q32" s="15">
        <v>12.292999999999999</v>
      </c>
      <c r="R32" s="15">
        <v>28.96</v>
      </c>
      <c r="S32" s="15">
        <v>11.362</v>
      </c>
      <c r="T32" s="15">
        <v>4.9909999999999997</v>
      </c>
      <c r="U32" s="15">
        <v>455257.03600000002</v>
      </c>
      <c r="V32" s="15">
        <v>120</v>
      </c>
    </row>
  </sheetData>
  <mergeCells count="1">
    <mergeCell ref="B1:V1"/>
  </mergeCell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V32"/>
  <sheetViews>
    <sheetView zoomScale="85" zoomScaleNormal="85" workbookViewId="0">
      <selection activeCell="B1" sqref="B1:V1"/>
    </sheetView>
  </sheetViews>
  <sheetFormatPr defaultColWidth="16" defaultRowHeight="15" x14ac:dyDescent="0.25"/>
  <cols>
    <col min="1" max="1" width="22.7109375" style="18" customWidth="1"/>
    <col min="2" max="2" width="19.42578125" style="15" customWidth="1"/>
    <col min="3" max="3" width="17.5703125" style="15" customWidth="1"/>
    <col min="4" max="4" width="16" style="15"/>
    <col min="5" max="5" width="17.5703125" style="15" customWidth="1"/>
    <col min="6" max="6" width="17.28515625" style="15" customWidth="1"/>
    <col min="7" max="7" width="28.140625" style="15" customWidth="1"/>
    <col min="8" max="8" width="27.140625" style="15" customWidth="1"/>
    <col min="9" max="9" width="24.5703125" style="15" customWidth="1"/>
    <col min="10" max="10" width="16" style="15"/>
    <col min="11" max="11" width="24.5703125" style="15" customWidth="1"/>
    <col min="12" max="13" width="16" style="15"/>
    <col min="14" max="14" width="17.7109375" style="15" customWidth="1"/>
    <col min="15" max="15" width="18.85546875" style="15" customWidth="1"/>
    <col min="16" max="16" width="18" style="15" customWidth="1"/>
    <col min="17" max="17" width="16" style="15"/>
    <col min="18" max="18" width="19" style="15" customWidth="1"/>
    <col min="19" max="19" width="16" style="15"/>
    <col min="20" max="20" width="18.7109375" style="15" customWidth="1"/>
    <col min="21" max="21" width="16" style="15"/>
    <col min="22" max="22" width="18.42578125" style="15" customWidth="1"/>
    <col min="23" max="16384" width="16" style="15"/>
  </cols>
  <sheetData>
    <row r="1" spans="1:22" ht="38.25" customHeight="1" x14ac:dyDescent="0.25">
      <c r="A1" s="37" t="str">
        <f>HYPERLINK("#Contents!A1","Return to table of contents")</f>
        <v>Return to table of contents</v>
      </c>
      <c r="B1" s="47" t="s">
        <v>365</v>
      </c>
      <c r="C1" s="47"/>
      <c r="D1" s="47"/>
      <c r="E1" s="47"/>
      <c r="F1" s="47"/>
      <c r="G1" s="47"/>
      <c r="H1" s="47"/>
      <c r="I1" s="47"/>
      <c r="J1" s="47"/>
      <c r="K1" s="47"/>
      <c r="L1" s="47"/>
      <c r="M1" s="47"/>
      <c r="N1" s="47"/>
      <c r="O1" s="47"/>
      <c r="P1" s="47"/>
      <c r="Q1" s="47"/>
      <c r="R1" s="47"/>
      <c r="S1" s="47"/>
      <c r="T1" s="47"/>
      <c r="U1" s="47"/>
      <c r="V1" s="48"/>
    </row>
    <row r="2" spans="1:22" ht="30" x14ac:dyDescent="0.25">
      <c r="A2" s="19"/>
      <c r="B2" s="5" t="s">
        <v>120</v>
      </c>
      <c r="C2" s="5" t="s">
        <v>123</v>
      </c>
      <c r="D2" s="5" t="s">
        <v>126</v>
      </c>
      <c r="E2" s="5" t="s">
        <v>127</v>
      </c>
      <c r="F2" s="5" t="s">
        <v>128</v>
      </c>
      <c r="G2" s="5" t="s">
        <v>131</v>
      </c>
      <c r="H2" s="5" t="s">
        <v>134</v>
      </c>
      <c r="I2" s="5" t="s">
        <v>137</v>
      </c>
      <c r="J2" s="5" t="s">
        <v>140</v>
      </c>
      <c r="K2" s="5" t="s">
        <v>142</v>
      </c>
      <c r="L2" s="5" t="s">
        <v>145</v>
      </c>
      <c r="M2" s="5" t="s">
        <v>147</v>
      </c>
      <c r="N2" s="5" t="s">
        <v>149</v>
      </c>
      <c r="O2" s="5" t="s">
        <v>150</v>
      </c>
      <c r="P2" s="5" t="s">
        <v>151</v>
      </c>
      <c r="Q2" s="5" t="s">
        <v>152</v>
      </c>
      <c r="R2" s="5" t="s">
        <v>153</v>
      </c>
      <c r="S2" s="5" t="s">
        <v>154</v>
      </c>
      <c r="T2" s="5" t="s">
        <v>155</v>
      </c>
      <c r="U2" s="5" t="s">
        <v>156</v>
      </c>
      <c r="V2" s="5" t="s">
        <v>158</v>
      </c>
    </row>
    <row r="3" spans="1:22" ht="30" x14ac:dyDescent="0.25">
      <c r="A3" s="19"/>
      <c r="B3" s="15" t="s">
        <v>122</v>
      </c>
      <c r="C3" s="15" t="s">
        <v>159</v>
      </c>
      <c r="D3" s="15" t="s">
        <v>160</v>
      </c>
      <c r="E3" s="15">
        <v>2022</v>
      </c>
      <c r="F3" s="15" t="s">
        <v>162</v>
      </c>
      <c r="G3" s="15" t="s">
        <v>133</v>
      </c>
      <c r="H3" s="15" t="s">
        <v>136</v>
      </c>
      <c r="I3" s="15" t="s">
        <v>139</v>
      </c>
      <c r="J3" s="15" t="s">
        <v>141</v>
      </c>
      <c r="K3" s="15" t="s">
        <v>289</v>
      </c>
      <c r="L3" s="15" t="s">
        <v>290</v>
      </c>
      <c r="M3" s="15">
        <v>5.5369999999999999</v>
      </c>
      <c r="N3" s="15">
        <v>3.14</v>
      </c>
      <c r="O3" s="15">
        <v>0.25600000000000001</v>
      </c>
      <c r="P3" s="15">
        <v>4.3890000000000002</v>
      </c>
      <c r="Q3" s="15">
        <v>3.4510000000000001</v>
      </c>
      <c r="R3" s="15">
        <v>6.7430000000000003</v>
      </c>
      <c r="S3" s="15">
        <v>11.598000000000001</v>
      </c>
      <c r="T3" s="15">
        <v>4.843</v>
      </c>
      <c r="U3" s="15">
        <v>468340.14399999997</v>
      </c>
      <c r="V3" s="15">
        <v>150</v>
      </c>
    </row>
    <row r="4" spans="1:22" x14ac:dyDescent="0.25">
      <c r="B4" s="15" t="s">
        <v>122</v>
      </c>
      <c r="C4" s="15" t="s">
        <v>159</v>
      </c>
      <c r="D4" s="15" t="s">
        <v>160</v>
      </c>
      <c r="E4" s="15">
        <v>2022</v>
      </c>
      <c r="F4" s="15" t="s">
        <v>162</v>
      </c>
      <c r="G4" s="15" t="s">
        <v>133</v>
      </c>
      <c r="H4" s="15" t="s">
        <v>136</v>
      </c>
      <c r="I4" s="15" t="s">
        <v>139</v>
      </c>
      <c r="J4" s="15" t="s">
        <v>141</v>
      </c>
      <c r="K4" s="15" t="s">
        <v>289</v>
      </c>
      <c r="L4" s="15" t="s">
        <v>291</v>
      </c>
      <c r="M4" s="15">
        <v>10.090999999999999</v>
      </c>
      <c r="N4" s="15">
        <v>5.8630000000000004</v>
      </c>
      <c r="O4" s="15">
        <v>0.13400000000000001</v>
      </c>
      <c r="P4" s="15">
        <v>8.8010000000000002</v>
      </c>
      <c r="Q4" s="15">
        <v>6.359</v>
      </c>
      <c r="R4" s="15">
        <v>12.045</v>
      </c>
      <c r="S4" s="15">
        <v>11.28</v>
      </c>
      <c r="T4" s="15">
        <v>5.0529999999999999</v>
      </c>
      <c r="U4" s="15">
        <v>453791.603</v>
      </c>
      <c r="V4" s="15">
        <v>1910</v>
      </c>
    </row>
    <row r="5" spans="1:22" ht="30" x14ac:dyDescent="0.25">
      <c r="B5" s="15" t="s">
        <v>122</v>
      </c>
      <c r="C5" s="15" t="s">
        <v>159</v>
      </c>
      <c r="D5" s="15" t="s">
        <v>160</v>
      </c>
      <c r="E5" s="15">
        <v>2022</v>
      </c>
      <c r="F5" s="15" t="s">
        <v>162</v>
      </c>
      <c r="G5" s="15" t="s">
        <v>133</v>
      </c>
      <c r="H5" s="15" t="s">
        <v>136</v>
      </c>
      <c r="I5" s="15" t="s">
        <v>139</v>
      </c>
      <c r="J5" s="15" t="s">
        <v>141</v>
      </c>
      <c r="K5" s="15" t="s">
        <v>289</v>
      </c>
      <c r="L5" s="15" t="s">
        <v>292</v>
      </c>
      <c r="M5" s="15">
        <v>4.9850000000000003</v>
      </c>
      <c r="N5" s="15">
        <v>2.54</v>
      </c>
      <c r="O5" s="15">
        <v>9.5000000000000001E-2</v>
      </c>
      <c r="P5" s="15">
        <v>4.3760000000000003</v>
      </c>
      <c r="Q5" s="15">
        <v>3.38</v>
      </c>
      <c r="R5" s="15">
        <v>6.1180000000000003</v>
      </c>
      <c r="S5" s="15">
        <v>11.226000000000001</v>
      </c>
      <c r="T5" s="15">
        <v>5.1340000000000003</v>
      </c>
      <c r="U5" s="15">
        <v>451913.07299999997</v>
      </c>
      <c r="V5" s="15">
        <v>720</v>
      </c>
    </row>
    <row r="6" spans="1:22" x14ac:dyDescent="0.25">
      <c r="B6" s="15" t="s">
        <v>122</v>
      </c>
      <c r="C6" s="15" t="s">
        <v>159</v>
      </c>
      <c r="D6" s="15" t="s">
        <v>160</v>
      </c>
      <c r="E6" s="15">
        <v>2022</v>
      </c>
      <c r="F6" s="15" t="s">
        <v>162</v>
      </c>
      <c r="G6" s="15" t="s">
        <v>133</v>
      </c>
      <c r="H6" s="15" t="s">
        <v>136</v>
      </c>
      <c r="I6" s="15" t="s">
        <v>139</v>
      </c>
      <c r="J6" s="15" t="s">
        <v>141</v>
      </c>
      <c r="K6" s="15" t="s">
        <v>289</v>
      </c>
      <c r="L6" s="15" t="s">
        <v>293</v>
      </c>
      <c r="M6" s="15">
        <v>8.6319999999999997</v>
      </c>
      <c r="N6" s="15">
        <v>5.0380000000000003</v>
      </c>
      <c r="O6" s="15">
        <v>0.104</v>
      </c>
      <c r="P6" s="15">
        <v>7.3979999999999997</v>
      </c>
      <c r="Q6" s="15">
        <v>5.351</v>
      </c>
      <c r="R6" s="15">
        <v>10.522</v>
      </c>
      <c r="S6" s="15">
        <v>11.225</v>
      </c>
      <c r="T6" s="15">
        <v>5.1120000000000001</v>
      </c>
      <c r="U6" s="15">
        <v>450557.234</v>
      </c>
      <c r="V6" s="15">
        <v>2340</v>
      </c>
    </row>
    <row r="7" spans="1:22" x14ac:dyDescent="0.25">
      <c r="B7" s="15" t="s">
        <v>122</v>
      </c>
      <c r="C7" s="15" t="s">
        <v>159</v>
      </c>
      <c r="D7" s="15" t="s">
        <v>160</v>
      </c>
      <c r="E7" s="15">
        <v>2022</v>
      </c>
      <c r="F7" s="15" t="s">
        <v>162</v>
      </c>
      <c r="G7" s="15" t="s">
        <v>133</v>
      </c>
      <c r="H7" s="15" t="s">
        <v>136</v>
      </c>
      <c r="I7" s="15" t="s">
        <v>139</v>
      </c>
      <c r="J7" s="15" t="s">
        <v>141</v>
      </c>
      <c r="K7" s="15" t="s">
        <v>289</v>
      </c>
      <c r="L7" s="15" t="s">
        <v>294</v>
      </c>
      <c r="M7" s="15">
        <v>7.3869999999999996</v>
      </c>
      <c r="N7" s="15">
        <v>4.2679999999999998</v>
      </c>
      <c r="O7" s="15">
        <v>0.10100000000000001</v>
      </c>
      <c r="P7" s="15">
        <v>6.5259999999999998</v>
      </c>
      <c r="Q7" s="15">
        <v>4.5490000000000004</v>
      </c>
      <c r="R7" s="15">
        <v>8.9239999999999995</v>
      </c>
      <c r="S7" s="15">
        <v>11.292999999999999</v>
      </c>
      <c r="T7" s="15">
        <v>5.0730000000000004</v>
      </c>
      <c r="U7" s="15">
        <v>454939.995</v>
      </c>
      <c r="V7" s="15">
        <v>1800</v>
      </c>
    </row>
    <row r="8" spans="1:22" ht="30" x14ac:dyDescent="0.25">
      <c r="B8" s="15" t="s">
        <v>122</v>
      </c>
      <c r="C8" s="15" t="s">
        <v>272</v>
      </c>
      <c r="D8" s="15" t="s">
        <v>160</v>
      </c>
      <c r="E8" s="15">
        <v>2022</v>
      </c>
      <c r="F8" s="15" t="s">
        <v>162</v>
      </c>
      <c r="G8" s="15" t="s">
        <v>133</v>
      </c>
      <c r="H8" s="15" t="s">
        <v>136</v>
      </c>
      <c r="I8" s="15" t="s">
        <v>139</v>
      </c>
      <c r="J8" s="15" t="s">
        <v>141</v>
      </c>
      <c r="K8" s="15" t="s">
        <v>289</v>
      </c>
      <c r="L8" s="15" t="s">
        <v>290</v>
      </c>
      <c r="M8" s="15">
        <v>8.8999999999999996E-2</v>
      </c>
      <c r="N8" s="15">
        <v>5.0999999999999997E-2</v>
      </c>
      <c r="O8" s="15">
        <v>5.0000000000000001E-3</v>
      </c>
      <c r="P8" s="15">
        <v>7.3999999999999996E-2</v>
      </c>
      <c r="Q8" s="15">
        <v>5.5E-2</v>
      </c>
      <c r="R8" s="15">
        <v>0.112</v>
      </c>
      <c r="S8" s="15">
        <v>11.694000000000001</v>
      </c>
      <c r="T8" s="15">
        <v>4.7539999999999996</v>
      </c>
      <c r="U8" s="15">
        <v>472465.81699999998</v>
      </c>
      <c r="V8" s="15">
        <v>110</v>
      </c>
    </row>
    <row r="9" spans="1:22" x14ac:dyDescent="0.25">
      <c r="B9" s="15" t="s">
        <v>122</v>
      </c>
      <c r="C9" s="15" t="s">
        <v>272</v>
      </c>
      <c r="D9" s="15" t="s">
        <v>160</v>
      </c>
      <c r="E9" s="15">
        <v>2022</v>
      </c>
      <c r="F9" s="15" t="s">
        <v>162</v>
      </c>
      <c r="G9" s="15" t="s">
        <v>133</v>
      </c>
      <c r="H9" s="15" t="s">
        <v>136</v>
      </c>
      <c r="I9" s="15" t="s">
        <v>139</v>
      </c>
      <c r="J9" s="15" t="s">
        <v>141</v>
      </c>
      <c r="K9" s="15" t="s">
        <v>289</v>
      </c>
      <c r="L9" s="15" t="s">
        <v>291</v>
      </c>
      <c r="M9" s="15">
        <v>8.4000000000000005E-2</v>
      </c>
      <c r="N9" s="15">
        <v>4.5999999999999999E-2</v>
      </c>
      <c r="O9" s="15">
        <v>2E-3</v>
      </c>
      <c r="P9" s="15">
        <v>7.3999999999999996E-2</v>
      </c>
      <c r="Q9" s="15">
        <v>5.2999999999999999E-2</v>
      </c>
      <c r="R9" s="15">
        <v>0.105</v>
      </c>
      <c r="S9" s="15">
        <v>11.334</v>
      </c>
      <c r="T9" s="15">
        <v>5</v>
      </c>
      <c r="U9" s="15">
        <v>456177.21899999998</v>
      </c>
      <c r="V9" s="15">
        <v>930</v>
      </c>
    </row>
    <row r="10" spans="1:22" ht="30" x14ac:dyDescent="0.25">
      <c r="B10" s="15" t="s">
        <v>122</v>
      </c>
      <c r="C10" s="15" t="s">
        <v>272</v>
      </c>
      <c r="D10" s="15" t="s">
        <v>160</v>
      </c>
      <c r="E10" s="15">
        <v>2022</v>
      </c>
      <c r="F10" s="15" t="s">
        <v>162</v>
      </c>
      <c r="G10" s="15" t="s">
        <v>133</v>
      </c>
      <c r="H10" s="15" t="s">
        <v>136</v>
      </c>
      <c r="I10" s="15" t="s">
        <v>139</v>
      </c>
      <c r="J10" s="15" t="s">
        <v>141</v>
      </c>
      <c r="K10" s="15" t="s">
        <v>289</v>
      </c>
      <c r="L10" s="15" t="s">
        <v>292</v>
      </c>
      <c r="M10" s="15">
        <v>8.3000000000000004E-2</v>
      </c>
      <c r="N10" s="15">
        <v>0.04</v>
      </c>
      <c r="O10" s="15">
        <v>2E-3</v>
      </c>
      <c r="P10" s="15">
        <v>7.4999999999999997E-2</v>
      </c>
      <c r="Q10" s="15">
        <v>5.7000000000000002E-2</v>
      </c>
      <c r="R10" s="15">
        <v>0.10199999999999999</v>
      </c>
      <c r="S10" s="15">
        <v>11.247999999999999</v>
      </c>
      <c r="T10" s="15">
        <v>5.1180000000000003</v>
      </c>
      <c r="U10" s="15">
        <v>452328.89799999999</v>
      </c>
      <c r="V10" s="15">
        <v>550</v>
      </c>
    </row>
    <row r="11" spans="1:22" x14ac:dyDescent="0.25">
      <c r="B11" s="15" t="s">
        <v>122</v>
      </c>
      <c r="C11" s="15" t="s">
        <v>272</v>
      </c>
      <c r="D11" s="15" t="s">
        <v>160</v>
      </c>
      <c r="E11" s="15">
        <v>2022</v>
      </c>
      <c r="F11" s="15" t="s">
        <v>162</v>
      </c>
      <c r="G11" s="15" t="s">
        <v>133</v>
      </c>
      <c r="H11" s="15" t="s">
        <v>136</v>
      </c>
      <c r="I11" s="15" t="s">
        <v>139</v>
      </c>
      <c r="J11" s="15" t="s">
        <v>141</v>
      </c>
      <c r="K11" s="15" t="s">
        <v>289</v>
      </c>
      <c r="L11" s="15" t="s">
        <v>293</v>
      </c>
      <c r="M11" s="15">
        <v>9.5000000000000001E-2</v>
      </c>
      <c r="N11" s="15">
        <v>5.2999999999999999E-2</v>
      </c>
      <c r="O11" s="15">
        <v>1E-3</v>
      </c>
      <c r="P11" s="15">
        <v>8.4000000000000005E-2</v>
      </c>
      <c r="Q11" s="15">
        <v>0.06</v>
      </c>
      <c r="R11" s="15">
        <v>0.114</v>
      </c>
      <c r="S11" s="15">
        <v>11.228999999999999</v>
      </c>
      <c r="T11" s="15">
        <v>5.1079999999999997</v>
      </c>
      <c r="U11" s="15">
        <v>450826.19099999999</v>
      </c>
      <c r="V11" s="15">
        <v>1290</v>
      </c>
    </row>
    <row r="12" spans="1:22" x14ac:dyDescent="0.25">
      <c r="B12" s="15" t="s">
        <v>122</v>
      </c>
      <c r="C12" s="15" t="s">
        <v>272</v>
      </c>
      <c r="D12" s="15" t="s">
        <v>160</v>
      </c>
      <c r="E12" s="15">
        <v>2022</v>
      </c>
      <c r="F12" s="15" t="s">
        <v>162</v>
      </c>
      <c r="G12" s="15" t="s">
        <v>133</v>
      </c>
      <c r="H12" s="15" t="s">
        <v>136</v>
      </c>
      <c r="I12" s="15" t="s">
        <v>139</v>
      </c>
      <c r="J12" s="15" t="s">
        <v>141</v>
      </c>
      <c r="K12" s="15" t="s">
        <v>289</v>
      </c>
      <c r="L12" s="15" t="s">
        <v>294</v>
      </c>
      <c r="M12" s="15">
        <v>8.5000000000000006E-2</v>
      </c>
      <c r="N12" s="15">
        <v>0.05</v>
      </c>
      <c r="O12" s="15">
        <v>1E-3</v>
      </c>
      <c r="P12" s="15">
        <v>7.3999999999999996E-2</v>
      </c>
      <c r="Q12" s="15">
        <v>5.5E-2</v>
      </c>
      <c r="R12" s="15">
        <v>0.10199999999999999</v>
      </c>
      <c r="S12" s="15">
        <v>11.287000000000001</v>
      </c>
      <c r="T12" s="15">
        <v>5.0739999999999998</v>
      </c>
      <c r="U12" s="15">
        <v>454260.81800000003</v>
      </c>
      <c r="V12" s="15">
        <v>1110</v>
      </c>
    </row>
    <row r="13" spans="1:22" ht="30" x14ac:dyDescent="0.25">
      <c r="B13" s="15" t="s">
        <v>122</v>
      </c>
      <c r="C13" s="15" t="s">
        <v>273</v>
      </c>
      <c r="D13" s="15" t="s">
        <v>160</v>
      </c>
      <c r="E13" s="15">
        <v>2022</v>
      </c>
      <c r="F13" s="15" t="s">
        <v>162</v>
      </c>
      <c r="G13" s="15" t="s">
        <v>133</v>
      </c>
      <c r="H13" s="15" t="s">
        <v>136</v>
      </c>
      <c r="I13" s="15" t="s">
        <v>139</v>
      </c>
      <c r="J13" s="15" t="s">
        <v>141</v>
      </c>
      <c r="K13" s="15" t="s">
        <v>289</v>
      </c>
      <c r="L13" s="15" t="s">
        <v>290</v>
      </c>
      <c r="M13" s="15">
        <v>3.2469999999999999</v>
      </c>
      <c r="N13" s="15">
        <v>1.5509999999999999</v>
      </c>
      <c r="O13" s="15">
        <v>0.127</v>
      </c>
      <c r="P13" s="15">
        <v>2.9849999999999999</v>
      </c>
      <c r="Q13" s="15">
        <v>2.0609999999999999</v>
      </c>
      <c r="R13" s="15">
        <v>3.9119999999999999</v>
      </c>
      <c r="S13" s="15">
        <v>11.598000000000001</v>
      </c>
      <c r="T13" s="15">
        <v>4.843</v>
      </c>
      <c r="U13" s="15">
        <v>468340.14399999997</v>
      </c>
      <c r="V13" s="15">
        <v>150</v>
      </c>
    </row>
    <row r="14" spans="1:22" x14ac:dyDescent="0.25">
      <c r="B14" s="15" t="s">
        <v>122</v>
      </c>
      <c r="C14" s="15" t="s">
        <v>273</v>
      </c>
      <c r="D14" s="15" t="s">
        <v>160</v>
      </c>
      <c r="E14" s="15">
        <v>2022</v>
      </c>
      <c r="F14" s="15" t="s">
        <v>162</v>
      </c>
      <c r="G14" s="15" t="s">
        <v>133</v>
      </c>
      <c r="H14" s="15" t="s">
        <v>136</v>
      </c>
      <c r="I14" s="15" t="s">
        <v>139</v>
      </c>
      <c r="J14" s="15" t="s">
        <v>141</v>
      </c>
      <c r="K14" s="15" t="s">
        <v>289</v>
      </c>
      <c r="L14" s="15" t="s">
        <v>291</v>
      </c>
      <c r="M14" s="15">
        <v>4.5209999999999999</v>
      </c>
      <c r="N14" s="15">
        <v>2.5619999999999998</v>
      </c>
      <c r="O14" s="15">
        <v>5.8999999999999997E-2</v>
      </c>
      <c r="P14" s="15">
        <v>3.9910000000000001</v>
      </c>
      <c r="Q14" s="15">
        <v>2.9380000000000002</v>
      </c>
      <c r="R14" s="15">
        <v>5.3079999999999998</v>
      </c>
      <c r="S14" s="15">
        <v>11.28</v>
      </c>
      <c r="T14" s="15">
        <v>5.0540000000000003</v>
      </c>
      <c r="U14" s="15">
        <v>453801.84499999997</v>
      </c>
      <c r="V14" s="15">
        <v>1890</v>
      </c>
    </row>
    <row r="15" spans="1:22" ht="30" x14ac:dyDescent="0.25">
      <c r="B15" s="15" t="s">
        <v>122</v>
      </c>
      <c r="C15" s="15" t="s">
        <v>273</v>
      </c>
      <c r="D15" s="15" t="s">
        <v>160</v>
      </c>
      <c r="E15" s="15">
        <v>2022</v>
      </c>
      <c r="F15" s="15" t="s">
        <v>162</v>
      </c>
      <c r="G15" s="15" t="s">
        <v>133</v>
      </c>
      <c r="H15" s="15" t="s">
        <v>136</v>
      </c>
      <c r="I15" s="15" t="s">
        <v>139</v>
      </c>
      <c r="J15" s="15" t="s">
        <v>141</v>
      </c>
      <c r="K15" s="15" t="s">
        <v>289</v>
      </c>
      <c r="L15" s="15" t="s">
        <v>292</v>
      </c>
      <c r="M15" s="15">
        <v>3.3149999999999999</v>
      </c>
      <c r="N15" s="15">
        <v>1.722</v>
      </c>
      <c r="O15" s="15">
        <v>6.4000000000000001E-2</v>
      </c>
      <c r="P15" s="15">
        <v>3.0219999999999998</v>
      </c>
      <c r="Q15" s="15">
        <v>2.1219999999999999</v>
      </c>
      <c r="R15" s="15">
        <v>4.0490000000000004</v>
      </c>
      <c r="S15" s="15">
        <v>11.224</v>
      </c>
      <c r="T15" s="15">
        <v>5.1349999999999998</v>
      </c>
      <c r="U15" s="15">
        <v>451916.65299999999</v>
      </c>
      <c r="V15" s="15">
        <v>720</v>
      </c>
    </row>
    <row r="16" spans="1:22" x14ac:dyDescent="0.25">
      <c r="B16" s="15" t="s">
        <v>122</v>
      </c>
      <c r="C16" s="15" t="s">
        <v>273</v>
      </c>
      <c r="D16" s="15" t="s">
        <v>160</v>
      </c>
      <c r="E16" s="15">
        <v>2022</v>
      </c>
      <c r="F16" s="15" t="s">
        <v>162</v>
      </c>
      <c r="G16" s="15" t="s">
        <v>133</v>
      </c>
      <c r="H16" s="15" t="s">
        <v>136</v>
      </c>
      <c r="I16" s="15" t="s">
        <v>139</v>
      </c>
      <c r="J16" s="15" t="s">
        <v>141</v>
      </c>
      <c r="K16" s="15" t="s">
        <v>289</v>
      </c>
      <c r="L16" s="15" t="s">
        <v>293</v>
      </c>
      <c r="M16" s="15">
        <v>3.9420000000000002</v>
      </c>
      <c r="N16" s="15">
        <v>2.0579999999999998</v>
      </c>
      <c r="O16" s="15">
        <v>4.2999999999999997E-2</v>
      </c>
      <c r="P16" s="15">
        <v>3.45</v>
      </c>
      <c r="Q16" s="15">
        <v>2.6230000000000002</v>
      </c>
      <c r="R16" s="15">
        <v>4.76</v>
      </c>
      <c r="S16" s="15">
        <v>11.224</v>
      </c>
      <c r="T16" s="15">
        <v>5.1130000000000004</v>
      </c>
      <c r="U16" s="15">
        <v>450588.61</v>
      </c>
      <c r="V16" s="15">
        <v>2320</v>
      </c>
    </row>
    <row r="17" spans="2:22" x14ac:dyDescent="0.25">
      <c r="B17" s="15" t="s">
        <v>122</v>
      </c>
      <c r="C17" s="15" t="s">
        <v>273</v>
      </c>
      <c r="D17" s="15" t="s">
        <v>160</v>
      </c>
      <c r="E17" s="15">
        <v>2022</v>
      </c>
      <c r="F17" s="15" t="s">
        <v>162</v>
      </c>
      <c r="G17" s="15" t="s">
        <v>133</v>
      </c>
      <c r="H17" s="15" t="s">
        <v>136</v>
      </c>
      <c r="I17" s="15" t="s">
        <v>139</v>
      </c>
      <c r="J17" s="15" t="s">
        <v>141</v>
      </c>
      <c r="K17" s="15" t="s">
        <v>289</v>
      </c>
      <c r="L17" s="15" t="s">
        <v>294</v>
      </c>
      <c r="M17" s="15">
        <v>3.5979999999999999</v>
      </c>
      <c r="N17" s="15">
        <v>1.9730000000000001</v>
      </c>
      <c r="O17" s="15">
        <v>4.7E-2</v>
      </c>
      <c r="P17" s="15">
        <v>3.1829999999999998</v>
      </c>
      <c r="Q17" s="15">
        <v>2.2690000000000001</v>
      </c>
      <c r="R17" s="15">
        <v>4.367</v>
      </c>
      <c r="S17" s="15">
        <v>11.292</v>
      </c>
      <c r="T17" s="15">
        <v>5.0739999999999998</v>
      </c>
      <c r="U17" s="15">
        <v>454933.31599999999</v>
      </c>
      <c r="V17" s="15">
        <v>1780</v>
      </c>
    </row>
    <row r="18" spans="2:22" ht="30" x14ac:dyDescent="0.25">
      <c r="B18" s="15" t="s">
        <v>136</v>
      </c>
      <c r="C18" s="15" t="s">
        <v>159</v>
      </c>
      <c r="D18" s="15" t="s">
        <v>160</v>
      </c>
      <c r="E18" s="15">
        <v>2022</v>
      </c>
      <c r="F18" s="15" t="s">
        <v>162</v>
      </c>
      <c r="G18" s="15" t="s">
        <v>133</v>
      </c>
      <c r="H18" s="15" t="s">
        <v>136</v>
      </c>
      <c r="I18" s="15" t="s">
        <v>139</v>
      </c>
      <c r="J18" s="15" t="s">
        <v>141</v>
      </c>
      <c r="K18" s="15" t="s">
        <v>289</v>
      </c>
      <c r="L18" s="15" t="s">
        <v>290</v>
      </c>
      <c r="M18" s="15">
        <v>21.381</v>
      </c>
      <c r="N18" s="15">
        <v>16.474</v>
      </c>
      <c r="O18" s="15">
        <v>1.647</v>
      </c>
      <c r="P18" s="15">
        <v>18.277000000000001</v>
      </c>
      <c r="Q18" s="15">
        <v>10.272</v>
      </c>
      <c r="R18" s="15">
        <v>28.318999999999999</v>
      </c>
      <c r="S18" s="15">
        <v>11.686</v>
      </c>
      <c r="T18" s="15">
        <v>4.7649999999999997</v>
      </c>
      <c r="U18" s="15">
        <v>472307.25400000002</v>
      </c>
      <c r="V18" s="15">
        <v>100</v>
      </c>
    </row>
    <row r="19" spans="2:22" x14ac:dyDescent="0.25">
      <c r="B19" s="15" t="s">
        <v>136</v>
      </c>
      <c r="C19" s="15" t="s">
        <v>159</v>
      </c>
      <c r="D19" s="15" t="s">
        <v>160</v>
      </c>
      <c r="E19" s="15">
        <v>2022</v>
      </c>
      <c r="F19" s="15" t="s">
        <v>162</v>
      </c>
      <c r="G19" s="15" t="s">
        <v>133</v>
      </c>
      <c r="H19" s="15" t="s">
        <v>136</v>
      </c>
      <c r="I19" s="15" t="s">
        <v>139</v>
      </c>
      <c r="J19" s="15" t="s">
        <v>141</v>
      </c>
      <c r="K19" s="15" t="s">
        <v>289</v>
      </c>
      <c r="L19" s="15" t="s">
        <v>291</v>
      </c>
      <c r="M19" s="15">
        <v>39.406999999999996</v>
      </c>
      <c r="N19" s="15">
        <v>20.678999999999998</v>
      </c>
      <c r="O19" s="15">
        <v>0.49199999999999999</v>
      </c>
      <c r="P19" s="15">
        <v>35.9</v>
      </c>
      <c r="Q19" s="15">
        <v>26.026</v>
      </c>
      <c r="R19" s="15">
        <v>48.116</v>
      </c>
      <c r="S19" s="15">
        <v>11.326000000000001</v>
      </c>
      <c r="T19" s="15">
        <v>5.0229999999999997</v>
      </c>
      <c r="U19" s="15">
        <v>454909.64</v>
      </c>
      <c r="V19" s="15">
        <v>1770</v>
      </c>
    </row>
    <row r="20" spans="2:22" ht="30" x14ac:dyDescent="0.25">
      <c r="B20" s="15" t="s">
        <v>136</v>
      </c>
      <c r="C20" s="15" t="s">
        <v>159</v>
      </c>
      <c r="D20" s="15" t="s">
        <v>160</v>
      </c>
      <c r="E20" s="15">
        <v>2022</v>
      </c>
      <c r="F20" s="15" t="s">
        <v>162</v>
      </c>
      <c r="G20" s="15" t="s">
        <v>133</v>
      </c>
      <c r="H20" s="15" t="s">
        <v>136</v>
      </c>
      <c r="I20" s="15" t="s">
        <v>139</v>
      </c>
      <c r="J20" s="15" t="s">
        <v>141</v>
      </c>
      <c r="K20" s="15" t="s">
        <v>289</v>
      </c>
      <c r="L20" s="15" t="s">
        <v>292</v>
      </c>
      <c r="M20" s="15">
        <v>15.53</v>
      </c>
      <c r="N20" s="15">
        <v>9.7119999999999997</v>
      </c>
      <c r="O20" s="15">
        <v>0.41399999999999998</v>
      </c>
      <c r="P20" s="15">
        <v>13.532999999999999</v>
      </c>
      <c r="Q20" s="15">
        <v>8.5660000000000007</v>
      </c>
      <c r="R20" s="15">
        <v>20.123999999999999</v>
      </c>
      <c r="S20" s="15">
        <v>11.231</v>
      </c>
      <c r="T20" s="15">
        <v>5.1289999999999996</v>
      </c>
      <c r="U20" s="15">
        <v>452602.24300000002</v>
      </c>
      <c r="V20" s="15">
        <v>550</v>
      </c>
    </row>
    <row r="21" spans="2:22" x14ac:dyDescent="0.25">
      <c r="B21" s="15" t="s">
        <v>136</v>
      </c>
      <c r="C21" s="15" t="s">
        <v>159</v>
      </c>
      <c r="D21" s="15" t="s">
        <v>160</v>
      </c>
      <c r="E21" s="15">
        <v>2022</v>
      </c>
      <c r="F21" s="15" t="s">
        <v>162</v>
      </c>
      <c r="G21" s="15" t="s">
        <v>133</v>
      </c>
      <c r="H21" s="15" t="s">
        <v>136</v>
      </c>
      <c r="I21" s="15" t="s">
        <v>139</v>
      </c>
      <c r="J21" s="15" t="s">
        <v>141</v>
      </c>
      <c r="K21" s="15" t="s">
        <v>289</v>
      </c>
      <c r="L21" s="15" t="s">
        <v>293</v>
      </c>
      <c r="M21" s="15">
        <v>29.885999999999999</v>
      </c>
      <c r="N21" s="15">
        <v>16.388999999999999</v>
      </c>
      <c r="O21" s="15">
        <v>0.35499999999999998</v>
      </c>
      <c r="P21" s="15">
        <v>27.084</v>
      </c>
      <c r="Q21" s="15">
        <v>19.170999999999999</v>
      </c>
      <c r="R21" s="15">
        <v>37.259</v>
      </c>
      <c r="S21" s="15">
        <v>11.268000000000001</v>
      </c>
      <c r="T21" s="15">
        <v>5.08</v>
      </c>
      <c r="U21" s="15">
        <v>451630.46</v>
      </c>
      <c r="V21" s="15">
        <v>2130</v>
      </c>
    </row>
    <row r="22" spans="2:22" x14ac:dyDescent="0.25">
      <c r="B22" s="15" t="s">
        <v>136</v>
      </c>
      <c r="C22" s="15" t="s">
        <v>159</v>
      </c>
      <c r="D22" s="15" t="s">
        <v>160</v>
      </c>
      <c r="E22" s="15">
        <v>2022</v>
      </c>
      <c r="F22" s="15" t="s">
        <v>162</v>
      </c>
      <c r="G22" s="15" t="s">
        <v>133</v>
      </c>
      <c r="H22" s="15" t="s">
        <v>136</v>
      </c>
      <c r="I22" s="15" t="s">
        <v>139</v>
      </c>
      <c r="J22" s="15" t="s">
        <v>141</v>
      </c>
      <c r="K22" s="15" t="s">
        <v>289</v>
      </c>
      <c r="L22" s="15" t="s">
        <v>294</v>
      </c>
      <c r="M22" s="15">
        <v>26.626999999999999</v>
      </c>
      <c r="N22" s="15">
        <v>14.532</v>
      </c>
      <c r="O22" s="15">
        <v>0.35199999999999998</v>
      </c>
      <c r="P22" s="15">
        <v>24.187000000000001</v>
      </c>
      <c r="Q22" s="15">
        <v>16.899999999999999</v>
      </c>
      <c r="R22" s="15">
        <v>33.296999999999997</v>
      </c>
      <c r="S22" s="15">
        <v>11.334</v>
      </c>
      <c r="T22" s="15">
        <v>5.0469999999999997</v>
      </c>
      <c r="U22" s="15">
        <v>455867.59700000001</v>
      </c>
      <c r="V22" s="15">
        <v>1700</v>
      </c>
    </row>
    <row r="23" spans="2:22" ht="30" x14ac:dyDescent="0.25">
      <c r="B23" s="15" t="s">
        <v>136</v>
      </c>
      <c r="C23" s="15" t="s">
        <v>272</v>
      </c>
      <c r="D23" s="15" t="s">
        <v>160</v>
      </c>
      <c r="E23" s="15">
        <v>2022</v>
      </c>
      <c r="F23" s="15" t="s">
        <v>162</v>
      </c>
      <c r="G23" s="15" t="s">
        <v>133</v>
      </c>
      <c r="H23" s="15" t="s">
        <v>136</v>
      </c>
      <c r="I23" s="15" t="s">
        <v>139</v>
      </c>
      <c r="J23" s="15" t="s">
        <v>141</v>
      </c>
      <c r="K23" s="15" t="s">
        <v>289</v>
      </c>
      <c r="L23" s="15" t="s">
        <v>290</v>
      </c>
      <c r="M23" s="15">
        <v>0.33400000000000002</v>
      </c>
      <c r="N23" s="15">
        <v>0.29299999999999998</v>
      </c>
      <c r="O23" s="15">
        <v>3.3000000000000002E-2</v>
      </c>
      <c r="P23" s="15">
        <v>0.26100000000000001</v>
      </c>
      <c r="Q23" s="15">
        <v>0.16500000000000001</v>
      </c>
      <c r="R23" s="15">
        <v>0.40699999999999997</v>
      </c>
      <c r="S23" s="15">
        <v>11.708</v>
      </c>
      <c r="T23" s="15">
        <v>4.7279999999999998</v>
      </c>
      <c r="U23" s="15">
        <v>472837.88400000002</v>
      </c>
      <c r="V23" s="15">
        <v>80</v>
      </c>
    </row>
    <row r="24" spans="2:22" x14ac:dyDescent="0.25">
      <c r="B24" s="15" t="s">
        <v>136</v>
      </c>
      <c r="C24" s="15" t="s">
        <v>272</v>
      </c>
      <c r="D24" s="15" t="s">
        <v>160</v>
      </c>
      <c r="E24" s="15">
        <v>2022</v>
      </c>
      <c r="F24" s="15" t="s">
        <v>162</v>
      </c>
      <c r="G24" s="15" t="s">
        <v>133</v>
      </c>
      <c r="H24" s="15" t="s">
        <v>136</v>
      </c>
      <c r="I24" s="15" t="s">
        <v>139</v>
      </c>
      <c r="J24" s="15" t="s">
        <v>141</v>
      </c>
      <c r="K24" s="15" t="s">
        <v>289</v>
      </c>
      <c r="L24" s="15" t="s">
        <v>291</v>
      </c>
      <c r="M24" s="15">
        <v>0.30099999999999999</v>
      </c>
      <c r="N24" s="15">
        <v>0.13</v>
      </c>
      <c r="O24" s="15">
        <v>4.0000000000000001E-3</v>
      </c>
      <c r="P24" s="15">
        <v>0.28399999999999997</v>
      </c>
      <c r="Q24" s="15">
        <v>0.214</v>
      </c>
      <c r="R24" s="15">
        <v>0.36699999999999999</v>
      </c>
      <c r="S24" s="15">
        <v>11.361000000000001</v>
      </c>
      <c r="T24" s="15">
        <v>4.9820000000000002</v>
      </c>
      <c r="U24" s="15">
        <v>456494.61900000001</v>
      </c>
      <c r="V24" s="15">
        <v>870</v>
      </c>
    </row>
    <row r="25" spans="2:22" ht="30" x14ac:dyDescent="0.25">
      <c r="B25" s="15" t="s">
        <v>136</v>
      </c>
      <c r="C25" s="15" t="s">
        <v>272</v>
      </c>
      <c r="D25" s="15" t="s">
        <v>160</v>
      </c>
      <c r="E25" s="15">
        <v>2022</v>
      </c>
      <c r="F25" s="15" t="s">
        <v>162</v>
      </c>
      <c r="G25" s="15" t="s">
        <v>133</v>
      </c>
      <c r="H25" s="15" t="s">
        <v>136</v>
      </c>
      <c r="I25" s="15" t="s">
        <v>139</v>
      </c>
      <c r="J25" s="15" t="s">
        <v>141</v>
      </c>
      <c r="K25" s="15" t="s">
        <v>289</v>
      </c>
      <c r="L25" s="15" t="s">
        <v>292</v>
      </c>
      <c r="M25" s="15">
        <v>0.24299999999999999</v>
      </c>
      <c r="N25" s="15">
        <v>0.13300000000000001</v>
      </c>
      <c r="O25" s="15">
        <v>7.0000000000000001E-3</v>
      </c>
      <c r="P25" s="15">
        <v>0.224</v>
      </c>
      <c r="Q25" s="15">
        <v>0.151</v>
      </c>
      <c r="R25" s="15">
        <v>0.317</v>
      </c>
      <c r="S25" s="15">
        <v>11.249000000000001</v>
      </c>
      <c r="T25" s="15">
        <v>5.1130000000000004</v>
      </c>
      <c r="U25" s="15">
        <v>452772.11</v>
      </c>
      <c r="V25" s="15">
        <v>410</v>
      </c>
    </row>
    <row r="26" spans="2:22" x14ac:dyDescent="0.25">
      <c r="B26" s="15" t="s">
        <v>136</v>
      </c>
      <c r="C26" s="15" t="s">
        <v>272</v>
      </c>
      <c r="D26" s="15" t="s">
        <v>160</v>
      </c>
      <c r="E26" s="15">
        <v>2022</v>
      </c>
      <c r="F26" s="15" t="s">
        <v>162</v>
      </c>
      <c r="G26" s="15" t="s">
        <v>133</v>
      </c>
      <c r="H26" s="15" t="s">
        <v>136</v>
      </c>
      <c r="I26" s="15" t="s">
        <v>139</v>
      </c>
      <c r="J26" s="15" t="s">
        <v>141</v>
      </c>
      <c r="K26" s="15" t="s">
        <v>289</v>
      </c>
      <c r="L26" s="15" t="s">
        <v>293</v>
      </c>
      <c r="M26" s="15">
        <v>0.308</v>
      </c>
      <c r="N26" s="15">
        <v>0.13600000000000001</v>
      </c>
      <c r="O26" s="15">
        <v>4.0000000000000001E-3</v>
      </c>
      <c r="P26" s="15">
        <v>0.29399999999999998</v>
      </c>
      <c r="Q26" s="15">
        <v>0.218</v>
      </c>
      <c r="R26" s="15">
        <v>0.38500000000000001</v>
      </c>
      <c r="S26" s="15">
        <v>11.262</v>
      </c>
      <c r="T26" s="15">
        <v>5.0839999999999996</v>
      </c>
      <c r="U26" s="15">
        <v>451307.859</v>
      </c>
      <c r="V26" s="15">
        <v>1180</v>
      </c>
    </row>
    <row r="27" spans="2:22" x14ac:dyDescent="0.25">
      <c r="B27" s="15" t="s">
        <v>136</v>
      </c>
      <c r="C27" s="15" t="s">
        <v>272</v>
      </c>
      <c r="D27" s="15" t="s">
        <v>160</v>
      </c>
      <c r="E27" s="15">
        <v>2022</v>
      </c>
      <c r="F27" s="15" t="s">
        <v>162</v>
      </c>
      <c r="G27" s="15" t="s">
        <v>133</v>
      </c>
      <c r="H27" s="15" t="s">
        <v>136</v>
      </c>
      <c r="I27" s="15" t="s">
        <v>139</v>
      </c>
      <c r="J27" s="15" t="s">
        <v>141</v>
      </c>
      <c r="K27" s="15" t="s">
        <v>289</v>
      </c>
      <c r="L27" s="15" t="s">
        <v>294</v>
      </c>
      <c r="M27" s="15">
        <v>0.29899999999999999</v>
      </c>
      <c r="N27" s="15">
        <v>0.16500000000000001</v>
      </c>
      <c r="O27" s="15">
        <v>5.0000000000000001E-3</v>
      </c>
      <c r="P27" s="15">
        <v>0.27300000000000002</v>
      </c>
      <c r="Q27" s="15">
        <v>0.20200000000000001</v>
      </c>
      <c r="R27" s="15">
        <v>0.35899999999999999</v>
      </c>
      <c r="S27" s="15">
        <v>11.331</v>
      </c>
      <c r="T27" s="15">
        <v>5.0469999999999997</v>
      </c>
      <c r="U27" s="15">
        <v>455525.049</v>
      </c>
      <c r="V27" s="15">
        <v>1070</v>
      </c>
    </row>
    <row r="28" spans="2:22" ht="30" x14ac:dyDescent="0.25">
      <c r="B28" s="15" t="s">
        <v>136</v>
      </c>
      <c r="C28" s="15" t="s">
        <v>273</v>
      </c>
      <c r="D28" s="15" t="s">
        <v>160</v>
      </c>
      <c r="E28" s="15">
        <v>2022</v>
      </c>
      <c r="F28" s="15" t="s">
        <v>162</v>
      </c>
      <c r="G28" s="15" t="s">
        <v>133</v>
      </c>
      <c r="H28" s="15" t="s">
        <v>136</v>
      </c>
      <c r="I28" s="15" t="s">
        <v>139</v>
      </c>
      <c r="J28" s="15" t="s">
        <v>141</v>
      </c>
      <c r="K28" s="15" t="s">
        <v>289</v>
      </c>
      <c r="L28" s="15" t="s">
        <v>290</v>
      </c>
      <c r="M28" s="15">
        <v>12.916</v>
      </c>
      <c r="N28" s="15">
        <v>10.028</v>
      </c>
      <c r="O28" s="15">
        <v>1.0029999999999999</v>
      </c>
      <c r="P28" s="15">
        <v>9.8840000000000003</v>
      </c>
      <c r="Q28" s="15">
        <v>6.359</v>
      </c>
      <c r="R28" s="15">
        <v>15.942</v>
      </c>
      <c r="S28" s="15">
        <v>11.686</v>
      </c>
      <c r="T28" s="15">
        <v>4.7649999999999997</v>
      </c>
      <c r="U28" s="15">
        <v>472307.25400000002</v>
      </c>
      <c r="V28" s="15">
        <v>100</v>
      </c>
    </row>
    <row r="29" spans="2:22" x14ac:dyDescent="0.25">
      <c r="B29" s="15" t="s">
        <v>136</v>
      </c>
      <c r="C29" s="15" t="s">
        <v>273</v>
      </c>
      <c r="D29" s="15" t="s">
        <v>160</v>
      </c>
      <c r="E29" s="15">
        <v>2022</v>
      </c>
      <c r="F29" s="15" t="s">
        <v>162</v>
      </c>
      <c r="G29" s="15" t="s">
        <v>133</v>
      </c>
      <c r="H29" s="15" t="s">
        <v>136</v>
      </c>
      <c r="I29" s="15" t="s">
        <v>139</v>
      </c>
      <c r="J29" s="15" t="s">
        <v>141</v>
      </c>
      <c r="K29" s="15" t="s">
        <v>289</v>
      </c>
      <c r="L29" s="15" t="s">
        <v>291</v>
      </c>
      <c r="M29" s="15">
        <v>18.876000000000001</v>
      </c>
      <c r="N29" s="15">
        <v>12.426</v>
      </c>
      <c r="O29" s="15">
        <v>0.29699999999999999</v>
      </c>
      <c r="P29" s="15">
        <v>15.875999999999999</v>
      </c>
      <c r="Q29" s="15">
        <v>10.813000000000001</v>
      </c>
      <c r="R29" s="15">
        <v>23.094000000000001</v>
      </c>
      <c r="S29" s="15">
        <v>11.327</v>
      </c>
      <c r="T29" s="15">
        <v>5.0229999999999997</v>
      </c>
      <c r="U29" s="15">
        <v>454942.02799999999</v>
      </c>
      <c r="V29" s="15">
        <v>1750</v>
      </c>
    </row>
    <row r="30" spans="2:22" ht="30" x14ac:dyDescent="0.25">
      <c r="B30" s="15" t="s">
        <v>136</v>
      </c>
      <c r="C30" s="15" t="s">
        <v>273</v>
      </c>
      <c r="D30" s="15" t="s">
        <v>160</v>
      </c>
      <c r="E30" s="15">
        <v>2022</v>
      </c>
      <c r="F30" s="15" t="s">
        <v>162</v>
      </c>
      <c r="G30" s="15" t="s">
        <v>133</v>
      </c>
      <c r="H30" s="15" t="s">
        <v>136</v>
      </c>
      <c r="I30" s="15" t="s">
        <v>139</v>
      </c>
      <c r="J30" s="15" t="s">
        <v>141</v>
      </c>
      <c r="K30" s="15" t="s">
        <v>289</v>
      </c>
      <c r="L30" s="15" t="s">
        <v>292</v>
      </c>
      <c r="M30" s="15">
        <v>11.082000000000001</v>
      </c>
      <c r="N30" s="15">
        <v>7.7770000000000001</v>
      </c>
      <c r="O30" s="15">
        <v>0.33500000000000002</v>
      </c>
      <c r="P30" s="15">
        <v>9.3170000000000002</v>
      </c>
      <c r="Q30" s="15">
        <v>5.7750000000000004</v>
      </c>
      <c r="R30" s="15">
        <v>13.893000000000001</v>
      </c>
      <c r="S30" s="15">
        <v>11.231</v>
      </c>
      <c r="T30" s="15">
        <v>5.13</v>
      </c>
      <c r="U30" s="15">
        <v>452667.92300000001</v>
      </c>
      <c r="V30" s="15">
        <v>540</v>
      </c>
    </row>
    <row r="31" spans="2:22" x14ac:dyDescent="0.25">
      <c r="B31" s="15" t="s">
        <v>136</v>
      </c>
      <c r="C31" s="15" t="s">
        <v>273</v>
      </c>
      <c r="D31" s="15" t="s">
        <v>160</v>
      </c>
      <c r="E31" s="15">
        <v>2022</v>
      </c>
      <c r="F31" s="15" t="s">
        <v>162</v>
      </c>
      <c r="G31" s="15" t="s">
        <v>133</v>
      </c>
      <c r="H31" s="15" t="s">
        <v>136</v>
      </c>
      <c r="I31" s="15" t="s">
        <v>139</v>
      </c>
      <c r="J31" s="15" t="s">
        <v>141</v>
      </c>
      <c r="K31" s="15" t="s">
        <v>289</v>
      </c>
      <c r="L31" s="15" t="s">
        <v>293</v>
      </c>
      <c r="M31" s="15">
        <v>14.779</v>
      </c>
      <c r="N31" s="15">
        <v>9.9529999999999994</v>
      </c>
      <c r="O31" s="15">
        <v>0.217</v>
      </c>
      <c r="P31" s="15">
        <v>12.375999999999999</v>
      </c>
      <c r="Q31" s="15">
        <v>8.2189999999999994</v>
      </c>
      <c r="R31" s="15">
        <v>18.425000000000001</v>
      </c>
      <c r="S31" s="15">
        <v>11.266999999999999</v>
      </c>
      <c r="T31" s="15">
        <v>5.0819999999999999</v>
      </c>
      <c r="U31" s="15">
        <v>451595.26899999997</v>
      </c>
      <c r="V31" s="15">
        <v>2110</v>
      </c>
    </row>
    <row r="32" spans="2:22" x14ac:dyDescent="0.25">
      <c r="B32" s="15" t="s">
        <v>136</v>
      </c>
      <c r="C32" s="15" t="s">
        <v>273</v>
      </c>
      <c r="D32" s="15" t="s">
        <v>160</v>
      </c>
      <c r="E32" s="15">
        <v>2022</v>
      </c>
      <c r="F32" s="15" t="s">
        <v>162</v>
      </c>
      <c r="G32" s="15" t="s">
        <v>133</v>
      </c>
      <c r="H32" s="15" t="s">
        <v>136</v>
      </c>
      <c r="I32" s="15" t="s">
        <v>139</v>
      </c>
      <c r="J32" s="15" t="s">
        <v>141</v>
      </c>
      <c r="K32" s="15" t="s">
        <v>289</v>
      </c>
      <c r="L32" s="15" t="s">
        <v>294</v>
      </c>
      <c r="M32" s="15">
        <v>13.86</v>
      </c>
      <c r="N32" s="15">
        <v>9.7590000000000003</v>
      </c>
      <c r="O32" s="15">
        <v>0.23799999999999999</v>
      </c>
      <c r="P32" s="15">
        <v>11.141</v>
      </c>
      <c r="Q32" s="15">
        <v>7.3979999999999997</v>
      </c>
      <c r="R32" s="15">
        <v>17.373999999999999</v>
      </c>
      <c r="S32" s="15">
        <v>11.333</v>
      </c>
      <c r="T32" s="15">
        <v>5.048</v>
      </c>
      <c r="U32" s="15">
        <v>455830.70699999999</v>
      </c>
      <c r="V32" s="15">
        <v>1680</v>
      </c>
    </row>
  </sheetData>
  <mergeCells count="1">
    <mergeCell ref="B1:V1"/>
  </mergeCell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V32"/>
  <sheetViews>
    <sheetView zoomScale="85" zoomScaleNormal="85" workbookViewId="0">
      <selection activeCell="B1" sqref="B1:V1"/>
    </sheetView>
  </sheetViews>
  <sheetFormatPr defaultColWidth="16" defaultRowHeight="15" x14ac:dyDescent="0.25"/>
  <cols>
    <col min="1" max="1" width="22.7109375" style="18" customWidth="1"/>
    <col min="2" max="2" width="19.42578125" style="15" customWidth="1"/>
    <col min="3" max="3" width="17.5703125" style="15" customWidth="1"/>
    <col min="4" max="4" width="16" style="15"/>
    <col min="5" max="5" width="17.5703125" style="15" customWidth="1"/>
    <col min="6" max="6" width="17.28515625" style="15" customWidth="1"/>
    <col min="7" max="7" width="28.140625" style="15" customWidth="1"/>
    <col min="8" max="8" width="27.140625" style="15" customWidth="1"/>
    <col min="9" max="9" width="24.5703125" style="15" customWidth="1"/>
    <col min="10" max="10" width="16" style="15"/>
    <col min="11" max="11" width="24.5703125" style="15" customWidth="1"/>
    <col min="12" max="13" width="16" style="15"/>
    <col min="14" max="14" width="17.7109375" style="15" customWidth="1"/>
    <col min="15" max="15" width="18.85546875" style="15" customWidth="1"/>
    <col min="16" max="16" width="18" style="15" customWidth="1"/>
    <col min="17" max="17" width="16" style="15"/>
    <col min="18" max="18" width="19" style="15" customWidth="1"/>
    <col min="19" max="19" width="16" style="15"/>
    <col min="20" max="20" width="18.7109375" style="15" customWidth="1"/>
    <col min="21" max="21" width="16" style="15"/>
    <col min="22" max="22" width="18.42578125" style="15" customWidth="1"/>
    <col min="23" max="16384" width="16" style="15"/>
  </cols>
  <sheetData>
    <row r="1" spans="1:22" ht="38.25" customHeight="1" x14ac:dyDescent="0.25">
      <c r="A1" s="37" t="str">
        <f>HYPERLINK("#Contents!A1","Return to table of contents")</f>
        <v>Return to table of contents</v>
      </c>
      <c r="B1" s="47" t="s">
        <v>366</v>
      </c>
      <c r="C1" s="47"/>
      <c r="D1" s="47"/>
      <c r="E1" s="47"/>
      <c r="F1" s="47"/>
      <c r="G1" s="47"/>
      <c r="H1" s="47"/>
      <c r="I1" s="47"/>
      <c r="J1" s="47"/>
      <c r="K1" s="47"/>
      <c r="L1" s="47"/>
      <c r="M1" s="47"/>
      <c r="N1" s="47"/>
      <c r="O1" s="47"/>
      <c r="P1" s="47"/>
      <c r="Q1" s="47"/>
      <c r="R1" s="47"/>
      <c r="S1" s="47"/>
      <c r="T1" s="47"/>
      <c r="U1" s="47"/>
      <c r="V1" s="48"/>
    </row>
    <row r="2" spans="1:22" ht="30" x14ac:dyDescent="0.25">
      <c r="A2" s="19"/>
      <c r="B2" s="5" t="s">
        <v>120</v>
      </c>
      <c r="C2" s="5" t="s">
        <v>123</v>
      </c>
      <c r="D2" s="5" t="s">
        <v>126</v>
      </c>
      <c r="E2" s="5" t="s">
        <v>127</v>
      </c>
      <c r="F2" s="5" t="s">
        <v>128</v>
      </c>
      <c r="G2" s="5" t="s">
        <v>131</v>
      </c>
      <c r="H2" s="5" t="s">
        <v>134</v>
      </c>
      <c r="I2" s="5" t="s">
        <v>137</v>
      </c>
      <c r="J2" s="5" t="s">
        <v>140</v>
      </c>
      <c r="K2" s="5" t="s">
        <v>142</v>
      </c>
      <c r="L2" s="5" t="s">
        <v>145</v>
      </c>
      <c r="M2" s="5" t="s">
        <v>147</v>
      </c>
      <c r="N2" s="5" t="s">
        <v>149</v>
      </c>
      <c r="O2" s="5" t="s">
        <v>150</v>
      </c>
      <c r="P2" s="5" t="s">
        <v>151</v>
      </c>
      <c r="Q2" s="5" t="s">
        <v>152</v>
      </c>
      <c r="R2" s="5" t="s">
        <v>153</v>
      </c>
      <c r="S2" s="5" t="s">
        <v>154</v>
      </c>
      <c r="T2" s="5" t="s">
        <v>155</v>
      </c>
      <c r="U2" s="5" t="s">
        <v>156</v>
      </c>
      <c r="V2" s="5" t="s">
        <v>158</v>
      </c>
    </row>
    <row r="3" spans="1:22" x14ac:dyDescent="0.25">
      <c r="A3" s="19"/>
      <c r="B3" s="15" t="s">
        <v>122</v>
      </c>
      <c r="C3" s="15" t="s">
        <v>159</v>
      </c>
      <c r="D3" s="15" t="s">
        <v>160</v>
      </c>
      <c r="E3" s="15">
        <v>2022</v>
      </c>
      <c r="F3" s="15" t="s">
        <v>162</v>
      </c>
      <c r="G3" s="15" t="s">
        <v>133</v>
      </c>
      <c r="H3" s="15" t="s">
        <v>296</v>
      </c>
      <c r="I3" s="15" t="s">
        <v>139</v>
      </c>
      <c r="J3" s="15" t="s">
        <v>141</v>
      </c>
      <c r="K3" s="15" t="s">
        <v>297</v>
      </c>
      <c r="L3" s="15" t="s">
        <v>296</v>
      </c>
      <c r="M3" s="15">
        <v>8.7780000000000005</v>
      </c>
      <c r="N3" s="15">
        <v>6.0140000000000002</v>
      </c>
      <c r="O3" s="15">
        <v>6.4000000000000001E-2</v>
      </c>
      <c r="P3" s="15">
        <v>7.2880000000000003</v>
      </c>
      <c r="Q3" s="15">
        <v>4.968</v>
      </c>
      <c r="R3" s="15">
        <v>10.727</v>
      </c>
      <c r="S3" s="15">
        <v>11.279</v>
      </c>
      <c r="T3" s="15">
        <v>5.0730000000000004</v>
      </c>
      <c r="U3" s="15">
        <v>454007.50599999999</v>
      </c>
      <c r="V3" s="15">
        <v>8840</v>
      </c>
    </row>
    <row r="4" spans="1:22" ht="30" x14ac:dyDescent="0.25">
      <c r="B4" s="15" t="s">
        <v>122</v>
      </c>
      <c r="C4" s="15" t="s">
        <v>159</v>
      </c>
      <c r="D4" s="15" t="s">
        <v>160</v>
      </c>
      <c r="E4" s="15">
        <v>2022</v>
      </c>
      <c r="F4" s="15" t="s">
        <v>162</v>
      </c>
      <c r="G4" s="15" t="s">
        <v>133</v>
      </c>
      <c r="H4" s="15" t="s">
        <v>296</v>
      </c>
      <c r="I4" s="15" t="s">
        <v>139</v>
      </c>
      <c r="J4" s="15" t="s">
        <v>141</v>
      </c>
      <c r="K4" s="15" t="s">
        <v>297</v>
      </c>
      <c r="L4" s="15" t="s">
        <v>298</v>
      </c>
      <c r="M4" s="15">
        <v>5.7309999999999999</v>
      </c>
      <c r="N4" s="15">
        <v>3.7930000000000001</v>
      </c>
      <c r="O4" s="15">
        <v>0.42399999999999999</v>
      </c>
      <c r="P4" s="15">
        <v>4.8760000000000003</v>
      </c>
      <c r="Q4" s="15">
        <v>3.407</v>
      </c>
      <c r="R4" s="15">
        <v>7.0339999999999998</v>
      </c>
      <c r="S4" s="15">
        <v>11.648</v>
      </c>
      <c r="T4" s="15">
        <v>4.8490000000000002</v>
      </c>
      <c r="U4" s="15">
        <v>473580.80699999997</v>
      </c>
      <c r="V4" s="15">
        <v>80</v>
      </c>
    </row>
    <row r="5" spans="1:22" x14ac:dyDescent="0.25">
      <c r="B5" s="15" t="s">
        <v>122</v>
      </c>
      <c r="C5" s="15" t="s">
        <v>159</v>
      </c>
      <c r="D5" s="15" t="s">
        <v>160</v>
      </c>
      <c r="E5" s="15">
        <v>2022</v>
      </c>
      <c r="F5" s="15" t="s">
        <v>162</v>
      </c>
      <c r="G5" s="15" t="s">
        <v>133</v>
      </c>
      <c r="H5" s="15" t="s">
        <v>296</v>
      </c>
      <c r="I5" s="15" t="s">
        <v>139</v>
      </c>
      <c r="J5" s="15" t="s">
        <v>141</v>
      </c>
      <c r="K5" s="15" t="s">
        <v>297</v>
      </c>
      <c r="L5" s="15" t="s">
        <v>299</v>
      </c>
      <c r="M5" s="15">
        <v>11.956</v>
      </c>
      <c r="N5" s="15">
        <v>7.04</v>
      </c>
      <c r="O5" s="15">
        <v>0.55700000000000005</v>
      </c>
      <c r="P5" s="15">
        <v>10.646000000000001</v>
      </c>
      <c r="Q5" s="15">
        <v>6.734</v>
      </c>
      <c r="R5" s="15">
        <v>15.566000000000001</v>
      </c>
      <c r="S5" s="15">
        <v>11.417999999999999</v>
      </c>
      <c r="T5" s="15">
        <v>4.9950000000000001</v>
      </c>
      <c r="U5" s="15">
        <v>459679.995</v>
      </c>
      <c r="V5" s="15">
        <v>160</v>
      </c>
    </row>
    <row r="6" spans="1:22" ht="30" x14ac:dyDescent="0.25">
      <c r="B6" s="15" t="s">
        <v>122</v>
      </c>
      <c r="C6" s="15" t="s">
        <v>159</v>
      </c>
      <c r="D6" s="15" t="s">
        <v>160</v>
      </c>
      <c r="E6" s="15">
        <v>2022</v>
      </c>
      <c r="F6" s="15" t="s">
        <v>162</v>
      </c>
      <c r="G6" s="15" t="s">
        <v>133</v>
      </c>
      <c r="H6" s="15" t="s">
        <v>296</v>
      </c>
      <c r="I6" s="15" t="s">
        <v>139</v>
      </c>
      <c r="J6" s="15" t="s">
        <v>141</v>
      </c>
      <c r="K6" s="15" t="s">
        <v>297</v>
      </c>
      <c r="L6" s="15" t="s">
        <v>300</v>
      </c>
      <c r="M6" s="15">
        <v>13.458</v>
      </c>
      <c r="N6" s="15">
        <v>8.9339999999999993</v>
      </c>
      <c r="O6" s="15">
        <v>0.81599999999999995</v>
      </c>
      <c r="P6" s="15">
        <v>12.465</v>
      </c>
      <c r="Q6" s="15">
        <v>6.9139999999999997</v>
      </c>
      <c r="R6" s="15">
        <v>17.527000000000001</v>
      </c>
      <c r="S6" s="15">
        <v>11.587</v>
      </c>
      <c r="T6" s="15">
        <v>4.843</v>
      </c>
      <c r="U6" s="15">
        <v>470185.788</v>
      </c>
      <c r="V6" s="15">
        <v>120</v>
      </c>
    </row>
    <row r="7" spans="1:22" x14ac:dyDescent="0.25">
      <c r="B7" s="15" t="s">
        <v>122</v>
      </c>
      <c r="C7" s="15" t="s">
        <v>159</v>
      </c>
      <c r="D7" s="15" t="s">
        <v>160</v>
      </c>
      <c r="E7" s="15">
        <v>2022</v>
      </c>
      <c r="F7" s="15" t="s">
        <v>162</v>
      </c>
      <c r="G7" s="15" t="s">
        <v>133</v>
      </c>
      <c r="H7" s="15" t="s">
        <v>296</v>
      </c>
      <c r="I7" s="15" t="s">
        <v>139</v>
      </c>
      <c r="J7" s="15" t="s">
        <v>141</v>
      </c>
      <c r="K7" s="15" t="s">
        <v>297</v>
      </c>
      <c r="L7" s="15" t="s">
        <v>301</v>
      </c>
      <c r="M7" s="15">
        <v>8.2569999999999997</v>
      </c>
      <c r="N7" s="15">
        <v>5.2169999999999996</v>
      </c>
      <c r="O7" s="15">
        <v>6.2E-2</v>
      </c>
      <c r="P7" s="15">
        <v>7.0579999999999998</v>
      </c>
      <c r="Q7" s="15">
        <v>4.8819999999999997</v>
      </c>
      <c r="R7" s="15">
        <v>10.128</v>
      </c>
      <c r="S7" s="15">
        <v>11.265000000000001</v>
      </c>
      <c r="T7" s="15">
        <v>5.0830000000000002</v>
      </c>
      <c r="U7" s="15">
        <v>452999.09700000001</v>
      </c>
      <c r="V7" s="15">
        <v>7060</v>
      </c>
    </row>
    <row r="8" spans="1:22" ht="30" x14ac:dyDescent="0.25">
      <c r="B8" s="15" t="s">
        <v>122</v>
      </c>
      <c r="C8" s="15" t="s">
        <v>159</v>
      </c>
      <c r="D8" s="15" t="s">
        <v>160</v>
      </c>
      <c r="E8" s="15">
        <v>2022</v>
      </c>
      <c r="F8" s="15" t="s">
        <v>162</v>
      </c>
      <c r="G8" s="15" t="s">
        <v>133</v>
      </c>
      <c r="H8" s="15" t="s">
        <v>296</v>
      </c>
      <c r="I8" s="15" t="s">
        <v>139</v>
      </c>
      <c r="J8" s="15" t="s">
        <v>141</v>
      </c>
      <c r="K8" s="15" t="s">
        <v>297</v>
      </c>
      <c r="L8" s="15" t="s">
        <v>302</v>
      </c>
      <c r="M8" s="15">
        <v>10.098000000000001</v>
      </c>
      <c r="N8" s="15">
        <v>7.4219999999999997</v>
      </c>
      <c r="O8" s="15">
        <v>0.35799999999999998</v>
      </c>
      <c r="P8" s="15">
        <v>7.8949999999999996</v>
      </c>
      <c r="Q8" s="15">
        <v>5.72</v>
      </c>
      <c r="R8" s="15">
        <v>12.04</v>
      </c>
      <c r="S8" s="15">
        <v>11.308999999999999</v>
      </c>
      <c r="T8" s="15">
        <v>5.0609999999999999</v>
      </c>
      <c r="U8" s="15">
        <v>453982.26199999999</v>
      </c>
      <c r="V8" s="15">
        <v>430</v>
      </c>
    </row>
    <row r="9" spans="1:22" ht="30" x14ac:dyDescent="0.25">
      <c r="B9" s="15" t="s">
        <v>122</v>
      </c>
      <c r="C9" s="15" t="s">
        <v>159</v>
      </c>
      <c r="D9" s="15" t="s">
        <v>160</v>
      </c>
      <c r="E9" s="15">
        <v>2022</v>
      </c>
      <c r="F9" s="15" t="s">
        <v>162</v>
      </c>
      <c r="G9" s="15" t="s">
        <v>133</v>
      </c>
      <c r="H9" s="15" t="s">
        <v>296</v>
      </c>
      <c r="I9" s="15" t="s">
        <v>139</v>
      </c>
      <c r="J9" s="15" t="s">
        <v>141</v>
      </c>
      <c r="K9" s="15" t="s">
        <v>297</v>
      </c>
      <c r="L9" s="15" t="s">
        <v>303</v>
      </c>
      <c r="M9" s="15">
        <v>11.930999999999999</v>
      </c>
      <c r="N9" s="15">
        <v>9.17</v>
      </c>
      <c r="O9" s="15">
        <v>0.497</v>
      </c>
      <c r="P9" s="15">
        <v>9.3689999999999998</v>
      </c>
      <c r="Q9" s="15">
        <v>6.1440000000000001</v>
      </c>
      <c r="R9" s="15">
        <v>13.92</v>
      </c>
      <c r="S9" s="15">
        <v>11.154</v>
      </c>
      <c r="T9" s="15">
        <v>5.149</v>
      </c>
      <c r="U9" s="15">
        <v>455408.45</v>
      </c>
      <c r="V9" s="15">
        <v>340</v>
      </c>
    </row>
    <row r="10" spans="1:22" x14ac:dyDescent="0.25">
      <c r="B10" s="15" t="s">
        <v>122</v>
      </c>
      <c r="C10" s="15" t="s">
        <v>159</v>
      </c>
      <c r="D10" s="15" t="s">
        <v>160</v>
      </c>
      <c r="E10" s="15">
        <v>2022</v>
      </c>
      <c r="F10" s="15" t="s">
        <v>162</v>
      </c>
      <c r="G10" s="15" t="s">
        <v>133</v>
      </c>
      <c r="H10" s="15" t="s">
        <v>296</v>
      </c>
      <c r="I10" s="15" t="s">
        <v>139</v>
      </c>
      <c r="J10" s="15" t="s">
        <v>141</v>
      </c>
      <c r="K10" s="15" t="s">
        <v>297</v>
      </c>
      <c r="L10" s="15" t="s">
        <v>304</v>
      </c>
      <c r="M10" s="15">
        <v>17.602</v>
      </c>
      <c r="N10" s="15">
        <v>10.113</v>
      </c>
      <c r="O10" s="15">
        <v>1.306</v>
      </c>
      <c r="P10" s="15">
        <v>15.443</v>
      </c>
      <c r="Q10" s="15">
        <v>9.8729999999999993</v>
      </c>
      <c r="R10" s="15">
        <v>21.253</v>
      </c>
      <c r="S10" s="15">
        <v>11.348000000000001</v>
      </c>
      <c r="T10" s="15">
        <v>5.0069999999999997</v>
      </c>
      <c r="U10" s="15">
        <v>460786.83600000001</v>
      </c>
      <c r="V10" s="15">
        <v>60</v>
      </c>
    </row>
    <row r="11" spans="1:22" ht="30" x14ac:dyDescent="0.25">
      <c r="B11" s="15" t="s">
        <v>122</v>
      </c>
      <c r="C11" s="15" t="s">
        <v>159</v>
      </c>
      <c r="D11" s="15" t="s">
        <v>160</v>
      </c>
      <c r="E11" s="15">
        <v>2022</v>
      </c>
      <c r="F11" s="15" t="s">
        <v>162</v>
      </c>
      <c r="G11" s="15" t="s">
        <v>133</v>
      </c>
      <c r="H11" s="15" t="s">
        <v>296</v>
      </c>
      <c r="I11" s="15" t="s">
        <v>139</v>
      </c>
      <c r="J11" s="15" t="s">
        <v>141</v>
      </c>
      <c r="K11" s="15" t="s">
        <v>297</v>
      </c>
      <c r="L11" s="15" t="s">
        <v>305</v>
      </c>
      <c r="M11" s="15">
        <v>12.996</v>
      </c>
      <c r="N11" s="15">
        <v>9.7189999999999994</v>
      </c>
      <c r="O11" s="15">
        <v>0.72399999999999998</v>
      </c>
      <c r="P11" s="15">
        <v>10.031000000000001</v>
      </c>
      <c r="Q11" s="15">
        <v>6.0780000000000003</v>
      </c>
      <c r="R11" s="15">
        <v>17.850999999999999</v>
      </c>
      <c r="S11" s="15">
        <v>11.337</v>
      </c>
      <c r="T11" s="15">
        <v>5.0389999999999997</v>
      </c>
      <c r="U11" s="15">
        <v>459815.56699999998</v>
      </c>
      <c r="V11" s="15">
        <v>180</v>
      </c>
    </row>
    <row r="12" spans="1:22" x14ac:dyDescent="0.25">
      <c r="B12" s="15" t="s">
        <v>122</v>
      </c>
      <c r="C12" s="15" t="s">
        <v>159</v>
      </c>
      <c r="D12" s="15" t="s">
        <v>160</v>
      </c>
      <c r="E12" s="15">
        <v>2022</v>
      </c>
      <c r="F12" s="15" t="s">
        <v>162</v>
      </c>
      <c r="G12" s="15" t="s">
        <v>133</v>
      </c>
      <c r="H12" s="15" t="s">
        <v>296</v>
      </c>
      <c r="I12" s="15" t="s">
        <v>139</v>
      </c>
      <c r="J12" s="15" t="s">
        <v>141</v>
      </c>
      <c r="K12" s="15" t="s">
        <v>297</v>
      </c>
      <c r="M12" s="15">
        <v>9.4209999999999994</v>
      </c>
      <c r="N12" s="15">
        <v>7.4809999999999999</v>
      </c>
      <c r="O12" s="15">
        <v>0.52900000000000003</v>
      </c>
      <c r="P12" s="15">
        <v>7.181</v>
      </c>
      <c r="Q12" s="15">
        <v>4.6619999999999999</v>
      </c>
      <c r="R12" s="15">
        <v>12.285</v>
      </c>
      <c r="S12" s="15">
        <v>11.356999999999999</v>
      </c>
      <c r="T12" s="15">
        <v>5.024</v>
      </c>
      <c r="U12" s="15">
        <v>457656.59</v>
      </c>
      <c r="V12" s="15">
        <v>200</v>
      </c>
    </row>
    <row r="13" spans="1:22" x14ac:dyDescent="0.25">
      <c r="B13" s="15" t="s">
        <v>122</v>
      </c>
      <c r="C13" s="15" t="s">
        <v>272</v>
      </c>
      <c r="D13" s="15" t="s">
        <v>160</v>
      </c>
      <c r="E13" s="15">
        <v>2022</v>
      </c>
      <c r="F13" s="15" t="s">
        <v>162</v>
      </c>
      <c r="G13" s="15" t="s">
        <v>133</v>
      </c>
      <c r="H13" s="15" t="s">
        <v>296</v>
      </c>
      <c r="I13" s="15" t="s">
        <v>139</v>
      </c>
      <c r="J13" s="15" t="s">
        <v>141</v>
      </c>
      <c r="K13" s="15" t="s">
        <v>297</v>
      </c>
      <c r="L13" s="15" t="s">
        <v>296</v>
      </c>
      <c r="M13" s="15">
        <v>9.6000000000000002E-2</v>
      </c>
      <c r="N13" s="15">
        <v>6.3E-2</v>
      </c>
      <c r="O13" s="15">
        <v>1E-3</v>
      </c>
      <c r="P13" s="15">
        <v>0.08</v>
      </c>
      <c r="Q13" s="15">
        <v>5.7000000000000002E-2</v>
      </c>
      <c r="R13" s="15">
        <v>0.114</v>
      </c>
      <c r="S13" s="15">
        <v>11.302</v>
      </c>
      <c r="T13" s="15">
        <v>5.0549999999999997</v>
      </c>
      <c r="U13" s="15">
        <v>454831.90899999999</v>
      </c>
      <c r="V13" s="15">
        <v>5160</v>
      </c>
    </row>
    <row r="14" spans="1:22" ht="30" x14ac:dyDescent="0.25">
      <c r="B14" s="15" t="s">
        <v>122</v>
      </c>
      <c r="C14" s="15" t="s">
        <v>272</v>
      </c>
      <c r="D14" s="15" t="s">
        <v>160</v>
      </c>
      <c r="E14" s="15">
        <v>2022</v>
      </c>
      <c r="F14" s="15" t="s">
        <v>162</v>
      </c>
      <c r="G14" s="15" t="s">
        <v>133</v>
      </c>
      <c r="H14" s="15" t="s">
        <v>296</v>
      </c>
      <c r="I14" s="15" t="s">
        <v>139</v>
      </c>
      <c r="J14" s="15" t="s">
        <v>141</v>
      </c>
      <c r="K14" s="15" t="s">
        <v>297</v>
      </c>
      <c r="L14" s="15" t="s">
        <v>298</v>
      </c>
      <c r="M14" s="15">
        <v>0.1</v>
      </c>
      <c r="N14" s="15">
        <v>5.6000000000000001E-2</v>
      </c>
      <c r="O14" s="15">
        <v>7.0000000000000001E-3</v>
      </c>
      <c r="P14" s="15">
        <v>8.8999999999999996E-2</v>
      </c>
      <c r="Q14" s="15">
        <v>6.8000000000000005E-2</v>
      </c>
      <c r="R14" s="15">
        <v>0.12</v>
      </c>
      <c r="S14" s="15">
        <v>11.56</v>
      </c>
      <c r="T14" s="15">
        <v>4.883</v>
      </c>
      <c r="U14" s="15">
        <v>470886.66499999998</v>
      </c>
      <c r="V14" s="15">
        <v>60</v>
      </c>
    </row>
    <row r="15" spans="1:22" x14ac:dyDescent="0.25">
      <c r="B15" s="15" t="s">
        <v>122</v>
      </c>
      <c r="C15" s="15" t="s">
        <v>272</v>
      </c>
      <c r="D15" s="15" t="s">
        <v>160</v>
      </c>
      <c r="E15" s="15">
        <v>2022</v>
      </c>
      <c r="F15" s="15" t="s">
        <v>162</v>
      </c>
      <c r="G15" s="15" t="s">
        <v>133</v>
      </c>
      <c r="H15" s="15" t="s">
        <v>296</v>
      </c>
      <c r="I15" s="15" t="s">
        <v>139</v>
      </c>
      <c r="J15" s="15" t="s">
        <v>141</v>
      </c>
      <c r="K15" s="15" t="s">
        <v>297</v>
      </c>
      <c r="L15" s="15" t="s">
        <v>299</v>
      </c>
      <c r="M15" s="15">
        <v>0.186</v>
      </c>
      <c r="N15" s="15">
        <v>0.1</v>
      </c>
      <c r="O15" s="15">
        <v>8.9999999999999993E-3</v>
      </c>
      <c r="P15" s="15">
        <v>0.157</v>
      </c>
      <c r="Q15" s="15">
        <v>0.113</v>
      </c>
      <c r="R15" s="15">
        <v>0.252</v>
      </c>
      <c r="S15" s="15">
        <v>11.432</v>
      </c>
      <c r="T15" s="15">
        <v>4.9820000000000002</v>
      </c>
      <c r="U15" s="15">
        <v>459438.56199999998</v>
      </c>
      <c r="V15" s="15">
        <v>120</v>
      </c>
    </row>
    <row r="16" spans="1:22" ht="30" x14ac:dyDescent="0.25">
      <c r="B16" s="15" t="s">
        <v>122</v>
      </c>
      <c r="C16" s="15" t="s">
        <v>272</v>
      </c>
      <c r="D16" s="15" t="s">
        <v>160</v>
      </c>
      <c r="E16" s="15">
        <v>2022</v>
      </c>
      <c r="F16" s="15" t="s">
        <v>162</v>
      </c>
      <c r="G16" s="15" t="s">
        <v>133</v>
      </c>
      <c r="H16" s="15" t="s">
        <v>296</v>
      </c>
      <c r="I16" s="15" t="s">
        <v>139</v>
      </c>
      <c r="J16" s="15" t="s">
        <v>141</v>
      </c>
      <c r="K16" s="15" t="s">
        <v>297</v>
      </c>
      <c r="L16" s="15" t="s">
        <v>300</v>
      </c>
      <c r="M16" s="15">
        <v>0.20599999999999999</v>
      </c>
      <c r="N16" s="15">
        <v>0.107</v>
      </c>
      <c r="O16" s="15">
        <v>1.2999999999999999E-2</v>
      </c>
      <c r="P16" s="15">
        <v>0.21299999999999999</v>
      </c>
      <c r="Q16" s="15">
        <v>0.11700000000000001</v>
      </c>
      <c r="R16" s="15">
        <v>0.28799999999999998</v>
      </c>
      <c r="S16" s="15">
        <v>11.613</v>
      </c>
      <c r="T16" s="15">
        <v>4.851</v>
      </c>
      <c r="U16" s="15">
        <v>472235.06199999998</v>
      </c>
      <c r="V16" s="15">
        <v>70</v>
      </c>
    </row>
    <row r="17" spans="2:22" x14ac:dyDescent="0.25">
      <c r="B17" s="15" t="s">
        <v>122</v>
      </c>
      <c r="C17" s="15" t="s">
        <v>272</v>
      </c>
      <c r="D17" s="15" t="s">
        <v>160</v>
      </c>
      <c r="E17" s="15">
        <v>2022</v>
      </c>
      <c r="F17" s="15" t="s">
        <v>162</v>
      </c>
      <c r="G17" s="15" t="s">
        <v>133</v>
      </c>
      <c r="H17" s="15" t="s">
        <v>296</v>
      </c>
      <c r="I17" s="15" t="s">
        <v>139</v>
      </c>
      <c r="J17" s="15" t="s">
        <v>141</v>
      </c>
      <c r="K17" s="15" t="s">
        <v>297</v>
      </c>
      <c r="L17" s="15" t="s">
        <v>301</v>
      </c>
      <c r="M17" s="15">
        <v>8.7999999999999995E-2</v>
      </c>
      <c r="N17" s="15">
        <v>4.9000000000000002E-2</v>
      </c>
      <c r="O17" s="15">
        <v>1E-3</v>
      </c>
      <c r="P17" s="15">
        <v>7.6999999999999999E-2</v>
      </c>
      <c r="Q17" s="15">
        <v>5.6000000000000001E-2</v>
      </c>
      <c r="R17" s="15">
        <v>0.108</v>
      </c>
      <c r="S17" s="15">
        <v>11.284000000000001</v>
      </c>
      <c r="T17" s="15">
        <v>5.0659999999999998</v>
      </c>
      <c r="U17" s="15">
        <v>453706.33100000001</v>
      </c>
      <c r="V17" s="15">
        <v>4060</v>
      </c>
    </row>
    <row r="18" spans="2:22" ht="30" x14ac:dyDescent="0.25">
      <c r="B18" s="15" t="s">
        <v>122</v>
      </c>
      <c r="C18" s="15" t="s">
        <v>272</v>
      </c>
      <c r="D18" s="15" t="s">
        <v>160</v>
      </c>
      <c r="E18" s="15">
        <v>2022</v>
      </c>
      <c r="F18" s="15" t="s">
        <v>162</v>
      </c>
      <c r="G18" s="15" t="s">
        <v>133</v>
      </c>
      <c r="H18" s="15" t="s">
        <v>296</v>
      </c>
      <c r="I18" s="15" t="s">
        <v>139</v>
      </c>
      <c r="J18" s="15" t="s">
        <v>141</v>
      </c>
      <c r="K18" s="15" t="s">
        <v>297</v>
      </c>
      <c r="L18" s="15" t="s">
        <v>302</v>
      </c>
      <c r="M18" s="15">
        <v>9.5000000000000001E-2</v>
      </c>
      <c r="N18" s="15">
        <v>5.0999999999999997E-2</v>
      </c>
      <c r="O18" s="15">
        <v>3.0000000000000001E-3</v>
      </c>
      <c r="P18" s="15">
        <v>8.2000000000000003E-2</v>
      </c>
      <c r="Q18" s="15">
        <v>5.8000000000000003E-2</v>
      </c>
      <c r="R18" s="15">
        <v>0.11700000000000001</v>
      </c>
      <c r="S18" s="15">
        <v>11.362</v>
      </c>
      <c r="T18" s="15">
        <v>5.008</v>
      </c>
      <c r="U18" s="15">
        <v>456166.58100000001</v>
      </c>
      <c r="V18" s="15">
        <v>260</v>
      </c>
    </row>
    <row r="19" spans="2:22" ht="30" x14ac:dyDescent="0.25">
      <c r="B19" s="15" t="s">
        <v>122</v>
      </c>
      <c r="C19" s="15" t="s">
        <v>272</v>
      </c>
      <c r="D19" s="15" t="s">
        <v>160</v>
      </c>
      <c r="E19" s="15">
        <v>2022</v>
      </c>
      <c r="F19" s="15" t="s">
        <v>162</v>
      </c>
      <c r="G19" s="15" t="s">
        <v>133</v>
      </c>
      <c r="H19" s="15" t="s">
        <v>296</v>
      </c>
      <c r="I19" s="15" t="s">
        <v>139</v>
      </c>
      <c r="J19" s="15" t="s">
        <v>141</v>
      </c>
      <c r="K19" s="15" t="s">
        <v>297</v>
      </c>
      <c r="L19" s="15" t="s">
        <v>303</v>
      </c>
      <c r="M19" s="15">
        <v>9.2999999999999999E-2</v>
      </c>
      <c r="N19" s="15">
        <v>6.3E-2</v>
      </c>
      <c r="O19" s="15">
        <v>5.0000000000000001E-3</v>
      </c>
      <c r="P19" s="15">
        <v>7.6999999999999999E-2</v>
      </c>
      <c r="Q19" s="15">
        <v>5.2999999999999999E-2</v>
      </c>
      <c r="R19" s="15">
        <v>0.113</v>
      </c>
      <c r="S19" s="15">
        <v>11.189</v>
      </c>
      <c r="T19" s="15">
        <v>5.1340000000000003</v>
      </c>
      <c r="U19" s="15">
        <v>456171.73</v>
      </c>
      <c r="V19" s="15">
        <v>180</v>
      </c>
    </row>
    <row r="20" spans="2:22" x14ac:dyDescent="0.25">
      <c r="B20" s="15" t="s">
        <v>122</v>
      </c>
      <c r="C20" s="15" t="s">
        <v>272</v>
      </c>
      <c r="D20" s="15" t="s">
        <v>160</v>
      </c>
      <c r="E20" s="15">
        <v>2022</v>
      </c>
      <c r="F20" s="15" t="s">
        <v>162</v>
      </c>
      <c r="G20" s="15" t="s">
        <v>133</v>
      </c>
      <c r="H20" s="15" t="s">
        <v>296</v>
      </c>
      <c r="I20" s="15" t="s">
        <v>139</v>
      </c>
      <c r="J20" s="15" t="s">
        <v>141</v>
      </c>
      <c r="K20" s="15" t="s">
        <v>297</v>
      </c>
      <c r="L20" s="15" t="s">
        <v>304</v>
      </c>
      <c r="M20" s="15">
        <v>0.16400000000000001</v>
      </c>
      <c r="N20" s="15">
        <v>8.7999999999999995E-2</v>
      </c>
      <c r="O20" s="15">
        <v>1.2E-2</v>
      </c>
      <c r="P20" s="15">
        <v>0.16700000000000001</v>
      </c>
      <c r="Q20" s="15">
        <v>0.113</v>
      </c>
      <c r="R20" s="15">
        <v>0.186</v>
      </c>
      <c r="S20" s="15">
        <v>11.419</v>
      </c>
      <c r="T20" s="15">
        <v>4.9580000000000002</v>
      </c>
      <c r="U20" s="15">
        <v>462943.97200000001</v>
      </c>
      <c r="V20" s="15">
        <v>50</v>
      </c>
    </row>
    <row r="21" spans="2:22" ht="30" x14ac:dyDescent="0.25">
      <c r="B21" s="15" t="s">
        <v>122</v>
      </c>
      <c r="C21" s="15" t="s">
        <v>272</v>
      </c>
      <c r="D21" s="15" t="s">
        <v>160</v>
      </c>
      <c r="E21" s="15">
        <v>2022</v>
      </c>
      <c r="F21" s="15" t="s">
        <v>162</v>
      </c>
      <c r="G21" s="15" t="s">
        <v>133</v>
      </c>
      <c r="H21" s="15" t="s">
        <v>296</v>
      </c>
      <c r="I21" s="15" t="s">
        <v>139</v>
      </c>
      <c r="J21" s="15" t="s">
        <v>141</v>
      </c>
      <c r="K21" s="15" t="s">
        <v>297</v>
      </c>
      <c r="L21" s="15" t="s">
        <v>305</v>
      </c>
      <c r="M21" s="15">
        <v>0.159</v>
      </c>
      <c r="N21" s="15">
        <v>0.14199999999999999</v>
      </c>
      <c r="O21" s="15">
        <v>1.2999999999999999E-2</v>
      </c>
      <c r="P21" s="15">
        <v>0.111</v>
      </c>
      <c r="Q21" s="15">
        <v>6.8000000000000005E-2</v>
      </c>
      <c r="R21" s="15">
        <v>0.20300000000000001</v>
      </c>
      <c r="S21" s="15">
        <v>11.394</v>
      </c>
      <c r="T21" s="15">
        <v>5.0039999999999996</v>
      </c>
      <c r="U21" s="15">
        <v>461184.64299999998</v>
      </c>
      <c r="V21" s="15">
        <v>120</v>
      </c>
    </row>
    <row r="22" spans="2:22" x14ac:dyDescent="0.25">
      <c r="B22" s="15" t="s">
        <v>122</v>
      </c>
      <c r="C22" s="15" t="s">
        <v>272</v>
      </c>
      <c r="D22" s="15" t="s">
        <v>160</v>
      </c>
      <c r="E22" s="15">
        <v>2022</v>
      </c>
      <c r="F22" s="15" t="s">
        <v>162</v>
      </c>
      <c r="G22" s="15" t="s">
        <v>133</v>
      </c>
      <c r="H22" s="15" t="s">
        <v>296</v>
      </c>
      <c r="I22" s="15" t="s">
        <v>139</v>
      </c>
      <c r="J22" s="15" t="s">
        <v>141</v>
      </c>
      <c r="K22" s="15" t="s">
        <v>297</v>
      </c>
      <c r="M22" s="15">
        <v>0.128</v>
      </c>
      <c r="N22" s="15">
        <v>9.6000000000000002E-2</v>
      </c>
      <c r="O22" s="15">
        <v>8.9999999999999993E-3</v>
      </c>
      <c r="P22" s="15">
        <v>9.6000000000000002E-2</v>
      </c>
      <c r="Q22" s="15">
        <v>5.8999999999999997E-2</v>
      </c>
      <c r="R22" s="15">
        <v>0.17899999999999999</v>
      </c>
      <c r="S22" s="15">
        <v>11.339</v>
      </c>
      <c r="T22" s="15">
        <v>5.0369999999999999</v>
      </c>
      <c r="U22" s="15">
        <v>456631.761</v>
      </c>
      <c r="V22" s="15">
        <v>120</v>
      </c>
    </row>
    <row r="23" spans="2:22" x14ac:dyDescent="0.25">
      <c r="B23" s="15" t="s">
        <v>122</v>
      </c>
      <c r="C23" s="15" t="s">
        <v>273</v>
      </c>
      <c r="D23" s="15" t="s">
        <v>160</v>
      </c>
      <c r="E23" s="15">
        <v>2022</v>
      </c>
      <c r="F23" s="15" t="s">
        <v>162</v>
      </c>
      <c r="G23" s="15" t="s">
        <v>133</v>
      </c>
      <c r="H23" s="15" t="s">
        <v>296</v>
      </c>
      <c r="I23" s="15" t="s">
        <v>139</v>
      </c>
      <c r="J23" s="15" t="s">
        <v>141</v>
      </c>
      <c r="K23" s="15" t="s">
        <v>297</v>
      </c>
      <c r="L23" s="15" t="s">
        <v>296</v>
      </c>
      <c r="M23" s="15">
        <v>4.3360000000000003</v>
      </c>
      <c r="N23" s="15">
        <v>3.105</v>
      </c>
      <c r="O23" s="15">
        <v>3.4000000000000002E-2</v>
      </c>
      <c r="P23" s="15">
        <v>3.6070000000000002</v>
      </c>
      <c r="Q23" s="15">
        <v>2.593</v>
      </c>
      <c r="R23" s="15">
        <v>5.0750000000000002</v>
      </c>
      <c r="S23" s="15">
        <v>11.278</v>
      </c>
      <c r="T23" s="15">
        <v>5.0750000000000002</v>
      </c>
      <c r="U23" s="15">
        <v>454061.603</v>
      </c>
      <c r="V23" s="15">
        <v>8410</v>
      </c>
    </row>
    <row r="24" spans="2:22" ht="30" x14ac:dyDescent="0.25">
      <c r="B24" s="15" t="s">
        <v>122</v>
      </c>
      <c r="C24" s="15" t="s">
        <v>273</v>
      </c>
      <c r="D24" s="15" t="s">
        <v>160</v>
      </c>
      <c r="E24" s="15">
        <v>2022</v>
      </c>
      <c r="F24" s="15" t="s">
        <v>162</v>
      </c>
      <c r="G24" s="15" t="s">
        <v>133</v>
      </c>
      <c r="H24" s="15" t="s">
        <v>296</v>
      </c>
      <c r="I24" s="15" t="s">
        <v>139</v>
      </c>
      <c r="J24" s="15" t="s">
        <v>141</v>
      </c>
      <c r="K24" s="15" t="s">
        <v>297</v>
      </c>
      <c r="L24" s="15" t="s">
        <v>298</v>
      </c>
      <c r="M24" s="15">
        <v>3.758</v>
      </c>
      <c r="N24" s="15">
        <v>3.1509999999999998</v>
      </c>
      <c r="O24" s="15">
        <v>0.377</v>
      </c>
      <c r="P24" s="15">
        <v>3.0649999999999999</v>
      </c>
      <c r="Q24" s="15">
        <v>2.2799999999999998</v>
      </c>
      <c r="R24" s="15">
        <v>4.3659999999999997</v>
      </c>
      <c r="S24" s="15">
        <v>11.672000000000001</v>
      </c>
      <c r="T24" s="15">
        <v>4.8330000000000002</v>
      </c>
      <c r="U24" s="15">
        <v>474587.33399999997</v>
      </c>
      <c r="V24" s="15">
        <v>70</v>
      </c>
    </row>
    <row r="25" spans="2:22" x14ac:dyDescent="0.25">
      <c r="B25" s="15" t="s">
        <v>122</v>
      </c>
      <c r="C25" s="15" t="s">
        <v>273</v>
      </c>
      <c r="D25" s="15" t="s">
        <v>160</v>
      </c>
      <c r="E25" s="15">
        <v>2022</v>
      </c>
      <c r="F25" s="15" t="s">
        <v>162</v>
      </c>
      <c r="G25" s="15" t="s">
        <v>133</v>
      </c>
      <c r="H25" s="15" t="s">
        <v>296</v>
      </c>
      <c r="I25" s="15" t="s">
        <v>139</v>
      </c>
      <c r="J25" s="15" t="s">
        <v>141</v>
      </c>
      <c r="K25" s="15" t="s">
        <v>297</v>
      </c>
      <c r="L25" s="15" t="s">
        <v>299</v>
      </c>
      <c r="M25" s="15">
        <v>7.6769999999999996</v>
      </c>
      <c r="N25" s="15">
        <v>5.008</v>
      </c>
      <c r="O25" s="15">
        <v>0.40899999999999997</v>
      </c>
      <c r="P25" s="15">
        <v>6.5010000000000003</v>
      </c>
      <c r="Q25" s="15">
        <v>3.6440000000000001</v>
      </c>
      <c r="R25" s="15">
        <v>9.968</v>
      </c>
      <c r="S25" s="15">
        <v>11.414</v>
      </c>
      <c r="T25" s="15">
        <v>4.9980000000000002</v>
      </c>
      <c r="U25" s="15">
        <v>459650.15399999998</v>
      </c>
      <c r="V25" s="15">
        <v>150</v>
      </c>
    </row>
    <row r="26" spans="2:22" ht="30" x14ac:dyDescent="0.25">
      <c r="B26" s="15" t="s">
        <v>122</v>
      </c>
      <c r="C26" s="15" t="s">
        <v>273</v>
      </c>
      <c r="D26" s="15" t="s">
        <v>160</v>
      </c>
      <c r="E26" s="15">
        <v>2022</v>
      </c>
      <c r="F26" s="15" t="s">
        <v>162</v>
      </c>
      <c r="G26" s="15" t="s">
        <v>133</v>
      </c>
      <c r="H26" s="15" t="s">
        <v>296</v>
      </c>
      <c r="I26" s="15" t="s">
        <v>139</v>
      </c>
      <c r="J26" s="15" t="s">
        <v>141</v>
      </c>
      <c r="K26" s="15" t="s">
        <v>297</v>
      </c>
      <c r="L26" s="15" t="s">
        <v>300</v>
      </c>
      <c r="M26" s="15">
        <v>10.457000000000001</v>
      </c>
      <c r="N26" s="15">
        <v>7.0439999999999996</v>
      </c>
      <c r="O26" s="15">
        <v>0.64300000000000002</v>
      </c>
      <c r="P26" s="15">
        <v>9.702</v>
      </c>
      <c r="Q26" s="15">
        <v>5.7489999999999997</v>
      </c>
      <c r="R26" s="15">
        <v>14.314</v>
      </c>
      <c r="S26" s="15">
        <v>11.586</v>
      </c>
      <c r="T26" s="15">
        <v>4.8419999999999996</v>
      </c>
      <c r="U26" s="15">
        <v>470298.94799999997</v>
      </c>
      <c r="V26" s="15">
        <v>120</v>
      </c>
    </row>
    <row r="27" spans="2:22" x14ac:dyDescent="0.25">
      <c r="B27" s="15" t="s">
        <v>122</v>
      </c>
      <c r="C27" s="15" t="s">
        <v>273</v>
      </c>
      <c r="D27" s="15" t="s">
        <v>160</v>
      </c>
      <c r="E27" s="15">
        <v>2022</v>
      </c>
      <c r="F27" s="15" t="s">
        <v>162</v>
      </c>
      <c r="G27" s="15" t="s">
        <v>133</v>
      </c>
      <c r="H27" s="15" t="s">
        <v>296</v>
      </c>
      <c r="I27" s="15" t="s">
        <v>139</v>
      </c>
      <c r="J27" s="15" t="s">
        <v>141</v>
      </c>
      <c r="K27" s="15" t="s">
        <v>297</v>
      </c>
      <c r="L27" s="15" t="s">
        <v>301</v>
      </c>
      <c r="M27" s="15">
        <v>3.9460000000000002</v>
      </c>
      <c r="N27" s="15">
        <v>2.4529999999999998</v>
      </c>
      <c r="O27" s="15">
        <v>2.9000000000000001E-2</v>
      </c>
      <c r="P27" s="15">
        <v>3.464</v>
      </c>
      <c r="Q27" s="15">
        <v>2.524</v>
      </c>
      <c r="R27" s="15">
        <v>4.7329999999999997</v>
      </c>
      <c r="S27" s="15">
        <v>11.266999999999999</v>
      </c>
      <c r="T27" s="15">
        <v>5.0819999999999999</v>
      </c>
      <c r="U27" s="15">
        <v>453122.59</v>
      </c>
      <c r="V27" s="15">
        <v>6920</v>
      </c>
    </row>
    <row r="28" spans="2:22" ht="30" x14ac:dyDescent="0.25">
      <c r="B28" s="15" t="s">
        <v>122</v>
      </c>
      <c r="C28" s="15" t="s">
        <v>273</v>
      </c>
      <c r="D28" s="15" t="s">
        <v>160</v>
      </c>
      <c r="E28" s="15">
        <v>2022</v>
      </c>
      <c r="F28" s="15" t="s">
        <v>162</v>
      </c>
      <c r="G28" s="15" t="s">
        <v>133</v>
      </c>
      <c r="H28" s="15" t="s">
        <v>296</v>
      </c>
      <c r="I28" s="15" t="s">
        <v>139</v>
      </c>
      <c r="J28" s="15" t="s">
        <v>141</v>
      </c>
      <c r="K28" s="15" t="s">
        <v>297</v>
      </c>
      <c r="L28" s="15" t="s">
        <v>302</v>
      </c>
      <c r="M28" s="15">
        <v>4.4800000000000004</v>
      </c>
      <c r="N28" s="15">
        <v>2.871</v>
      </c>
      <c r="O28" s="15">
        <v>0.14199999999999999</v>
      </c>
      <c r="P28" s="15">
        <v>3.7320000000000002</v>
      </c>
      <c r="Q28" s="15">
        <v>2.7930000000000001</v>
      </c>
      <c r="R28" s="15">
        <v>5.3520000000000003</v>
      </c>
      <c r="S28" s="15">
        <v>11.305999999999999</v>
      </c>
      <c r="T28" s="15">
        <v>5.0670000000000002</v>
      </c>
      <c r="U28" s="15">
        <v>453623.261</v>
      </c>
      <c r="V28" s="15">
        <v>410</v>
      </c>
    </row>
    <row r="29" spans="2:22" ht="30" x14ac:dyDescent="0.25">
      <c r="B29" s="15" t="s">
        <v>122</v>
      </c>
      <c r="C29" s="15" t="s">
        <v>273</v>
      </c>
      <c r="D29" s="15" t="s">
        <v>160</v>
      </c>
      <c r="E29" s="15">
        <v>2022</v>
      </c>
      <c r="F29" s="15" t="s">
        <v>162</v>
      </c>
      <c r="G29" s="15" t="s">
        <v>133</v>
      </c>
      <c r="H29" s="15" t="s">
        <v>296</v>
      </c>
      <c r="I29" s="15" t="s">
        <v>139</v>
      </c>
      <c r="J29" s="15" t="s">
        <v>141</v>
      </c>
      <c r="K29" s="15" t="s">
        <v>297</v>
      </c>
      <c r="L29" s="15" t="s">
        <v>303</v>
      </c>
      <c r="M29" s="15">
        <v>5.5880000000000001</v>
      </c>
      <c r="N29" s="15">
        <v>3.605</v>
      </c>
      <c r="O29" s="15">
        <v>0.19800000000000001</v>
      </c>
      <c r="P29" s="15">
        <v>4.6139999999999999</v>
      </c>
      <c r="Q29" s="15">
        <v>3.339</v>
      </c>
      <c r="R29" s="15">
        <v>6.6109999999999998</v>
      </c>
      <c r="S29" s="15">
        <v>11.153</v>
      </c>
      <c r="T29" s="15">
        <v>5.1520000000000001</v>
      </c>
      <c r="U29" s="15">
        <v>455254.43800000002</v>
      </c>
      <c r="V29" s="15">
        <v>330</v>
      </c>
    </row>
    <row r="30" spans="2:22" x14ac:dyDescent="0.25">
      <c r="B30" s="15" t="s">
        <v>122</v>
      </c>
      <c r="C30" s="15" t="s">
        <v>273</v>
      </c>
      <c r="D30" s="15" t="s">
        <v>160</v>
      </c>
      <c r="E30" s="15">
        <v>2022</v>
      </c>
      <c r="F30" s="15" t="s">
        <v>162</v>
      </c>
      <c r="G30" s="15" t="s">
        <v>133</v>
      </c>
      <c r="H30" s="15" t="s">
        <v>296</v>
      </c>
      <c r="I30" s="15" t="s">
        <v>139</v>
      </c>
      <c r="J30" s="15" t="s">
        <v>141</v>
      </c>
      <c r="K30" s="15" t="s">
        <v>297</v>
      </c>
      <c r="L30" s="15" t="s">
        <v>304</v>
      </c>
      <c r="M30" s="15">
        <v>8.5719999999999992</v>
      </c>
      <c r="N30" s="15">
        <v>4.2439999999999998</v>
      </c>
      <c r="O30" s="15">
        <v>0.6</v>
      </c>
      <c r="P30" s="15">
        <v>7.2629999999999999</v>
      </c>
      <c r="Q30" s="15">
        <v>5.1150000000000002</v>
      </c>
      <c r="R30" s="15">
        <v>11.75</v>
      </c>
      <c r="S30" s="15">
        <v>11.282</v>
      </c>
      <c r="T30" s="15">
        <v>5.0709999999999997</v>
      </c>
      <c r="U30" s="15">
        <v>458463.89</v>
      </c>
      <c r="V30" s="15">
        <v>50</v>
      </c>
    </row>
    <row r="31" spans="2:22" ht="30" x14ac:dyDescent="0.25">
      <c r="B31" s="15" t="s">
        <v>122</v>
      </c>
      <c r="C31" s="15" t="s">
        <v>273</v>
      </c>
      <c r="D31" s="15" t="s">
        <v>160</v>
      </c>
      <c r="E31" s="15">
        <v>2022</v>
      </c>
      <c r="F31" s="15" t="s">
        <v>162</v>
      </c>
      <c r="G31" s="15" t="s">
        <v>133</v>
      </c>
      <c r="H31" s="15" t="s">
        <v>296</v>
      </c>
      <c r="I31" s="15" t="s">
        <v>139</v>
      </c>
      <c r="J31" s="15" t="s">
        <v>141</v>
      </c>
      <c r="K31" s="15" t="s">
        <v>297</v>
      </c>
      <c r="L31" s="15" t="s">
        <v>305</v>
      </c>
      <c r="M31" s="15">
        <v>7.4779999999999998</v>
      </c>
      <c r="N31" s="15">
        <v>6.157</v>
      </c>
      <c r="O31" s="15">
        <v>0.47199999999999998</v>
      </c>
      <c r="P31" s="15">
        <v>5.0259999999999998</v>
      </c>
      <c r="Q31" s="15">
        <v>3.3730000000000002</v>
      </c>
      <c r="R31" s="15">
        <v>9.7810000000000006</v>
      </c>
      <c r="S31" s="15">
        <v>11.335000000000001</v>
      </c>
      <c r="T31" s="15">
        <v>5.0419999999999998</v>
      </c>
      <c r="U31" s="15">
        <v>459777.25699999998</v>
      </c>
      <c r="V31" s="15">
        <v>170</v>
      </c>
    </row>
    <row r="32" spans="2:22" x14ac:dyDescent="0.25">
      <c r="B32" s="15" t="s">
        <v>122</v>
      </c>
      <c r="C32" s="15" t="s">
        <v>273</v>
      </c>
      <c r="D32" s="15" t="s">
        <v>160</v>
      </c>
      <c r="E32" s="15">
        <v>2022</v>
      </c>
      <c r="F32" s="15" t="s">
        <v>162</v>
      </c>
      <c r="G32" s="15" t="s">
        <v>133</v>
      </c>
      <c r="H32" s="15" t="s">
        <v>296</v>
      </c>
      <c r="I32" s="15" t="s">
        <v>139</v>
      </c>
      <c r="J32" s="15" t="s">
        <v>141</v>
      </c>
      <c r="K32" s="15" t="s">
        <v>297</v>
      </c>
      <c r="M32" s="15">
        <v>5.7610000000000001</v>
      </c>
      <c r="N32" s="15">
        <v>4.2409999999999997</v>
      </c>
      <c r="O32" s="15">
        <v>0.316</v>
      </c>
      <c r="P32" s="15">
        <v>4.7880000000000003</v>
      </c>
      <c r="Q32" s="15">
        <v>3.137</v>
      </c>
      <c r="R32" s="15">
        <v>6.8810000000000002</v>
      </c>
      <c r="S32" s="15">
        <v>11.366</v>
      </c>
      <c r="T32" s="15">
        <v>5.0199999999999996</v>
      </c>
      <c r="U32" s="15">
        <v>458308.12199999997</v>
      </c>
      <c r="V32" s="15">
        <v>180</v>
      </c>
    </row>
  </sheetData>
  <mergeCells count="1">
    <mergeCell ref="B1:V1"/>
  </mergeCell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V44"/>
  <sheetViews>
    <sheetView zoomScale="85" zoomScaleNormal="85" workbookViewId="0">
      <selection activeCell="B1" sqref="B1:V1"/>
    </sheetView>
  </sheetViews>
  <sheetFormatPr defaultColWidth="16" defaultRowHeight="15" x14ac:dyDescent="0.25"/>
  <cols>
    <col min="1" max="1" width="22.7109375" style="18" customWidth="1"/>
    <col min="2" max="2" width="19.42578125" style="15" customWidth="1"/>
    <col min="3" max="3" width="17.5703125" style="15" customWidth="1"/>
    <col min="4" max="4" width="16" style="15"/>
    <col min="5" max="5" width="17.5703125" style="15" customWidth="1"/>
    <col min="6" max="6" width="17.28515625" style="15" customWidth="1"/>
    <col min="7" max="7" width="28.140625" style="15" customWidth="1"/>
    <col min="8" max="8" width="27.140625" style="15" customWidth="1"/>
    <col min="9" max="9" width="24.5703125" style="15" customWidth="1"/>
    <col min="10" max="10" width="16" style="15"/>
    <col min="11" max="11" width="24.5703125" style="15" customWidth="1"/>
    <col min="12" max="13" width="16" style="15"/>
    <col min="14" max="14" width="17.7109375" style="15" customWidth="1"/>
    <col min="15" max="15" width="18.85546875" style="15" customWidth="1"/>
    <col min="16" max="16" width="18" style="15" customWidth="1"/>
    <col min="17" max="17" width="16" style="15"/>
    <col min="18" max="18" width="19" style="15" customWidth="1"/>
    <col min="19" max="19" width="16" style="15"/>
    <col min="20" max="20" width="18.7109375" style="15" customWidth="1"/>
    <col min="21" max="21" width="16" style="15"/>
    <col min="22" max="22" width="18.42578125" style="15" customWidth="1"/>
    <col min="23" max="16384" width="16" style="15"/>
  </cols>
  <sheetData>
    <row r="1" spans="1:22" ht="38.25" customHeight="1" x14ac:dyDescent="0.25">
      <c r="A1" s="37" t="str">
        <f>HYPERLINK("#Contents!A1","Return to table of contents")</f>
        <v>Return to table of contents</v>
      </c>
      <c r="B1" s="47" t="s">
        <v>367</v>
      </c>
      <c r="C1" s="47"/>
      <c r="D1" s="47"/>
      <c r="E1" s="47"/>
      <c r="F1" s="47"/>
      <c r="G1" s="47"/>
      <c r="H1" s="47"/>
      <c r="I1" s="47"/>
      <c r="J1" s="47"/>
      <c r="K1" s="47"/>
      <c r="L1" s="47"/>
      <c r="M1" s="47"/>
      <c r="N1" s="47"/>
      <c r="O1" s="47"/>
      <c r="P1" s="47"/>
      <c r="Q1" s="47"/>
      <c r="R1" s="47"/>
      <c r="S1" s="47"/>
      <c r="T1" s="47"/>
      <c r="U1" s="47"/>
      <c r="V1" s="48"/>
    </row>
    <row r="2" spans="1:22" ht="30" x14ac:dyDescent="0.25">
      <c r="A2" s="19"/>
      <c r="B2" s="5" t="s">
        <v>120</v>
      </c>
      <c r="C2" s="5" t="s">
        <v>123</v>
      </c>
      <c r="D2" s="5" t="s">
        <v>126</v>
      </c>
      <c r="E2" s="5" t="s">
        <v>127</v>
      </c>
      <c r="F2" s="5" t="s">
        <v>128</v>
      </c>
      <c r="G2" s="5" t="s">
        <v>131</v>
      </c>
      <c r="H2" s="5" t="s">
        <v>134</v>
      </c>
      <c r="I2" s="5" t="s">
        <v>137</v>
      </c>
      <c r="J2" s="5" t="s">
        <v>140</v>
      </c>
      <c r="K2" s="5" t="s">
        <v>142</v>
      </c>
      <c r="L2" s="5" t="s">
        <v>145</v>
      </c>
      <c r="M2" s="5" t="s">
        <v>147</v>
      </c>
      <c r="N2" s="5" t="s">
        <v>149</v>
      </c>
      <c r="O2" s="5" t="s">
        <v>150</v>
      </c>
      <c r="P2" s="5" t="s">
        <v>151</v>
      </c>
      <c r="Q2" s="5" t="s">
        <v>152</v>
      </c>
      <c r="R2" s="5" t="s">
        <v>153</v>
      </c>
      <c r="S2" s="5" t="s">
        <v>154</v>
      </c>
      <c r="T2" s="5" t="s">
        <v>155</v>
      </c>
      <c r="U2" s="5" t="s">
        <v>156</v>
      </c>
      <c r="V2" s="5" t="s">
        <v>158</v>
      </c>
    </row>
    <row r="3" spans="1:22" x14ac:dyDescent="0.25">
      <c r="A3" s="19"/>
      <c r="B3" s="15" t="s">
        <v>122</v>
      </c>
      <c r="C3" s="15" t="s">
        <v>159</v>
      </c>
      <c r="D3" s="15" t="s">
        <v>160</v>
      </c>
      <c r="E3" s="15">
        <v>2022</v>
      </c>
      <c r="F3" s="15" t="s">
        <v>162</v>
      </c>
      <c r="G3" s="15" t="s">
        <v>133</v>
      </c>
      <c r="H3" s="15" t="s">
        <v>136</v>
      </c>
      <c r="I3" s="15" t="s">
        <v>139</v>
      </c>
      <c r="J3" s="15" t="s">
        <v>141</v>
      </c>
      <c r="K3" s="15" t="s">
        <v>307</v>
      </c>
      <c r="L3" s="15" t="s">
        <v>308</v>
      </c>
      <c r="M3" s="15">
        <v>8.4529999999999994</v>
      </c>
      <c r="N3" s="15">
        <v>5.5640000000000001</v>
      </c>
      <c r="O3" s="15">
        <v>0.191</v>
      </c>
      <c r="P3" s="15">
        <v>7.1589999999999998</v>
      </c>
      <c r="Q3" s="15">
        <v>4.8239999999999998</v>
      </c>
      <c r="R3" s="15">
        <v>10.025</v>
      </c>
      <c r="S3" s="15">
        <v>11.308999999999999</v>
      </c>
      <c r="T3" s="15">
        <v>5.0519999999999996</v>
      </c>
      <c r="U3" s="15">
        <v>454630.55900000001</v>
      </c>
      <c r="V3" s="15">
        <v>850</v>
      </c>
    </row>
    <row r="4" spans="1:22" x14ac:dyDescent="0.25">
      <c r="B4" s="15" t="s">
        <v>122</v>
      </c>
      <c r="C4" s="15" t="s">
        <v>159</v>
      </c>
      <c r="D4" s="15" t="s">
        <v>160</v>
      </c>
      <c r="E4" s="15">
        <v>2022</v>
      </c>
      <c r="F4" s="15" t="s">
        <v>162</v>
      </c>
      <c r="G4" s="15" t="s">
        <v>133</v>
      </c>
      <c r="H4" s="15" t="s">
        <v>136</v>
      </c>
      <c r="I4" s="15" t="s">
        <v>139</v>
      </c>
      <c r="J4" s="15" t="s">
        <v>141</v>
      </c>
      <c r="K4" s="15" t="s">
        <v>307</v>
      </c>
      <c r="L4" s="15" t="s">
        <v>309</v>
      </c>
      <c r="M4" s="15">
        <v>8.7789999999999999</v>
      </c>
      <c r="N4" s="15">
        <v>5.1580000000000004</v>
      </c>
      <c r="O4" s="15">
        <v>0.157</v>
      </c>
      <c r="P4" s="15">
        <v>7.5250000000000004</v>
      </c>
      <c r="Q4" s="15">
        <v>5.44</v>
      </c>
      <c r="R4" s="15">
        <v>10.79</v>
      </c>
      <c r="S4" s="15">
        <v>11.292</v>
      </c>
      <c r="T4" s="15">
        <v>5.0810000000000004</v>
      </c>
      <c r="U4" s="15">
        <v>453519.82299999997</v>
      </c>
      <c r="V4" s="15">
        <v>1080</v>
      </c>
    </row>
    <row r="5" spans="1:22" x14ac:dyDescent="0.25">
      <c r="B5" s="15" t="s">
        <v>122</v>
      </c>
      <c r="C5" s="15" t="s">
        <v>159</v>
      </c>
      <c r="D5" s="15" t="s">
        <v>160</v>
      </c>
      <c r="E5" s="15">
        <v>2022</v>
      </c>
      <c r="F5" s="15" t="s">
        <v>162</v>
      </c>
      <c r="G5" s="15" t="s">
        <v>133</v>
      </c>
      <c r="H5" s="15" t="s">
        <v>136</v>
      </c>
      <c r="I5" s="15" t="s">
        <v>139</v>
      </c>
      <c r="J5" s="15" t="s">
        <v>141</v>
      </c>
      <c r="K5" s="15" t="s">
        <v>307</v>
      </c>
      <c r="L5" s="15" t="s">
        <v>310</v>
      </c>
      <c r="M5" s="15">
        <v>8.1039999999999992</v>
      </c>
      <c r="N5" s="15">
        <v>4.8070000000000004</v>
      </c>
      <c r="O5" s="15">
        <v>0.111</v>
      </c>
      <c r="P5" s="15">
        <v>7.008</v>
      </c>
      <c r="Q5" s="15">
        <v>4.9379999999999997</v>
      </c>
      <c r="R5" s="15">
        <v>9.9540000000000006</v>
      </c>
      <c r="S5" s="15">
        <v>11.266</v>
      </c>
      <c r="T5" s="15">
        <v>5.07</v>
      </c>
      <c r="U5" s="15">
        <v>453246.81199999998</v>
      </c>
      <c r="V5" s="15">
        <v>1860</v>
      </c>
    </row>
    <row r="6" spans="1:22" x14ac:dyDescent="0.25">
      <c r="B6" s="15" t="s">
        <v>122</v>
      </c>
      <c r="C6" s="15" t="s">
        <v>159</v>
      </c>
      <c r="D6" s="15" t="s">
        <v>160</v>
      </c>
      <c r="E6" s="15">
        <v>2022</v>
      </c>
      <c r="F6" s="15" t="s">
        <v>162</v>
      </c>
      <c r="G6" s="15" t="s">
        <v>133</v>
      </c>
      <c r="H6" s="15" t="s">
        <v>136</v>
      </c>
      <c r="I6" s="15" t="s">
        <v>139</v>
      </c>
      <c r="J6" s="15" t="s">
        <v>141</v>
      </c>
      <c r="K6" s="15" t="s">
        <v>307</v>
      </c>
      <c r="L6" s="15" t="s">
        <v>311</v>
      </c>
      <c r="M6" s="15">
        <v>7.915</v>
      </c>
      <c r="N6" s="15">
        <v>4.6349999999999998</v>
      </c>
      <c r="O6" s="15">
        <v>0.15</v>
      </c>
      <c r="P6" s="15">
        <v>6.9020000000000001</v>
      </c>
      <c r="Q6" s="15">
        <v>4.75</v>
      </c>
      <c r="R6" s="15">
        <v>10.037000000000001</v>
      </c>
      <c r="S6" s="15">
        <v>11.268000000000001</v>
      </c>
      <c r="T6" s="15">
        <v>5.08</v>
      </c>
      <c r="U6" s="15">
        <v>453199.663</v>
      </c>
      <c r="V6" s="15">
        <v>960</v>
      </c>
    </row>
    <row r="7" spans="1:22" x14ac:dyDescent="0.25">
      <c r="B7" s="15" t="s">
        <v>122</v>
      </c>
      <c r="C7" s="15" t="s">
        <v>159</v>
      </c>
      <c r="D7" s="15" t="s">
        <v>160</v>
      </c>
      <c r="E7" s="15">
        <v>2022</v>
      </c>
      <c r="F7" s="15" t="s">
        <v>162</v>
      </c>
      <c r="G7" s="15" t="s">
        <v>133</v>
      </c>
      <c r="H7" s="15" t="s">
        <v>136</v>
      </c>
      <c r="I7" s="15" t="s">
        <v>139</v>
      </c>
      <c r="J7" s="15" t="s">
        <v>141</v>
      </c>
      <c r="K7" s="15" t="s">
        <v>307</v>
      </c>
      <c r="L7" s="15" t="s">
        <v>312</v>
      </c>
      <c r="M7" s="15">
        <v>8.391</v>
      </c>
      <c r="N7" s="15">
        <v>5.5759999999999996</v>
      </c>
      <c r="O7" s="15">
        <v>0.215</v>
      </c>
      <c r="P7" s="15">
        <v>7.1719999999999997</v>
      </c>
      <c r="Q7" s="15">
        <v>4.827</v>
      </c>
      <c r="R7" s="15">
        <v>9.9619999999999997</v>
      </c>
      <c r="S7" s="15">
        <v>11.183</v>
      </c>
      <c r="T7" s="15">
        <v>5.1349999999999998</v>
      </c>
      <c r="U7" s="15">
        <v>449511.74400000001</v>
      </c>
      <c r="V7" s="15">
        <v>670</v>
      </c>
    </row>
    <row r="8" spans="1:22" x14ac:dyDescent="0.25">
      <c r="B8" s="15" t="s">
        <v>122</v>
      </c>
      <c r="C8" s="15" t="s">
        <v>159</v>
      </c>
      <c r="D8" s="15" t="s">
        <v>160</v>
      </c>
      <c r="E8" s="15">
        <v>2022</v>
      </c>
      <c r="F8" s="15" t="s">
        <v>162</v>
      </c>
      <c r="G8" s="15" t="s">
        <v>133</v>
      </c>
      <c r="H8" s="15" t="s">
        <v>136</v>
      </c>
      <c r="I8" s="15" t="s">
        <v>139</v>
      </c>
      <c r="J8" s="15" t="s">
        <v>141</v>
      </c>
      <c r="K8" s="15" t="s">
        <v>307</v>
      </c>
      <c r="L8" s="15" t="s">
        <v>313</v>
      </c>
      <c r="M8" s="15">
        <v>8.2970000000000006</v>
      </c>
      <c r="N8" s="15">
        <v>4.9089999999999998</v>
      </c>
      <c r="O8" s="15">
        <v>0.20699999999999999</v>
      </c>
      <c r="P8" s="15">
        <v>7.0860000000000003</v>
      </c>
      <c r="Q8" s="15">
        <v>4.782</v>
      </c>
      <c r="R8" s="15">
        <v>10.286</v>
      </c>
      <c r="S8" s="15">
        <v>11.257999999999999</v>
      </c>
      <c r="T8" s="15">
        <v>5.0940000000000003</v>
      </c>
      <c r="U8" s="15">
        <v>452525.34899999999</v>
      </c>
      <c r="V8" s="15">
        <v>560</v>
      </c>
    </row>
    <row r="9" spans="1:22" x14ac:dyDescent="0.25">
      <c r="B9" s="15" t="s">
        <v>122</v>
      </c>
      <c r="C9" s="15" t="s">
        <v>159</v>
      </c>
      <c r="D9" s="15" t="s">
        <v>160</v>
      </c>
      <c r="E9" s="15">
        <v>2022</v>
      </c>
      <c r="F9" s="15" t="s">
        <v>162</v>
      </c>
      <c r="G9" s="15" t="s">
        <v>133</v>
      </c>
      <c r="H9" s="15" t="s">
        <v>136</v>
      </c>
      <c r="I9" s="15" t="s">
        <v>139</v>
      </c>
      <c r="J9" s="15" t="s">
        <v>141</v>
      </c>
      <c r="K9" s="15" t="s">
        <v>307</v>
      </c>
      <c r="L9" s="15" t="s">
        <v>314</v>
      </c>
      <c r="M9" s="15">
        <v>8.4220000000000006</v>
      </c>
      <c r="N9" s="15">
        <v>5.7729999999999997</v>
      </c>
      <c r="O9" s="15">
        <v>0.218</v>
      </c>
      <c r="P9" s="15">
        <v>6.8209999999999997</v>
      </c>
      <c r="Q9" s="15">
        <v>4.5839999999999996</v>
      </c>
      <c r="R9" s="15">
        <v>10.452</v>
      </c>
      <c r="S9" s="15">
        <v>11.27</v>
      </c>
      <c r="T9" s="15">
        <v>5.085</v>
      </c>
      <c r="U9" s="15">
        <v>454497.42</v>
      </c>
      <c r="V9" s="15">
        <v>700</v>
      </c>
    </row>
    <row r="10" spans="1:22" x14ac:dyDescent="0.25">
      <c r="B10" s="15" t="s">
        <v>122</v>
      </c>
      <c r="C10" s="15" t="s">
        <v>272</v>
      </c>
      <c r="D10" s="15" t="s">
        <v>160</v>
      </c>
      <c r="E10" s="15">
        <v>2022</v>
      </c>
      <c r="F10" s="15" t="s">
        <v>162</v>
      </c>
      <c r="G10" s="15" t="s">
        <v>133</v>
      </c>
      <c r="H10" s="15" t="s">
        <v>136</v>
      </c>
      <c r="I10" s="15" t="s">
        <v>139</v>
      </c>
      <c r="J10" s="15" t="s">
        <v>141</v>
      </c>
      <c r="K10" s="15" t="s">
        <v>307</v>
      </c>
      <c r="L10" s="15" t="s">
        <v>308</v>
      </c>
      <c r="M10" s="15">
        <v>8.2000000000000003E-2</v>
      </c>
      <c r="N10" s="15">
        <v>4.5999999999999999E-2</v>
      </c>
      <c r="O10" s="15">
        <v>2E-3</v>
      </c>
      <c r="P10" s="15">
        <v>7.1999999999999995E-2</v>
      </c>
      <c r="Q10" s="15">
        <v>5.2999999999999999E-2</v>
      </c>
      <c r="R10" s="15">
        <v>9.5000000000000001E-2</v>
      </c>
      <c r="S10" s="15">
        <v>11.324999999999999</v>
      </c>
      <c r="T10" s="15">
        <v>5.032</v>
      </c>
      <c r="U10" s="15">
        <v>454595.31400000001</v>
      </c>
      <c r="V10" s="15">
        <v>480</v>
      </c>
    </row>
    <row r="11" spans="1:22" x14ac:dyDescent="0.25">
      <c r="B11" s="15" t="s">
        <v>122</v>
      </c>
      <c r="C11" s="15" t="s">
        <v>272</v>
      </c>
      <c r="D11" s="15" t="s">
        <v>160</v>
      </c>
      <c r="E11" s="15">
        <v>2022</v>
      </c>
      <c r="F11" s="15" t="s">
        <v>162</v>
      </c>
      <c r="G11" s="15" t="s">
        <v>133</v>
      </c>
      <c r="H11" s="15" t="s">
        <v>136</v>
      </c>
      <c r="I11" s="15" t="s">
        <v>139</v>
      </c>
      <c r="J11" s="15" t="s">
        <v>141</v>
      </c>
      <c r="K11" s="15" t="s">
        <v>307</v>
      </c>
      <c r="L11" s="15" t="s">
        <v>309</v>
      </c>
      <c r="M11" s="15">
        <v>9.4E-2</v>
      </c>
      <c r="N11" s="15">
        <v>5.3999999999999999E-2</v>
      </c>
      <c r="O11" s="15">
        <v>2E-3</v>
      </c>
      <c r="P11" s="15">
        <v>8.3000000000000004E-2</v>
      </c>
      <c r="Q11" s="15">
        <v>6.0999999999999999E-2</v>
      </c>
      <c r="R11" s="15">
        <v>0.111</v>
      </c>
      <c r="S11" s="15">
        <v>11.294</v>
      </c>
      <c r="T11" s="15">
        <v>5.0759999999999996</v>
      </c>
      <c r="U11" s="15">
        <v>454010.00900000002</v>
      </c>
      <c r="V11" s="15">
        <v>580</v>
      </c>
    </row>
    <row r="12" spans="1:22" x14ac:dyDescent="0.25">
      <c r="B12" s="15" t="s">
        <v>122</v>
      </c>
      <c r="C12" s="15" t="s">
        <v>272</v>
      </c>
      <c r="D12" s="15" t="s">
        <v>160</v>
      </c>
      <c r="E12" s="15">
        <v>2022</v>
      </c>
      <c r="F12" s="15" t="s">
        <v>162</v>
      </c>
      <c r="G12" s="15" t="s">
        <v>133</v>
      </c>
      <c r="H12" s="15" t="s">
        <v>136</v>
      </c>
      <c r="I12" s="15" t="s">
        <v>139</v>
      </c>
      <c r="J12" s="15" t="s">
        <v>141</v>
      </c>
      <c r="K12" s="15" t="s">
        <v>307</v>
      </c>
      <c r="L12" s="15" t="s">
        <v>310</v>
      </c>
      <c r="M12" s="15">
        <v>8.8999999999999996E-2</v>
      </c>
      <c r="N12" s="15">
        <v>4.8000000000000001E-2</v>
      </c>
      <c r="O12" s="15">
        <v>2E-3</v>
      </c>
      <c r="P12" s="15">
        <v>7.9000000000000001E-2</v>
      </c>
      <c r="Q12" s="15">
        <v>5.7000000000000002E-2</v>
      </c>
      <c r="R12" s="15">
        <v>0.11</v>
      </c>
      <c r="S12" s="15">
        <v>11.252000000000001</v>
      </c>
      <c r="T12" s="15">
        <v>5.0759999999999996</v>
      </c>
      <c r="U12" s="15">
        <v>452846.908</v>
      </c>
      <c r="V12" s="15">
        <v>1020</v>
      </c>
    </row>
    <row r="13" spans="1:22" x14ac:dyDescent="0.25">
      <c r="B13" s="15" t="s">
        <v>122</v>
      </c>
      <c r="C13" s="15" t="s">
        <v>272</v>
      </c>
      <c r="D13" s="15" t="s">
        <v>160</v>
      </c>
      <c r="E13" s="15">
        <v>2022</v>
      </c>
      <c r="F13" s="15" t="s">
        <v>162</v>
      </c>
      <c r="G13" s="15" t="s">
        <v>133</v>
      </c>
      <c r="H13" s="15" t="s">
        <v>136</v>
      </c>
      <c r="I13" s="15" t="s">
        <v>139</v>
      </c>
      <c r="J13" s="15" t="s">
        <v>141</v>
      </c>
      <c r="K13" s="15" t="s">
        <v>307</v>
      </c>
      <c r="L13" s="15" t="s">
        <v>311</v>
      </c>
      <c r="M13" s="15">
        <v>0.09</v>
      </c>
      <c r="N13" s="15">
        <v>4.8000000000000001E-2</v>
      </c>
      <c r="O13" s="15">
        <v>2E-3</v>
      </c>
      <c r="P13" s="15">
        <v>0.08</v>
      </c>
      <c r="Q13" s="15">
        <v>5.8000000000000003E-2</v>
      </c>
      <c r="R13" s="15">
        <v>0.111</v>
      </c>
      <c r="S13" s="15">
        <v>11.298999999999999</v>
      </c>
      <c r="T13" s="15">
        <v>5.05</v>
      </c>
      <c r="U13" s="15">
        <v>454509.70299999998</v>
      </c>
      <c r="V13" s="15">
        <v>540</v>
      </c>
    </row>
    <row r="14" spans="1:22" x14ac:dyDescent="0.25">
      <c r="B14" s="15" t="s">
        <v>122</v>
      </c>
      <c r="C14" s="15" t="s">
        <v>272</v>
      </c>
      <c r="D14" s="15" t="s">
        <v>160</v>
      </c>
      <c r="E14" s="15">
        <v>2022</v>
      </c>
      <c r="F14" s="15" t="s">
        <v>162</v>
      </c>
      <c r="G14" s="15" t="s">
        <v>133</v>
      </c>
      <c r="H14" s="15" t="s">
        <v>136</v>
      </c>
      <c r="I14" s="15" t="s">
        <v>139</v>
      </c>
      <c r="J14" s="15" t="s">
        <v>141</v>
      </c>
      <c r="K14" s="15" t="s">
        <v>307</v>
      </c>
      <c r="L14" s="15" t="s">
        <v>312</v>
      </c>
      <c r="M14" s="15">
        <v>8.5999999999999993E-2</v>
      </c>
      <c r="N14" s="15">
        <v>4.4999999999999998E-2</v>
      </c>
      <c r="O14" s="15">
        <v>2E-3</v>
      </c>
      <c r="P14" s="15">
        <v>7.8E-2</v>
      </c>
      <c r="Q14" s="15">
        <v>5.3999999999999999E-2</v>
      </c>
      <c r="R14" s="15">
        <v>0.10299999999999999</v>
      </c>
      <c r="S14" s="15">
        <v>11.254</v>
      </c>
      <c r="T14" s="15">
        <v>5.0810000000000004</v>
      </c>
      <c r="U14" s="15">
        <v>453211.37300000002</v>
      </c>
      <c r="V14" s="15">
        <v>380</v>
      </c>
    </row>
    <row r="15" spans="1:22" x14ac:dyDescent="0.25">
      <c r="B15" s="15" t="s">
        <v>122</v>
      </c>
      <c r="C15" s="15" t="s">
        <v>272</v>
      </c>
      <c r="D15" s="15" t="s">
        <v>160</v>
      </c>
      <c r="E15" s="15">
        <v>2022</v>
      </c>
      <c r="F15" s="15" t="s">
        <v>162</v>
      </c>
      <c r="G15" s="15" t="s">
        <v>133</v>
      </c>
      <c r="H15" s="15" t="s">
        <v>136</v>
      </c>
      <c r="I15" s="15" t="s">
        <v>139</v>
      </c>
      <c r="J15" s="15" t="s">
        <v>141</v>
      </c>
      <c r="K15" s="15" t="s">
        <v>307</v>
      </c>
      <c r="L15" s="15" t="s">
        <v>313</v>
      </c>
      <c r="M15" s="15">
        <v>8.5999999999999993E-2</v>
      </c>
      <c r="N15" s="15">
        <v>4.7E-2</v>
      </c>
      <c r="O15" s="15">
        <v>2E-3</v>
      </c>
      <c r="P15" s="15">
        <v>7.3999999999999996E-2</v>
      </c>
      <c r="Q15" s="15">
        <v>5.7000000000000002E-2</v>
      </c>
      <c r="R15" s="15">
        <v>0.1</v>
      </c>
      <c r="S15" s="15">
        <v>11.3</v>
      </c>
      <c r="T15" s="15">
        <v>5.0670000000000002</v>
      </c>
      <c r="U15" s="15">
        <v>453754.07900000003</v>
      </c>
      <c r="V15" s="15">
        <v>420</v>
      </c>
    </row>
    <row r="16" spans="1:22" x14ac:dyDescent="0.25">
      <c r="B16" s="15" t="s">
        <v>122</v>
      </c>
      <c r="C16" s="15" t="s">
        <v>272</v>
      </c>
      <c r="D16" s="15" t="s">
        <v>160</v>
      </c>
      <c r="E16" s="15">
        <v>2022</v>
      </c>
      <c r="F16" s="15" t="s">
        <v>162</v>
      </c>
      <c r="G16" s="15" t="s">
        <v>133</v>
      </c>
      <c r="H16" s="15" t="s">
        <v>136</v>
      </c>
      <c r="I16" s="15" t="s">
        <v>139</v>
      </c>
      <c r="J16" s="15" t="s">
        <v>141</v>
      </c>
      <c r="K16" s="15" t="s">
        <v>307</v>
      </c>
      <c r="L16" s="15" t="s">
        <v>314</v>
      </c>
      <c r="M16" s="15">
        <v>8.2000000000000003E-2</v>
      </c>
      <c r="N16" s="15">
        <v>5.5E-2</v>
      </c>
      <c r="O16" s="15">
        <v>3.0000000000000001E-3</v>
      </c>
      <c r="P16" s="15">
        <v>7.0999999999999994E-2</v>
      </c>
      <c r="Q16" s="15">
        <v>5.0999999999999997E-2</v>
      </c>
      <c r="R16" s="15">
        <v>0.1</v>
      </c>
      <c r="S16" s="15">
        <v>11.316000000000001</v>
      </c>
      <c r="T16" s="15">
        <v>5.0439999999999996</v>
      </c>
      <c r="U16" s="15">
        <v>455599.30800000002</v>
      </c>
      <c r="V16" s="15">
        <v>380</v>
      </c>
    </row>
    <row r="17" spans="2:22" x14ac:dyDescent="0.25">
      <c r="B17" s="15" t="s">
        <v>122</v>
      </c>
      <c r="C17" s="15" t="s">
        <v>273</v>
      </c>
      <c r="D17" s="15" t="s">
        <v>160</v>
      </c>
      <c r="E17" s="15">
        <v>2022</v>
      </c>
      <c r="F17" s="15" t="s">
        <v>162</v>
      </c>
      <c r="G17" s="15" t="s">
        <v>133</v>
      </c>
      <c r="H17" s="15" t="s">
        <v>136</v>
      </c>
      <c r="I17" s="15" t="s">
        <v>139</v>
      </c>
      <c r="J17" s="15" t="s">
        <v>141</v>
      </c>
      <c r="K17" s="15" t="s">
        <v>307</v>
      </c>
      <c r="L17" s="15" t="s">
        <v>308</v>
      </c>
      <c r="M17" s="15">
        <v>3.9430000000000001</v>
      </c>
      <c r="N17" s="15">
        <v>2.3940000000000001</v>
      </c>
      <c r="O17" s="15">
        <v>8.2000000000000003E-2</v>
      </c>
      <c r="P17" s="15">
        <v>3.3479999999999999</v>
      </c>
      <c r="Q17" s="15">
        <v>2.4409999999999998</v>
      </c>
      <c r="R17" s="15">
        <v>4.7060000000000004</v>
      </c>
      <c r="S17" s="15">
        <v>11.308</v>
      </c>
      <c r="T17" s="15">
        <v>5.0540000000000003</v>
      </c>
      <c r="U17" s="15">
        <v>454628.26400000002</v>
      </c>
      <c r="V17" s="15">
        <v>850</v>
      </c>
    </row>
    <row r="18" spans="2:22" x14ac:dyDescent="0.25">
      <c r="B18" s="15" t="s">
        <v>122</v>
      </c>
      <c r="C18" s="15" t="s">
        <v>273</v>
      </c>
      <c r="D18" s="15" t="s">
        <v>160</v>
      </c>
      <c r="E18" s="15">
        <v>2022</v>
      </c>
      <c r="F18" s="15" t="s">
        <v>162</v>
      </c>
      <c r="G18" s="15" t="s">
        <v>133</v>
      </c>
      <c r="H18" s="15" t="s">
        <v>136</v>
      </c>
      <c r="I18" s="15" t="s">
        <v>139</v>
      </c>
      <c r="J18" s="15" t="s">
        <v>141</v>
      </c>
      <c r="K18" s="15" t="s">
        <v>307</v>
      </c>
      <c r="L18" s="15" t="s">
        <v>309</v>
      </c>
      <c r="M18" s="15">
        <v>3.9039999999999999</v>
      </c>
      <c r="N18" s="15">
        <v>2.23</v>
      </c>
      <c r="O18" s="15">
        <v>6.8000000000000005E-2</v>
      </c>
      <c r="P18" s="15">
        <v>3.415</v>
      </c>
      <c r="Q18" s="15">
        <v>2.5190000000000001</v>
      </c>
      <c r="R18" s="15">
        <v>4.7270000000000003</v>
      </c>
      <c r="S18" s="15">
        <v>11.294</v>
      </c>
      <c r="T18" s="15">
        <v>5.08</v>
      </c>
      <c r="U18" s="15">
        <v>453594.516</v>
      </c>
      <c r="V18" s="15">
        <v>1070</v>
      </c>
    </row>
    <row r="19" spans="2:22" x14ac:dyDescent="0.25">
      <c r="B19" s="15" t="s">
        <v>122</v>
      </c>
      <c r="C19" s="15" t="s">
        <v>273</v>
      </c>
      <c r="D19" s="15" t="s">
        <v>160</v>
      </c>
      <c r="E19" s="15">
        <v>2022</v>
      </c>
      <c r="F19" s="15" t="s">
        <v>162</v>
      </c>
      <c r="G19" s="15" t="s">
        <v>133</v>
      </c>
      <c r="H19" s="15" t="s">
        <v>136</v>
      </c>
      <c r="I19" s="15" t="s">
        <v>139</v>
      </c>
      <c r="J19" s="15" t="s">
        <v>141</v>
      </c>
      <c r="K19" s="15" t="s">
        <v>307</v>
      </c>
      <c r="L19" s="15" t="s">
        <v>310</v>
      </c>
      <c r="M19" s="15">
        <v>4.0119999999999996</v>
      </c>
      <c r="N19" s="15">
        <v>2.206</v>
      </c>
      <c r="O19" s="15">
        <v>5.0999999999999997E-2</v>
      </c>
      <c r="P19" s="15">
        <v>3.5339999999999998</v>
      </c>
      <c r="Q19" s="15">
        <v>2.601</v>
      </c>
      <c r="R19" s="15">
        <v>4.7699999999999996</v>
      </c>
      <c r="S19" s="15">
        <v>11.263</v>
      </c>
      <c r="T19" s="15">
        <v>5.0730000000000004</v>
      </c>
      <c r="U19" s="15">
        <v>453134.56800000003</v>
      </c>
      <c r="V19" s="15">
        <v>1850</v>
      </c>
    </row>
    <row r="20" spans="2:22" x14ac:dyDescent="0.25">
      <c r="B20" s="15" t="s">
        <v>122</v>
      </c>
      <c r="C20" s="15" t="s">
        <v>273</v>
      </c>
      <c r="D20" s="15" t="s">
        <v>160</v>
      </c>
      <c r="E20" s="15">
        <v>2022</v>
      </c>
      <c r="F20" s="15" t="s">
        <v>162</v>
      </c>
      <c r="G20" s="15" t="s">
        <v>133</v>
      </c>
      <c r="H20" s="15" t="s">
        <v>136</v>
      </c>
      <c r="I20" s="15" t="s">
        <v>139</v>
      </c>
      <c r="J20" s="15" t="s">
        <v>141</v>
      </c>
      <c r="K20" s="15" t="s">
        <v>307</v>
      </c>
      <c r="L20" s="15" t="s">
        <v>311</v>
      </c>
      <c r="M20" s="15">
        <v>3.911</v>
      </c>
      <c r="N20" s="15">
        <v>1.9910000000000001</v>
      </c>
      <c r="O20" s="15">
        <v>6.4000000000000001E-2</v>
      </c>
      <c r="P20" s="15">
        <v>3.5169999999999999</v>
      </c>
      <c r="Q20" s="15">
        <v>2.6190000000000002</v>
      </c>
      <c r="R20" s="15">
        <v>4.8259999999999996</v>
      </c>
      <c r="S20" s="15">
        <v>11.266999999999999</v>
      </c>
      <c r="T20" s="15">
        <v>5.0819999999999999</v>
      </c>
      <c r="U20" s="15">
        <v>453208.071</v>
      </c>
      <c r="V20" s="15">
        <v>960</v>
      </c>
    </row>
    <row r="21" spans="2:22" x14ac:dyDescent="0.25">
      <c r="B21" s="15" t="s">
        <v>122</v>
      </c>
      <c r="C21" s="15" t="s">
        <v>273</v>
      </c>
      <c r="D21" s="15" t="s">
        <v>160</v>
      </c>
      <c r="E21" s="15">
        <v>2022</v>
      </c>
      <c r="F21" s="15" t="s">
        <v>162</v>
      </c>
      <c r="G21" s="15" t="s">
        <v>133</v>
      </c>
      <c r="H21" s="15" t="s">
        <v>136</v>
      </c>
      <c r="I21" s="15" t="s">
        <v>139</v>
      </c>
      <c r="J21" s="15" t="s">
        <v>141</v>
      </c>
      <c r="K21" s="15" t="s">
        <v>307</v>
      </c>
      <c r="L21" s="15" t="s">
        <v>312</v>
      </c>
      <c r="M21" s="15">
        <v>4.01</v>
      </c>
      <c r="N21" s="15">
        <v>2.0760000000000001</v>
      </c>
      <c r="O21" s="15">
        <v>0.08</v>
      </c>
      <c r="P21" s="15">
        <v>3.6190000000000002</v>
      </c>
      <c r="Q21" s="15">
        <v>2.5630000000000002</v>
      </c>
      <c r="R21" s="15">
        <v>4.827</v>
      </c>
      <c r="S21" s="15">
        <v>11.180999999999999</v>
      </c>
      <c r="T21" s="15">
        <v>5.1360000000000001</v>
      </c>
      <c r="U21" s="15">
        <v>449464.783</v>
      </c>
      <c r="V21" s="15">
        <v>670</v>
      </c>
    </row>
    <row r="22" spans="2:22" x14ac:dyDescent="0.25">
      <c r="B22" s="15" t="s">
        <v>122</v>
      </c>
      <c r="C22" s="15" t="s">
        <v>273</v>
      </c>
      <c r="D22" s="15" t="s">
        <v>160</v>
      </c>
      <c r="E22" s="15">
        <v>2022</v>
      </c>
      <c r="F22" s="15" t="s">
        <v>162</v>
      </c>
      <c r="G22" s="15" t="s">
        <v>133</v>
      </c>
      <c r="H22" s="15" t="s">
        <v>136</v>
      </c>
      <c r="I22" s="15" t="s">
        <v>139</v>
      </c>
      <c r="J22" s="15" t="s">
        <v>141</v>
      </c>
      <c r="K22" s="15" t="s">
        <v>307</v>
      </c>
      <c r="L22" s="15" t="s">
        <v>313</v>
      </c>
      <c r="M22" s="15">
        <v>3.782</v>
      </c>
      <c r="N22" s="15">
        <v>2.1219999999999999</v>
      </c>
      <c r="O22" s="15">
        <v>0.09</v>
      </c>
      <c r="P22" s="15">
        <v>3.3010000000000002</v>
      </c>
      <c r="Q22" s="15">
        <v>2.3820000000000001</v>
      </c>
      <c r="R22" s="15">
        <v>4.492</v>
      </c>
      <c r="S22" s="15">
        <v>11.259</v>
      </c>
      <c r="T22" s="15">
        <v>5.0940000000000003</v>
      </c>
      <c r="U22" s="15">
        <v>452513.63199999998</v>
      </c>
      <c r="V22" s="15">
        <v>560</v>
      </c>
    </row>
    <row r="23" spans="2:22" x14ac:dyDescent="0.25">
      <c r="B23" s="15" t="s">
        <v>122</v>
      </c>
      <c r="C23" s="15" t="s">
        <v>273</v>
      </c>
      <c r="D23" s="15" t="s">
        <v>160</v>
      </c>
      <c r="E23" s="15">
        <v>2022</v>
      </c>
      <c r="F23" s="15" t="s">
        <v>162</v>
      </c>
      <c r="G23" s="15" t="s">
        <v>133</v>
      </c>
      <c r="H23" s="15" t="s">
        <v>136</v>
      </c>
      <c r="I23" s="15" t="s">
        <v>139</v>
      </c>
      <c r="J23" s="15" t="s">
        <v>141</v>
      </c>
      <c r="K23" s="15" t="s">
        <v>307</v>
      </c>
      <c r="L23" s="15" t="s">
        <v>314</v>
      </c>
      <c r="M23" s="15">
        <v>4.0490000000000004</v>
      </c>
      <c r="N23" s="15">
        <v>2.3929999999999998</v>
      </c>
      <c r="O23" s="15">
        <v>9.0999999999999998E-2</v>
      </c>
      <c r="P23" s="15">
        <v>3.5659999999999998</v>
      </c>
      <c r="Q23" s="15">
        <v>2.5750000000000002</v>
      </c>
      <c r="R23" s="15">
        <v>4.835</v>
      </c>
      <c r="S23" s="15">
        <v>11.27</v>
      </c>
      <c r="T23" s="15">
        <v>5.0839999999999996</v>
      </c>
      <c r="U23" s="15">
        <v>454479.13099999999</v>
      </c>
      <c r="V23" s="15">
        <v>690</v>
      </c>
    </row>
    <row r="24" spans="2:22" x14ac:dyDescent="0.25">
      <c r="B24" s="15" t="s">
        <v>136</v>
      </c>
      <c r="C24" s="15" t="s">
        <v>159</v>
      </c>
      <c r="D24" s="15" t="s">
        <v>160</v>
      </c>
      <c r="E24" s="15">
        <v>2022</v>
      </c>
      <c r="F24" s="15" t="s">
        <v>162</v>
      </c>
      <c r="G24" s="15" t="s">
        <v>133</v>
      </c>
      <c r="H24" s="15" t="s">
        <v>136</v>
      </c>
      <c r="I24" s="15" t="s">
        <v>139</v>
      </c>
      <c r="J24" s="15" t="s">
        <v>141</v>
      </c>
      <c r="K24" s="15" t="s">
        <v>307</v>
      </c>
      <c r="L24" s="15" t="s">
        <v>308</v>
      </c>
      <c r="M24" s="15">
        <v>35.710999999999999</v>
      </c>
      <c r="N24" s="15">
        <v>23.239000000000001</v>
      </c>
      <c r="O24" s="15">
        <v>0.83699999999999997</v>
      </c>
      <c r="P24" s="15">
        <v>30.202000000000002</v>
      </c>
      <c r="Q24" s="15">
        <v>20.88</v>
      </c>
      <c r="R24" s="15">
        <v>43.688000000000002</v>
      </c>
      <c r="S24" s="15">
        <v>11.339</v>
      </c>
      <c r="T24" s="15">
        <v>5.0259999999999998</v>
      </c>
      <c r="U24" s="15">
        <v>455041.359</v>
      </c>
      <c r="V24" s="15">
        <v>770</v>
      </c>
    </row>
    <row r="25" spans="2:22" x14ac:dyDescent="0.25">
      <c r="B25" s="15" t="s">
        <v>136</v>
      </c>
      <c r="C25" s="15" t="s">
        <v>159</v>
      </c>
      <c r="D25" s="15" t="s">
        <v>160</v>
      </c>
      <c r="E25" s="15">
        <v>2022</v>
      </c>
      <c r="F25" s="15" t="s">
        <v>162</v>
      </c>
      <c r="G25" s="15" t="s">
        <v>133</v>
      </c>
      <c r="H25" s="15" t="s">
        <v>136</v>
      </c>
      <c r="I25" s="15" t="s">
        <v>139</v>
      </c>
      <c r="J25" s="15" t="s">
        <v>141</v>
      </c>
      <c r="K25" s="15" t="s">
        <v>307</v>
      </c>
      <c r="L25" s="15" t="s">
        <v>309</v>
      </c>
      <c r="M25" s="15">
        <v>32.579000000000001</v>
      </c>
      <c r="N25" s="15">
        <v>17.190999999999999</v>
      </c>
      <c r="O25" s="15">
        <v>0.54100000000000004</v>
      </c>
      <c r="P25" s="15">
        <v>29.798999999999999</v>
      </c>
      <c r="Q25" s="15">
        <v>20.846</v>
      </c>
      <c r="R25" s="15">
        <v>42.356000000000002</v>
      </c>
      <c r="S25" s="15">
        <v>11.351000000000001</v>
      </c>
      <c r="T25" s="15">
        <v>5.0380000000000003</v>
      </c>
      <c r="U25" s="15">
        <v>455247.28700000001</v>
      </c>
      <c r="V25" s="15">
        <v>1010</v>
      </c>
    </row>
    <row r="26" spans="2:22" x14ac:dyDescent="0.25">
      <c r="B26" s="15" t="s">
        <v>136</v>
      </c>
      <c r="C26" s="15" t="s">
        <v>159</v>
      </c>
      <c r="D26" s="15" t="s">
        <v>160</v>
      </c>
      <c r="E26" s="15">
        <v>2022</v>
      </c>
      <c r="F26" s="15" t="s">
        <v>162</v>
      </c>
      <c r="G26" s="15" t="s">
        <v>133</v>
      </c>
      <c r="H26" s="15" t="s">
        <v>136</v>
      </c>
      <c r="I26" s="15" t="s">
        <v>139</v>
      </c>
      <c r="J26" s="15" t="s">
        <v>141</v>
      </c>
      <c r="K26" s="15" t="s">
        <v>307</v>
      </c>
      <c r="L26" s="15" t="s">
        <v>310</v>
      </c>
      <c r="M26" s="15">
        <v>28.777999999999999</v>
      </c>
      <c r="N26" s="15">
        <v>15.396000000000001</v>
      </c>
      <c r="O26" s="15">
        <v>0.377</v>
      </c>
      <c r="P26" s="15">
        <v>26.684000000000001</v>
      </c>
      <c r="Q26" s="15">
        <v>18.388000000000002</v>
      </c>
      <c r="R26" s="15">
        <v>36.109000000000002</v>
      </c>
      <c r="S26" s="15">
        <v>11.298999999999999</v>
      </c>
      <c r="T26" s="15">
        <v>5.0510000000000002</v>
      </c>
      <c r="U26" s="15">
        <v>454230.89</v>
      </c>
      <c r="V26" s="15">
        <v>1670</v>
      </c>
    </row>
    <row r="27" spans="2:22" x14ac:dyDescent="0.25">
      <c r="B27" s="15" t="s">
        <v>136</v>
      </c>
      <c r="C27" s="15" t="s">
        <v>159</v>
      </c>
      <c r="D27" s="15" t="s">
        <v>160</v>
      </c>
      <c r="E27" s="15">
        <v>2022</v>
      </c>
      <c r="F27" s="15" t="s">
        <v>162</v>
      </c>
      <c r="G27" s="15" t="s">
        <v>133</v>
      </c>
      <c r="H27" s="15" t="s">
        <v>136</v>
      </c>
      <c r="I27" s="15" t="s">
        <v>139</v>
      </c>
      <c r="J27" s="15" t="s">
        <v>141</v>
      </c>
      <c r="K27" s="15" t="s">
        <v>307</v>
      </c>
      <c r="L27" s="15" t="s">
        <v>311</v>
      </c>
      <c r="M27" s="15">
        <v>27.757000000000001</v>
      </c>
      <c r="N27" s="15">
        <v>16.597999999999999</v>
      </c>
      <c r="O27" s="15">
        <v>0.55600000000000005</v>
      </c>
      <c r="P27" s="15">
        <v>24.907</v>
      </c>
      <c r="Q27" s="15">
        <v>16.866</v>
      </c>
      <c r="R27" s="15">
        <v>36.426000000000002</v>
      </c>
      <c r="S27" s="15">
        <v>11.3</v>
      </c>
      <c r="T27" s="15">
        <v>5.056</v>
      </c>
      <c r="U27" s="15">
        <v>453990.45699999999</v>
      </c>
      <c r="V27" s="15">
        <v>890</v>
      </c>
    </row>
    <row r="28" spans="2:22" x14ac:dyDescent="0.25">
      <c r="B28" s="15" t="s">
        <v>136</v>
      </c>
      <c r="C28" s="15" t="s">
        <v>159</v>
      </c>
      <c r="D28" s="15" t="s">
        <v>160</v>
      </c>
      <c r="E28" s="15">
        <v>2022</v>
      </c>
      <c r="F28" s="15" t="s">
        <v>162</v>
      </c>
      <c r="G28" s="15" t="s">
        <v>133</v>
      </c>
      <c r="H28" s="15" t="s">
        <v>136</v>
      </c>
      <c r="I28" s="15" t="s">
        <v>139</v>
      </c>
      <c r="J28" s="15" t="s">
        <v>141</v>
      </c>
      <c r="K28" s="15" t="s">
        <v>307</v>
      </c>
      <c r="L28" s="15" t="s">
        <v>312</v>
      </c>
      <c r="M28" s="15">
        <v>28.042000000000002</v>
      </c>
      <c r="N28" s="15">
        <v>16.213999999999999</v>
      </c>
      <c r="O28" s="15">
        <v>0.64600000000000002</v>
      </c>
      <c r="P28" s="15">
        <v>25.291</v>
      </c>
      <c r="Q28" s="15">
        <v>17.268000000000001</v>
      </c>
      <c r="R28" s="15">
        <v>36.015999999999998</v>
      </c>
      <c r="S28" s="15">
        <v>11.247999999999999</v>
      </c>
      <c r="T28" s="15">
        <v>5.0919999999999996</v>
      </c>
      <c r="U28" s="15">
        <v>451075.28399999999</v>
      </c>
      <c r="V28" s="15">
        <v>630</v>
      </c>
    </row>
    <row r="29" spans="2:22" x14ac:dyDescent="0.25">
      <c r="B29" s="15" t="s">
        <v>136</v>
      </c>
      <c r="C29" s="15" t="s">
        <v>159</v>
      </c>
      <c r="D29" s="15" t="s">
        <v>160</v>
      </c>
      <c r="E29" s="15">
        <v>2022</v>
      </c>
      <c r="F29" s="15" t="s">
        <v>162</v>
      </c>
      <c r="G29" s="15" t="s">
        <v>133</v>
      </c>
      <c r="H29" s="15" t="s">
        <v>136</v>
      </c>
      <c r="I29" s="15" t="s">
        <v>139</v>
      </c>
      <c r="J29" s="15" t="s">
        <v>141</v>
      </c>
      <c r="K29" s="15" t="s">
        <v>307</v>
      </c>
      <c r="L29" s="15" t="s">
        <v>313</v>
      </c>
      <c r="M29" s="15">
        <v>25.539000000000001</v>
      </c>
      <c r="N29" s="15">
        <v>15.742000000000001</v>
      </c>
      <c r="O29" s="15">
        <v>0.72599999999999998</v>
      </c>
      <c r="P29" s="15">
        <v>22.914000000000001</v>
      </c>
      <c r="Q29" s="15">
        <v>14.273999999999999</v>
      </c>
      <c r="R29" s="15">
        <v>33.487000000000002</v>
      </c>
      <c r="S29" s="15">
        <v>11.209</v>
      </c>
      <c r="T29" s="15">
        <v>5.1219999999999999</v>
      </c>
      <c r="U29" s="15">
        <v>450229.43199999997</v>
      </c>
      <c r="V29" s="15">
        <v>470</v>
      </c>
    </row>
    <row r="30" spans="2:22" x14ac:dyDescent="0.25">
      <c r="B30" s="15" t="s">
        <v>136</v>
      </c>
      <c r="C30" s="15" t="s">
        <v>159</v>
      </c>
      <c r="D30" s="15" t="s">
        <v>160</v>
      </c>
      <c r="E30" s="15">
        <v>2022</v>
      </c>
      <c r="F30" s="15" t="s">
        <v>162</v>
      </c>
      <c r="G30" s="15" t="s">
        <v>133</v>
      </c>
      <c r="H30" s="15" t="s">
        <v>136</v>
      </c>
      <c r="I30" s="15" t="s">
        <v>139</v>
      </c>
      <c r="J30" s="15" t="s">
        <v>141</v>
      </c>
      <c r="K30" s="15" t="s">
        <v>307</v>
      </c>
      <c r="L30" s="15" t="s">
        <v>314</v>
      </c>
      <c r="M30" s="15">
        <v>35.555</v>
      </c>
      <c r="N30" s="15">
        <v>22.562000000000001</v>
      </c>
      <c r="O30" s="15">
        <v>0.93700000000000006</v>
      </c>
      <c r="P30" s="15">
        <v>30.231000000000002</v>
      </c>
      <c r="Q30" s="15">
        <v>20.175000000000001</v>
      </c>
      <c r="R30" s="15">
        <v>44.819000000000003</v>
      </c>
      <c r="S30" s="15">
        <v>11.368</v>
      </c>
      <c r="T30" s="15">
        <v>5.0179999999999998</v>
      </c>
      <c r="U30" s="15">
        <v>458022.81300000002</v>
      </c>
      <c r="V30" s="15">
        <v>580</v>
      </c>
    </row>
    <row r="31" spans="2:22" x14ac:dyDescent="0.25">
      <c r="B31" s="15" t="s">
        <v>136</v>
      </c>
      <c r="C31" s="15" t="s">
        <v>272</v>
      </c>
      <c r="D31" s="15" t="s">
        <v>160</v>
      </c>
      <c r="E31" s="15">
        <v>2022</v>
      </c>
      <c r="F31" s="15" t="s">
        <v>162</v>
      </c>
      <c r="G31" s="15" t="s">
        <v>133</v>
      </c>
      <c r="H31" s="15" t="s">
        <v>136</v>
      </c>
      <c r="I31" s="15" t="s">
        <v>139</v>
      </c>
      <c r="J31" s="15" t="s">
        <v>141</v>
      </c>
      <c r="K31" s="15" t="s">
        <v>307</v>
      </c>
      <c r="L31" s="15" t="s">
        <v>308</v>
      </c>
      <c r="M31" s="15">
        <v>0.316</v>
      </c>
      <c r="N31" s="15">
        <v>0.14399999999999999</v>
      </c>
      <c r="O31" s="15">
        <v>7.0000000000000001E-3</v>
      </c>
      <c r="P31" s="15">
        <v>0.29799999999999999</v>
      </c>
      <c r="Q31" s="15">
        <v>0.22500000000000001</v>
      </c>
      <c r="R31" s="15">
        <v>0.40100000000000002</v>
      </c>
      <c r="S31" s="15">
        <v>11.34</v>
      </c>
      <c r="T31" s="15">
        <v>5.0220000000000002</v>
      </c>
      <c r="U31" s="15">
        <v>454374.34700000001</v>
      </c>
      <c r="V31" s="15">
        <v>440</v>
      </c>
    </row>
    <row r="32" spans="2:22" x14ac:dyDescent="0.25">
      <c r="B32" s="15" t="s">
        <v>136</v>
      </c>
      <c r="C32" s="15" t="s">
        <v>272</v>
      </c>
      <c r="D32" s="15" t="s">
        <v>160</v>
      </c>
      <c r="E32" s="15">
        <v>2022</v>
      </c>
      <c r="F32" s="15" t="s">
        <v>162</v>
      </c>
      <c r="G32" s="15" t="s">
        <v>133</v>
      </c>
      <c r="H32" s="15" t="s">
        <v>136</v>
      </c>
      <c r="I32" s="15" t="s">
        <v>139</v>
      </c>
      <c r="J32" s="15" t="s">
        <v>141</v>
      </c>
      <c r="K32" s="15" t="s">
        <v>307</v>
      </c>
      <c r="L32" s="15" t="s">
        <v>309</v>
      </c>
      <c r="M32" s="15">
        <v>0.32300000000000001</v>
      </c>
      <c r="N32" s="15">
        <v>0.14699999999999999</v>
      </c>
      <c r="O32" s="15">
        <v>6.0000000000000001E-3</v>
      </c>
      <c r="P32" s="15">
        <v>0.30499999999999999</v>
      </c>
      <c r="Q32" s="15">
        <v>0.23100000000000001</v>
      </c>
      <c r="R32" s="15">
        <v>0.39500000000000002</v>
      </c>
      <c r="S32" s="15">
        <v>11.364000000000001</v>
      </c>
      <c r="T32" s="15">
        <v>5.0259999999999998</v>
      </c>
      <c r="U32" s="15">
        <v>456049.01799999998</v>
      </c>
      <c r="V32" s="15">
        <v>530</v>
      </c>
    </row>
    <row r="33" spans="2:22" x14ac:dyDescent="0.25">
      <c r="B33" s="15" t="s">
        <v>136</v>
      </c>
      <c r="C33" s="15" t="s">
        <v>272</v>
      </c>
      <c r="D33" s="15" t="s">
        <v>160</v>
      </c>
      <c r="E33" s="15">
        <v>2022</v>
      </c>
      <c r="F33" s="15" t="s">
        <v>162</v>
      </c>
      <c r="G33" s="15" t="s">
        <v>133</v>
      </c>
      <c r="H33" s="15" t="s">
        <v>136</v>
      </c>
      <c r="I33" s="15" t="s">
        <v>139</v>
      </c>
      <c r="J33" s="15" t="s">
        <v>141</v>
      </c>
      <c r="K33" s="15" t="s">
        <v>307</v>
      </c>
      <c r="L33" s="15" t="s">
        <v>310</v>
      </c>
      <c r="M33" s="15">
        <v>0.29699999999999999</v>
      </c>
      <c r="N33" s="15">
        <v>0.13700000000000001</v>
      </c>
      <c r="O33" s="15">
        <v>5.0000000000000001E-3</v>
      </c>
      <c r="P33" s="15">
        <v>0.28100000000000003</v>
      </c>
      <c r="Q33" s="15">
        <v>0.21099999999999999</v>
      </c>
      <c r="R33" s="15">
        <v>0.36099999999999999</v>
      </c>
      <c r="S33" s="15">
        <v>11.295</v>
      </c>
      <c r="T33" s="15">
        <v>5.0469999999999997</v>
      </c>
      <c r="U33" s="15">
        <v>454508.86700000003</v>
      </c>
      <c r="V33" s="15">
        <v>920</v>
      </c>
    </row>
    <row r="34" spans="2:22" x14ac:dyDescent="0.25">
      <c r="B34" s="15" t="s">
        <v>136</v>
      </c>
      <c r="C34" s="15" t="s">
        <v>272</v>
      </c>
      <c r="D34" s="15" t="s">
        <v>160</v>
      </c>
      <c r="E34" s="15">
        <v>2022</v>
      </c>
      <c r="F34" s="15" t="s">
        <v>162</v>
      </c>
      <c r="G34" s="15" t="s">
        <v>133</v>
      </c>
      <c r="H34" s="15" t="s">
        <v>136</v>
      </c>
      <c r="I34" s="15" t="s">
        <v>139</v>
      </c>
      <c r="J34" s="15" t="s">
        <v>141</v>
      </c>
      <c r="K34" s="15" t="s">
        <v>307</v>
      </c>
      <c r="L34" s="15" t="s">
        <v>311</v>
      </c>
      <c r="M34" s="15">
        <v>0.27800000000000002</v>
      </c>
      <c r="N34" s="15">
        <v>0.123</v>
      </c>
      <c r="O34" s="15">
        <v>6.0000000000000001E-3</v>
      </c>
      <c r="P34" s="15">
        <v>0.26900000000000002</v>
      </c>
      <c r="Q34" s="15">
        <v>0.191</v>
      </c>
      <c r="R34" s="15">
        <v>0.34599999999999997</v>
      </c>
      <c r="S34" s="15">
        <v>11.326000000000001</v>
      </c>
      <c r="T34" s="15">
        <v>5.0330000000000004</v>
      </c>
      <c r="U34" s="15">
        <v>454855.55499999999</v>
      </c>
      <c r="V34" s="15">
        <v>500</v>
      </c>
    </row>
    <row r="35" spans="2:22" x14ac:dyDescent="0.25">
      <c r="B35" s="15" t="s">
        <v>136</v>
      </c>
      <c r="C35" s="15" t="s">
        <v>272</v>
      </c>
      <c r="D35" s="15" t="s">
        <v>160</v>
      </c>
      <c r="E35" s="15">
        <v>2022</v>
      </c>
      <c r="F35" s="15" t="s">
        <v>162</v>
      </c>
      <c r="G35" s="15" t="s">
        <v>133</v>
      </c>
      <c r="H35" s="15" t="s">
        <v>136</v>
      </c>
      <c r="I35" s="15" t="s">
        <v>139</v>
      </c>
      <c r="J35" s="15" t="s">
        <v>141</v>
      </c>
      <c r="K35" s="15" t="s">
        <v>307</v>
      </c>
      <c r="L35" s="15" t="s">
        <v>312</v>
      </c>
      <c r="M35" s="15">
        <v>0.27400000000000002</v>
      </c>
      <c r="N35" s="15">
        <v>0.11700000000000001</v>
      </c>
      <c r="O35" s="15">
        <v>6.0000000000000001E-3</v>
      </c>
      <c r="P35" s="15">
        <v>0.26700000000000002</v>
      </c>
      <c r="Q35" s="15">
        <v>0.2</v>
      </c>
      <c r="R35" s="15">
        <v>0.34</v>
      </c>
      <c r="S35" s="15">
        <v>11.278</v>
      </c>
      <c r="T35" s="15">
        <v>5.07</v>
      </c>
      <c r="U35" s="15">
        <v>452868.076</v>
      </c>
      <c r="V35" s="15">
        <v>360</v>
      </c>
    </row>
    <row r="36" spans="2:22" x14ac:dyDescent="0.25">
      <c r="B36" s="15" t="s">
        <v>136</v>
      </c>
      <c r="C36" s="15" t="s">
        <v>272</v>
      </c>
      <c r="D36" s="15" t="s">
        <v>160</v>
      </c>
      <c r="E36" s="15">
        <v>2022</v>
      </c>
      <c r="F36" s="15" t="s">
        <v>162</v>
      </c>
      <c r="G36" s="15" t="s">
        <v>133</v>
      </c>
      <c r="H36" s="15" t="s">
        <v>136</v>
      </c>
      <c r="I36" s="15" t="s">
        <v>139</v>
      </c>
      <c r="J36" s="15" t="s">
        <v>141</v>
      </c>
      <c r="K36" s="15" t="s">
        <v>307</v>
      </c>
      <c r="L36" s="15" t="s">
        <v>313</v>
      </c>
      <c r="M36" s="15">
        <v>0.24399999999999999</v>
      </c>
      <c r="N36" s="15">
        <v>0.13500000000000001</v>
      </c>
      <c r="O36" s="15">
        <v>7.0000000000000001E-3</v>
      </c>
      <c r="P36" s="15">
        <v>0.221</v>
      </c>
      <c r="Q36" s="15">
        <v>0.158</v>
      </c>
      <c r="R36" s="15">
        <v>0.307</v>
      </c>
      <c r="S36" s="15">
        <v>11.244</v>
      </c>
      <c r="T36" s="15">
        <v>5.0949999999999998</v>
      </c>
      <c r="U36" s="15">
        <v>450951.973</v>
      </c>
      <c r="V36" s="15">
        <v>360</v>
      </c>
    </row>
    <row r="37" spans="2:22" x14ac:dyDescent="0.25">
      <c r="B37" s="15" t="s">
        <v>136</v>
      </c>
      <c r="C37" s="15" t="s">
        <v>272</v>
      </c>
      <c r="D37" s="15" t="s">
        <v>160</v>
      </c>
      <c r="E37" s="15">
        <v>2022</v>
      </c>
      <c r="F37" s="15" t="s">
        <v>162</v>
      </c>
      <c r="G37" s="15" t="s">
        <v>133</v>
      </c>
      <c r="H37" s="15" t="s">
        <v>136</v>
      </c>
      <c r="I37" s="15" t="s">
        <v>139</v>
      </c>
      <c r="J37" s="15" t="s">
        <v>141</v>
      </c>
      <c r="K37" s="15" t="s">
        <v>307</v>
      </c>
      <c r="L37" s="15" t="s">
        <v>314</v>
      </c>
      <c r="M37" s="15">
        <v>0.32900000000000001</v>
      </c>
      <c r="N37" s="15">
        <v>0.22700000000000001</v>
      </c>
      <c r="O37" s="15">
        <v>1.2E-2</v>
      </c>
      <c r="P37" s="15">
        <v>0.28899999999999998</v>
      </c>
      <c r="Q37" s="15">
        <v>0.216</v>
      </c>
      <c r="R37" s="15">
        <v>0.378</v>
      </c>
      <c r="S37" s="15">
        <v>11.394</v>
      </c>
      <c r="T37" s="15">
        <v>4.9880000000000004</v>
      </c>
      <c r="U37" s="15">
        <v>458668.36700000003</v>
      </c>
      <c r="V37" s="15">
        <v>340</v>
      </c>
    </row>
    <row r="38" spans="2:22" x14ac:dyDescent="0.25">
      <c r="B38" s="15" t="s">
        <v>136</v>
      </c>
      <c r="C38" s="15" t="s">
        <v>273</v>
      </c>
      <c r="D38" s="15" t="s">
        <v>160</v>
      </c>
      <c r="E38" s="15">
        <v>2022</v>
      </c>
      <c r="F38" s="15" t="s">
        <v>162</v>
      </c>
      <c r="G38" s="15" t="s">
        <v>133</v>
      </c>
      <c r="H38" s="15" t="s">
        <v>136</v>
      </c>
      <c r="I38" s="15" t="s">
        <v>139</v>
      </c>
      <c r="J38" s="15" t="s">
        <v>141</v>
      </c>
      <c r="K38" s="15" t="s">
        <v>307</v>
      </c>
      <c r="L38" s="15" t="s">
        <v>308</v>
      </c>
      <c r="M38" s="15">
        <v>17.495000000000001</v>
      </c>
      <c r="N38" s="15">
        <v>12.298999999999999</v>
      </c>
      <c r="O38" s="15">
        <v>0.44600000000000001</v>
      </c>
      <c r="P38" s="15">
        <v>13.992000000000001</v>
      </c>
      <c r="Q38" s="15">
        <v>9.25</v>
      </c>
      <c r="R38" s="15">
        <v>21.773</v>
      </c>
      <c r="S38" s="15">
        <v>11.336</v>
      </c>
      <c r="T38" s="15">
        <v>5.03</v>
      </c>
      <c r="U38" s="15">
        <v>454854.745</v>
      </c>
      <c r="V38" s="15">
        <v>760</v>
      </c>
    </row>
    <row r="39" spans="2:22" x14ac:dyDescent="0.25">
      <c r="B39" s="15" t="s">
        <v>136</v>
      </c>
      <c r="C39" s="15" t="s">
        <v>273</v>
      </c>
      <c r="D39" s="15" t="s">
        <v>160</v>
      </c>
      <c r="E39" s="15">
        <v>2022</v>
      </c>
      <c r="F39" s="15" t="s">
        <v>162</v>
      </c>
      <c r="G39" s="15" t="s">
        <v>133</v>
      </c>
      <c r="H39" s="15" t="s">
        <v>136</v>
      </c>
      <c r="I39" s="15" t="s">
        <v>139</v>
      </c>
      <c r="J39" s="15" t="s">
        <v>141</v>
      </c>
      <c r="K39" s="15" t="s">
        <v>307</v>
      </c>
      <c r="L39" s="15" t="s">
        <v>309</v>
      </c>
      <c r="M39" s="15">
        <v>15.551</v>
      </c>
      <c r="N39" s="15">
        <v>11.467000000000001</v>
      </c>
      <c r="O39" s="15">
        <v>0.36099999999999999</v>
      </c>
      <c r="P39" s="15">
        <v>12.605</v>
      </c>
      <c r="Q39" s="15">
        <v>8.3130000000000006</v>
      </c>
      <c r="R39" s="15">
        <v>19.268000000000001</v>
      </c>
      <c r="S39" s="15">
        <v>11.353</v>
      </c>
      <c r="T39" s="15">
        <v>5.0369999999999999</v>
      </c>
      <c r="U39" s="15">
        <v>455339.90700000001</v>
      </c>
      <c r="V39" s="15">
        <v>1010</v>
      </c>
    </row>
    <row r="40" spans="2:22" x14ac:dyDescent="0.25">
      <c r="B40" s="15" t="s">
        <v>136</v>
      </c>
      <c r="C40" s="15" t="s">
        <v>273</v>
      </c>
      <c r="D40" s="15" t="s">
        <v>160</v>
      </c>
      <c r="E40" s="15">
        <v>2022</v>
      </c>
      <c r="F40" s="15" t="s">
        <v>162</v>
      </c>
      <c r="G40" s="15" t="s">
        <v>133</v>
      </c>
      <c r="H40" s="15" t="s">
        <v>136</v>
      </c>
      <c r="I40" s="15" t="s">
        <v>139</v>
      </c>
      <c r="J40" s="15" t="s">
        <v>141</v>
      </c>
      <c r="K40" s="15" t="s">
        <v>307</v>
      </c>
      <c r="L40" s="15" t="s">
        <v>310</v>
      </c>
      <c r="M40" s="15">
        <v>15.436999999999999</v>
      </c>
      <c r="N40" s="15">
        <v>10.358000000000001</v>
      </c>
      <c r="O40" s="15">
        <v>0.254</v>
      </c>
      <c r="P40" s="15">
        <v>12.94</v>
      </c>
      <c r="Q40" s="15">
        <v>8.3290000000000006</v>
      </c>
      <c r="R40" s="15">
        <v>19.108000000000001</v>
      </c>
      <c r="S40" s="15">
        <v>11.298</v>
      </c>
      <c r="T40" s="15">
        <v>5.0519999999999996</v>
      </c>
      <c r="U40" s="15">
        <v>454217.04200000002</v>
      </c>
      <c r="V40" s="15">
        <v>1660</v>
      </c>
    </row>
    <row r="41" spans="2:22" x14ac:dyDescent="0.25">
      <c r="B41" s="15" t="s">
        <v>136</v>
      </c>
      <c r="C41" s="15" t="s">
        <v>273</v>
      </c>
      <c r="D41" s="15" t="s">
        <v>160</v>
      </c>
      <c r="E41" s="15">
        <v>2022</v>
      </c>
      <c r="F41" s="15" t="s">
        <v>162</v>
      </c>
      <c r="G41" s="15" t="s">
        <v>133</v>
      </c>
      <c r="H41" s="15" t="s">
        <v>136</v>
      </c>
      <c r="I41" s="15" t="s">
        <v>139</v>
      </c>
      <c r="J41" s="15" t="s">
        <v>141</v>
      </c>
      <c r="K41" s="15" t="s">
        <v>307</v>
      </c>
      <c r="L41" s="15" t="s">
        <v>311</v>
      </c>
      <c r="M41" s="15">
        <v>14.64</v>
      </c>
      <c r="N41" s="15">
        <v>9.7850000000000001</v>
      </c>
      <c r="O41" s="15">
        <v>0.33</v>
      </c>
      <c r="P41" s="15">
        <v>12.561999999999999</v>
      </c>
      <c r="Q41" s="15">
        <v>8.1950000000000003</v>
      </c>
      <c r="R41" s="15">
        <v>18.655999999999999</v>
      </c>
      <c r="S41" s="15">
        <v>11.298999999999999</v>
      </c>
      <c r="T41" s="15">
        <v>5.0579999999999998</v>
      </c>
      <c r="U41" s="15">
        <v>454012.23800000001</v>
      </c>
      <c r="V41" s="15">
        <v>880</v>
      </c>
    </row>
    <row r="42" spans="2:22" x14ac:dyDescent="0.25">
      <c r="B42" s="15" t="s">
        <v>136</v>
      </c>
      <c r="C42" s="15" t="s">
        <v>273</v>
      </c>
      <c r="D42" s="15" t="s">
        <v>160</v>
      </c>
      <c r="E42" s="15">
        <v>2022</v>
      </c>
      <c r="F42" s="15" t="s">
        <v>162</v>
      </c>
      <c r="G42" s="15" t="s">
        <v>133</v>
      </c>
      <c r="H42" s="15" t="s">
        <v>136</v>
      </c>
      <c r="I42" s="15" t="s">
        <v>139</v>
      </c>
      <c r="J42" s="15" t="s">
        <v>141</v>
      </c>
      <c r="K42" s="15" t="s">
        <v>307</v>
      </c>
      <c r="L42" s="15" t="s">
        <v>312</v>
      </c>
      <c r="M42" s="15">
        <v>14.117000000000001</v>
      </c>
      <c r="N42" s="15">
        <v>9.08</v>
      </c>
      <c r="O42" s="15">
        <v>0.36199999999999999</v>
      </c>
      <c r="P42" s="15">
        <v>11.984</v>
      </c>
      <c r="Q42" s="15">
        <v>7.7619999999999996</v>
      </c>
      <c r="R42" s="15">
        <v>18.190000000000001</v>
      </c>
      <c r="S42" s="15">
        <v>11.246</v>
      </c>
      <c r="T42" s="15">
        <v>5.093</v>
      </c>
      <c r="U42" s="15">
        <v>451004.679</v>
      </c>
      <c r="V42" s="15">
        <v>630</v>
      </c>
    </row>
    <row r="43" spans="2:22" x14ac:dyDescent="0.25">
      <c r="B43" s="15" t="s">
        <v>136</v>
      </c>
      <c r="C43" s="15" t="s">
        <v>273</v>
      </c>
      <c r="D43" s="15" t="s">
        <v>160</v>
      </c>
      <c r="E43" s="15">
        <v>2022</v>
      </c>
      <c r="F43" s="15" t="s">
        <v>162</v>
      </c>
      <c r="G43" s="15" t="s">
        <v>133</v>
      </c>
      <c r="H43" s="15" t="s">
        <v>136</v>
      </c>
      <c r="I43" s="15" t="s">
        <v>139</v>
      </c>
      <c r="J43" s="15" t="s">
        <v>141</v>
      </c>
      <c r="K43" s="15" t="s">
        <v>307</v>
      </c>
      <c r="L43" s="15" t="s">
        <v>313</v>
      </c>
      <c r="M43" s="15">
        <v>12.023</v>
      </c>
      <c r="N43" s="15">
        <v>8.2059999999999995</v>
      </c>
      <c r="O43" s="15">
        <v>0.379</v>
      </c>
      <c r="P43" s="15">
        <v>10.439</v>
      </c>
      <c r="Q43" s="15">
        <v>6.7370000000000001</v>
      </c>
      <c r="R43" s="15">
        <v>15.676</v>
      </c>
      <c r="S43" s="15">
        <v>11.209</v>
      </c>
      <c r="T43" s="15">
        <v>5.1210000000000004</v>
      </c>
      <c r="U43" s="15">
        <v>450217.37699999998</v>
      </c>
      <c r="V43" s="15">
        <v>470</v>
      </c>
    </row>
    <row r="44" spans="2:22" x14ac:dyDescent="0.25">
      <c r="B44" s="15" t="s">
        <v>136</v>
      </c>
      <c r="C44" s="15" t="s">
        <v>273</v>
      </c>
      <c r="D44" s="15" t="s">
        <v>160</v>
      </c>
      <c r="E44" s="15">
        <v>2022</v>
      </c>
      <c r="F44" s="15" t="s">
        <v>162</v>
      </c>
      <c r="G44" s="15" t="s">
        <v>133</v>
      </c>
      <c r="H44" s="15" t="s">
        <v>136</v>
      </c>
      <c r="I44" s="15" t="s">
        <v>139</v>
      </c>
      <c r="J44" s="15" t="s">
        <v>141</v>
      </c>
      <c r="K44" s="15" t="s">
        <v>307</v>
      </c>
      <c r="L44" s="15" t="s">
        <v>314</v>
      </c>
      <c r="M44" s="15">
        <v>18.196000000000002</v>
      </c>
      <c r="N44" s="15">
        <v>13.468999999999999</v>
      </c>
      <c r="O44" s="15">
        <v>0.55900000000000005</v>
      </c>
      <c r="P44" s="15">
        <v>14.625</v>
      </c>
      <c r="Q44" s="15">
        <v>9.2970000000000006</v>
      </c>
      <c r="R44" s="15">
        <v>22.645</v>
      </c>
      <c r="S44" s="15">
        <v>11.367000000000001</v>
      </c>
      <c r="T44" s="15">
        <v>5.0179999999999998</v>
      </c>
      <c r="U44" s="15">
        <v>457972.07</v>
      </c>
      <c r="V44" s="15">
        <v>580</v>
      </c>
    </row>
  </sheetData>
  <mergeCells count="1">
    <mergeCell ref="B1:V1"/>
  </mergeCell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V38"/>
  <sheetViews>
    <sheetView zoomScale="85" zoomScaleNormal="85" workbookViewId="0">
      <selection activeCell="B1" sqref="B1:V1"/>
    </sheetView>
  </sheetViews>
  <sheetFormatPr defaultColWidth="16" defaultRowHeight="15" x14ac:dyDescent="0.25"/>
  <cols>
    <col min="1" max="1" width="22.7109375" style="18" customWidth="1"/>
    <col min="2" max="2" width="19.42578125" style="15" customWidth="1"/>
    <col min="3" max="3" width="17.5703125" style="15" customWidth="1"/>
    <col min="4" max="4" width="16" style="15"/>
    <col min="5" max="5" width="17.5703125" style="15" customWidth="1"/>
    <col min="6" max="6" width="17.28515625" style="15" customWidth="1"/>
    <col min="7" max="7" width="28.140625" style="15" customWidth="1"/>
    <col min="8" max="8" width="27.140625" style="15" customWidth="1"/>
    <col min="9" max="9" width="24.5703125" style="15" customWidth="1"/>
    <col min="10" max="10" width="16" style="15"/>
    <col min="11" max="11" width="24.5703125" style="15" customWidth="1"/>
    <col min="12" max="13" width="16" style="15"/>
    <col min="14" max="14" width="17.7109375" style="15" customWidth="1"/>
    <col min="15" max="15" width="18.85546875" style="15" customWidth="1"/>
    <col min="16" max="16" width="18" style="15" customWidth="1"/>
    <col min="17" max="17" width="16" style="15"/>
    <col min="18" max="18" width="19" style="15" customWidth="1"/>
    <col min="19" max="19" width="16" style="15"/>
    <col min="20" max="20" width="18.7109375" style="15" customWidth="1"/>
    <col min="21" max="21" width="16" style="15"/>
    <col min="22" max="22" width="18.42578125" style="15" customWidth="1"/>
    <col min="23" max="16384" width="16" style="15"/>
  </cols>
  <sheetData>
    <row r="1" spans="1:22" ht="38.25" customHeight="1" x14ac:dyDescent="0.25">
      <c r="A1" s="37" t="str">
        <f>HYPERLINK("#Contents!A1","Return to table of contents")</f>
        <v>Return to table of contents</v>
      </c>
      <c r="B1" s="47" t="s">
        <v>368</v>
      </c>
      <c r="C1" s="47"/>
      <c r="D1" s="47"/>
      <c r="E1" s="47"/>
      <c r="F1" s="47"/>
      <c r="G1" s="47"/>
      <c r="H1" s="47"/>
      <c r="I1" s="47"/>
      <c r="J1" s="47"/>
      <c r="K1" s="47"/>
      <c r="L1" s="47"/>
      <c r="M1" s="47"/>
      <c r="N1" s="47"/>
      <c r="O1" s="47"/>
      <c r="P1" s="47"/>
      <c r="Q1" s="47"/>
      <c r="R1" s="47"/>
      <c r="S1" s="47"/>
      <c r="T1" s="47"/>
      <c r="U1" s="47"/>
      <c r="V1" s="48"/>
    </row>
    <row r="2" spans="1:22" ht="30" x14ac:dyDescent="0.25">
      <c r="A2" s="19"/>
      <c r="B2" s="5" t="s">
        <v>120</v>
      </c>
      <c r="C2" s="5" t="s">
        <v>123</v>
      </c>
      <c r="D2" s="5" t="s">
        <v>126</v>
      </c>
      <c r="E2" s="5" t="s">
        <v>127</v>
      </c>
      <c r="F2" s="5" t="s">
        <v>128</v>
      </c>
      <c r="G2" s="5" t="s">
        <v>131</v>
      </c>
      <c r="H2" s="5" t="s">
        <v>134</v>
      </c>
      <c r="I2" s="5" t="s">
        <v>137</v>
      </c>
      <c r="J2" s="5" t="s">
        <v>140</v>
      </c>
      <c r="K2" s="5" t="s">
        <v>142</v>
      </c>
      <c r="L2" s="5" t="s">
        <v>145</v>
      </c>
      <c r="M2" s="5" t="s">
        <v>147</v>
      </c>
      <c r="N2" s="5" t="s">
        <v>149</v>
      </c>
      <c r="O2" s="5" t="s">
        <v>150</v>
      </c>
      <c r="P2" s="5" t="s">
        <v>151</v>
      </c>
      <c r="Q2" s="5" t="s">
        <v>152</v>
      </c>
      <c r="R2" s="5" t="s">
        <v>153</v>
      </c>
      <c r="S2" s="5" t="s">
        <v>154</v>
      </c>
      <c r="T2" s="5" t="s">
        <v>155</v>
      </c>
      <c r="U2" s="5" t="s">
        <v>156</v>
      </c>
      <c r="V2" s="5" t="s">
        <v>158</v>
      </c>
    </row>
    <row r="3" spans="1:22" x14ac:dyDescent="0.25">
      <c r="A3" s="19"/>
      <c r="B3" s="15" t="s">
        <v>122</v>
      </c>
      <c r="C3" s="15" t="s">
        <v>159</v>
      </c>
      <c r="D3" s="15" t="s">
        <v>160</v>
      </c>
      <c r="E3" s="15">
        <v>2022</v>
      </c>
      <c r="F3" s="15" t="s">
        <v>162</v>
      </c>
      <c r="G3" s="15" t="s">
        <v>133</v>
      </c>
      <c r="H3" s="15" t="s">
        <v>136</v>
      </c>
      <c r="I3" s="15" t="s">
        <v>139</v>
      </c>
      <c r="J3" s="15" t="s">
        <v>141</v>
      </c>
      <c r="K3" s="15" t="s">
        <v>144</v>
      </c>
      <c r="L3" s="15" t="s">
        <v>316</v>
      </c>
      <c r="M3" s="15">
        <v>4.9349999999999996</v>
      </c>
      <c r="N3" s="15">
        <v>3.319</v>
      </c>
      <c r="O3" s="15">
        <v>7.9000000000000001E-2</v>
      </c>
      <c r="P3" s="15">
        <v>4.3490000000000002</v>
      </c>
      <c r="Q3" s="15">
        <v>3.3490000000000002</v>
      </c>
      <c r="R3" s="15">
        <v>5.8330000000000002</v>
      </c>
      <c r="S3" s="15">
        <v>11.239000000000001</v>
      </c>
      <c r="T3" s="15">
        <v>5.0990000000000002</v>
      </c>
      <c r="U3" s="15">
        <v>451520.37400000001</v>
      </c>
      <c r="V3" s="15">
        <v>1770</v>
      </c>
    </row>
    <row r="4" spans="1:22" x14ac:dyDescent="0.25">
      <c r="B4" s="15" t="s">
        <v>122</v>
      </c>
      <c r="C4" s="15" t="s">
        <v>159</v>
      </c>
      <c r="D4" s="15" t="s">
        <v>160</v>
      </c>
      <c r="E4" s="15">
        <v>2022</v>
      </c>
      <c r="F4" s="15" t="s">
        <v>162</v>
      </c>
      <c r="G4" s="15" t="s">
        <v>133</v>
      </c>
      <c r="H4" s="15" t="s">
        <v>136</v>
      </c>
      <c r="I4" s="15" t="s">
        <v>139</v>
      </c>
      <c r="J4" s="15" t="s">
        <v>141</v>
      </c>
      <c r="K4" s="15" t="s">
        <v>144</v>
      </c>
      <c r="L4" s="15" t="s">
        <v>317</v>
      </c>
      <c r="M4" s="15">
        <v>8.1150000000000002</v>
      </c>
      <c r="N4" s="15">
        <v>4.2610000000000001</v>
      </c>
      <c r="O4" s="15">
        <v>7.8E-2</v>
      </c>
      <c r="P4" s="15">
        <v>7.2110000000000003</v>
      </c>
      <c r="Q4" s="15">
        <v>5.4939999999999998</v>
      </c>
      <c r="R4" s="15">
        <v>9.5570000000000004</v>
      </c>
      <c r="S4" s="15">
        <v>11.244</v>
      </c>
      <c r="T4" s="15">
        <v>5.09</v>
      </c>
      <c r="U4" s="15">
        <v>452170.90600000002</v>
      </c>
      <c r="V4" s="15">
        <v>2970</v>
      </c>
    </row>
    <row r="5" spans="1:22" x14ac:dyDescent="0.25">
      <c r="B5" s="15" t="s">
        <v>122</v>
      </c>
      <c r="C5" s="15" t="s">
        <v>159</v>
      </c>
      <c r="D5" s="15" t="s">
        <v>160</v>
      </c>
      <c r="E5" s="15">
        <v>2022</v>
      </c>
      <c r="F5" s="15" t="s">
        <v>162</v>
      </c>
      <c r="G5" s="15" t="s">
        <v>133</v>
      </c>
      <c r="H5" s="15" t="s">
        <v>136</v>
      </c>
      <c r="I5" s="15" t="s">
        <v>139</v>
      </c>
      <c r="J5" s="15" t="s">
        <v>141</v>
      </c>
      <c r="K5" s="15" t="s">
        <v>144</v>
      </c>
      <c r="L5" s="15" t="s">
        <v>318</v>
      </c>
      <c r="M5" s="15">
        <v>9.4529999999999994</v>
      </c>
      <c r="N5" s="15">
        <v>4.6109999999999998</v>
      </c>
      <c r="O5" s="15">
        <v>0.15</v>
      </c>
      <c r="P5" s="15">
        <v>8.3260000000000005</v>
      </c>
      <c r="Q5" s="15">
        <v>6.444</v>
      </c>
      <c r="R5" s="15">
        <v>11.363</v>
      </c>
      <c r="S5" s="15">
        <v>11.273999999999999</v>
      </c>
      <c r="T5" s="15">
        <v>5.0880000000000001</v>
      </c>
      <c r="U5" s="15">
        <v>454408.685</v>
      </c>
      <c r="V5" s="15">
        <v>940</v>
      </c>
    </row>
    <row r="6" spans="1:22" x14ac:dyDescent="0.25">
      <c r="B6" s="15" t="s">
        <v>122</v>
      </c>
      <c r="C6" s="15" t="s">
        <v>159</v>
      </c>
      <c r="D6" s="15" t="s">
        <v>160</v>
      </c>
      <c r="E6" s="15">
        <v>2022</v>
      </c>
      <c r="F6" s="15" t="s">
        <v>162</v>
      </c>
      <c r="G6" s="15" t="s">
        <v>133</v>
      </c>
      <c r="H6" s="15" t="s">
        <v>136</v>
      </c>
      <c r="I6" s="15" t="s">
        <v>139</v>
      </c>
      <c r="J6" s="15" t="s">
        <v>141</v>
      </c>
      <c r="K6" s="15" t="s">
        <v>144</v>
      </c>
      <c r="L6" s="15" t="s">
        <v>319</v>
      </c>
      <c r="M6" s="15">
        <v>11.827</v>
      </c>
      <c r="N6" s="15">
        <v>5.8390000000000004</v>
      </c>
      <c r="O6" s="15">
        <v>0.19700000000000001</v>
      </c>
      <c r="P6" s="15">
        <v>10.571</v>
      </c>
      <c r="Q6" s="15">
        <v>8.0169999999999995</v>
      </c>
      <c r="R6" s="15">
        <v>13.95</v>
      </c>
      <c r="S6" s="15">
        <v>11.321999999999999</v>
      </c>
      <c r="T6" s="15">
        <v>5.0640000000000001</v>
      </c>
      <c r="U6" s="15">
        <v>456105.77100000001</v>
      </c>
      <c r="V6" s="15">
        <v>880</v>
      </c>
    </row>
    <row r="7" spans="1:22" x14ac:dyDescent="0.25">
      <c r="B7" s="15" t="s">
        <v>122</v>
      </c>
      <c r="C7" s="15" t="s">
        <v>159</v>
      </c>
      <c r="D7" s="15" t="s">
        <v>160</v>
      </c>
      <c r="E7" s="15">
        <v>2022</v>
      </c>
      <c r="F7" s="15" t="s">
        <v>162</v>
      </c>
      <c r="G7" s="15" t="s">
        <v>133</v>
      </c>
      <c r="H7" s="15" t="s">
        <v>136</v>
      </c>
      <c r="I7" s="15" t="s">
        <v>139</v>
      </c>
      <c r="J7" s="15" t="s">
        <v>141</v>
      </c>
      <c r="K7" s="15" t="s">
        <v>144</v>
      </c>
      <c r="L7" s="15" t="s">
        <v>320</v>
      </c>
      <c r="M7" s="15">
        <v>13.887</v>
      </c>
      <c r="N7" s="15">
        <v>7.4640000000000004</v>
      </c>
      <c r="O7" s="15">
        <v>0.46300000000000002</v>
      </c>
      <c r="P7" s="15">
        <v>12.17</v>
      </c>
      <c r="Q7" s="15">
        <v>8.9719999999999995</v>
      </c>
      <c r="R7" s="15">
        <v>16.192</v>
      </c>
      <c r="S7" s="15">
        <v>11.409000000000001</v>
      </c>
      <c r="T7" s="15">
        <v>4.9859999999999998</v>
      </c>
      <c r="U7" s="15">
        <v>457843.929</v>
      </c>
      <c r="V7" s="15">
        <v>260</v>
      </c>
    </row>
    <row r="8" spans="1:22" x14ac:dyDescent="0.25">
      <c r="B8" s="15" t="s">
        <v>122</v>
      </c>
      <c r="C8" s="15" t="s">
        <v>159</v>
      </c>
      <c r="D8" s="15" t="s">
        <v>160</v>
      </c>
      <c r="E8" s="15">
        <v>2022</v>
      </c>
      <c r="F8" s="15" t="s">
        <v>162</v>
      </c>
      <c r="G8" s="15" t="s">
        <v>133</v>
      </c>
      <c r="H8" s="15" t="s">
        <v>136</v>
      </c>
      <c r="I8" s="15" t="s">
        <v>139</v>
      </c>
      <c r="J8" s="15" t="s">
        <v>141</v>
      </c>
      <c r="K8" s="15" t="s">
        <v>144</v>
      </c>
      <c r="L8" s="15" t="s">
        <v>146</v>
      </c>
      <c r="M8" s="15">
        <v>14.817</v>
      </c>
      <c r="N8" s="15">
        <v>7.73</v>
      </c>
      <c r="O8" s="15">
        <v>0.77300000000000002</v>
      </c>
      <c r="P8" s="15">
        <v>12.395</v>
      </c>
      <c r="Q8" s="15">
        <v>10.175000000000001</v>
      </c>
      <c r="R8" s="15">
        <v>18.251999999999999</v>
      </c>
      <c r="S8" s="15">
        <v>11.496</v>
      </c>
      <c r="T8" s="15">
        <v>4.9340000000000002</v>
      </c>
      <c r="U8" s="15">
        <v>459240.69799999997</v>
      </c>
      <c r="V8" s="15">
        <v>100</v>
      </c>
    </row>
    <row r="9" spans="1:22" x14ac:dyDescent="0.25">
      <c r="B9" s="15" t="s">
        <v>122</v>
      </c>
      <c r="C9" s="15" t="s">
        <v>272</v>
      </c>
      <c r="D9" s="15" t="s">
        <v>160</v>
      </c>
      <c r="E9" s="15">
        <v>2022</v>
      </c>
      <c r="F9" s="15" t="s">
        <v>162</v>
      </c>
      <c r="G9" s="15" t="s">
        <v>133</v>
      </c>
      <c r="H9" s="15" t="s">
        <v>136</v>
      </c>
      <c r="I9" s="15" t="s">
        <v>139</v>
      </c>
      <c r="J9" s="15" t="s">
        <v>141</v>
      </c>
      <c r="K9" s="15" t="s">
        <v>144</v>
      </c>
      <c r="L9" s="15" t="s">
        <v>316</v>
      </c>
      <c r="M9" s="15">
        <v>6.7000000000000004E-2</v>
      </c>
      <c r="N9" s="15">
        <v>3.5000000000000003E-2</v>
      </c>
      <c r="O9" s="15">
        <v>1E-3</v>
      </c>
      <c r="P9" s="15">
        <v>0.06</v>
      </c>
      <c r="Q9" s="15">
        <v>4.4999999999999998E-2</v>
      </c>
      <c r="R9" s="15">
        <v>8.2000000000000003E-2</v>
      </c>
      <c r="S9" s="15">
        <v>11.237</v>
      </c>
      <c r="T9" s="15">
        <v>5.101</v>
      </c>
      <c r="U9" s="15">
        <v>450872.37699999998</v>
      </c>
      <c r="V9" s="15">
        <v>1010</v>
      </c>
    </row>
    <row r="10" spans="1:22" x14ac:dyDescent="0.25">
      <c r="B10" s="15" t="s">
        <v>122</v>
      </c>
      <c r="C10" s="15" t="s">
        <v>272</v>
      </c>
      <c r="D10" s="15" t="s">
        <v>160</v>
      </c>
      <c r="E10" s="15">
        <v>2022</v>
      </c>
      <c r="F10" s="15" t="s">
        <v>162</v>
      </c>
      <c r="G10" s="15" t="s">
        <v>133</v>
      </c>
      <c r="H10" s="15" t="s">
        <v>136</v>
      </c>
      <c r="I10" s="15" t="s">
        <v>139</v>
      </c>
      <c r="J10" s="15" t="s">
        <v>141</v>
      </c>
      <c r="K10" s="15" t="s">
        <v>144</v>
      </c>
      <c r="L10" s="15" t="s">
        <v>317</v>
      </c>
      <c r="M10" s="15">
        <v>8.6999999999999994E-2</v>
      </c>
      <c r="N10" s="15">
        <v>4.5999999999999999E-2</v>
      </c>
      <c r="O10" s="15">
        <v>1E-3</v>
      </c>
      <c r="P10" s="15">
        <v>7.5999999999999998E-2</v>
      </c>
      <c r="Q10" s="15">
        <v>5.7000000000000002E-2</v>
      </c>
      <c r="R10" s="15">
        <v>0.104</v>
      </c>
      <c r="S10" s="15">
        <v>11.266999999999999</v>
      </c>
      <c r="T10" s="15">
        <v>5.0629999999999997</v>
      </c>
      <c r="U10" s="15">
        <v>453005.46899999998</v>
      </c>
      <c r="V10" s="15">
        <v>1580</v>
      </c>
    </row>
    <row r="11" spans="1:22" x14ac:dyDescent="0.25">
      <c r="B11" s="15" t="s">
        <v>122</v>
      </c>
      <c r="C11" s="15" t="s">
        <v>272</v>
      </c>
      <c r="D11" s="15" t="s">
        <v>160</v>
      </c>
      <c r="E11" s="15">
        <v>2022</v>
      </c>
      <c r="F11" s="15" t="s">
        <v>162</v>
      </c>
      <c r="G11" s="15" t="s">
        <v>133</v>
      </c>
      <c r="H11" s="15" t="s">
        <v>136</v>
      </c>
      <c r="I11" s="15" t="s">
        <v>139</v>
      </c>
      <c r="J11" s="15" t="s">
        <v>141</v>
      </c>
      <c r="K11" s="15" t="s">
        <v>144</v>
      </c>
      <c r="L11" s="15" t="s">
        <v>318</v>
      </c>
      <c r="M11" s="15">
        <v>9.6000000000000002E-2</v>
      </c>
      <c r="N11" s="15">
        <v>5.0999999999999997E-2</v>
      </c>
      <c r="O11" s="15">
        <v>2E-3</v>
      </c>
      <c r="P11" s="15">
        <v>8.4000000000000005E-2</v>
      </c>
      <c r="Q11" s="15">
        <v>6.5000000000000002E-2</v>
      </c>
      <c r="R11" s="15">
        <v>0.115</v>
      </c>
      <c r="S11" s="15">
        <v>11.305999999999999</v>
      </c>
      <c r="T11" s="15">
        <v>5.0650000000000004</v>
      </c>
      <c r="U11" s="15">
        <v>456621.978</v>
      </c>
      <c r="V11" s="15">
        <v>580</v>
      </c>
    </row>
    <row r="12" spans="1:22" x14ac:dyDescent="0.25">
      <c r="B12" s="15" t="s">
        <v>122</v>
      </c>
      <c r="C12" s="15" t="s">
        <v>272</v>
      </c>
      <c r="D12" s="15" t="s">
        <v>160</v>
      </c>
      <c r="E12" s="15">
        <v>2022</v>
      </c>
      <c r="F12" s="15" t="s">
        <v>162</v>
      </c>
      <c r="G12" s="15" t="s">
        <v>133</v>
      </c>
      <c r="H12" s="15" t="s">
        <v>136</v>
      </c>
      <c r="I12" s="15" t="s">
        <v>139</v>
      </c>
      <c r="J12" s="15" t="s">
        <v>141</v>
      </c>
      <c r="K12" s="15" t="s">
        <v>144</v>
      </c>
      <c r="L12" s="15" t="s">
        <v>319</v>
      </c>
      <c r="M12" s="15">
        <v>0.106</v>
      </c>
      <c r="N12" s="15">
        <v>4.9000000000000002E-2</v>
      </c>
      <c r="O12" s="15">
        <v>2E-3</v>
      </c>
      <c r="P12" s="15">
        <v>9.6000000000000002E-2</v>
      </c>
      <c r="Q12" s="15">
        <v>7.1999999999999995E-2</v>
      </c>
      <c r="R12" s="15">
        <v>0.126</v>
      </c>
      <c r="S12" s="15">
        <v>11.352</v>
      </c>
      <c r="T12" s="15">
        <v>5.0469999999999997</v>
      </c>
      <c r="U12" s="15">
        <v>457122.12900000002</v>
      </c>
      <c r="V12" s="15">
        <v>570</v>
      </c>
    </row>
    <row r="13" spans="1:22" x14ac:dyDescent="0.25">
      <c r="B13" s="15" t="s">
        <v>122</v>
      </c>
      <c r="C13" s="15" t="s">
        <v>272</v>
      </c>
      <c r="D13" s="15" t="s">
        <v>160</v>
      </c>
      <c r="E13" s="15">
        <v>2022</v>
      </c>
      <c r="F13" s="15" t="s">
        <v>162</v>
      </c>
      <c r="G13" s="15" t="s">
        <v>133</v>
      </c>
      <c r="H13" s="15" t="s">
        <v>136</v>
      </c>
      <c r="I13" s="15" t="s">
        <v>139</v>
      </c>
      <c r="J13" s="15" t="s">
        <v>141</v>
      </c>
      <c r="K13" s="15" t="s">
        <v>144</v>
      </c>
      <c r="L13" s="15" t="s">
        <v>320</v>
      </c>
      <c r="M13" s="15">
        <v>0.11700000000000001</v>
      </c>
      <c r="N13" s="15">
        <v>5.7000000000000002E-2</v>
      </c>
      <c r="O13" s="15">
        <v>5.0000000000000001E-3</v>
      </c>
      <c r="P13" s="15">
        <v>0.108</v>
      </c>
      <c r="Q13" s="15">
        <v>7.9000000000000001E-2</v>
      </c>
      <c r="R13" s="15">
        <v>0.13500000000000001</v>
      </c>
      <c r="S13" s="15">
        <v>11.404999999999999</v>
      </c>
      <c r="T13" s="15">
        <v>4.9749999999999996</v>
      </c>
      <c r="U13" s="15">
        <v>458276.13799999998</v>
      </c>
      <c r="V13" s="15">
        <v>160</v>
      </c>
    </row>
    <row r="14" spans="1:22" x14ac:dyDescent="0.25">
      <c r="B14" s="15" t="s">
        <v>122</v>
      </c>
      <c r="C14" s="15" t="s">
        <v>272</v>
      </c>
      <c r="D14" s="15" t="s">
        <v>160</v>
      </c>
      <c r="E14" s="15">
        <v>2022</v>
      </c>
      <c r="F14" s="15" t="s">
        <v>162</v>
      </c>
      <c r="G14" s="15" t="s">
        <v>133</v>
      </c>
      <c r="H14" s="15" t="s">
        <v>136</v>
      </c>
      <c r="I14" s="15" t="s">
        <v>139</v>
      </c>
      <c r="J14" s="15" t="s">
        <v>141</v>
      </c>
      <c r="K14" s="15" t="s">
        <v>144</v>
      </c>
      <c r="L14" s="15" t="s">
        <v>146</v>
      </c>
      <c r="M14" s="15">
        <v>0.13700000000000001</v>
      </c>
      <c r="N14" s="15">
        <v>8.8999999999999996E-2</v>
      </c>
      <c r="O14" s="15">
        <v>1.0999999999999999E-2</v>
      </c>
      <c r="P14" s="15">
        <v>0.114</v>
      </c>
      <c r="Q14" s="15">
        <v>9.6000000000000002E-2</v>
      </c>
      <c r="R14" s="15">
        <v>0.14499999999999999</v>
      </c>
      <c r="S14" s="15">
        <v>11.46</v>
      </c>
      <c r="T14" s="15">
        <v>4.9359999999999999</v>
      </c>
      <c r="U14" s="15">
        <v>457519.57799999998</v>
      </c>
      <c r="V14" s="15">
        <v>70</v>
      </c>
    </row>
    <row r="15" spans="1:22" x14ac:dyDescent="0.25">
      <c r="B15" s="15" t="s">
        <v>122</v>
      </c>
      <c r="C15" s="15" t="s">
        <v>273</v>
      </c>
      <c r="D15" s="15" t="s">
        <v>160</v>
      </c>
      <c r="E15" s="15">
        <v>2022</v>
      </c>
      <c r="F15" s="15" t="s">
        <v>162</v>
      </c>
      <c r="G15" s="15" t="s">
        <v>133</v>
      </c>
      <c r="H15" s="15" t="s">
        <v>136</v>
      </c>
      <c r="I15" s="15" t="s">
        <v>139</v>
      </c>
      <c r="J15" s="15" t="s">
        <v>141</v>
      </c>
      <c r="K15" s="15" t="s">
        <v>144</v>
      </c>
      <c r="L15" s="15" t="s">
        <v>316</v>
      </c>
      <c r="M15" s="15">
        <v>4.9349999999999996</v>
      </c>
      <c r="N15" s="15">
        <v>3.319</v>
      </c>
      <c r="O15" s="15">
        <v>7.9000000000000001E-2</v>
      </c>
      <c r="P15" s="15">
        <v>4.3490000000000002</v>
      </c>
      <c r="Q15" s="15">
        <v>3.3490000000000002</v>
      </c>
      <c r="R15" s="15">
        <v>5.8330000000000002</v>
      </c>
      <c r="S15" s="15">
        <v>11.239000000000001</v>
      </c>
      <c r="T15" s="15">
        <v>5.0990000000000002</v>
      </c>
      <c r="U15" s="15">
        <v>451520.37400000001</v>
      </c>
      <c r="V15" s="15">
        <v>1770</v>
      </c>
    </row>
    <row r="16" spans="1:22" x14ac:dyDescent="0.25">
      <c r="B16" s="15" t="s">
        <v>122</v>
      </c>
      <c r="C16" s="15" t="s">
        <v>273</v>
      </c>
      <c r="D16" s="15" t="s">
        <v>160</v>
      </c>
      <c r="E16" s="15">
        <v>2022</v>
      </c>
      <c r="F16" s="15" t="s">
        <v>162</v>
      </c>
      <c r="G16" s="15" t="s">
        <v>133</v>
      </c>
      <c r="H16" s="15" t="s">
        <v>136</v>
      </c>
      <c r="I16" s="15" t="s">
        <v>139</v>
      </c>
      <c r="J16" s="15" t="s">
        <v>141</v>
      </c>
      <c r="K16" s="15" t="s">
        <v>144</v>
      </c>
      <c r="L16" s="15" t="s">
        <v>317</v>
      </c>
      <c r="M16" s="15">
        <v>4.0570000000000004</v>
      </c>
      <c r="N16" s="15">
        <v>2.13</v>
      </c>
      <c r="O16" s="15">
        <v>3.9E-2</v>
      </c>
      <c r="P16" s="15">
        <v>3.605</v>
      </c>
      <c r="Q16" s="15">
        <v>2.7469999999999999</v>
      </c>
      <c r="R16" s="15">
        <v>4.7789999999999999</v>
      </c>
      <c r="S16" s="15">
        <v>11.244</v>
      </c>
      <c r="T16" s="15">
        <v>5.09</v>
      </c>
      <c r="U16" s="15">
        <v>452170.90600000002</v>
      </c>
      <c r="V16" s="15">
        <v>2970</v>
      </c>
    </row>
    <row r="17" spans="2:22" x14ac:dyDescent="0.25">
      <c r="B17" s="15" t="s">
        <v>122</v>
      </c>
      <c r="C17" s="15" t="s">
        <v>273</v>
      </c>
      <c r="D17" s="15" t="s">
        <v>160</v>
      </c>
      <c r="E17" s="15">
        <v>2022</v>
      </c>
      <c r="F17" s="15" t="s">
        <v>162</v>
      </c>
      <c r="G17" s="15" t="s">
        <v>133</v>
      </c>
      <c r="H17" s="15" t="s">
        <v>136</v>
      </c>
      <c r="I17" s="15" t="s">
        <v>139</v>
      </c>
      <c r="J17" s="15" t="s">
        <v>141</v>
      </c>
      <c r="K17" s="15" t="s">
        <v>144</v>
      </c>
      <c r="L17" s="15" t="s">
        <v>318</v>
      </c>
      <c r="M17" s="15">
        <v>3.1509999999999998</v>
      </c>
      <c r="N17" s="15">
        <v>1.5369999999999999</v>
      </c>
      <c r="O17" s="15">
        <v>0.05</v>
      </c>
      <c r="P17" s="15">
        <v>2.7749999999999999</v>
      </c>
      <c r="Q17" s="15">
        <v>2.1480000000000001</v>
      </c>
      <c r="R17" s="15">
        <v>3.7879999999999998</v>
      </c>
      <c r="S17" s="15">
        <v>11.273999999999999</v>
      </c>
      <c r="T17" s="15">
        <v>5.0880000000000001</v>
      </c>
      <c r="U17" s="15">
        <v>454408.685</v>
      </c>
      <c r="V17" s="15">
        <v>940</v>
      </c>
    </row>
    <row r="18" spans="2:22" x14ac:dyDescent="0.25">
      <c r="B18" s="15" t="s">
        <v>122</v>
      </c>
      <c r="C18" s="15" t="s">
        <v>273</v>
      </c>
      <c r="D18" s="15" t="s">
        <v>160</v>
      </c>
      <c r="E18" s="15">
        <v>2022</v>
      </c>
      <c r="F18" s="15" t="s">
        <v>162</v>
      </c>
      <c r="G18" s="15" t="s">
        <v>133</v>
      </c>
      <c r="H18" s="15" t="s">
        <v>136</v>
      </c>
      <c r="I18" s="15" t="s">
        <v>139</v>
      </c>
      <c r="J18" s="15" t="s">
        <v>141</v>
      </c>
      <c r="K18" s="15" t="s">
        <v>144</v>
      </c>
      <c r="L18" s="15" t="s">
        <v>319</v>
      </c>
      <c r="M18" s="15">
        <v>2.9569999999999999</v>
      </c>
      <c r="N18" s="15">
        <v>1.46</v>
      </c>
      <c r="O18" s="15">
        <v>4.9000000000000002E-2</v>
      </c>
      <c r="P18" s="15">
        <v>2.6429999999999998</v>
      </c>
      <c r="Q18" s="15">
        <v>2.004</v>
      </c>
      <c r="R18" s="15">
        <v>3.488</v>
      </c>
      <c r="S18" s="15">
        <v>11.321999999999999</v>
      </c>
      <c r="T18" s="15">
        <v>5.0640000000000001</v>
      </c>
      <c r="U18" s="15">
        <v>456105.77100000001</v>
      </c>
      <c r="V18" s="15">
        <v>880</v>
      </c>
    </row>
    <row r="19" spans="2:22" x14ac:dyDescent="0.25">
      <c r="B19" s="15" t="s">
        <v>122</v>
      </c>
      <c r="C19" s="15" t="s">
        <v>273</v>
      </c>
      <c r="D19" s="15" t="s">
        <v>160</v>
      </c>
      <c r="E19" s="15">
        <v>2022</v>
      </c>
      <c r="F19" s="15" t="s">
        <v>162</v>
      </c>
      <c r="G19" s="15" t="s">
        <v>133</v>
      </c>
      <c r="H19" s="15" t="s">
        <v>136</v>
      </c>
      <c r="I19" s="15" t="s">
        <v>139</v>
      </c>
      <c r="J19" s="15" t="s">
        <v>141</v>
      </c>
      <c r="K19" s="15" t="s">
        <v>144</v>
      </c>
      <c r="L19" s="15" t="s">
        <v>320</v>
      </c>
      <c r="M19" s="15">
        <v>2.7770000000000001</v>
      </c>
      <c r="N19" s="15">
        <v>1.4930000000000001</v>
      </c>
      <c r="O19" s="15">
        <v>9.2999999999999999E-2</v>
      </c>
      <c r="P19" s="15">
        <v>2.4340000000000002</v>
      </c>
      <c r="Q19" s="15">
        <v>1.794</v>
      </c>
      <c r="R19" s="15">
        <v>3.238</v>
      </c>
      <c r="S19" s="15">
        <v>11.409000000000001</v>
      </c>
      <c r="T19" s="15">
        <v>4.9859999999999998</v>
      </c>
      <c r="U19" s="15">
        <v>457843.929</v>
      </c>
      <c r="V19" s="15">
        <v>260</v>
      </c>
    </row>
    <row r="20" spans="2:22" x14ac:dyDescent="0.25">
      <c r="B20" s="15" t="s">
        <v>122</v>
      </c>
      <c r="C20" s="15" t="s">
        <v>273</v>
      </c>
      <c r="D20" s="15" t="s">
        <v>160</v>
      </c>
      <c r="E20" s="15">
        <v>2022</v>
      </c>
      <c r="F20" s="15" t="s">
        <v>162</v>
      </c>
      <c r="G20" s="15" t="s">
        <v>133</v>
      </c>
      <c r="H20" s="15" t="s">
        <v>136</v>
      </c>
      <c r="I20" s="15" t="s">
        <v>139</v>
      </c>
      <c r="J20" s="15" t="s">
        <v>141</v>
      </c>
      <c r="K20" s="15" t="s">
        <v>144</v>
      </c>
      <c r="L20" s="15" t="s">
        <v>146</v>
      </c>
      <c r="M20" s="15">
        <v>2.3170000000000002</v>
      </c>
      <c r="N20" s="15">
        <v>1.2370000000000001</v>
      </c>
      <c r="O20" s="15">
        <v>0.124</v>
      </c>
      <c r="P20" s="15">
        <v>1.9930000000000001</v>
      </c>
      <c r="Q20" s="15">
        <v>1.663</v>
      </c>
      <c r="R20" s="15">
        <v>2.782</v>
      </c>
      <c r="S20" s="15">
        <v>11.496</v>
      </c>
      <c r="T20" s="15">
        <v>4.9340000000000002</v>
      </c>
      <c r="U20" s="15">
        <v>459240.69799999997</v>
      </c>
      <c r="V20" s="15">
        <v>100</v>
      </c>
    </row>
    <row r="21" spans="2:22" x14ac:dyDescent="0.25">
      <c r="B21" s="15" t="s">
        <v>136</v>
      </c>
      <c r="C21" s="15" t="s">
        <v>159</v>
      </c>
      <c r="D21" s="15" t="s">
        <v>160</v>
      </c>
      <c r="E21" s="15">
        <v>2022</v>
      </c>
      <c r="F21" s="15" t="s">
        <v>162</v>
      </c>
      <c r="G21" s="15" t="s">
        <v>133</v>
      </c>
      <c r="H21" s="15" t="s">
        <v>136</v>
      </c>
      <c r="I21" s="15" t="s">
        <v>139</v>
      </c>
      <c r="J21" s="15" t="s">
        <v>141</v>
      </c>
      <c r="K21" s="15" t="s">
        <v>144</v>
      </c>
      <c r="L21" s="15" t="s">
        <v>316</v>
      </c>
      <c r="M21" s="15">
        <v>22.346</v>
      </c>
      <c r="N21" s="15">
        <v>14.541</v>
      </c>
      <c r="O21" s="15">
        <v>0.36799999999999999</v>
      </c>
      <c r="P21" s="15">
        <v>19.576000000000001</v>
      </c>
      <c r="Q21" s="15">
        <v>12.454000000000001</v>
      </c>
      <c r="R21" s="15">
        <v>28.422000000000001</v>
      </c>
      <c r="S21" s="15">
        <v>11.27</v>
      </c>
      <c r="T21" s="15">
        <v>5.077</v>
      </c>
      <c r="U21" s="15">
        <v>451979.46899999998</v>
      </c>
      <c r="V21" s="15">
        <v>1560</v>
      </c>
    </row>
    <row r="22" spans="2:22" x14ac:dyDescent="0.25">
      <c r="B22" s="15" t="s">
        <v>136</v>
      </c>
      <c r="C22" s="15" t="s">
        <v>159</v>
      </c>
      <c r="D22" s="15" t="s">
        <v>160</v>
      </c>
      <c r="E22" s="15">
        <v>2022</v>
      </c>
      <c r="F22" s="15" t="s">
        <v>162</v>
      </c>
      <c r="G22" s="15" t="s">
        <v>133</v>
      </c>
      <c r="H22" s="15" t="s">
        <v>136</v>
      </c>
      <c r="I22" s="15" t="s">
        <v>139</v>
      </c>
      <c r="J22" s="15" t="s">
        <v>141</v>
      </c>
      <c r="K22" s="15" t="s">
        <v>144</v>
      </c>
      <c r="L22" s="15" t="s">
        <v>317</v>
      </c>
      <c r="M22" s="15">
        <v>30.879000000000001</v>
      </c>
      <c r="N22" s="15">
        <v>17.582000000000001</v>
      </c>
      <c r="O22" s="15">
        <v>0.33800000000000002</v>
      </c>
      <c r="P22" s="15">
        <v>27.555</v>
      </c>
      <c r="Q22" s="15">
        <v>19.422999999999998</v>
      </c>
      <c r="R22" s="15">
        <v>38.173999999999999</v>
      </c>
      <c r="S22" s="15">
        <v>11.289</v>
      </c>
      <c r="T22" s="15">
        <v>5.0570000000000004</v>
      </c>
      <c r="U22" s="15">
        <v>453399.71399999998</v>
      </c>
      <c r="V22" s="15">
        <v>2700</v>
      </c>
    </row>
    <row r="23" spans="2:22" x14ac:dyDescent="0.25">
      <c r="B23" s="15" t="s">
        <v>136</v>
      </c>
      <c r="C23" s="15" t="s">
        <v>159</v>
      </c>
      <c r="D23" s="15" t="s">
        <v>160</v>
      </c>
      <c r="E23" s="15">
        <v>2022</v>
      </c>
      <c r="F23" s="15" t="s">
        <v>162</v>
      </c>
      <c r="G23" s="15" t="s">
        <v>133</v>
      </c>
      <c r="H23" s="15" t="s">
        <v>136</v>
      </c>
      <c r="I23" s="15" t="s">
        <v>139</v>
      </c>
      <c r="J23" s="15" t="s">
        <v>141</v>
      </c>
      <c r="K23" s="15" t="s">
        <v>144</v>
      </c>
      <c r="L23" s="15" t="s">
        <v>318</v>
      </c>
      <c r="M23" s="15">
        <v>32.53</v>
      </c>
      <c r="N23" s="15">
        <v>17.251000000000001</v>
      </c>
      <c r="O23" s="15">
        <v>0.59499999999999997</v>
      </c>
      <c r="P23" s="15">
        <v>29.196000000000002</v>
      </c>
      <c r="Q23" s="15">
        <v>21.306000000000001</v>
      </c>
      <c r="R23" s="15">
        <v>40.709000000000003</v>
      </c>
      <c r="S23" s="15">
        <v>11.305999999999999</v>
      </c>
      <c r="T23" s="15">
        <v>5.0679999999999996</v>
      </c>
      <c r="U23" s="15">
        <v>455261.47100000002</v>
      </c>
      <c r="V23" s="15">
        <v>840</v>
      </c>
    </row>
    <row r="24" spans="2:22" x14ac:dyDescent="0.25">
      <c r="B24" s="15" t="s">
        <v>136</v>
      </c>
      <c r="C24" s="15" t="s">
        <v>159</v>
      </c>
      <c r="D24" s="15" t="s">
        <v>160</v>
      </c>
      <c r="E24" s="15">
        <v>2022</v>
      </c>
      <c r="F24" s="15" t="s">
        <v>162</v>
      </c>
      <c r="G24" s="15" t="s">
        <v>133</v>
      </c>
      <c r="H24" s="15" t="s">
        <v>136</v>
      </c>
      <c r="I24" s="15" t="s">
        <v>139</v>
      </c>
      <c r="J24" s="15" t="s">
        <v>141</v>
      </c>
      <c r="K24" s="15" t="s">
        <v>144</v>
      </c>
      <c r="L24" s="15" t="s">
        <v>319</v>
      </c>
      <c r="M24" s="15">
        <v>36.582000000000001</v>
      </c>
      <c r="N24" s="15">
        <v>19.248999999999999</v>
      </c>
      <c r="O24" s="15">
        <v>0.68100000000000005</v>
      </c>
      <c r="P24" s="15">
        <v>32.881</v>
      </c>
      <c r="Q24" s="15">
        <v>24.666</v>
      </c>
      <c r="R24" s="15">
        <v>43.470999999999997</v>
      </c>
      <c r="S24" s="15">
        <v>11.363</v>
      </c>
      <c r="T24" s="15">
        <v>5.0350000000000001</v>
      </c>
      <c r="U24" s="15">
        <v>457185.15399999998</v>
      </c>
      <c r="V24" s="15">
        <v>800</v>
      </c>
    </row>
    <row r="25" spans="2:22" x14ac:dyDescent="0.25">
      <c r="B25" s="15" t="s">
        <v>136</v>
      </c>
      <c r="C25" s="15" t="s">
        <v>159</v>
      </c>
      <c r="D25" s="15" t="s">
        <v>160</v>
      </c>
      <c r="E25" s="15">
        <v>2022</v>
      </c>
      <c r="F25" s="15" t="s">
        <v>162</v>
      </c>
      <c r="G25" s="15" t="s">
        <v>133</v>
      </c>
      <c r="H25" s="15" t="s">
        <v>136</v>
      </c>
      <c r="I25" s="15" t="s">
        <v>139</v>
      </c>
      <c r="J25" s="15" t="s">
        <v>141</v>
      </c>
      <c r="K25" s="15" t="s">
        <v>144</v>
      </c>
      <c r="L25" s="15" t="s">
        <v>320</v>
      </c>
      <c r="M25" s="15">
        <v>40.793999999999997</v>
      </c>
      <c r="N25" s="15">
        <v>19.933</v>
      </c>
      <c r="O25" s="15">
        <v>1.3140000000000001</v>
      </c>
      <c r="P25" s="15">
        <v>37.723999999999997</v>
      </c>
      <c r="Q25" s="15">
        <v>27.265999999999998</v>
      </c>
      <c r="R25" s="15">
        <v>50.073</v>
      </c>
      <c r="S25" s="15">
        <v>11.446</v>
      </c>
      <c r="T25" s="15">
        <v>4.9649999999999999</v>
      </c>
      <c r="U25" s="15">
        <v>459048.27399999998</v>
      </c>
      <c r="V25" s="15">
        <v>230</v>
      </c>
    </row>
    <row r="26" spans="2:22" x14ac:dyDescent="0.25">
      <c r="B26" s="15" t="s">
        <v>136</v>
      </c>
      <c r="C26" s="15" t="s">
        <v>159</v>
      </c>
      <c r="D26" s="15" t="s">
        <v>160</v>
      </c>
      <c r="E26" s="15">
        <v>2022</v>
      </c>
      <c r="F26" s="15" t="s">
        <v>162</v>
      </c>
      <c r="G26" s="15" t="s">
        <v>133</v>
      </c>
      <c r="H26" s="15" t="s">
        <v>136</v>
      </c>
      <c r="I26" s="15" t="s">
        <v>139</v>
      </c>
      <c r="J26" s="15" t="s">
        <v>141</v>
      </c>
      <c r="K26" s="15" t="s">
        <v>144</v>
      </c>
      <c r="L26" s="15" t="s">
        <v>146</v>
      </c>
      <c r="M26" s="15">
        <v>45.070999999999998</v>
      </c>
      <c r="N26" s="15">
        <v>26.523</v>
      </c>
      <c r="O26" s="15">
        <v>2.6520000000000001</v>
      </c>
      <c r="P26" s="15">
        <v>41.048000000000002</v>
      </c>
      <c r="Q26" s="15">
        <v>30.082000000000001</v>
      </c>
      <c r="R26" s="15">
        <v>53.296999999999997</v>
      </c>
      <c r="S26" s="15">
        <v>11.507</v>
      </c>
      <c r="T26" s="15">
        <v>4.9240000000000004</v>
      </c>
      <c r="U26" s="15">
        <v>459239.08799999999</v>
      </c>
      <c r="V26" s="15">
        <v>100</v>
      </c>
    </row>
    <row r="27" spans="2:22" x14ac:dyDescent="0.25">
      <c r="B27" s="15" t="s">
        <v>136</v>
      </c>
      <c r="C27" s="15" t="s">
        <v>272</v>
      </c>
      <c r="D27" s="15" t="s">
        <v>160</v>
      </c>
      <c r="E27" s="15">
        <v>2022</v>
      </c>
      <c r="F27" s="15" t="s">
        <v>162</v>
      </c>
      <c r="G27" s="15" t="s">
        <v>133</v>
      </c>
      <c r="H27" s="15" t="s">
        <v>136</v>
      </c>
      <c r="I27" s="15" t="s">
        <v>139</v>
      </c>
      <c r="J27" s="15" t="s">
        <v>141</v>
      </c>
      <c r="K27" s="15" t="s">
        <v>144</v>
      </c>
      <c r="L27" s="15" t="s">
        <v>316</v>
      </c>
      <c r="M27" s="15">
        <v>0.26500000000000001</v>
      </c>
      <c r="N27" s="15">
        <v>0.155</v>
      </c>
      <c r="O27" s="15">
        <v>5.0000000000000001E-3</v>
      </c>
      <c r="P27" s="15">
        <v>0.24299999999999999</v>
      </c>
      <c r="Q27" s="15">
        <v>0.16900000000000001</v>
      </c>
      <c r="R27" s="15">
        <v>0.33300000000000002</v>
      </c>
      <c r="S27" s="15">
        <v>11.252000000000001</v>
      </c>
      <c r="T27" s="15">
        <v>5.0910000000000002</v>
      </c>
      <c r="U27" s="15">
        <v>450438.83100000001</v>
      </c>
      <c r="V27" s="15">
        <v>910</v>
      </c>
    </row>
    <row r="28" spans="2:22" x14ac:dyDescent="0.25">
      <c r="B28" s="15" t="s">
        <v>136</v>
      </c>
      <c r="C28" s="15" t="s">
        <v>272</v>
      </c>
      <c r="D28" s="15" t="s">
        <v>160</v>
      </c>
      <c r="E28" s="15">
        <v>2022</v>
      </c>
      <c r="F28" s="15" t="s">
        <v>162</v>
      </c>
      <c r="G28" s="15" t="s">
        <v>133</v>
      </c>
      <c r="H28" s="15" t="s">
        <v>136</v>
      </c>
      <c r="I28" s="15" t="s">
        <v>139</v>
      </c>
      <c r="J28" s="15" t="s">
        <v>141</v>
      </c>
      <c r="K28" s="15" t="s">
        <v>144</v>
      </c>
      <c r="L28" s="15" t="s">
        <v>317</v>
      </c>
      <c r="M28" s="15">
        <v>0.29899999999999999</v>
      </c>
      <c r="N28" s="15">
        <v>0.14799999999999999</v>
      </c>
      <c r="O28" s="15">
        <v>4.0000000000000001E-3</v>
      </c>
      <c r="P28" s="15">
        <v>0.28299999999999997</v>
      </c>
      <c r="Q28" s="15">
        <v>0.20799999999999999</v>
      </c>
      <c r="R28" s="15">
        <v>0.36399999999999999</v>
      </c>
      <c r="S28" s="15">
        <v>11.308</v>
      </c>
      <c r="T28" s="15">
        <v>5.0339999999999998</v>
      </c>
      <c r="U28" s="15">
        <v>454225.51</v>
      </c>
      <c r="V28" s="15">
        <v>1450</v>
      </c>
    </row>
    <row r="29" spans="2:22" x14ac:dyDescent="0.25">
      <c r="B29" s="15" t="s">
        <v>136</v>
      </c>
      <c r="C29" s="15" t="s">
        <v>272</v>
      </c>
      <c r="D29" s="15" t="s">
        <v>160</v>
      </c>
      <c r="E29" s="15">
        <v>2022</v>
      </c>
      <c r="F29" s="15" t="s">
        <v>162</v>
      </c>
      <c r="G29" s="15" t="s">
        <v>133</v>
      </c>
      <c r="H29" s="15" t="s">
        <v>136</v>
      </c>
      <c r="I29" s="15" t="s">
        <v>139</v>
      </c>
      <c r="J29" s="15" t="s">
        <v>141</v>
      </c>
      <c r="K29" s="15" t="s">
        <v>144</v>
      </c>
      <c r="L29" s="15" t="s">
        <v>318</v>
      </c>
      <c r="M29" s="15">
        <v>0.308</v>
      </c>
      <c r="N29" s="15">
        <v>0.158</v>
      </c>
      <c r="O29" s="15">
        <v>7.0000000000000001E-3</v>
      </c>
      <c r="P29" s="15">
        <v>0.28399999999999997</v>
      </c>
      <c r="Q29" s="15">
        <v>0.214</v>
      </c>
      <c r="R29" s="15">
        <v>0.38</v>
      </c>
      <c r="S29" s="15">
        <v>11.321</v>
      </c>
      <c r="T29" s="15">
        <v>5.0519999999999996</v>
      </c>
      <c r="U29" s="15">
        <v>456688.84600000002</v>
      </c>
      <c r="V29" s="15">
        <v>510</v>
      </c>
    </row>
    <row r="30" spans="2:22" x14ac:dyDescent="0.25">
      <c r="B30" s="15" t="s">
        <v>136</v>
      </c>
      <c r="C30" s="15" t="s">
        <v>272</v>
      </c>
      <c r="D30" s="15" t="s">
        <v>160</v>
      </c>
      <c r="E30" s="15">
        <v>2022</v>
      </c>
      <c r="F30" s="15" t="s">
        <v>162</v>
      </c>
      <c r="G30" s="15" t="s">
        <v>133</v>
      </c>
      <c r="H30" s="15" t="s">
        <v>136</v>
      </c>
      <c r="I30" s="15" t="s">
        <v>139</v>
      </c>
      <c r="J30" s="15" t="s">
        <v>141</v>
      </c>
      <c r="K30" s="15" t="s">
        <v>144</v>
      </c>
      <c r="L30" s="15" t="s">
        <v>319</v>
      </c>
      <c r="M30" s="15">
        <v>0.32100000000000001</v>
      </c>
      <c r="N30" s="15">
        <v>0.128</v>
      </c>
      <c r="O30" s="15">
        <v>6.0000000000000001E-3</v>
      </c>
      <c r="P30" s="15">
        <v>0.31</v>
      </c>
      <c r="Q30" s="15">
        <v>0.23499999999999999</v>
      </c>
      <c r="R30" s="15">
        <v>0.39200000000000002</v>
      </c>
      <c r="S30" s="15">
        <v>11.371</v>
      </c>
      <c r="T30" s="15">
        <v>5.0350000000000001</v>
      </c>
      <c r="U30" s="15">
        <v>457431.288</v>
      </c>
      <c r="V30" s="15">
        <v>530</v>
      </c>
    </row>
    <row r="31" spans="2:22" x14ac:dyDescent="0.25">
      <c r="B31" s="15" t="s">
        <v>136</v>
      </c>
      <c r="C31" s="15" t="s">
        <v>272</v>
      </c>
      <c r="D31" s="15" t="s">
        <v>160</v>
      </c>
      <c r="E31" s="15">
        <v>2022</v>
      </c>
      <c r="F31" s="15" t="s">
        <v>162</v>
      </c>
      <c r="G31" s="15" t="s">
        <v>133</v>
      </c>
      <c r="H31" s="15" t="s">
        <v>136</v>
      </c>
      <c r="I31" s="15" t="s">
        <v>139</v>
      </c>
      <c r="J31" s="15" t="s">
        <v>141</v>
      </c>
      <c r="K31" s="15" t="s">
        <v>144</v>
      </c>
      <c r="L31" s="15" t="s">
        <v>320</v>
      </c>
      <c r="M31" s="15">
        <v>0.32</v>
      </c>
      <c r="N31" s="15">
        <v>0.122</v>
      </c>
      <c r="O31" s="15">
        <v>0.01</v>
      </c>
      <c r="P31" s="15">
        <v>0.29699999999999999</v>
      </c>
      <c r="Q31" s="15">
        <v>0.22700000000000001</v>
      </c>
      <c r="R31" s="15">
        <v>0.39500000000000002</v>
      </c>
      <c r="S31" s="15">
        <v>11.486000000000001</v>
      </c>
      <c r="T31" s="15">
        <v>4.9180000000000001</v>
      </c>
      <c r="U31" s="15">
        <v>461271.37900000002</v>
      </c>
      <c r="V31" s="15">
        <v>140</v>
      </c>
    </row>
    <row r="32" spans="2:22" x14ac:dyDescent="0.25">
      <c r="B32" s="15" t="s">
        <v>136</v>
      </c>
      <c r="C32" s="15" t="s">
        <v>272</v>
      </c>
      <c r="D32" s="15" t="s">
        <v>160</v>
      </c>
      <c r="E32" s="15">
        <v>2022</v>
      </c>
      <c r="F32" s="15" t="s">
        <v>162</v>
      </c>
      <c r="G32" s="15" t="s">
        <v>133</v>
      </c>
      <c r="H32" s="15" t="s">
        <v>136</v>
      </c>
      <c r="I32" s="15" t="s">
        <v>139</v>
      </c>
      <c r="J32" s="15" t="s">
        <v>141</v>
      </c>
      <c r="K32" s="15" t="s">
        <v>144</v>
      </c>
      <c r="L32" s="15" t="s">
        <v>146</v>
      </c>
      <c r="M32" s="15">
        <v>0.371</v>
      </c>
      <c r="N32" s="15">
        <v>0.19400000000000001</v>
      </c>
      <c r="O32" s="15">
        <v>2.5000000000000001E-2</v>
      </c>
      <c r="P32" s="15">
        <v>0.32400000000000001</v>
      </c>
      <c r="Q32" s="15">
        <v>0.24</v>
      </c>
      <c r="R32" s="15">
        <v>0.44800000000000001</v>
      </c>
      <c r="S32" s="15">
        <v>11.484999999999999</v>
      </c>
      <c r="T32" s="15">
        <v>4.9130000000000003</v>
      </c>
      <c r="U32" s="15">
        <v>458480.98200000002</v>
      </c>
      <c r="V32" s="15">
        <v>60</v>
      </c>
    </row>
    <row r="33" spans="2:22" x14ac:dyDescent="0.25">
      <c r="B33" s="15" t="s">
        <v>136</v>
      </c>
      <c r="C33" s="15" t="s">
        <v>273</v>
      </c>
      <c r="D33" s="15" t="s">
        <v>160</v>
      </c>
      <c r="E33" s="15">
        <v>2022</v>
      </c>
      <c r="F33" s="15" t="s">
        <v>162</v>
      </c>
      <c r="G33" s="15" t="s">
        <v>133</v>
      </c>
      <c r="H33" s="15" t="s">
        <v>136</v>
      </c>
      <c r="I33" s="15" t="s">
        <v>139</v>
      </c>
      <c r="J33" s="15" t="s">
        <v>141</v>
      </c>
      <c r="K33" s="15" t="s">
        <v>144</v>
      </c>
      <c r="L33" s="15" t="s">
        <v>316</v>
      </c>
      <c r="M33" s="15">
        <v>22.346</v>
      </c>
      <c r="N33" s="15">
        <v>14.541</v>
      </c>
      <c r="O33" s="15">
        <v>0.36799999999999999</v>
      </c>
      <c r="P33" s="15">
        <v>19.576000000000001</v>
      </c>
      <c r="Q33" s="15">
        <v>12.454000000000001</v>
      </c>
      <c r="R33" s="15">
        <v>28.422000000000001</v>
      </c>
      <c r="S33" s="15">
        <v>11.27</v>
      </c>
      <c r="T33" s="15">
        <v>5.077</v>
      </c>
      <c r="U33" s="15">
        <v>451979.46899999998</v>
      </c>
      <c r="V33" s="15">
        <v>1560</v>
      </c>
    </row>
    <row r="34" spans="2:22" x14ac:dyDescent="0.25">
      <c r="B34" s="15" t="s">
        <v>136</v>
      </c>
      <c r="C34" s="15" t="s">
        <v>273</v>
      </c>
      <c r="D34" s="15" t="s">
        <v>160</v>
      </c>
      <c r="E34" s="15">
        <v>2022</v>
      </c>
      <c r="F34" s="15" t="s">
        <v>162</v>
      </c>
      <c r="G34" s="15" t="s">
        <v>133</v>
      </c>
      <c r="H34" s="15" t="s">
        <v>136</v>
      </c>
      <c r="I34" s="15" t="s">
        <v>139</v>
      </c>
      <c r="J34" s="15" t="s">
        <v>141</v>
      </c>
      <c r="K34" s="15" t="s">
        <v>144</v>
      </c>
      <c r="L34" s="15" t="s">
        <v>317</v>
      </c>
      <c r="M34" s="15">
        <v>15.439</v>
      </c>
      <c r="N34" s="15">
        <v>8.7910000000000004</v>
      </c>
      <c r="O34" s="15">
        <v>0.16900000000000001</v>
      </c>
      <c r="P34" s="15">
        <v>13.776999999999999</v>
      </c>
      <c r="Q34" s="15">
        <v>9.7119999999999997</v>
      </c>
      <c r="R34" s="15">
        <v>19.087</v>
      </c>
      <c r="S34" s="15">
        <v>11.289</v>
      </c>
      <c r="T34" s="15">
        <v>5.0570000000000004</v>
      </c>
      <c r="U34" s="15">
        <v>453399.71399999998</v>
      </c>
      <c r="V34" s="15">
        <v>2700</v>
      </c>
    </row>
    <row r="35" spans="2:22" x14ac:dyDescent="0.25">
      <c r="B35" s="15" t="s">
        <v>136</v>
      </c>
      <c r="C35" s="15" t="s">
        <v>273</v>
      </c>
      <c r="D35" s="15" t="s">
        <v>160</v>
      </c>
      <c r="E35" s="15">
        <v>2022</v>
      </c>
      <c r="F35" s="15" t="s">
        <v>162</v>
      </c>
      <c r="G35" s="15" t="s">
        <v>133</v>
      </c>
      <c r="H35" s="15" t="s">
        <v>136</v>
      </c>
      <c r="I35" s="15" t="s">
        <v>139</v>
      </c>
      <c r="J35" s="15" t="s">
        <v>141</v>
      </c>
      <c r="K35" s="15" t="s">
        <v>144</v>
      </c>
      <c r="L35" s="15" t="s">
        <v>318</v>
      </c>
      <c r="M35" s="15">
        <v>10.843</v>
      </c>
      <c r="N35" s="15">
        <v>5.75</v>
      </c>
      <c r="O35" s="15">
        <v>0.19800000000000001</v>
      </c>
      <c r="P35" s="15">
        <v>9.7319999999999993</v>
      </c>
      <c r="Q35" s="15">
        <v>7.1020000000000003</v>
      </c>
      <c r="R35" s="15">
        <v>13.57</v>
      </c>
      <c r="S35" s="15">
        <v>11.305999999999999</v>
      </c>
      <c r="T35" s="15">
        <v>5.0679999999999996</v>
      </c>
      <c r="U35" s="15">
        <v>455261.47100000002</v>
      </c>
      <c r="V35" s="15">
        <v>840</v>
      </c>
    </row>
    <row r="36" spans="2:22" x14ac:dyDescent="0.25">
      <c r="B36" s="15" t="s">
        <v>136</v>
      </c>
      <c r="C36" s="15" t="s">
        <v>273</v>
      </c>
      <c r="D36" s="15" t="s">
        <v>160</v>
      </c>
      <c r="E36" s="15">
        <v>2022</v>
      </c>
      <c r="F36" s="15" t="s">
        <v>162</v>
      </c>
      <c r="G36" s="15" t="s">
        <v>133</v>
      </c>
      <c r="H36" s="15" t="s">
        <v>136</v>
      </c>
      <c r="I36" s="15" t="s">
        <v>139</v>
      </c>
      <c r="J36" s="15" t="s">
        <v>141</v>
      </c>
      <c r="K36" s="15" t="s">
        <v>144</v>
      </c>
      <c r="L36" s="15" t="s">
        <v>319</v>
      </c>
      <c r="M36" s="15">
        <v>9.1460000000000008</v>
      </c>
      <c r="N36" s="15">
        <v>4.8120000000000003</v>
      </c>
      <c r="O36" s="15">
        <v>0.17</v>
      </c>
      <c r="P36" s="15">
        <v>8.2200000000000006</v>
      </c>
      <c r="Q36" s="15">
        <v>6.1669999999999998</v>
      </c>
      <c r="R36" s="15">
        <v>10.868</v>
      </c>
      <c r="S36" s="15">
        <v>11.363</v>
      </c>
      <c r="T36" s="15">
        <v>5.0350000000000001</v>
      </c>
      <c r="U36" s="15">
        <v>457185.15399999998</v>
      </c>
      <c r="V36" s="15">
        <v>800</v>
      </c>
    </row>
    <row r="37" spans="2:22" x14ac:dyDescent="0.25">
      <c r="B37" s="15" t="s">
        <v>136</v>
      </c>
      <c r="C37" s="15" t="s">
        <v>273</v>
      </c>
      <c r="D37" s="15" t="s">
        <v>160</v>
      </c>
      <c r="E37" s="15">
        <v>2022</v>
      </c>
      <c r="F37" s="15" t="s">
        <v>162</v>
      </c>
      <c r="G37" s="15" t="s">
        <v>133</v>
      </c>
      <c r="H37" s="15" t="s">
        <v>136</v>
      </c>
      <c r="I37" s="15" t="s">
        <v>139</v>
      </c>
      <c r="J37" s="15" t="s">
        <v>141</v>
      </c>
      <c r="K37" s="15" t="s">
        <v>144</v>
      </c>
      <c r="L37" s="15" t="s">
        <v>320</v>
      </c>
      <c r="M37" s="15">
        <v>8.1590000000000007</v>
      </c>
      <c r="N37" s="15">
        <v>3.9870000000000001</v>
      </c>
      <c r="O37" s="15">
        <v>0.26300000000000001</v>
      </c>
      <c r="P37" s="15">
        <v>7.5449999999999999</v>
      </c>
      <c r="Q37" s="15">
        <v>5.4530000000000003</v>
      </c>
      <c r="R37" s="15">
        <v>10.015000000000001</v>
      </c>
      <c r="S37" s="15">
        <v>11.446</v>
      </c>
      <c r="T37" s="15">
        <v>4.9649999999999999</v>
      </c>
      <c r="U37" s="15">
        <v>459048.27399999998</v>
      </c>
      <c r="V37" s="15">
        <v>230</v>
      </c>
    </row>
    <row r="38" spans="2:22" x14ac:dyDescent="0.25">
      <c r="B38" s="15" t="s">
        <v>136</v>
      </c>
      <c r="C38" s="15" t="s">
        <v>273</v>
      </c>
      <c r="D38" s="15" t="s">
        <v>160</v>
      </c>
      <c r="E38" s="15">
        <v>2022</v>
      </c>
      <c r="F38" s="15" t="s">
        <v>162</v>
      </c>
      <c r="G38" s="15" t="s">
        <v>133</v>
      </c>
      <c r="H38" s="15" t="s">
        <v>136</v>
      </c>
      <c r="I38" s="15" t="s">
        <v>139</v>
      </c>
      <c r="J38" s="15" t="s">
        <v>141</v>
      </c>
      <c r="K38" s="15" t="s">
        <v>144</v>
      </c>
      <c r="L38" s="15" t="s">
        <v>146</v>
      </c>
      <c r="M38" s="15">
        <v>7.0670000000000002</v>
      </c>
      <c r="N38" s="15">
        <v>3.899</v>
      </c>
      <c r="O38" s="15">
        <v>0.39</v>
      </c>
      <c r="P38" s="15">
        <v>6.7270000000000003</v>
      </c>
      <c r="Q38" s="15">
        <v>4.7050000000000001</v>
      </c>
      <c r="R38" s="15">
        <v>8.6010000000000009</v>
      </c>
      <c r="S38" s="15">
        <v>11.507</v>
      </c>
      <c r="T38" s="15">
        <v>4.9240000000000004</v>
      </c>
      <c r="U38" s="15">
        <v>459239.08799999999</v>
      </c>
      <c r="V38" s="15">
        <v>100</v>
      </c>
    </row>
  </sheetData>
  <mergeCells count="1">
    <mergeCell ref="B1:V1"/>
  </mergeCell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V32"/>
  <sheetViews>
    <sheetView zoomScale="85" zoomScaleNormal="85" workbookViewId="0">
      <selection activeCell="B1" sqref="B1:V1"/>
    </sheetView>
  </sheetViews>
  <sheetFormatPr defaultColWidth="16" defaultRowHeight="15" x14ac:dyDescent="0.25"/>
  <cols>
    <col min="1" max="1" width="22.7109375" style="18" customWidth="1"/>
    <col min="2" max="2" width="19.42578125" style="15" customWidth="1"/>
    <col min="3" max="3" width="17.5703125" style="15" customWidth="1"/>
    <col min="4" max="4" width="16" style="15"/>
    <col min="5" max="5" width="17.5703125" style="15" customWidth="1"/>
    <col min="6" max="6" width="17.28515625" style="15" customWidth="1"/>
    <col min="7" max="7" width="28.140625" style="15" customWidth="1"/>
    <col min="8" max="8" width="27.140625" style="15" customWidth="1"/>
    <col min="9" max="9" width="24.5703125" style="15" customWidth="1"/>
    <col min="10" max="10" width="16" style="15"/>
    <col min="11" max="11" width="24.5703125" style="15" customWidth="1"/>
    <col min="12" max="13" width="16" style="15"/>
    <col min="14" max="14" width="17.7109375" style="15" customWidth="1"/>
    <col min="15" max="15" width="18.85546875" style="15" customWidth="1"/>
    <col min="16" max="16" width="18" style="15" customWidth="1"/>
    <col min="17" max="17" width="16" style="15"/>
    <col min="18" max="18" width="19" style="15" customWidth="1"/>
    <col min="19" max="19" width="16" style="15"/>
    <col min="20" max="20" width="18.7109375" style="15" customWidth="1"/>
    <col min="21" max="21" width="16" style="15"/>
    <col min="22" max="22" width="18.42578125" style="15" customWidth="1"/>
    <col min="23" max="16384" width="16" style="15"/>
  </cols>
  <sheetData>
    <row r="1" spans="1:22" ht="38.25" customHeight="1" x14ac:dyDescent="0.25">
      <c r="A1" s="37" t="str">
        <f>HYPERLINK("#Contents!A1","Return to table of contents")</f>
        <v>Return to table of contents</v>
      </c>
      <c r="B1" s="47" t="s">
        <v>369</v>
      </c>
      <c r="C1" s="47"/>
      <c r="D1" s="47"/>
      <c r="E1" s="47"/>
      <c r="F1" s="47"/>
      <c r="G1" s="47"/>
      <c r="H1" s="47"/>
      <c r="I1" s="47"/>
      <c r="J1" s="47"/>
      <c r="K1" s="47"/>
      <c r="L1" s="47"/>
      <c r="M1" s="47"/>
      <c r="N1" s="47"/>
      <c r="O1" s="47"/>
      <c r="P1" s="47"/>
      <c r="Q1" s="47"/>
      <c r="R1" s="47"/>
      <c r="S1" s="47"/>
      <c r="T1" s="47"/>
      <c r="U1" s="47"/>
      <c r="V1" s="48"/>
    </row>
    <row r="2" spans="1:22" ht="30" x14ac:dyDescent="0.25">
      <c r="A2" s="19"/>
      <c r="B2" s="5" t="s">
        <v>120</v>
      </c>
      <c r="C2" s="5" t="s">
        <v>123</v>
      </c>
      <c r="D2" s="5" t="s">
        <v>126</v>
      </c>
      <c r="E2" s="5" t="s">
        <v>127</v>
      </c>
      <c r="F2" s="5" t="s">
        <v>128</v>
      </c>
      <c r="G2" s="5" t="s">
        <v>131</v>
      </c>
      <c r="H2" s="5" t="s">
        <v>134</v>
      </c>
      <c r="I2" s="5" t="s">
        <v>137</v>
      </c>
      <c r="J2" s="5" t="s">
        <v>140</v>
      </c>
      <c r="K2" s="5" t="s">
        <v>142</v>
      </c>
      <c r="L2" s="5" t="s">
        <v>145</v>
      </c>
      <c r="M2" s="5" t="s">
        <v>147</v>
      </c>
      <c r="N2" s="5" t="s">
        <v>149</v>
      </c>
      <c r="O2" s="5" t="s">
        <v>150</v>
      </c>
      <c r="P2" s="5" t="s">
        <v>151</v>
      </c>
      <c r="Q2" s="5" t="s">
        <v>152</v>
      </c>
      <c r="R2" s="5" t="s">
        <v>153</v>
      </c>
      <c r="S2" s="5" t="s">
        <v>154</v>
      </c>
      <c r="T2" s="5" t="s">
        <v>155</v>
      </c>
      <c r="U2" s="5" t="s">
        <v>156</v>
      </c>
      <c r="V2" s="5" t="s">
        <v>158</v>
      </c>
    </row>
    <row r="3" spans="1:22" ht="30" x14ac:dyDescent="0.25">
      <c r="A3" s="19"/>
      <c r="B3" s="15" t="s">
        <v>122</v>
      </c>
      <c r="C3" s="15" t="s">
        <v>159</v>
      </c>
      <c r="D3" s="15" t="s">
        <v>160</v>
      </c>
      <c r="E3" s="15">
        <v>2022</v>
      </c>
      <c r="F3" s="15" t="s">
        <v>162</v>
      </c>
      <c r="G3" s="15" t="s">
        <v>133</v>
      </c>
      <c r="H3" s="15" t="s">
        <v>136</v>
      </c>
      <c r="I3" s="15" t="s">
        <v>139</v>
      </c>
      <c r="J3" s="15" t="s">
        <v>141</v>
      </c>
      <c r="K3" s="15" t="s">
        <v>322</v>
      </c>
      <c r="L3" s="15" t="s">
        <v>323</v>
      </c>
      <c r="M3" s="15">
        <v>8.5640000000000001</v>
      </c>
      <c r="N3" s="15">
        <v>5.194</v>
      </c>
      <c r="O3" s="15">
        <v>6.9000000000000006E-2</v>
      </c>
      <c r="P3" s="15">
        <v>7.3680000000000003</v>
      </c>
      <c r="Q3" s="15">
        <v>5.1829999999999998</v>
      </c>
      <c r="R3" s="15">
        <v>10.446</v>
      </c>
      <c r="S3" s="15">
        <v>11.26</v>
      </c>
      <c r="T3" s="15">
        <v>5.085</v>
      </c>
      <c r="U3" s="15">
        <v>452872.17499999999</v>
      </c>
      <c r="V3" s="15">
        <v>5720</v>
      </c>
    </row>
    <row r="4" spans="1:22" ht="30" x14ac:dyDescent="0.25">
      <c r="B4" s="15" t="s">
        <v>122</v>
      </c>
      <c r="C4" s="15" t="s">
        <v>159</v>
      </c>
      <c r="D4" s="15" t="s">
        <v>160</v>
      </c>
      <c r="E4" s="15">
        <v>2022</v>
      </c>
      <c r="F4" s="15" t="s">
        <v>162</v>
      </c>
      <c r="G4" s="15" t="s">
        <v>133</v>
      </c>
      <c r="H4" s="15" t="s">
        <v>136</v>
      </c>
      <c r="I4" s="15" t="s">
        <v>139</v>
      </c>
      <c r="J4" s="15" t="s">
        <v>141</v>
      </c>
      <c r="K4" s="15" t="s">
        <v>322</v>
      </c>
      <c r="L4" s="15" t="s">
        <v>324</v>
      </c>
      <c r="M4" s="15">
        <v>7.5620000000000003</v>
      </c>
      <c r="N4" s="15">
        <v>4.423</v>
      </c>
      <c r="O4" s="15">
        <v>0.625</v>
      </c>
      <c r="P4" s="15">
        <v>6.5519999999999996</v>
      </c>
      <c r="Q4" s="15">
        <v>4.0110000000000001</v>
      </c>
      <c r="R4" s="15">
        <v>8.5779999999999994</v>
      </c>
      <c r="S4" s="15">
        <v>11.528</v>
      </c>
      <c r="T4" s="15">
        <v>4.9349999999999996</v>
      </c>
      <c r="U4" s="15">
        <v>461720.88400000002</v>
      </c>
      <c r="V4" s="15">
        <v>50</v>
      </c>
    </row>
    <row r="5" spans="1:22" x14ac:dyDescent="0.25">
      <c r="B5" s="15" t="s">
        <v>122</v>
      </c>
      <c r="C5" s="15" t="s">
        <v>159</v>
      </c>
      <c r="D5" s="15" t="s">
        <v>160</v>
      </c>
      <c r="E5" s="15">
        <v>2022</v>
      </c>
      <c r="F5" s="15" t="s">
        <v>162</v>
      </c>
      <c r="G5" s="15" t="s">
        <v>133</v>
      </c>
      <c r="H5" s="15" t="s">
        <v>136</v>
      </c>
      <c r="I5" s="15" t="s">
        <v>139</v>
      </c>
      <c r="J5" s="15" t="s">
        <v>141</v>
      </c>
      <c r="K5" s="15" t="s">
        <v>322</v>
      </c>
      <c r="L5" s="15" t="s">
        <v>325</v>
      </c>
      <c r="M5" s="15">
        <v>7.3540000000000001</v>
      </c>
      <c r="N5" s="15">
        <v>6.2270000000000003</v>
      </c>
      <c r="O5" s="15">
        <v>0.28100000000000003</v>
      </c>
      <c r="P5" s="15">
        <v>6.1390000000000002</v>
      </c>
      <c r="Q5" s="15">
        <v>4.0709999999999997</v>
      </c>
      <c r="R5" s="15">
        <v>8.8309999999999995</v>
      </c>
      <c r="S5" s="15">
        <v>11.387</v>
      </c>
      <c r="T5" s="15">
        <v>5.0039999999999996</v>
      </c>
      <c r="U5" s="15">
        <v>457860.3</v>
      </c>
      <c r="V5" s="15">
        <v>490</v>
      </c>
    </row>
    <row r="6" spans="1:22" x14ac:dyDescent="0.25">
      <c r="B6" s="15" t="s">
        <v>122</v>
      </c>
      <c r="C6" s="15" t="s">
        <v>159</v>
      </c>
      <c r="D6" s="15" t="s">
        <v>160</v>
      </c>
      <c r="E6" s="15">
        <v>2022</v>
      </c>
      <c r="F6" s="15" t="s">
        <v>162</v>
      </c>
      <c r="G6" s="15" t="s">
        <v>133</v>
      </c>
      <c r="H6" s="15" t="s">
        <v>136</v>
      </c>
      <c r="I6" s="15" t="s">
        <v>139</v>
      </c>
      <c r="J6" s="15" t="s">
        <v>141</v>
      </c>
      <c r="K6" s="15" t="s">
        <v>322</v>
      </c>
      <c r="L6" s="15" t="s">
        <v>326</v>
      </c>
      <c r="M6" s="15">
        <v>8.7249999999999996</v>
      </c>
      <c r="N6" s="15">
        <v>6.5789999999999997</v>
      </c>
      <c r="O6" s="15">
        <v>1.04</v>
      </c>
      <c r="P6" s="15">
        <v>8.3620000000000001</v>
      </c>
      <c r="Q6" s="15">
        <v>4.4429999999999996</v>
      </c>
      <c r="R6" s="15">
        <v>11.795</v>
      </c>
      <c r="S6" s="15">
        <v>11.167</v>
      </c>
      <c r="T6" s="15">
        <v>5.1630000000000003</v>
      </c>
      <c r="U6" s="15">
        <v>451832.587</v>
      </c>
      <c r="V6" s="15">
        <v>40</v>
      </c>
    </row>
    <row r="7" spans="1:22" x14ac:dyDescent="0.25">
      <c r="B7" s="15" t="s">
        <v>122</v>
      </c>
      <c r="C7" s="15" t="s">
        <v>159</v>
      </c>
      <c r="D7" s="15" t="s">
        <v>160</v>
      </c>
      <c r="E7" s="15">
        <v>2022</v>
      </c>
      <c r="F7" s="15" t="s">
        <v>162</v>
      </c>
      <c r="G7" s="15" t="s">
        <v>133</v>
      </c>
      <c r="H7" s="15" t="s">
        <v>136</v>
      </c>
      <c r="I7" s="15" t="s">
        <v>139</v>
      </c>
      <c r="J7" s="15" t="s">
        <v>141</v>
      </c>
      <c r="K7" s="15" t="s">
        <v>322</v>
      </c>
      <c r="L7" s="15" t="s">
        <v>327</v>
      </c>
      <c r="M7" s="15">
        <v>6.3659999999999997</v>
      </c>
      <c r="N7" s="15">
        <v>3.984</v>
      </c>
      <c r="O7" s="15">
        <v>0.154</v>
      </c>
      <c r="P7" s="15">
        <v>5.31</v>
      </c>
      <c r="Q7" s="15">
        <v>3.823</v>
      </c>
      <c r="R7" s="15">
        <v>7.8890000000000002</v>
      </c>
      <c r="S7" s="15">
        <v>11.218</v>
      </c>
      <c r="T7" s="15">
        <v>5.1219999999999999</v>
      </c>
      <c r="U7" s="15">
        <v>450881.86499999999</v>
      </c>
      <c r="V7" s="15">
        <v>670</v>
      </c>
    </row>
    <row r="8" spans="1:22" ht="30" x14ac:dyDescent="0.25">
      <c r="B8" s="15" t="s">
        <v>122</v>
      </c>
      <c r="C8" s="15" t="s">
        <v>272</v>
      </c>
      <c r="D8" s="15" t="s">
        <v>160</v>
      </c>
      <c r="E8" s="15">
        <v>2022</v>
      </c>
      <c r="F8" s="15" t="s">
        <v>162</v>
      </c>
      <c r="G8" s="15" t="s">
        <v>133</v>
      </c>
      <c r="H8" s="15" t="s">
        <v>136</v>
      </c>
      <c r="I8" s="15" t="s">
        <v>139</v>
      </c>
      <c r="J8" s="15" t="s">
        <v>141</v>
      </c>
      <c r="K8" s="15" t="s">
        <v>322</v>
      </c>
      <c r="L8" s="15" t="s">
        <v>323</v>
      </c>
      <c r="M8" s="15">
        <v>8.5000000000000006E-2</v>
      </c>
      <c r="N8" s="15">
        <v>4.8000000000000001E-2</v>
      </c>
      <c r="O8" s="15">
        <v>1E-3</v>
      </c>
      <c r="P8" s="15">
        <v>7.3999999999999996E-2</v>
      </c>
      <c r="Q8" s="15">
        <v>5.3999999999999999E-2</v>
      </c>
      <c r="R8" s="15">
        <v>0.10299999999999999</v>
      </c>
      <c r="S8" s="15">
        <v>11.278</v>
      </c>
      <c r="T8" s="15">
        <v>5.0659999999999998</v>
      </c>
      <c r="U8" s="15">
        <v>453758.95400000003</v>
      </c>
      <c r="V8" s="15">
        <v>3050</v>
      </c>
    </row>
    <row r="9" spans="1:22" ht="30" x14ac:dyDescent="0.25">
      <c r="B9" s="15" t="s">
        <v>122</v>
      </c>
      <c r="C9" s="15" t="s">
        <v>272</v>
      </c>
      <c r="D9" s="15" t="s">
        <v>160</v>
      </c>
      <c r="E9" s="15">
        <v>2022</v>
      </c>
      <c r="F9" s="15" t="s">
        <v>162</v>
      </c>
      <c r="G9" s="15" t="s">
        <v>133</v>
      </c>
      <c r="H9" s="15" t="s">
        <v>136</v>
      </c>
      <c r="I9" s="15" t="s">
        <v>139</v>
      </c>
      <c r="J9" s="15" t="s">
        <v>141</v>
      </c>
      <c r="K9" s="15" t="s">
        <v>322</v>
      </c>
      <c r="L9" s="15" t="s">
        <v>324</v>
      </c>
      <c r="M9" s="15">
        <v>0.1</v>
      </c>
      <c r="N9" s="15">
        <v>6.3E-2</v>
      </c>
      <c r="O9" s="15">
        <v>1.0999999999999999E-2</v>
      </c>
      <c r="P9" s="15">
        <v>9.7000000000000003E-2</v>
      </c>
      <c r="Q9" s="15">
        <v>4.9000000000000002E-2</v>
      </c>
      <c r="R9" s="15">
        <v>0.10299999999999999</v>
      </c>
      <c r="S9" s="15">
        <v>11.654999999999999</v>
      </c>
      <c r="T9" s="15">
        <v>4.8520000000000003</v>
      </c>
      <c r="U9" s="15">
        <v>462965.48200000002</v>
      </c>
      <c r="V9" s="15">
        <v>30</v>
      </c>
    </row>
    <row r="10" spans="1:22" x14ac:dyDescent="0.25">
      <c r="B10" s="15" t="s">
        <v>122</v>
      </c>
      <c r="C10" s="15" t="s">
        <v>272</v>
      </c>
      <c r="D10" s="15" t="s">
        <v>160</v>
      </c>
      <c r="E10" s="15">
        <v>2022</v>
      </c>
      <c r="F10" s="15" t="s">
        <v>162</v>
      </c>
      <c r="G10" s="15" t="s">
        <v>133</v>
      </c>
      <c r="H10" s="15" t="s">
        <v>136</v>
      </c>
      <c r="I10" s="15" t="s">
        <v>139</v>
      </c>
      <c r="J10" s="15" t="s">
        <v>141</v>
      </c>
      <c r="K10" s="15" t="s">
        <v>322</v>
      </c>
      <c r="L10" s="15" t="s">
        <v>325</v>
      </c>
      <c r="M10" s="15">
        <v>9.5000000000000001E-2</v>
      </c>
      <c r="N10" s="15">
        <v>4.5999999999999999E-2</v>
      </c>
      <c r="O10" s="15">
        <v>2E-3</v>
      </c>
      <c r="P10" s="15">
        <v>8.5999999999999993E-2</v>
      </c>
      <c r="Q10" s="15">
        <v>6.4000000000000001E-2</v>
      </c>
      <c r="R10" s="15">
        <v>0.114</v>
      </c>
      <c r="S10" s="15">
        <v>11.417999999999999</v>
      </c>
      <c r="T10" s="15">
        <v>4.9889999999999999</v>
      </c>
      <c r="U10" s="15">
        <v>458782.23300000001</v>
      </c>
      <c r="V10" s="15">
        <v>430</v>
      </c>
    </row>
    <row r="11" spans="1:22" x14ac:dyDescent="0.25">
      <c r="B11" s="15" t="s">
        <v>122</v>
      </c>
      <c r="C11" s="15" t="s">
        <v>272</v>
      </c>
      <c r="D11" s="15" t="s">
        <v>160</v>
      </c>
      <c r="E11" s="15">
        <v>2022</v>
      </c>
      <c r="F11" s="15" t="s">
        <v>162</v>
      </c>
      <c r="G11" s="15" t="s">
        <v>133</v>
      </c>
      <c r="H11" s="15" t="s">
        <v>136</v>
      </c>
      <c r="I11" s="15" t="s">
        <v>139</v>
      </c>
      <c r="J11" s="15" t="s">
        <v>141</v>
      </c>
      <c r="K11" s="15" t="s">
        <v>322</v>
      </c>
      <c r="L11" s="15" t="s">
        <v>326</v>
      </c>
      <c r="M11" s="15">
        <v>0.1</v>
      </c>
      <c r="N11" s="15">
        <v>4.5999999999999999E-2</v>
      </c>
      <c r="O11" s="15">
        <v>0.01</v>
      </c>
      <c r="P11" s="15">
        <v>0.08</v>
      </c>
      <c r="Q11" s="15">
        <v>7.0999999999999994E-2</v>
      </c>
      <c r="R11" s="15">
        <v>0.10100000000000001</v>
      </c>
      <c r="S11" s="15">
        <v>11.169</v>
      </c>
      <c r="T11" s="15">
        <v>5.1130000000000004</v>
      </c>
      <c r="U11" s="15">
        <v>448517.364</v>
      </c>
      <c r="V11" s="15">
        <v>20</v>
      </c>
    </row>
    <row r="12" spans="1:22" x14ac:dyDescent="0.25">
      <c r="B12" s="15" t="s">
        <v>122</v>
      </c>
      <c r="C12" s="15" t="s">
        <v>272</v>
      </c>
      <c r="D12" s="15" t="s">
        <v>160</v>
      </c>
      <c r="E12" s="15">
        <v>2022</v>
      </c>
      <c r="F12" s="15" t="s">
        <v>162</v>
      </c>
      <c r="G12" s="15" t="s">
        <v>133</v>
      </c>
      <c r="H12" s="15" t="s">
        <v>136</v>
      </c>
      <c r="I12" s="15" t="s">
        <v>139</v>
      </c>
      <c r="J12" s="15" t="s">
        <v>141</v>
      </c>
      <c r="K12" s="15" t="s">
        <v>322</v>
      </c>
      <c r="L12" s="15" t="s">
        <v>327</v>
      </c>
      <c r="M12" s="15">
        <v>0.1</v>
      </c>
      <c r="N12" s="15">
        <v>5.3999999999999999E-2</v>
      </c>
      <c r="O12" s="15">
        <v>2E-3</v>
      </c>
      <c r="P12" s="15">
        <v>0.09</v>
      </c>
      <c r="Q12" s="15">
        <v>6.5000000000000002E-2</v>
      </c>
      <c r="R12" s="15">
        <v>0.12</v>
      </c>
      <c r="S12" s="15">
        <v>11.196</v>
      </c>
      <c r="T12" s="15">
        <v>5.133</v>
      </c>
      <c r="U12" s="15">
        <v>449293.54</v>
      </c>
      <c r="V12" s="15">
        <v>480</v>
      </c>
    </row>
    <row r="13" spans="1:22" ht="30" x14ac:dyDescent="0.25">
      <c r="B13" s="15" t="s">
        <v>122</v>
      </c>
      <c r="C13" s="15" t="s">
        <v>273</v>
      </c>
      <c r="D13" s="15" t="s">
        <v>160</v>
      </c>
      <c r="E13" s="15">
        <v>2022</v>
      </c>
      <c r="F13" s="15" t="s">
        <v>162</v>
      </c>
      <c r="G13" s="15" t="s">
        <v>133</v>
      </c>
      <c r="H13" s="15" t="s">
        <v>136</v>
      </c>
      <c r="I13" s="15" t="s">
        <v>139</v>
      </c>
      <c r="J13" s="15" t="s">
        <v>141</v>
      </c>
      <c r="K13" s="15" t="s">
        <v>322</v>
      </c>
      <c r="L13" s="15" t="s">
        <v>323</v>
      </c>
      <c r="M13" s="15">
        <v>4.0140000000000002</v>
      </c>
      <c r="N13" s="15">
        <v>2.2290000000000001</v>
      </c>
      <c r="O13" s="15">
        <v>0.03</v>
      </c>
      <c r="P13" s="15">
        <v>3.5339999999999998</v>
      </c>
      <c r="Q13" s="15">
        <v>2.597</v>
      </c>
      <c r="R13" s="15">
        <v>4.8419999999999996</v>
      </c>
      <c r="S13" s="15">
        <v>11.259</v>
      </c>
      <c r="T13" s="15">
        <v>5.0860000000000003</v>
      </c>
      <c r="U13" s="15">
        <v>452846.40600000002</v>
      </c>
      <c r="V13" s="15">
        <v>5670</v>
      </c>
    </row>
    <row r="14" spans="1:22" ht="30" x14ac:dyDescent="0.25">
      <c r="B14" s="15" t="s">
        <v>122</v>
      </c>
      <c r="C14" s="15" t="s">
        <v>273</v>
      </c>
      <c r="D14" s="15" t="s">
        <v>160</v>
      </c>
      <c r="E14" s="15">
        <v>2022</v>
      </c>
      <c r="F14" s="15" t="s">
        <v>162</v>
      </c>
      <c r="G14" s="15" t="s">
        <v>133</v>
      </c>
      <c r="H14" s="15" t="s">
        <v>136</v>
      </c>
      <c r="I14" s="15" t="s">
        <v>139</v>
      </c>
      <c r="J14" s="15" t="s">
        <v>141</v>
      </c>
      <c r="K14" s="15" t="s">
        <v>322</v>
      </c>
      <c r="L14" s="15" t="s">
        <v>324</v>
      </c>
      <c r="M14" s="15">
        <v>3.6389999999999998</v>
      </c>
      <c r="N14" s="15">
        <v>1.55</v>
      </c>
      <c r="O14" s="15">
        <v>0.219</v>
      </c>
      <c r="P14" s="15">
        <v>3.823</v>
      </c>
      <c r="Q14" s="15">
        <v>2.1589999999999998</v>
      </c>
      <c r="R14" s="15">
        <v>4.53</v>
      </c>
      <c r="S14" s="15">
        <v>11.528</v>
      </c>
      <c r="T14" s="15">
        <v>4.9349999999999996</v>
      </c>
      <c r="U14" s="15">
        <v>461720.88400000002</v>
      </c>
      <c r="V14" s="15">
        <v>50</v>
      </c>
    </row>
    <row r="15" spans="1:22" x14ac:dyDescent="0.25">
      <c r="B15" s="15" t="s">
        <v>122</v>
      </c>
      <c r="C15" s="15" t="s">
        <v>273</v>
      </c>
      <c r="D15" s="15" t="s">
        <v>160</v>
      </c>
      <c r="E15" s="15">
        <v>2022</v>
      </c>
      <c r="F15" s="15" t="s">
        <v>162</v>
      </c>
      <c r="G15" s="15" t="s">
        <v>133</v>
      </c>
      <c r="H15" s="15" t="s">
        <v>136</v>
      </c>
      <c r="I15" s="15" t="s">
        <v>139</v>
      </c>
      <c r="J15" s="15" t="s">
        <v>141</v>
      </c>
      <c r="K15" s="15" t="s">
        <v>322</v>
      </c>
      <c r="L15" s="15" t="s">
        <v>325</v>
      </c>
      <c r="M15" s="15">
        <v>3.5870000000000002</v>
      </c>
      <c r="N15" s="15">
        <v>4.6619999999999999</v>
      </c>
      <c r="O15" s="15">
        <v>0.21299999999999999</v>
      </c>
      <c r="P15" s="15">
        <v>2.9449999999999998</v>
      </c>
      <c r="Q15" s="15">
        <v>2.0710000000000002</v>
      </c>
      <c r="R15" s="15">
        <v>4.04</v>
      </c>
      <c r="S15" s="15">
        <v>11.388999999999999</v>
      </c>
      <c r="T15" s="15">
        <v>5.0030000000000001</v>
      </c>
      <c r="U15" s="15">
        <v>458023.152</v>
      </c>
      <c r="V15" s="15">
        <v>480</v>
      </c>
    </row>
    <row r="16" spans="1:22" x14ac:dyDescent="0.25">
      <c r="B16" s="15" t="s">
        <v>122</v>
      </c>
      <c r="C16" s="15" t="s">
        <v>273</v>
      </c>
      <c r="D16" s="15" t="s">
        <v>160</v>
      </c>
      <c r="E16" s="15">
        <v>2022</v>
      </c>
      <c r="F16" s="15" t="s">
        <v>162</v>
      </c>
      <c r="G16" s="15" t="s">
        <v>133</v>
      </c>
      <c r="H16" s="15" t="s">
        <v>136</v>
      </c>
      <c r="I16" s="15" t="s">
        <v>139</v>
      </c>
      <c r="J16" s="15" t="s">
        <v>141</v>
      </c>
      <c r="K16" s="15" t="s">
        <v>322</v>
      </c>
      <c r="L16" s="15" t="s">
        <v>326</v>
      </c>
      <c r="M16" s="15">
        <v>4.7610000000000001</v>
      </c>
      <c r="N16" s="15">
        <v>2.98</v>
      </c>
      <c r="O16" s="15">
        <v>0.54400000000000004</v>
      </c>
      <c r="P16" s="15">
        <v>4.3280000000000003</v>
      </c>
      <c r="Q16" s="15">
        <v>2.8780000000000001</v>
      </c>
      <c r="R16" s="15">
        <v>5.1130000000000004</v>
      </c>
      <c r="S16" s="15">
        <v>11.143000000000001</v>
      </c>
      <c r="T16" s="15">
        <v>5.1749999999999998</v>
      </c>
      <c r="U16" s="15">
        <v>451273.61099999998</v>
      </c>
      <c r="V16" s="15">
        <v>30</v>
      </c>
    </row>
    <row r="17" spans="2:22" x14ac:dyDescent="0.25">
      <c r="B17" s="15" t="s">
        <v>122</v>
      </c>
      <c r="C17" s="15" t="s">
        <v>273</v>
      </c>
      <c r="D17" s="15" t="s">
        <v>160</v>
      </c>
      <c r="E17" s="15">
        <v>2022</v>
      </c>
      <c r="F17" s="15" t="s">
        <v>162</v>
      </c>
      <c r="G17" s="15" t="s">
        <v>133</v>
      </c>
      <c r="H17" s="15" t="s">
        <v>136</v>
      </c>
      <c r="I17" s="15" t="s">
        <v>139</v>
      </c>
      <c r="J17" s="15" t="s">
        <v>141</v>
      </c>
      <c r="K17" s="15" t="s">
        <v>322</v>
      </c>
      <c r="L17" s="15" t="s">
        <v>327</v>
      </c>
      <c r="M17" s="15">
        <v>3.6019999999999999</v>
      </c>
      <c r="N17" s="15">
        <v>1.8540000000000001</v>
      </c>
      <c r="O17" s="15">
        <v>7.1999999999999995E-2</v>
      </c>
      <c r="P17" s="15">
        <v>3.2490000000000001</v>
      </c>
      <c r="Q17" s="15">
        <v>2.3530000000000002</v>
      </c>
      <c r="R17" s="15">
        <v>4.3470000000000004</v>
      </c>
      <c r="S17" s="15">
        <v>11.221</v>
      </c>
      <c r="T17" s="15">
        <v>5.12</v>
      </c>
      <c r="U17" s="15">
        <v>451110.31699999998</v>
      </c>
      <c r="V17" s="15">
        <v>660</v>
      </c>
    </row>
    <row r="18" spans="2:22" ht="30" x14ac:dyDescent="0.25">
      <c r="B18" s="15" t="s">
        <v>136</v>
      </c>
      <c r="C18" s="15" t="s">
        <v>159</v>
      </c>
      <c r="D18" s="15" t="s">
        <v>160</v>
      </c>
      <c r="E18" s="15">
        <v>2022</v>
      </c>
      <c r="F18" s="15" t="s">
        <v>162</v>
      </c>
      <c r="G18" s="15" t="s">
        <v>133</v>
      </c>
      <c r="H18" s="15" t="s">
        <v>136</v>
      </c>
      <c r="I18" s="15" t="s">
        <v>139</v>
      </c>
      <c r="J18" s="15" t="s">
        <v>141</v>
      </c>
      <c r="K18" s="15" t="s">
        <v>322</v>
      </c>
      <c r="L18" s="15" t="s">
        <v>323</v>
      </c>
      <c r="M18" s="15">
        <v>32.008000000000003</v>
      </c>
      <c r="N18" s="15">
        <v>18.456</v>
      </c>
      <c r="O18" s="15">
        <v>0.255</v>
      </c>
      <c r="P18" s="15">
        <v>28.649000000000001</v>
      </c>
      <c r="Q18" s="15">
        <v>19.91</v>
      </c>
      <c r="R18" s="15">
        <v>39.866</v>
      </c>
      <c r="S18" s="15">
        <v>11.305999999999999</v>
      </c>
      <c r="T18" s="15">
        <v>5.0529999999999999</v>
      </c>
      <c r="U18" s="15">
        <v>454227.10100000002</v>
      </c>
      <c r="V18" s="15">
        <v>5240</v>
      </c>
    </row>
    <row r="19" spans="2:22" ht="30" x14ac:dyDescent="0.25">
      <c r="B19" s="15" t="s">
        <v>136</v>
      </c>
      <c r="C19" s="15" t="s">
        <v>159</v>
      </c>
      <c r="D19" s="15" t="s">
        <v>160</v>
      </c>
      <c r="E19" s="15">
        <v>2022</v>
      </c>
      <c r="F19" s="15" t="s">
        <v>162</v>
      </c>
      <c r="G19" s="15" t="s">
        <v>133</v>
      </c>
      <c r="H19" s="15" t="s">
        <v>136</v>
      </c>
      <c r="I19" s="15" t="s">
        <v>139</v>
      </c>
      <c r="J19" s="15" t="s">
        <v>141</v>
      </c>
      <c r="K19" s="15" t="s">
        <v>322</v>
      </c>
      <c r="L19" s="15" t="s">
        <v>324</v>
      </c>
      <c r="M19" s="15">
        <v>20.248999999999999</v>
      </c>
      <c r="N19" s="15">
        <v>9.4949999999999992</v>
      </c>
      <c r="O19" s="15">
        <v>1.5009999999999999</v>
      </c>
      <c r="P19" s="15">
        <v>19.071000000000002</v>
      </c>
      <c r="Q19" s="15">
        <v>13.711</v>
      </c>
      <c r="R19" s="15">
        <v>24.077999999999999</v>
      </c>
      <c r="S19" s="15">
        <v>11.510999999999999</v>
      </c>
      <c r="T19" s="15">
        <v>4.9509999999999996</v>
      </c>
      <c r="U19" s="15">
        <v>459898.10100000002</v>
      </c>
      <c r="V19" s="15">
        <v>40</v>
      </c>
    </row>
    <row r="20" spans="2:22" x14ac:dyDescent="0.25">
      <c r="B20" s="15" t="s">
        <v>136</v>
      </c>
      <c r="C20" s="15" t="s">
        <v>159</v>
      </c>
      <c r="D20" s="15" t="s">
        <v>160</v>
      </c>
      <c r="E20" s="15">
        <v>2022</v>
      </c>
      <c r="F20" s="15" t="s">
        <v>162</v>
      </c>
      <c r="G20" s="15" t="s">
        <v>133</v>
      </c>
      <c r="H20" s="15" t="s">
        <v>136</v>
      </c>
      <c r="I20" s="15" t="s">
        <v>139</v>
      </c>
      <c r="J20" s="15" t="s">
        <v>141</v>
      </c>
      <c r="K20" s="15" t="s">
        <v>322</v>
      </c>
      <c r="L20" s="15" t="s">
        <v>325</v>
      </c>
      <c r="M20" s="15">
        <v>23.167999999999999</v>
      </c>
      <c r="N20" s="15">
        <v>13.6</v>
      </c>
      <c r="O20" s="15">
        <v>0.68</v>
      </c>
      <c r="P20" s="15">
        <v>21.32</v>
      </c>
      <c r="Q20" s="15">
        <v>13.053000000000001</v>
      </c>
      <c r="R20" s="15">
        <v>30.228999999999999</v>
      </c>
      <c r="S20" s="15">
        <v>11.378</v>
      </c>
      <c r="T20" s="15">
        <v>5.0129999999999999</v>
      </c>
      <c r="U20" s="15">
        <v>456727.245</v>
      </c>
      <c r="V20" s="15">
        <v>400</v>
      </c>
    </row>
    <row r="21" spans="2:22" x14ac:dyDescent="0.25">
      <c r="B21" s="15" t="s">
        <v>136</v>
      </c>
      <c r="C21" s="15" t="s">
        <v>159</v>
      </c>
      <c r="D21" s="15" t="s">
        <v>160</v>
      </c>
      <c r="E21" s="15">
        <v>2022</v>
      </c>
      <c r="F21" s="15" t="s">
        <v>162</v>
      </c>
      <c r="G21" s="15" t="s">
        <v>133</v>
      </c>
      <c r="H21" s="15" t="s">
        <v>136</v>
      </c>
      <c r="I21" s="15" t="s">
        <v>139</v>
      </c>
      <c r="J21" s="15" t="s">
        <v>141</v>
      </c>
      <c r="K21" s="15" t="s">
        <v>322</v>
      </c>
      <c r="L21" s="15" t="s">
        <v>326</v>
      </c>
      <c r="M21" s="15">
        <v>38.734999999999999</v>
      </c>
      <c r="N21" s="15">
        <v>31.518000000000001</v>
      </c>
      <c r="O21" s="15">
        <v>4.9829999999999997</v>
      </c>
      <c r="P21" s="15">
        <v>29.231000000000002</v>
      </c>
      <c r="Q21" s="15">
        <v>26.045000000000002</v>
      </c>
      <c r="R21" s="15">
        <v>43.551000000000002</v>
      </c>
      <c r="S21" s="15">
        <v>11.180999999999999</v>
      </c>
      <c r="T21" s="15">
        <v>5.1619999999999999</v>
      </c>
      <c r="U21" s="15">
        <v>449936.23599999998</v>
      </c>
      <c r="V21" s="15">
        <v>40</v>
      </c>
    </row>
    <row r="22" spans="2:22" x14ac:dyDescent="0.25">
      <c r="B22" s="15" t="s">
        <v>136</v>
      </c>
      <c r="C22" s="15" t="s">
        <v>159</v>
      </c>
      <c r="D22" s="15" t="s">
        <v>160</v>
      </c>
      <c r="E22" s="15">
        <v>2022</v>
      </c>
      <c r="F22" s="15" t="s">
        <v>162</v>
      </c>
      <c r="G22" s="15" t="s">
        <v>133</v>
      </c>
      <c r="H22" s="15" t="s">
        <v>136</v>
      </c>
      <c r="I22" s="15" t="s">
        <v>139</v>
      </c>
      <c r="J22" s="15" t="s">
        <v>141</v>
      </c>
      <c r="K22" s="15" t="s">
        <v>322</v>
      </c>
      <c r="L22" s="15" t="s">
        <v>327</v>
      </c>
      <c r="M22" s="15">
        <v>19.117000000000001</v>
      </c>
      <c r="N22" s="15">
        <v>11.353999999999999</v>
      </c>
      <c r="O22" s="15">
        <v>0.48399999999999999</v>
      </c>
      <c r="P22" s="15">
        <v>17.253</v>
      </c>
      <c r="Q22" s="15">
        <v>11.407999999999999</v>
      </c>
      <c r="R22" s="15">
        <v>24.327999999999999</v>
      </c>
      <c r="S22" s="15">
        <v>11.23</v>
      </c>
      <c r="T22" s="15">
        <v>5.1059999999999999</v>
      </c>
      <c r="U22" s="15">
        <v>450306.64500000002</v>
      </c>
      <c r="V22" s="15">
        <v>550</v>
      </c>
    </row>
    <row r="23" spans="2:22" ht="30" x14ac:dyDescent="0.25">
      <c r="B23" s="15" t="s">
        <v>136</v>
      </c>
      <c r="C23" s="15" t="s">
        <v>272</v>
      </c>
      <c r="D23" s="15" t="s">
        <v>160</v>
      </c>
      <c r="E23" s="15">
        <v>2022</v>
      </c>
      <c r="F23" s="15" t="s">
        <v>162</v>
      </c>
      <c r="G23" s="15" t="s">
        <v>133</v>
      </c>
      <c r="H23" s="15" t="s">
        <v>136</v>
      </c>
      <c r="I23" s="15" t="s">
        <v>139</v>
      </c>
      <c r="J23" s="15" t="s">
        <v>141</v>
      </c>
      <c r="K23" s="15" t="s">
        <v>322</v>
      </c>
      <c r="L23" s="15" t="s">
        <v>323</v>
      </c>
      <c r="M23" s="15">
        <v>0.29499999999999998</v>
      </c>
      <c r="N23" s="15">
        <v>0.14599999999999999</v>
      </c>
      <c r="O23" s="15">
        <v>3.0000000000000001E-3</v>
      </c>
      <c r="P23" s="15">
        <v>0.27900000000000003</v>
      </c>
      <c r="Q23" s="15">
        <v>0.20499999999999999</v>
      </c>
      <c r="R23" s="15">
        <v>0.36099999999999999</v>
      </c>
      <c r="S23" s="15">
        <v>11.321</v>
      </c>
      <c r="T23" s="15">
        <v>5.0369999999999999</v>
      </c>
      <c r="U23" s="15">
        <v>454989.83799999999</v>
      </c>
      <c r="V23" s="15">
        <v>2840</v>
      </c>
    </row>
    <row r="24" spans="2:22" ht="30" x14ac:dyDescent="0.25">
      <c r="B24" s="15" t="s">
        <v>136</v>
      </c>
      <c r="C24" s="15" t="s">
        <v>272</v>
      </c>
      <c r="D24" s="15" t="s">
        <v>160</v>
      </c>
      <c r="E24" s="15">
        <v>2022</v>
      </c>
      <c r="F24" s="15" t="s">
        <v>162</v>
      </c>
      <c r="G24" s="15" t="s">
        <v>133</v>
      </c>
      <c r="H24" s="15" t="s">
        <v>136</v>
      </c>
      <c r="I24" s="15" t="s">
        <v>139</v>
      </c>
      <c r="J24" s="15" t="s">
        <v>141</v>
      </c>
      <c r="K24" s="15" t="s">
        <v>322</v>
      </c>
      <c r="L24" s="15" t="s">
        <v>324</v>
      </c>
      <c r="M24" s="15">
        <v>0.28199999999999997</v>
      </c>
      <c r="N24" s="15">
        <v>0.13500000000000001</v>
      </c>
      <c r="O24" s="15">
        <v>0.03</v>
      </c>
      <c r="P24" s="15">
        <v>0.23899999999999999</v>
      </c>
      <c r="Q24" s="15">
        <v>0.17299999999999999</v>
      </c>
      <c r="R24" s="15">
        <v>0.30299999999999999</v>
      </c>
      <c r="S24" s="15">
        <v>11.618</v>
      </c>
      <c r="T24" s="15">
        <v>4.891</v>
      </c>
      <c r="U24" s="15">
        <v>459296.89199999999</v>
      </c>
      <c r="V24" s="15">
        <v>20</v>
      </c>
    </row>
    <row r="25" spans="2:22" x14ac:dyDescent="0.25">
      <c r="B25" s="15" t="s">
        <v>136</v>
      </c>
      <c r="C25" s="15" t="s">
        <v>272</v>
      </c>
      <c r="D25" s="15" t="s">
        <v>160</v>
      </c>
      <c r="E25" s="15">
        <v>2022</v>
      </c>
      <c r="F25" s="15" t="s">
        <v>162</v>
      </c>
      <c r="G25" s="15" t="s">
        <v>133</v>
      </c>
      <c r="H25" s="15" t="s">
        <v>136</v>
      </c>
      <c r="I25" s="15" t="s">
        <v>139</v>
      </c>
      <c r="J25" s="15" t="s">
        <v>141</v>
      </c>
      <c r="K25" s="15" t="s">
        <v>322</v>
      </c>
      <c r="L25" s="15" t="s">
        <v>325</v>
      </c>
      <c r="M25" s="15">
        <v>0.30499999999999999</v>
      </c>
      <c r="N25" s="15">
        <v>0.16700000000000001</v>
      </c>
      <c r="O25" s="15">
        <v>8.9999999999999993E-3</v>
      </c>
      <c r="P25" s="15">
        <v>0.28299999999999997</v>
      </c>
      <c r="Q25" s="15">
        <v>0.19900000000000001</v>
      </c>
      <c r="R25" s="15">
        <v>0.39600000000000002</v>
      </c>
      <c r="S25" s="15">
        <v>11.398</v>
      </c>
      <c r="T25" s="15">
        <v>5.0030000000000001</v>
      </c>
      <c r="U25" s="15">
        <v>457442.83899999998</v>
      </c>
      <c r="V25" s="15">
        <v>360</v>
      </c>
    </row>
    <row r="26" spans="2:22" x14ac:dyDescent="0.25">
      <c r="B26" s="15" t="s">
        <v>136</v>
      </c>
      <c r="C26" s="15" t="s">
        <v>272</v>
      </c>
      <c r="D26" s="15" t="s">
        <v>160</v>
      </c>
      <c r="E26" s="15">
        <v>2022</v>
      </c>
      <c r="F26" s="15" t="s">
        <v>162</v>
      </c>
      <c r="G26" s="15" t="s">
        <v>133</v>
      </c>
      <c r="H26" s="15" t="s">
        <v>136</v>
      </c>
      <c r="I26" s="15" t="s">
        <v>139</v>
      </c>
      <c r="J26" s="15" t="s">
        <v>141</v>
      </c>
      <c r="K26" s="15" t="s">
        <v>322</v>
      </c>
      <c r="L26" s="15" t="s">
        <v>326</v>
      </c>
      <c r="M26" s="15">
        <v>0.36799999999999999</v>
      </c>
      <c r="N26" s="15">
        <v>0.186</v>
      </c>
      <c r="O26" s="15">
        <v>4.2000000000000003E-2</v>
      </c>
      <c r="P26" s="15">
        <v>0.30099999999999999</v>
      </c>
      <c r="Q26" s="15">
        <v>0.25700000000000001</v>
      </c>
      <c r="R26" s="15">
        <v>0.35299999999999998</v>
      </c>
      <c r="S26" s="15">
        <v>11.124000000000001</v>
      </c>
      <c r="T26" s="15">
        <v>5.194</v>
      </c>
      <c r="U26" s="15">
        <v>444100.51699999999</v>
      </c>
      <c r="V26" s="15">
        <v>20</v>
      </c>
    </row>
    <row r="27" spans="2:22" x14ac:dyDescent="0.25">
      <c r="B27" s="15" t="s">
        <v>136</v>
      </c>
      <c r="C27" s="15" t="s">
        <v>272</v>
      </c>
      <c r="D27" s="15" t="s">
        <v>160</v>
      </c>
      <c r="E27" s="15">
        <v>2022</v>
      </c>
      <c r="F27" s="15" t="s">
        <v>162</v>
      </c>
      <c r="G27" s="15" t="s">
        <v>133</v>
      </c>
      <c r="H27" s="15" t="s">
        <v>136</v>
      </c>
      <c r="I27" s="15" t="s">
        <v>139</v>
      </c>
      <c r="J27" s="15" t="s">
        <v>141</v>
      </c>
      <c r="K27" s="15" t="s">
        <v>322</v>
      </c>
      <c r="L27" s="15" t="s">
        <v>327</v>
      </c>
      <c r="M27" s="15">
        <v>0.29599999999999999</v>
      </c>
      <c r="N27" s="15">
        <v>0.156</v>
      </c>
      <c r="O27" s="15">
        <v>8.0000000000000002E-3</v>
      </c>
      <c r="P27" s="15">
        <v>0.27600000000000002</v>
      </c>
      <c r="Q27" s="15">
        <v>0.19800000000000001</v>
      </c>
      <c r="R27" s="15">
        <v>0.378</v>
      </c>
      <c r="S27" s="15">
        <v>11.183999999999999</v>
      </c>
      <c r="T27" s="15">
        <v>5.1340000000000003</v>
      </c>
      <c r="U27" s="15">
        <v>447770.90600000002</v>
      </c>
      <c r="V27" s="15">
        <v>400</v>
      </c>
    </row>
    <row r="28" spans="2:22" ht="30" x14ac:dyDescent="0.25">
      <c r="B28" s="15" t="s">
        <v>136</v>
      </c>
      <c r="C28" s="15" t="s">
        <v>273</v>
      </c>
      <c r="D28" s="15" t="s">
        <v>160</v>
      </c>
      <c r="E28" s="15">
        <v>2022</v>
      </c>
      <c r="F28" s="15" t="s">
        <v>162</v>
      </c>
      <c r="G28" s="15" t="s">
        <v>133</v>
      </c>
      <c r="H28" s="15" t="s">
        <v>136</v>
      </c>
      <c r="I28" s="15" t="s">
        <v>139</v>
      </c>
      <c r="J28" s="15" t="s">
        <v>141</v>
      </c>
      <c r="K28" s="15" t="s">
        <v>322</v>
      </c>
      <c r="L28" s="15" t="s">
        <v>323</v>
      </c>
      <c r="M28" s="15">
        <v>16.018999999999998</v>
      </c>
      <c r="N28" s="15">
        <v>11.132999999999999</v>
      </c>
      <c r="O28" s="15">
        <v>0.154</v>
      </c>
      <c r="P28" s="15">
        <v>13.236000000000001</v>
      </c>
      <c r="Q28" s="15">
        <v>8.7210000000000001</v>
      </c>
      <c r="R28" s="15">
        <v>19.902000000000001</v>
      </c>
      <c r="S28" s="15">
        <v>11.305999999999999</v>
      </c>
      <c r="T28" s="15">
        <v>5.0540000000000003</v>
      </c>
      <c r="U28" s="15">
        <v>454183.55200000003</v>
      </c>
      <c r="V28" s="15">
        <v>5200</v>
      </c>
    </row>
    <row r="29" spans="2:22" ht="30" x14ac:dyDescent="0.25">
      <c r="B29" s="15" t="s">
        <v>136</v>
      </c>
      <c r="C29" s="15" t="s">
        <v>273</v>
      </c>
      <c r="D29" s="15" t="s">
        <v>160</v>
      </c>
      <c r="E29" s="15">
        <v>2022</v>
      </c>
      <c r="F29" s="15" t="s">
        <v>162</v>
      </c>
      <c r="G29" s="15" t="s">
        <v>133</v>
      </c>
      <c r="H29" s="15" t="s">
        <v>136</v>
      </c>
      <c r="I29" s="15" t="s">
        <v>139</v>
      </c>
      <c r="J29" s="15" t="s">
        <v>141</v>
      </c>
      <c r="K29" s="15" t="s">
        <v>322</v>
      </c>
      <c r="L29" s="15" t="s">
        <v>324</v>
      </c>
      <c r="M29" s="15">
        <v>11.236000000000001</v>
      </c>
      <c r="N29" s="15">
        <v>6.282</v>
      </c>
      <c r="O29" s="15">
        <v>0.99299999999999999</v>
      </c>
      <c r="P29" s="15">
        <v>10.673999999999999</v>
      </c>
      <c r="Q29" s="15">
        <v>6.5289999999999999</v>
      </c>
      <c r="R29" s="15">
        <v>13.333</v>
      </c>
      <c r="S29" s="15">
        <v>11.510999999999999</v>
      </c>
      <c r="T29" s="15">
        <v>4.9509999999999996</v>
      </c>
      <c r="U29" s="15">
        <v>459898.10100000002</v>
      </c>
      <c r="V29" s="15">
        <v>40</v>
      </c>
    </row>
    <row r="30" spans="2:22" x14ac:dyDescent="0.25">
      <c r="B30" s="15" t="s">
        <v>136</v>
      </c>
      <c r="C30" s="15" t="s">
        <v>273</v>
      </c>
      <c r="D30" s="15" t="s">
        <v>160</v>
      </c>
      <c r="E30" s="15">
        <v>2022</v>
      </c>
      <c r="F30" s="15" t="s">
        <v>162</v>
      </c>
      <c r="G30" s="15" t="s">
        <v>133</v>
      </c>
      <c r="H30" s="15" t="s">
        <v>136</v>
      </c>
      <c r="I30" s="15" t="s">
        <v>139</v>
      </c>
      <c r="J30" s="15" t="s">
        <v>141</v>
      </c>
      <c r="K30" s="15" t="s">
        <v>322</v>
      </c>
      <c r="L30" s="15" t="s">
        <v>325</v>
      </c>
      <c r="M30" s="15">
        <v>11.555</v>
      </c>
      <c r="N30" s="15">
        <v>8.3729999999999993</v>
      </c>
      <c r="O30" s="15">
        <v>0.41899999999999998</v>
      </c>
      <c r="P30" s="15">
        <v>9.5719999999999992</v>
      </c>
      <c r="Q30" s="15">
        <v>6.1790000000000003</v>
      </c>
      <c r="R30" s="15">
        <v>14.608000000000001</v>
      </c>
      <c r="S30" s="15">
        <v>11.382999999999999</v>
      </c>
      <c r="T30" s="15">
        <v>5.0090000000000003</v>
      </c>
      <c r="U30" s="15">
        <v>456978.11099999998</v>
      </c>
      <c r="V30" s="15">
        <v>400</v>
      </c>
    </row>
    <row r="31" spans="2:22" x14ac:dyDescent="0.25">
      <c r="B31" s="15" t="s">
        <v>136</v>
      </c>
      <c r="C31" s="15" t="s">
        <v>273</v>
      </c>
      <c r="D31" s="15" t="s">
        <v>160</v>
      </c>
      <c r="E31" s="15">
        <v>2022</v>
      </c>
      <c r="F31" s="15" t="s">
        <v>162</v>
      </c>
      <c r="G31" s="15" t="s">
        <v>133</v>
      </c>
      <c r="H31" s="15" t="s">
        <v>136</v>
      </c>
      <c r="I31" s="15" t="s">
        <v>139</v>
      </c>
      <c r="J31" s="15" t="s">
        <v>141</v>
      </c>
      <c r="K31" s="15" t="s">
        <v>322</v>
      </c>
      <c r="L31" s="15" t="s">
        <v>326</v>
      </c>
      <c r="M31" s="15">
        <v>19.312000000000001</v>
      </c>
      <c r="N31" s="15">
        <v>10.92</v>
      </c>
      <c r="O31" s="15">
        <v>1.994</v>
      </c>
      <c r="P31" s="15">
        <v>14.513999999999999</v>
      </c>
      <c r="Q31" s="15">
        <v>11.664999999999999</v>
      </c>
      <c r="R31" s="15">
        <v>26.113</v>
      </c>
      <c r="S31" s="15">
        <v>11.157999999999999</v>
      </c>
      <c r="T31" s="15">
        <v>5.173</v>
      </c>
      <c r="U31" s="15">
        <v>449321.48499999999</v>
      </c>
      <c r="V31" s="15">
        <v>30</v>
      </c>
    </row>
    <row r="32" spans="2:22" x14ac:dyDescent="0.25">
      <c r="B32" s="15" t="s">
        <v>136</v>
      </c>
      <c r="C32" s="15" t="s">
        <v>273</v>
      </c>
      <c r="D32" s="15" t="s">
        <v>160</v>
      </c>
      <c r="E32" s="15">
        <v>2022</v>
      </c>
      <c r="F32" s="15" t="s">
        <v>162</v>
      </c>
      <c r="G32" s="15" t="s">
        <v>133</v>
      </c>
      <c r="H32" s="15" t="s">
        <v>136</v>
      </c>
      <c r="I32" s="15" t="s">
        <v>139</v>
      </c>
      <c r="J32" s="15" t="s">
        <v>141</v>
      </c>
      <c r="K32" s="15" t="s">
        <v>322</v>
      </c>
      <c r="L32" s="15" t="s">
        <v>327</v>
      </c>
      <c r="M32" s="15">
        <v>11.637</v>
      </c>
      <c r="N32" s="15">
        <v>8.2889999999999997</v>
      </c>
      <c r="O32" s="15">
        <v>0.35699999999999998</v>
      </c>
      <c r="P32" s="15">
        <v>9.3019999999999996</v>
      </c>
      <c r="Q32" s="15">
        <v>6.2030000000000003</v>
      </c>
      <c r="R32" s="15">
        <v>14.867000000000001</v>
      </c>
      <c r="S32" s="15">
        <v>11.233000000000001</v>
      </c>
      <c r="T32" s="15">
        <v>5.1050000000000004</v>
      </c>
      <c r="U32" s="15">
        <v>450591.31800000003</v>
      </c>
      <c r="V32" s="15">
        <v>540</v>
      </c>
    </row>
  </sheetData>
  <mergeCells count="1">
    <mergeCell ref="B1:V1"/>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V38"/>
  <sheetViews>
    <sheetView zoomScale="85" zoomScaleNormal="85" workbookViewId="0">
      <selection activeCell="A2" sqref="A2"/>
    </sheetView>
  </sheetViews>
  <sheetFormatPr defaultColWidth="16" defaultRowHeight="15" x14ac:dyDescent="0.25"/>
  <cols>
    <col min="1" max="1" width="22.7109375" style="18" customWidth="1"/>
    <col min="2" max="2" width="19.42578125" style="15" customWidth="1"/>
    <col min="3" max="3" width="17.5703125" style="15" customWidth="1"/>
    <col min="4" max="4" width="16" style="15"/>
    <col min="5" max="5" width="17.5703125" style="15" customWidth="1"/>
    <col min="6" max="6" width="17.28515625" style="15" customWidth="1"/>
    <col min="7" max="7" width="28.140625" style="15" customWidth="1"/>
    <col min="8" max="8" width="27.140625" style="15" customWidth="1"/>
    <col min="9" max="9" width="24.5703125" style="15" customWidth="1"/>
    <col min="10" max="10" width="16" style="15"/>
    <col min="11" max="11" width="24.5703125" style="15" customWidth="1"/>
    <col min="12" max="13" width="16" style="15"/>
    <col min="14" max="14" width="17.7109375" style="15" customWidth="1"/>
    <col min="15" max="15" width="18.85546875" style="15" customWidth="1"/>
    <col min="16" max="16" width="18" style="15" customWidth="1"/>
    <col min="17" max="17" width="16" style="15"/>
    <col min="18" max="18" width="19" style="15" customWidth="1"/>
    <col min="19" max="19" width="16" style="15"/>
    <col min="20" max="20" width="18.7109375" style="15" customWidth="1"/>
    <col min="21" max="21" width="16" style="15"/>
    <col min="22" max="22" width="18.42578125" style="15" customWidth="1"/>
    <col min="23" max="16384" width="16" style="15"/>
  </cols>
  <sheetData>
    <row r="1" spans="1:22" ht="38.25" customHeight="1" x14ac:dyDescent="0.25">
      <c r="A1" s="37" t="str">
        <f>HYPERLINK("#Contents!A1","Return to table of contents")</f>
        <v>Return to table of contents</v>
      </c>
      <c r="B1" s="47" t="s">
        <v>198</v>
      </c>
      <c r="C1" s="47"/>
      <c r="D1" s="47"/>
      <c r="E1" s="47"/>
      <c r="F1" s="47"/>
      <c r="G1" s="47"/>
      <c r="H1" s="47"/>
      <c r="I1" s="47"/>
      <c r="J1" s="47"/>
      <c r="K1" s="47"/>
      <c r="L1" s="47"/>
      <c r="M1" s="47"/>
      <c r="N1" s="47"/>
      <c r="O1" s="47"/>
      <c r="P1" s="47"/>
      <c r="Q1" s="47"/>
      <c r="R1" s="47"/>
      <c r="S1" s="47"/>
      <c r="T1" s="47"/>
      <c r="U1" s="47"/>
      <c r="V1" s="48"/>
    </row>
    <row r="2" spans="1:22" ht="30" x14ac:dyDescent="0.25">
      <c r="A2" s="19"/>
      <c r="B2" s="5" t="s">
        <v>120</v>
      </c>
      <c r="C2" s="5" t="s">
        <v>123</v>
      </c>
      <c r="D2" s="5" t="s">
        <v>126</v>
      </c>
      <c r="E2" s="5" t="s">
        <v>127</v>
      </c>
      <c r="F2" s="5" t="s">
        <v>128</v>
      </c>
      <c r="G2" s="5" t="s">
        <v>131</v>
      </c>
      <c r="H2" s="5" t="s">
        <v>134</v>
      </c>
      <c r="I2" s="5" t="s">
        <v>137</v>
      </c>
      <c r="J2" s="5" t="s">
        <v>140</v>
      </c>
      <c r="K2" s="5" t="s">
        <v>142</v>
      </c>
      <c r="L2" s="5" t="s">
        <v>145</v>
      </c>
      <c r="M2" s="5" t="s">
        <v>147</v>
      </c>
      <c r="N2" s="5" t="s">
        <v>149</v>
      </c>
      <c r="O2" s="5" t="s">
        <v>150</v>
      </c>
      <c r="P2" s="5" t="s">
        <v>151</v>
      </c>
      <c r="Q2" s="5" t="s">
        <v>152</v>
      </c>
      <c r="R2" s="5" t="s">
        <v>153</v>
      </c>
      <c r="S2" s="5" t="s">
        <v>154</v>
      </c>
      <c r="T2" s="5" t="s">
        <v>155</v>
      </c>
      <c r="U2" s="5" t="s">
        <v>156</v>
      </c>
      <c r="V2" s="5" t="s">
        <v>158</v>
      </c>
    </row>
    <row r="3" spans="1:22" x14ac:dyDescent="0.25">
      <c r="A3" s="19"/>
      <c r="B3" s="15" t="s">
        <v>122</v>
      </c>
      <c r="C3" s="15" t="s">
        <v>159</v>
      </c>
      <c r="D3" s="15" t="s">
        <v>160</v>
      </c>
      <c r="E3" s="15">
        <v>2021</v>
      </c>
      <c r="F3" s="15" t="s">
        <v>162</v>
      </c>
      <c r="G3" s="15" t="s">
        <v>133</v>
      </c>
      <c r="H3" s="15" t="s">
        <v>136</v>
      </c>
      <c r="I3" s="15" t="s">
        <v>139</v>
      </c>
      <c r="J3" s="15" t="s">
        <v>141</v>
      </c>
      <c r="K3" s="15" t="s">
        <v>199</v>
      </c>
      <c r="L3" s="15" t="s">
        <v>200</v>
      </c>
      <c r="M3" s="15">
        <v>12.59</v>
      </c>
      <c r="N3" s="15">
        <v>10.797000000000001</v>
      </c>
      <c r="O3" s="15">
        <v>0.12</v>
      </c>
      <c r="P3" s="15">
        <v>9.8230000000000004</v>
      </c>
      <c r="Q3" s="15">
        <v>6.5670000000000002</v>
      </c>
      <c r="R3" s="15">
        <v>15.079000000000001</v>
      </c>
      <c r="S3" s="15">
        <v>-1.0780000000000001</v>
      </c>
      <c r="T3" s="15">
        <v>16.53</v>
      </c>
      <c r="U3" s="15">
        <v>58.116999999999997</v>
      </c>
      <c r="V3" s="15">
        <v>8140</v>
      </c>
    </row>
    <row r="4" spans="1:22" x14ac:dyDescent="0.25">
      <c r="B4" s="15" t="s">
        <v>122</v>
      </c>
      <c r="C4" s="15" t="s">
        <v>159</v>
      </c>
      <c r="D4" s="15" t="s">
        <v>160</v>
      </c>
      <c r="E4" s="15">
        <v>2021</v>
      </c>
      <c r="F4" s="15" t="s">
        <v>162</v>
      </c>
      <c r="G4" s="15" t="s">
        <v>133</v>
      </c>
      <c r="H4" s="15" t="s">
        <v>136</v>
      </c>
      <c r="I4" s="15" t="s">
        <v>139</v>
      </c>
      <c r="J4" s="15" t="s">
        <v>141</v>
      </c>
      <c r="K4" s="15" t="s">
        <v>199</v>
      </c>
      <c r="L4" s="15" t="s">
        <v>201</v>
      </c>
      <c r="M4" s="15">
        <v>11.465</v>
      </c>
      <c r="N4" s="15">
        <v>8.4849999999999994</v>
      </c>
      <c r="O4" s="15">
        <v>0.09</v>
      </c>
      <c r="P4" s="15">
        <v>9.3379999999999992</v>
      </c>
      <c r="Q4" s="15">
        <v>6.3460000000000001</v>
      </c>
      <c r="R4" s="15">
        <v>13.962999999999999</v>
      </c>
      <c r="S4" s="15">
        <v>2.9740000000000002</v>
      </c>
      <c r="T4" s="15">
        <v>12.481</v>
      </c>
      <c r="U4" s="15">
        <v>61.68</v>
      </c>
      <c r="V4" s="15">
        <v>8920</v>
      </c>
    </row>
    <row r="5" spans="1:22" x14ac:dyDescent="0.25">
      <c r="B5" s="15" t="s">
        <v>122</v>
      </c>
      <c r="C5" s="15" t="s">
        <v>159</v>
      </c>
      <c r="D5" s="15" t="s">
        <v>160</v>
      </c>
      <c r="E5" s="15">
        <v>2021</v>
      </c>
      <c r="F5" s="15" t="s">
        <v>162</v>
      </c>
      <c r="G5" s="15" t="s">
        <v>133</v>
      </c>
      <c r="H5" s="15" t="s">
        <v>136</v>
      </c>
      <c r="I5" s="15" t="s">
        <v>139</v>
      </c>
      <c r="J5" s="15" t="s">
        <v>141</v>
      </c>
      <c r="K5" s="15" t="s">
        <v>199</v>
      </c>
      <c r="L5" s="15" t="s">
        <v>202</v>
      </c>
      <c r="M5" s="15">
        <v>8.7200000000000006</v>
      </c>
      <c r="N5" s="15">
        <v>9.2870000000000008</v>
      </c>
      <c r="O5" s="15">
        <v>9.9000000000000005E-2</v>
      </c>
      <c r="P5" s="15">
        <v>7.38</v>
      </c>
      <c r="Q5" s="15">
        <v>5.1139999999999999</v>
      </c>
      <c r="R5" s="15">
        <v>10.590999999999999</v>
      </c>
      <c r="S5" s="15">
        <v>12.468</v>
      </c>
      <c r="T5" s="15">
        <v>3.2690000000000001</v>
      </c>
      <c r="U5" s="15">
        <v>118.916</v>
      </c>
      <c r="V5" s="15">
        <v>8740</v>
      </c>
    </row>
    <row r="6" spans="1:22" x14ac:dyDescent="0.25">
      <c r="B6" s="15" t="s">
        <v>122</v>
      </c>
      <c r="C6" s="15" t="s">
        <v>159</v>
      </c>
      <c r="D6" s="15" t="s">
        <v>160</v>
      </c>
      <c r="E6" s="15">
        <v>2021</v>
      </c>
      <c r="F6" s="15" t="s">
        <v>162</v>
      </c>
      <c r="G6" s="15" t="s">
        <v>133</v>
      </c>
      <c r="H6" s="15" t="s">
        <v>136</v>
      </c>
      <c r="I6" s="15" t="s">
        <v>139</v>
      </c>
      <c r="J6" s="15" t="s">
        <v>141</v>
      </c>
      <c r="K6" s="15" t="s">
        <v>199</v>
      </c>
      <c r="L6" s="15" t="s">
        <v>203</v>
      </c>
      <c r="M6" s="15">
        <v>7.9210000000000003</v>
      </c>
      <c r="N6" s="15">
        <v>11.661</v>
      </c>
      <c r="O6" s="15">
        <v>0.124</v>
      </c>
      <c r="P6" s="15">
        <v>6.7210000000000001</v>
      </c>
      <c r="Q6" s="15">
        <v>4.6520000000000001</v>
      </c>
      <c r="R6" s="15">
        <v>9.4760000000000009</v>
      </c>
      <c r="S6" s="15">
        <v>16.631</v>
      </c>
      <c r="T6" s="15">
        <v>0.56399999999999995</v>
      </c>
      <c r="U6" s="15">
        <v>176.62700000000001</v>
      </c>
      <c r="V6" s="15">
        <v>8780</v>
      </c>
    </row>
    <row r="7" spans="1:22" x14ac:dyDescent="0.25">
      <c r="B7" s="15" t="s">
        <v>122</v>
      </c>
      <c r="C7" s="15" t="s">
        <v>159</v>
      </c>
      <c r="D7" s="15" t="s">
        <v>160</v>
      </c>
      <c r="E7" s="15">
        <v>2021</v>
      </c>
      <c r="F7" s="15" t="s">
        <v>162</v>
      </c>
      <c r="G7" s="15" t="s">
        <v>133</v>
      </c>
      <c r="H7" s="15" t="s">
        <v>136</v>
      </c>
      <c r="I7" s="15" t="s">
        <v>139</v>
      </c>
      <c r="J7" s="15" t="s">
        <v>141</v>
      </c>
      <c r="K7" s="15" t="s">
        <v>199</v>
      </c>
      <c r="L7" s="15" t="s">
        <v>204</v>
      </c>
      <c r="M7" s="15">
        <v>7.9530000000000003</v>
      </c>
      <c r="N7" s="15">
        <v>14.76</v>
      </c>
      <c r="O7" s="15">
        <v>0.16700000000000001</v>
      </c>
      <c r="P7" s="15">
        <v>6.6</v>
      </c>
      <c r="Q7" s="15">
        <v>4.5279999999999996</v>
      </c>
      <c r="R7" s="15">
        <v>9.4589999999999996</v>
      </c>
      <c r="S7" s="15">
        <v>21.376999999999999</v>
      </c>
      <c r="T7" s="15">
        <v>0.14099999999999999</v>
      </c>
      <c r="U7" s="15">
        <v>276.23599999999999</v>
      </c>
      <c r="V7" s="15">
        <v>7780</v>
      </c>
    </row>
    <row r="8" spans="1:22" x14ac:dyDescent="0.25">
      <c r="B8" s="15" t="s">
        <v>122</v>
      </c>
      <c r="C8" s="15" t="s">
        <v>159</v>
      </c>
      <c r="D8" s="15" t="s">
        <v>160</v>
      </c>
      <c r="E8" s="15">
        <v>2021</v>
      </c>
      <c r="F8" s="15" t="s">
        <v>162</v>
      </c>
      <c r="G8" s="15" t="s">
        <v>133</v>
      </c>
      <c r="H8" s="15" t="s">
        <v>136</v>
      </c>
      <c r="I8" s="15" t="s">
        <v>139</v>
      </c>
      <c r="J8" s="15" t="s">
        <v>141</v>
      </c>
      <c r="K8" s="15" t="s">
        <v>199</v>
      </c>
      <c r="L8" s="15" t="s">
        <v>205</v>
      </c>
      <c r="M8" s="15">
        <v>10.196999999999999</v>
      </c>
      <c r="N8" s="15">
        <v>10.009</v>
      </c>
      <c r="O8" s="15">
        <v>0.106</v>
      </c>
      <c r="P8" s="15">
        <v>8.4730000000000008</v>
      </c>
      <c r="Q8" s="15">
        <v>5.7839999999999998</v>
      </c>
      <c r="R8" s="15">
        <v>12.433999999999999</v>
      </c>
      <c r="S8" s="15">
        <v>7.5170000000000003</v>
      </c>
      <c r="T8" s="15">
        <v>8.1180000000000003</v>
      </c>
      <c r="U8" s="15">
        <v>104.953</v>
      </c>
      <c r="V8" s="15">
        <v>8860</v>
      </c>
    </row>
    <row r="9" spans="1:22" x14ac:dyDescent="0.25">
      <c r="B9" s="15" t="s">
        <v>122</v>
      </c>
      <c r="C9" s="15" t="s">
        <v>159</v>
      </c>
      <c r="D9" s="15" t="s">
        <v>160</v>
      </c>
      <c r="E9" s="15">
        <v>2022</v>
      </c>
      <c r="F9" s="15" t="s">
        <v>162</v>
      </c>
      <c r="G9" s="15" t="s">
        <v>133</v>
      </c>
      <c r="H9" s="15" t="s">
        <v>136</v>
      </c>
      <c r="I9" s="15" t="s">
        <v>139</v>
      </c>
      <c r="J9" s="15" t="s">
        <v>141</v>
      </c>
      <c r="K9" s="15" t="s">
        <v>199</v>
      </c>
      <c r="L9" s="15" t="s">
        <v>200</v>
      </c>
      <c r="M9" s="15">
        <v>10.222</v>
      </c>
      <c r="N9" s="15">
        <v>8.6389999999999993</v>
      </c>
      <c r="O9" s="15">
        <v>0.1</v>
      </c>
      <c r="P9" s="15">
        <v>8.0280000000000005</v>
      </c>
      <c r="Q9" s="15">
        <v>5.3410000000000002</v>
      </c>
      <c r="R9" s="15">
        <v>12.166</v>
      </c>
      <c r="S9" s="15">
        <v>-1.627</v>
      </c>
      <c r="T9" s="15">
        <v>16.824999999999999</v>
      </c>
      <c r="U9" s="15">
        <v>32.945</v>
      </c>
      <c r="V9" s="15">
        <v>7390</v>
      </c>
    </row>
    <row r="10" spans="1:22" x14ac:dyDescent="0.25">
      <c r="B10" s="15" t="s">
        <v>122</v>
      </c>
      <c r="C10" s="15" t="s">
        <v>159</v>
      </c>
      <c r="D10" s="15" t="s">
        <v>160</v>
      </c>
      <c r="E10" s="15">
        <v>2022</v>
      </c>
      <c r="F10" s="15" t="s">
        <v>162</v>
      </c>
      <c r="G10" s="15" t="s">
        <v>133</v>
      </c>
      <c r="H10" s="15" t="s">
        <v>136</v>
      </c>
      <c r="I10" s="15" t="s">
        <v>139</v>
      </c>
      <c r="J10" s="15" t="s">
        <v>141</v>
      </c>
      <c r="K10" s="15" t="s">
        <v>199</v>
      </c>
      <c r="L10" s="15" t="s">
        <v>201</v>
      </c>
      <c r="M10" s="15">
        <v>9.8729999999999993</v>
      </c>
      <c r="N10" s="15">
        <v>7.0709999999999997</v>
      </c>
      <c r="O10" s="15">
        <v>7.5999999999999998E-2</v>
      </c>
      <c r="P10" s="15">
        <v>8.1620000000000008</v>
      </c>
      <c r="Q10" s="15">
        <v>5.5860000000000003</v>
      </c>
      <c r="R10" s="15">
        <v>11.951000000000001</v>
      </c>
      <c r="S10" s="15">
        <v>3.3490000000000002</v>
      </c>
      <c r="T10" s="15">
        <v>12.007</v>
      </c>
      <c r="U10" s="15">
        <v>60.835999999999999</v>
      </c>
      <c r="V10" s="15">
        <v>8700</v>
      </c>
    </row>
    <row r="11" spans="1:22" x14ac:dyDescent="0.25">
      <c r="B11" s="15" t="s">
        <v>122</v>
      </c>
      <c r="C11" s="15" t="s">
        <v>159</v>
      </c>
      <c r="D11" s="15" t="s">
        <v>160</v>
      </c>
      <c r="E11" s="15">
        <v>2022</v>
      </c>
      <c r="F11" s="15" t="s">
        <v>162</v>
      </c>
      <c r="G11" s="15" t="s">
        <v>133</v>
      </c>
      <c r="H11" s="15" t="s">
        <v>136</v>
      </c>
      <c r="I11" s="15" t="s">
        <v>139</v>
      </c>
      <c r="J11" s="15" t="s">
        <v>141</v>
      </c>
      <c r="K11" s="15" t="s">
        <v>199</v>
      </c>
      <c r="L11" s="15" t="s">
        <v>202</v>
      </c>
      <c r="M11" s="15">
        <v>7.726</v>
      </c>
      <c r="N11" s="15">
        <v>4.8940000000000001</v>
      </c>
      <c r="O11" s="15">
        <v>5.2999999999999999E-2</v>
      </c>
      <c r="P11" s="15">
        <v>6.6210000000000004</v>
      </c>
      <c r="Q11" s="15">
        <v>4.5759999999999996</v>
      </c>
      <c r="R11" s="15">
        <v>9.4559999999999995</v>
      </c>
      <c r="S11" s="15">
        <v>12.474</v>
      </c>
      <c r="T11" s="15">
        <v>3.2909999999999999</v>
      </c>
      <c r="U11" s="15">
        <v>139.47999999999999</v>
      </c>
      <c r="V11" s="15">
        <v>8430</v>
      </c>
    </row>
    <row r="12" spans="1:22" x14ac:dyDescent="0.25">
      <c r="B12" s="15" t="s">
        <v>122</v>
      </c>
      <c r="C12" s="15" t="s">
        <v>159</v>
      </c>
      <c r="D12" s="15" t="s">
        <v>160</v>
      </c>
      <c r="E12" s="15">
        <v>2022</v>
      </c>
      <c r="F12" s="15" t="s">
        <v>162</v>
      </c>
      <c r="G12" s="15" t="s">
        <v>133</v>
      </c>
      <c r="H12" s="15" t="s">
        <v>136</v>
      </c>
      <c r="I12" s="15" t="s">
        <v>139</v>
      </c>
      <c r="J12" s="15" t="s">
        <v>141</v>
      </c>
      <c r="K12" s="15" t="s">
        <v>199</v>
      </c>
      <c r="L12" s="15" t="s">
        <v>203</v>
      </c>
      <c r="M12" s="15">
        <v>7.0650000000000004</v>
      </c>
      <c r="N12" s="15">
        <v>4.3970000000000002</v>
      </c>
      <c r="O12" s="15">
        <v>4.8000000000000001E-2</v>
      </c>
      <c r="P12" s="15">
        <v>6.1180000000000003</v>
      </c>
      <c r="Q12" s="15">
        <v>4.2370000000000001</v>
      </c>
      <c r="R12" s="15">
        <v>8.6329999999999991</v>
      </c>
      <c r="S12" s="15">
        <v>17.039000000000001</v>
      </c>
      <c r="T12" s="15">
        <v>0.65300000000000002</v>
      </c>
      <c r="U12" s="15">
        <v>189.98699999999999</v>
      </c>
      <c r="V12" s="15">
        <v>8340</v>
      </c>
    </row>
    <row r="13" spans="1:22" x14ac:dyDescent="0.25">
      <c r="B13" s="15" t="s">
        <v>122</v>
      </c>
      <c r="C13" s="15" t="s">
        <v>159</v>
      </c>
      <c r="D13" s="15" t="s">
        <v>160</v>
      </c>
      <c r="E13" s="15">
        <v>2022</v>
      </c>
      <c r="F13" s="15" t="s">
        <v>162</v>
      </c>
      <c r="G13" s="15" t="s">
        <v>133</v>
      </c>
      <c r="H13" s="15" t="s">
        <v>136</v>
      </c>
      <c r="I13" s="15" t="s">
        <v>139</v>
      </c>
      <c r="J13" s="15" t="s">
        <v>141</v>
      </c>
      <c r="K13" s="15" t="s">
        <v>199</v>
      </c>
      <c r="L13" s="15" t="s">
        <v>204</v>
      </c>
      <c r="M13" s="15">
        <v>7.1210000000000004</v>
      </c>
      <c r="N13" s="15">
        <v>4.6970000000000001</v>
      </c>
      <c r="O13" s="15">
        <v>5.1999999999999998E-2</v>
      </c>
      <c r="P13" s="15">
        <v>6.1120000000000001</v>
      </c>
      <c r="Q13" s="15">
        <v>4.202</v>
      </c>
      <c r="R13" s="15">
        <v>8.7270000000000003</v>
      </c>
      <c r="S13" s="15">
        <v>21.584</v>
      </c>
      <c r="T13" s="15">
        <v>0.17899999999999999</v>
      </c>
      <c r="U13" s="15">
        <v>245.822</v>
      </c>
      <c r="V13" s="15">
        <v>8190</v>
      </c>
    </row>
    <row r="14" spans="1:22" x14ac:dyDescent="0.25">
      <c r="B14" s="15" t="s">
        <v>122</v>
      </c>
      <c r="C14" s="15" t="s">
        <v>159</v>
      </c>
      <c r="D14" s="15" t="s">
        <v>160</v>
      </c>
      <c r="E14" s="15">
        <v>2022</v>
      </c>
      <c r="F14" s="15" t="s">
        <v>162</v>
      </c>
      <c r="G14" s="15" t="s">
        <v>133</v>
      </c>
      <c r="H14" s="15" t="s">
        <v>136</v>
      </c>
      <c r="I14" s="15" t="s">
        <v>139</v>
      </c>
      <c r="J14" s="15" t="s">
        <v>141</v>
      </c>
      <c r="K14" s="15" t="s">
        <v>199</v>
      </c>
      <c r="L14" s="15" t="s">
        <v>205</v>
      </c>
      <c r="M14" s="15">
        <v>9.0370000000000008</v>
      </c>
      <c r="N14" s="15">
        <v>6.0209999999999999</v>
      </c>
      <c r="O14" s="15">
        <v>6.5000000000000002E-2</v>
      </c>
      <c r="P14" s="15">
        <v>7.6429999999999998</v>
      </c>
      <c r="Q14" s="15">
        <v>5.2309999999999999</v>
      </c>
      <c r="R14" s="15">
        <v>11.032</v>
      </c>
      <c r="S14" s="15">
        <v>7.6820000000000004</v>
      </c>
      <c r="T14" s="15">
        <v>7.89</v>
      </c>
      <c r="U14" s="15">
        <v>78.545000000000002</v>
      </c>
      <c r="V14" s="15">
        <v>8660</v>
      </c>
    </row>
    <row r="15" spans="1:22" x14ac:dyDescent="0.25">
      <c r="B15" s="15" t="s">
        <v>122</v>
      </c>
      <c r="C15" s="15" t="s">
        <v>159</v>
      </c>
      <c r="D15" s="15" t="s">
        <v>160</v>
      </c>
      <c r="E15" s="15">
        <v>2023</v>
      </c>
      <c r="F15" s="15" t="s">
        <v>162</v>
      </c>
      <c r="G15" s="15" t="s">
        <v>133</v>
      </c>
      <c r="H15" s="15" t="s">
        <v>136</v>
      </c>
      <c r="I15" s="15" t="s">
        <v>139</v>
      </c>
      <c r="J15" s="15" t="s">
        <v>141</v>
      </c>
      <c r="K15" s="15" t="s">
        <v>199</v>
      </c>
      <c r="L15" s="15" t="s">
        <v>200</v>
      </c>
      <c r="M15" s="15">
        <v>9.9749999999999996</v>
      </c>
      <c r="N15" s="15">
        <v>8.0030000000000001</v>
      </c>
      <c r="O15" s="15">
        <v>9.5000000000000001E-2</v>
      </c>
      <c r="P15" s="15">
        <v>7.9989999999999997</v>
      </c>
      <c r="Q15" s="15">
        <v>5.2569999999999997</v>
      </c>
      <c r="R15" s="15">
        <v>12.021000000000001</v>
      </c>
      <c r="S15" s="15">
        <v>-1.026</v>
      </c>
      <c r="T15" s="15">
        <v>16.146999999999998</v>
      </c>
      <c r="U15" s="15">
        <v>46.12</v>
      </c>
      <c r="V15" s="15">
        <v>7110</v>
      </c>
    </row>
    <row r="16" spans="1:22" x14ac:dyDescent="0.25">
      <c r="B16" s="15" t="s">
        <v>122</v>
      </c>
      <c r="C16" s="15" t="s">
        <v>159</v>
      </c>
      <c r="D16" s="15" t="s">
        <v>160</v>
      </c>
      <c r="E16" s="15">
        <v>2023</v>
      </c>
      <c r="F16" s="15" t="s">
        <v>162</v>
      </c>
      <c r="G16" s="15" t="s">
        <v>133</v>
      </c>
      <c r="H16" s="15" t="s">
        <v>136</v>
      </c>
      <c r="I16" s="15" t="s">
        <v>139</v>
      </c>
      <c r="J16" s="15" t="s">
        <v>141</v>
      </c>
      <c r="K16" s="15" t="s">
        <v>199</v>
      </c>
      <c r="L16" s="15" t="s">
        <v>201</v>
      </c>
      <c r="M16" s="15">
        <v>9.3350000000000009</v>
      </c>
      <c r="N16" s="15">
        <v>6.9109999999999996</v>
      </c>
      <c r="O16" s="15">
        <v>7.5999999999999998E-2</v>
      </c>
      <c r="P16" s="15">
        <v>7.66</v>
      </c>
      <c r="Q16" s="15">
        <v>5.1829999999999998</v>
      </c>
      <c r="R16" s="15">
        <v>11.279</v>
      </c>
      <c r="S16" s="15">
        <v>3.1429999999999998</v>
      </c>
      <c r="T16" s="15">
        <v>12.308999999999999</v>
      </c>
      <c r="U16" s="15">
        <v>60.024999999999999</v>
      </c>
      <c r="V16" s="15">
        <v>8170</v>
      </c>
    </row>
    <row r="17" spans="2:22" x14ac:dyDescent="0.25">
      <c r="B17" s="15" t="s">
        <v>122</v>
      </c>
      <c r="C17" s="15" t="s">
        <v>159</v>
      </c>
      <c r="D17" s="15" t="s">
        <v>160</v>
      </c>
      <c r="E17" s="15">
        <v>2023</v>
      </c>
      <c r="F17" s="15" t="s">
        <v>162</v>
      </c>
      <c r="G17" s="15" t="s">
        <v>133</v>
      </c>
      <c r="H17" s="15" t="s">
        <v>136</v>
      </c>
      <c r="I17" s="15" t="s">
        <v>139</v>
      </c>
      <c r="J17" s="15" t="s">
        <v>141</v>
      </c>
      <c r="K17" s="15" t="s">
        <v>199</v>
      </c>
      <c r="L17" s="15" t="s">
        <v>202</v>
      </c>
      <c r="M17" s="15">
        <v>7.62</v>
      </c>
      <c r="N17" s="15">
        <v>4.8630000000000004</v>
      </c>
      <c r="O17" s="15">
        <v>5.7000000000000002E-2</v>
      </c>
      <c r="P17" s="15">
        <v>6.524</v>
      </c>
      <c r="Q17" s="15">
        <v>4.468</v>
      </c>
      <c r="R17" s="15">
        <v>9.3670000000000009</v>
      </c>
      <c r="S17" s="15">
        <v>12.33</v>
      </c>
      <c r="T17" s="15">
        <v>3.3919999999999999</v>
      </c>
      <c r="U17" s="15">
        <v>140.91300000000001</v>
      </c>
      <c r="V17" s="15">
        <v>7320</v>
      </c>
    </row>
    <row r="18" spans="2:22" x14ac:dyDescent="0.25">
      <c r="B18" s="15" t="s">
        <v>122</v>
      </c>
      <c r="C18" s="15" t="s">
        <v>159</v>
      </c>
      <c r="D18" s="15" t="s">
        <v>160</v>
      </c>
      <c r="E18" s="15">
        <v>2023</v>
      </c>
      <c r="F18" s="15" t="s">
        <v>162</v>
      </c>
      <c r="G18" s="15" t="s">
        <v>133</v>
      </c>
      <c r="H18" s="15" t="s">
        <v>136</v>
      </c>
      <c r="I18" s="15" t="s">
        <v>139</v>
      </c>
      <c r="J18" s="15" t="s">
        <v>141</v>
      </c>
      <c r="K18" s="15" t="s">
        <v>199</v>
      </c>
      <c r="L18" s="15" t="s">
        <v>203</v>
      </c>
      <c r="M18" s="15">
        <v>6.9610000000000003</v>
      </c>
      <c r="N18" s="15">
        <v>4.4130000000000003</v>
      </c>
      <c r="O18" s="15">
        <v>5.1999999999999998E-2</v>
      </c>
      <c r="P18" s="15">
        <v>5.9909999999999997</v>
      </c>
      <c r="Q18" s="15">
        <v>4.1459999999999999</v>
      </c>
      <c r="R18" s="15">
        <v>8.5579999999999998</v>
      </c>
      <c r="S18" s="15">
        <v>17.097000000000001</v>
      </c>
      <c r="T18" s="15">
        <v>0.52</v>
      </c>
      <c r="U18" s="15">
        <v>178.244</v>
      </c>
      <c r="V18" s="15">
        <v>7300</v>
      </c>
    </row>
    <row r="19" spans="2:22" x14ac:dyDescent="0.25">
      <c r="B19" s="15" t="s">
        <v>122</v>
      </c>
      <c r="C19" s="15" t="s">
        <v>159</v>
      </c>
      <c r="D19" s="15" t="s">
        <v>160</v>
      </c>
      <c r="E19" s="15">
        <v>2023</v>
      </c>
      <c r="F19" s="15" t="s">
        <v>162</v>
      </c>
      <c r="G19" s="15" t="s">
        <v>133</v>
      </c>
      <c r="H19" s="15" t="s">
        <v>136</v>
      </c>
      <c r="I19" s="15" t="s">
        <v>139</v>
      </c>
      <c r="J19" s="15" t="s">
        <v>141</v>
      </c>
      <c r="K19" s="15" t="s">
        <v>199</v>
      </c>
      <c r="L19" s="15" t="s">
        <v>204</v>
      </c>
      <c r="M19" s="15">
        <v>7.0030000000000001</v>
      </c>
      <c r="N19" s="15">
        <v>4.8369999999999997</v>
      </c>
      <c r="O19" s="15">
        <v>5.8000000000000003E-2</v>
      </c>
      <c r="P19" s="15">
        <v>5.9279999999999999</v>
      </c>
      <c r="Q19" s="15">
        <v>4.0540000000000003</v>
      </c>
      <c r="R19" s="15">
        <v>8.6340000000000003</v>
      </c>
      <c r="S19" s="15">
        <v>21.004999999999999</v>
      </c>
      <c r="T19" s="15">
        <v>0.113</v>
      </c>
      <c r="U19" s="15">
        <v>231.31899999999999</v>
      </c>
      <c r="V19" s="15">
        <v>6900</v>
      </c>
    </row>
    <row r="20" spans="2:22" x14ac:dyDescent="0.25">
      <c r="B20" s="15" t="s">
        <v>122</v>
      </c>
      <c r="C20" s="15" t="s">
        <v>159</v>
      </c>
      <c r="D20" s="15" t="s">
        <v>160</v>
      </c>
      <c r="E20" s="15">
        <v>2023</v>
      </c>
      <c r="F20" s="15" t="s">
        <v>162</v>
      </c>
      <c r="G20" s="15" t="s">
        <v>133</v>
      </c>
      <c r="H20" s="15" t="s">
        <v>136</v>
      </c>
      <c r="I20" s="15" t="s">
        <v>139</v>
      </c>
      <c r="J20" s="15" t="s">
        <v>141</v>
      </c>
      <c r="K20" s="15" t="s">
        <v>199</v>
      </c>
      <c r="L20" s="15" t="s">
        <v>205</v>
      </c>
      <c r="M20" s="15">
        <v>8.6839999999999993</v>
      </c>
      <c r="N20" s="15">
        <v>5.8230000000000004</v>
      </c>
      <c r="O20" s="15">
        <v>6.5000000000000002E-2</v>
      </c>
      <c r="P20" s="15">
        <v>7.2990000000000004</v>
      </c>
      <c r="Q20" s="15">
        <v>4.9809999999999999</v>
      </c>
      <c r="R20" s="15">
        <v>10.664</v>
      </c>
      <c r="S20" s="15">
        <v>7.7839999999999998</v>
      </c>
      <c r="T20" s="15">
        <v>7.7690000000000001</v>
      </c>
      <c r="U20" s="15">
        <v>72.100999999999999</v>
      </c>
      <c r="V20" s="15">
        <v>8040</v>
      </c>
    </row>
    <row r="21" spans="2:22" x14ac:dyDescent="0.25">
      <c r="B21" s="15" t="s">
        <v>136</v>
      </c>
      <c r="C21" s="15" t="s">
        <v>159</v>
      </c>
      <c r="D21" s="15" t="s">
        <v>160</v>
      </c>
      <c r="E21" s="15">
        <v>2021</v>
      </c>
      <c r="F21" s="15" t="s">
        <v>162</v>
      </c>
      <c r="G21" s="15" t="s">
        <v>133</v>
      </c>
      <c r="H21" s="15" t="s">
        <v>136</v>
      </c>
      <c r="I21" s="15" t="s">
        <v>139</v>
      </c>
      <c r="J21" s="15" t="s">
        <v>141</v>
      </c>
      <c r="K21" s="15" t="s">
        <v>199</v>
      </c>
      <c r="L21" s="15" t="s">
        <v>200</v>
      </c>
      <c r="M21" s="15">
        <v>99.265000000000001</v>
      </c>
      <c r="N21" s="15">
        <v>54.341999999999999</v>
      </c>
      <c r="O21" s="15">
        <v>0.65300000000000002</v>
      </c>
      <c r="P21" s="15">
        <v>90.944999999999993</v>
      </c>
      <c r="Q21" s="15">
        <v>63.604999999999997</v>
      </c>
      <c r="R21" s="15">
        <v>124.229</v>
      </c>
      <c r="S21" s="15">
        <v>-1.0660000000000001</v>
      </c>
      <c r="T21" s="15">
        <v>16.513999999999999</v>
      </c>
      <c r="U21" s="15">
        <v>58.43</v>
      </c>
      <c r="V21" s="15">
        <v>6920</v>
      </c>
    </row>
    <row r="22" spans="2:22" x14ac:dyDescent="0.25">
      <c r="B22" s="15" t="s">
        <v>136</v>
      </c>
      <c r="C22" s="15" t="s">
        <v>159</v>
      </c>
      <c r="D22" s="15" t="s">
        <v>160</v>
      </c>
      <c r="E22" s="15">
        <v>2021</v>
      </c>
      <c r="F22" s="15" t="s">
        <v>162</v>
      </c>
      <c r="G22" s="15" t="s">
        <v>133</v>
      </c>
      <c r="H22" s="15" t="s">
        <v>136</v>
      </c>
      <c r="I22" s="15" t="s">
        <v>139</v>
      </c>
      <c r="J22" s="15" t="s">
        <v>141</v>
      </c>
      <c r="K22" s="15" t="s">
        <v>199</v>
      </c>
      <c r="L22" s="15" t="s">
        <v>201</v>
      </c>
      <c r="M22" s="15">
        <v>77.542000000000002</v>
      </c>
      <c r="N22" s="15">
        <v>42.406999999999996</v>
      </c>
      <c r="O22" s="15">
        <v>0.48599999999999999</v>
      </c>
      <c r="P22" s="15">
        <v>70.951999999999998</v>
      </c>
      <c r="Q22" s="15">
        <v>49.302</v>
      </c>
      <c r="R22" s="15">
        <v>97.462000000000003</v>
      </c>
      <c r="S22" s="15">
        <v>2.976</v>
      </c>
      <c r="T22" s="15">
        <v>12.476000000000001</v>
      </c>
      <c r="U22" s="15">
        <v>61.728000000000002</v>
      </c>
      <c r="V22" s="15">
        <v>7600</v>
      </c>
    </row>
    <row r="23" spans="2:22" x14ac:dyDescent="0.25">
      <c r="B23" s="15" t="s">
        <v>136</v>
      </c>
      <c r="C23" s="15" t="s">
        <v>159</v>
      </c>
      <c r="D23" s="15" t="s">
        <v>160</v>
      </c>
      <c r="E23" s="15">
        <v>2021</v>
      </c>
      <c r="F23" s="15" t="s">
        <v>162</v>
      </c>
      <c r="G23" s="15" t="s">
        <v>133</v>
      </c>
      <c r="H23" s="15" t="s">
        <v>136</v>
      </c>
      <c r="I23" s="15" t="s">
        <v>139</v>
      </c>
      <c r="J23" s="15" t="s">
        <v>141</v>
      </c>
      <c r="K23" s="15" t="s">
        <v>199</v>
      </c>
      <c r="L23" s="15" t="s">
        <v>202</v>
      </c>
      <c r="M23" s="15">
        <v>24.946000000000002</v>
      </c>
      <c r="N23" s="15">
        <v>17.792000000000002</v>
      </c>
      <c r="O23" s="15">
        <v>0.20799999999999999</v>
      </c>
      <c r="P23" s="15">
        <v>21.161999999999999</v>
      </c>
      <c r="Q23" s="15">
        <v>13.114000000000001</v>
      </c>
      <c r="R23" s="15">
        <v>31.971</v>
      </c>
      <c r="S23" s="15">
        <v>12.458</v>
      </c>
      <c r="T23" s="15">
        <v>3.2759999999999998</v>
      </c>
      <c r="U23" s="15">
        <v>119.008</v>
      </c>
      <c r="V23" s="15">
        <v>7330</v>
      </c>
    </row>
    <row r="24" spans="2:22" x14ac:dyDescent="0.25">
      <c r="B24" s="15" t="s">
        <v>136</v>
      </c>
      <c r="C24" s="15" t="s">
        <v>159</v>
      </c>
      <c r="D24" s="15" t="s">
        <v>160</v>
      </c>
      <c r="E24" s="15">
        <v>2021</v>
      </c>
      <c r="F24" s="15" t="s">
        <v>162</v>
      </c>
      <c r="G24" s="15" t="s">
        <v>133</v>
      </c>
      <c r="H24" s="15" t="s">
        <v>136</v>
      </c>
      <c r="I24" s="15" t="s">
        <v>139</v>
      </c>
      <c r="J24" s="15" t="s">
        <v>141</v>
      </c>
      <c r="K24" s="15" t="s">
        <v>199</v>
      </c>
      <c r="L24" s="15" t="s">
        <v>203</v>
      </c>
      <c r="M24" s="15">
        <v>9.0210000000000008</v>
      </c>
      <c r="N24" s="15">
        <v>8.1679999999999993</v>
      </c>
      <c r="O24" s="15">
        <v>9.5000000000000001E-2</v>
      </c>
      <c r="P24" s="15">
        <v>7.1029999999999998</v>
      </c>
      <c r="Q24" s="15">
        <v>4.1959999999999997</v>
      </c>
      <c r="R24" s="15">
        <v>11.369</v>
      </c>
      <c r="S24" s="15">
        <v>16.645</v>
      </c>
      <c r="T24" s="15">
        <v>0.56000000000000005</v>
      </c>
      <c r="U24" s="15">
        <v>176.679</v>
      </c>
      <c r="V24" s="15">
        <v>7370</v>
      </c>
    </row>
    <row r="25" spans="2:22" x14ac:dyDescent="0.25">
      <c r="B25" s="15" t="s">
        <v>136</v>
      </c>
      <c r="C25" s="15" t="s">
        <v>159</v>
      </c>
      <c r="D25" s="15" t="s">
        <v>160</v>
      </c>
      <c r="E25" s="15">
        <v>2021</v>
      </c>
      <c r="F25" s="15" t="s">
        <v>162</v>
      </c>
      <c r="G25" s="15" t="s">
        <v>133</v>
      </c>
      <c r="H25" s="15" t="s">
        <v>136</v>
      </c>
      <c r="I25" s="15" t="s">
        <v>139</v>
      </c>
      <c r="J25" s="15" t="s">
        <v>141</v>
      </c>
      <c r="K25" s="15" t="s">
        <v>199</v>
      </c>
      <c r="L25" s="15" t="s">
        <v>204</v>
      </c>
      <c r="M25" s="15">
        <v>6.7240000000000002</v>
      </c>
      <c r="N25" s="15">
        <v>15.01</v>
      </c>
      <c r="O25" s="15">
        <v>0.184</v>
      </c>
      <c r="P25" s="15">
        <v>5.008</v>
      </c>
      <c r="Q25" s="15">
        <v>2.7429999999999999</v>
      </c>
      <c r="R25" s="15">
        <v>8.3800000000000008</v>
      </c>
      <c r="S25" s="15">
        <v>21.387</v>
      </c>
      <c r="T25" s="15">
        <v>0.13800000000000001</v>
      </c>
      <c r="U25" s="15">
        <v>276.11500000000001</v>
      </c>
      <c r="V25" s="15">
        <v>6630</v>
      </c>
    </row>
    <row r="26" spans="2:22" x14ac:dyDescent="0.25">
      <c r="B26" s="15" t="s">
        <v>136</v>
      </c>
      <c r="C26" s="15" t="s">
        <v>159</v>
      </c>
      <c r="D26" s="15" t="s">
        <v>160</v>
      </c>
      <c r="E26" s="15">
        <v>2021</v>
      </c>
      <c r="F26" s="15" t="s">
        <v>162</v>
      </c>
      <c r="G26" s="15" t="s">
        <v>133</v>
      </c>
      <c r="H26" s="15" t="s">
        <v>136</v>
      </c>
      <c r="I26" s="15" t="s">
        <v>139</v>
      </c>
      <c r="J26" s="15" t="s">
        <v>141</v>
      </c>
      <c r="K26" s="15" t="s">
        <v>199</v>
      </c>
      <c r="L26" s="15" t="s">
        <v>205</v>
      </c>
      <c r="M26" s="15">
        <v>51.817</v>
      </c>
      <c r="N26" s="15">
        <v>30.507999999999999</v>
      </c>
      <c r="O26" s="15">
        <v>0.35099999999999998</v>
      </c>
      <c r="P26" s="15">
        <v>46.676000000000002</v>
      </c>
      <c r="Q26" s="15">
        <v>31.463999999999999</v>
      </c>
      <c r="R26" s="15">
        <v>65.578000000000003</v>
      </c>
      <c r="S26" s="15">
        <v>7.5170000000000003</v>
      </c>
      <c r="T26" s="15">
        <v>8.1170000000000009</v>
      </c>
      <c r="U26" s="15">
        <v>105.41800000000001</v>
      </c>
      <c r="V26" s="15">
        <v>7540</v>
      </c>
    </row>
    <row r="27" spans="2:22" x14ac:dyDescent="0.25">
      <c r="B27" s="15" t="s">
        <v>136</v>
      </c>
      <c r="C27" s="15" t="s">
        <v>159</v>
      </c>
      <c r="D27" s="15" t="s">
        <v>160</v>
      </c>
      <c r="E27" s="15">
        <v>2022</v>
      </c>
      <c r="F27" s="15" t="s">
        <v>162</v>
      </c>
      <c r="G27" s="15" t="s">
        <v>133</v>
      </c>
      <c r="H27" s="15" t="s">
        <v>136</v>
      </c>
      <c r="I27" s="15" t="s">
        <v>139</v>
      </c>
      <c r="J27" s="15" t="s">
        <v>141</v>
      </c>
      <c r="K27" s="15" t="s">
        <v>199</v>
      </c>
      <c r="L27" s="15" t="s">
        <v>200</v>
      </c>
      <c r="M27" s="15">
        <v>82.787000000000006</v>
      </c>
      <c r="N27" s="15">
        <v>48.064999999999998</v>
      </c>
      <c r="O27" s="15">
        <v>0.61699999999999999</v>
      </c>
      <c r="P27" s="15">
        <v>75.915999999999997</v>
      </c>
      <c r="Q27" s="15">
        <v>51.024000000000001</v>
      </c>
      <c r="R27" s="15">
        <v>105.554</v>
      </c>
      <c r="S27" s="15">
        <v>-1.623</v>
      </c>
      <c r="T27" s="15">
        <v>16.821000000000002</v>
      </c>
      <c r="U27" s="15">
        <v>33.054000000000002</v>
      </c>
      <c r="V27" s="15">
        <v>6060</v>
      </c>
    </row>
    <row r="28" spans="2:22" x14ac:dyDescent="0.25">
      <c r="B28" s="15" t="s">
        <v>136</v>
      </c>
      <c r="C28" s="15" t="s">
        <v>159</v>
      </c>
      <c r="D28" s="15" t="s">
        <v>160</v>
      </c>
      <c r="E28" s="15">
        <v>2022</v>
      </c>
      <c r="F28" s="15" t="s">
        <v>162</v>
      </c>
      <c r="G28" s="15" t="s">
        <v>133</v>
      </c>
      <c r="H28" s="15" t="s">
        <v>136</v>
      </c>
      <c r="I28" s="15" t="s">
        <v>139</v>
      </c>
      <c r="J28" s="15" t="s">
        <v>141</v>
      </c>
      <c r="K28" s="15" t="s">
        <v>199</v>
      </c>
      <c r="L28" s="15" t="s">
        <v>201</v>
      </c>
      <c r="M28" s="15">
        <v>68.087000000000003</v>
      </c>
      <c r="N28" s="15">
        <v>38.670999999999999</v>
      </c>
      <c r="O28" s="15">
        <v>0.45600000000000002</v>
      </c>
      <c r="P28" s="15">
        <v>61.962000000000003</v>
      </c>
      <c r="Q28" s="15">
        <v>42.393999999999998</v>
      </c>
      <c r="R28" s="15">
        <v>86.046000000000006</v>
      </c>
      <c r="S28" s="15">
        <v>3.347</v>
      </c>
      <c r="T28" s="15">
        <v>12.005000000000001</v>
      </c>
      <c r="U28" s="15">
        <v>60.76</v>
      </c>
      <c r="V28" s="15">
        <v>7200</v>
      </c>
    </row>
    <row r="29" spans="2:22" x14ac:dyDescent="0.25">
      <c r="B29" s="15" t="s">
        <v>136</v>
      </c>
      <c r="C29" s="15" t="s">
        <v>159</v>
      </c>
      <c r="D29" s="15" t="s">
        <v>160</v>
      </c>
      <c r="E29" s="15">
        <v>2022</v>
      </c>
      <c r="F29" s="15" t="s">
        <v>162</v>
      </c>
      <c r="G29" s="15" t="s">
        <v>133</v>
      </c>
      <c r="H29" s="15" t="s">
        <v>136</v>
      </c>
      <c r="I29" s="15" t="s">
        <v>139</v>
      </c>
      <c r="J29" s="15" t="s">
        <v>141</v>
      </c>
      <c r="K29" s="15" t="s">
        <v>199</v>
      </c>
      <c r="L29" s="15" t="s">
        <v>202</v>
      </c>
      <c r="M29" s="15">
        <v>18.721</v>
      </c>
      <c r="N29" s="15">
        <v>14.081</v>
      </c>
      <c r="O29" s="15">
        <v>0.16900000000000001</v>
      </c>
      <c r="P29" s="15">
        <v>15.472</v>
      </c>
      <c r="Q29" s="15">
        <v>9.3079999999999998</v>
      </c>
      <c r="R29" s="15">
        <v>24.234999999999999</v>
      </c>
      <c r="S29" s="15">
        <v>12.478999999999999</v>
      </c>
      <c r="T29" s="15">
        <v>3.2850000000000001</v>
      </c>
      <c r="U29" s="15">
        <v>137.86699999999999</v>
      </c>
      <c r="V29" s="15">
        <v>6940</v>
      </c>
    </row>
    <row r="30" spans="2:22" x14ac:dyDescent="0.25">
      <c r="B30" s="15" t="s">
        <v>136</v>
      </c>
      <c r="C30" s="15" t="s">
        <v>159</v>
      </c>
      <c r="D30" s="15" t="s">
        <v>160</v>
      </c>
      <c r="E30" s="15">
        <v>2022</v>
      </c>
      <c r="F30" s="15" t="s">
        <v>162</v>
      </c>
      <c r="G30" s="15" t="s">
        <v>133</v>
      </c>
      <c r="H30" s="15" t="s">
        <v>136</v>
      </c>
      <c r="I30" s="15" t="s">
        <v>139</v>
      </c>
      <c r="J30" s="15" t="s">
        <v>141</v>
      </c>
      <c r="K30" s="15" t="s">
        <v>199</v>
      </c>
      <c r="L30" s="15" t="s">
        <v>203</v>
      </c>
      <c r="M30" s="15">
        <v>7.125</v>
      </c>
      <c r="N30" s="15">
        <v>6.5019999999999998</v>
      </c>
      <c r="O30" s="15">
        <v>7.9000000000000001E-2</v>
      </c>
      <c r="P30" s="15">
        <v>5.601</v>
      </c>
      <c r="Q30" s="15">
        <v>3.2949999999999999</v>
      </c>
      <c r="R30" s="15">
        <v>9.08</v>
      </c>
      <c r="S30" s="15">
        <v>17.039000000000001</v>
      </c>
      <c r="T30" s="15">
        <v>0.64800000000000002</v>
      </c>
      <c r="U30" s="15">
        <v>187.88</v>
      </c>
      <c r="V30" s="15">
        <v>6820</v>
      </c>
    </row>
    <row r="31" spans="2:22" x14ac:dyDescent="0.25">
      <c r="B31" s="15" t="s">
        <v>136</v>
      </c>
      <c r="C31" s="15" t="s">
        <v>159</v>
      </c>
      <c r="D31" s="15" t="s">
        <v>160</v>
      </c>
      <c r="E31" s="15">
        <v>2022</v>
      </c>
      <c r="F31" s="15" t="s">
        <v>162</v>
      </c>
      <c r="G31" s="15" t="s">
        <v>133</v>
      </c>
      <c r="H31" s="15" t="s">
        <v>136</v>
      </c>
      <c r="I31" s="15" t="s">
        <v>139</v>
      </c>
      <c r="J31" s="15" t="s">
        <v>141</v>
      </c>
      <c r="K31" s="15" t="s">
        <v>199</v>
      </c>
      <c r="L31" s="15" t="s">
        <v>204</v>
      </c>
      <c r="M31" s="15">
        <v>5.4619999999999997</v>
      </c>
      <c r="N31" s="15">
        <v>5.1959999999999997</v>
      </c>
      <c r="O31" s="15">
        <v>6.3E-2</v>
      </c>
      <c r="P31" s="15">
        <v>4.2809999999999997</v>
      </c>
      <c r="Q31" s="15">
        <v>2.4039999999999999</v>
      </c>
      <c r="R31" s="15">
        <v>7.0679999999999996</v>
      </c>
      <c r="S31" s="15">
        <v>21.597999999999999</v>
      </c>
      <c r="T31" s="15">
        <v>0.17799999999999999</v>
      </c>
      <c r="U31" s="15">
        <v>245.131</v>
      </c>
      <c r="V31" s="15">
        <v>6720</v>
      </c>
    </row>
    <row r="32" spans="2:22" x14ac:dyDescent="0.25">
      <c r="B32" s="15" t="s">
        <v>136</v>
      </c>
      <c r="C32" s="15" t="s">
        <v>159</v>
      </c>
      <c r="D32" s="15" t="s">
        <v>160</v>
      </c>
      <c r="E32" s="15">
        <v>2022</v>
      </c>
      <c r="F32" s="15" t="s">
        <v>162</v>
      </c>
      <c r="G32" s="15" t="s">
        <v>133</v>
      </c>
      <c r="H32" s="15" t="s">
        <v>136</v>
      </c>
      <c r="I32" s="15" t="s">
        <v>139</v>
      </c>
      <c r="J32" s="15" t="s">
        <v>141</v>
      </c>
      <c r="K32" s="15" t="s">
        <v>199</v>
      </c>
      <c r="L32" s="15" t="s">
        <v>205</v>
      </c>
      <c r="M32" s="15">
        <v>47.997999999999998</v>
      </c>
      <c r="N32" s="15">
        <v>28.49</v>
      </c>
      <c r="O32" s="15">
        <v>0.33700000000000002</v>
      </c>
      <c r="P32" s="15">
        <v>43.173000000000002</v>
      </c>
      <c r="Q32" s="15">
        <v>28.739000000000001</v>
      </c>
      <c r="R32" s="15">
        <v>61.261000000000003</v>
      </c>
      <c r="S32" s="15">
        <v>7.6870000000000003</v>
      </c>
      <c r="T32" s="15">
        <v>7.8840000000000003</v>
      </c>
      <c r="U32" s="15">
        <v>78.620999999999995</v>
      </c>
      <c r="V32" s="15">
        <v>7140</v>
      </c>
    </row>
    <row r="33" spans="2:22" x14ac:dyDescent="0.25">
      <c r="B33" s="15" t="s">
        <v>136</v>
      </c>
      <c r="C33" s="15" t="s">
        <v>159</v>
      </c>
      <c r="D33" s="15" t="s">
        <v>160</v>
      </c>
      <c r="E33" s="15">
        <v>2023</v>
      </c>
      <c r="F33" s="15" t="s">
        <v>162</v>
      </c>
      <c r="G33" s="15" t="s">
        <v>133</v>
      </c>
      <c r="H33" s="15" t="s">
        <v>136</v>
      </c>
      <c r="I33" s="15" t="s">
        <v>139</v>
      </c>
      <c r="J33" s="15" t="s">
        <v>141</v>
      </c>
      <c r="K33" s="15" t="s">
        <v>199</v>
      </c>
      <c r="L33" s="15" t="s">
        <v>200</v>
      </c>
      <c r="M33" s="15">
        <v>78.623999999999995</v>
      </c>
      <c r="N33" s="15">
        <v>45.722999999999999</v>
      </c>
      <c r="O33" s="15">
        <v>0.59599999999999997</v>
      </c>
      <c r="P33" s="15">
        <v>71.188999999999993</v>
      </c>
      <c r="Q33" s="15">
        <v>48.494</v>
      </c>
      <c r="R33" s="15">
        <v>100.38500000000001</v>
      </c>
      <c r="S33" s="15">
        <v>-1.0209999999999999</v>
      </c>
      <c r="T33" s="15">
        <v>16.143000000000001</v>
      </c>
      <c r="U33" s="15">
        <v>45.826000000000001</v>
      </c>
      <c r="V33" s="15">
        <v>5880</v>
      </c>
    </row>
    <row r="34" spans="2:22" x14ac:dyDescent="0.25">
      <c r="B34" s="15" t="s">
        <v>136</v>
      </c>
      <c r="C34" s="15" t="s">
        <v>159</v>
      </c>
      <c r="D34" s="15" t="s">
        <v>160</v>
      </c>
      <c r="E34" s="15">
        <v>2023</v>
      </c>
      <c r="F34" s="15" t="s">
        <v>162</v>
      </c>
      <c r="G34" s="15" t="s">
        <v>133</v>
      </c>
      <c r="H34" s="15" t="s">
        <v>136</v>
      </c>
      <c r="I34" s="15" t="s">
        <v>139</v>
      </c>
      <c r="J34" s="15" t="s">
        <v>141</v>
      </c>
      <c r="K34" s="15" t="s">
        <v>199</v>
      </c>
      <c r="L34" s="15" t="s">
        <v>201</v>
      </c>
      <c r="M34" s="15">
        <v>62.884</v>
      </c>
      <c r="N34" s="15">
        <v>36.511000000000003</v>
      </c>
      <c r="O34" s="15">
        <v>0.44500000000000001</v>
      </c>
      <c r="P34" s="15">
        <v>57.094999999999999</v>
      </c>
      <c r="Q34" s="15">
        <v>38.341999999999999</v>
      </c>
      <c r="R34" s="15">
        <v>80.335999999999999</v>
      </c>
      <c r="S34" s="15">
        <v>3.1480000000000001</v>
      </c>
      <c r="T34" s="15">
        <v>12.302</v>
      </c>
      <c r="U34" s="15">
        <v>60.204000000000001</v>
      </c>
      <c r="V34" s="15">
        <v>6730</v>
      </c>
    </row>
    <row r="35" spans="2:22" x14ac:dyDescent="0.25">
      <c r="B35" s="15" t="s">
        <v>136</v>
      </c>
      <c r="C35" s="15" t="s">
        <v>159</v>
      </c>
      <c r="D35" s="15" t="s">
        <v>160</v>
      </c>
      <c r="E35" s="15">
        <v>2023</v>
      </c>
      <c r="F35" s="15" t="s">
        <v>162</v>
      </c>
      <c r="G35" s="15" t="s">
        <v>133</v>
      </c>
      <c r="H35" s="15" t="s">
        <v>136</v>
      </c>
      <c r="I35" s="15" t="s">
        <v>139</v>
      </c>
      <c r="J35" s="15" t="s">
        <v>141</v>
      </c>
      <c r="K35" s="15" t="s">
        <v>199</v>
      </c>
      <c r="L35" s="15" t="s">
        <v>202</v>
      </c>
      <c r="M35" s="15">
        <v>19.949000000000002</v>
      </c>
      <c r="N35" s="15">
        <v>14.585000000000001</v>
      </c>
      <c r="O35" s="15">
        <v>0.17899999999999999</v>
      </c>
      <c r="P35" s="15">
        <v>16.533999999999999</v>
      </c>
      <c r="Q35" s="15">
        <v>10.127000000000001</v>
      </c>
      <c r="R35" s="15">
        <v>25.853000000000002</v>
      </c>
      <c r="S35" s="15">
        <v>12.327999999999999</v>
      </c>
      <c r="T35" s="15">
        <v>3.395</v>
      </c>
      <c r="U35" s="15">
        <v>140.90700000000001</v>
      </c>
      <c r="V35" s="15">
        <v>6620</v>
      </c>
    </row>
    <row r="36" spans="2:22" x14ac:dyDescent="0.25">
      <c r="B36" s="15" t="s">
        <v>136</v>
      </c>
      <c r="C36" s="15" t="s">
        <v>159</v>
      </c>
      <c r="D36" s="15" t="s">
        <v>160</v>
      </c>
      <c r="E36" s="15">
        <v>2023</v>
      </c>
      <c r="F36" s="15" t="s">
        <v>162</v>
      </c>
      <c r="G36" s="15" t="s">
        <v>133</v>
      </c>
      <c r="H36" s="15" t="s">
        <v>136</v>
      </c>
      <c r="I36" s="15" t="s">
        <v>139</v>
      </c>
      <c r="J36" s="15" t="s">
        <v>141</v>
      </c>
      <c r="K36" s="15" t="s">
        <v>199</v>
      </c>
      <c r="L36" s="15" t="s">
        <v>203</v>
      </c>
      <c r="M36" s="15">
        <v>6.9279999999999999</v>
      </c>
      <c r="N36" s="15">
        <v>6.2629999999999999</v>
      </c>
      <c r="O36" s="15">
        <v>7.6999999999999999E-2</v>
      </c>
      <c r="P36" s="15">
        <v>5.4809999999999999</v>
      </c>
      <c r="Q36" s="15">
        <v>3.2010000000000001</v>
      </c>
      <c r="R36" s="15">
        <v>8.7739999999999991</v>
      </c>
      <c r="S36" s="15">
        <v>17.105</v>
      </c>
      <c r="T36" s="15">
        <v>0.51800000000000002</v>
      </c>
      <c r="U36" s="15">
        <v>177.55799999999999</v>
      </c>
      <c r="V36" s="15">
        <v>6630</v>
      </c>
    </row>
    <row r="37" spans="2:22" x14ac:dyDescent="0.25">
      <c r="B37" s="15" t="s">
        <v>136</v>
      </c>
      <c r="C37" s="15" t="s">
        <v>159</v>
      </c>
      <c r="D37" s="15" t="s">
        <v>160</v>
      </c>
      <c r="E37" s="15">
        <v>2023</v>
      </c>
      <c r="F37" s="15" t="s">
        <v>162</v>
      </c>
      <c r="G37" s="15" t="s">
        <v>133</v>
      </c>
      <c r="H37" s="15" t="s">
        <v>136</v>
      </c>
      <c r="I37" s="15" t="s">
        <v>139</v>
      </c>
      <c r="J37" s="15" t="s">
        <v>141</v>
      </c>
      <c r="K37" s="15" t="s">
        <v>199</v>
      </c>
      <c r="L37" s="15" t="s">
        <v>204</v>
      </c>
      <c r="M37" s="15">
        <v>5.6609999999999996</v>
      </c>
      <c r="N37" s="15">
        <v>5.4059999999999997</v>
      </c>
      <c r="O37" s="15">
        <v>6.8000000000000005E-2</v>
      </c>
      <c r="P37" s="15">
        <v>4.4240000000000004</v>
      </c>
      <c r="Q37" s="15">
        <v>2.3279999999999998</v>
      </c>
      <c r="R37" s="15">
        <v>7.35</v>
      </c>
      <c r="S37" s="15">
        <v>21.013000000000002</v>
      </c>
      <c r="T37" s="15">
        <v>0.11</v>
      </c>
      <c r="U37" s="15">
        <v>230.404</v>
      </c>
      <c r="V37" s="15">
        <v>6320</v>
      </c>
    </row>
    <row r="38" spans="2:22" x14ac:dyDescent="0.25">
      <c r="B38" s="15" t="s">
        <v>136</v>
      </c>
      <c r="C38" s="15" t="s">
        <v>159</v>
      </c>
      <c r="D38" s="15" t="s">
        <v>160</v>
      </c>
      <c r="E38" s="15">
        <v>2023</v>
      </c>
      <c r="F38" s="15" t="s">
        <v>162</v>
      </c>
      <c r="G38" s="15" t="s">
        <v>133</v>
      </c>
      <c r="H38" s="15" t="s">
        <v>136</v>
      </c>
      <c r="I38" s="15" t="s">
        <v>139</v>
      </c>
      <c r="J38" s="15" t="s">
        <v>141</v>
      </c>
      <c r="K38" s="15" t="s">
        <v>199</v>
      </c>
      <c r="L38" s="15" t="s">
        <v>205</v>
      </c>
      <c r="M38" s="15">
        <v>43.454999999999998</v>
      </c>
      <c r="N38" s="15">
        <v>26.724</v>
      </c>
      <c r="O38" s="15">
        <v>0.32700000000000001</v>
      </c>
      <c r="P38" s="15">
        <v>38.808999999999997</v>
      </c>
      <c r="Q38" s="15">
        <v>25.375</v>
      </c>
      <c r="R38" s="15">
        <v>56.112000000000002</v>
      </c>
      <c r="S38" s="15">
        <v>7.8</v>
      </c>
      <c r="T38" s="15">
        <v>7.7489999999999997</v>
      </c>
      <c r="U38" s="15">
        <v>74.986000000000004</v>
      </c>
      <c r="V38" s="15">
        <v>6680</v>
      </c>
    </row>
  </sheetData>
  <mergeCells count="1">
    <mergeCell ref="B1:V1"/>
  </mergeCells>
  <pageMargins left="0.7" right="0.7" top="0.75" bottom="0.75" header="0.3" footer="0.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V14"/>
  <sheetViews>
    <sheetView zoomScale="85" zoomScaleNormal="85" workbookViewId="0">
      <selection activeCell="B1" sqref="B1:V1"/>
    </sheetView>
  </sheetViews>
  <sheetFormatPr defaultColWidth="16" defaultRowHeight="15" x14ac:dyDescent="0.25"/>
  <cols>
    <col min="1" max="1" width="22.7109375" style="18" customWidth="1"/>
    <col min="2" max="2" width="19.42578125" style="15" customWidth="1"/>
    <col min="3" max="3" width="17.5703125" style="15" customWidth="1"/>
    <col min="4" max="4" width="16" style="15"/>
    <col min="5" max="5" width="17.5703125" style="15" customWidth="1"/>
    <col min="6" max="6" width="17.28515625" style="15" customWidth="1"/>
    <col min="7" max="7" width="28.140625" style="15" customWidth="1"/>
    <col min="8" max="8" width="27.140625" style="15" customWidth="1"/>
    <col min="9" max="9" width="24.5703125" style="15" customWidth="1"/>
    <col min="10" max="10" width="16" style="15"/>
    <col min="11" max="11" width="24.5703125" style="15" customWidth="1"/>
    <col min="12" max="13" width="16" style="15"/>
    <col min="14" max="14" width="17.7109375" style="15" customWidth="1"/>
    <col min="15" max="15" width="18.85546875" style="15" customWidth="1"/>
    <col min="16" max="16" width="18" style="15" customWidth="1"/>
    <col min="17" max="17" width="16" style="15"/>
    <col min="18" max="18" width="19" style="15" customWidth="1"/>
    <col min="19" max="19" width="16" style="15"/>
    <col min="20" max="20" width="18.7109375" style="15" customWidth="1"/>
    <col min="21" max="21" width="16" style="15"/>
    <col min="22" max="22" width="18.42578125" style="15" customWidth="1"/>
    <col min="23" max="16384" width="16" style="15"/>
  </cols>
  <sheetData>
    <row r="1" spans="1:22" ht="38.25" customHeight="1" x14ac:dyDescent="0.25">
      <c r="A1" s="37" t="str">
        <f>HYPERLINK("#Contents!A1","Return to table of contents")</f>
        <v>Return to table of contents</v>
      </c>
      <c r="B1" s="47" t="s">
        <v>370</v>
      </c>
      <c r="C1" s="47"/>
      <c r="D1" s="47"/>
      <c r="E1" s="47"/>
      <c r="F1" s="47"/>
      <c r="G1" s="47"/>
      <c r="H1" s="47"/>
      <c r="I1" s="47"/>
      <c r="J1" s="47"/>
      <c r="K1" s="47"/>
      <c r="L1" s="47"/>
      <c r="M1" s="47"/>
      <c r="N1" s="47"/>
      <c r="O1" s="47"/>
      <c r="P1" s="47"/>
      <c r="Q1" s="47"/>
      <c r="R1" s="47"/>
      <c r="S1" s="47"/>
      <c r="T1" s="47"/>
      <c r="U1" s="47"/>
      <c r="V1" s="48"/>
    </row>
    <row r="2" spans="1:22" ht="30" x14ac:dyDescent="0.25">
      <c r="A2" s="19"/>
      <c r="B2" s="5" t="s">
        <v>120</v>
      </c>
      <c r="C2" s="5" t="s">
        <v>123</v>
      </c>
      <c r="D2" s="5" t="s">
        <v>126</v>
      </c>
      <c r="E2" s="5" t="s">
        <v>127</v>
      </c>
      <c r="F2" s="5" t="s">
        <v>128</v>
      </c>
      <c r="G2" s="5" t="s">
        <v>131</v>
      </c>
      <c r="H2" s="5" t="s">
        <v>134</v>
      </c>
      <c r="I2" s="5" t="s">
        <v>137</v>
      </c>
      <c r="J2" s="5" t="s">
        <v>140</v>
      </c>
      <c r="K2" s="5" t="s">
        <v>142</v>
      </c>
      <c r="L2" s="5" t="s">
        <v>145</v>
      </c>
      <c r="M2" s="5" t="s">
        <v>147</v>
      </c>
      <c r="N2" s="5" t="s">
        <v>149</v>
      </c>
      <c r="O2" s="5" t="s">
        <v>150</v>
      </c>
      <c r="P2" s="5" t="s">
        <v>151</v>
      </c>
      <c r="Q2" s="5" t="s">
        <v>152</v>
      </c>
      <c r="R2" s="5" t="s">
        <v>153</v>
      </c>
      <c r="S2" s="5" t="s">
        <v>154</v>
      </c>
      <c r="T2" s="5" t="s">
        <v>155</v>
      </c>
      <c r="U2" s="5" t="s">
        <v>156</v>
      </c>
      <c r="V2" s="5" t="s">
        <v>158</v>
      </c>
    </row>
    <row r="3" spans="1:22" x14ac:dyDescent="0.25">
      <c r="A3" s="19"/>
      <c r="B3" s="15" t="s">
        <v>122</v>
      </c>
      <c r="C3" s="15" t="s">
        <v>159</v>
      </c>
      <c r="D3" s="15" t="s">
        <v>160</v>
      </c>
      <c r="E3" s="15">
        <v>2022</v>
      </c>
      <c r="F3" s="15" t="s">
        <v>162</v>
      </c>
      <c r="G3" s="15" t="s">
        <v>133</v>
      </c>
      <c r="H3" s="15" t="s">
        <v>136</v>
      </c>
      <c r="I3" s="15" t="s">
        <v>139</v>
      </c>
      <c r="J3" s="15" t="s">
        <v>141</v>
      </c>
      <c r="K3" s="15" t="s">
        <v>329</v>
      </c>
      <c r="L3" s="15" t="s">
        <v>141</v>
      </c>
      <c r="M3" s="15">
        <v>7.9930000000000003</v>
      </c>
      <c r="N3" s="15">
        <v>4.7510000000000003</v>
      </c>
      <c r="O3" s="15">
        <v>5.8000000000000003E-2</v>
      </c>
      <c r="P3" s="15">
        <v>6.9669999999999996</v>
      </c>
      <c r="Q3" s="15">
        <v>4.8330000000000002</v>
      </c>
      <c r="R3" s="15">
        <v>9.8759999999999994</v>
      </c>
      <c r="S3" s="15">
        <v>11.268000000000001</v>
      </c>
      <c r="T3" s="15">
        <v>5.08</v>
      </c>
      <c r="U3" s="15">
        <v>453203.185</v>
      </c>
      <c r="V3" s="15">
        <v>6650</v>
      </c>
    </row>
    <row r="4" spans="1:22" x14ac:dyDescent="0.25">
      <c r="B4" s="15" t="s">
        <v>122</v>
      </c>
      <c r="C4" s="15" t="s">
        <v>159</v>
      </c>
      <c r="D4" s="15" t="s">
        <v>160</v>
      </c>
      <c r="E4" s="15">
        <v>2022</v>
      </c>
      <c r="F4" s="15" t="s">
        <v>162</v>
      </c>
      <c r="G4" s="15" t="s">
        <v>133</v>
      </c>
      <c r="H4" s="15" t="s">
        <v>136</v>
      </c>
      <c r="I4" s="15" t="s">
        <v>139</v>
      </c>
      <c r="J4" s="15" t="s">
        <v>141</v>
      </c>
      <c r="K4" s="15" t="s">
        <v>329</v>
      </c>
      <c r="L4" s="15" t="s">
        <v>330</v>
      </c>
      <c r="M4" s="15">
        <v>16.003</v>
      </c>
      <c r="N4" s="15">
        <v>9.798</v>
      </c>
      <c r="O4" s="15">
        <v>0.63200000000000001</v>
      </c>
      <c r="P4" s="15">
        <v>13.945</v>
      </c>
      <c r="Q4" s="15">
        <v>9.0820000000000007</v>
      </c>
      <c r="R4" s="15">
        <v>21.405999999999999</v>
      </c>
      <c r="S4" s="15">
        <v>11.250999999999999</v>
      </c>
      <c r="T4" s="15">
        <v>5.1139999999999999</v>
      </c>
      <c r="U4" s="15">
        <v>453269.16700000002</v>
      </c>
      <c r="V4" s="15">
        <v>240</v>
      </c>
    </row>
    <row r="5" spans="1:22" x14ac:dyDescent="0.25">
      <c r="B5" s="15" t="s">
        <v>122</v>
      </c>
      <c r="C5" s="15" t="s">
        <v>272</v>
      </c>
      <c r="D5" s="15" t="s">
        <v>160</v>
      </c>
      <c r="E5" s="15">
        <v>2022</v>
      </c>
      <c r="F5" s="15" t="s">
        <v>162</v>
      </c>
      <c r="G5" s="15" t="s">
        <v>133</v>
      </c>
      <c r="H5" s="15" t="s">
        <v>136</v>
      </c>
      <c r="I5" s="15" t="s">
        <v>139</v>
      </c>
      <c r="J5" s="15" t="s">
        <v>141</v>
      </c>
      <c r="K5" s="15" t="s">
        <v>329</v>
      </c>
      <c r="L5" s="15" t="s">
        <v>141</v>
      </c>
      <c r="M5" s="15">
        <v>8.5999999999999993E-2</v>
      </c>
      <c r="N5" s="15">
        <v>4.4999999999999998E-2</v>
      </c>
      <c r="O5" s="15">
        <v>1E-3</v>
      </c>
      <c r="P5" s="15">
        <v>7.5999999999999998E-2</v>
      </c>
      <c r="Q5" s="15">
        <v>5.6000000000000001E-2</v>
      </c>
      <c r="R5" s="15">
        <v>0.106</v>
      </c>
      <c r="S5" s="15">
        <v>11.289</v>
      </c>
      <c r="T5" s="15">
        <v>5.0609999999999999</v>
      </c>
      <c r="U5" s="15">
        <v>453978.03600000002</v>
      </c>
      <c r="V5" s="15">
        <v>3820</v>
      </c>
    </row>
    <row r="6" spans="1:22" x14ac:dyDescent="0.25">
      <c r="B6" s="15" t="s">
        <v>122</v>
      </c>
      <c r="C6" s="15" t="s">
        <v>272</v>
      </c>
      <c r="D6" s="15" t="s">
        <v>160</v>
      </c>
      <c r="E6" s="15">
        <v>2022</v>
      </c>
      <c r="F6" s="15" t="s">
        <v>162</v>
      </c>
      <c r="G6" s="15" t="s">
        <v>133</v>
      </c>
      <c r="H6" s="15" t="s">
        <v>136</v>
      </c>
      <c r="I6" s="15" t="s">
        <v>139</v>
      </c>
      <c r="J6" s="15" t="s">
        <v>141</v>
      </c>
      <c r="K6" s="15" t="s">
        <v>329</v>
      </c>
      <c r="L6" s="15" t="s">
        <v>330</v>
      </c>
      <c r="M6" s="15">
        <v>0.14299999999999999</v>
      </c>
      <c r="N6" s="15">
        <v>9.2999999999999999E-2</v>
      </c>
      <c r="O6" s="15">
        <v>8.0000000000000002E-3</v>
      </c>
      <c r="P6" s="15">
        <v>0.115</v>
      </c>
      <c r="Q6" s="15">
        <v>8.5999999999999993E-2</v>
      </c>
      <c r="R6" s="15">
        <v>0.188</v>
      </c>
      <c r="S6" s="15">
        <v>11.214</v>
      </c>
      <c r="T6" s="15">
        <v>5.13</v>
      </c>
      <c r="U6" s="15">
        <v>452655.99099999998</v>
      </c>
      <c r="V6" s="15">
        <v>140</v>
      </c>
    </row>
    <row r="7" spans="1:22" x14ac:dyDescent="0.25">
      <c r="B7" s="15" t="s">
        <v>122</v>
      </c>
      <c r="C7" s="15" t="s">
        <v>273</v>
      </c>
      <c r="D7" s="15" t="s">
        <v>160</v>
      </c>
      <c r="E7" s="15">
        <v>2022</v>
      </c>
      <c r="F7" s="15" t="s">
        <v>162</v>
      </c>
      <c r="G7" s="15" t="s">
        <v>133</v>
      </c>
      <c r="H7" s="15" t="s">
        <v>136</v>
      </c>
      <c r="I7" s="15" t="s">
        <v>139</v>
      </c>
      <c r="J7" s="15" t="s">
        <v>141</v>
      </c>
      <c r="K7" s="15" t="s">
        <v>329</v>
      </c>
      <c r="L7" s="15" t="s">
        <v>141</v>
      </c>
      <c r="M7" s="15">
        <v>3.8620000000000001</v>
      </c>
      <c r="N7" s="15">
        <v>2.3620000000000001</v>
      </c>
      <c r="O7" s="15">
        <v>2.9000000000000001E-2</v>
      </c>
      <c r="P7" s="15">
        <v>3.4209999999999998</v>
      </c>
      <c r="Q7" s="15">
        <v>2.4990000000000001</v>
      </c>
      <c r="R7" s="15">
        <v>4.6479999999999997</v>
      </c>
      <c r="S7" s="15">
        <v>11.268000000000001</v>
      </c>
      <c r="T7" s="15">
        <v>5.0810000000000004</v>
      </c>
      <c r="U7" s="15">
        <v>453182.74200000003</v>
      </c>
      <c r="V7" s="15">
        <v>6610</v>
      </c>
    </row>
    <row r="8" spans="1:22" x14ac:dyDescent="0.25">
      <c r="B8" s="15" t="s">
        <v>122</v>
      </c>
      <c r="C8" s="15" t="s">
        <v>273</v>
      </c>
      <c r="D8" s="15" t="s">
        <v>160</v>
      </c>
      <c r="E8" s="15">
        <v>2022</v>
      </c>
      <c r="F8" s="15" t="s">
        <v>162</v>
      </c>
      <c r="G8" s="15" t="s">
        <v>133</v>
      </c>
      <c r="H8" s="15" t="s">
        <v>136</v>
      </c>
      <c r="I8" s="15" t="s">
        <v>139</v>
      </c>
      <c r="J8" s="15" t="s">
        <v>141</v>
      </c>
      <c r="K8" s="15" t="s">
        <v>329</v>
      </c>
      <c r="L8" s="15" t="s">
        <v>330</v>
      </c>
      <c r="M8" s="15">
        <v>6.3869999999999996</v>
      </c>
      <c r="N8" s="15">
        <v>3.5870000000000002</v>
      </c>
      <c r="O8" s="15">
        <v>0.23200000000000001</v>
      </c>
      <c r="P8" s="15">
        <v>5.7119999999999997</v>
      </c>
      <c r="Q8" s="15">
        <v>3.8279999999999998</v>
      </c>
      <c r="R8" s="15">
        <v>7.819</v>
      </c>
      <c r="S8" s="15">
        <v>11.250999999999999</v>
      </c>
      <c r="T8" s="15">
        <v>5.1139999999999999</v>
      </c>
      <c r="U8" s="15">
        <v>453269.16700000002</v>
      </c>
      <c r="V8" s="15">
        <v>240</v>
      </c>
    </row>
    <row r="9" spans="1:22" x14ac:dyDescent="0.25">
      <c r="B9" s="15" t="s">
        <v>136</v>
      </c>
      <c r="C9" s="15" t="s">
        <v>159</v>
      </c>
      <c r="D9" s="15" t="s">
        <v>160</v>
      </c>
      <c r="E9" s="15">
        <v>2022</v>
      </c>
      <c r="F9" s="15" t="s">
        <v>162</v>
      </c>
      <c r="G9" s="15" t="s">
        <v>133</v>
      </c>
      <c r="H9" s="15" t="s">
        <v>136</v>
      </c>
      <c r="I9" s="15" t="s">
        <v>139</v>
      </c>
      <c r="J9" s="15" t="s">
        <v>141</v>
      </c>
      <c r="K9" s="15" t="s">
        <v>329</v>
      </c>
      <c r="L9" s="15" t="s">
        <v>141</v>
      </c>
      <c r="M9" s="15">
        <v>29.943999999999999</v>
      </c>
      <c r="N9" s="15">
        <v>17.742000000000001</v>
      </c>
      <c r="O9" s="15">
        <v>0.22900000000000001</v>
      </c>
      <c r="P9" s="15">
        <v>26.786999999999999</v>
      </c>
      <c r="Q9" s="15">
        <v>18.22</v>
      </c>
      <c r="R9" s="15">
        <v>37.856000000000002</v>
      </c>
      <c r="S9" s="15">
        <v>11.307</v>
      </c>
      <c r="T9" s="15">
        <v>5.0519999999999996</v>
      </c>
      <c r="U9" s="15">
        <v>454191.04800000001</v>
      </c>
      <c r="V9" s="15">
        <v>5990</v>
      </c>
    </row>
    <row r="10" spans="1:22" x14ac:dyDescent="0.25">
      <c r="B10" s="15" t="s">
        <v>136</v>
      </c>
      <c r="C10" s="15" t="s">
        <v>159</v>
      </c>
      <c r="D10" s="15" t="s">
        <v>160</v>
      </c>
      <c r="E10" s="15">
        <v>2022</v>
      </c>
      <c r="F10" s="15" t="s">
        <v>162</v>
      </c>
      <c r="G10" s="15" t="s">
        <v>133</v>
      </c>
      <c r="H10" s="15" t="s">
        <v>136</v>
      </c>
      <c r="I10" s="15" t="s">
        <v>139</v>
      </c>
      <c r="J10" s="15" t="s">
        <v>141</v>
      </c>
      <c r="K10" s="15" t="s">
        <v>329</v>
      </c>
      <c r="L10" s="15" t="s">
        <v>330</v>
      </c>
      <c r="M10" s="15">
        <v>38.042999999999999</v>
      </c>
      <c r="N10" s="15">
        <v>25.148</v>
      </c>
      <c r="O10" s="15">
        <v>1.7350000000000001</v>
      </c>
      <c r="P10" s="15">
        <v>32.066000000000003</v>
      </c>
      <c r="Q10" s="15">
        <v>22.934999999999999</v>
      </c>
      <c r="R10" s="15">
        <v>45.026000000000003</v>
      </c>
      <c r="S10" s="15">
        <v>11.307</v>
      </c>
      <c r="T10" s="15">
        <v>5.08</v>
      </c>
      <c r="U10" s="15">
        <v>455227.44</v>
      </c>
      <c r="V10" s="15">
        <v>210</v>
      </c>
    </row>
    <row r="11" spans="1:22" x14ac:dyDescent="0.25">
      <c r="B11" s="15" t="s">
        <v>136</v>
      </c>
      <c r="C11" s="15" t="s">
        <v>272</v>
      </c>
      <c r="D11" s="15" t="s">
        <v>160</v>
      </c>
      <c r="E11" s="15">
        <v>2022</v>
      </c>
      <c r="F11" s="15" t="s">
        <v>162</v>
      </c>
      <c r="G11" s="15" t="s">
        <v>133</v>
      </c>
      <c r="H11" s="15" t="s">
        <v>136</v>
      </c>
      <c r="I11" s="15" t="s">
        <v>139</v>
      </c>
      <c r="J11" s="15" t="s">
        <v>141</v>
      </c>
      <c r="K11" s="15" t="s">
        <v>329</v>
      </c>
      <c r="L11" s="15" t="s">
        <v>141</v>
      </c>
      <c r="M11" s="15">
        <v>0.29599999999999999</v>
      </c>
      <c r="N11" s="15">
        <v>0.15</v>
      </c>
      <c r="O11" s="15">
        <v>3.0000000000000001E-3</v>
      </c>
      <c r="P11" s="15">
        <v>0.27800000000000002</v>
      </c>
      <c r="Q11" s="15">
        <v>0.20399999999999999</v>
      </c>
      <c r="R11" s="15">
        <v>0.36499999999999999</v>
      </c>
      <c r="S11" s="15">
        <v>11.318</v>
      </c>
      <c r="T11" s="15">
        <v>5.0410000000000004</v>
      </c>
      <c r="U11" s="15">
        <v>454560.60800000001</v>
      </c>
      <c r="V11" s="15">
        <v>3470</v>
      </c>
    </row>
    <row r="12" spans="1:22" x14ac:dyDescent="0.25">
      <c r="B12" s="15" t="s">
        <v>136</v>
      </c>
      <c r="C12" s="15" t="s">
        <v>272</v>
      </c>
      <c r="D12" s="15" t="s">
        <v>160</v>
      </c>
      <c r="E12" s="15">
        <v>2022</v>
      </c>
      <c r="F12" s="15" t="s">
        <v>162</v>
      </c>
      <c r="G12" s="15" t="s">
        <v>133</v>
      </c>
      <c r="H12" s="15" t="s">
        <v>136</v>
      </c>
      <c r="I12" s="15" t="s">
        <v>139</v>
      </c>
      <c r="J12" s="15" t="s">
        <v>141</v>
      </c>
      <c r="K12" s="15" t="s">
        <v>329</v>
      </c>
      <c r="L12" s="15" t="s">
        <v>330</v>
      </c>
      <c r="M12" s="15">
        <v>0.30599999999999999</v>
      </c>
      <c r="N12" s="15">
        <v>0.14499999999999999</v>
      </c>
      <c r="O12" s="15">
        <v>1.2999999999999999E-2</v>
      </c>
      <c r="P12" s="15">
        <v>0.27900000000000003</v>
      </c>
      <c r="Q12" s="15">
        <v>0.20200000000000001</v>
      </c>
      <c r="R12" s="15">
        <v>0.35599999999999998</v>
      </c>
      <c r="S12" s="15">
        <v>11.298999999999999</v>
      </c>
      <c r="T12" s="15">
        <v>5.0759999999999996</v>
      </c>
      <c r="U12" s="15">
        <v>455567.32500000001</v>
      </c>
      <c r="V12" s="15">
        <v>120</v>
      </c>
    </row>
    <row r="13" spans="1:22" x14ac:dyDescent="0.25">
      <c r="B13" s="15" t="s">
        <v>136</v>
      </c>
      <c r="C13" s="15" t="s">
        <v>273</v>
      </c>
      <c r="D13" s="15" t="s">
        <v>160</v>
      </c>
      <c r="E13" s="15">
        <v>2022</v>
      </c>
      <c r="F13" s="15" t="s">
        <v>162</v>
      </c>
      <c r="G13" s="15" t="s">
        <v>133</v>
      </c>
      <c r="H13" s="15" t="s">
        <v>136</v>
      </c>
      <c r="I13" s="15" t="s">
        <v>139</v>
      </c>
      <c r="J13" s="15" t="s">
        <v>141</v>
      </c>
      <c r="K13" s="15" t="s">
        <v>329</v>
      </c>
      <c r="L13" s="15" t="s">
        <v>141</v>
      </c>
      <c r="M13" s="15">
        <v>15.275</v>
      </c>
      <c r="N13" s="15">
        <v>10.762</v>
      </c>
      <c r="O13" s="15">
        <v>0.14000000000000001</v>
      </c>
      <c r="P13" s="15">
        <v>12.584</v>
      </c>
      <c r="Q13" s="15">
        <v>8.2059999999999995</v>
      </c>
      <c r="R13" s="15">
        <v>19.125</v>
      </c>
      <c r="S13" s="15">
        <v>11.305999999999999</v>
      </c>
      <c r="T13" s="15">
        <v>5.0529999999999999</v>
      </c>
      <c r="U13" s="15">
        <v>454158.02899999998</v>
      </c>
      <c r="V13" s="15">
        <v>5950</v>
      </c>
    </row>
    <row r="14" spans="1:22" x14ac:dyDescent="0.25">
      <c r="B14" s="15" t="s">
        <v>136</v>
      </c>
      <c r="C14" s="15" t="s">
        <v>273</v>
      </c>
      <c r="D14" s="15" t="s">
        <v>160</v>
      </c>
      <c r="E14" s="15">
        <v>2022</v>
      </c>
      <c r="F14" s="15" t="s">
        <v>162</v>
      </c>
      <c r="G14" s="15" t="s">
        <v>133</v>
      </c>
      <c r="H14" s="15" t="s">
        <v>136</v>
      </c>
      <c r="I14" s="15" t="s">
        <v>139</v>
      </c>
      <c r="J14" s="15" t="s">
        <v>141</v>
      </c>
      <c r="K14" s="15" t="s">
        <v>329</v>
      </c>
      <c r="L14" s="15" t="s">
        <v>330</v>
      </c>
      <c r="M14" s="15">
        <v>16.728000000000002</v>
      </c>
      <c r="N14" s="15">
        <v>13.023</v>
      </c>
      <c r="O14" s="15">
        <v>0.89900000000000002</v>
      </c>
      <c r="P14" s="15">
        <v>12.946</v>
      </c>
      <c r="Q14" s="15">
        <v>8.4990000000000006</v>
      </c>
      <c r="R14" s="15">
        <v>21.05</v>
      </c>
      <c r="S14" s="15">
        <v>11.314</v>
      </c>
      <c r="T14" s="15">
        <v>5.0750000000000002</v>
      </c>
      <c r="U14" s="15">
        <v>455415.12800000003</v>
      </c>
      <c r="V14" s="15">
        <v>210</v>
      </c>
    </row>
  </sheetData>
  <mergeCells count="1">
    <mergeCell ref="B1:V1"/>
  </mergeCells>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V62"/>
  <sheetViews>
    <sheetView zoomScale="85" zoomScaleNormal="85" workbookViewId="0">
      <selection activeCell="B1" sqref="B1:V1"/>
    </sheetView>
  </sheetViews>
  <sheetFormatPr defaultColWidth="16" defaultRowHeight="15" x14ac:dyDescent="0.25"/>
  <cols>
    <col min="1" max="1" width="22.7109375" style="18" customWidth="1"/>
    <col min="2" max="2" width="19.42578125" style="15" customWidth="1"/>
    <col min="3" max="3" width="17.5703125" style="15" customWidth="1"/>
    <col min="4" max="4" width="16" style="15"/>
    <col min="5" max="5" width="17.5703125" style="15" customWidth="1"/>
    <col min="6" max="6" width="17.28515625" style="15" customWidth="1"/>
    <col min="7" max="7" width="28.140625" style="15" customWidth="1"/>
    <col min="8" max="8" width="27.140625" style="15" customWidth="1"/>
    <col min="9" max="9" width="24.5703125" style="15" customWidth="1"/>
    <col min="10" max="10" width="16" style="15"/>
    <col min="11" max="11" width="24.5703125" style="15" customWidth="1"/>
    <col min="12" max="13" width="16" style="15"/>
    <col min="14" max="14" width="17.7109375" style="15" customWidth="1"/>
    <col min="15" max="15" width="18.85546875" style="15" customWidth="1"/>
    <col min="16" max="16" width="18" style="15" customWidth="1"/>
    <col min="17" max="17" width="16" style="15"/>
    <col min="18" max="18" width="19" style="15" customWidth="1"/>
    <col min="19" max="19" width="16" style="15"/>
    <col min="20" max="20" width="18.7109375" style="15" customWidth="1"/>
    <col min="21" max="21" width="16" style="15"/>
    <col min="22" max="22" width="18.42578125" style="15" customWidth="1"/>
    <col min="23" max="16384" width="16" style="15"/>
  </cols>
  <sheetData>
    <row r="1" spans="1:22" ht="38.25" customHeight="1" x14ac:dyDescent="0.25">
      <c r="A1" s="37" t="str">
        <f>HYPERLINK("#Contents!A1","Return to table of contents")</f>
        <v>Return to table of contents</v>
      </c>
      <c r="B1" s="47" t="s">
        <v>371</v>
      </c>
      <c r="C1" s="47"/>
      <c r="D1" s="47"/>
      <c r="E1" s="47"/>
      <c r="F1" s="47"/>
      <c r="G1" s="47"/>
      <c r="H1" s="47"/>
      <c r="I1" s="47"/>
      <c r="J1" s="47"/>
      <c r="K1" s="47"/>
      <c r="L1" s="47"/>
      <c r="M1" s="47"/>
      <c r="N1" s="47"/>
      <c r="O1" s="47"/>
      <c r="P1" s="47"/>
      <c r="Q1" s="47"/>
      <c r="R1" s="47"/>
      <c r="S1" s="47"/>
      <c r="T1" s="47"/>
      <c r="U1" s="47"/>
      <c r="V1" s="48"/>
    </row>
    <row r="2" spans="1:22" ht="30" x14ac:dyDescent="0.25">
      <c r="A2" s="19"/>
      <c r="B2" s="5" t="s">
        <v>120</v>
      </c>
      <c r="C2" s="5" t="s">
        <v>123</v>
      </c>
      <c r="D2" s="5" t="s">
        <v>126</v>
      </c>
      <c r="E2" s="5" t="s">
        <v>127</v>
      </c>
      <c r="F2" s="5" t="s">
        <v>128</v>
      </c>
      <c r="G2" s="5" t="s">
        <v>131</v>
      </c>
      <c r="H2" s="5" t="s">
        <v>134</v>
      </c>
      <c r="I2" s="5" t="s">
        <v>137</v>
      </c>
      <c r="J2" s="5" t="s">
        <v>140</v>
      </c>
      <c r="K2" s="5" t="s">
        <v>142</v>
      </c>
      <c r="L2" s="5" t="s">
        <v>145</v>
      </c>
      <c r="M2" s="5" t="s">
        <v>147</v>
      </c>
      <c r="N2" s="5" t="s">
        <v>149</v>
      </c>
      <c r="O2" s="5" t="s">
        <v>150</v>
      </c>
      <c r="P2" s="5" t="s">
        <v>151</v>
      </c>
      <c r="Q2" s="5" t="s">
        <v>152</v>
      </c>
      <c r="R2" s="5" t="s">
        <v>153</v>
      </c>
      <c r="S2" s="5" t="s">
        <v>154</v>
      </c>
      <c r="T2" s="5" t="s">
        <v>155</v>
      </c>
      <c r="U2" s="5" t="s">
        <v>156</v>
      </c>
      <c r="V2" s="5" t="s">
        <v>158</v>
      </c>
    </row>
    <row r="3" spans="1:22" x14ac:dyDescent="0.25">
      <c r="A3" s="19"/>
      <c r="B3" s="15" t="s">
        <v>136</v>
      </c>
      <c r="C3" s="15" t="s">
        <v>159</v>
      </c>
      <c r="D3" s="15" t="s">
        <v>160</v>
      </c>
      <c r="E3" s="15" t="s">
        <v>174</v>
      </c>
      <c r="F3" s="15" t="s">
        <v>162</v>
      </c>
      <c r="G3" s="15" t="s">
        <v>133</v>
      </c>
      <c r="H3" s="15" t="s">
        <v>136</v>
      </c>
      <c r="I3" s="15" t="s">
        <v>139</v>
      </c>
      <c r="J3" s="15" t="s">
        <v>141</v>
      </c>
      <c r="K3" s="15" t="s">
        <v>275</v>
      </c>
      <c r="L3" s="15" t="s">
        <v>276</v>
      </c>
      <c r="M3" s="15">
        <v>44.563000000000002</v>
      </c>
      <c r="N3" s="15">
        <v>32.497</v>
      </c>
      <c r="O3" s="15">
        <v>2.569</v>
      </c>
      <c r="P3" s="15">
        <v>37.290999999999997</v>
      </c>
      <c r="Q3" s="15">
        <v>22.484000000000002</v>
      </c>
      <c r="R3" s="15">
        <v>57.872</v>
      </c>
      <c r="S3" s="15">
        <v>5.274</v>
      </c>
      <c r="T3" s="15">
        <v>10.221</v>
      </c>
      <c r="U3" s="15">
        <v>125736.802</v>
      </c>
      <c r="V3" s="15">
        <v>160</v>
      </c>
    </row>
    <row r="4" spans="1:22" x14ac:dyDescent="0.25">
      <c r="B4" s="15" t="s">
        <v>136</v>
      </c>
      <c r="C4" s="15" t="s">
        <v>159</v>
      </c>
      <c r="D4" s="15" t="s">
        <v>160</v>
      </c>
      <c r="E4" s="15" t="s">
        <v>174</v>
      </c>
      <c r="F4" s="15" t="s">
        <v>162</v>
      </c>
      <c r="G4" s="15" t="s">
        <v>133</v>
      </c>
      <c r="H4" s="15" t="s">
        <v>136</v>
      </c>
      <c r="I4" s="15" t="s">
        <v>139</v>
      </c>
      <c r="J4" s="15" t="s">
        <v>141</v>
      </c>
      <c r="K4" s="15" t="s">
        <v>275</v>
      </c>
      <c r="L4" s="15" t="s">
        <v>277</v>
      </c>
      <c r="M4" s="15">
        <v>49.996000000000002</v>
      </c>
      <c r="N4" s="15">
        <v>30.59</v>
      </c>
      <c r="O4" s="15">
        <v>0.79500000000000004</v>
      </c>
      <c r="P4" s="15">
        <v>45.036000000000001</v>
      </c>
      <c r="Q4" s="15">
        <v>30.62</v>
      </c>
      <c r="R4" s="15">
        <v>64.028000000000006</v>
      </c>
      <c r="S4" s="15">
        <v>5.2450000000000001</v>
      </c>
      <c r="T4" s="15">
        <v>10.257999999999999</v>
      </c>
      <c r="U4" s="15">
        <v>124179.914</v>
      </c>
      <c r="V4" s="15">
        <v>1480</v>
      </c>
    </row>
    <row r="5" spans="1:22" x14ac:dyDescent="0.25">
      <c r="B5" s="15" t="s">
        <v>136</v>
      </c>
      <c r="C5" s="15" t="s">
        <v>159</v>
      </c>
      <c r="D5" s="15" t="s">
        <v>160</v>
      </c>
      <c r="E5" s="15" t="s">
        <v>174</v>
      </c>
      <c r="F5" s="15" t="s">
        <v>162</v>
      </c>
      <c r="G5" s="15" t="s">
        <v>133</v>
      </c>
      <c r="H5" s="15" t="s">
        <v>136</v>
      </c>
      <c r="I5" s="15" t="s">
        <v>139</v>
      </c>
      <c r="J5" s="15" t="s">
        <v>141</v>
      </c>
      <c r="K5" s="15" t="s">
        <v>275</v>
      </c>
      <c r="L5" s="15" t="s">
        <v>278</v>
      </c>
      <c r="M5" s="15">
        <v>66.58</v>
      </c>
      <c r="N5" s="15">
        <v>35.223999999999997</v>
      </c>
      <c r="O5" s="15">
        <v>0.79600000000000004</v>
      </c>
      <c r="P5" s="15">
        <v>61.216999999999999</v>
      </c>
      <c r="Q5" s="15">
        <v>44.079000000000001</v>
      </c>
      <c r="R5" s="15">
        <v>83.24</v>
      </c>
      <c r="S5" s="15">
        <v>5.2389999999999999</v>
      </c>
      <c r="T5" s="15">
        <v>10.259</v>
      </c>
      <c r="U5" s="15">
        <v>126140.974</v>
      </c>
      <c r="V5" s="15">
        <v>1960</v>
      </c>
    </row>
    <row r="6" spans="1:22" x14ac:dyDescent="0.25">
      <c r="B6" s="15" t="s">
        <v>136</v>
      </c>
      <c r="C6" s="15" t="s">
        <v>159</v>
      </c>
      <c r="D6" s="15" t="s">
        <v>160</v>
      </c>
      <c r="E6" s="15" t="s">
        <v>174</v>
      </c>
      <c r="F6" s="15" t="s">
        <v>162</v>
      </c>
      <c r="G6" s="15" t="s">
        <v>133</v>
      </c>
      <c r="H6" s="15" t="s">
        <v>136</v>
      </c>
      <c r="I6" s="15" t="s">
        <v>139</v>
      </c>
      <c r="J6" s="15" t="s">
        <v>141</v>
      </c>
      <c r="K6" s="15" t="s">
        <v>275</v>
      </c>
      <c r="L6" s="15" t="s">
        <v>279</v>
      </c>
      <c r="M6" s="15">
        <v>79.744</v>
      </c>
      <c r="N6" s="15">
        <v>39.677999999999997</v>
      </c>
      <c r="O6" s="15">
        <v>1.62</v>
      </c>
      <c r="P6" s="15">
        <v>73.992999999999995</v>
      </c>
      <c r="Q6" s="15">
        <v>54.154000000000003</v>
      </c>
      <c r="R6" s="15">
        <v>99.331000000000003</v>
      </c>
      <c r="S6" s="15">
        <v>5.1859999999999999</v>
      </c>
      <c r="T6" s="15">
        <v>10.305</v>
      </c>
      <c r="U6" s="15">
        <v>127657.686</v>
      </c>
      <c r="V6" s="15">
        <v>600</v>
      </c>
    </row>
    <row r="7" spans="1:22" x14ac:dyDescent="0.25">
      <c r="B7" s="15" t="s">
        <v>136</v>
      </c>
      <c r="C7" s="15" t="s">
        <v>159</v>
      </c>
      <c r="D7" s="15" t="s">
        <v>160</v>
      </c>
      <c r="E7" s="15" t="s">
        <v>174</v>
      </c>
      <c r="F7" s="15" t="s">
        <v>162</v>
      </c>
      <c r="G7" s="15" t="s">
        <v>133</v>
      </c>
      <c r="H7" s="15" t="s">
        <v>136</v>
      </c>
      <c r="I7" s="15" t="s">
        <v>139</v>
      </c>
      <c r="J7" s="15" t="s">
        <v>141</v>
      </c>
      <c r="K7" s="15" t="s">
        <v>275</v>
      </c>
      <c r="L7" s="15" t="s">
        <v>280</v>
      </c>
      <c r="M7" s="15">
        <v>83.022000000000006</v>
      </c>
      <c r="N7" s="15">
        <v>43.146999999999998</v>
      </c>
      <c r="O7" s="15">
        <v>4.548</v>
      </c>
      <c r="P7" s="15">
        <v>74.808000000000007</v>
      </c>
      <c r="Q7" s="15">
        <v>47.597999999999999</v>
      </c>
      <c r="R7" s="15">
        <v>118.526</v>
      </c>
      <c r="S7" s="15">
        <v>5.266</v>
      </c>
      <c r="T7" s="15">
        <v>10.237</v>
      </c>
      <c r="U7" s="15">
        <v>126427.412</v>
      </c>
      <c r="V7" s="15">
        <v>90</v>
      </c>
    </row>
    <row r="8" spans="1:22" x14ac:dyDescent="0.25">
      <c r="B8" s="15" t="s">
        <v>136</v>
      </c>
      <c r="C8" s="15" t="s">
        <v>159</v>
      </c>
      <c r="D8" s="15" t="s">
        <v>160</v>
      </c>
      <c r="E8" s="15" t="s">
        <v>175</v>
      </c>
      <c r="F8" s="15" t="s">
        <v>162</v>
      </c>
      <c r="G8" s="15" t="s">
        <v>133</v>
      </c>
      <c r="H8" s="15" t="s">
        <v>136</v>
      </c>
      <c r="I8" s="15" t="s">
        <v>139</v>
      </c>
      <c r="J8" s="15" t="s">
        <v>141</v>
      </c>
      <c r="K8" s="15" t="s">
        <v>275</v>
      </c>
      <c r="L8" s="15" t="s">
        <v>276</v>
      </c>
      <c r="M8" s="15">
        <v>40.151000000000003</v>
      </c>
      <c r="N8" s="15">
        <v>28.273</v>
      </c>
      <c r="O8" s="15">
        <v>2.2349999999999999</v>
      </c>
      <c r="P8" s="15">
        <v>32.162999999999997</v>
      </c>
      <c r="Q8" s="15">
        <v>20.742999999999999</v>
      </c>
      <c r="R8" s="15">
        <v>52.011000000000003</v>
      </c>
      <c r="S8" s="15">
        <v>7.08</v>
      </c>
      <c r="T8" s="15">
        <v>8.5250000000000004</v>
      </c>
      <c r="U8" s="15">
        <v>217827.82199999999</v>
      </c>
      <c r="V8" s="15">
        <v>160</v>
      </c>
    </row>
    <row r="9" spans="1:22" x14ac:dyDescent="0.25">
      <c r="B9" s="15" t="s">
        <v>136</v>
      </c>
      <c r="C9" s="15" t="s">
        <v>159</v>
      </c>
      <c r="D9" s="15" t="s">
        <v>160</v>
      </c>
      <c r="E9" s="15" t="s">
        <v>175</v>
      </c>
      <c r="F9" s="15" t="s">
        <v>162</v>
      </c>
      <c r="G9" s="15" t="s">
        <v>133</v>
      </c>
      <c r="H9" s="15" t="s">
        <v>136</v>
      </c>
      <c r="I9" s="15" t="s">
        <v>139</v>
      </c>
      <c r="J9" s="15" t="s">
        <v>141</v>
      </c>
      <c r="K9" s="15" t="s">
        <v>275</v>
      </c>
      <c r="L9" s="15" t="s">
        <v>277</v>
      </c>
      <c r="M9" s="15">
        <v>44.396999999999998</v>
      </c>
      <c r="N9" s="15">
        <v>27.713999999999999</v>
      </c>
      <c r="O9" s="15">
        <v>0.72499999999999998</v>
      </c>
      <c r="P9" s="15">
        <v>39.927999999999997</v>
      </c>
      <c r="Q9" s="15">
        <v>26.579000000000001</v>
      </c>
      <c r="R9" s="15">
        <v>57.334000000000003</v>
      </c>
      <c r="S9" s="15">
        <v>7.06</v>
      </c>
      <c r="T9" s="15">
        <v>8.5489999999999995</v>
      </c>
      <c r="U9" s="15">
        <v>213521.58199999999</v>
      </c>
      <c r="V9" s="15">
        <v>1460</v>
      </c>
    </row>
    <row r="10" spans="1:22" x14ac:dyDescent="0.25">
      <c r="B10" s="15" t="s">
        <v>136</v>
      </c>
      <c r="C10" s="15" t="s">
        <v>159</v>
      </c>
      <c r="D10" s="15" t="s">
        <v>160</v>
      </c>
      <c r="E10" s="15" t="s">
        <v>175</v>
      </c>
      <c r="F10" s="15" t="s">
        <v>162</v>
      </c>
      <c r="G10" s="15" t="s">
        <v>133</v>
      </c>
      <c r="H10" s="15" t="s">
        <v>136</v>
      </c>
      <c r="I10" s="15" t="s">
        <v>139</v>
      </c>
      <c r="J10" s="15" t="s">
        <v>141</v>
      </c>
      <c r="K10" s="15" t="s">
        <v>275</v>
      </c>
      <c r="L10" s="15" t="s">
        <v>278</v>
      </c>
      <c r="M10" s="15">
        <v>58.537999999999997</v>
      </c>
      <c r="N10" s="15">
        <v>31.856000000000002</v>
      </c>
      <c r="O10" s="15">
        <v>0.72499999999999998</v>
      </c>
      <c r="P10" s="15">
        <v>54.173000000000002</v>
      </c>
      <c r="Q10" s="15">
        <v>38.344000000000001</v>
      </c>
      <c r="R10" s="15">
        <v>74.274000000000001</v>
      </c>
      <c r="S10" s="15">
        <v>7.1609999999999996</v>
      </c>
      <c r="T10" s="15">
        <v>8.4410000000000007</v>
      </c>
      <c r="U10" s="15">
        <v>215008.79399999999</v>
      </c>
      <c r="V10" s="15">
        <v>1930</v>
      </c>
    </row>
    <row r="11" spans="1:22" x14ac:dyDescent="0.25">
      <c r="B11" s="15" t="s">
        <v>136</v>
      </c>
      <c r="C11" s="15" t="s">
        <v>159</v>
      </c>
      <c r="D11" s="15" t="s">
        <v>160</v>
      </c>
      <c r="E11" s="15" t="s">
        <v>175</v>
      </c>
      <c r="F11" s="15" t="s">
        <v>162</v>
      </c>
      <c r="G11" s="15" t="s">
        <v>133</v>
      </c>
      <c r="H11" s="15" t="s">
        <v>136</v>
      </c>
      <c r="I11" s="15" t="s">
        <v>139</v>
      </c>
      <c r="J11" s="15" t="s">
        <v>141</v>
      </c>
      <c r="K11" s="15" t="s">
        <v>275</v>
      </c>
      <c r="L11" s="15" t="s">
        <v>279</v>
      </c>
      <c r="M11" s="15">
        <v>69.116</v>
      </c>
      <c r="N11" s="15">
        <v>34.457000000000001</v>
      </c>
      <c r="O11" s="15">
        <v>1.407</v>
      </c>
      <c r="P11" s="15">
        <v>64.563999999999993</v>
      </c>
      <c r="Q11" s="15">
        <v>46.098999999999997</v>
      </c>
      <c r="R11" s="15">
        <v>86.733999999999995</v>
      </c>
      <c r="S11" s="15">
        <v>7.1950000000000003</v>
      </c>
      <c r="T11" s="15">
        <v>8.4109999999999996</v>
      </c>
      <c r="U11" s="15">
        <v>216545.31400000001</v>
      </c>
      <c r="V11" s="15">
        <v>600</v>
      </c>
    </row>
    <row r="12" spans="1:22" x14ac:dyDescent="0.25">
      <c r="B12" s="15" t="s">
        <v>136</v>
      </c>
      <c r="C12" s="15" t="s">
        <v>159</v>
      </c>
      <c r="D12" s="15" t="s">
        <v>160</v>
      </c>
      <c r="E12" s="15" t="s">
        <v>175</v>
      </c>
      <c r="F12" s="15" t="s">
        <v>162</v>
      </c>
      <c r="G12" s="15" t="s">
        <v>133</v>
      </c>
      <c r="H12" s="15" t="s">
        <v>136</v>
      </c>
      <c r="I12" s="15" t="s">
        <v>139</v>
      </c>
      <c r="J12" s="15" t="s">
        <v>141</v>
      </c>
      <c r="K12" s="15" t="s">
        <v>275</v>
      </c>
      <c r="L12" s="15" t="s">
        <v>280</v>
      </c>
      <c r="M12" s="15">
        <v>72.596000000000004</v>
      </c>
      <c r="N12" s="15">
        <v>41.545000000000002</v>
      </c>
      <c r="O12" s="15">
        <v>4.3789999999999996</v>
      </c>
      <c r="P12" s="15">
        <v>65.584999999999994</v>
      </c>
      <c r="Q12" s="15">
        <v>42.715000000000003</v>
      </c>
      <c r="R12" s="15">
        <v>97.024000000000001</v>
      </c>
      <c r="S12" s="15">
        <v>7.1710000000000003</v>
      </c>
      <c r="T12" s="15">
        <v>8.4339999999999993</v>
      </c>
      <c r="U12" s="15">
        <v>214240.736</v>
      </c>
      <c r="V12" s="15">
        <v>90</v>
      </c>
    </row>
    <row r="13" spans="1:22" x14ac:dyDescent="0.25">
      <c r="B13" s="15" t="s">
        <v>136</v>
      </c>
      <c r="C13" s="15" t="s">
        <v>159</v>
      </c>
      <c r="D13" s="15" t="s">
        <v>160</v>
      </c>
      <c r="E13" s="15" t="s">
        <v>176</v>
      </c>
      <c r="F13" s="15" t="s">
        <v>162</v>
      </c>
      <c r="G13" s="15" t="s">
        <v>133</v>
      </c>
      <c r="H13" s="15" t="s">
        <v>136</v>
      </c>
      <c r="I13" s="15" t="s">
        <v>139</v>
      </c>
      <c r="J13" s="15" t="s">
        <v>141</v>
      </c>
      <c r="K13" s="15" t="s">
        <v>275</v>
      </c>
      <c r="L13" s="15" t="s">
        <v>276</v>
      </c>
      <c r="M13" s="15">
        <v>30.803000000000001</v>
      </c>
      <c r="N13" s="15">
        <v>23</v>
      </c>
      <c r="O13" s="15">
        <v>1.8180000000000001</v>
      </c>
      <c r="P13" s="15">
        <v>25.858000000000001</v>
      </c>
      <c r="Q13" s="15">
        <v>15.553000000000001</v>
      </c>
      <c r="R13" s="15">
        <v>40.648000000000003</v>
      </c>
      <c r="S13" s="15">
        <v>7.6559999999999997</v>
      </c>
      <c r="T13" s="15">
        <v>7.8</v>
      </c>
      <c r="U13" s="15">
        <v>443381.11200000002</v>
      </c>
      <c r="V13" s="15">
        <v>160</v>
      </c>
    </row>
    <row r="14" spans="1:22" x14ac:dyDescent="0.25">
      <c r="B14" s="15" t="s">
        <v>136</v>
      </c>
      <c r="C14" s="15" t="s">
        <v>159</v>
      </c>
      <c r="D14" s="15" t="s">
        <v>160</v>
      </c>
      <c r="E14" s="15" t="s">
        <v>176</v>
      </c>
      <c r="F14" s="15" t="s">
        <v>162</v>
      </c>
      <c r="G14" s="15" t="s">
        <v>133</v>
      </c>
      <c r="H14" s="15" t="s">
        <v>136</v>
      </c>
      <c r="I14" s="15" t="s">
        <v>139</v>
      </c>
      <c r="J14" s="15" t="s">
        <v>141</v>
      </c>
      <c r="K14" s="15" t="s">
        <v>275</v>
      </c>
      <c r="L14" s="15" t="s">
        <v>277</v>
      </c>
      <c r="M14" s="15">
        <v>33.112000000000002</v>
      </c>
      <c r="N14" s="15">
        <v>21.905999999999999</v>
      </c>
      <c r="O14" s="15">
        <v>0.57699999999999996</v>
      </c>
      <c r="P14" s="15">
        <v>29.745000000000001</v>
      </c>
      <c r="Q14" s="15">
        <v>18.167999999999999</v>
      </c>
      <c r="R14" s="15">
        <v>43.265999999999998</v>
      </c>
      <c r="S14" s="15">
        <v>7.6420000000000003</v>
      </c>
      <c r="T14" s="15">
        <v>7.8120000000000003</v>
      </c>
      <c r="U14" s="15">
        <v>441280.413</v>
      </c>
      <c r="V14" s="15">
        <v>1440</v>
      </c>
    </row>
    <row r="15" spans="1:22" x14ac:dyDescent="0.25">
      <c r="B15" s="15" t="s">
        <v>136</v>
      </c>
      <c r="C15" s="15" t="s">
        <v>159</v>
      </c>
      <c r="D15" s="15" t="s">
        <v>160</v>
      </c>
      <c r="E15" s="15" t="s">
        <v>176</v>
      </c>
      <c r="F15" s="15" t="s">
        <v>162</v>
      </c>
      <c r="G15" s="15" t="s">
        <v>133</v>
      </c>
      <c r="H15" s="15" t="s">
        <v>136</v>
      </c>
      <c r="I15" s="15" t="s">
        <v>139</v>
      </c>
      <c r="J15" s="15" t="s">
        <v>141</v>
      </c>
      <c r="K15" s="15" t="s">
        <v>275</v>
      </c>
      <c r="L15" s="15" t="s">
        <v>278</v>
      </c>
      <c r="M15" s="15">
        <v>43.359000000000002</v>
      </c>
      <c r="N15" s="15">
        <v>26.376999999999999</v>
      </c>
      <c r="O15" s="15">
        <v>0.6</v>
      </c>
      <c r="P15" s="15">
        <v>38.826999999999998</v>
      </c>
      <c r="Q15" s="15">
        <v>26.515000000000001</v>
      </c>
      <c r="R15" s="15">
        <v>55.5</v>
      </c>
      <c r="S15" s="15">
        <v>7.7060000000000004</v>
      </c>
      <c r="T15" s="15">
        <v>7.7519999999999998</v>
      </c>
      <c r="U15" s="15">
        <v>442009.69500000001</v>
      </c>
      <c r="V15" s="15">
        <v>1930</v>
      </c>
    </row>
    <row r="16" spans="1:22" x14ac:dyDescent="0.25">
      <c r="B16" s="15" t="s">
        <v>136</v>
      </c>
      <c r="C16" s="15" t="s">
        <v>159</v>
      </c>
      <c r="D16" s="15" t="s">
        <v>160</v>
      </c>
      <c r="E16" s="15" t="s">
        <v>176</v>
      </c>
      <c r="F16" s="15" t="s">
        <v>162</v>
      </c>
      <c r="G16" s="15" t="s">
        <v>133</v>
      </c>
      <c r="H16" s="15" t="s">
        <v>136</v>
      </c>
      <c r="I16" s="15" t="s">
        <v>139</v>
      </c>
      <c r="J16" s="15" t="s">
        <v>141</v>
      </c>
      <c r="K16" s="15" t="s">
        <v>275</v>
      </c>
      <c r="L16" s="15" t="s">
        <v>279</v>
      </c>
      <c r="M16" s="15">
        <v>51.58</v>
      </c>
      <c r="N16" s="15">
        <v>28.103000000000002</v>
      </c>
      <c r="O16" s="15">
        <v>1.157</v>
      </c>
      <c r="P16" s="15">
        <v>45.98</v>
      </c>
      <c r="Q16" s="15">
        <v>32.889000000000003</v>
      </c>
      <c r="R16" s="15">
        <v>66.177999999999997</v>
      </c>
      <c r="S16" s="15">
        <v>7.7649999999999997</v>
      </c>
      <c r="T16" s="15">
        <v>7.6989999999999998</v>
      </c>
      <c r="U16" s="15">
        <v>443695.18800000002</v>
      </c>
      <c r="V16" s="15">
        <v>590</v>
      </c>
    </row>
    <row r="17" spans="2:22" x14ac:dyDescent="0.25">
      <c r="B17" s="15" t="s">
        <v>136</v>
      </c>
      <c r="C17" s="15" t="s">
        <v>159</v>
      </c>
      <c r="D17" s="15" t="s">
        <v>160</v>
      </c>
      <c r="E17" s="15" t="s">
        <v>176</v>
      </c>
      <c r="F17" s="15" t="s">
        <v>162</v>
      </c>
      <c r="G17" s="15" t="s">
        <v>133</v>
      </c>
      <c r="H17" s="15" t="s">
        <v>136</v>
      </c>
      <c r="I17" s="15" t="s">
        <v>139</v>
      </c>
      <c r="J17" s="15" t="s">
        <v>141</v>
      </c>
      <c r="K17" s="15" t="s">
        <v>275</v>
      </c>
      <c r="L17" s="15" t="s">
        <v>280</v>
      </c>
      <c r="M17" s="15">
        <v>51.232999999999997</v>
      </c>
      <c r="N17" s="15">
        <v>31.898</v>
      </c>
      <c r="O17" s="15">
        <v>3.3620000000000001</v>
      </c>
      <c r="P17" s="15">
        <v>47.280999999999999</v>
      </c>
      <c r="Q17" s="15">
        <v>31.216999999999999</v>
      </c>
      <c r="R17" s="15">
        <v>67.823999999999998</v>
      </c>
      <c r="S17" s="15">
        <v>7.7240000000000002</v>
      </c>
      <c r="T17" s="15">
        <v>7.7430000000000003</v>
      </c>
      <c r="U17" s="15">
        <v>443317.74599999998</v>
      </c>
      <c r="V17" s="15">
        <v>90</v>
      </c>
    </row>
    <row r="18" spans="2:22" x14ac:dyDescent="0.25">
      <c r="B18" s="15" t="s">
        <v>136</v>
      </c>
      <c r="C18" s="15" t="s">
        <v>159</v>
      </c>
      <c r="D18" s="15" t="s">
        <v>160</v>
      </c>
      <c r="E18" s="15" t="s">
        <v>177</v>
      </c>
      <c r="F18" s="15" t="s">
        <v>162</v>
      </c>
      <c r="G18" s="15" t="s">
        <v>133</v>
      </c>
      <c r="H18" s="15" t="s">
        <v>136</v>
      </c>
      <c r="I18" s="15" t="s">
        <v>139</v>
      </c>
      <c r="J18" s="15" t="s">
        <v>141</v>
      </c>
      <c r="K18" s="15" t="s">
        <v>275</v>
      </c>
      <c r="L18" s="15" t="s">
        <v>276</v>
      </c>
      <c r="M18" s="15">
        <v>22.481999999999999</v>
      </c>
      <c r="N18" s="15">
        <v>18.036999999999999</v>
      </c>
      <c r="O18" s="15">
        <v>1.4730000000000001</v>
      </c>
      <c r="P18" s="15">
        <v>18.675000000000001</v>
      </c>
      <c r="Q18" s="15">
        <v>10.726000000000001</v>
      </c>
      <c r="R18" s="15">
        <v>28.757999999999999</v>
      </c>
      <c r="S18" s="15">
        <v>9.0299999999999994</v>
      </c>
      <c r="T18" s="15">
        <v>6.5679999999999996</v>
      </c>
      <c r="U18" s="15">
        <v>656796.64399999997</v>
      </c>
      <c r="V18" s="15">
        <v>150</v>
      </c>
    </row>
    <row r="19" spans="2:22" x14ac:dyDescent="0.25">
      <c r="B19" s="15" t="s">
        <v>136</v>
      </c>
      <c r="C19" s="15" t="s">
        <v>159</v>
      </c>
      <c r="D19" s="15" t="s">
        <v>160</v>
      </c>
      <c r="E19" s="15" t="s">
        <v>177</v>
      </c>
      <c r="F19" s="15" t="s">
        <v>162</v>
      </c>
      <c r="G19" s="15" t="s">
        <v>133</v>
      </c>
      <c r="H19" s="15" t="s">
        <v>136</v>
      </c>
      <c r="I19" s="15" t="s">
        <v>139</v>
      </c>
      <c r="J19" s="15" t="s">
        <v>141</v>
      </c>
      <c r="K19" s="15" t="s">
        <v>275</v>
      </c>
      <c r="L19" s="15" t="s">
        <v>277</v>
      </c>
      <c r="M19" s="15">
        <v>23.436</v>
      </c>
      <c r="N19" s="15">
        <v>17.271000000000001</v>
      </c>
      <c r="O19" s="15">
        <v>0.45500000000000002</v>
      </c>
      <c r="P19" s="15">
        <v>20.207000000000001</v>
      </c>
      <c r="Q19" s="15">
        <v>11.481999999999999</v>
      </c>
      <c r="R19" s="15">
        <v>30.33</v>
      </c>
      <c r="S19" s="15">
        <v>9.0429999999999993</v>
      </c>
      <c r="T19" s="15">
        <v>6.5620000000000003</v>
      </c>
      <c r="U19" s="15">
        <v>650357.66899999999</v>
      </c>
      <c r="V19" s="15">
        <v>1440</v>
      </c>
    </row>
    <row r="20" spans="2:22" x14ac:dyDescent="0.25">
      <c r="B20" s="15" t="s">
        <v>136</v>
      </c>
      <c r="C20" s="15" t="s">
        <v>159</v>
      </c>
      <c r="D20" s="15" t="s">
        <v>160</v>
      </c>
      <c r="E20" s="15" t="s">
        <v>177</v>
      </c>
      <c r="F20" s="15" t="s">
        <v>162</v>
      </c>
      <c r="G20" s="15" t="s">
        <v>133</v>
      </c>
      <c r="H20" s="15" t="s">
        <v>136</v>
      </c>
      <c r="I20" s="15" t="s">
        <v>139</v>
      </c>
      <c r="J20" s="15" t="s">
        <v>141</v>
      </c>
      <c r="K20" s="15" t="s">
        <v>275</v>
      </c>
      <c r="L20" s="15" t="s">
        <v>278</v>
      </c>
      <c r="M20" s="15">
        <v>29.7</v>
      </c>
      <c r="N20" s="15">
        <v>20.553000000000001</v>
      </c>
      <c r="O20" s="15">
        <v>0.47199999999999998</v>
      </c>
      <c r="P20" s="15">
        <v>25.888999999999999</v>
      </c>
      <c r="Q20" s="15">
        <v>15.781000000000001</v>
      </c>
      <c r="R20" s="15">
        <v>38.79</v>
      </c>
      <c r="S20" s="15">
        <v>9.109</v>
      </c>
      <c r="T20" s="15">
        <v>6.4989999999999997</v>
      </c>
      <c r="U20" s="15">
        <v>655007.44200000004</v>
      </c>
      <c r="V20" s="15">
        <v>1900</v>
      </c>
    </row>
    <row r="21" spans="2:22" x14ac:dyDescent="0.25">
      <c r="B21" s="15" t="s">
        <v>136</v>
      </c>
      <c r="C21" s="15" t="s">
        <v>159</v>
      </c>
      <c r="D21" s="15" t="s">
        <v>160</v>
      </c>
      <c r="E21" s="15" t="s">
        <v>177</v>
      </c>
      <c r="F21" s="15" t="s">
        <v>162</v>
      </c>
      <c r="G21" s="15" t="s">
        <v>133</v>
      </c>
      <c r="H21" s="15" t="s">
        <v>136</v>
      </c>
      <c r="I21" s="15" t="s">
        <v>139</v>
      </c>
      <c r="J21" s="15" t="s">
        <v>141</v>
      </c>
      <c r="K21" s="15" t="s">
        <v>275</v>
      </c>
      <c r="L21" s="15" t="s">
        <v>279</v>
      </c>
      <c r="M21" s="15">
        <v>35.241</v>
      </c>
      <c r="N21" s="15">
        <v>21.577000000000002</v>
      </c>
      <c r="O21" s="15">
        <v>0.89600000000000002</v>
      </c>
      <c r="P21" s="15">
        <v>31.285</v>
      </c>
      <c r="Q21" s="15">
        <v>20.111000000000001</v>
      </c>
      <c r="R21" s="15">
        <v>46.002000000000002</v>
      </c>
      <c r="S21" s="15">
        <v>9.1869999999999994</v>
      </c>
      <c r="T21" s="15">
        <v>6.4249999999999998</v>
      </c>
      <c r="U21" s="15">
        <v>657765.03</v>
      </c>
      <c r="V21" s="15">
        <v>580</v>
      </c>
    </row>
    <row r="22" spans="2:22" x14ac:dyDescent="0.25">
      <c r="B22" s="15" t="s">
        <v>136</v>
      </c>
      <c r="C22" s="15" t="s">
        <v>159</v>
      </c>
      <c r="D22" s="15" t="s">
        <v>160</v>
      </c>
      <c r="E22" s="15" t="s">
        <v>177</v>
      </c>
      <c r="F22" s="15" t="s">
        <v>162</v>
      </c>
      <c r="G22" s="15" t="s">
        <v>133</v>
      </c>
      <c r="H22" s="15" t="s">
        <v>136</v>
      </c>
      <c r="I22" s="15" t="s">
        <v>139</v>
      </c>
      <c r="J22" s="15" t="s">
        <v>141</v>
      </c>
      <c r="K22" s="15" t="s">
        <v>275</v>
      </c>
      <c r="L22" s="15" t="s">
        <v>280</v>
      </c>
      <c r="M22" s="15">
        <v>35.762999999999998</v>
      </c>
      <c r="N22" s="15">
        <v>25.08</v>
      </c>
      <c r="O22" s="15">
        <v>2.6440000000000001</v>
      </c>
      <c r="P22" s="15">
        <v>27.913</v>
      </c>
      <c r="Q22" s="15">
        <v>18.745999999999999</v>
      </c>
      <c r="R22" s="15">
        <v>49.624000000000002</v>
      </c>
      <c r="S22" s="15">
        <v>9.1219999999999999</v>
      </c>
      <c r="T22" s="15">
        <v>6.4870000000000001</v>
      </c>
      <c r="U22" s="15">
        <v>655850.26</v>
      </c>
      <c r="V22" s="15">
        <v>90</v>
      </c>
    </row>
    <row r="23" spans="2:22" x14ac:dyDescent="0.25">
      <c r="B23" s="15" t="s">
        <v>136</v>
      </c>
      <c r="C23" s="15" t="s">
        <v>159</v>
      </c>
      <c r="D23" s="15" t="s">
        <v>160</v>
      </c>
      <c r="E23" s="15" t="s">
        <v>178</v>
      </c>
      <c r="F23" s="15" t="s">
        <v>162</v>
      </c>
      <c r="G23" s="15" t="s">
        <v>133</v>
      </c>
      <c r="H23" s="15" t="s">
        <v>136</v>
      </c>
      <c r="I23" s="15" t="s">
        <v>139</v>
      </c>
      <c r="J23" s="15" t="s">
        <v>141</v>
      </c>
      <c r="K23" s="15" t="s">
        <v>275</v>
      </c>
      <c r="L23" s="15" t="s">
        <v>276</v>
      </c>
      <c r="M23" s="15">
        <v>11.493</v>
      </c>
      <c r="N23" s="15">
        <v>10.29</v>
      </c>
      <c r="O23" s="15">
        <v>0.84</v>
      </c>
      <c r="P23" s="15">
        <v>8.1750000000000007</v>
      </c>
      <c r="Q23" s="15">
        <v>4.7850000000000001</v>
      </c>
      <c r="R23" s="15">
        <v>13.768000000000001</v>
      </c>
      <c r="S23" s="15">
        <v>12.845000000000001</v>
      </c>
      <c r="T23" s="15">
        <v>3.0590000000000002</v>
      </c>
      <c r="U23" s="15">
        <v>720380.92799999996</v>
      </c>
      <c r="V23" s="15">
        <v>150</v>
      </c>
    </row>
    <row r="24" spans="2:22" x14ac:dyDescent="0.25">
      <c r="B24" s="15" t="s">
        <v>136</v>
      </c>
      <c r="C24" s="15" t="s">
        <v>159</v>
      </c>
      <c r="D24" s="15" t="s">
        <v>160</v>
      </c>
      <c r="E24" s="15" t="s">
        <v>178</v>
      </c>
      <c r="F24" s="15" t="s">
        <v>162</v>
      </c>
      <c r="G24" s="15" t="s">
        <v>133</v>
      </c>
      <c r="H24" s="15" t="s">
        <v>136</v>
      </c>
      <c r="I24" s="15" t="s">
        <v>139</v>
      </c>
      <c r="J24" s="15" t="s">
        <v>141</v>
      </c>
      <c r="K24" s="15" t="s">
        <v>275</v>
      </c>
      <c r="L24" s="15" t="s">
        <v>277</v>
      </c>
      <c r="M24" s="15">
        <v>11.03</v>
      </c>
      <c r="N24" s="15">
        <v>9.718</v>
      </c>
      <c r="O24" s="15">
        <v>0.25700000000000001</v>
      </c>
      <c r="P24" s="15">
        <v>8.4329999999999998</v>
      </c>
      <c r="Q24" s="15">
        <v>4.7089999999999996</v>
      </c>
      <c r="R24" s="15">
        <v>14.4</v>
      </c>
      <c r="S24" s="15">
        <v>12.837999999999999</v>
      </c>
      <c r="T24" s="15">
        <v>3.0550000000000002</v>
      </c>
      <c r="U24" s="15">
        <v>711560.53399999999</v>
      </c>
      <c r="V24" s="15">
        <v>1430</v>
      </c>
    </row>
    <row r="25" spans="2:22" x14ac:dyDescent="0.25">
      <c r="B25" s="15" t="s">
        <v>136</v>
      </c>
      <c r="C25" s="15" t="s">
        <v>159</v>
      </c>
      <c r="D25" s="15" t="s">
        <v>160</v>
      </c>
      <c r="E25" s="15" t="s">
        <v>178</v>
      </c>
      <c r="F25" s="15" t="s">
        <v>162</v>
      </c>
      <c r="G25" s="15" t="s">
        <v>133</v>
      </c>
      <c r="H25" s="15" t="s">
        <v>136</v>
      </c>
      <c r="I25" s="15" t="s">
        <v>139</v>
      </c>
      <c r="J25" s="15" t="s">
        <v>141</v>
      </c>
      <c r="K25" s="15" t="s">
        <v>275</v>
      </c>
      <c r="L25" s="15" t="s">
        <v>278</v>
      </c>
      <c r="M25" s="15">
        <v>13.087</v>
      </c>
      <c r="N25" s="15">
        <v>11.266</v>
      </c>
      <c r="O25" s="15">
        <v>0.26100000000000001</v>
      </c>
      <c r="P25" s="15">
        <v>10.412000000000001</v>
      </c>
      <c r="Q25" s="15">
        <v>5.8449999999999998</v>
      </c>
      <c r="R25" s="15">
        <v>16.783000000000001</v>
      </c>
      <c r="S25" s="15">
        <v>12.897</v>
      </c>
      <c r="T25" s="15">
        <v>2.9950000000000001</v>
      </c>
      <c r="U25" s="15">
        <v>715113.53099999996</v>
      </c>
      <c r="V25" s="15">
        <v>1870</v>
      </c>
    </row>
    <row r="26" spans="2:22" x14ac:dyDescent="0.25">
      <c r="B26" s="15" t="s">
        <v>136</v>
      </c>
      <c r="C26" s="15" t="s">
        <v>159</v>
      </c>
      <c r="D26" s="15" t="s">
        <v>160</v>
      </c>
      <c r="E26" s="15" t="s">
        <v>178</v>
      </c>
      <c r="F26" s="15" t="s">
        <v>162</v>
      </c>
      <c r="G26" s="15" t="s">
        <v>133</v>
      </c>
      <c r="H26" s="15" t="s">
        <v>136</v>
      </c>
      <c r="I26" s="15" t="s">
        <v>139</v>
      </c>
      <c r="J26" s="15" t="s">
        <v>141</v>
      </c>
      <c r="K26" s="15" t="s">
        <v>275</v>
      </c>
      <c r="L26" s="15" t="s">
        <v>279</v>
      </c>
      <c r="M26" s="15">
        <v>14.333</v>
      </c>
      <c r="N26" s="15">
        <v>11.435</v>
      </c>
      <c r="O26" s="15">
        <v>0.48299999999999998</v>
      </c>
      <c r="P26" s="15">
        <v>11.691000000000001</v>
      </c>
      <c r="Q26" s="15">
        <v>6.2859999999999996</v>
      </c>
      <c r="R26" s="15">
        <v>19.055</v>
      </c>
      <c r="S26" s="15">
        <v>13.000999999999999</v>
      </c>
      <c r="T26" s="15">
        <v>2.9260000000000002</v>
      </c>
      <c r="U26" s="15">
        <v>719062.56200000003</v>
      </c>
      <c r="V26" s="15">
        <v>560</v>
      </c>
    </row>
    <row r="27" spans="2:22" x14ac:dyDescent="0.25">
      <c r="B27" s="15" t="s">
        <v>136</v>
      </c>
      <c r="C27" s="15" t="s">
        <v>159</v>
      </c>
      <c r="D27" s="15" t="s">
        <v>160</v>
      </c>
      <c r="E27" s="15" t="s">
        <v>178</v>
      </c>
      <c r="F27" s="15" t="s">
        <v>162</v>
      </c>
      <c r="G27" s="15" t="s">
        <v>133</v>
      </c>
      <c r="H27" s="15" t="s">
        <v>136</v>
      </c>
      <c r="I27" s="15" t="s">
        <v>139</v>
      </c>
      <c r="J27" s="15" t="s">
        <v>141</v>
      </c>
      <c r="K27" s="15" t="s">
        <v>275</v>
      </c>
      <c r="L27" s="15" t="s">
        <v>280</v>
      </c>
      <c r="M27" s="15">
        <v>14.384</v>
      </c>
      <c r="N27" s="15">
        <v>12.896000000000001</v>
      </c>
      <c r="O27" s="15">
        <v>1.359</v>
      </c>
      <c r="P27" s="15">
        <v>10.691000000000001</v>
      </c>
      <c r="Q27" s="15">
        <v>5.3470000000000004</v>
      </c>
      <c r="R27" s="15">
        <v>19.812000000000001</v>
      </c>
      <c r="S27" s="15">
        <v>12.867000000000001</v>
      </c>
      <c r="T27" s="15">
        <v>3.02</v>
      </c>
      <c r="U27" s="15">
        <v>715055.57299999997</v>
      </c>
      <c r="V27" s="15">
        <v>90</v>
      </c>
    </row>
    <row r="28" spans="2:22" x14ac:dyDescent="0.25">
      <c r="B28" s="15" t="s">
        <v>136</v>
      </c>
      <c r="C28" s="15" t="s">
        <v>159</v>
      </c>
      <c r="D28" s="15" t="s">
        <v>160</v>
      </c>
      <c r="E28" s="15" t="s">
        <v>179</v>
      </c>
      <c r="F28" s="15" t="s">
        <v>162</v>
      </c>
      <c r="G28" s="15" t="s">
        <v>133</v>
      </c>
      <c r="H28" s="15" t="s">
        <v>136</v>
      </c>
      <c r="I28" s="15" t="s">
        <v>139</v>
      </c>
      <c r="J28" s="15" t="s">
        <v>141</v>
      </c>
      <c r="K28" s="15" t="s">
        <v>275</v>
      </c>
      <c r="L28" s="15" t="s">
        <v>276</v>
      </c>
      <c r="M28" s="15">
        <v>8.3170000000000002</v>
      </c>
      <c r="N28" s="15">
        <v>7.2229999999999999</v>
      </c>
      <c r="O28" s="15">
        <v>0.59</v>
      </c>
      <c r="P28" s="15">
        <v>6.5819999999999999</v>
      </c>
      <c r="Q28" s="15">
        <v>3.62</v>
      </c>
      <c r="R28" s="15">
        <v>11.545999999999999</v>
      </c>
      <c r="S28" s="15">
        <v>15.15</v>
      </c>
      <c r="T28" s="15">
        <v>1.7390000000000001</v>
      </c>
      <c r="U28" s="15">
        <v>854356.45900000003</v>
      </c>
      <c r="V28" s="15">
        <v>150</v>
      </c>
    </row>
    <row r="29" spans="2:22" x14ac:dyDescent="0.25">
      <c r="B29" s="15" t="s">
        <v>136</v>
      </c>
      <c r="C29" s="15" t="s">
        <v>159</v>
      </c>
      <c r="D29" s="15" t="s">
        <v>160</v>
      </c>
      <c r="E29" s="15" t="s">
        <v>179</v>
      </c>
      <c r="F29" s="15" t="s">
        <v>162</v>
      </c>
      <c r="G29" s="15" t="s">
        <v>133</v>
      </c>
      <c r="H29" s="15" t="s">
        <v>136</v>
      </c>
      <c r="I29" s="15" t="s">
        <v>139</v>
      </c>
      <c r="J29" s="15" t="s">
        <v>141</v>
      </c>
      <c r="K29" s="15" t="s">
        <v>275</v>
      </c>
      <c r="L29" s="15" t="s">
        <v>277</v>
      </c>
      <c r="M29" s="15">
        <v>7.5460000000000003</v>
      </c>
      <c r="N29" s="15">
        <v>6.4770000000000003</v>
      </c>
      <c r="O29" s="15">
        <v>0.17399999999999999</v>
      </c>
      <c r="P29" s="15">
        <v>5.827</v>
      </c>
      <c r="Q29" s="15">
        <v>3.2229999999999999</v>
      </c>
      <c r="R29" s="15">
        <v>10.186999999999999</v>
      </c>
      <c r="S29" s="15">
        <v>15.096</v>
      </c>
      <c r="T29" s="15">
        <v>1.7689999999999999</v>
      </c>
      <c r="U29" s="15">
        <v>842953.28</v>
      </c>
      <c r="V29" s="15">
        <v>1390</v>
      </c>
    </row>
    <row r="30" spans="2:22" x14ac:dyDescent="0.25">
      <c r="B30" s="15" t="s">
        <v>136</v>
      </c>
      <c r="C30" s="15" t="s">
        <v>159</v>
      </c>
      <c r="D30" s="15" t="s">
        <v>160</v>
      </c>
      <c r="E30" s="15" t="s">
        <v>179</v>
      </c>
      <c r="F30" s="15" t="s">
        <v>162</v>
      </c>
      <c r="G30" s="15" t="s">
        <v>133</v>
      </c>
      <c r="H30" s="15" t="s">
        <v>136</v>
      </c>
      <c r="I30" s="15" t="s">
        <v>139</v>
      </c>
      <c r="J30" s="15" t="s">
        <v>141</v>
      </c>
      <c r="K30" s="15" t="s">
        <v>275</v>
      </c>
      <c r="L30" s="15" t="s">
        <v>278</v>
      </c>
      <c r="M30" s="15">
        <v>8.5299999999999994</v>
      </c>
      <c r="N30" s="15">
        <v>8.0419999999999998</v>
      </c>
      <c r="O30" s="15">
        <v>0.187</v>
      </c>
      <c r="P30" s="15">
        <v>6.7590000000000003</v>
      </c>
      <c r="Q30" s="15">
        <v>3.782</v>
      </c>
      <c r="R30" s="15">
        <v>11.007999999999999</v>
      </c>
      <c r="S30" s="15">
        <v>15.173</v>
      </c>
      <c r="T30" s="15">
        <v>1.718</v>
      </c>
      <c r="U30" s="15">
        <v>847273.978</v>
      </c>
      <c r="V30" s="15">
        <v>1840</v>
      </c>
    </row>
    <row r="31" spans="2:22" x14ac:dyDescent="0.25">
      <c r="B31" s="15" t="s">
        <v>136</v>
      </c>
      <c r="C31" s="15" t="s">
        <v>159</v>
      </c>
      <c r="D31" s="15" t="s">
        <v>160</v>
      </c>
      <c r="E31" s="15" t="s">
        <v>179</v>
      </c>
      <c r="F31" s="15" t="s">
        <v>162</v>
      </c>
      <c r="G31" s="15" t="s">
        <v>133</v>
      </c>
      <c r="H31" s="15" t="s">
        <v>136</v>
      </c>
      <c r="I31" s="15" t="s">
        <v>139</v>
      </c>
      <c r="J31" s="15" t="s">
        <v>141</v>
      </c>
      <c r="K31" s="15" t="s">
        <v>275</v>
      </c>
      <c r="L31" s="15" t="s">
        <v>279</v>
      </c>
      <c r="M31" s="15">
        <v>9.0660000000000007</v>
      </c>
      <c r="N31" s="15">
        <v>7.2080000000000002</v>
      </c>
      <c r="O31" s="15">
        <v>0.307</v>
      </c>
      <c r="P31" s="15">
        <v>7.1</v>
      </c>
      <c r="Q31" s="15">
        <v>4.2279999999999998</v>
      </c>
      <c r="R31" s="15">
        <v>11.743</v>
      </c>
      <c r="S31" s="15">
        <v>15.269</v>
      </c>
      <c r="T31" s="15">
        <v>1.6870000000000001</v>
      </c>
      <c r="U31" s="15">
        <v>851163.87600000005</v>
      </c>
      <c r="V31" s="15">
        <v>550</v>
      </c>
    </row>
    <row r="32" spans="2:22" x14ac:dyDescent="0.25">
      <c r="B32" s="15" t="s">
        <v>136</v>
      </c>
      <c r="C32" s="15" t="s">
        <v>159</v>
      </c>
      <c r="D32" s="15" t="s">
        <v>160</v>
      </c>
      <c r="E32" s="15" t="s">
        <v>179</v>
      </c>
      <c r="F32" s="15" t="s">
        <v>162</v>
      </c>
      <c r="G32" s="15" t="s">
        <v>133</v>
      </c>
      <c r="H32" s="15" t="s">
        <v>136</v>
      </c>
      <c r="I32" s="15" t="s">
        <v>139</v>
      </c>
      <c r="J32" s="15" t="s">
        <v>141</v>
      </c>
      <c r="K32" s="15" t="s">
        <v>275</v>
      </c>
      <c r="L32" s="15" t="s">
        <v>280</v>
      </c>
      <c r="M32" s="15">
        <v>8.798</v>
      </c>
      <c r="N32" s="15">
        <v>8.0489999999999995</v>
      </c>
      <c r="O32" s="15">
        <v>0.84799999999999998</v>
      </c>
      <c r="P32" s="15">
        <v>6.7210000000000001</v>
      </c>
      <c r="Q32" s="15">
        <v>3.5960000000000001</v>
      </c>
      <c r="R32" s="15">
        <v>10.534000000000001</v>
      </c>
      <c r="S32" s="15">
        <v>15.093</v>
      </c>
      <c r="T32" s="15">
        <v>1.764</v>
      </c>
      <c r="U32" s="15">
        <v>846771.08900000004</v>
      </c>
      <c r="V32" s="15">
        <v>90</v>
      </c>
    </row>
    <row r="33" spans="2:22" x14ac:dyDescent="0.25">
      <c r="B33" s="15" t="s">
        <v>136</v>
      </c>
      <c r="C33" s="15" t="s">
        <v>159</v>
      </c>
      <c r="D33" s="15" t="s">
        <v>160</v>
      </c>
      <c r="E33" s="15" t="s">
        <v>180</v>
      </c>
      <c r="F33" s="15" t="s">
        <v>162</v>
      </c>
      <c r="G33" s="15" t="s">
        <v>133</v>
      </c>
      <c r="H33" s="15" t="s">
        <v>136</v>
      </c>
      <c r="I33" s="15" t="s">
        <v>139</v>
      </c>
      <c r="J33" s="15" t="s">
        <v>141</v>
      </c>
      <c r="K33" s="15" t="s">
        <v>275</v>
      </c>
      <c r="L33" s="15" t="s">
        <v>276</v>
      </c>
      <c r="M33" s="15">
        <v>6.7169999999999996</v>
      </c>
      <c r="N33" s="15">
        <v>6.258</v>
      </c>
      <c r="O33" s="15">
        <v>0.51100000000000001</v>
      </c>
      <c r="P33" s="15">
        <v>4.8339999999999996</v>
      </c>
      <c r="Q33" s="15">
        <v>2.85</v>
      </c>
      <c r="R33" s="15">
        <v>8.7149999999999999</v>
      </c>
      <c r="S33" s="15">
        <v>18.25</v>
      </c>
      <c r="T33" s="15">
        <v>0.63</v>
      </c>
      <c r="U33" s="15">
        <v>796387.20799999998</v>
      </c>
      <c r="V33" s="15">
        <v>150</v>
      </c>
    </row>
    <row r="34" spans="2:22" x14ac:dyDescent="0.25">
      <c r="B34" s="15" t="s">
        <v>136</v>
      </c>
      <c r="C34" s="15" t="s">
        <v>159</v>
      </c>
      <c r="D34" s="15" t="s">
        <v>160</v>
      </c>
      <c r="E34" s="15" t="s">
        <v>180</v>
      </c>
      <c r="F34" s="15" t="s">
        <v>162</v>
      </c>
      <c r="G34" s="15" t="s">
        <v>133</v>
      </c>
      <c r="H34" s="15" t="s">
        <v>136</v>
      </c>
      <c r="I34" s="15" t="s">
        <v>139</v>
      </c>
      <c r="J34" s="15" t="s">
        <v>141</v>
      </c>
      <c r="K34" s="15" t="s">
        <v>275</v>
      </c>
      <c r="L34" s="15" t="s">
        <v>277</v>
      </c>
      <c r="M34" s="15">
        <v>5.63</v>
      </c>
      <c r="N34" s="15">
        <v>4.7649999999999997</v>
      </c>
      <c r="O34" s="15">
        <v>0.128</v>
      </c>
      <c r="P34" s="15">
        <v>4.3460000000000001</v>
      </c>
      <c r="Q34" s="15">
        <v>2.4449999999999998</v>
      </c>
      <c r="R34" s="15">
        <v>7.6970000000000001</v>
      </c>
      <c r="S34" s="15">
        <v>18.143000000000001</v>
      </c>
      <c r="T34" s="15">
        <v>0.65</v>
      </c>
      <c r="U34" s="15">
        <v>786625.728</v>
      </c>
      <c r="V34" s="15">
        <v>1380</v>
      </c>
    </row>
    <row r="35" spans="2:22" x14ac:dyDescent="0.25">
      <c r="B35" s="15" t="s">
        <v>136</v>
      </c>
      <c r="C35" s="15" t="s">
        <v>159</v>
      </c>
      <c r="D35" s="15" t="s">
        <v>160</v>
      </c>
      <c r="E35" s="15" t="s">
        <v>180</v>
      </c>
      <c r="F35" s="15" t="s">
        <v>162</v>
      </c>
      <c r="G35" s="15" t="s">
        <v>133</v>
      </c>
      <c r="H35" s="15" t="s">
        <v>136</v>
      </c>
      <c r="I35" s="15" t="s">
        <v>139</v>
      </c>
      <c r="J35" s="15" t="s">
        <v>141</v>
      </c>
      <c r="K35" s="15" t="s">
        <v>275</v>
      </c>
      <c r="L35" s="15" t="s">
        <v>278</v>
      </c>
      <c r="M35" s="15">
        <v>6.18</v>
      </c>
      <c r="N35" s="15">
        <v>5.258</v>
      </c>
      <c r="O35" s="15">
        <v>0.123</v>
      </c>
      <c r="P35" s="15">
        <v>5.0170000000000003</v>
      </c>
      <c r="Q35" s="15">
        <v>2.8359999999999999</v>
      </c>
      <c r="R35" s="15">
        <v>8.0619999999999994</v>
      </c>
      <c r="S35" s="15">
        <v>18.259</v>
      </c>
      <c r="T35" s="15">
        <v>0.60799999999999998</v>
      </c>
      <c r="U35" s="15">
        <v>791423.35499999998</v>
      </c>
      <c r="V35" s="15">
        <v>1820</v>
      </c>
    </row>
    <row r="36" spans="2:22" x14ac:dyDescent="0.25">
      <c r="B36" s="15" t="s">
        <v>136</v>
      </c>
      <c r="C36" s="15" t="s">
        <v>159</v>
      </c>
      <c r="D36" s="15" t="s">
        <v>160</v>
      </c>
      <c r="E36" s="15" t="s">
        <v>180</v>
      </c>
      <c r="F36" s="15" t="s">
        <v>162</v>
      </c>
      <c r="G36" s="15" t="s">
        <v>133</v>
      </c>
      <c r="H36" s="15" t="s">
        <v>136</v>
      </c>
      <c r="I36" s="15" t="s">
        <v>139</v>
      </c>
      <c r="J36" s="15" t="s">
        <v>141</v>
      </c>
      <c r="K36" s="15" t="s">
        <v>275</v>
      </c>
      <c r="L36" s="15" t="s">
        <v>279</v>
      </c>
      <c r="M36" s="15">
        <v>6.6070000000000002</v>
      </c>
      <c r="N36" s="15">
        <v>5.5469999999999997</v>
      </c>
      <c r="O36" s="15">
        <v>0.23699999999999999</v>
      </c>
      <c r="P36" s="15">
        <v>5.2160000000000002</v>
      </c>
      <c r="Q36" s="15">
        <v>3.2120000000000002</v>
      </c>
      <c r="R36" s="15">
        <v>8.0980000000000008</v>
      </c>
      <c r="S36" s="15">
        <v>18.423999999999999</v>
      </c>
      <c r="T36" s="15">
        <v>0.58399999999999996</v>
      </c>
      <c r="U36" s="15">
        <v>795768.29799999995</v>
      </c>
      <c r="V36" s="15">
        <v>550</v>
      </c>
    </row>
    <row r="37" spans="2:22" x14ac:dyDescent="0.25">
      <c r="B37" s="15" t="s">
        <v>136</v>
      </c>
      <c r="C37" s="15" t="s">
        <v>159</v>
      </c>
      <c r="D37" s="15" t="s">
        <v>160</v>
      </c>
      <c r="E37" s="15" t="s">
        <v>180</v>
      </c>
      <c r="F37" s="15" t="s">
        <v>162</v>
      </c>
      <c r="G37" s="15" t="s">
        <v>133</v>
      </c>
      <c r="H37" s="15" t="s">
        <v>136</v>
      </c>
      <c r="I37" s="15" t="s">
        <v>139</v>
      </c>
      <c r="J37" s="15" t="s">
        <v>141</v>
      </c>
      <c r="K37" s="15" t="s">
        <v>275</v>
      </c>
      <c r="L37" s="15" t="s">
        <v>280</v>
      </c>
      <c r="M37" s="15">
        <v>6.3230000000000004</v>
      </c>
      <c r="N37" s="15">
        <v>5.1630000000000003</v>
      </c>
      <c r="O37" s="15">
        <v>0.54400000000000004</v>
      </c>
      <c r="P37" s="15">
        <v>4.6479999999999997</v>
      </c>
      <c r="Q37" s="15">
        <v>2.6560000000000001</v>
      </c>
      <c r="R37" s="15">
        <v>8.7050000000000001</v>
      </c>
      <c r="S37" s="15">
        <v>18.192</v>
      </c>
      <c r="T37" s="15">
        <v>0.61699999999999999</v>
      </c>
      <c r="U37" s="15">
        <v>788440.12699999998</v>
      </c>
      <c r="V37" s="15">
        <v>90</v>
      </c>
    </row>
    <row r="38" spans="2:22" x14ac:dyDescent="0.25">
      <c r="B38" s="15" t="s">
        <v>136</v>
      </c>
      <c r="C38" s="15" t="s">
        <v>159</v>
      </c>
      <c r="D38" s="15" t="s">
        <v>160</v>
      </c>
      <c r="E38" s="15" t="s">
        <v>181</v>
      </c>
      <c r="F38" s="15" t="s">
        <v>162</v>
      </c>
      <c r="G38" s="15" t="s">
        <v>133</v>
      </c>
      <c r="H38" s="15" t="s">
        <v>136</v>
      </c>
      <c r="I38" s="15" t="s">
        <v>139</v>
      </c>
      <c r="J38" s="15" t="s">
        <v>141</v>
      </c>
      <c r="K38" s="15" t="s">
        <v>275</v>
      </c>
      <c r="L38" s="15" t="s">
        <v>276</v>
      </c>
      <c r="M38" s="15">
        <v>5.9020000000000001</v>
      </c>
      <c r="N38" s="15">
        <v>5.5010000000000003</v>
      </c>
      <c r="O38" s="15">
        <v>0.44900000000000001</v>
      </c>
      <c r="P38" s="15">
        <v>4.6139999999999999</v>
      </c>
      <c r="Q38" s="15">
        <v>2.585</v>
      </c>
      <c r="R38" s="15">
        <v>7.2519999999999998</v>
      </c>
      <c r="S38" s="15">
        <v>18.497</v>
      </c>
      <c r="T38" s="15">
        <v>0.56000000000000005</v>
      </c>
      <c r="U38" s="15">
        <v>704026.97699999996</v>
      </c>
      <c r="V38" s="15">
        <v>150</v>
      </c>
    </row>
    <row r="39" spans="2:22" x14ac:dyDescent="0.25">
      <c r="B39" s="15" t="s">
        <v>136</v>
      </c>
      <c r="C39" s="15" t="s">
        <v>159</v>
      </c>
      <c r="D39" s="15" t="s">
        <v>160</v>
      </c>
      <c r="E39" s="15" t="s">
        <v>181</v>
      </c>
      <c r="F39" s="15" t="s">
        <v>162</v>
      </c>
      <c r="G39" s="15" t="s">
        <v>133</v>
      </c>
      <c r="H39" s="15" t="s">
        <v>136</v>
      </c>
      <c r="I39" s="15" t="s">
        <v>139</v>
      </c>
      <c r="J39" s="15" t="s">
        <v>141</v>
      </c>
      <c r="K39" s="15" t="s">
        <v>275</v>
      </c>
      <c r="L39" s="15" t="s">
        <v>277</v>
      </c>
      <c r="M39" s="15">
        <v>4.9720000000000004</v>
      </c>
      <c r="N39" s="15">
        <v>4.4820000000000002</v>
      </c>
      <c r="O39" s="15">
        <v>0.121</v>
      </c>
      <c r="P39" s="15">
        <v>3.855</v>
      </c>
      <c r="Q39" s="15">
        <v>2.13</v>
      </c>
      <c r="R39" s="15">
        <v>6.508</v>
      </c>
      <c r="S39" s="15">
        <v>18.396000000000001</v>
      </c>
      <c r="T39" s="15">
        <v>0.57599999999999996</v>
      </c>
      <c r="U39" s="15">
        <v>697737.63399999996</v>
      </c>
      <c r="V39" s="15">
        <v>1370</v>
      </c>
    </row>
    <row r="40" spans="2:22" x14ac:dyDescent="0.25">
      <c r="B40" s="15" t="s">
        <v>136</v>
      </c>
      <c r="C40" s="15" t="s">
        <v>159</v>
      </c>
      <c r="D40" s="15" t="s">
        <v>160</v>
      </c>
      <c r="E40" s="15" t="s">
        <v>181</v>
      </c>
      <c r="F40" s="15" t="s">
        <v>162</v>
      </c>
      <c r="G40" s="15" t="s">
        <v>133</v>
      </c>
      <c r="H40" s="15" t="s">
        <v>136</v>
      </c>
      <c r="I40" s="15" t="s">
        <v>139</v>
      </c>
      <c r="J40" s="15" t="s">
        <v>141</v>
      </c>
      <c r="K40" s="15" t="s">
        <v>275</v>
      </c>
      <c r="L40" s="15" t="s">
        <v>278</v>
      </c>
      <c r="M40" s="15">
        <v>5.5650000000000004</v>
      </c>
      <c r="N40" s="15">
        <v>5.0999999999999996</v>
      </c>
      <c r="O40" s="15">
        <v>0.12</v>
      </c>
      <c r="P40" s="15">
        <v>4.4279999999999999</v>
      </c>
      <c r="Q40" s="15">
        <v>2.4870000000000001</v>
      </c>
      <c r="R40" s="15">
        <v>7.1959999999999997</v>
      </c>
      <c r="S40" s="15">
        <v>18.545999999999999</v>
      </c>
      <c r="T40" s="15">
        <v>0.52700000000000002</v>
      </c>
      <c r="U40" s="15">
        <v>702678.13</v>
      </c>
      <c r="V40" s="15">
        <v>1800</v>
      </c>
    </row>
    <row r="41" spans="2:22" x14ac:dyDescent="0.25">
      <c r="B41" s="15" t="s">
        <v>136</v>
      </c>
      <c r="C41" s="15" t="s">
        <v>159</v>
      </c>
      <c r="D41" s="15" t="s">
        <v>160</v>
      </c>
      <c r="E41" s="15" t="s">
        <v>181</v>
      </c>
      <c r="F41" s="15" t="s">
        <v>162</v>
      </c>
      <c r="G41" s="15" t="s">
        <v>133</v>
      </c>
      <c r="H41" s="15" t="s">
        <v>136</v>
      </c>
      <c r="I41" s="15" t="s">
        <v>139</v>
      </c>
      <c r="J41" s="15" t="s">
        <v>141</v>
      </c>
      <c r="K41" s="15" t="s">
        <v>275</v>
      </c>
      <c r="L41" s="15" t="s">
        <v>279</v>
      </c>
      <c r="M41" s="15">
        <v>5.8310000000000004</v>
      </c>
      <c r="N41" s="15">
        <v>4.9550000000000001</v>
      </c>
      <c r="O41" s="15">
        <v>0.21299999999999999</v>
      </c>
      <c r="P41" s="15">
        <v>4.5179999999999998</v>
      </c>
      <c r="Q41" s="15">
        <v>2.6779999999999999</v>
      </c>
      <c r="R41" s="15">
        <v>7.2539999999999996</v>
      </c>
      <c r="S41" s="15">
        <v>18.672999999999998</v>
      </c>
      <c r="T41" s="15">
        <v>0.498</v>
      </c>
      <c r="U41" s="15">
        <v>706621.18200000003</v>
      </c>
      <c r="V41" s="15">
        <v>540</v>
      </c>
    </row>
    <row r="42" spans="2:22" x14ac:dyDescent="0.25">
      <c r="B42" s="15" t="s">
        <v>136</v>
      </c>
      <c r="C42" s="15" t="s">
        <v>159</v>
      </c>
      <c r="D42" s="15" t="s">
        <v>160</v>
      </c>
      <c r="E42" s="15" t="s">
        <v>181</v>
      </c>
      <c r="F42" s="15" t="s">
        <v>162</v>
      </c>
      <c r="G42" s="15" t="s">
        <v>133</v>
      </c>
      <c r="H42" s="15" t="s">
        <v>136</v>
      </c>
      <c r="I42" s="15" t="s">
        <v>139</v>
      </c>
      <c r="J42" s="15" t="s">
        <v>141</v>
      </c>
      <c r="K42" s="15" t="s">
        <v>275</v>
      </c>
      <c r="L42" s="15" t="s">
        <v>280</v>
      </c>
      <c r="M42" s="15">
        <v>5.2969999999999997</v>
      </c>
      <c r="N42" s="15">
        <v>4.7859999999999996</v>
      </c>
      <c r="O42" s="15">
        <v>0.504</v>
      </c>
      <c r="P42" s="15">
        <v>3.9590000000000001</v>
      </c>
      <c r="Q42" s="15">
        <v>1.9470000000000001</v>
      </c>
      <c r="R42" s="15">
        <v>6.6280000000000001</v>
      </c>
      <c r="S42" s="15">
        <v>18.489999999999998</v>
      </c>
      <c r="T42" s="15">
        <v>0.53300000000000003</v>
      </c>
      <c r="U42" s="15">
        <v>704307.897</v>
      </c>
      <c r="V42" s="15">
        <v>90</v>
      </c>
    </row>
    <row r="43" spans="2:22" x14ac:dyDescent="0.25">
      <c r="B43" s="15" t="s">
        <v>136</v>
      </c>
      <c r="C43" s="15" t="s">
        <v>159</v>
      </c>
      <c r="D43" s="15" t="s">
        <v>160</v>
      </c>
      <c r="E43" s="15" t="s">
        <v>182</v>
      </c>
      <c r="F43" s="15" t="s">
        <v>162</v>
      </c>
      <c r="G43" s="15" t="s">
        <v>133</v>
      </c>
      <c r="H43" s="15" t="s">
        <v>136</v>
      </c>
      <c r="I43" s="15" t="s">
        <v>139</v>
      </c>
      <c r="J43" s="15" t="s">
        <v>141</v>
      </c>
      <c r="K43" s="15" t="s">
        <v>275</v>
      </c>
      <c r="L43" s="15" t="s">
        <v>276</v>
      </c>
      <c r="M43" s="15">
        <v>9.5459999999999994</v>
      </c>
      <c r="N43" s="15">
        <v>9.9120000000000008</v>
      </c>
      <c r="O43" s="15">
        <v>0.80900000000000005</v>
      </c>
      <c r="P43" s="15">
        <v>6.673</v>
      </c>
      <c r="Q43" s="15">
        <v>3.6709999999999998</v>
      </c>
      <c r="R43" s="15">
        <v>11.73</v>
      </c>
      <c r="S43" s="15">
        <v>14.51</v>
      </c>
      <c r="T43" s="15">
        <v>2.0209999999999999</v>
      </c>
      <c r="U43" s="15">
        <v>442998.59700000001</v>
      </c>
      <c r="V43" s="15">
        <v>150</v>
      </c>
    </row>
    <row r="44" spans="2:22" x14ac:dyDescent="0.25">
      <c r="B44" s="15" t="s">
        <v>136</v>
      </c>
      <c r="C44" s="15" t="s">
        <v>159</v>
      </c>
      <c r="D44" s="15" t="s">
        <v>160</v>
      </c>
      <c r="E44" s="15" t="s">
        <v>182</v>
      </c>
      <c r="F44" s="15" t="s">
        <v>162</v>
      </c>
      <c r="G44" s="15" t="s">
        <v>133</v>
      </c>
      <c r="H44" s="15" t="s">
        <v>136</v>
      </c>
      <c r="I44" s="15" t="s">
        <v>139</v>
      </c>
      <c r="J44" s="15" t="s">
        <v>141</v>
      </c>
      <c r="K44" s="15" t="s">
        <v>275</v>
      </c>
      <c r="L44" s="15" t="s">
        <v>277</v>
      </c>
      <c r="M44" s="15">
        <v>8.2249999999999996</v>
      </c>
      <c r="N44" s="15">
        <v>7.3460000000000001</v>
      </c>
      <c r="O44" s="15">
        <v>0.19800000000000001</v>
      </c>
      <c r="P44" s="15">
        <v>6.2530000000000001</v>
      </c>
      <c r="Q44" s="15">
        <v>3.359</v>
      </c>
      <c r="R44" s="15">
        <v>11.069000000000001</v>
      </c>
      <c r="S44" s="15">
        <v>14.429</v>
      </c>
      <c r="T44" s="15">
        <v>2.0670000000000002</v>
      </c>
      <c r="U44" s="15">
        <v>439258.48200000002</v>
      </c>
      <c r="V44" s="15">
        <v>1370</v>
      </c>
    </row>
    <row r="45" spans="2:22" x14ac:dyDescent="0.25">
      <c r="B45" s="15" t="s">
        <v>136</v>
      </c>
      <c r="C45" s="15" t="s">
        <v>159</v>
      </c>
      <c r="D45" s="15" t="s">
        <v>160</v>
      </c>
      <c r="E45" s="15" t="s">
        <v>182</v>
      </c>
      <c r="F45" s="15" t="s">
        <v>162</v>
      </c>
      <c r="G45" s="15" t="s">
        <v>133</v>
      </c>
      <c r="H45" s="15" t="s">
        <v>136</v>
      </c>
      <c r="I45" s="15" t="s">
        <v>139</v>
      </c>
      <c r="J45" s="15" t="s">
        <v>141</v>
      </c>
      <c r="K45" s="15" t="s">
        <v>275</v>
      </c>
      <c r="L45" s="15" t="s">
        <v>278</v>
      </c>
      <c r="M45" s="15">
        <v>9.9339999999999993</v>
      </c>
      <c r="N45" s="15">
        <v>8.8889999999999993</v>
      </c>
      <c r="O45" s="15">
        <v>0.21</v>
      </c>
      <c r="P45" s="15">
        <v>7.9429999999999996</v>
      </c>
      <c r="Q45" s="15">
        <v>4.194</v>
      </c>
      <c r="R45" s="15">
        <v>12.816000000000001</v>
      </c>
      <c r="S45" s="15">
        <v>14.516999999999999</v>
      </c>
      <c r="T45" s="15">
        <v>2.0059999999999998</v>
      </c>
      <c r="U45" s="15">
        <v>441935.40299999999</v>
      </c>
      <c r="V45" s="15">
        <v>1800</v>
      </c>
    </row>
    <row r="46" spans="2:22" x14ac:dyDescent="0.25">
      <c r="B46" s="15" t="s">
        <v>136</v>
      </c>
      <c r="C46" s="15" t="s">
        <v>159</v>
      </c>
      <c r="D46" s="15" t="s">
        <v>160</v>
      </c>
      <c r="E46" s="15" t="s">
        <v>182</v>
      </c>
      <c r="F46" s="15" t="s">
        <v>162</v>
      </c>
      <c r="G46" s="15" t="s">
        <v>133</v>
      </c>
      <c r="H46" s="15" t="s">
        <v>136</v>
      </c>
      <c r="I46" s="15" t="s">
        <v>139</v>
      </c>
      <c r="J46" s="15" t="s">
        <v>141</v>
      </c>
      <c r="K46" s="15" t="s">
        <v>275</v>
      </c>
      <c r="L46" s="15" t="s">
        <v>279</v>
      </c>
      <c r="M46" s="15">
        <v>10.823</v>
      </c>
      <c r="N46" s="15">
        <v>8.9060000000000006</v>
      </c>
      <c r="O46" s="15">
        <v>0.376</v>
      </c>
      <c r="P46" s="15">
        <v>8.4160000000000004</v>
      </c>
      <c r="Q46" s="15">
        <v>4.4630000000000001</v>
      </c>
      <c r="R46" s="15">
        <v>14.612</v>
      </c>
      <c r="S46" s="15">
        <v>14.55</v>
      </c>
      <c r="T46" s="15">
        <v>1.9930000000000001</v>
      </c>
      <c r="U46" s="15">
        <v>444389.96399999998</v>
      </c>
      <c r="V46" s="15">
        <v>560</v>
      </c>
    </row>
    <row r="47" spans="2:22" x14ac:dyDescent="0.25">
      <c r="B47" s="15" t="s">
        <v>136</v>
      </c>
      <c r="C47" s="15" t="s">
        <v>159</v>
      </c>
      <c r="D47" s="15" t="s">
        <v>160</v>
      </c>
      <c r="E47" s="15" t="s">
        <v>182</v>
      </c>
      <c r="F47" s="15" t="s">
        <v>162</v>
      </c>
      <c r="G47" s="15" t="s">
        <v>133</v>
      </c>
      <c r="H47" s="15" t="s">
        <v>136</v>
      </c>
      <c r="I47" s="15" t="s">
        <v>139</v>
      </c>
      <c r="J47" s="15" t="s">
        <v>141</v>
      </c>
      <c r="K47" s="15" t="s">
        <v>275</v>
      </c>
      <c r="L47" s="15" t="s">
        <v>280</v>
      </c>
      <c r="M47" s="15">
        <v>10.461</v>
      </c>
      <c r="N47" s="15">
        <v>9.7409999999999997</v>
      </c>
      <c r="O47" s="15">
        <v>1.0269999999999999</v>
      </c>
      <c r="P47" s="15">
        <v>8.1869999999999994</v>
      </c>
      <c r="Q47" s="15">
        <v>3.8340000000000001</v>
      </c>
      <c r="R47" s="15">
        <v>13.558</v>
      </c>
      <c r="S47" s="15">
        <v>14.468</v>
      </c>
      <c r="T47" s="15">
        <v>2.0230000000000001</v>
      </c>
      <c r="U47" s="15">
        <v>441578.52100000001</v>
      </c>
      <c r="V47" s="15">
        <v>90</v>
      </c>
    </row>
    <row r="48" spans="2:22" x14ac:dyDescent="0.25">
      <c r="B48" s="15" t="s">
        <v>136</v>
      </c>
      <c r="C48" s="15" t="s">
        <v>159</v>
      </c>
      <c r="D48" s="15" t="s">
        <v>160</v>
      </c>
      <c r="E48" s="15" t="s">
        <v>183</v>
      </c>
      <c r="F48" s="15" t="s">
        <v>162</v>
      </c>
      <c r="G48" s="15" t="s">
        <v>133</v>
      </c>
      <c r="H48" s="15" t="s">
        <v>136</v>
      </c>
      <c r="I48" s="15" t="s">
        <v>139</v>
      </c>
      <c r="J48" s="15" t="s">
        <v>141</v>
      </c>
      <c r="K48" s="15" t="s">
        <v>275</v>
      </c>
      <c r="L48" s="15" t="s">
        <v>276</v>
      </c>
      <c r="M48" s="15">
        <v>13.930999999999999</v>
      </c>
      <c r="N48" s="15">
        <v>12.656000000000001</v>
      </c>
      <c r="O48" s="15">
        <v>1.0329999999999999</v>
      </c>
      <c r="P48" s="15">
        <v>9.8580000000000005</v>
      </c>
      <c r="Q48" s="15">
        <v>5.516</v>
      </c>
      <c r="R48" s="15">
        <v>18.420999999999999</v>
      </c>
      <c r="S48" s="15">
        <v>13.108000000000001</v>
      </c>
      <c r="T48" s="15">
        <v>2.7029999999999998</v>
      </c>
      <c r="U48" s="15">
        <v>283882.93599999999</v>
      </c>
      <c r="V48" s="15">
        <v>150</v>
      </c>
    </row>
    <row r="49" spans="2:22" x14ac:dyDescent="0.25">
      <c r="B49" s="15" t="s">
        <v>136</v>
      </c>
      <c r="C49" s="15" t="s">
        <v>159</v>
      </c>
      <c r="D49" s="15" t="s">
        <v>160</v>
      </c>
      <c r="E49" s="15" t="s">
        <v>183</v>
      </c>
      <c r="F49" s="15" t="s">
        <v>162</v>
      </c>
      <c r="G49" s="15" t="s">
        <v>133</v>
      </c>
      <c r="H49" s="15" t="s">
        <v>136</v>
      </c>
      <c r="I49" s="15" t="s">
        <v>139</v>
      </c>
      <c r="J49" s="15" t="s">
        <v>141</v>
      </c>
      <c r="K49" s="15" t="s">
        <v>275</v>
      </c>
      <c r="L49" s="15" t="s">
        <v>277</v>
      </c>
      <c r="M49" s="15">
        <v>13.755000000000001</v>
      </c>
      <c r="N49" s="15">
        <v>12.422000000000001</v>
      </c>
      <c r="O49" s="15">
        <v>0.33600000000000002</v>
      </c>
      <c r="P49" s="15">
        <v>10.542999999999999</v>
      </c>
      <c r="Q49" s="15">
        <v>5.2069999999999999</v>
      </c>
      <c r="R49" s="15">
        <v>18.527999999999999</v>
      </c>
      <c r="S49" s="15">
        <v>12.988</v>
      </c>
      <c r="T49" s="15">
        <v>2.7970000000000002</v>
      </c>
      <c r="U49" s="15">
        <v>277198.51199999999</v>
      </c>
      <c r="V49" s="15">
        <v>1370</v>
      </c>
    </row>
    <row r="50" spans="2:22" x14ac:dyDescent="0.25">
      <c r="B50" s="15" t="s">
        <v>136</v>
      </c>
      <c r="C50" s="15" t="s">
        <v>159</v>
      </c>
      <c r="D50" s="15" t="s">
        <v>160</v>
      </c>
      <c r="E50" s="15" t="s">
        <v>183</v>
      </c>
      <c r="F50" s="15" t="s">
        <v>162</v>
      </c>
      <c r="G50" s="15" t="s">
        <v>133</v>
      </c>
      <c r="H50" s="15" t="s">
        <v>136</v>
      </c>
      <c r="I50" s="15" t="s">
        <v>139</v>
      </c>
      <c r="J50" s="15" t="s">
        <v>141</v>
      </c>
      <c r="K50" s="15" t="s">
        <v>275</v>
      </c>
      <c r="L50" s="15" t="s">
        <v>278</v>
      </c>
      <c r="M50" s="15">
        <v>16.844000000000001</v>
      </c>
      <c r="N50" s="15">
        <v>14.249000000000001</v>
      </c>
      <c r="O50" s="15">
        <v>0.33600000000000002</v>
      </c>
      <c r="P50" s="15">
        <v>13.478999999999999</v>
      </c>
      <c r="Q50" s="15">
        <v>6.9260000000000002</v>
      </c>
      <c r="R50" s="15">
        <v>22.786999999999999</v>
      </c>
      <c r="S50" s="15">
        <v>13.095000000000001</v>
      </c>
      <c r="T50" s="15">
        <v>2.698</v>
      </c>
      <c r="U50" s="15">
        <v>281061.76000000001</v>
      </c>
      <c r="V50" s="15">
        <v>1800</v>
      </c>
    </row>
    <row r="51" spans="2:22" x14ac:dyDescent="0.25">
      <c r="B51" s="15" t="s">
        <v>136</v>
      </c>
      <c r="C51" s="15" t="s">
        <v>159</v>
      </c>
      <c r="D51" s="15" t="s">
        <v>160</v>
      </c>
      <c r="E51" s="15" t="s">
        <v>183</v>
      </c>
      <c r="F51" s="15" t="s">
        <v>162</v>
      </c>
      <c r="G51" s="15" t="s">
        <v>133</v>
      </c>
      <c r="H51" s="15" t="s">
        <v>136</v>
      </c>
      <c r="I51" s="15" t="s">
        <v>139</v>
      </c>
      <c r="J51" s="15" t="s">
        <v>141</v>
      </c>
      <c r="K51" s="15" t="s">
        <v>275</v>
      </c>
      <c r="L51" s="15" t="s">
        <v>279</v>
      </c>
      <c r="M51" s="15">
        <v>19.372</v>
      </c>
      <c r="N51" s="15">
        <v>15.58</v>
      </c>
      <c r="O51" s="15">
        <v>0.66400000000000003</v>
      </c>
      <c r="P51" s="15">
        <v>15.593</v>
      </c>
      <c r="Q51" s="15">
        <v>8.6240000000000006</v>
      </c>
      <c r="R51" s="15">
        <v>27.023</v>
      </c>
      <c r="S51" s="15">
        <v>13.119</v>
      </c>
      <c r="T51" s="15">
        <v>2.6890000000000001</v>
      </c>
      <c r="U51" s="15">
        <v>283492.43900000001</v>
      </c>
      <c r="V51" s="15">
        <v>550</v>
      </c>
    </row>
    <row r="52" spans="2:22" x14ac:dyDescent="0.25">
      <c r="B52" s="15" t="s">
        <v>136</v>
      </c>
      <c r="C52" s="15" t="s">
        <v>159</v>
      </c>
      <c r="D52" s="15" t="s">
        <v>160</v>
      </c>
      <c r="E52" s="15" t="s">
        <v>183</v>
      </c>
      <c r="F52" s="15" t="s">
        <v>162</v>
      </c>
      <c r="G52" s="15" t="s">
        <v>133</v>
      </c>
      <c r="H52" s="15" t="s">
        <v>136</v>
      </c>
      <c r="I52" s="15" t="s">
        <v>139</v>
      </c>
      <c r="J52" s="15" t="s">
        <v>141</v>
      </c>
      <c r="K52" s="15" t="s">
        <v>275</v>
      </c>
      <c r="L52" s="15" t="s">
        <v>280</v>
      </c>
      <c r="M52" s="15">
        <v>18.087</v>
      </c>
      <c r="N52" s="15">
        <v>16.498999999999999</v>
      </c>
      <c r="O52" s="15">
        <v>1.7390000000000001</v>
      </c>
      <c r="P52" s="15">
        <v>15.131</v>
      </c>
      <c r="Q52" s="15">
        <v>6.3470000000000004</v>
      </c>
      <c r="R52" s="15">
        <v>25.228000000000002</v>
      </c>
      <c r="S52" s="15">
        <v>13.044</v>
      </c>
      <c r="T52" s="15">
        <v>2.7360000000000002</v>
      </c>
      <c r="U52" s="15">
        <v>279891.80200000003</v>
      </c>
      <c r="V52" s="15">
        <v>90</v>
      </c>
    </row>
    <row r="53" spans="2:22" x14ac:dyDescent="0.25">
      <c r="B53" s="15" t="s">
        <v>136</v>
      </c>
      <c r="C53" s="15" t="s">
        <v>159</v>
      </c>
      <c r="D53" s="15" t="s">
        <v>160</v>
      </c>
      <c r="E53" s="15" t="s">
        <v>184</v>
      </c>
      <c r="F53" s="15" t="s">
        <v>162</v>
      </c>
      <c r="G53" s="15" t="s">
        <v>133</v>
      </c>
      <c r="H53" s="15" t="s">
        <v>136</v>
      </c>
      <c r="I53" s="15" t="s">
        <v>139</v>
      </c>
      <c r="J53" s="15" t="s">
        <v>141</v>
      </c>
      <c r="K53" s="15" t="s">
        <v>275</v>
      </c>
      <c r="L53" s="15" t="s">
        <v>276</v>
      </c>
      <c r="M53" s="15">
        <v>26.181999999999999</v>
      </c>
      <c r="N53" s="15">
        <v>20.448</v>
      </c>
      <c r="O53" s="15">
        <v>1.67</v>
      </c>
      <c r="P53" s="15">
        <v>21.082000000000001</v>
      </c>
      <c r="Q53" s="15">
        <v>12.247999999999999</v>
      </c>
      <c r="R53" s="15">
        <v>32.893000000000001</v>
      </c>
      <c r="S53" s="15">
        <v>9.5690000000000008</v>
      </c>
      <c r="T53" s="15">
        <v>5.9829999999999997</v>
      </c>
      <c r="U53" s="15">
        <v>134084.64199999999</v>
      </c>
      <c r="V53" s="15">
        <v>150</v>
      </c>
    </row>
    <row r="54" spans="2:22" x14ac:dyDescent="0.25">
      <c r="B54" s="15" t="s">
        <v>136</v>
      </c>
      <c r="C54" s="15" t="s">
        <v>159</v>
      </c>
      <c r="D54" s="15" t="s">
        <v>160</v>
      </c>
      <c r="E54" s="15" t="s">
        <v>184</v>
      </c>
      <c r="F54" s="15" t="s">
        <v>162</v>
      </c>
      <c r="G54" s="15" t="s">
        <v>133</v>
      </c>
      <c r="H54" s="15" t="s">
        <v>136</v>
      </c>
      <c r="I54" s="15" t="s">
        <v>139</v>
      </c>
      <c r="J54" s="15" t="s">
        <v>141</v>
      </c>
      <c r="K54" s="15" t="s">
        <v>275</v>
      </c>
      <c r="L54" s="15" t="s">
        <v>277</v>
      </c>
      <c r="M54" s="15">
        <v>27.190999999999999</v>
      </c>
      <c r="N54" s="15">
        <v>20.321999999999999</v>
      </c>
      <c r="O54" s="15">
        <v>0.54900000000000004</v>
      </c>
      <c r="P54" s="15">
        <v>23.178000000000001</v>
      </c>
      <c r="Q54" s="15">
        <v>13.637</v>
      </c>
      <c r="R54" s="15">
        <v>35.951000000000001</v>
      </c>
      <c r="S54" s="15">
        <v>9.4860000000000007</v>
      </c>
      <c r="T54" s="15">
        <v>6.0659999999999998</v>
      </c>
      <c r="U54" s="15">
        <v>130559.63</v>
      </c>
      <c r="V54" s="15">
        <v>1370</v>
      </c>
    </row>
    <row r="55" spans="2:22" x14ac:dyDescent="0.25">
      <c r="B55" s="15" t="s">
        <v>136</v>
      </c>
      <c r="C55" s="15" t="s">
        <v>159</v>
      </c>
      <c r="D55" s="15" t="s">
        <v>160</v>
      </c>
      <c r="E55" s="15" t="s">
        <v>184</v>
      </c>
      <c r="F55" s="15" t="s">
        <v>162</v>
      </c>
      <c r="G55" s="15" t="s">
        <v>133</v>
      </c>
      <c r="H55" s="15" t="s">
        <v>136</v>
      </c>
      <c r="I55" s="15" t="s">
        <v>139</v>
      </c>
      <c r="J55" s="15" t="s">
        <v>141</v>
      </c>
      <c r="K55" s="15" t="s">
        <v>275</v>
      </c>
      <c r="L55" s="15" t="s">
        <v>278</v>
      </c>
      <c r="M55" s="15">
        <v>35.591000000000001</v>
      </c>
      <c r="N55" s="15">
        <v>23.097000000000001</v>
      </c>
      <c r="O55" s="15">
        <v>0.54300000000000004</v>
      </c>
      <c r="P55" s="15">
        <v>32.223999999999997</v>
      </c>
      <c r="Q55" s="15">
        <v>19.888999999999999</v>
      </c>
      <c r="R55" s="15">
        <v>46.924999999999997</v>
      </c>
      <c r="S55" s="15">
        <v>9.5579999999999998</v>
      </c>
      <c r="T55" s="15">
        <v>5.9909999999999997</v>
      </c>
      <c r="U55" s="15">
        <v>132678.26300000001</v>
      </c>
      <c r="V55" s="15">
        <v>1810</v>
      </c>
    </row>
    <row r="56" spans="2:22" x14ac:dyDescent="0.25">
      <c r="B56" s="15" t="s">
        <v>136</v>
      </c>
      <c r="C56" s="15" t="s">
        <v>159</v>
      </c>
      <c r="D56" s="15" t="s">
        <v>160</v>
      </c>
      <c r="E56" s="15" t="s">
        <v>184</v>
      </c>
      <c r="F56" s="15" t="s">
        <v>162</v>
      </c>
      <c r="G56" s="15" t="s">
        <v>133</v>
      </c>
      <c r="H56" s="15" t="s">
        <v>136</v>
      </c>
      <c r="I56" s="15" t="s">
        <v>139</v>
      </c>
      <c r="J56" s="15" t="s">
        <v>141</v>
      </c>
      <c r="K56" s="15" t="s">
        <v>275</v>
      </c>
      <c r="L56" s="15" t="s">
        <v>279</v>
      </c>
      <c r="M56" s="15">
        <v>41.029000000000003</v>
      </c>
      <c r="N56" s="15">
        <v>24.655000000000001</v>
      </c>
      <c r="O56" s="15">
        <v>1.042</v>
      </c>
      <c r="P56" s="15">
        <v>37.444000000000003</v>
      </c>
      <c r="Q56" s="15">
        <v>24.039000000000001</v>
      </c>
      <c r="R56" s="15">
        <v>54.374000000000002</v>
      </c>
      <c r="S56" s="15">
        <v>9.5510000000000002</v>
      </c>
      <c r="T56" s="15">
        <v>5.9969999999999999</v>
      </c>
      <c r="U56" s="15">
        <v>133710.15400000001</v>
      </c>
      <c r="V56" s="15">
        <v>560</v>
      </c>
    </row>
    <row r="57" spans="2:22" x14ac:dyDescent="0.25">
      <c r="B57" s="15" t="s">
        <v>136</v>
      </c>
      <c r="C57" s="15" t="s">
        <v>159</v>
      </c>
      <c r="D57" s="15" t="s">
        <v>160</v>
      </c>
      <c r="E57" s="15" t="s">
        <v>184</v>
      </c>
      <c r="F57" s="15" t="s">
        <v>162</v>
      </c>
      <c r="G57" s="15" t="s">
        <v>133</v>
      </c>
      <c r="H57" s="15" t="s">
        <v>136</v>
      </c>
      <c r="I57" s="15" t="s">
        <v>139</v>
      </c>
      <c r="J57" s="15" t="s">
        <v>141</v>
      </c>
      <c r="K57" s="15" t="s">
        <v>275</v>
      </c>
      <c r="L57" s="15" t="s">
        <v>280</v>
      </c>
      <c r="M57" s="15">
        <v>40.732999999999997</v>
      </c>
      <c r="N57" s="15">
        <v>27.393999999999998</v>
      </c>
      <c r="O57" s="15">
        <v>2.8879999999999999</v>
      </c>
      <c r="P57" s="15">
        <v>33.936</v>
      </c>
      <c r="Q57" s="15">
        <v>21.135000000000002</v>
      </c>
      <c r="R57" s="15">
        <v>56.213999999999999</v>
      </c>
      <c r="S57" s="15">
        <v>9.5069999999999997</v>
      </c>
      <c r="T57" s="15">
        <v>6.0369999999999999</v>
      </c>
      <c r="U57" s="15">
        <v>132361.098</v>
      </c>
      <c r="V57" s="15">
        <v>90</v>
      </c>
    </row>
    <row r="58" spans="2:22" x14ac:dyDescent="0.25">
      <c r="B58" s="15" t="s">
        <v>136</v>
      </c>
      <c r="C58" s="15" t="s">
        <v>159</v>
      </c>
      <c r="D58" s="15" t="s">
        <v>160</v>
      </c>
      <c r="E58" s="15" t="s">
        <v>185</v>
      </c>
      <c r="F58" s="15" t="s">
        <v>162</v>
      </c>
      <c r="G58" s="15" t="s">
        <v>133</v>
      </c>
      <c r="H58" s="15" t="s">
        <v>136</v>
      </c>
      <c r="I58" s="15" t="s">
        <v>139</v>
      </c>
      <c r="J58" s="15" t="s">
        <v>141</v>
      </c>
      <c r="K58" s="15" t="s">
        <v>275</v>
      </c>
      <c r="L58" s="15" t="s">
        <v>276</v>
      </c>
      <c r="M58" s="15">
        <v>44.284999999999997</v>
      </c>
      <c r="N58" s="15">
        <v>31.504999999999999</v>
      </c>
      <c r="O58" s="15">
        <v>2.5720000000000001</v>
      </c>
      <c r="P58" s="15">
        <v>37.270000000000003</v>
      </c>
      <c r="Q58" s="15">
        <v>22.852</v>
      </c>
      <c r="R58" s="15">
        <v>55.033000000000001</v>
      </c>
      <c r="S58" s="15">
        <v>4.3879999999999999</v>
      </c>
      <c r="T58" s="15">
        <v>11.076000000000001</v>
      </c>
      <c r="U58" s="15">
        <v>91346.307000000001</v>
      </c>
      <c r="V58" s="15">
        <v>150</v>
      </c>
    </row>
    <row r="59" spans="2:22" x14ac:dyDescent="0.25">
      <c r="B59" s="15" t="s">
        <v>136</v>
      </c>
      <c r="C59" s="15" t="s">
        <v>159</v>
      </c>
      <c r="D59" s="15" t="s">
        <v>160</v>
      </c>
      <c r="E59" s="15" t="s">
        <v>185</v>
      </c>
      <c r="F59" s="15" t="s">
        <v>162</v>
      </c>
      <c r="G59" s="15" t="s">
        <v>133</v>
      </c>
      <c r="H59" s="15" t="s">
        <v>136</v>
      </c>
      <c r="I59" s="15" t="s">
        <v>139</v>
      </c>
      <c r="J59" s="15" t="s">
        <v>141</v>
      </c>
      <c r="K59" s="15" t="s">
        <v>275</v>
      </c>
      <c r="L59" s="15" t="s">
        <v>277</v>
      </c>
      <c r="M59" s="15">
        <v>46.645000000000003</v>
      </c>
      <c r="N59" s="15">
        <v>29.715</v>
      </c>
      <c r="O59" s="15">
        <v>0.80600000000000005</v>
      </c>
      <c r="P59" s="15">
        <v>42.258000000000003</v>
      </c>
      <c r="Q59" s="15">
        <v>27.771000000000001</v>
      </c>
      <c r="R59" s="15">
        <v>61.081000000000003</v>
      </c>
      <c r="S59" s="15">
        <v>4.2679999999999998</v>
      </c>
      <c r="T59" s="15">
        <v>11.193</v>
      </c>
      <c r="U59" s="15">
        <v>89417.142000000007</v>
      </c>
      <c r="V59" s="15">
        <v>1360</v>
      </c>
    </row>
    <row r="60" spans="2:22" x14ac:dyDescent="0.25">
      <c r="B60" s="15" t="s">
        <v>136</v>
      </c>
      <c r="C60" s="15" t="s">
        <v>159</v>
      </c>
      <c r="D60" s="15" t="s">
        <v>160</v>
      </c>
      <c r="E60" s="15" t="s">
        <v>185</v>
      </c>
      <c r="F60" s="15" t="s">
        <v>162</v>
      </c>
      <c r="G60" s="15" t="s">
        <v>133</v>
      </c>
      <c r="H60" s="15" t="s">
        <v>136</v>
      </c>
      <c r="I60" s="15" t="s">
        <v>139</v>
      </c>
      <c r="J60" s="15" t="s">
        <v>141</v>
      </c>
      <c r="K60" s="15" t="s">
        <v>275</v>
      </c>
      <c r="L60" s="15" t="s">
        <v>278</v>
      </c>
      <c r="M60" s="15">
        <v>61.530999999999999</v>
      </c>
      <c r="N60" s="15">
        <v>34.634999999999998</v>
      </c>
      <c r="O60" s="15">
        <v>0.81399999999999995</v>
      </c>
      <c r="P60" s="15">
        <v>57.031999999999996</v>
      </c>
      <c r="Q60" s="15">
        <v>39.49</v>
      </c>
      <c r="R60" s="15">
        <v>78.384</v>
      </c>
      <c r="S60" s="15">
        <v>4.3710000000000004</v>
      </c>
      <c r="T60" s="15">
        <v>11.08</v>
      </c>
      <c r="U60" s="15">
        <v>91073.998999999996</v>
      </c>
      <c r="V60" s="15">
        <v>1810</v>
      </c>
    </row>
    <row r="61" spans="2:22" x14ac:dyDescent="0.25">
      <c r="B61" s="15" t="s">
        <v>136</v>
      </c>
      <c r="C61" s="15" t="s">
        <v>159</v>
      </c>
      <c r="D61" s="15" t="s">
        <v>160</v>
      </c>
      <c r="E61" s="15" t="s">
        <v>185</v>
      </c>
      <c r="F61" s="15" t="s">
        <v>162</v>
      </c>
      <c r="G61" s="15" t="s">
        <v>133</v>
      </c>
      <c r="H61" s="15" t="s">
        <v>136</v>
      </c>
      <c r="I61" s="15" t="s">
        <v>139</v>
      </c>
      <c r="J61" s="15" t="s">
        <v>141</v>
      </c>
      <c r="K61" s="15" t="s">
        <v>275</v>
      </c>
      <c r="L61" s="15" t="s">
        <v>279</v>
      </c>
      <c r="M61" s="15">
        <v>72.113</v>
      </c>
      <c r="N61" s="15">
        <v>36.786999999999999</v>
      </c>
      <c r="O61" s="15">
        <v>1.569</v>
      </c>
      <c r="P61" s="15">
        <v>67.281000000000006</v>
      </c>
      <c r="Q61" s="15">
        <v>47.886000000000003</v>
      </c>
      <c r="R61" s="15">
        <v>91.581000000000003</v>
      </c>
      <c r="S61" s="15">
        <v>4.3239999999999998</v>
      </c>
      <c r="T61" s="15">
        <v>11.128</v>
      </c>
      <c r="U61" s="15">
        <v>92211.034</v>
      </c>
      <c r="V61" s="15">
        <v>550</v>
      </c>
    </row>
    <row r="62" spans="2:22" x14ac:dyDescent="0.25">
      <c r="B62" s="15" t="s">
        <v>136</v>
      </c>
      <c r="C62" s="15" t="s">
        <v>159</v>
      </c>
      <c r="D62" s="15" t="s">
        <v>160</v>
      </c>
      <c r="E62" s="15" t="s">
        <v>185</v>
      </c>
      <c r="F62" s="15" t="s">
        <v>162</v>
      </c>
      <c r="G62" s="15" t="s">
        <v>133</v>
      </c>
      <c r="H62" s="15" t="s">
        <v>136</v>
      </c>
      <c r="I62" s="15" t="s">
        <v>139</v>
      </c>
      <c r="J62" s="15" t="s">
        <v>141</v>
      </c>
      <c r="K62" s="15" t="s">
        <v>275</v>
      </c>
      <c r="L62" s="15" t="s">
        <v>280</v>
      </c>
      <c r="M62" s="15">
        <v>70.938000000000002</v>
      </c>
      <c r="N62" s="15">
        <v>38.792999999999999</v>
      </c>
      <c r="O62" s="15">
        <v>4.0890000000000004</v>
      </c>
      <c r="P62" s="15">
        <v>67.501999999999995</v>
      </c>
      <c r="Q62" s="15">
        <v>48.545000000000002</v>
      </c>
      <c r="R62" s="15">
        <v>99.777000000000001</v>
      </c>
      <c r="S62" s="15">
        <v>4.319</v>
      </c>
      <c r="T62" s="15">
        <v>11.128</v>
      </c>
      <c r="U62" s="15">
        <v>90849.13</v>
      </c>
      <c r="V62" s="15">
        <v>90</v>
      </c>
    </row>
  </sheetData>
  <mergeCells count="1">
    <mergeCell ref="B1:V1"/>
  </mergeCells>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V62"/>
  <sheetViews>
    <sheetView zoomScale="85" zoomScaleNormal="85" workbookViewId="0">
      <selection activeCell="B1" sqref="B1:V1"/>
    </sheetView>
  </sheetViews>
  <sheetFormatPr defaultColWidth="16" defaultRowHeight="15" x14ac:dyDescent="0.25"/>
  <cols>
    <col min="1" max="1" width="22.7109375" style="18" customWidth="1"/>
    <col min="2" max="2" width="19.42578125" style="15" customWidth="1"/>
    <col min="3" max="3" width="17.5703125" style="15" customWidth="1"/>
    <col min="4" max="4" width="16" style="15"/>
    <col min="5" max="5" width="17.5703125" style="15" customWidth="1"/>
    <col min="6" max="6" width="17.28515625" style="15" customWidth="1"/>
    <col min="7" max="7" width="28.140625" style="15" customWidth="1"/>
    <col min="8" max="8" width="27.140625" style="15" customWidth="1"/>
    <col min="9" max="9" width="24.5703125" style="15" customWidth="1"/>
    <col min="10" max="10" width="16" style="15"/>
    <col min="11" max="11" width="24.5703125" style="15" customWidth="1"/>
    <col min="12" max="13" width="16" style="15"/>
    <col min="14" max="14" width="17.7109375" style="15" customWidth="1"/>
    <col min="15" max="15" width="18.85546875" style="15" customWidth="1"/>
    <col min="16" max="16" width="18" style="15" customWidth="1"/>
    <col min="17" max="17" width="16" style="15"/>
    <col min="18" max="18" width="19" style="15" customWidth="1"/>
    <col min="19" max="19" width="16" style="15"/>
    <col min="20" max="20" width="18.7109375" style="15" customWidth="1"/>
    <col min="21" max="21" width="16" style="15"/>
    <col min="22" max="22" width="18.42578125" style="15" customWidth="1"/>
    <col min="23" max="16384" width="16" style="15"/>
  </cols>
  <sheetData>
    <row r="1" spans="1:22" ht="38.25" customHeight="1" x14ac:dyDescent="0.25">
      <c r="A1" s="37" t="str">
        <f>HYPERLINK("#Contents!A1","Return to table of contents")</f>
        <v>Return to table of contents</v>
      </c>
      <c r="B1" s="47" t="s">
        <v>372</v>
      </c>
      <c r="C1" s="47"/>
      <c r="D1" s="47"/>
      <c r="E1" s="47"/>
      <c r="F1" s="47"/>
      <c r="G1" s="47"/>
      <c r="H1" s="47"/>
      <c r="I1" s="47"/>
      <c r="J1" s="47"/>
      <c r="K1" s="47"/>
      <c r="L1" s="47"/>
      <c r="M1" s="47"/>
      <c r="N1" s="47"/>
      <c r="O1" s="47"/>
      <c r="P1" s="47"/>
      <c r="Q1" s="47"/>
      <c r="R1" s="47"/>
      <c r="S1" s="47"/>
      <c r="T1" s="47"/>
      <c r="U1" s="47"/>
      <c r="V1" s="48"/>
    </row>
    <row r="2" spans="1:22" ht="30" x14ac:dyDescent="0.25">
      <c r="A2" s="19"/>
      <c r="B2" s="5" t="s">
        <v>120</v>
      </c>
      <c r="C2" s="5" t="s">
        <v>123</v>
      </c>
      <c r="D2" s="5" t="s">
        <v>126</v>
      </c>
      <c r="E2" s="5" t="s">
        <v>127</v>
      </c>
      <c r="F2" s="5" t="s">
        <v>128</v>
      </c>
      <c r="G2" s="5" t="s">
        <v>131</v>
      </c>
      <c r="H2" s="5" t="s">
        <v>134</v>
      </c>
      <c r="I2" s="5" t="s">
        <v>137</v>
      </c>
      <c r="J2" s="5" t="s">
        <v>140</v>
      </c>
      <c r="K2" s="5" t="s">
        <v>142</v>
      </c>
      <c r="L2" s="5" t="s">
        <v>145</v>
      </c>
      <c r="M2" s="5" t="s">
        <v>147</v>
      </c>
      <c r="N2" s="5" t="s">
        <v>149</v>
      </c>
      <c r="O2" s="5" t="s">
        <v>150</v>
      </c>
      <c r="P2" s="5" t="s">
        <v>151</v>
      </c>
      <c r="Q2" s="5" t="s">
        <v>152</v>
      </c>
      <c r="R2" s="5" t="s">
        <v>153</v>
      </c>
      <c r="S2" s="5" t="s">
        <v>154</v>
      </c>
      <c r="T2" s="5" t="s">
        <v>155</v>
      </c>
      <c r="U2" s="5" t="s">
        <v>156</v>
      </c>
      <c r="V2" s="5" t="s">
        <v>158</v>
      </c>
    </row>
    <row r="3" spans="1:22" x14ac:dyDescent="0.25">
      <c r="A3" s="19"/>
      <c r="B3" s="15" t="s">
        <v>122</v>
      </c>
      <c r="C3" s="15" t="s">
        <v>159</v>
      </c>
      <c r="D3" s="15" t="s">
        <v>160</v>
      </c>
      <c r="E3" s="15" t="s">
        <v>174</v>
      </c>
      <c r="F3" s="15" t="s">
        <v>162</v>
      </c>
      <c r="G3" s="15" t="s">
        <v>133</v>
      </c>
      <c r="H3" s="15" t="s">
        <v>136</v>
      </c>
      <c r="I3" s="15" t="s">
        <v>139</v>
      </c>
      <c r="J3" s="15" t="s">
        <v>141</v>
      </c>
      <c r="K3" s="15" t="s">
        <v>275</v>
      </c>
      <c r="L3" s="15" t="s">
        <v>276</v>
      </c>
      <c r="M3" s="15">
        <v>9.3030000000000008</v>
      </c>
      <c r="N3" s="15">
        <v>6.8</v>
      </c>
      <c r="O3" s="15">
        <v>0.44800000000000001</v>
      </c>
      <c r="P3" s="15">
        <v>7.3220000000000001</v>
      </c>
      <c r="Q3" s="15">
        <v>4.9340000000000002</v>
      </c>
      <c r="R3" s="15">
        <v>11.91</v>
      </c>
      <c r="S3" s="15">
        <v>5.2729999999999997</v>
      </c>
      <c r="T3" s="15">
        <v>10.208</v>
      </c>
      <c r="U3" s="15">
        <v>128220.24400000001</v>
      </c>
      <c r="V3" s="15">
        <v>230</v>
      </c>
    </row>
    <row r="4" spans="1:22" x14ac:dyDescent="0.25">
      <c r="B4" s="15" t="s">
        <v>122</v>
      </c>
      <c r="C4" s="15" t="s">
        <v>159</v>
      </c>
      <c r="D4" s="15" t="s">
        <v>160</v>
      </c>
      <c r="E4" s="15" t="s">
        <v>174</v>
      </c>
      <c r="F4" s="15" t="s">
        <v>162</v>
      </c>
      <c r="G4" s="15" t="s">
        <v>133</v>
      </c>
      <c r="H4" s="15" t="s">
        <v>136</v>
      </c>
      <c r="I4" s="15" t="s">
        <v>139</v>
      </c>
      <c r="J4" s="15" t="s">
        <v>141</v>
      </c>
      <c r="K4" s="15" t="s">
        <v>275</v>
      </c>
      <c r="L4" s="15" t="s">
        <v>277</v>
      </c>
      <c r="M4" s="15">
        <v>8.6829999999999998</v>
      </c>
      <c r="N4" s="15">
        <v>6.109</v>
      </c>
      <c r="O4" s="15">
        <v>0.14499999999999999</v>
      </c>
      <c r="P4" s="15">
        <v>7.2590000000000003</v>
      </c>
      <c r="Q4" s="15">
        <v>4.8259999999999996</v>
      </c>
      <c r="R4" s="15">
        <v>10.539</v>
      </c>
      <c r="S4" s="15">
        <v>5.2519999999999998</v>
      </c>
      <c r="T4" s="15">
        <v>10.254</v>
      </c>
      <c r="U4" s="15">
        <v>123404.04</v>
      </c>
      <c r="V4" s="15">
        <v>1780</v>
      </c>
    </row>
    <row r="5" spans="1:22" x14ac:dyDescent="0.25">
      <c r="B5" s="15" t="s">
        <v>122</v>
      </c>
      <c r="C5" s="15" t="s">
        <v>159</v>
      </c>
      <c r="D5" s="15" t="s">
        <v>160</v>
      </c>
      <c r="E5" s="15" t="s">
        <v>174</v>
      </c>
      <c r="F5" s="15" t="s">
        <v>162</v>
      </c>
      <c r="G5" s="15" t="s">
        <v>133</v>
      </c>
      <c r="H5" s="15" t="s">
        <v>136</v>
      </c>
      <c r="I5" s="15" t="s">
        <v>139</v>
      </c>
      <c r="J5" s="15" t="s">
        <v>141</v>
      </c>
      <c r="K5" s="15" t="s">
        <v>275</v>
      </c>
      <c r="L5" s="15" t="s">
        <v>278</v>
      </c>
      <c r="M5" s="15">
        <v>10.384</v>
      </c>
      <c r="N5" s="15">
        <v>7.0439999999999996</v>
      </c>
      <c r="O5" s="15">
        <v>0.14699999999999999</v>
      </c>
      <c r="P5" s="15">
        <v>8.64</v>
      </c>
      <c r="Q5" s="15">
        <v>5.9279999999999999</v>
      </c>
      <c r="R5" s="15">
        <v>12.670999999999999</v>
      </c>
      <c r="S5" s="15">
        <v>5.2450000000000001</v>
      </c>
      <c r="T5" s="15">
        <v>10.254</v>
      </c>
      <c r="U5" s="15">
        <v>125614.147</v>
      </c>
      <c r="V5" s="15">
        <v>2300</v>
      </c>
    </row>
    <row r="6" spans="1:22" x14ac:dyDescent="0.25">
      <c r="B6" s="15" t="s">
        <v>122</v>
      </c>
      <c r="C6" s="15" t="s">
        <v>159</v>
      </c>
      <c r="D6" s="15" t="s">
        <v>160</v>
      </c>
      <c r="E6" s="15" t="s">
        <v>174</v>
      </c>
      <c r="F6" s="15" t="s">
        <v>162</v>
      </c>
      <c r="G6" s="15" t="s">
        <v>133</v>
      </c>
      <c r="H6" s="15" t="s">
        <v>136</v>
      </c>
      <c r="I6" s="15" t="s">
        <v>139</v>
      </c>
      <c r="J6" s="15" t="s">
        <v>141</v>
      </c>
      <c r="K6" s="15" t="s">
        <v>275</v>
      </c>
      <c r="L6" s="15" t="s">
        <v>279</v>
      </c>
      <c r="M6" s="15">
        <v>11.647</v>
      </c>
      <c r="N6" s="15">
        <v>8.9640000000000004</v>
      </c>
      <c r="O6" s="15">
        <v>0.33600000000000002</v>
      </c>
      <c r="P6" s="15">
        <v>9.4280000000000008</v>
      </c>
      <c r="Q6" s="15">
        <v>6.5069999999999997</v>
      </c>
      <c r="R6" s="15">
        <v>14.023</v>
      </c>
      <c r="S6" s="15">
        <v>5.194</v>
      </c>
      <c r="T6" s="15">
        <v>10.302</v>
      </c>
      <c r="U6" s="15">
        <v>126888.54300000001</v>
      </c>
      <c r="V6" s="15">
        <v>710</v>
      </c>
    </row>
    <row r="7" spans="1:22" x14ac:dyDescent="0.25">
      <c r="B7" s="15" t="s">
        <v>122</v>
      </c>
      <c r="C7" s="15" t="s">
        <v>159</v>
      </c>
      <c r="D7" s="15" t="s">
        <v>160</v>
      </c>
      <c r="E7" s="15" t="s">
        <v>174</v>
      </c>
      <c r="F7" s="15" t="s">
        <v>162</v>
      </c>
      <c r="G7" s="15" t="s">
        <v>133</v>
      </c>
      <c r="H7" s="15" t="s">
        <v>136</v>
      </c>
      <c r="I7" s="15" t="s">
        <v>139</v>
      </c>
      <c r="J7" s="15" t="s">
        <v>141</v>
      </c>
      <c r="K7" s="15" t="s">
        <v>275</v>
      </c>
      <c r="L7" s="15" t="s">
        <v>280</v>
      </c>
      <c r="M7" s="15">
        <v>10.875999999999999</v>
      </c>
      <c r="N7" s="15">
        <v>7.7009999999999996</v>
      </c>
      <c r="O7" s="15">
        <v>0.70299999999999996</v>
      </c>
      <c r="P7" s="15">
        <v>9.0549999999999997</v>
      </c>
      <c r="Q7" s="15">
        <v>6.0129999999999999</v>
      </c>
      <c r="R7" s="15">
        <v>11.791</v>
      </c>
      <c r="S7" s="15">
        <v>5.2919999999999998</v>
      </c>
      <c r="T7" s="15">
        <v>10.212999999999999</v>
      </c>
      <c r="U7" s="15">
        <v>125590.73299999999</v>
      </c>
      <c r="V7" s="15">
        <v>120</v>
      </c>
    </row>
    <row r="8" spans="1:22" x14ac:dyDescent="0.25">
      <c r="B8" s="15" t="s">
        <v>122</v>
      </c>
      <c r="C8" s="15" t="s">
        <v>159</v>
      </c>
      <c r="D8" s="15" t="s">
        <v>160</v>
      </c>
      <c r="E8" s="15" t="s">
        <v>175</v>
      </c>
      <c r="F8" s="15" t="s">
        <v>162</v>
      </c>
      <c r="G8" s="15" t="s">
        <v>133</v>
      </c>
      <c r="H8" s="15" t="s">
        <v>136</v>
      </c>
      <c r="I8" s="15" t="s">
        <v>139</v>
      </c>
      <c r="J8" s="15" t="s">
        <v>141</v>
      </c>
      <c r="K8" s="15" t="s">
        <v>275</v>
      </c>
      <c r="L8" s="15" t="s">
        <v>276</v>
      </c>
      <c r="M8" s="15">
        <v>8.8970000000000002</v>
      </c>
      <c r="N8" s="15">
        <v>6.4619999999999997</v>
      </c>
      <c r="O8" s="15">
        <v>0.42599999999999999</v>
      </c>
      <c r="P8" s="15">
        <v>7.12</v>
      </c>
      <c r="Q8" s="15">
        <v>5.0359999999999996</v>
      </c>
      <c r="R8" s="15">
        <v>10.884</v>
      </c>
      <c r="S8" s="15">
        <v>7.1689999999999996</v>
      </c>
      <c r="T8" s="15">
        <v>8.4510000000000005</v>
      </c>
      <c r="U8" s="15">
        <v>221184.027</v>
      </c>
      <c r="V8" s="15">
        <v>230</v>
      </c>
    </row>
    <row r="9" spans="1:22" x14ac:dyDescent="0.25">
      <c r="B9" s="15" t="s">
        <v>122</v>
      </c>
      <c r="C9" s="15" t="s">
        <v>159</v>
      </c>
      <c r="D9" s="15" t="s">
        <v>160</v>
      </c>
      <c r="E9" s="15" t="s">
        <v>175</v>
      </c>
      <c r="F9" s="15" t="s">
        <v>162</v>
      </c>
      <c r="G9" s="15" t="s">
        <v>133</v>
      </c>
      <c r="H9" s="15" t="s">
        <v>136</v>
      </c>
      <c r="I9" s="15" t="s">
        <v>139</v>
      </c>
      <c r="J9" s="15" t="s">
        <v>141</v>
      </c>
      <c r="K9" s="15" t="s">
        <v>275</v>
      </c>
      <c r="L9" s="15" t="s">
        <v>277</v>
      </c>
      <c r="M9" s="15">
        <v>8.1709999999999994</v>
      </c>
      <c r="N9" s="15">
        <v>5.5960000000000001</v>
      </c>
      <c r="O9" s="15">
        <v>0.13300000000000001</v>
      </c>
      <c r="P9" s="15">
        <v>6.86</v>
      </c>
      <c r="Q9" s="15">
        <v>4.5570000000000004</v>
      </c>
      <c r="R9" s="15">
        <v>9.9559999999999995</v>
      </c>
      <c r="S9" s="15">
        <v>7.024</v>
      </c>
      <c r="T9" s="15">
        <v>8.5869999999999997</v>
      </c>
      <c r="U9" s="15">
        <v>213010.53700000001</v>
      </c>
      <c r="V9" s="15">
        <v>1770</v>
      </c>
    </row>
    <row r="10" spans="1:22" x14ac:dyDescent="0.25">
      <c r="B10" s="15" t="s">
        <v>122</v>
      </c>
      <c r="C10" s="15" t="s">
        <v>159</v>
      </c>
      <c r="D10" s="15" t="s">
        <v>160</v>
      </c>
      <c r="E10" s="15" t="s">
        <v>175</v>
      </c>
      <c r="F10" s="15" t="s">
        <v>162</v>
      </c>
      <c r="G10" s="15" t="s">
        <v>133</v>
      </c>
      <c r="H10" s="15" t="s">
        <v>136</v>
      </c>
      <c r="I10" s="15" t="s">
        <v>139</v>
      </c>
      <c r="J10" s="15" t="s">
        <v>141</v>
      </c>
      <c r="K10" s="15" t="s">
        <v>275</v>
      </c>
      <c r="L10" s="15" t="s">
        <v>278</v>
      </c>
      <c r="M10" s="15">
        <v>9.7129999999999992</v>
      </c>
      <c r="N10" s="15">
        <v>6.62</v>
      </c>
      <c r="O10" s="15">
        <v>0.13900000000000001</v>
      </c>
      <c r="P10" s="15">
        <v>8.0470000000000006</v>
      </c>
      <c r="Q10" s="15">
        <v>5.5869999999999997</v>
      </c>
      <c r="R10" s="15">
        <v>11.922000000000001</v>
      </c>
      <c r="S10" s="15">
        <v>7.125</v>
      </c>
      <c r="T10" s="15">
        <v>8.48</v>
      </c>
      <c r="U10" s="15">
        <v>214556.114</v>
      </c>
      <c r="V10" s="15">
        <v>2270</v>
      </c>
    </row>
    <row r="11" spans="1:22" x14ac:dyDescent="0.25">
      <c r="B11" s="15" t="s">
        <v>122</v>
      </c>
      <c r="C11" s="15" t="s">
        <v>159</v>
      </c>
      <c r="D11" s="15" t="s">
        <v>160</v>
      </c>
      <c r="E11" s="15" t="s">
        <v>175</v>
      </c>
      <c r="F11" s="15" t="s">
        <v>162</v>
      </c>
      <c r="G11" s="15" t="s">
        <v>133</v>
      </c>
      <c r="H11" s="15" t="s">
        <v>136</v>
      </c>
      <c r="I11" s="15" t="s">
        <v>139</v>
      </c>
      <c r="J11" s="15" t="s">
        <v>141</v>
      </c>
      <c r="K11" s="15" t="s">
        <v>275</v>
      </c>
      <c r="L11" s="15" t="s">
        <v>279</v>
      </c>
      <c r="M11" s="15">
        <v>10.74</v>
      </c>
      <c r="N11" s="15">
        <v>7.9669999999999996</v>
      </c>
      <c r="O11" s="15">
        <v>0.29699999999999999</v>
      </c>
      <c r="P11" s="15">
        <v>8.6950000000000003</v>
      </c>
      <c r="Q11" s="15">
        <v>6.0940000000000003</v>
      </c>
      <c r="R11" s="15">
        <v>12.754</v>
      </c>
      <c r="S11" s="15">
        <v>7.1529999999999996</v>
      </c>
      <c r="T11" s="15">
        <v>8.452</v>
      </c>
      <c r="U11" s="15">
        <v>215243.837</v>
      </c>
      <c r="V11" s="15">
        <v>720</v>
      </c>
    </row>
    <row r="12" spans="1:22" x14ac:dyDescent="0.25">
      <c r="B12" s="15" t="s">
        <v>122</v>
      </c>
      <c r="C12" s="15" t="s">
        <v>159</v>
      </c>
      <c r="D12" s="15" t="s">
        <v>160</v>
      </c>
      <c r="E12" s="15" t="s">
        <v>175</v>
      </c>
      <c r="F12" s="15" t="s">
        <v>162</v>
      </c>
      <c r="G12" s="15" t="s">
        <v>133</v>
      </c>
      <c r="H12" s="15" t="s">
        <v>136</v>
      </c>
      <c r="I12" s="15" t="s">
        <v>139</v>
      </c>
      <c r="J12" s="15" t="s">
        <v>141</v>
      </c>
      <c r="K12" s="15" t="s">
        <v>275</v>
      </c>
      <c r="L12" s="15" t="s">
        <v>280</v>
      </c>
      <c r="M12" s="15">
        <v>9.8659999999999997</v>
      </c>
      <c r="N12" s="15">
        <v>6.7</v>
      </c>
      <c r="O12" s="15">
        <v>0.61199999999999999</v>
      </c>
      <c r="P12" s="15">
        <v>8.5370000000000008</v>
      </c>
      <c r="Q12" s="15">
        <v>5.4790000000000001</v>
      </c>
      <c r="R12" s="15">
        <v>11.048</v>
      </c>
      <c r="S12" s="15">
        <v>7.125</v>
      </c>
      <c r="T12" s="15">
        <v>8.4860000000000007</v>
      </c>
      <c r="U12" s="15">
        <v>213615.16099999999</v>
      </c>
      <c r="V12" s="15">
        <v>120</v>
      </c>
    </row>
    <row r="13" spans="1:22" x14ac:dyDescent="0.25">
      <c r="B13" s="15" t="s">
        <v>122</v>
      </c>
      <c r="C13" s="15" t="s">
        <v>159</v>
      </c>
      <c r="D13" s="15" t="s">
        <v>160</v>
      </c>
      <c r="E13" s="15" t="s">
        <v>176</v>
      </c>
      <c r="F13" s="15" t="s">
        <v>162</v>
      </c>
      <c r="G13" s="15" t="s">
        <v>133</v>
      </c>
      <c r="H13" s="15" t="s">
        <v>136</v>
      </c>
      <c r="I13" s="15" t="s">
        <v>139</v>
      </c>
      <c r="J13" s="15" t="s">
        <v>141</v>
      </c>
      <c r="K13" s="15" t="s">
        <v>275</v>
      </c>
      <c r="L13" s="15" t="s">
        <v>276</v>
      </c>
      <c r="M13" s="15">
        <v>8.4450000000000003</v>
      </c>
      <c r="N13" s="15">
        <v>6.3520000000000003</v>
      </c>
      <c r="O13" s="15">
        <v>0.42799999999999999</v>
      </c>
      <c r="P13" s="15">
        <v>6.7290000000000001</v>
      </c>
      <c r="Q13" s="15">
        <v>4.37</v>
      </c>
      <c r="R13" s="15">
        <v>10.176</v>
      </c>
      <c r="S13" s="15">
        <v>7.7329999999999997</v>
      </c>
      <c r="T13" s="15">
        <v>7.7350000000000003</v>
      </c>
      <c r="U13" s="15">
        <v>446765.63</v>
      </c>
      <c r="V13" s="15">
        <v>220</v>
      </c>
    </row>
    <row r="14" spans="1:22" x14ac:dyDescent="0.25">
      <c r="B14" s="15" t="s">
        <v>122</v>
      </c>
      <c r="C14" s="15" t="s">
        <v>159</v>
      </c>
      <c r="D14" s="15" t="s">
        <v>160</v>
      </c>
      <c r="E14" s="15" t="s">
        <v>176</v>
      </c>
      <c r="F14" s="15" t="s">
        <v>162</v>
      </c>
      <c r="G14" s="15" t="s">
        <v>133</v>
      </c>
      <c r="H14" s="15" t="s">
        <v>136</v>
      </c>
      <c r="I14" s="15" t="s">
        <v>139</v>
      </c>
      <c r="J14" s="15" t="s">
        <v>141</v>
      </c>
      <c r="K14" s="15" t="s">
        <v>275</v>
      </c>
      <c r="L14" s="15" t="s">
        <v>277</v>
      </c>
      <c r="M14" s="15">
        <v>7.4509999999999996</v>
      </c>
      <c r="N14" s="15">
        <v>4.8920000000000003</v>
      </c>
      <c r="O14" s="15">
        <v>0.11700000000000001</v>
      </c>
      <c r="P14" s="15">
        <v>6.319</v>
      </c>
      <c r="Q14" s="15">
        <v>4.2069999999999999</v>
      </c>
      <c r="R14" s="15">
        <v>9.0939999999999994</v>
      </c>
      <c r="S14" s="15">
        <v>7.617</v>
      </c>
      <c r="T14" s="15">
        <v>7.8369999999999997</v>
      </c>
      <c r="U14" s="15">
        <v>440749.64500000002</v>
      </c>
      <c r="V14" s="15">
        <v>1760</v>
      </c>
    </row>
    <row r="15" spans="1:22" x14ac:dyDescent="0.25">
      <c r="B15" s="15" t="s">
        <v>122</v>
      </c>
      <c r="C15" s="15" t="s">
        <v>159</v>
      </c>
      <c r="D15" s="15" t="s">
        <v>160</v>
      </c>
      <c r="E15" s="15" t="s">
        <v>176</v>
      </c>
      <c r="F15" s="15" t="s">
        <v>162</v>
      </c>
      <c r="G15" s="15" t="s">
        <v>133</v>
      </c>
      <c r="H15" s="15" t="s">
        <v>136</v>
      </c>
      <c r="I15" s="15" t="s">
        <v>139</v>
      </c>
      <c r="J15" s="15" t="s">
        <v>141</v>
      </c>
      <c r="K15" s="15" t="s">
        <v>275</v>
      </c>
      <c r="L15" s="15" t="s">
        <v>278</v>
      </c>
      <c r="M15" s="15">
        <v>8.8740000000000006</v>
      </c>
      <c r="N15" s="15">
        <v>6.1120000000000001</v>
      </c>
      <c r="O15" s="15">
        <v>0.129</v>
      </c>
      <c r="P15" s="15">
        <v>7.4859999999999998</v>
      </c>
      <c r="Q15" s="15">
        <v>5.0910000000000002</v>
      </c>
      <c r="R15" s="15">
        <v>10.712</v>
      </c>
      <c r="S15" s="15">
        <v>7.6859999999999999</v>
      </c>
      <c r="T15" s="15">
        <v>7.7729999999999997</v>
      </c>
      <c r="U15" s="15">
        <v>442181.04100000003</v>
      </c>
      <c r="V15" s="15">
        <v>2260</v>
      </c>
    </row>
    <row r="16" spans="1:22" x14ac:dyDescent="0.25">
      <c r="B16" s="15" t="s">
        <v>122</v>
      </c>
      <c r="C16" s="15" t="s">
        <v>159</v>
      </c>
      <c r="D16" s="15" t="s">
        <v>160</v>
      </c>
      <c r="E16" s="15" t="s">
        <v>176</v>
      </c>
      <c r="F16" s="15" t="s">
        <v>162</v>
      </c>
      <c r="G16" s="15" t="s">
        <v>133</v>
      </c>
      <c r="H16" s="15" t="s">
        <v>136</v>
      </c>
      <c r="I16" s="15" t="s">
        <v>139</v>
      </c>
      <c r="J16" s="15" t="s">
        <v>141</v>
      </c>
      <c r="K16" s="15" t="s">
        <v>275</v>
      </c>
      <c r="L16" s="15" t="s">
        <v>279</v>
      </c>
      <c r="M16" s="15">
        <v>9.84</v>
      </c>
      <c r="N16" s="15">
        <v>7.2720000000000002</v>
      </c>
      <c r="O16" s="15">
        <v>0.27300000000000002</v>
      </c>
      <c r="P16" s="15">
        <v>8.0289999999999999</v>
      </c>
      <c r="Q16" s="15">
        <v>5.6130000000000004</v>
      </c>
      <c r="R16" s="15">
        <v>11.6</v>
      </c>
      <c r="S16" s="15">
        <v>7.7290000000000001</v>
      </c>
      <c r="T16" s="15">
        <v>7.7329999999999997</v>
      </c>
      <c r="U16" s="15">
        <v>442620.00799999997</v>
      </c>
      <c r="V16" s="15">
        <v>710</v>
      </c>
    </row>
    <row r="17" spans="2:22" x14ac:dyDescent="0.25">
      <c r="B17" s="15" t="s">
        <v>122</v>
      </c>
      <c r="C17" s="15" t="s">
        <v>159</v>
      </c>
      <c r="D17" s="15" t="s">
        <v>160</v>
      </c>
      <c r="E17" s="15" t="s">
        <v>176</v>
      </c>
      <c r="F17" s="15" t="s">
        <v>162</v>
      </c>
      <c r="G17" s="15" t="s">
        <v>133</v>
      </c>
      <c r="H17" s="15" t="s">
        <v>136</v>
      </c>
      <c r="I17" s="15" t="s">
        <v>139</v>
      </c>
      <c r="J17" s="15" t="s">
        <v>141</v>
      </c>
      <c r="K17" s="15" t="s">
        <v>275</v>
      </c>
      <c r="L17" s="15" t="s">
        <v>280</v>
      </c>
      <c r="M17" s="15">
        <v>9.6440000000000001</v>
      </c>
      <c r="N17" s="15">
        <v>7.5090000000000003</v>
      </c>
      <c r="O17" s="15">
        <v>0.68500000000000005</v>
      </c>
      <c r="P17" s="15">
        <v>7.1630000000000003</v>
      </c>
      <c r="Q17" s="15">
        <v>4.9429999999999996</v>
      </c>
      <c r="R17" s="15">
        <v>10.587999999999999</v>
      </c>
      <c r="S17" s="15">
        <v>7.6769999999999996</v>
      </c>
      <c r="T17" s="15">
        <v>7.7830000000000004</v>
      </c>
      <c r="U17" s="15">
        <v>443004.87</v>
      </c>
      <c r="V17" s="15">
        <v>120</v>
      </c>
    </row>
    <row r="18" spans="2:22" x14ac:dyDescent="0.25">
      <c r="B18" s="15" t="s">
        <v>122</v>
      </c>
      <c r="C18" s="15" t="s">
        <v>159</v>
      </c>
      <c r="D18" s="15" t="s">
        <v>160</v>
      </c>
      <c r="E18" s="15" t="s">
        <v>177</v>
      </c>
      <c r="F18" s="15" t="s">
        <v>162</v>
      </c>
      <c r="G18" s="15" t="s">
        <v>133</v>
      </c>
      <c r="H18" s="15" t="s">
        <v>136</v>
      </c>
      <c r="I18" s="15" t="s">
        <v>139</v>
      </c>
      <c r="J18" s="15" t="s">
        <v>141</v>
      </c>
      <c r="K18" s="15" t="s">
        <v>275</v>
      </c>
      <c r="L18" s="15" t="s">
        <v>276</v>
      </c>
      <c r="M18" s="15">
        <v>7.7939999999999996</v>
      </c>
      <c r="N18" s="15">
        <v>5.86</v>
      </c>
      <c r="O18" s="15">
        <v>0.39500000000000002</v>
      </c>
      <c r="P18" s="15">
        <v>6.1959999999999997</v>
      </c>
      <c r="Q18" s="15">
        <v>3.875</v>
      </c>
      <c r="R18" s="15">
        <v>9.5890000000000004</v>
      </c>
      <c r="S18" s="15">
        <v>9.125</v>
      </c>
      <c r="T18" s="15">
        <v>6.48</v>
      </c>
      <c r="U18" s="15">
        <v>660129.96600000001</v>
      </c>
      <c r="V18" s="15">
        <v>220</v>
      </c>
    </row>
    <row r="19" spans="2:22" x14ac:dyDescent="0.25">
      <c r="B19" s="15" t="s">
        <v>122</v>
      </c>
      <c r="C19" s="15" t="s">
        <v>159</v>
      </c>
      <c r="D19" s="15" t="s">
        <v>160</v>
      </c>
      <c r="E19" s="15" t="s">
        <v>177</v>
      </c>
      <c r="F19" s="15" t="s">
        <v>162</v>
      </c>
      <c r="G19" s="15" t="s">
        <v>133</v>
      </c>
      <c r="H19" s="15" t="s">
        <v>136</v>
      </c>
      <c r="I19" s="15" t="s">
        <v>139</v>
      </c>
      <c r="J19" s="15" t="s">
        <v>141</v>
      </c>
      <c r="K19" s="15" t="s">
        <v>275</v>
      </c>
      <c r="L19" s="15" t="s">
        <v>277</v>
      </c>
      <c r="M19" s="15">
        <v>6.8620000000000001</v>
      </c>
      <c r="N19" s="15">
        <v>4.41</v>
      </c>
      <c r="O19" s="15">
        <v>0.106</v>
      </c>
      <c r="P19" s="15">
        <v>5.9160000000000004</v>
      </c>
      <c r="Q19" s="15">
        <v>3.8969999999999998</v>
      </c>
      <c r="R19" s="15">
        <v>8.5180000000000007</v>
      </c>
      <c r="S19" s="15">
        <v>9.0139999999999993</v>
      </c>
      <c r="T19" s="15">
        <v>6.5910000000000002</v>
      </c>
      <c r="U19" s="15">
        <v>648621.33499999996</v>
      </c>
      <c r="V19" s="15">
        <v>1740</v>
      </c>
    </row>
    <row r="20" spans="2:22" x14ac:dyDescent="0.25">
      <c r="B20" s="15" t="s">
        <v>122</v>
      </c>
      <c r="C20" s="15" t="s">
        <v>159</v>
      </c>
      <c r="D20" s="15" t="s">
        <v>160</v>
      </c>
      <c r="E20" s="15" t="s">
        <v>177</v>
      </c>
      <c r="F20" s="15" t="s">
        <v>162</v>
      </c>
      <c r="G20" s="15" t="s">
        <v>133</v>
      </c>
      <c r="H20" s="15" t="s">
        <v>136</v>
      </c>
      <c r="I20" s="15" t="s">
        <v>139</v>
      </c>
      <c r="J20" s="15" t="s">
        <v>141</v>
      </c>
      <c r="K20" s="15" t="s">
        <v>275</v>
      </c>
      <c r="L20" s="15" t="s">
        <v>278</v>
      </c>
      <c r="M20" s="15">
        <v>8.1120000000000001</v>
      </c>
      <c r="N20" s="15">
        <v>5.4939999999999998</v>
      </c>
      <c r="O20" s="15">
        <v>0.11600000000000001</v>
      </c>
      <c r="P20" s="15">
        <v>6.8369999999999997</v>
      </c>
      <c r="Q20" s="15">
        <v>4.7489999999999997</v>
      </c>
      <c r="R20" s="15">
        <v>9.8759999999999994</v>
      </c>
      <c r="S20" s="15">
        <v>9.0820000000000007</v>
      </c>
      <c r="T20" s="15">
        <v>6.5250000000000004</v>
      </c>
      <c r="U20" s="15">
        <v>653702.49100000004</v>
      </c>
      <c r="V20" s="15">
        <v>2240</v>
      </c>
    </row>
    <row r="21" spans="2:22" x14ac:dyDescent="0.25">
      <c r="B21" s="15" t="s">
        <v>122</v>
      </c>
      <c r="C21" s="15" t="s">
        <v>159</v>
      </c>
      <c r="D21" s="15" t="s">
        <v>160</v>
      </c>
      <c r="E21" s="15" t="s">
        <v>177</v>
      </c>
      <c r="F21" s="15" t="s">
        <v>162</v>
      </c>
      <c r="G21" s="15" t="s">
        <v>133</v>
      </c>
      <c r="H21" s="15" t="s">
        <v>136</v>
      </c>
      <c r="I21" s="15" t="s">
        <v>139</v>
      </c>
      <c r="J21" s="15" t="s">
        <v>141</v>
      </c>
      <c r="K21" s="15" t="s">
        <v>275</v>
      </c>
      <c r="L21" s="15" t="s">
        <v>279</v>
      </c>
      <c r="M21" s="15">
        <v>8.7850000000000001</v>
      </c>
      <c r="N21" s="15">
        <v>5.9059999999999997</v>
      </c>
      <c r="O21" s="15">
        <v>0.223</v>
      </c>
      <c r="P21" s="15">
        <v>7.2709999999999999</v>
      </c>
      <c r="Q21" s="15">
        <v>5.0410000000000004</v>
      </c>
      <c r="R21" s="15">
        <v>10.593999999999999</v>
      </c>
      <c r="S21" s="15">
        <v>9.1389999999999993</v>
      </c>
      <c r="T21" s="15">
        <v>6.4710000000000001</v>
      </c>
      <c r="U21" s="15">
        <v>655845.90700000001</v>
      </c>
      <c r="V21" s="15">
        <v>700</v>
      </c>
    </row>
    <row r="22" spans="2:22" x14ac:dyDescent="0.25">
      <c r="B22" s="15" t="s">
        <v>122</v>
      </c>
      <c r="C22" s="15" t="s">
        <v>159</v>
      </c>
      <c r="D22" s="15" t="s">
        <v>160</v>
      </c>
      <c r="E22" s="15" t="s">
        <v>177</v>
      </c>
      <c r="F22" s="15" t="s">
        <v>162</v>
      </c>
      <c r="G22" s="15" t="s">
        <v>133</v>
      </c>
      <c r="H22" s="15" t="s">
        <v>136</v>
      </c>
      <c r="I22" s="15" t="s">
        <v>139</v>
      </c>
      <c r="J22" s="15" t="s">
        <v>141</v>
      </c>
      <c r="K22" s="15" t="s">
        <v>275</v>
      </c>
      <c r="L22" s="15" t="s">
        <v>280</v>
      </c>
      <c r="M22" s="15">
        <v>8.7010000000000005</v>
      </c>
      <c r="N22" s="15">
        <v>6.2149999999999999</v>
      </c>
      <c r="O22" s="15">
        <v>0.56699999999999995</v>
      </c>
      <c r="P22" s="15">
        <v>6.609</v>
      </c>
      <c r="Q22" s="15">
        <v>4.5529999999999999</v>
      </c>
      <c r="R22" s="15">
        <v>10.644</v>
      </c>
      <c r="S22" s="15">
        <v>9.0510000000000002</v>
      </c>
      <c r="T22" s="15">
        <v>6.5590000000000002</v>
      </c>
      <c r="U22" s="15">
        <v>651064.027</v>
      </c>
      <c r="V22" s="15">
        <v>120</v>
      </c>
    </row>
    <row r="23" spans="2:22" x14ac:dyDescent="0.25">
      <c r="B23" s="15" t="s">
        <v>122</v>
      </c>
      <c r="C23" s="15" t="s">
        <v>159</v>
      </c>
      <c r="D23" s="15" t="s">
        <v>160</v>
      </c>
      <c r="E23" s="15" t="s">
        <v>178</v>
      </c>
      <c r="F23" s="15" t="s">
        <v>162</v>
      </c>
      <c r="G23" s="15" t="s">
        <v>133</v>
      </c>
      <c r="H23" s="15" t="s">
        <v>136</v>
      </c>
      <c r="I23" s="15" t="s">
        <v>139</v>
      </c>
      <c r="J23" s="15" t="s">
        <v>141</v>
      </c>
      <c r="K23" s="15" t="s">
        <v>275</v>
      </c>
      <c r="L23" s="15" t="s">
        <v>276</v>
      </c>
      <c r="M23" s="15">
        <v>7.351</v>
      </c>
      <c r="N23" s="15">
        <v>5.5890000000000004</v>
      </c>
      <c r="O23" s="15">
        <v>0.377</v>
      </c>
      <c r="P23" s="15">
        <v>5.6669999999999998</v>
      </c>
      <c r="Q23" s="15">
        <v>3.8620000000000001</v>
      </c>
      <c r="R23" s="15">
        <v>8.1389999999999993</v>
      </c>
      <c r="S23" s="15">
        <v>12.932</v>
      </c>
      <c r="T23" s="15">
        <v>3</v>
      </c>
      <c r="U23" s="15">
        <v>725714.46600000001</v>
      </c>
      <c r="V23" s="15">
        <v>220</v>
      </c>
    </row>
    <row r="24" spans="2:22" x14ac:dyDescent="0.25">
      <c r="B24" s="15" t="s">
        <v>122</v>
      </c>
      <c r="C24" s="15" t="s">
        <v>159</v>
      </c>
      <c r="D24" s="15" t="s">
        <v>160</v>
      </c>
      <c r="E24" s="15" t="s">
        <v>178</v>
      </c>
      <c r="F24" s="15" t="s">
        <v>162</v>
      </c>
      <c r="G24" s="15" t="s">
        <v>133</v>
      </c>
      <c r="H24" s="15" t="s">
        <v>136</v>
      </c>
      <c r="I24" s="15" t="s">
        <v>139</v>
      </c>
      <c r="J24" s="15" t="s">
        <v>141</v>
      </c>
      <c r="K24" s="15" t="s">
        <v>275</v>
      </c>
      <c r="L24" s="15" t="s">
        <v>277</v>
      </c>
      <c r="M24" s="15">
        <v>6.4580000000000002</v>
      </c>
      <c r="N24" s="15">
        <v>4.101</v>
      </c>
      <c r="O24" s="15">
        <v>9.8000000000000004E-2</v>
      </c>
      <c r="P24" s="15">
        <v>5.6449999999999996</v>
      </c>
      <c r="Q24" s="15">
        <v>3.6859999999999999</v>
      </c>
      <c r="R24" s="15">
        <v>7.992</v>
      </c>
      <c r="S24" s="15">
        <v>12.802</v>
      </c>
      <c r="T24" s="15">
        <v>3.0859999999999999</v>
      </c>
      <c r="U24" s="15">
        <v>710352.44799999997</v>
      </c>
      <c r="V24" s="15">
        <v>1740</v>
      </c>
    </row>
    <row r="25" spans="2:22" x14ac:dyDescent="0.25">
      <c r="B25" s="15" t="s">
        <v>122</v>
      </c>
      <c r="C25" s="15" t="s">
        <v>159</v>
      </c>
      <c r="D25" s="15" t="s">
        <v>160</v>
      </c>
      <c r="E25" s="15" t="s">
        <v>178</v>
      </c>
      <c r="F25" s="15" t="s">
        <v>162</v>
      </c>
      <c r="G25" s="15" t="s">
        <v>133</v>
      </c>
      <c r="H25" s="15" t="s">
        <v>136</v>
      </c>
      <c r="I25" s="15" t="s">
        <v>139</v>
      </c>
      <c r="J25" s="15" t="s">
        <v>141</v>
      </c>
      <c r="K25" s="15" t="s">
        <v>275</v>
      </c>
      <c r="L25" s="15" t="s">
        <v>278</v>
      </c>
      <c r="M25" s="15">
        <v>7.524</v>
      </c>
      <c r="N25" s="15">
        <v>4.9210000000000003</v>
      </c>
      <c r="O25" s="15">
        <v>0.104</v>
      </c>
      <c r="P25" s="15">
        <v>6.4320000000000004</v>
      </c>
      <c r="Q25" s="15">
        <v>4.431</v>
      </c>
      <c r="R25" s="15">
        <v>9.1859999999999999</v>
      </c>
      <c r="S25" s="15">
        <v>12.86</v>
      </c>
      <c r="T25" s="15">
        <v>3.0270000000000001</v>
      </c>
      <c r="U25" s="15">
        <v>714251.78300000005</v>
      </c>
      <c r="V25" s="15">
        <v>2220</v>
      </c>
    </row>
    <row r="26" spans="2:22" x14ac:dyDescent="0.25">
      <c r="B26" s="15" t="s">
        <v>122</v>
      </c>
      <c r="C26" s="15" t="s">
        <v>159</v>
      </c>
      <c r="D26" s="15" t="s">
        <v>160</v>
      </c>
      <c r="E26" s="15" t="s">
        <v>178</v>
      </c>
      <c r="F26" s="15" t="s">
        <v>162</v>
      </c>
      <c r="G26" s="15" t="s">
        <v>133</v>
      </c>
      <c r="H26" s="15" t="s">
        <v>136</v>
      </c>
      <c r="I26" s="15" t="s">
        <v>139</v>
      </c>
      <c r="J26" s="15" t="s">
        <v>141</v>
      </c>
      <c r="K26" s="15" t="s">
        <v>275</v>
      </c>
      <c r="L26" s="15" t="s">
        <v>279</v>
      </c>
      <c r="M26" s="15">
        <v>8.0969999999999995</v>
      </c>
      <c r="N26" s="15">
        <v>5.6870000000000003</v>
      </c>
      <c r="O26" s="15">
        <v>0.218</v>
      </c>
      <c r="P26" s="15">
        <v>6.7309999999999999</v>
      </c>
      <c r="Q26" s="15">
        <v>4.66</v>
      </c>
      <c r="R26" s="15">
        <v>9.4320000000000004</v>
      </c>
      <c r="S26" s="15">
        <v>12.933999999999999</v>
      </c>
      <c r="T26" s="15">
        <v>2.9769999999999999</v>
      </c>
      <c r="U26" s="15">
        <v>716292.38199999998</v>
      </c>
      <c r="V26" s="15">
        <v>680</v>
      </c>
    </row>
    <row r="27" spans="2:22" x14ac:dyDescent="0.25">
      <c r="B27" s="15" t="s">
        <v>122</v>
      </c>
      <c r="C27" s="15" t="s">
        <v>159</v>
      </c>
      <c r="D27" s="15" t="s">
        <v>160</v>
      </c>
      <c r="E27" s="15" t="s">
        <v>178</v>
      </c>
      <c r="F27" s="15" t="s">
        <v>162</v>
      </c>
      <c r="G27" s="15" t="s">
        <v>133</v>
      </c>
      <c r="H27" s="15" t="s">
        <v>136</v>
      </c>
      <c r="I27" s="15" t="s">
        <v>139</v>
      </c>
      <c r="J27" s="15" t="s">
        <v>141</v>
      </c>
      <c r="K27" s="15" t="s">
        <v>275</v>
      </c>
      <c r="L27" s="15" t="s">
        <v>280</v>
      </c>
      <c r="M27" s="15">
        <v>8.2089999999999996</v>
      </c>
      <c r="N27" s="15">
        <v>5.7389999999999999</v>
      </c>
      <c r="O27" s="15">
        <v>0.52400000000000002</v>
      </c>
      <c r="P27" s="15">
        <v>6.7190000000000003</v>
      </c>
      <c r="Q27" s="15">
        <v>4.2140000000000004</v>
      </c>
      <c r="R27" s="15">
        <v>9.625</v>
      </c>
      <c r="S27" s="15">
        <v>12.805</v>
      </c>
      <c r="T27" s="15">
        <v>3.0680000000000001</v>
      </c>
      <c r="U27" s="15">
        <v>713052.80099999998</v>
      </c>
      <c r="V27" s="15">
        <v>120</v>
      </c>
    </row>
    <row r="28" spans="2:22" x14ac:dyDescent="0.25">
      <c r="B28" s="15" t="s">
        <v>122</v>
      </c>
      <c r="C28" s="15" t="s">
        <v>159</v>
      </c>
      <c r="D28" s="15" t="s">
        <v>160</v>
      </c>
      <c r="E28" s="15" t="s">
        <v>179</v>
      </c>
      <c r="F28" s="15" t="s">
        <v>162</v>
      </c>
      <c r="G28" s="15" t="s">
        <v>133</v>
      </c>
      <c r="H28" s="15" t="s">
        <v>136</v>
      </c>
      <c r="I28" s="15" t="s">
        <v>139</v>
      </c>
      <c r="J28" s="15" t="s">
        <v>141</v>
      </c>
      <c r="K28" s="15" t="s">
        <v>275</v>
      </c>
      <c r="L28" s="15" t="s">
        <v>276</v>
      </c>
      <c r="M28" s="15">
        <v>7.1390000000000002</v>
      </c>
      <c r="N28" s="15">
        <v>5.5789999999999997</v>
      </c>
      <c r="O28" s="15">
        <v>0.376</v>
      </c>
      <c r="P28" s="15">
        <v>5.3680000000000003</v>
      </c>
      <c r="Q28" s="15">
        <v>3.6549999999999998</v>
      </c>
      <c r="R28" s="15">
        <v>8.2050000000000001</v>
      </c>
      <c r="S28" s="15">
        <v>15.24</v>
      </c>
      <c r="T28" s="15">
        <v>1.6879999999999999</v>
      </c>
      <c r="U28" s="15">
        <v>858389.25100000005</v>
      </c>
      <c r="V28" s="15">
        <v>220</v>
      </c>
    </row>
    <row r="29" spans="2:22" x14ac:dyDescent="0.25">
      <c r="B29" s="15" t="s">
        <v>122</v>
      </c>
      <c r="C29" s="15" t="s">
        <v>159</v>
      </c>
      <c r="D29" s="15" t="s">
        <v>160</v>
      </c>
      <c r="E29" s="15" t="s">
        <v>179</v>
      </c>
      <c r="F29" s="15" t="s">
        <v>162</v>
      </c>
      <c r="G29" s="15" t="s">
        <v>133</v>
      </c>
      <c r="H29" s="15" t="s">
        <v>136</v>
      </c>
      <c r="I29" s="15" t="s">
        <v>139</v>
      </c>
      <c r="J29" s="15" t="s">
        <v>141</v>
      </c>
      <c r="K29" s="15" t="s">
        <v>275</v>
      </c>
      <c r="L29" s="15" t="s">
        <v>277</v>
      </c>
      <c r="M29" s="15">
        <v>6.274</v>
      </c>
      <c r="N29" s="15">
        <v>3.9510000000000001</v>
      </c>
      <c r="O29" s="15">
        <v>9.6000000000000002E-2</v>
      </c>
      <c r="P29" s="15">
        <v>5.3289999999999997</v>
      </c>
      <c r="Q29" s="15">
        <v>3.6150000000000002</v>
      </c>
      <c r="R29" s="15">
        <v>7.7610000000000001</v>
      </c>
      <c r="S29" s="15">
        <v>15.071</v>
      </c>
      <c r="T29" s="15">
        <v>1.7769999999999999</v>
      </c>
      <c r="U29" s="15">
        <v>842067.78300000005</v>
      </c>
      <c r="V29" s="15">
        <v>1690</v>
      </c>
    </row>
    <row r="30" spans="2:22" x14ac:dyDescent="0.25">
      <c r="B30" s="15" t="s">
        <v>122</v>
      </c>
      <c r="C30" s="15" t="s">
        <v>159</v>
      </c>
      <c r="D30" s="15" t="s">
        <v>160</v>
      </c>
      <c r="E30" s="15" t="s">
        <v>179</v>
      </c>
      <c r="F30" s="15" t="s">
        <v>162</v>
      </c>
      <c r="G30" s="15" t="s">
        <v>133</v>
      </c>
      <c r="H30" s="15" t="s">
        <v>136</v>
      </c>
      <c r="I30" s="15" t="s">
        <v>139</v>
      </c>
      <c r="J30" s="15" t="s">
        <v>141</v>
      </c>
      <c r="K30" s="15" t="s">
        <v>275</v>
      </c>
      <c r="L30" s="15" t="s">
        <v>278</v>
      </c>
      <c r="M30" s="15">
        <v>7.133</v>
      </c>
      <c r="N30" s="15">
        <v>4.5709999999999997</v>
      </c>
      <c r="O30" s="15">
        <v>9.8000000000000004E-2</v>
      </c>
      <c r="P30" s="15">
        <v>6.18</v>
      </c>
      <c r="Q30" s="15">
        <v>4.2290000000000001</v>
      </c>
      <c r="R30" s="15">
        <v>8.7430000000000003</v>
      </c>
      <c r="S30" s="15">
        <v>15.135</v>
      </c>
      <c r="T30" s="15">
        <v>1.7370000000000001</v>
      </c>
      <c r="U30" s="15">
        <v>846902.84699999995</v>
      </c>
      <c r="V30" s="15">
        <v>2180</v>
      </c>
    </row>
    <row r="31" spans="2:22" x14ac:dyDescent="0.25">
      <c r="B31" s="15" t="s">
        <v>122</v>
      </c>
      <c r="C31" s="15" t="s">
        <v>159</v>
      </c>
      <c r="D31" s="15" t="s">
        <v>160</v>
      </c>
      <c r="E31" s="15" t="s">
        <v>179</v>
      </c>
      <c r="F31" s="15" t="s">
        <v>162</v>
      </c>
      <c r="G31" s="15" t="s">
        <v>133</v>
      </c>
      <c r="H31" s="15" t="s">
        <v>136</v>
      </c>
      <c r="I31" s="15" t="s">
        <v>139</v>
      </c>
      <c r="J31" s="15" t="s">
        <v>141</v>
      </c>
      <c r="K31" s="15" t="s">
        <v>275</v>
      </c>
      <c r="L31" s="15" t="s">
        <v>279</v>
      </c>
      <c r="M31" s="15">
        <v>7.7489999999999997</v>
      </c>
      <c r="N31" s="15">
        <v>5.4560000000000004</v>
      </c>
      <c r="O31" s="15">
        <v>0.21099999999999999</v>
      </c>
      <c r="P31" s="15">
        <v>6.4139999999999997</v>
      </c>
      <c r="Q31" s="15">
        <v>4.5140000000000002</v>
      </c>
      <c r="R31" s="15">
        <v>9.1549999999999994</v>
      </c>
      <c r="S31" s="15">
        <v>15.201000000000001</v>
      </c>
      <c r="T31" s="15">
        <v>1.72</v>
      </c>
      <c r="U31" s="15">
        <v>849834.13399999996</v>
      </c>
      <c r="V31" s="15">
        <v>670</v>
      </c>
    </row>
    <row r="32" spans="2:22" x14ac:dyDescent="0.25">
      <c r="B32" s="15" t="s">
        <v>122</v>
      </c>
      <c r="C32" s="15" t="s">
        <v>159</v>
      </c>
      <c r="D32" s="15" t="s">
        <v>160</v>
      </c>
      <c r="E32" s="15" t="s">
        <v>179</v>
      </c>
      <c r="F32" s="15" t="s">
        <v>162</v>
      </c>
      <c r="G32" s="15" t="s">
        <v>133</v>
      </c>
      <c r="H32" s="15" t="s">
        <v>136</v>
      </c>
      <c r="I32" s="15" t="s">
        <v>139</v>
      </c>
      <c r="J32" s="15" t="s">
        <v>141</v>
      </c>
      <c r="K32" s="15" t="s">
        <v>275</v>
      </c>
      <c r="L32" s="15" t="s">
        <v>280</v>
      </c>
      <c r="M32" s="15">
        <v>8.0329999999999995</v>
      </c>
      <c r="N32" s="15">
        <v>5.8220000000000001</v>
      </c>
      <c r="O32" s="15">
        <v>0.53200000000000003</v>
      </c>
      <c r="P32" s="15">
        <v>5.9539999999999997</v>
      </c>
      <c r="Q32" s="15">
        <v>4.17</v>
      </c>
      <c r="R32" s="15">
        <v>9.6929999999999996</v>
      </c>
      <c r="S32" s="15">
        <v>15.057</v>
      </c>
      <c r="T32" s="15">
        <v>1.7829999999999999</v>
      </c>
      <c r="U32" s="15">
        <v>844066.36199999996</v>
      </c>
      <c r="V32" s="15">
        <v>120</v>
      </c>
    </row>
    <row r="33" spans="2:22" x14ac:dyDescent="0.25">
      <c r="B33" s="15" t="s">
        <v>122</v>
      </c>
      <c r="C33" s="15" t="s">
        <v>159</v>
      </c>
      <c r="D33" s="15" t="s">
        <v>160</v>
      </c>
      <c r="E33" s="15" t="s">
        <v>180</v>
      </c>
      <c r="F33" s="15" t="s">
        <v>162</v>
      </c>
      <c r="G33" s="15" t="s">
        <v>133</v>
      </c>
      <c r="H33" s="15" t="s">
        <v>136</v>
      </c>
      <c r="I33" s="15" t="s">
        <v>139</v>
      </c>
      <c r="J33" s="15" t="s">
        <v>141</v>
      </c>
      <c r="K33" s="15" t="s">
        <v>275</v>
      </c>
      <c r="L33" s="15" t="s">
        <v>276</v>
      </c>
      <c r="M33" s="15">
        <v>6.9569999999999999</v>
      </c>
      <c r="N33" s="15">
        <v>5.0030000000000001</v>
      </c>
      <c r="O33" s="15">
        <v>0.33700000000000002</v>
      </c>
      <c r="P33" s="15">
        <v>5.5259999999999998</v>
      </c>
      <c r="Q33" s="15">
        <v>3.605</v>
      </c>
      <c r="R33" s="15">
        <v>8.1669999999999998</v>
      </c>
      <c r="S33" s="15">
        <v>18.391999999999999</v>
      </c>
      <c r="T33" s="15">
        <v>0.60199999999999998</v>
      </c>
      <c r="U33" s="15">
        <v>807559.68500000006</v>
      </c>
      <c r="V33" s="15">
        <v>220</v>
      </c>
    </row>
    <row r="34" spans="2:22" x14ac:dyDescent="0.25">
      <c r="B34" s="15" t="s">
        <v>122</v>
      </c>
      <c r="C34" s="15" t="s">
        <v>159</v>
      </c>
      <c r="D34" s="15" t="s">
        <v>160</v>
      </c>
      <c r="E34" s="15" t="s">
        <v>180</v>
      </c>
      <c r="F34" s="15" t="s">
        <v>162</v>
      </c>
      <c r="G34" s="15" t="s">
        <v>133</v>
      </c>
      <c r="H34" s="15" t="s">
        <v>136</v>
      </c>
      <c r="I34" s="15" t="s">
        <v>139</v>
      </c>
      <c r="J34" s="15" t="s">
        <v>141</v>
      </c>
      <c r="K34" s="15" t="s">
        <v>275</v>
      </c>
      <c r="L34" s="15" t="s">
        <v>277</v>
      </c>
      <c r="M34" s="15">
        <v>6.2969999999999997</v>
      </c>
      <c r="N34" s="15">
        <v>3.99</v>
      </c>
      <c r="O34" s="15">
        <v>9.7000000000000003E-2</v>
      </c>
      <c r="P34" s="15">
        <v>5.4279999999999999</v>
      </c>
      <c r="Q34" s="15">
        <v>3.597</v>
      </c>
      <c r="R34" s="15">
        <v>7.82</v>
      </c>
      <c r="S34" s="15">
        <v>18.091999999999999</v>
      </c>
      <c r="T34" s="15">
        <v>0.66200000000000003</v>
      </c>
      <c r="U34" s="15">
        <v>786201.25800000003</v>
      </c>
      <c r="V34" s="15">
        <v>1680</v>
      </c>
    </row>
    <row r="35" spans="2:22" x14ac:dyDescent="0.25">
      <c r="B35" s="15" t="s">
        <v>122</v>
      </c>
      <c r="C35" s="15" t="s">
        <v>159</v>
      </c>
      <c r="D35" s="15" t="s">
        <v>160</v>
      </c>
      <c r="E35" s="15" t="s">
        <v>180</v>
      </c>
      <c r="F35" s="15" t="s">
        <v>162</v>
      </c>
      <c r="G35" s="15" t="s">
        <v>133</v>
      </c>
      <c r="H35" s="15" t="s">
        <v>136</v>
      </c>
      <c r="I35" s="15" t="s">
        <v>139</v>
      </c>
      <c r="J35" s="15" t="s">
        <v>141</v>
      </c>
      <c r="K35" s="15" t="s">
        <v>275</v>
      </c>
      <c r="L35" s="15" t="s">
        <v>278</v>
      </c>
      <c r="M35" s="15">
        <v>7.0709999999999997</v>
      </c>
      <c r="N35" s="15">
        <v>4.4660000000000002</v>
      </c>
      <c r="O35" s="15">
        <v>9.6000000000000002E-2</v>
      </c>
      <c r="P35" s="15">
        <v>6.19</v>
      </c>
      <c r="Q35" s="15">
        <v>4.1829999999999998</v>
      </c>
      <c r="R35" s="15">
        <v>8.7349999999999994</v>
      </c>
      <c r="S35" s="15">
        <v>18.2</v>
      </c>
      <c r="T35" s="15">
        <v>0.624</v>
      </c>
      <c r="U35" s="15">
        <v>790519.04299999995</v>
      </c>
      <c r="V35" s="15">
        <v>2170</v>
      </c>
    </row>
    <row r="36" spans="2:22" x14ac:dyDescent="0.25">
      <c r="B36" s="15" t="s">
        <v>122</v>
      </c>
      <c r="C36" s="15" t="s">
        <v>159</v>
      </c>
      <c r="D36" s="15" t="s">
        <v>160</v>
      </c>
      <c r="E36" s="15" t="s">
        <v>180</v>
      </c>
      <c r="F36" s="15" t="s">
        <v>162</v>
      </c>
      <c r="G36" s="15" t="s">
        <v>133</v>
      </c>
      <c r="H36" s="15" t="s">
        <v>136</v>
      </c>
      <c r="I36" s="15" t="s">
        <v>139</v>
      </c>
      <c r="J36" s="15" t="s">
        <v>141</v>
      </c>
      <c r="K36" s="15" t="s">
        <v>275</v>
      </c>
      <c r="L36" s="15" t="s">
        <v>279</v>
      </c>
      <c r="M36" s="15">
        <v>7.6790000000000003</v>
      </c>
      <c r="N36" s="15">
        <v>5.2409999999999997</v>
      </c>
      <c r="O36" s="15">
        <v>0.20200000000000001</v>
      </c>
      <c r="P36" s="15">
        <v>6.5209999999999999</v>
      </c>
      <c r="Q36" s="15">
        <v>4.5</v>
      </c>
      <c r="R36" s="15">
        <v>9.2390000000000008</v>
      </c>
      <c r="S36" s="15">
        <v>18.318000000000001</v>
      </c>
      <c r="T36" s="15">
        <v>0.60599999999999998</v>
      </c>
      <c r="U36" s="15">
        <v>792771.38800000004</v>
      </c>
      <c r="V36" s="15">
        <v>670</v>
      </c>
    </row>
    <row r="37" spans="2:22" x14ac:dyDescent="0.25">
      <c r="B37" s="15" t="s">
        <v>122</v>
      </c>
      <c r="C37" s="15" t="s">
        <v>159</v>
      </c>
      <c r="D37" s="15" t="s">
        <v>160</v>
      </c>
      <c r="E37" s="15" t="s">
        <v>180</v>
      </c>
      <c r="F37" s="15" t="s">
        <v>162</v>
      </c>
      <c r="G37" s="15" t="s">
        <v>133</v>
      </c>
      <c r="H37" s="15" t="s">
        <v>136</v>
      </c>
      <c r="I37" s="15" t="s">
        <v>139</v>
      </c>
      <c r="J37" s="15" t="s">
        <v>141</v>
      </c>
      <c r="K37" s="15" t="s">
        <v>275</v>
      </c>
      <c r="L37" s="15" t="s">
        <v>280</v>
      </c>
      <c r="M37" s="15">
        <v>7.9589999999999996</v>
      </c>
      <c r="N37" s="15">
        <v>5.3380000000000001</v>
      </c>
      <c r="O37" s="15">
        <v>0.48699999999999999</v>
      </c>
      <c r="P37" s="15">
        <v>6.5570000000000004</v>
      </c>
      <c r="Q37" s="15">
        <v>4.2380000000000004</v>
      </c>
      <c r="R37" s="15">
        <v>9.9719999999999995</v>
      </c>
      <c r="S37" s="15">
        <v>18.103000000000002</v>
      </c>
      <c r="T37" s="15">
        <v>0.64800000000000002</v>
      </c>
      <c r="U37" s="15">
        <v>788097.78599999996</v>
      </c>
      <c r="V37" s="15">
        <v>120</v>
      </c>
    </row>
    <row r="38" spans="2:22" x14ac:dyDescent="0.25">
      <c r="B38" s="15" t="s">
        <v>122</v>
      </c>
      <c r="C38" s="15" t="s">
        <v>159</v>
      </c>
      <c r="D38" s="15" t="s">
        <v>160</v>
      </c>
      <c r="E38" s="15" t="s">
        <v>181</v>
      </c>
      <c r="F38" s="15" t="s">
        <v>162</v>
      </c>
      <c r="G38" s="15" t="s">
        <v>133</v>
      </c>
      <c r="H38" s="15" t="s">
        <v>136</v>
      </c>
      <c r="I38" s="15" t="s">
        <v>139</v>
      </c>
      <c r="J38" s="15" t="s">
        <v>141</v>
      </c>
      <c r="K38" s="15" t="s">
        <v>275</v>
      </c>
      <c r="L38" s="15" t="s">
        <v>276</v>
      </c>
      <c r="M38" s="15">
        <v>6.6870000000000003</v>
      </c>
      <c r="N38" s="15">
        <v>4.9909999999999997</v>
      </c>
      <c r="O38" s="15">
        <v>0.33700000000000002</v>
      </c>
      <c r="P38" s="15">
        <v>5.5170000000000003</v>
      </c>
      <c r="Q38" s="15">
        <v>3.2879999999999998</v>
      </c>
      <c r="R38" s="15">
        <v>8.1880000000000006</v>
      </c>
      <c r="S38" s="15">
        <v>18.645</v>
      </c>
      <c r="T38" s="15">
        <v>0.52300000000000002</v>
      </c>
      <c r="U38" s="15">
        <v>707791.90399999998</v>
      </c>
      <c r="V38" s="15">
        <v>220</v>
      </c>
    </row>
    <row r="39" spans="2:22" x14ac:dyDescent="0.25">
      <c r="B39" s="15" t="s">
        <v>122</v>
      </c>
      <c r="C39" s="15" t="s">
        <v>159</v>
      </c>
      <c r="D39" s="15" t="s">
        <v>160</v>
      </c>
      <c r="E39" s="15" t="s">
        <v>181</v>
      </c>
      <c r="F39" s="15" t="s">
        <v>162</v>
      </c>
      <c r="G39" s="15" t="s">
        <v>133</v>
      </c>
      <c r="H39" s="15" t="s">
        <v>136</v>
      </c>
      <c r="I39" s="15" t="s">
        <v>139</v>
      </c>
      <c r="J39" s="15" t="s">
        <v>141</v>
      </c>
      <c r="K39" s="15" t="s">
        <v>275</v>
      </c>
      <c r="L39" s="15" t="s">
        <v>277</v>
      </c>
      <c r="M39" s="15">
        <v>6.1360000000000001</v>
      </c>
      <c r="N39" s="15">
        <v>3.8330000000000002</v>
      </c>
      <c r="O39" s="15">
        <v>9.4E-2</v>
      </c>
      <c r="P39" s="15">
        <v>5.2629999999999999</v>
      </c>
      <c r="Q39" s="15">
        <v>3.58</v>
      </c>
      <c r="R39" s="15">
        <v>7.609</v>
      </c>
      <c r="S39" s="15">
        <v>18.321999999999999</v>
      </c>
      <c r="T39" s="15">
        <v>0.59499999999999997</v>
      </c>
      <c r="U39" s="15">
        <v>695957.18700000003</v>
      </c>
      <c r="V39" s="15">
        <v>1670</v>
      </c>
    </row>
    <row r="40" spans="2:22" x14ac:dyDescent="0.25">
      <c r="B40" s="15" t="s">
        <v>122</v>
      </c>
      <c r="C40" s="15" t="s">
        <v>159</v>
      </c>
      <c r="D40" s="15" t="s">
        <v>160</v>
      </c>
      <c r="E40" s="15" t="s">
        <v>181</v>
      </c>
      <c r="F40" s="15" t="s">
        <v>162</v>
      </c>
      <c r="G40" s="15" t="s">
        <v>133</v>
      </c>
      <c r="H40" s="15" t="s">
        <v>136</v>
      </c>
      <c r="I40" s="15" t="s">
        <v>139</v>
      </c>
      <c r="J40" s="15" t="s">
        <v>141</v>
      </c>
      <c r="K40" s="15" t="s">
        <v>275</v>
      </c>
      <c r="L40" s="15" t="s">
        <v>278</v>
      </c>
      <c r="M40" s="15">
        <v>6.8680000000000003</v>
      </c>
      <c r="N40" s="15">
        <v>4.3019999999999996</v>
      </c>
      <c r="O40" s="15">
        <v>9.2999999999999999E-2</v>
      </c>
      <c r="P40" s="15">
        <v>5.9409999999999998</v>
      </c>
      <c r="Q40" s="15">
        <v>4.1369999999999996</v>
      </c>
      <c r="R40" s="15">
        <v>8.4220000000000006</v>
      </c>
      <c r="S40" s="15">
        <v>18.474</v>
      </c>
      <c r="T40" s="15">
        <v>0.54700000000000004</v>
      </c>
      <c r="U40" s="15">
        <v>701068.4</v>
      </c>
      <c r="V40" s="15">
        <v>2150</v>
      </c>
    </row>
    <row r="41" spans="2:22" x14ac:dyDescent="0.25">
      <c r="B41" s="15" t="s">
        <v>122</v>
      </c>
      <c r="C41" s="15" t="s">
        <v>159</v>
      </c>
      <c r="D41" s="15" t="s">
        <v>160</v>
      </c>
      <c r="E41" s="15" t="s">
        <v>181</v>
      </c>
      <c r="F41" s="15" t="s">
        <v>162</v>
      </c>
      <c r="G41" s="15" t="s">
        <v>133</v>
      </c>
      <c r="H41" s="15" t="s">
        <v>136</v>
      </c>
      <c r="I41" s="15" t="s">
        <v>139</v>
      </c>
      <c r="J41" s="15" t="s">
        <v>141</v>
      </c>
      <c r="K41" s="15" t="s">
        <v>275</v>
      </c>
      <c r="L41" s="15" t="s">
        <v>279</v>
      </c>
      <c r="M41" s="15">
        <v>7.3529999999999998</v>
      </c>
      <c r="N41" s="15">
        <v>4.7380000000000004</v>
      </c>
      <c r="O41" s="15">
        <v>0.183</v>
      </c>
      <c r="P41" s="15">
        <v>6.2519999999999998</v>
      </c>
      <c r="Q41" s="15">
        <v>4.4059999999999997</v>
      </c>
      <c r="R41" s="15">
        <v>8.8450000000000006</v>
      </c>
      <c r="S41" s="15">
        <v>18.562000000000001</v>
      </c>
      <c r="T41" s="15">
        <v>0.52200000000000002</v>
      </c>
      <c r="U41" s="15">
        <v>705110.55099999998</v>
      </c>
      <c r="V41" s="15">
        <v>670</v>
      </c>
    </row>
    <row r="42" spans="2:22" x14ac:dyDescent="0.25">
      <c r="B42" s="15" t="s">
        <v>122</v>
      </c>
      <c r="C42" s="15" t="s">
        <v>159</v>
      </c>
      <c r="D42" s="15" t="s">
        <v>160</v>
      </c>
      <c r="E42" s="15" t="s">
        <v>181</v>
      </c>
      <c r="F42" s="15" t="s">
        <v>162</v>
      </c>
      <c r="G42" s="15" t="s">
        <v>133</v>
      </c>
      <c r="H42" s="15" t="s">
        <v>136</v>
      </c>
      <c r="I42" s="15" t="s">
        <v>139</v>
      </c>
      <c r="J42" s="15" t="s">
        <v>141</v>
      </c>
      <c r="K42" s="15" t="s">
        <v>275</v>
      </c>
      <c r="L42" s="15" t="s">
        <v>280</v>
      </c>
      <c r="M42" s="15">
        <v>7.5629999999999997</v>
      </c>
      <c r="N42" s="15">
        <v>5.0419999999999998</v>
      </c>
      <c r="O42" s="15">
        <v>0.46</v>
      </c>
      <c r="P42" s="15">
        <v>5.96</v>
      </c>
      <c r="Q42" s="15">
        <v>4.2190000000000003</v>
      </c>
      <c r="R42" s="15">
        <v>9.0310000000000006</v>
      </c>
      <c r="S42" s="15">
        <v>18.363</v>
      </c>
      <c r="T42" s="15">
        <v>0.57699999999999996</v>
      </c>
      <c r="U42" s="15">
        <v>700504.14599999995</v>
      </c>
      <c r="V42" s="15">
        <v>120</v>
      </c>
    </row>
    <row r="43" spans="2:22" x14ac:dyDescent="0.25">
      <c r="B43" s="15" t="s">
        <v>122</v>
      </c>
      <c r="C43" s="15" t="s">
        <v>159</v>
      </c>
      <c r="D43" s="15" t="s">
        <v>160</v>
      </c>
      <c r="E43" s="15" t="s">
        <v>182</v>
      </c>
      <c r="F43" s="15" t="s">
        <v>162</v>
      </c>
      <c r="G43" s="15" t="s">
        <v>133</v>
      </c>
      <c r="H43" s="15" t="s">
        <v>136</v>
      </c>
      <c r="I43" s="15" t="s">
        <v>139</v>
      </c>
      <c r="J43" s="15" t="s">
        <v>141</v>
      </c>
      <c r="K43" s="15" t="s">
        <v>275</v>
      </c>
      <c r="L43" s="15" t="s">
        <v>276</v>
      </c>
      <c r="M43" s="15">
        <v>7.165</v>
      </c>
      <c r="N43" s="15">
        <v>5.68</v>
      </c>
      <c r="O43" s="15">
        <v>0.41199999999999998</v>
      </c>
      <c r="P43" s="15">
        <v>5.4889999999999999</v>
      </c>
      <c r="Q43" s="15">
        <v>3.5939999999999999</v>
      </c>
      <c r="R43" s="15">
        <v>8.1159999999999997</v>
      </c>
      <c r="S43" s="15">
        <v>14.584</v>
      </c>
      <c r="T43" s="15">
        <v>1.9770000000000001</v>
      </c>
      <c r="U43" s="15">
        <v>443627.304</v>
      </c>
      <c r="V43" s="15">
        <v>190</v>
      </c>
    </row>
    <row r="44" spans="2:22" x14ac:dyDescent="0.25">
      <c r="B44" s="15" t="s">
        <v>122</v>
      </c>
      <c r="C44" s="15" t="s">
        <v>159</v>
      </c>
      <c r="D44" s="15" t="s">
        <v>160</v>
      </c>
      <c r="E44" s="15" t="s">
        <v>182</v>
      </c>
      <c r="F44" s="15" t="s">
        <v>162</v>
      </c>
      <c r="G44" s="15" t="s">
        <v>133</v>
      </c>
      <c r="H44" s="15" t="s">
        <v>136</v>
      </c>
      <c r="I44" s="15" t="s">
        <v>139</v>
      </c>
      <c r="J44" s="15" t="s">
        <v>141</v>
      </c>
      <c r="K44" s="15" t="s">
        <v>275</v>
      </c>
      <c r="L44" s="15" t="s">
        <v>277</v>
      </c>
      <c r="M44" s="15">
        <v>6.3620000000000001</v>
      </c>
      <c r="N44" s="15">
        <v>4.08</v>
      </c>
      <c r="O44" s="15">
        <v>0.106</v>
      </c>
      <c r="P44" s="15">
        <v>5.415</v>
      </c>
      <c r="Q44" s="15">
        <v>3.625</v>
      </c>
      <c r="R44" s="15">
        <v>7.9349999999999996</v>
      </c>
      <c r="S44" s="15">
        <v>14.412000000000001</v>
      </c>
      <c r="T44" s="15">
        <v>2.08</v>
      </c>
      <c r="U44" s="15">
        <v>438380.09700000001</v>
      </c>
      <c r="V44" s="15">
        <v>1490</v>
      </c>
    </row>
    <row r="45" spans="2:22" x14ac:dyDescent="0.25">
      <c r="B45" s="15" t="s">
        <v>122</v>
      </c>
      <c r="C45" s="15" t="s">
        <v>159</v>
      </c>
      <c r="D45" s="15" t="s">
        <v>160</v>
      </c>
      <c r="E45" s="15" t="s">
        <v>182</v>
      </c>
      <c r="F45" s="15" t="s">
        <v>162</v>
      </c>
      <c r="G45" s="15" t="s">
        <v>133</v>
      </c>
      <c r="H45" s="15" t="s">
        <v>136</v>
      </c>
      <c r="I45" s="15" t="s">
        <v>139</v>
      </c>
      <c r="J45" s="15" t="s">
        <v>141</v>
      </c>
      <c r="K45" s="15" t="s">
        <v>275</v>
      </c>
      <c r="L45" s="15" t="s">
        <v>278</v>
      </c>
      <c r="M45" s="15">
        <v>7.2709999999999999</v>
      </c>
      <c r="N45" s="15">
        <v>4.7510000000000003</v>
      </c>
      <c r="O45" s="15">
        <v>0.108</v>
      </c>
      <c r="P45" s="15">
        <v>6.2549999999999999</v>
      </c>
      <c r="Q45" s="15">
        <v>4.2990000000000004</v>
      </c>
      <c r="R45" s="15">
        <v>8.9480000000000004</v>
      </c>
      <c r="S45" s="15">
        <v>14.487</v>
      </c>
      <c r="T45" s="15">
        <v>2.0259999999999998</v>
      </c>
      <c r="U45" s="15">
        <v>441203.038</v>
      </c>
      <c r="V45" s="15">
        <v>1930</v>
      </c>
    </row>
    <row r="46" spans="2:22" x14ac:dyDescent="0.25">
      <c r="B46" s="15" t="s">
        <v>122</v>
      </c>
      <c r="C46" s="15" t="s">
        <v>159</v>
      </c>
      <c r="D46" s="15" t="s">
        <v>160</v>
      </c>
      <c r="E46" s="15" t="s">
        <v>182</v>
      </c>
      <c r="F46" s="15" t="s">
        <v>162</v>
      </c>
      <c r="G46" s="15" t="s">
        <v>133</v>
      </c>
      <c r="H46" s="15" t="s">
        <v>136</v>
      </c>
      <c r="I46" s="15" t="s">
        <v>139</v>
      </c>
      <c r="J46" s="15" t="s">
        <v>141</v>
      </c>
      <c r="K46" s="15" t="s">
        <v>275</v>
      </c>
      <c r="L46" s="15" t="s">
        <v>279</v>
      </c>
      <c r="M46" s="15">
        <v>7.8460000000000001</v>
      </c>
      <c r="N46" s="15">
        <v>4.9950000000000001</v>
      </c>
      <c r="O46" s="15">
        <v>0.20399999999999999</v>
      </c>
      <c r="P46" s="15">
        <v>6.7069999999999999</v>
      </c>
      <c r="Q46" s="15">
        <v>4.569</v>
      </c>
      <c r="R46" s="15">
        <v>9.59</v>
      </c>
      <c r="S46" s="15">
        <v>14.496</v>
      </c>
      <c r="T46" s="15">
        <v>2.0219999999999998</v>
      </c>
      <c r="U46" s="15">
        <v>443130.43800000002</v>
      </c>
      <c r="V46" s="15">
        <v>600</v>
      </c>
    </row>
    <row r="47" spans="2:22" x14ac:dyDescent="0.25">
      <c r="B47" s="15" t="s">
        <v>122</v>
      </c>
      <c r="C47" s="15" t="s">
        <v>159</v>
      </c>
      <c r="D47" s="15" t="s">
        <v>160</v>
      </c>
      <c r="E47" s="15" t="s">
        <v>182</v>
      </c>
      <c r="F47" s="15" t="s">
        <v>162</v>
      </c>
      <c r="G47" s="15" t="s">
        <v>133</v>
      </c>
      <c r="H47" s="15" t="s">
        <v>136</v>
      </c>
      <c r="I47" s="15" t="s">
        <v>139</v>
      </c>
      <c r="J47" s="15" t="s">
        <v>141</v>
      </c>
      <c r="K47" s="15" t="s">
        <v>275</v>
      </c>
      <c r="L47" s="15" t="s">
        <v>280</v>
      </c>
      <c r="M47" s="15">
        <v>7.95</v>
      </c>
      <c r="N47" s="15">
        <v>5.718</v>
      </c>
      <c r="O47" s="15">
        <v>0.54500000000000004</v>
      </c>
      <c r="P47" s="15">
        <v>6.077</v>
      </c>
      <c r="Q47" s="15">
        <v>4.1349999999999998</v>
      </c>
      <c r="R47" s="15">
        <v>9.1069999999999993</v>
      </c>
      <c r="S47" s="15">
        <v>14.426</v>
      </c>
      <c r="T47" s="15">
        <v>2.0609999999999999</v>
      </c>
      <c r="U47" s="15">
        <v>440365.62199999997</v>
      </c>
      <c r="V47" s="15">
        <v>110</v>
      </c>
    </row>
    <row r="48" spans="2:22" x14ac:dyDescent="0.25">
      <c r="B48" s="15" t="s">
        <v>122</v>
      </c>
      <c r="C48" s="15" t="s">
        <v>159</v>
      </c>
      <c r="D48" s="15" t="s">
        <v>160</v>
      </c>
      <c r="E48" s="15" t="s">
        <v>183</v>
      </c>
      <c r="F48" s="15" t="s">
        <v>162</v>
      </c>
      <c r="G48" s="15" t="s">
        <v>133</v>
      </c>
      <c r="H48" s="15" t="s">
        <v>136</v>
      </c>
      <c r="I48" s="15" t="s">
        <v>139</v>
      </c>
      <c r="J48" s="15" t="s">
        <v>141</v>
      </c>
      <c r="K48" s="15" t="s">
        <v>275</v>
      </c>
      <c r="L48" s="15" t="s">
        <v>276</v>
      </c>
      <c r="M48" s="15">
        <v>7.47</v>
      </c>
      <c r="N48" s="15">
        <v>5.766</v>
      </c>
      <c r="O48" s="15">
        <v>0.41799999999999998</v>
      </c>
      <c r="P48" s="15">
        <v>5.6929999999999996</v>
      </c>
      <c r="Q48" s="15">
        <v>3.9140000000000001</v>
      </c>
      <c r="R48" s="15">
        <v>9.0359999999999996</v>
      </c>
      <c r="S48" s="15">
        <v>13.196</v>
      </c>
      <c r="T48" s="15">
        <v>2.65</v>
      </c>
      <c r="U48" s="15">
        <v>286384.10600000003</v>
      </c>
      <c r="V48" s="15">
        <v>190</v>
      </c>
    </row>
    <row r="49" spans="2:22" x14ac:dyDescent="0.25">
      <c r="B49" s="15" t="s">
        <v>122</v>
      </c>
      <c r="C49" s="15" t="s">
        <v>159</v>
      </c>
      <c r="D49" s="15" t="s">
        <v>160</v>
      </c>
      <c r="E49" s="15" t="s">
        <v>183</v>
      </c>
      <c r="F49" s="15" t="s">
        <v>162</v>
      </c>
      <c r="G49" s="15" t="s">
        <v>133</v>
      </c>
      <c r="H49" s="15" t="s">
        <v>136</v>
      </c>
      <c r="I49" s="15" t="s">
        <v>139</v>
      </c>
      <c r="J49" s="15" t="s">
        <v>141</v>
      </c>
      <c r="K49" s="15" t="s">
        <v>275</v>
      </c>
      <c r="L49" s="15" t="s">
        <v>277</v>
      </c>
      <c r="M49" s="15">
        <v>6.7439999999999998</v>
      </c>
      <c r="N49" s="15">
        <v>4.375</v>
      </c>
      <c r="O49" s="15">
        <v>0.113</v>
      </c>
      <c r="P49" s="15">
        <v>5.7050000000000001</v>
      </c>
      <c r="Q49" s="15">
        <v>3.7690000000000001</v>
      </c>
      <c r="R49" s="15">
        <v>8.4320000000000004</v>
      </c>
      <c r="S49" s="15">
        <v>12.959</v>
      </c>
      <c r="T49" s="15">
        <v>2.8250000000000002</v>
      </c>
      <c r="U49" s="15">
        <v>275893.54100000003</v>
      </c>
      <c r="V49" s="15">
        <v>1510</v>
      </c>
    </row>
    <row r="50" spans="2:22" x14ac:dyDescent="0.25">
      <c r="B50" s="15" t="s">
        <v>122</v>
      </c>
      <c r="C50" s="15" t="s">
        <v>159</v>
      </c>
      <c r="D50" s="15" t="s">
        <v>160</v>
      </c>
      <c r="E50" s="15" t="s">
        <v>183</v>
      </c>
      <c r="F50" s="15" t="s">
        <v>162</v>
      </c>
      <c r="G50" s="15" t="s">
        <v>133</v>
      </c>
      <c r="H50" s="15" t="s">
        <v>136</v>
      </c>
      <c r="I50" s="15" t="s">
        <v>139</v>
      </c>
      <c r="J50" s="15" t="s">
        <v>141</v>
      </c>
      <c r="K50" s="15" t="s">
        <v>275</v>
      </c>
      <c r="L50" s="15" t="s">
        <v>278</v>
      </c>
      <c r="M50" s="15">
        <v>7.7469999999999999</v>
      </c>
      <c r="N50" s="15">
        <v>4.95</v>
      </c>
      <c r="O50" s="15">
        <v>0.112</v>
      </c>
      <c r="P50" s="15">
        <v>6.6680000000000001</v>
      </c>
      <c r="Q50" s="15">
        <v>4.5389999999999997</v>
      </c>
      <c r="R50" s="15">
        <v>9.6039999999999992</v>
      </c>
      <c r="S50" s="15">
        <v>13.071999999999999</v>
      </c>
      <c r="T50" s="15">
        <v>2.7240000000000002</v>
      </c>
      <c r="U50" s="15">
        <v>280028.66600000003</v>
      </c>
      <c r="V50" s="15">
        <v>1960</v>
      </c>
    </row>
    <row r="51" spans="2:22" x14ac:dyDescent="0.25">
      <c r="B51" s="15" t="s">
        <v>122</v>
      </c>
      <c r="C51" s="15" t="s">
        <v>159</v>
      </c>
      <c r="D51" s="15" t="s">
        <v>160</v>
      </c>
      <c r="E51" s="15" t="s">
        <v>183</v>
      </c>
      <c r="F51" s="15" t="s">
        <v>162</v>
      </c>
      <c r="G51" s="15" t="s">
        <v>133</v>
      </c>
      <c r="H51" s="15" t="s">
        <v>136</v>
      </c>
      <c r="I51" s="15" t="s">
        <v>139</v>
      </c>
      <c r="J51" s="15" t="s">
        <v>141</v>
      </c>
      <c r="K51" s="15" t="s">
        <v>275</v>
      </c>
      <c r="L51" s="15" t="s">
        <v>279</v>
      </c>
      <c r="M51" s="15">
        <v>8.4179999999999993</v>
      </c>
      <c r="N51" s="15">
        <v>5.4450000000000003</v>
      </c>
      <c r="O51" s="15">
        <v>0.219</v>
      </c>
      <c r="P51" s="15">
        <v>7.0880000000000001</v>
      </c>
      <c r="Q51" s="15">
        <v>4.95</v>
      </c>
      <c r="R51" s="15">
        <v>10.087</v>
      </c>
      <c r="S51" s="15">
        <v>13.074</v>
      </c>
      <c r="T51" s="15">
        <v>2.7229999999999999</v>
      </c>
      <c r="U51" s="15">
        <v>281105.28999999998</v>
      </c>
      <c r="V51" s="15">
        <v>620</v>
      </c>
    </row>
    <row r="52" spans="2:22" x14ac:dyDescent="0.25">
      <c r="B52" s="15" t="s">
        <v>122</v>
      </c>
      <c r="C52" s="15" t="s">
        <v>159</v>
      </c>
      <c r="D52" s="15" t="s">
        <v>160</v>
      </c>
      <c r="E52" s="15" t="s">
        <v>183</v>
      </c>
      <c r="F52" s="15" t="s">
        <v>162</v>
      </c>
      <c r="G52" s="15" t="s">
        <v>133</v>
      </c>
      <c r="H52" s="15" t="s">
        <v>136</v>
      </c>
      <c r="I52" s="15" t="s">
        <v>139</v>
      </c>
      <c r="J52" s="15" t="s">
        <v>141</v>
      </c>
      <c r="K52" s="15" t="s">
        <v>275</v>
      </c>
      <c r="L52" s="15" t="s">
        <v>280</v>
      </c>
      <c r="M52" s="15">
        <v>8.9290000000000003</v>
      </c>
      <c r="N52" s="15">
        <v>7.5250000000000004</v>
      </c>
      <c r="O52" s="15">
        <v>0.71699999999999997</v>
      </c>
      <c r="P52" s="15">
        <v>6.359</v>
      </c>
      <c r="Q52" s="15">
        <v>4.3659999999999997</v>
      </c>
      <c r="R52" s="15">
        <v>9.8949999999999996</v>
      </c>
      <c r="S52" s="15">
        <v>13.036</v>
      </c>
      <c r="T52" s="15">
        <v>2.7610000000000001</v>
      </c>
      <c r="U52" s="15">
        <v>279712.06800000003</v>
      </c>
      <c r="V52" s="15">
        <v>110</v>
      </c>
    </row>
    <row r="53" spans="2:22" x14ac:dyDescent="0.25">
      <c r="B53" s="15" t="s">
        <v>122</v>
      </c>
      <c r="C53" s="15" t="s">
        <v>159</v>
      </c>
      <c r="D53" s="15" t="s">
        <v>160</v>
      </c>
      <c r="E53" s="15" t="s">
        <v>184</v>
      </c>
      <c r="F53" s="15" t="s">
        <v>162</v>
      </c>
      <c r="G53" s="15" t="s">
        <v>133</v>
      </c>
      <c r="H53" s="15" t="s">
        <v>136</v>
      </c>
      <c r="I53" s="15" t="s">
        <v>139</v>
      </c>
      <c r="J53" s="15" t="s">
        <v>141</v>
      </c>
      <c r="K53" s="15" t="s">
        <v>275</v>
      </c>
      <c r="L53" s="15" t="s">
        <v>276</v>
      </c>
      <c r="M53" s="15">
        <v>8.2949999999999999</v>
      </c>
      <c r="N53" s="15">
        <v>6.1859999999999999</v>
      </c>
      <c r="O53" s="15">
        <v>0.42699999999999999</v>
      </c>
      <c r="P53" s="15">
        <v>6.5069999999999997</v>
      </c>
      <c r="Q53" s="15">
        <v>4.5170000000000003</v>
      </c>
      <c r="R53" s="15">
        <v>9.5530000000000008</v>
      </c>
      <c r="S53" s="15">
        <v>9.6460000000000008</v>
      </c>
      <c r="T53" s="15">
        <v>5.907</v>
      </c>
      <c r="U53" s="15">
        <v>135366.85200000001</v>
      </c>
      <c r="V53" s="15">
        <v>210</v>
      </c>
    </row>
    <row r="54" spans="2:22" x14ac:dyDescent="0.25">
      <c r="B54" s="15" t="s">
        <v>122</v>
      </c>
      <c r="C54" s="15" t="s">
        <v>159</v>
      </c>
      <c r="D54" s="15" t="s">
        <v>160</v>
      </c>
      <c r="E54" s="15" t="s">
        <v>184</v>
      </c>
      <c r="F54" s="15" t="s">
        <v>162</v>
      </c>
      <c r="G54" s="15" t="s">
        <v>133</v>
      </c>
      <c r="H54" s="15" t="s">
        <v>136</v>
      </c>
      <c r="I54" s="15" t="s">
        <v>139</v>
      </c>
      <c r="J54" s="15" t="s">
        <v>141</v>
      </c>
      <c r="K54" s="15" t="s">
        <v>275</v>
      </c>
      <c r="L54" s="15" t="s">
        <v>277</v>
      </c>
      <c r="M54" s="15">
        <v>7.2830000000000004</v>
      </c>
      <c r="N54" s="15">
        <v>4.9859999999999998</v>
      </c>
      <c r="O54" s="15">
        <v>0.122</v>
      </c>
      <c r="P54" s="15">
        <v>6.1029999999999998</v>
      </c>
      <c r="Q54" s="15">
        <v>4.0529999999999999</v>
      </c>
      <c r="R54" s="15">
        <v>9.0839999999999996</v>
      </c>
      <c r="S54" s="15">
        <v>9.4719999999999995</v>
      </c>
      <c r="T54" s="15">
        <v>6.0810000000000004</v>
      </c>
      <c r="U54" s="15">
        <v>130131.486</v>
      </c>
      <c r="V54" s="15">
        <v>1660</v>
      </c>
    </row>
    <row r="55" spans="2:22" x14ac:dyDescent="0.25">
      <c r="B55" s="15" t="s">
        <v>122</v>
      </c>
      <c r="C55" s="15" t="s">
        <v>159</v>
      </c>
      <c r="D55" s="15" t="s">
        <v>160</v>
      </c>
      <c r="E55" s="15" t="s">
        <v>184</v>
      </c>
      <c r="F55" s="15" t="s">
        <v>162</v>
      </c>
      <c r="G55" s="15" t="s">
        <v>133</v>
      </c>
      <c r="H55" s="15" t="s">
        <v>136</v>
      </c>
      <c r="I55" s="15" t="s">
        <v>139</v>
      </c>
      <c r="J55" s="15" t="s">
        <v>141</v>
      </c>
      <c r="K55" s="15" t="s">
        <v>275</v>
      </c>
      <c r="L55" s="15" t="s">
        <v>278</v>
      </c>
      <c r="M55" s="15">
        <v>8.673</v>
      </c>
      <c r="N55" s="15">
        <v>5.7329999999999997</v>
      </c>
      <c r="O55" s="15">
        <v>0.123</v>
      </c>
      <c r="P55" s="15">
        <v>7.3970000000000002</v>
      </c>
      <c r="Q55" s="15">
        <v>5.0010000000000003</v>
      </c>
      <c r="R55" s="15">
        <v>10.645</v>
      </c>
      <c r="S55" s="15">
        <v>9.5340000000000007</v>
      </c>
      <c r="T55" s="15">
        <v>6.0170000000000003</v>
      </c>
      <c r="U55" s="15">
        <v>132187.315</v>
      </c>
      <c r="V55" s="15">
        <v>2160</v>
      </c>
    </row>
    <row r="56" spans="2:22" x14ac:dyDescent="0.25">
      <c r="B56" s="15" t="s">
        <v>122</v>
      </c>
      <c r="C56" s="15" t="s">
        <v>159</v>
      </c>
      <c r="D56" s="15" t="s">
        <v>160</v>
      </c>
      <c r="E56" s="15" t="s">
        <v>184</v>
      </c>
      <c r="F56" s="15" t="s">
        <v>162</v>
      </c>
      <c r="G56" s="15" t="s">
        <v>133</v>
      </c>
      <c r="H56" s="15" t="s">
        <v>136</v>
      </c>
      <c r="I56" s="15" t="s">
        <v>139</v>
      </c>
      <c r="J56" s="15" t="s">
        <v>141</v>
      </c>
      <c r="K56" s="15" t="s">
        <v>275</v>
      </c>
      <c r="L56" s="15" t="s">
        <v>279</v>
      </c>
      <c r="M56" s="15">
        <v>9.3740000000000006</v>
      </c>
      <c r="N56" s="15">
        <v>6.2080000000000002</v>
      </c>
      <c r="O56" s="15">
        <v>0.23799999999999999</v>
      </c>
      <c r="P56" s="15">
        <v>7.8310000000000004</v>
      </c>
      <c r="Q56" s="15">
        <v>5.4669999999999996</v>
      </c>
      <c r="R56" s="15">
        <v>11.417999999999999</v>
      </c>
      <c r="S56" s="15">
        <v>9.5289999999999999</v>
      </c>
      <c r="T56" s="15">
        <v>6.02</v>
      </c>
      <c r="U56" s="15">
        <v>133022.14199999999</v>
      </c>
      <c r="V56" s="15">
        <v>680</v>
      </c>
    </row>
    <row r="57" spans="2:22" x14ac:dyDescent="0.25">
      <c r="B57" s="15" t="s">
        <v>122</v>
      </c>
      <c r="C57" s="15" t="s">
        <v>159</v>
      </c>
      <c r="D57" s="15" t="s">
        <v>160</v>
      </c>
      <c r="E57" s="15" t="s">
        <v>184</v>
      </c>
      <c r="F57" s="15" t="s">
        <v>162</v>
      </c>
      <c r="G57" s="15" t="s">
        <v>133</v>
      </c>
      <c r="H57" s="15" t="s">
        <v>136</v>
      </c>
      <c r="I57" s="15" t="s">
        <v>139</v>
      </c>
      <c r="J57" s="15" t="s">
        <v>141</v>
      </c>
      <c r="K57" s="15" t="s">
        <v>275</v>
      </c>
      <c r="L57" s="15" t="s">
        <v>280</v>
      </c>
      <c r="M57" s="15">
        <v>9.9339999999999993</v>
      </c>
      <c r="N57" s="15">
        <v>8.6120000000000001</v>
      </c>
      <c r="O57" s="15">
        <v>0.78600000000000003</v>
      </c>
      <c r="P57" s="15">
        <v>6.9370000000000003</v>
      </c>
      <c r="Q57" s="15">
        <v>5.0449999999999999</v>
      </c>
      <c r="R57" s="15">
        <v>10.318</v>
      </c>
      <c r="S57" s="15">
        <v>9.5090000000000003</v>
      </c>
      <c r="T57" s="15">
        <v>6.0380000000000003</v>
      </c>
      <c r="U57" s="15">
        <v>132474.83499999999</v>
      </c>
      <c r="V57" s="15">
        <v>120</v>
      </c>
    </row>
    <row r="58" spans="2:22" x14ac:dyDescent="0.25">
      <c r="B58" s="15" t="s">
        <v>122</v>
      </c>
      <c r="C58" s="15" t="s">
        <v>159</v>
      </c>
      <c r="D58" s="15" t="s">
        <v>160</v>
      </c>
      <c r="E58" s="15" t="s">
        <v>185</v>
      </c>
      <c r="F58" s="15" t="s">
        <v>162</v>
      </c>
      <c r="G58" s="15" t="s">
        <v>133</v>
      </c>
      <c r="H58" s="15" t="s">
        <v>136</v>
      </c>
      <c r="I58" s="15" t="s">
        <v>139</v>
      </c>
      <c r="J58" s="15" t="s">
        <v>141</v>
      </c>
      <c r="K58" s="15" t="s">
        <v>275</v>
      </c>
      <c r="L58" s="15" t="s">
        <v>276</v>
      </c>
      <c r="M58" s="15">
        <v>9.032</v>
      </c>
      <c r="N58" s="15">
        <v>6.9960000000000004</v>
      </c>
      <c r="O58" s="15">
        <v>0.48299999999999998</v>
      </c>
      <c r="P58" s="15">
        <v>6.7240000000000002</v>
      </c>
      <c r="Q58" s="15">
        <v>4.665</v>
      </c>
      <c r="R58" s="15">
        <v>11.288</v>
      </c>
      <c r="S58" s="15">
        <v>4.4370000000000003</v>
      </c>
      <c r="T58" s="15">
        <v>11.029</v>
      </c>
      <c r="U58" s="15">
        <v>93007.585999999996</v>
      </c>
      <c r="V58" s="15">
        <v>210</v>
      </c>
    </row>
    <row r="59" spans="2:22" x14ac:dyDescent="0.25">
      <c r="B59" s="15" t="s">
        <v>122</v>
      </c>
      <c r="C59" s="15" t="s">
        <v>159</v>
      </c>
      <c r="D59" s="15" t="s">
        <v>160</v>
      </c>
      <c r="E59" s="15" t="s">
        <v>185</v>
      </c>
      <c r="F59" s="15" t="s">
        <v>162</v>
      </c>
      <c r="G59" s="15" t="s">
        <v>133</v>
      </c>
      <c r="H59" s="15" t="s">
        <v>136</v>
      </c>
      <c r="I59" s="15" t="s">
        <v>139</v>
      </c>
      <c r="J59" s="15" t="s">
        <v>141</v>
      </c>
      <c r="K59" s="15" t="s">
        <v>275</v>
      </c>
      <c r="L59" s="15" t="s">
        <v>277</v>
      </c>
      <c r="M59" s="15">
        <v>8.1270000000000007</v>
      </c>
      <c r="N59" s="15">
        <v>6.2569999999999997</v>
      </c>
      <c r="O59" s="15">
        <v>0.154</v>
      </c>
      <c r="P59" s="15">
        <v>6.6289999999999996</v>
      </c>
      <c r="Q59" s="15">
        <v>4.3179999999999996</v>
      </c>
      <c r="R59" s="15">
        <v>9.9480000000000004</v>
      </c>
      <c r="S59" s="15">
        <v>4.2610000000000001</v>
      </c>
      <c r="T59" s="15">
        <v>11.202999999999999</v>
      </c>
      <c r="U59" s="15">
        <v>89005.767000000007</v>
      </c>
      <c r="V59" s="15">
        <v>1660</v>
      </c>
    </row>
    <row r="60" spans="2:22" x14ac:dyDescent="0.25">
      <c r="B60" s="15" t="s">
        <v>122</v>
      </c>
      <c r="C60" s="15" t="s">
        <v>159</v>
      </c>
      <c r="D60" s="15" t="s">
        <v>160</v>
      </c>
      <c r="E60" s="15" t="s">
        <v>185</v>
      </c>
      <c r="F60" s="15" t="s">
        <v>162</v>
      </c>
      <c r="G60" s="15" t="s">
        <v>133</v>
      </c>
      <c r="H60" s="15" t="s">
        <v>136</v>
      </c>
      <c r="I60" s="15" t="s">
        <v>139</v>
      </c>
      <c r="J60" s="15" t="s">
        <v>141</v>
      </c>
      <c r="K60" s="15" t="s">
        <v>275</v>
      </c>
      <c r="L60" s="15" t="s">
        <v>278</v>
      </c>
      <c r="M60" s="15">
        <v>9.7230000000000008</v>
      </c>
      <c r="N60" s="15">
        <v>7.0670000000000002</v>
      </c>
      <c r="O60" s="15">
        <v>0.152</v>
      </c>
      <c r="P60" s="15">
        <v>8.1359999999999992</v>
      </c>
      <c r="Q60" s="15">
        <v>5.367</v>
      </c>
      <c r="R60" s="15">
        <v>12.238</v>
      </c>
      <c r="S60" s="15">
        <v>4.34</v>
      </c>
      <c r="T60" s="15">
        <v>11.113</v>
      </c>
      <c r="U60" s="15">
        <v>90649.08</v>
      </c>
      <c r="V60" s="15">
        <v>2160</v>
      </c>
    </row>
    <row r="61" spans="2:22" x14ac:dyDescent="0.25">
      <c r="B61" s="15" t="s">
        <v>122</v>
      </c>
      <c r="C61" s="15" t="s">
        <v>159</v>
      </c>
      <c r="D61" s="15" t="s">
        <v>160</v>
      </c>
      <c r="E61" s="15" t="s">
        <v>185</v>
      </c>
      <c r="F61" s="15" t="s">
        <v>162</v>
      </c>
      <c r="G61" s="15" t="s">
        <v>133</v>
      </c>
      <c r="H61" s="15" t="s">
        <v>136</v>
      </c>
      <c r="I61" s="15" t="s">
        <v>139</v>
      </c>
      <c r="J61" s="15" t="s">
        <v>141</v>
      </c>
      <c r="K61" s="15" t="s">
        <v>275</v>
      </c>
      <c r="L61" s="15" t="s">
        <v>279</v>
      </c>
      <c r="M61" s="15">
        <v>10.733000000000001</v>
      </c>
      <c r="N61" s="15">
        <v>7.6790000000000003</v>
      </c>
      <c r="O61" s="15">
        <v>0.29399999999999998</v>
      </c>
      <c r="P61" s="15">
        <v>8.8829999999999991</v>
      </c>
      <c r="Q61" s="15">
        <v>5.9020000000000001</v>
      </c>
      <c r="R61" s="15">
        <v>13.084</v>
      </c>
      <c r="S61" s="15">
        <v>4.33</v>
      </c>
      <c r="T61" s="15">
        <v>11.125</v>
      </c>
      <c r="U61" s="15">
        <v>91568.872000000003</v>
      </c>
      <c r="V61" s="15">
        <v>680</v>
      </c>
    </row>
    <row r="62" spans="2:22" x14ac:dyDescent="0.25">
      <c r="B62" s="15" t="s">
        <v>122</v>
      </c>
      <c r="C62" s="15" t="s">
        <v>159</v>
      </c>
      <c r="D62" s="15" t="s">
        <v>160</v>
      </c>
      <c r="E62" s="15" t="s">
        <v>185</v>
      </c>
      <c r="F62" s="15" t="s">
        <v>162</v>
      </c>
      <c r="G62" s="15" t="s">
        <v>133</v>
      </c>
      <c r="H62" s="15" t="s">
        <v>136</v>
      </c>
      <c r="I62" s="15" t="s">
        <v>139</v>
      </c>
      <c r="J62" s="15" t="s">
        <v>141</v>
      </c>
      <c r="K62" s="15" t="s">
        <v>275</v>
      </c>
      <c r="L62" s="15" t="s">
        <v>280</v>
      </c>
      <c r="M62" s="15">
        <v>11.138999999999999</v>
      </c>
      <c r="N62" s="15">
        <v>9.9710000000000001</v>
      </c>
      <c r="O62" s="15">
        <v>0.91</v>
      </c>
      <c r="P62" s="15">
        <v>8.7880000000000003</v>
      </c>
      <c r="Q62" s="15">
        <v>5.4960000000000004</v>
      </c>
      <c r="R62" s="15">
        <v>13.073</v>
      </c>
      <c r="S62" s="15">
        <v>4.327</v>
      </c>
      <c r="T62" s="15">
        <v>11.125999999999999</v>
      </c>
      <c r="U62" s="15">
        <v>90659.002999999997</v>
      </c>
      <c r="V62" s="15">
        <v>120</v>
      </c>
    </row>
  </sheetData>
  <mergeCells count="1">
    <mergeCell ref="B1:V1"/>
  </mergeCells>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V62"/>
  <sheetViews>
    <sheetView zoomScale="85" zoomScaleNormal="85" workbookViewId="0">
      <selection activeCell="B1" sqref="B1:V1"/>
    </sheetView>
  </sheetViews>
  <sheetFormatPr defaultColWidth="16" defaultRowHeight="15" x14ac:dyDescent="0.25"/>
  <cols>
    <col min="1" max="1" width="22.7109375" style="18" customWidth="1"/>
    <col min="2" max="2" width="19.42578125" style="15" customWidth="1"/>
    <col min="3" max="3" width="17.5703125" style="15" customWidth="1"/>
    <col min="4" max="4" width="16" style="15"/>
    <col min="5" max="5" width="17.5703125" style="15" customWidth="1"/>
    <col min="6" max="6" width="17.28515625" style="15" customWidth="1"/>
    <col min="7" max="7" width="28.140625" style="15" customWidth="1"/>
    <col min="8" max="8" width="27.140625" style="15" customWidth="1"/>
    <col min="9" max="9" width="24.5703125" style="15" customWidth="1"/>
    <col min="10" max="10" width="16" style="15"/>
    <col min="11" max="11" width="24.5703125" style="15" customWidth="1"/>
    <col min="12" max="13" width="16" style="15"/>
    <col min="14" max="14" width="17.7109375" style="15" customWidth="1"/>
    <col min="15" max="15" width="18.85546875" style="15" customWidth="1"/>
    <col min="16" max="16" width="18" style="15" customWidth="1"/>
    <col min="17" max="17" width="16" style="15"/>
    <col min="18" max="18" width="19" style="15" customWidth="1"/>
    <col min="19" max="19" width="16" style="15"/>
    <col min="20" max="20" width="18.7109375" style="15" customWidth="1"/>
    <col min="21" max="21" width="16" style="15"/>
    <col min="22" max="22" width="18.42578125" style="15" customWidth="1"/>
    <col min="23" max="16384" width="16" style="15"/>
  </cols>
  <sheetData>
    <row r="1" spans="1:22" ht="38.25" customHeight="1" x14ac:dyDescent="0.25">
      <c r="A1" s="37" t="str">
        <f>HYPERLINK("#Contents!A1","Return to table of contents")</f>
        <v>Return to table of contents</v>
      </c>
      <c r="B1" s="47" t="s">
        <v>373</v>
      </c>
      <c r="C1" s="47"/>
      <c r="D1" s="47"/>
      <c r="E1" s="47"/>
      <c r="F1" s="47"/>
      <c r="G1" s="47"/>
      <c r="H1" s="47"/>
      <c r="I1" s="47"/>
      <c r="J1" s="47"/>
      <c r="K1" s="47"/>
      <c r="L1" s="47"/>
      <c r="M1" s="47"/>
      <c r="N1" s="47"/>
      <c r="O1" s="47"/>
      <c r="P1" s="47"/>
      <c r="Q1" s="47"/>
      <c r="R1" s="47"/>
      <c r="S1" s="47"/>
      <c r="T1" s="47"/>
      <c r="U1" s="47"/>
      <c r="V1" s="48"/>
    </row>
    <row r="2" spans="1:22" ht="30" x14ac:dyDescent="0.25">
      <c r="A2" s="19"/>
      <c r="B2" s="5" t="s">
        <v>120</v>
      </c>
      <c r="C2" s="5" t="s">
        <v>123</v>
      </c>
      <c r="D2" s="5" t="s">
        <v>126</v>
      </c>
      <c r="E2" s="5" t="s">
        <v>127</v>
      </c>
      <c r="F2" s="5" t="s">
        <v>128</v>
      </c>
      <c r="G2" s="5" t="s">
        <v>131</v>
      </c>
      <c r="H2" s="5" t="s">
        <v>134</v>
      </c>
      <c r="I2" s="5" t="s">
        <v>137</v>
      </c>
      <c r="J2" s="5" t="s">
        <v>140</v>
      </c>
      <c r="K2" s="5" t="s">
        <v>142</v>
      </c>
      <c r="L2" s="5" t="s">
        <v>145</v>
      </c>
      <c r="M2" s="5" t="s">
        <v>147</v>
      </c>
      <c r="N2" s="5" t="s">
        <v>149</v>
      </c>
      <c r="O2" s="5" t="s">
        <v>150</v>
      </c>
      <c r="P2" s="5" t="s">
        <v>151</v>
      </c>
      <c r="Q2" s="5" t="s">
        <v>152</v>
      </c>
      <c r="R2" s="5" t="s">
        <v>153</v>
      </c>
      <c r="S2" s="5" t="s">
        <v>154</v>
      </c>
      <c r="T2" s="5" t="s">
        <v>155</v>
      </c>
      <c r="U2" s="5" t="s">
        <v>156</v>
      </c>
      <c r="V2" s="5" t="s">
        <v>158</v>
      </c>
    </row>
    <row r="3" spans="1:22" x14ac:dyDescent="0.25">
      <c r="A3" s="19"/>
      <c r="B3" s="15" t="s">
        <v>136</v>
      </c>
      <c r="C3" s="15" t="s">
        <v>159</v>
      </c>
      <c r="D3" s="15" t="s">
        <v>160</v>
      </c>
      <c r="E3" s="15" t="s">
        <v>174</v>
      </c>
      <c r="F3" s="15" t="s">
        <v>162</v>
      </c>
      <c r="G3" s="15" t="s">
        <v>133</v>
      </c>
      <c r="H3" s="15" t="s">
        <v>136</v>
      </c>
      <c r="I3" s="15" t="s">
        <v>139</v>
      </c>
      <c r="J3" s="15" t="s">
        <v>141</v>
      </c>
      <c r="K3" s="15" t="s">
        <v>282</v>
      </c>
      <c r="L3" s="15" t="s">
        <v>283</v>
      </c>
      <c r="M3" s="15">
        <v>77.858999999999995</v>
      </c>
      <c r="N3" s="15">
        <v>32.207999999999998</v>
      </c>
      <c r="O3" s="15">
        <v>1.018</v>
      </c>
      <c r="P3" s="15">
        <v>74.638999999999996</v>
      </c>
      <c r="Q3" s="15">
        <v>59.442</v>
      </c>
      <c r="R3" s="15">
        <v>95.483000000000004</v>
      </c>
      <c r="S3" s="15">
        <v>5.2960000000000003</v>
      </c>
      <c r="T3" s="15">
        <v>10.199</v>
      </c>
      <c r="U3" s="15">
        <v>126922.372</v>
      </c>
      <c r="V3" s="15">
        <v>1000</v>
      </c>
    </row>
    <row r="4" spans="1:22" x14ac:dyDescent="0.25">
      <c r="B4" s="15" t="s">
        <v>136</v>
      </c>
      <c r="C4" s="15" t="s">
        <v>159</v>
      </c>
      <c r="D4" s="15" t="s">
        <v>160</v>
      </c>
      <c r="E4" s="15" t="s">
        <v>174</v>
      </c>
      <c r="F4" s="15" t="s">
        <v>162</v>
      </c>
      <c r="G4" s="15" t="s">
        <v>133</v>
      </c>
      <c r="H4" s="15" t="s">
        <v>136</v>
      </c>
      <c r="I4" s="15" t="s">
        <v>139</v>
      </c>
      <c r="J4" s="15" t="s">
        <v>141</v>
      </c>
      <c r="K4" s="15" t="s">
        <v>282</v>
      </c>
      <c r="L4" s="15" t="s">
        <v>284</v>
      </c>
      <c r="M4" s="15">
        <v>101.657</v>
      </c>
      <c r="N4" s="15">
        <v>38.762999999999998</v>
      </c>
      <c r="O4" s="15">
        <v>2.3170000000000002</v>
      </c>
      <c r="P4" s="15">
        <v>99.35</v>
      </c>
      <c r="Q4" s="15">
        <v>78.585999999999999</v>
      </c>
      <c r="R4" s="15">
        <v>123.13</v>
      </c>
      <c r="S4" s="15">
        <v>5.3120000000000003</v>
      </c>
      <c r="T4" s="15">
        <v>10.180999999999999</v>
      </c>
      <c r="U4" s="15">
        <v>126436.569</v>
      </c>
      <c r="V4" s="15">
        <v>280</v>
      </c>
    </row>
    <row r="5" spans="1:22" x14ac:dyDescent="0.25">
      <c r="B5" s="15" t="s">
        <v>136</v>
      </c>
      <c r="C5" s="15" t="s">
        <v>159</v>
      </c>
      <c r="D5" s="15" t="s">
        <v>160</v>
      </c>
      <c r="E5" s="15" t="s">
        <v>174</v>
      </c>
      <c r="F5" s="15" t="s">
        <v>162</v>
      </c>
      <c r="G5" s="15" t="s">
        <v>133</v>
      </c>
      <c r="H5" s="15" t="s">
        <v>136</v>
      </c>
      <c r="I5" s="15" t="s">
        <v>139</v>
      </c>
      <c r="J5" s="15" t="s">
        <v>141</v>
      </c>
      <c r="K5" s="15" t="s">
        <v>282</v>
      </c>
      <c r="L5" s="15" t="s">
        <v>285</v>
      </c>
      <c r="M5" s="15">
        <v>30.704000000000001</v>
      </c>
      <c r="N5" s="15">
        <v>19.876999999999999</v>
      </c>
      <c r="O5" s="15">
        <v>1.1479999999999999</v>
      </c>
      <c r="P5" s="15">
        <v>27.600999999999999</v>
      </c>
      <c r="Q5" s="15">
        <v>17.844999999999999</v>
      </c>
      <c r="R5" s="15">
        <v>40.261000000000003</v>
      </c>
      <c r="S5" s="15">
        <v>5.274</v>
      </c>
      <c r="T5" s="15">
        <v>10.220000000000001</v>
      </c>
      <c r="U5" s="15">
        <v>127109.23299999999</v>
      </c>
      <c r="V5" s="15">
        <v>300</v>
      </c>
    </row>
    <row r="6" spans="1:22" x14ac:dyDescent="0.25">
      <c r="B6" s="15" t="s">
        <v>136</v>
      </c>
      <c r="C6" s="15" t="s">
        <v>159</v>
      </c>
      <c r="D6" s="15" t="s">
        <v>160</v>
      </c>
      <c r="E6" s="15" t="s">
        <v>174</v>
      </c>
      <c r="F6" s="15" t="s">
        <v>162</v>
      </c>
      <c r="G6" s="15" t="s">
        <v>133</v>
      </c>
      <c r="H6" s="15" t="s">
        <v>136</v>
      </c>
      <c r="I6" s="15" t="s">
        <v>139</v>
      </c>
      <c r="J6" s="15" t="s">
        <v>141</v>
      </c>
      <c r="K6" s="15" t="s">
        <v>282</v>
      </c>
      <c r="L6" s="15" t="s">
        <v>286</v>
      </c>
      <c r="M6" s="15">
        <v>51.485999999999997</v>
      </c>
      <c r="N6" s="15">
        <v>24.1</v>
      </c>
      <c r="O6" s="15">
        <v>0.47499999999999998</v>
      </c>
      <c r="P6" s="15">
        <v>49.838000000000001</v>
      </c>
      <c r="Q6" s="15">
        <v>35.837000000000003</v>
      </c>
      <c r="R6" s="15">
        <v>65.149000000000001</v>
      </c>
      <c r="S6" s="15">
        <v>5.1959999999999997</v>
      </c>
      <c r="T6" s="15">
        <v>10.305</v>
      </c>
      <c r="U6" s="15">
        <v>124867.18799999999</v>
      </c>
      <c r="V6" s="15">
        <v>2570</v>
      </c>
    </row>
    <row r="7" spans="1:22" x14ac:dyDescent="0.25">
      <c r="B7" s="15" t="s">
        <v>136</v>
      </c>
      <c r="C7" s="15" t="s">
        <v>159</v>
      </c>
      <c r="D7" s="15" t="s">
        <v>160</v>
      </c>
      <c r="E7" s="15" t="s">
        <v>174</v>
      </c>
      <c r="F7" s="15" t="s">
        <v>162</v>
      </c>
      <c r="G7" s="15" t="s">
        <v>133</v>
      </c>
      <c r="H7" s="15" t="s">
        <v>136</v>
      </c>
      <c r="I7" s="15" t="s">
        <v>139</v>
      </c>
      <c r="J7" s="15" t="s">
        <v>141</v>
      </c>
      <c r="K7" s="15" t="s">
        <v>282</v>
      </c>
      <c r="L7" s="15" t="s">
        <v>287</v>
      </c>
      <c r="M7" s="15">
        <v>137.76599999999999</v>
      </c>
      <c r="N7" s="15">
        <v>60.784999999999997</v>
      </c>
      <c r="O7" s="15">
        <v>5.1369999999999996</v>
      </c>
      <c r="P7" s="15">
        <v>134.548</v>
      </c>
      <c r="Q7" s="15">
        <v>99.289000000000001</v>
      </c>
      <c r="R7" s="15">
        <v>168.02199999999999</v>
      </c>
      <c r="S7" s="15">
        <v>5.2949999999999999</v>
      </c>
      <c r="T7" s="15">
        <v>10.206</v>
      </c>
      <c r="U7" s="15">
        <v>126824.93700000001</v>
      </c>
      <c r="V7" s="15">
        <v>140</v>
      </c>
    </row>
    <row r="8" spans="1:22" x14ac:dyDescent="0.25">
      <c r="B8" s="15" t="s">
        <v>136</v>
      </c>
      <c r="C8" s="15" t="s">
        <v>159</v>
      </c>
      <c r="D8" s="15" t="s">
        <v>160</v>
      </c>
      <c r="E8" s="15" t="s">
        <v>175</v>
      </c>
      <c r="F8" s="15" t="s">
        <v>162</v>
      </c>
      <c r="G8" s="15" t="s">
        <v>133</v>
      </c>
      <c r="H8" s="15" t="s">
        <v>136</v>
      </c>
      <c r="I8" s="15" t="s">
        <v>139</v>
      </c>
      <c r="J8" s="15" t="s">
        <v>141</v>
      </c>
      <c r="K8" s="15" t="s">
        <v>282</v>
      </c>
      <c r="L8" s="15" t="s">
        <v>283</v>
      </c>
      <c r="M8" s="15">
        <v>68.254000000000005</v>
      </c>
      <c r="N8" s="15">
        <v>28.236999999999998</v>
      </c>
      <c r="O8" s="15">
        <v>0.89700000000000002</v>
      </c>
      <c r="P8" s="15">
        <v>65.917000000000002</v>
      </c>
      <c r="Q8" s="15">
        <v>50.835000000000001</v>
      </c>
      <c r="R8" s="15">
        <v>84.694999999999993</v>
      </c>
      <c r="S8" s="15">
        <v>7.2069999999999999</v>
      </c>
      <c r="T8" s="15">
        <v>8.4019999999999992</v>
      </c>
      <c r="U8" s="15">
        <v>216914.981</v>
      </c>
      <c r="V8" s="15">
        <v>990</v>
      </c>
    </row>
    <row r="9" spans="1:22" x14ac:dyDescent="0.25">
      <c r="B9" s="15" t="s">
        <v>136</v>
      </c>
      <c r="C9" s="15" t="s">
        <v>159</v>
      </c>
      <c r="D9" s="15" t="s">
        <v>160</v>
      </c>
      <c r="E9" s="15" t="s">
        <v>175</v>
      </c>
      <c r="F9" s="15" t="s">
        <v>162</v>
      </c>
      <c r="G9" s="15" t="s">
        <v>133</v>
      </c>
      <c r="H9" s="15" t="s">
        <v>136</v>
      </c>
      <c r="I9" s="15" t="s">
        <v>139</v>
      </c>
      <c r="J9" s="15" t="s">
        <v>141</v>
      </c>
      <c r="K9" s="15" t="s">
        <v>282</v>
      </c>
      <c r="L9" s="15" t="s">
        <v>284</v>
      </c>
      <c r="M9" s="15">
        <v>89.763999999999996</v>
      </c>
      <c r="N9" s="15">
        <v>34.667999999999999</v>
      </c>
      <c r="O9" s="15">
        <v>2.0720000000000001</v>
      </c>
      <c r="P9" s="15">
        <v>88.188000000000002</v>
      </c>
      <c r="Q9" s="15">
        <v>66.430000000000007</v>
      </c>
      <c r="R9" s="15">
        <v>110.70699999999999</v>
      </c>
      <c r="S9" s="15">
        <v>7.1719999999999997</v>
      </c>
      <c r="T9" s="15">
        <v>8.4420000000000002</v>
      </c>
      <c r="U9" s="15">
        <v>217589.538</v>
      </c>
      <c r="V9" s="15">
        <v>280</v>
      </c>
    </row>
    <row r="10" spans="1:22" x14ac:dyDescent="0.25">
      <c r="B10" s="15" t="s">
        <v>136</v>
      </c>
      <c r="C10" s="15" t="s">
        <v>159</v>
      </c>
      <c r="D10" s="15" t="s">
        <v>160</v>
      </c>
      <c r="E10" s="15" t="s">
        <v>175</v>
      </c>
      <c r="F10" s="15" t="s">
        <v>162</v>
      </c>
      <c r="G10" s="15" t="s">
        <v>133</v>
      </c>
      <c r="H10" s="15" t="s">
        <v>136</v>
      </c>
      <c r="I10" s="15" t="s">
        <v>139</v>
      </c>
      <c r="J10" s="15" t="s">
        <v>141</v>
      </c>
      <c r="K10" s="15" t="s">
        <v>282</v>
      </c>
      <c r="L10" s="15" t="s">
        <v>285</v>
      </c>
      <c r="M10" s="15">
        <v>27.626999999999999</v>
      </c>
      <c r="N10" s="15">
        <v>18.289000000000001</v>
      </c>
      <c r="O10" s="15">
        <v>1.056</v>
      </c>
      <c r="P10" s="15">
        <v>24.774000000000001</v>
      </c>
      <c r="Q10" s="15">
        <v>16.344000000000001</v>
      </c>
      <c r="R10" s="15">
        <v>35.436</v>
      </c>
      <c r="S10" s="15">
        <v>7.1539999999999999</v>
      </c>
      <c r="T10" s="15">
        <v>8.4550000000000001</v>
      </c>
      <c r="U10" s="15">
        <v>218245.99600000001</v>
      </c>
      <c r="V10" s="15">
        <v>300</v>
      </c>
    </row>
    <row r="11" spans="1:22" x14ac:dyDescent="0.25">
      <c r="B11" s="15" t="s">
        <v>136</v>
      </c>
      <c r="C11" s="15" t="s">
        <v>159</v>
      </c>
      <c r="D11" s="15" t="s">
        <v>160</v>
      </c>
      <c r="E11" s="15" t="s">
        <v>175</v>
      </c>
      <c r="F11" s="15" t="s">
        <v>162</v>
      </c>
      <c r="G11" s="15" t="s">
        <v>133</v>
      </c>
      <c r="H11" s="15" t="s">
        <v>136</v>
      </c>
      <c r="I11" s="15" t="s">
        <v>139</v>
      </c>
      <c r="J11" s="15" t="s">
        <v>141</v>
      </c>
      <c r="K11" s="15" t="s">
        <v>282</v>
      </c>
      <c r="L11" s="15" t="s">
        <v>286</v>
      </c>
      <c r="M11" s="15">
        <v>45.408000000000001</v>
      </c>
      <c r="N11" s="15">
        <v>22.213000000000001</v>
      </c>
      <c r="O11" s="15">
        <v>0.441</v>
      </c>
      <c r="P11" s="15">
        <v>43.570999999999998</v>
      </c>
      <c r="Q11" s="15">
        <v>30.876999999999999</v>
      </c>
      <c r="R11" s="15">
        <v>57.948999999999998</v>
      </c>
      <c r="S11" s="15">
        <v>7.0839999999999996</v>
      </c>
      <c r="T11" s="15">
        <v>8.5180000000000007</v>
      </c>
      <c r="U11" s="15">
        <v>213233.285</v>
      </c>
      <c r="V11" s="15">
        <v>2540</v>
      </c>
    </row>
    <row r="12" spans="1:22" x14ac:dyDescent="0.25">
      <c r="B12" s="15" t="s">
        <v>136</v>
      </c>
      <c r="C12" s="15" t="s">
        <v>159</v>
      </c>
      <c r="D12" s="15" t="s">
        <v>160</v>
      </c>
      <c r="E12" s="15" t="s">
        <v>175</v>
      </c>
      <c r="F12" s="15" t="s">
        <v>162</v>
      </c>
      <c r="G12" s="15" t="s">
        <v>133</v>
      </c>
      <c r="H12" s="15" t="s">
        <v>136</v>
      </c>
      <c r="I12" s="15" t="s">
        <v>139</v>
      </c>
      <c r="J12" s="15" t="s">
        <v>141</v>
      </c>
      <c r="K12" s="15" t="s">
        <v>282</v>
      </c>
      <c r="L12" s="15" t="s">
        <v>287</v>
      </c>
      <c r="M12" s="15">
        <v>120.452</v>
      </c>
      <c r="N12" s="15">
        <v>57.64</v>
      </c>
      <c r="O12" s="15">
        <v>5.0549999999999997</v>
      </c>
      <c r="P12" s="15">
        <v>118.357</v>
      </c>
      <c r="Q12" s="15">
        <v>87.775999999999996</v>
      </c>
      <c r="R12" s="15">
        <v>151.251</v>
      </c>
      <c r="S12" s="15">
        <v>7.2309999999999999</v>
      </c>
      <c r="T12" s="15">
        <v>8.3789999999999996</v>
      </c>
      <c r="U12" s="15">
        <v>215450.16800000001</v>
      </c>
      <c r="V12" s="15">
        <v>130</v>
      </c>
    </row>
    <row r="13" spans="1:22" x14ac:dyDescent="0.25">
      <c r="B13" s="15" t="s">
        <v>136</v>
      </c>
      <c r="C13" s="15" t="s">
        <v>159</v>
      </c>
      <c r="D13" s="15" t="s">
        <v>160</v>
      </c>
      <c r="E13" s="15" t="s">
        <v>176</v>
      </c>
      <c r="F13" s="15" t="s">
        <v>162</v>
      </c>
      <c r="G13" s="15" t="s">
        <v>133</v>
      </c>
      <c r="H13" s="15" t="s">
        <v>136</v>
      </c>
      <c r="I13" s="15" t="s">
        <v>139</v>
      </c>
      <c r="J13" s="15" t="s">
        <v>141</v>
      </c>
      <c r="K13" s="15" t="s">
        <v>282</v>
      </c>
      <c r="L13" s="15" t="s">
        <v>283</v>
      </c>
      <c r="M13" s="15">
        <v>50.624000000000002</v>
      </c>
      <c r="N13" s="15">
        <v>22.986999999999998</v>
      </c>
      <c r="O13" s="15">
        <v>0.73099999999999998</v>
      </c>
      <c r="P13" s="15">
        <v>48.332999999999998</v>
      </c>
      <c r="Q13" s="15">
        <v>35.959000000000003</v>
      </c>
      <c r="R13" s="15">
        <v>63.444000000000003</v>
      </c>
      <c r="S13" s="15">
        <v>7.7539999999999996</v>
      </c>
      <c r="T13" s="15">
        <v>7.71</v>
      </c>
      <c r="U13" s="15">
        <v>444090.13500000001</v>
      </c>
      <c r="V13" s="15">
        <v>990</v>
      </c>
    </row>
    <row r="14" spans="1:22" x14ac:dyDescent="0.25">
      <c r="B14" s="15" t="s">
        <v>136</v>
      </c>
      <c r="C14" s="15" t="s">
        <v>159</v>
      </c>
      <c r="D14" s="15" t="s">
        <v>160</v>
      </c>
      <c r="E14" s="15" t="s">
        <v>176</v>
      </c>
      <c r="F14" s="15" t="s">
        <v>162</v>
      </c>
      <c r="G14" s="15" t="s">
        <v>133</v>
      </c>
      <c r="H14" s="15" t="s">
        <v>136</v>
      </c>
      <c r="I14" s="15" t="s">
        <v>139</v>
      </c>
      <c r="J14" s="15" t="s">
        <v>141</v>
      </c>
      <c r="K14" s="15" t="s">
        <v>282</v>
      </c>
      <c r="L14" s="15" t="s">
        <v>284</v>
      </c>
      <c r="M14" s="15">
        <v>67.974000000000004</v>
      </c>
      <c r="N14" s="15">
        <v>29.260999999999999</v>
      </c>
      <c r="O14" s="15">
        <v>1.7809999999999999</v>
      </c>
      <c r="P14" s="15">
        <v>64.570999999999998</v>
      </c>
      <c r="Q14" s="15">
        <v>47.09</v>
      </c>
      <c r="R14" s="15">
        <v>84.313000000000002</v>
      </c>
      <c r="S14" s="15">
        <v>7.7229999999999999</v>
      </c>
      <c r="T14" s="15">
        <v>7.7409999999999997</v>
      </c>
      <c r="U14" s="15">
        <v>444437.52</v>
      </c>
      <c r="V14" s="15">
        <v>270</v>
      </c>
    </row>
    <row r="15" spans="1:22" x14ac:dyDescent="0.25">
      <c r="B15" s="15" t="s">
        <v>136</v>
      </c>
      <c r="C15" s="15" t="s">
        <v>159</v>
      </c>
      <c r="D15" s="15" t="s">
        <v>160</v>
      </c>
      <c r="E15" s="15" t="s">
        <v>176</v>
      </c>
      <c r="F15" s="15" t="s">
        <v>162</v>
      </c>
      <c r="G15" s="15" t="s">
        <v>133</v>
      </c>
      <c r="H15" s="15" t="s">
        <v>136</v>
      </c>
      <c r="I15" s="15" t="s">
        <v>139</v>
      </c>
      <c r="J15" s="15" t="s">
        <v>141</v>
      </c>
      <c r="K15" s="15" t="s">
        <v>282</v>
      </c>
      <c r="L15" s="15" t="s">
        <v>285</v>
      </c>
      <c r="M15" s="15">
        <v>20.515999999999998</v>
      </c>
      <c r="N15" s="15">
        <v>15.179</v>
      </c>
      <c r="O15" s="15">
        <v>0.876</v>
      </c>
      <c r="P15" s="15">
        <v>17.138999999999999</v>
      </c>
      <c r="Q15" s="15">
        <v>10.265000000000001</v>
      </c>
      <c r="R15" s="15">
        <v>26.721</v>
      </c>
      <c r="S15" s="15">
        <v>7.726</v>
      </c>
      <c r="T15" s="15">
        <v>7.7309999999999999</v>
      </c>
      <c r="U15" s="15">
        <v>445448.05</v>
      </c>
      <c r="V15" s="15">
        <v>300</v>
      </c>
    </row>
    <row r="16" spans="1:22" x14ac:dyDescent="0.25">
      <c r="B16" s="15" t="s">
        <v>136</v>
      </c>
      <c r="C16" s="15" t="s">
        <v>159</v>
      </c>
      <c r="D16" s="15" t="s">
        <v>160</v>
      </c>
      <c r="E16" s="15" t="s">
        <v>176</v>
      </c>
      <c r="F16" s="15" t="s">
        <v>162</v>
      </c>
      <c r="G16" s="15" t="s">
        <v>133</v>
      </c>
      <c r="H16" s="15" t="s">
        <v>136</v>
      </c>
      <c r="I16" s="15" t="s">
        <v>139</v>
      </c>
      <c r="J16" s="15" t="s">
        <v>141</v>
      </c>
      <c r="K16" s="15" t="s">
        <v>282</v>
      </c>
      <c r="L16" s="15" t="s">
        <v>286</v>
      </c>
      <c r="M16" s="15">
        <v>33.423999999999999</v>
      </c>
      <c r="N16" s="15">
        <v>17.818999999999999</v>
      </c>
      <c r="O16" s="15">
        <v>0.35499999999999998</v>
      </c>
      <c r="P16" s="15">
        <v>31.364000000000001</v>
      </c>
      <c r="Q16" s="15">
        <v>21.058</v>
      </c>
      <c r="R16" s="15">
        <v>43.37</v>
      </c>
      <c r="S16" s="15">
        <v>7.6539999999999999</v>
      </c>
      <c r="T16" s="15">
        <v>7.8</v>
      </c>
      <c r="U16" s="15">
        <v>440658.60399999999</v>
      </c>
      <c r="V16" s="15">
        <v>2520</v>
      </c>
    </row>
    <row r="17" spans="2:22" x14ac:dyDescent="0.25">
      <c r="B17" s="15" t="s">
        <v>136</v>
      </c>
      <c r="C17" s="15" t="s">
        <v>159</v>
      </c>
      <c r="D17" s="15" t="s">
        <v>160</v>
      </c>
      <c r="E17" s="15" t="s">
        <v>176</v>
      </c>
      <c r="F17" s="15" t="s">
        <v>162</v>
      </c>
      <c r="G17" s="15" t="s">
        <v>133</v>
      </c>
      <c r="H17" s="15" t="s">
        <v>136</v>
      </c>
      <c r="I17" s="15" t="s">
        <v>139</v>
      </c>
      <c r="J17" s="15" t="s">
        <v>141</v>
      </c>
      <c r="K17" s="15" t="s">
        <v>282</v>
      </c>
      <c r="L17" s="15" t="s">
        <v>287</v>
      </c>
      <c r="M17" s="15">
        <v>93.575999999999993</v>
      </c>
      <c r="N17" s="15">
        <v>49.296999999999997</v>
      </c>
      <c r="O17" s="15">
        <v>4.3239999999999998</v>
      </c>
      <c r="P17" s="15">
        <v>92.778999999999996</v>
      </c>
      <c r="Q17" s="15">
        <v>58.432000000000002</v>
      </c>
      <c r="R17" s="15">
        <v>122.893</v>
      </c>
      <c r="S17" s="15">
        <v>7.774</v>
      </c>
      <c r="T17" s="15">
        <v>7.6929999999999996</v>
      </c>
      <c r="U17" s="15">
        <v>441523.65600000002</v>
      </c>
      <c r="V17" s="15">
        <v>130</v>
      </c>
    </row>
    <row r="18" spans="2:22" x14ac:dyDescent="0.25">
      <c r="B18" s="15" t="s">
        <v>136</v>
      </c>
      <c r="C18" s="15" t="s">
        <v>159</v>
      </c>
      <c r="D18" s="15" t="s">
        <v>160</v>
      </c>
      <c r="E18" s="15" t="s">
        <v>177</v>
      </c>
      <c r="F18" s="15" t="s">
        <v>162</v>
      </c>
      <c r="G18" s="15" t="s">
        <v>133</v>
      </c>
      <c r="H18" s="15" t="s">
        <v>136</v>
      </c>
      <c r="I18" s="15" t="s">
        <v>139</v>
      </c>
      <c r="J18" s="15" t="s">
        <v>141</v>
      </c>
      <c r="K18" s="15" t="s">
        <v>282</v>
      </c>
      <c r="L18" s="15" t="s">
        <v>283</v>
      </c>
      <c r="M18" s="15">
        <v>34.314999999999998</v>
      </c>
      <c r="N18" s="15">
        <v>18.265000000000001</v>
      </c>
      <c r="O18" s="15">
        <v>0.58299999999999996</v>
      </c>
      <c r="P18" s="15">
        <v>32.165999999999997</v>
      </c>
      <c r="Q18" s="15">
        <v>21.696999999999999</v>
      </c>
      <c r="R18" s="15">
        <v>45</v>
      </c>
      <c r="S18" s="15">
        <v>9.1530000000000005</v>
      </c>
      <c r="T18" s="15">
        <v>6.4530000000000003</v>
      </c>
      <c r="U18" s="15">
        <v>657911.228</v>
      </c>
      <c r="V18" s="15">
        <v>980</v>
      </c>
    </row>
    <row r="19" spans="2:22" x14ac:dyDescent="0.25">
      <c r="B19" s="15" t="s">
        <v>136</v>
      </c>
      <c r="C19" s="15" t="s">
        <v>159</v>
      </c>
      <c r="D19" s="15" t="s">
        <v>160</v>
      </c>
      <c r="E19" s="15" t="s">
        <v>177</v>
      </c>
      <c r="F19" s="15" t="s">
        <v>162</v>
      </c>
      <c r="G19" s="15" t="s">
        <v>133</v>
      </c>
      <c r="H19" s="15" t="s">
        <v>136</v>
      </c>
      <c r="I19" s="15" t="s">
        <v>139</v>
      </c>
      <c r="J19" s="15" t="s">
        <v>141</v>
      </c>
      <c r="K19" s="15" t="s">
        <v>282</v>
      </c>
      <c r="L19" s="15" t="s">
        <v>284</v>
      </c>
      <c r="M19" s="15">
        <v>46.603000000000002</v>
      </c>
      <c r="N19" s="15">
        <v>23.853000000000002</v>
      </c>
      <c r="O19" s="15">
        <v>1.452</v>
      </c>
      <c r="P19" s="15">
        <v>43.003999999999998</v>
      </c>
      <c r="Q19" s="15">
        <v>29.2</v>
      </c>
      <c r="R19" s="15">
        <v>60.091000000000001</v>
      </c>
      <c r="S19" s="15">
        <v>9.0860000000000003</v>
      </c>
      <c r="T19" s="15">
        <v>6.5190000000000001</v>
      </c>
      <c r="U19" s="15">
        <v>659359.97600000002</v>
      </c>
      <c r="V19" s="15">
        <v>270</v>
      </c>
    </row>
    <row r="20" spans="2:22" x14ac:dyDescent="0.25">
      <c r="B20" s="15" t="s">
        <v>136</v>
      </c>
      <c r="C20" s="15" t="s">
        <v>159</v>
      </c>
      <c r="D20" s="15" t="s">
        <v>160</v>
      </c>
      <c r="E20" s="15" t="s">
        <v>177</v>
      </c>
      <c r="F20" s="15" t="s">
        <v>162</v>
      </c>
      <c r="G20" s="15" t="s">
        <v>133</v>
      </c>
      <c r="H20" s="15" t="s">
        <v>136</v>
      </c>
      <c r="I20" s="15" t="s">
        <v>139</v>
      </c>
      <c r="J20" s="15" t="s">
        <v>141</v>
      </c>
      <c r="K20" s="15" t="s">
        <v>282</v>
      </c>
      <c r="L20" s="15" t="s">
        <v>285</v>
      </c>
      <c r="M20" s="15">
        <v>14.353999999999999</v>
      </c>
      <c r="N20" s="15">
        <v>11.497</v>
      </c>
      <c r="O20" s="15">
        <v>0.67500000000000004</v>
      </c>
      <c r="P20" s="15">
        <v>11.496</v>
      </c>
      <c r="Q20" s="15">
        <v>6.3289999999999997</v>
      </c>
      <c r="R20" s="15">
        <v>19.748999999999999</v>
      </c>
      <c r="S20" s="15">
        <v>9.1270000000000007</v>
      </c>
      <c r="T20" s="15">
        <v>6.4790000000000001</v>
      </c>
      <c r="U20" s="15">
        <v>656885.28399999999</v>
      </c>
      <c r="V20" s="15">
        <v>290</v>
      </c>
    </row>
    <row r="21" spans="2:22" x14ac:dyDescent="0.25">
      <c r="B21" s="15" t="s">
        <v>136</v>
      </c>
      <c r="C21" s="15" t="s">
        <v>159</v>
      </c>
      <c r="D21" s="15" t="s">
        <v>160</v>
      </c>
      <c r="E21" s="15" t="s">
        <v>177</v>
      </c>
      <c r="F21" s="15" t="s">
        <v>162</v>
      </c>
      <c r="G21" s="15" t="s">
        <v>133</v>
      </c>
      <c r="H21" s="15" t="s">
        <v>136</v>
      </c>
      <c r="I21" s="15" t="s">
        <v>139</v>
      </c>
      <c r="J21" s="15" t="s">
        <v>141</v>
      </c>
      <c r="K21" s="15" t="s">
        <v>282</v>
      </c>
      <c r="L21" s="15" t="s">
        <v>286</v>
      </c>
      <c r="M21" s="15">
        <v>23.277999999999999</v>
      </c>
      <c r="N21" s="15">
        <v>14.339</v>
      </c>
      <c r="O21" s="15">
        <v>0.28799999999999998</v>
      </c>
      <c r="P21" s="15">
        <v>21.318000000000001</v>
      </c>
      <c r="Q21" s="15">
        <v>13.103999999999999</v>
      </c>
      <c r="R21" s="15">
        <v>30.187999999999999</v>
      </c>
      <c r="S21" s="15">
        <v>9.0660000000000007</v>
      </c>
      <c r="T21" s="15">
        <v>6.5419999999999998</v>
      </c>
      <c r="U21" s="15">
        <v>651190.80500000005</v>
      </c>
      <c r="V21" s="15">
        <v>2480</v>
      </c>
    </row>
    <row r="22" spans="2:22" x14ac:dyDescent="0.25">
      <c r="B22" s="15" t="s">
        <v>136</v>
      </c>
      <c r="C22" s="15" t="s">
        <v>159</v>
      </c>
      <c r="D22" s="15" t="s">
        <v>160</v>
      </c>
      <c r="E22" s="15" t="s">
        <v>177</v>
      </c>
      <c r="F22" s="15" t="s">
        <v>162</v>
      </c>
      <c r="G22" s="15" t="s">
        <v>133</v>
      </c>
      <c r="H22" s="15" t="s">
        <v>136</v>
      </c>
      <c r="I22" s="15" t="s">
        <v>139</v>
      </c>
      <c r="J22" s="15" t="s">
        <v>141</v>
      </c>
      <c r="K22" s="15" t="s">
        <v>282</v>
      </c>
      <c r="L22" s="15" t="s">
        <v>287</v>
      </c>
      <c r="M22" s="15">
        <v>67.355999999999995</v>
      </c>
      <c r="N22" s="15">
        <v>39.863999999999997</v>
      </c>
      <c r="O22" s="15">
        <v>3.496</v>
      </c>
      <c r="P22" s="15">
        <v>61.701999999999998</v>
      </c>
      <c r="Q22" s="15">
        <v>39.185000000000002</v>
      </c>
      <c r="R22" s="15">
        <v>89.073999999999998</v>
      </c>
      <c r="S22" s="15">
        <v>9.1440000000000001</v>
      </c>
      <c r="T22" s="15">
        <v>6.4720000000000004</v>
      </c>
      <c r="U22" s="15">
        <v>656326.68400000001</v>
      </c>
      <c r="V22" s="15">
        <v>130</v>
      </c>
    </row>
    <row r="23" spans="2:22" x14ac:dyDescent="0.25">
      <c r="B23" s="15" t="s">
        <v>136</v>
      </c>
      <c r="C23" s="15" t="s">
        <v>159</v>
      </c>
      <c r="D23" s="15" t="s">
        <v>160</v>
      </c>
      <c r="E23" s="15" t="s">
        <v>178</v>
      </c>
      <c r="F23" s="15" t="s">
        <v>162</v>
      </c>
      <c r="G23" s="15" t="s">
        <v>133</v>
      </c>
      <c r="H23" s="15" t="s">
        <v>136</v>
      </c>
      <c r="I23" s="15" t="s">
        <v>139</v>
      </c>
      <c r="J23" s="15" t="s">
        <v>141</v>
      </c>
      <c r="K23" s="15" t="s">
        <v>282</v>
      </c>
      <c r="L23" s="15" t="s">
        <v>283</v>
      </c>
      <c r="M23" s="15">
        <v>14.599</v>
      </c>
      <c r="N23" s="15">
        <v>10.291</v>
      </c>
      <c r="O23" s="15">
        <v>0.33</v>
      </c>
      <c r="P23" s="15">
        <v>12.167</v>
      </c>
      <c r="Q23" s="15">
        <v>7.6210000000000004</v>
      </c>
      <c r="R23" s="15">
        <v>19.12</v>
      </c>
      <c r="S23" s="15">
        <v>12.935</v>
      </c>
      <c r="T23" s="15">
        <v>2.972</v>
      </c>
      <c r="U23" s="15">
        <v>720564.51</v>
      </c>
      <c r="V23" s="15">
        <v>970</v>
      </c>
    </row>
    <row r="24" spans="2:22" x14ac:dyDescent="0.25">
      <c r="B24" s="15" t="s">
        <v>136</v>
      </c>
      <c r="C24" s="15" t="s">
        <v>159</v>
      </c>
      <c r="D24" s="15" t="s">
        <v>160</v>
      </c>
      <c r="E24" s="15" t="s">
        <v>178</v>
      </c>
      <c r="F24" s="15" t="s">
        <v>162</v>
      </c>
      <c r="G24" s="15" t="s">
        <v>133</v>
      </c>
      <c r="H24" s="15" t="s">
        <v>136</v>
      </c>
      <c r="I24" s="15" t="s">
        <v>139</v>
      </c>
      <c r="J24" s="15" t="s">
        <v>141</v>
      </c>
      <c r="K24" s="15" t="s">
        <v>282</v>
      </c>
      <c r="L24" s="15" t="s">
        <v>284</v>
      </c>
      <c r="M24" s="15">
        <v>19.545999999999999</v>
      </c>
      <c r="N24" s="15">
        <v>13.162000000000001</v>
      </c>
      <c r="O24" s="15">
        <v>0.81599999999999995</v>
      </c>
      <c r="P24" s="15">
        <v>16.838999999999999</v>
      </c>
      <c r="Q24" s="15">
        <v>9.6690000000000005</v>
      </c>
      <c r="R24" s="15">
        <v>26.456</v>
      </c>
      <c r="S24" s="15">
        <v>12.837</v>
      </c>
      <c r="T24" s="15">
        <v>3.052</v>
      </c>
      <c r="U24" s="15">
        <v>722691.24100000004</v>
      </c>
      <c r="V24" s="15">
        <v>260</v>
      </c>
    </row>
    <row r="25" spans="2:22" x14ac:dyDescent="0.25">
      <c r="B25" s="15" t="s">
        <v>136</v>
      </c>
      <c r="C25" s="15" t="s">
        <v>159</v>
      </c>
      <c r="D25" s="15" t="s">
        <v>160</v>
      </c>
      <c r="E25" s="15" t="s">
        <v>178</v>
      </c>
      <c r="F25" s="15" t="s">
        <v>162</v>
      </c>
      <c r="G25" s="15" t="s">
        <v>133</v>
      </c>
      <c r="H25" s="15" t="s">
        <v>136</v>
      </c>
      <c r="I25" s="15" t="s">
        <v>139</v>
      </c>
      <c r="J25" s="15" t="s">
        <v>141</v>
      </c>
      <c r="K25" s="15" t="s">
        <v>282</v>
      </c>
      <c r="L25" s="15" t="s">
        <v>285</v>
      </c>
      <c r="M25" s="15">
        <v>6.8730000000000002</v>
      </c>
      <c r="N25" s="15">
        <v>6.3159999999999998</v>
      </c>
      <c r="O25" s="15">
        <v>0.371</v>
      </c>
      <c r="P25" s="15">
        <v>5.0970000000000004</v>
      </c>
      <c r="Q25" s="15">
        <v>2.3929999999999998</v>
      </c>
      <c r="R25" s="15">
        <v>9.3840000000000003</v>
      </c>
      <c r="S25" s="15">
        <v>12.936</v>
      </c>
      <c r="T25" s="15">
        <v>2.9820000000000002</v>
      </c>
      <c r="U25" s="15">
        <v>719662.79399999999</v>
      </c>
      <c r="V25" s="15">
        <v>290</v>
      </c>
    </row>
    <row r="26" spans="2:22" x14ac:dyDescent="0.25">
      <c r="B26" s="15" t="s">
        <v>136</v>
      </c>
      <c r="C26" s="15" t="s">
        <v>159</v>
      </c>
      <c r="D26" s="15" t="s">
        <v>160</v>
      </c>
      <c r="E26" s="15" t="s">
        <v>178</v>
      </c>
      <c r="F26" s="15" t="s">
        <v>162</v>
      </c>
      <c r="G26" s="15" t="s">
        <v>133</v>
      </c>
      <c r="H26" s="15" t="s">
        <v>136</v>
      </c>
      <c r="I26" s="15" t="s">
        <v>139</v>
      </c>
      <c r="J26" s="15" t="s">
        <v>141</v>
      </c>
      <c r="K26" s="15" t="s">
        <v>282</v>
      </c>
      <c r="L26" s="15" t="s">
        <v>286</v>
      </c>
      <c r="M26" s="15">
        <v>10.614000000000001</v>
      </c>
      <c r="N26" s="15">
        <v>8.3520000000000003</v>
      </c>
      <c r="O26" s="15">
        <v>0.16900000000000001</v>
      </c>
      <c r="P26" s="15">
        <v>8.64</v>
      </c>
      <c r="Q26" s="15">
        <v>4.9630000000000001</v>
      </c>
      <c r="R26" s="15">
        <v>13.952999999999999</v>
      </c>
      <c r="S26" s="15">
        <v>12.866</v>
      </c>
      <c r="T26" s="15">
        <v>3.0249999999999999</v>
      </c>
      <c r="U26" s="15">
        <v>710702.78799999994</v>
      </c>
      <c r="V26" s="15">
        <v>2450</v>
      </c>
    </row>
    <row r="27" spans="2:22" x14ac:dyDescent="0.25">
      <c r="B27" s="15" t="s">
        <v>136</v>
      </c>
      <c r="C27" s="15" t="s">
        <v>159</v>
      </c>
      <c r="D27" s="15" t="s">
        <v>160</v>
      </c>
      <c r="E27" s="15" t="s">
        <v>178</v>
      </c>
      <c r="F27" s="15" t="s">
        <v>162</v>
      </c>
      <c r="G27" s="15" t="s">
        <v>133</v>
      </c>
      <c r="H27" s="15" t="s">
        <v>136</v>
      </c>
      <c r="I27" s="15" t="s">
        <v>139</v>
      </c>
      <c r="J27" s="15" t="s">
        <v>141</v>
      </c>
      <c r="K27" s="15" t="s">
        <v>282</v>
      </c>
      <c r="L27" s="15" t="s">
        <v>287</v>
      </c>
      <c r="M27" s="15">
        <v>31.26</v>
      </c>
      <c r="N27" s="15">
        <v>23.73</v>
      </c>
      <c r="O27" s="15">
        <v>2.081</v>
      </c>
      <c r="P27" s="15">
        <v>24.417999999999999</v>
      </c>
      <c r="Q27" s="15">
        <v>14.266999999999999</v>
      </c>
      <c r="R27" s="15">
        <v>43.595999999999997</v>
      </c>
      <c r="S27" s="15">
        <v>12.941000000000001</v>
      </c>
      <c r="T27" s="15">
        <v>2.9649999999999999</v>
      </c>
      <c r="U27" s="15">
        <v>716310.70900000003</v>
      </c>
      <c r="V27" s="15">
        <v>130</v>
      </c>
    </row>
    <row r="28" spans="2:22" x14ac:dyDescent="0.25">
      <c r="B28" s="15" t="s">
        <v>136</v>
      </c>
      <c r="C28" s="15" t="s">
        <v>159</v>
      </c>
      <c r="D28" s="15" t="s">
        <v>160</v>
      </c>
      <c r="E28" s="15" t="s">
        <v>179</v>
      </c>
      <c r="F28" s="15" t="s">
        <v>162</v>
      </c>
      <c r="G28" s="15" t="s">
        <v>133</v>
      </c>
      <c r="H28" s="15" t="s">
        <v>136</v>
      </c>
      <c r="I28" s="15" t="s">
        <v>139</v>
      </c>
      <c r="J28" s="15" t="s">
        <v>141</v>
      </c>
      <c r="K28" s="15" t="s">
        <v>282</v>
      </c>
      <c r="L28" s="15" t="s">
        <v>283</v>
      </c>
      <c r="M28" s="15">
        <v>9.3960000000000008</v>
      </c>
      <c r="N28" s="15">
        <v>6.6159999999999997</v>
      </c>
      <c r="O28" s="15">
        <v>0.214</v>
      </c>
      <c r="P28" s="15">
        <v>8.0169999999999995</v>
      </c>
      <c r="Q28" s="15">
        <v>4.9409999999999998</v>
      </c>
      <c r="R28" s="15">
        <v>12.401</v>
      </c>
      <c r="S28" s="15">
        <v>15.201000000000001</v>
      </c>
      <c r="T28" s="15">
        <v>1.69</v>
      </c>
      <c r="U28" s="15">
        <v>851541.853</v>
      </c>
      <c r="V28" s="15">
        <v>960</v>
      </c>
    </row>
    <row r="29" spans="2:22" x14ac:dyDescent="0.25">
      <c r="B29" s="15" t="s">
        <v>136</v>
      </c>
      <c r="C29" s="15" t="s">
        <v>159</v>
      </c>
      <c r="D29" s="15" t="s">
        <v>160</v>
      </c>
      <c r="E29" s="15" t="s">
        <v>179</v>
      </c>
      <c r="F29" s="15" t="s">
        <v>162</v>
      </c>
      <c r="G29" s="15" t="s">
        <v>133</v>
      </c>
      <c r="H29" s="15" t="s">
        <v>136</v>
      </c>
      <c r="I29" s="15" t="s">
        <v>139</v>
      </c>
      <c r="J29" s="15" t="s">
        <v>141</v>
      </c>
      <c r="K29" s="15" t="s">
        <v>282</v>
      </c>
      <c r="L29" s="15" t="s">
        <v>284</v>
      </c>
      <c r="M29" s="15">
        <v>12.5</v>
      </c>
      <c r="N29" s="15">
        <v>8.9149999999999991</v>
      </c>
      <c r="O29" s="15">
        <v>0.56399999999999995</v>
      </c>
      <c r="P29" s="15">
        <v>10.896000000000001</v>
      </c>
      <c r="Q29" s="15">
        <v>6.2469999999999999</v>
      </c>
      <c r="R29" s="15">
        <v>16.46</v>
      </c>
      <c r="S29" s="15">
        <v>15.106999999999999</v>
      </c>
      <c r="T29" s="15">
        <v>1.724</v>
      </c>
      <c r="U29" s="15">
        <v>855655.83</v>
      </c>
      <c r="V29" s="15">
        <v>250</v>
      </c>
    </row>
    <row r="30" spans="2:22" x14ac:dyDescent="0.25">
      <c r="B30" s="15" t="s">
        <v>136</v>
      </c>
      <c r="C30" s="15" t="s">
        <v>159</v>
      </c>
      <c r="D30" s="15" t="s">
        <v>160</v>
      </c>
      <c r="E30" s="15" t="s">
        <v>179</v>
      </c>
      <c r="F30" s="15" t="s">
        <v>162</v>
      </c>
      <c r="G30" s="15" t="s">
        <v>133</v>
      </c>
      <c r="H30" s="15" t="s">
        <v>136</v>
      </c>
      <c r="I30" s="15" t="s">
        <v>139</v>
      </c>
      <c r="J30" s="15" t="s">
        <v>141</v>
      </c>
      <c r="K30" s="15" t="s">
        <v>282</v>
      </c>
      <c r="L30" s="15" t="s">
        <v>285</v>
      </c>
      <c r="M30" s="15">
        <v>4.7990000000000004</v>
      </c>
      <c r="N30" s="15">
        <v>4.41</v>
      </c>
      <c r="O30" s="15">
        <v>0.26400000000000001</v>
      </c>
      <c r="P30" s="15">
        <v>3.5590000000000002</v>
      </c>
      <c r="Q30" s="15">
        <v>1.7829999999999999</v>
      </c>
      <c r="R30" s="15">
        <v>6.3609999999999998</v>
      </c>
      <c r="S30" s="15">
        <v>15.239000000000001</v>
      </c>
      <c r="T30" s="15">
        <v>1.675</v>
      </c>
      <c r="U30" s="15">
        <v>852380.56</v>
      </c>
      <c r="V30" s="15">
        <v>280</v>
      </c>
    </row>
    <row r="31" spans="2:22" x14ac:dyDescent="0.25">
      <c r="B31" s="15" t="s">
        <v>136</v>
      </c>
      <c r="C31" s="15" t="s">
        <v>159</v>
      </c>
      <c r="D31" s="15" t="s">
        <v>160</v>
      </c>
      <c r="E31" s="15" t="s">
        <v>179</v>
      </c>
      <c r="F31" s="15" t="s">
        <v>162</v>
      </c>
      <c r="G31" s="15" t="s">
        <v>133</v>
      </c>
      <c r="H31" s="15" t="s">
        <v>136</v>
      </c>
      <c r="I31" s="15" t="s">
        <v>139</v>
      </c>
      <c r="J31" s="15" t="s">
        <v>141</v>
      </c>
      <c r="K31" s="15" t="s">
        <v>282</v>
      </c>
      <c r="L31" s="15" t="s">
        <v>286</v>
      </c>
      <c r="M31" s="15">
        <v>7.1050000000000004</v>
      </c>
      <c r="N31" s="15">
        <v>5.6879999999999997</v>
      </c>
      <c r="O31" s="15">
        <v>0.11600000000000001</v>
      </c>
      <c r="P31" s="15">
        <v>5.7960000000000003</v>
      </c>
      <c r="Q31" s="15">
        <v>3.387</v>
      </c>
      <c r="R31" s="15">
        <v>9.4190000000000005</v>
      </c>
      <c r="S31" s="15">
        <v>15.134</v>
      </c>
      <c r="T31" s="15">
        <v>1.76</v>
      </c>
      <c r="U31" s="15">
        <v>842687.96799999999</v>
      </c>
      <c r="V31" s="15">
        <v>2390</v>
      </c>
    </row>
    <row r="32" spans="2:22" x14ac:dyDescent="0.25">
      <c r="B32" s="15" t="s">
        <v>136</v>
      </c>
      <c r="C32" s="15" t="s">
        <v>159</v>
      </c>
      <c r="D32" s="15" t="s">
        <v>160</v>
      </c>
      <c r="E32" s="15" t="s">
        <v>179</v>
      </c>
      <c r="F32" s="15" t="s">
        <v>162</v>
      </c>
      <c r="G32" s="15" t="s">
        <v>133</v>
      </c>
      <c r="H32" s="15" t="s">
        <v>136</v>
      </c>
      <c r="I32" s="15" t="s">
        <v>139</v>
      </c>
      <c r="J32" s="15" t="s">
        <v>141</v>
      </c>
      <c r="K32" s="15" t="s">
        <v>282</v>
      </c>
      <c r="L32" s="15" t="s">
        <v>287</v>
      </c>
      <c r="M32" s="15">
        <v>20.414000000000001</v>
      </c>
      <c r="N32" s="15">
        <v>18.443000000000001</v>
      </c>
      <c r="O32" s="15">
        <v>1.6180000000000001</v>
      </c>
      <c r="P32" s="15">
        <v>14.763999999999999</v>
      </c>
      <c r="Q32" s="15">
        <v>9.2070000000000007</v>
      </c>
      <c r="R32" s="15">
        <v>27.609000000000002</v>
      </c>
      <c r="S32" s="15">
        <v>15.182</v>
      </c>
      <c r="T32" s="15">
        <v>1.6990000000000001</v>
      </c>
      <c r="U32" s="15">
        <v>851005.29099999997</v>
      </c>
      <c r="V32" s="15">
        <v>130</v>
      </c>
    </row>
    <row r="33" spans="2:22" x14ac:dyDescent="0.25">
      <c r="B33" s="15" t="s">
        <v>136</v>
      </c>
      <c r="C33" s="15" t="s">
        <v>159</v>
      </c>
      <c r="D33" s="15" t="s">
        <v>160</v>
      </c>
      <c r="E33" s="15" t="s">
        <v>180</v>
      </c>
      <c r="F33" s="15" t="s">
        <v>162</v>
      </c>
      <c r="G33" s="15" t="s">
        <v>133</v>
      </c>
      <c r="H33" s="15" t="s">
        <v>136</v>
      </c>
      <c r="I33" s="15" t="s">
        <v>139</v>
      </c>
      <c r="J33" s="15" t="s">
        <v>141</v>
      </c>
      <c r="K33" s="15" t="s">
        <v>282</v>
      </c>
      <c r="L33" s="15" t="s">
        <v>283</v>
      </c>
      <c r="M33" s="15">
        <v>6.9740000000000002</v>
      </c>
      <c r="N33" s="15">
        <v>4.9139999999999997</v>
      </c>
      <c r="O33" s="15">
        <v>0.159</v>
      </c>
      <c r="P33" s="15">
        <v>5.8760000000000003</v>
      </c>
      <c r="Q33" s="15">
        <v>3.5619999999999998</v>
      </c>
      <c r="R33" s="15">
        <v>9.3019999999999996</v>
      </c>
      <c r="S33" s="15">
        <v>18.309999999999999</v>
      </c>
      <c r="T33" s="15">
        <v>0.59</v>
      </c>
      <c r="U33" s="15">
        <v>798951.60100000002</v>
      </c>
      <c r="V33" s="15">
        <v>960</v>
      </c>
    </row>
    <row r="34" spans="2:22" x14ac:dyDescent="0.25">
      <c r="B34" s="15" t="s">
        <v>136</v>
      </c>
      <c r="C34" s="15" t="s">
        <v>159</v>
      </c>
      <c r="D34" s="15" t="s">
        <v>160</v>
      </c>
      <c r="E34" s="15" t="s">
        <v>180</v>
      </c>
      <c r="F34" s="15" t="s">
        <v>162</v>
      </c>
      <c r="G34" s="15" t="s">
        <v>133</v>
      </c>
      <c r="H34" s="15" t="s">
        <v>136</v>
      </c>
      <c r="I34" s="15" t="s">
        <v>139</v>
      </c>
      <c r="J34" s="15" t="s">
        <v>141</v>
      </c>
      <c r="K34" s="15" t="s">
        <v>282</v>
      </c>
      <c r="L34" s="15" t="s">
        <v>284</v>
      </c>
      <c r="M34" s="15">
        <v>8.7579999999999991</v>
      </c>
      <c r="N34" s="15">
        <v>6.0549999999999997</v>
      </c>
      <c r="O34" s="15">
        <v>0.38300000000000001</v>
      </c>
      <c r="P34" s="15">
        <v>7.5890000000000004</v>
      </c>
      <c r="Q34" s="15">
        <v>4.3099999999999996</v>
      </c>
      <c r="R34" s="15">
        <v>11.534000000000001</v>
      </c>
      <c r="S34" s="15">
        <v>18.157</v>
      </c>
      <c r="T34" s="15">
        <v>0.61399999999999999</v>
      </c>
      <c r="U34" s="15">
        <v>801113.22600000002</v>
      </c>
      <c r="V34" s="15">
        <v>250</v>
      </c>
    </row>
    <row r="35" spans="2:22" x14ac:dyDescent="0.25">
      <c r="B35" s="15" t="s">
        <v>136</v>
      </c>
      <c r="C35" s="15" t="s">
        <v>159</v>
      </c>
      <c r="D35" s="15" t="s">
        <v>160</v>
      </c>
      <c r="E35" s="15" t="s">
        <v>180</v>
      </c>
      <c r="F35" s="15" t="s">
        <v>162</v>
      </c>
      <c r="G35" s="15" t="s">
        <v>133</v>
      </c>
      <c r="H35" s="15" t="s">
        <v>136</v>
      </c>
      <c r="I35" s="15" t="s">
        <v>139</v>
      </c>
      <c r="J35" s="15" t="s">
        <v>141</v>
      </c>
      <c r="K35" s="15" t="s">
        <v>282</v>
      </c>
      <c r="L35" s="15" t="s">
        <v>285</v>
      </c>
      <c r="M35" s="15">
        <v>3.589</v>
      </c>
      <c r="N35" s="15">
        <v>3.069</v>
      </c>
      <c r="O35" s="15">
        <v>0.183</v>
      </c>
      <c r="P35" s="15">
        <v>2.8330000000000002</v>
      </c>
      <c r="Q35" s="15">
        <v>1.385</v>
      </c>
      <c r="R35" s="15">
        <v>4.6319999999999997</v>
      </c>
      <c r="S35" s="15">
        <v>18.337</v>
      </c>
      <c r="T35" s="15">
        <v>0.58899999999999997</v>
      </c>
      <c r="U35" s="15">
        <v>798862.41700000002</v>
      </c>
      <c r="V35" s="15">
        <v>280</v>
      </c>
    </row>
    <row r="36" spans="2:22" x14ac:dyDescent="0.25">
      <c r="B36" s="15" t="s">
        <v>136</v>
      </c>
      <c r="C36" s="15" t="s">
        <v>159</v>
      </c>
      <c r="D36" s="15" t="s">
        <v>160</v>
      </c>
      <c r="E36" s="15" t="s">
        <v>180</v>
      </c>
      <c r="F36" s="15" t="s">
        <v>162</v>
      </c>
      <c r="G36" s="15" t="s">
        <v>133</v>
      </c>
      <c r="H36" s="15" t="s">
        <v>136</v>
      </c>
      <c r="I36" s="15" t="s">
        <v>139</v>
      </c>
      <c r="J36" s="15" t="s">
        <v>141</v>
      </c>
      <c r="K36" s="15" t="s">
        <v>282</v>
      </c>
      <c r="L36" s="15" t="s">
        <v>286</v>
      </c>
      <c r="M36" s="15">
        <v>5.282</v>
      </c>
      <c r="N36" s="15">
        <v>4.22</v>
      </c>
      <c r="O36" s="15">
        <v>8.6999999999999994E-2</v>
      </c>
      <c r="P36" s="15">
        <v>4.2530000000000001</v>
      </c>
      <c r="Q36" s="15">
        <v>2.5030000000000001</v>
      </c>
      <c r="R36" s="15">
        <v>6.899</v>
      </c>
      <c r="S36" s="15">
        <v>18.207000000000001</v>
      </c>
      <c r="T36" s="15">
        <v>0.63800000000000001</v>
      </c>
      <c r="U36" s="15">
        <v>784589.34499999997</v>
      </c>
      <c r="V36" s="15">
        <v>2370</v>
      </c>
    </row>
    <row r="37" spans="2:22" x14ac:dyDescent="0.25">
      <c r="B37" s="15" t="s">
        <v>136</v>
      </c>
      <c r="C37" s="15" t="s">
        <v>159</v>
      </c>
      <c r="D37" s="15" t="s">
        <v>160</v>
      </c>
      <c r="E37" s="15" t="s">
        <v>180</v>
      </c>
      <c r="F37" s="15" t="s">
        <v>162</v>
      </c>
      <c r="G37" s="15" t="s">
        <v>133</v>
      </c>
      <c r="H37" s="15" t="s">
        <v>136</v>
      </c>
      <c r="I37" s="15" t="s">
        <v>139</v>
      </c>
      <c r="J37" s="15" t="s">
        <v>141</v>
      </c>
      <c r="K37" s="15" t="s">
        <v>282</v>
      </c>
      <c r="L37" s="15" t="s">
        <v>287</v>
      </c>
      <c r="M37" s="15">
        <v>13.948</v>
      </c>
      <c r="N37" s="15">
        <v>11.157999999999999</v>
      </c>
      <c r="O37" s="15">
        <v>0.97899999999999998</v>
      </c>
      <c r="P37" s="15">
        <v>10.721</v>
      </c>
      <c r="Q37" s="15">
        <v>6.1020000000000003</v>
      </c>
      <c r="R37" s="15">
        <v>19.507000000000001</v>
      </c>
      <c r="S37" s="15">
        <v>18.263999999999999</v>
      </c>
      <c r="T37" s="15">
        <v>0.59799999999999998</v>
      </c>
      <c r="U37" s="15">
        <v>796987.50600000005</v>
      </c>
      <c r="V37" s="15">
        <v>130</v>
      </c>
    </row>
    <row r="38" spans="2:22" x14ac:dyDescent="0.25">
      <c r="B38" s="15" t="s">
        <v>136</v>
      </c>
      <c r="C38" s="15" t="s">
        <v>159</v>
      </c>
      <c r="D38" s="15" t="s">
        <v>160</v>
      </c>
      <c r="E38" s="15" t="s">
        <v>181</v>
      </c>
      <c r="F38" s="15" t="s">
        <v>162</v>
      </c>
      <c r="G38" s="15" t="s">
        <v>133</v>
      </c>
      <c r="H38" s="15" t="s">
        <v>136</v>
      </c>
      <c r="I38" s="15" t="s">
        <v>139</v>
      </c>
      <c r="J38" s="15" t="s">
        <v>141</v>
      </c>
      <c r="K38" s="15" t="s">
        <v>282</v>
      </c>
      <c r="L38" s="15" t="s">
        <v>283</v>
      </c>
      <c r="M38" s="15">
        <v>6.1909999999999998</v>
      </c>
      <c r="N38" s="15">
        <v>4.4080000000000004</v>
      </c>
      <c r="O38" s="15">
        <v>0.14399999999999999</v>
      </c>
      <c r="P38" s="15">
        <v>5.3520000000000003</v>
      </c>
      <c r="Q38" s="15">
        <v>3.141</v>
      </c>
      <c r="R38" s="15">
        <v>8.0869999999999997</v>
      </c>
      <c r="S38" s="15">
        <v>18.584</v>
      </c>
      <c r="T38" s="15">
        <v>0.50600000000000001</v>
      </c>
      <c r="U38" s="15">
        <v>706123.60699999996</v>
      </c>
      <c r="V38" s="15">
        <v>940</v>
      </c>
    </row>
    <row r="39" spans="2:22" x14ac:dyDescent="0.25">
      <c r="B39" s="15" t="s">
        <v>136</v>
      </c>
      <c r="C39" s="15" t="s">
        <v>159</v>
      </c>
      <c r="D39" s="15" t="s">
        <v>160</v>
      </c>
      <c r="E39" s="15" t="s">
        <v>181</v>
      </c>
      <c r="F39" s="15" t="s">
        <v>162</v>
      </c>
      <c r="G39" s="15" t="s">
        <v>133</v>
      </c>
      <c r="H39" s="15" t="s">
        <v>136</v>
      </c>
      <c r="I39" s="15" t="s">
        <v>139</v>
      </c>
      <c r="J39" s="15" t="s">
        <v>141</v>
      </c>
      <c r="K39" s="15" t="s">
        <v>282</v>
      </c>
      <c r="L39" s="15" t="s">
        <v>284</v>
      </c>
      <c r="M39" s="15">
        <v>7.7850000000000001</v>
      </c>
      <c r="N39" s="15">
        <v>5.484</v>
      </c>
      <c r="O39" s="15">
        <v>0.34699999999999998</v>
      </c>
      <c r="P39" s="15">
        <v>6.4779999999999998</v>
      </c>
      <c r="Q39" s="15">
        <v>4.4530000000000003</v>
      </c>
      <c r="R39" s="15">
        <v>9.9339999999999993</v>
      </c>
      <c r="S39" s="15">
        <v>18.484999999999999</v>
      </c>
      <c r="T39" s="15">
        <v>0.52400000000000002</v>
      </c>
      <c r="U39" s="15">
        <v>706334.61100000003</v>
      </c>
      <c r="V39" s="15">
        <v>250</v>
      </c>
    </row>
    <row r="40" spans="2:22" x14ac:dyDescent="0.25">
      <c r="B40" s="15" t="s">
        <v>136</v>
      </c>
      <c r="C40" s="15" t="s">
        <v>159</v>
      </c>
      <c r="D40" s="15" t="s">
        <v>160</v>
      </c>
      <c r="E40" s="15" t="s">
        <v>181</v>
      </c>
      <c r="F40" s="15" t="s">
        <v>162</v>
      </c>
      <c r="G40" s="15" t="s">
        <v>133</v>
      </c>
      <c r="H40" s="15" t="s">
        <v>136</v>
      </c>
      <c r="I40" s="15" t="s">
        <v>139</v>
      </c>
      <c r="J40" s="15" t="s">
        <v>141</v>
      </c>
      <c r="K40" s="15" t="s">
        <v>282</v>
      </c>
      <c r="L40" s="15" t="s">
        <v>285</v>
      </c>
      <c r="M40" s="15">
        <v>3.1920000000000002</v>
      </c>
      <c r="N40" s="15">
        <v>2.9340000000000002</v>
      </c>
      <c r="O40" s="15">
        <v>0.17499999999999999</v>
      </c>
      <c r="P40" s="15">
        <v>2.4220000000000002</v>
      </c>
      <c r="Q40" s="15">
        <v>1.4039999999999999</v>
      </c>
      <c r="R40" s="15">
        <v>3.8540000000000001</v>
      </c>
      <c r="S40" s="15">
        <v>18.562000000000001</v>
      </c>
      <c r="T40" s="15">
        <v>0.52300000000000002</v>
      </c>
      <c r="U40" s="15">
        <v>705988.64099999995</v>
      </c>
      <c r="V40" s="15">
        <v>280</v>
      </c>
    </row>
    <row r="41" spans="2:22" x14ac:dyDescent="0.25">
      <c r="B41" s="15" t="s">
        <v>136</v>
      </c>
      <c r="C41" s="15" t="s">
        <v>159</v>
      </c>
      <c r="D41" s="15" t="s">
        <v>160</v>
      </c>
      <c r="E41" s="15" t="s">
        <v>181</v>
      </c>
      <c r="F41" s="15" t="s">
        <v>162</v>
      </c>
      <c r="G41" s="15" t="s">
        <v>133</v>
      </c>
      <c r="H41" s="15" t="s">
        <v>136</v>
      </c>
      <c r="I41" s="15" t="s">
        <v>139</v>
      </c>
      <c r="J41" s="15" t="s">
        <v>141</v>
      </c>
      <c r="K41" s="15" t="s">
        <v>282</v>
      </c>
      <c r="L41" s="15" t="s">
        <v>286</v>
      </c>
      <c r="M41" s="15">
        <v>4.6779999999999999</v>
      </c>
      <c r="N41" s="15">
        <v>3.786</v>
      </c>
      <c r="O41" s="15">
        <v>7.8E-2</v>
      </c>
      <c r="P41" s="15">
        <v>3.8079999999999998</v>
      </c>
      <c r="Q41" s="15">
        <v>2.1779999999999999</v>
      </c>
      <c r="R41" s="15">
        <v>6.15</v>
      </c>
      <c r="S41" s="15">
        <v>18.471</v>
      </c>
      <c r="T41" s="15">
        <v>0.56100000000000005</v>
      </c>
      <c r="U41" s="15">
        <v>698545.90800000005</v>
      </c>
      <c r="V41" s="15">
        <v>2350</v>
      </c>
    </row>
    <row r="42" spans="2:22" x14ac:dyDescent="0.25">
      <c r="B42" s="15" t="s">
        <v>136</v>
      </c>
      <c r="C42" s="15" t="s">
        <v>159</v>
      </c>
      <c r="D42" s="15" t="s">
        <v>160</v>
      </c>
      <c r="E42" s="15" t="s">
        <v>181</v>
      </c>
      <c r="F42" s="15" t="s">
        <v>162</v>
      </c>
      <c r="G42" s="15" t="s">
        <v>133</v>
      </c>
      <c r="H42" s="15" t="s">
        <v>136</v>
      </c>
      <c r="I42" s="15" t="s">
        <v>139</v>
      </c>
      <c r="J42" s="15" t="s">
        <v>141</v>
      </c>
      <c r="K42" s="15" t="s">
        <v>282</v>
      </c>
      <c r="L42" s="15" t="s">
        <v>287</v>
      </c>
      <c r="M42" s="15">
        <v>12.999000000000001</v>
      </c>
      <c r="N42" s="15">
        <v>12.747</v>
      </c>
      <c r="O42" s="15">
        <v>1.1180000000000001</v>
      </c>
      <c r="P42" s="15">
        <v>9.5050000000000008</v>
      </c>
      <c r="Q42" s="15">
        <v>5.6550000000000002</v>
      </c>
      <c r="R42" s="15">
        <v>16.195</v>
      </c>
      <c r="S42" s="15">
        <v>18.556000000000001</v>
      </c>
      <c r="T42" s="15">
        <v>0.51800000000000002</v>
      </c>
      <c r="U42" s="15">
        <v>705344.549</v>
      </c>
      <c r="V42" s="15">
        <v>130</v>
      </c>
    </row>
    <row r="43" spans="2:22" x14ac:dyDescent="0.25">
      <c r="B43" s="15" t="s">
        <v>136</v>
      </c>
      <c r="C43" s="15" t="s">
        <v>159</v>
      </c>
      <c r="D43" s="15" t="s">
        <v>160</v>
      </c>
      <c r="E43" s="15" t="s">
        <v>182</v>
      </c>
      <c r="F43" s="15" t="s">
        <v>162</v>
      </c>
      <c r="G43" s="15" t="s">
        <v>133</v>
      </c>
      <c r="H43" s="15" t="s">
        <v>136</v>
      </c>
      <c r="I43" s="15" t="s">
        <v>139</v>
      </c>
      <c r="J43" s="15" t="s">
        <v>141</v>
      </c>
      <c r="K43" s="15" t="s">
        <v>282</v>
      </c>
      <c r="L43" s="15" t="s">
        <v>283</v>
      </c>
      <c r="M43" s="15">
        <v>11.061999999999999</v>
      </c>
      <c r="N43" s="15">
        <v>8.0329999999999995</v>
      </c>
      <c r="O43" s="15">
        <v>0.26300000000000001</v>
      </c>
      <c r="P43" s="15">
        <v>9.4619999999999997</v>
      </c>
      <c r="Q43" s="15">
        <v>5.4980000000000002</v>
      </c>
      <c r="R43" s="15">
        <v>14.448</v>
      </c>
      <c r="S43" s="15">
        <v>14.58</v>
      </c>
      <c r="T43" s="15">
        <v>1.9590000000000001</v>
      </c>
      <c r="U43" s="15">
        <v>443622.53700000001</v>
      </c>
      <c r="V43" s="15">
        <v>930</v>
      </c>
    </row>
    <row r="44" spans="2:22" x14ac:dyDescent="0.25">
      <c r="B44" s="15" t="s">
        <v>136</v>
      </c>
      <c r="C44" s="15" t="s">
        <v>159</v>
      </c>
      <c r="D44" s="15" t="s">
        <v>160</v>
      </c>
      <c r="E44" s="15" t="s">
        <v>182</v>
      </c>
      <c r="F44" s="15" t="s">
        <v>162</v>
      </c>
      <c r="G44" s="15" t="s">
        <v>133</v>
      </c>
      <c r="H44" s="15" t="s">
        <v>136</v>
      </c>
      <c r="I44" s="15" t="s">
        <v>139</v>
      </c>
      <c r="J44" s="15" t="s">
        <v>141</v>
      </c>
      <c r="K44" s="15" t="s">
        <v>282</v>
      </c>
      <c r="L44" s="15" t="s">
        <v>284</v>
      </c>
      <c r="M44" s="15">
        <v>15.170999999999999</v>
      </c>
      <c r="N44" s="15">
        <v>10.557</v>
      </c>
      <c r="O44" s="15">
        <v>0.65500000000000003</v>
      </c>
      <c r="P44" s="15">
        <v>13.285</v>
      </c>
      <c r="Q44" s="15">
        <v>7.5469999999999997</v>
      </c>
      <c r="R44" s="15">
        <v>20.640999999999998</v>
      </c>
      <c r="S44" s="15">
        <v>14.537000000000001</v>
      </c>
      <c r="T44" s="15">
        <v>1.9790000000000001</v>
      </c>
      <c r="U44" s="15">
        <v>443605.44300000003</v>
      </c>
      <c r="V44" s="15">
        <v>260</v>
      </c>
    </row>
    <row r="45" spans="2:22" x14ac:dyDescent="0.25">
      <c r="B45" s="15" t="s">
        <v>136</v>
      </c>
      <c r="C45" s="15" t="s">
        <v>159</v>
      </c>
      <c r="D45" s="15" t="s">
        <v>160</v>
      </c>
      <c r="E45" s="15" t="s">
        <v>182</v>
      </c>
      <c r="F45" s="15" t="s">
        <v>162</v>
      </c>
      <c r="G45" s="15" t="s">
        <v>133</v>
      </c>
      <c r="H45" s="15" t="s">
        <v>136</v>
      </c>
      <c r="I45" s="15" t="s">
        <v>139</v>
      </c>
      <c r="J45" s="15" t="s">
        <v>141</v>
      </c>
      <c r="K45" s="15" t="s">
        <v>282</v>
      </c>
      <c r="L45" s="15" t="s">
        <v>285</v>
      </c>
      <c r="M45" s="15">
        <v>5.327</v>
      </c>
      <c r="N45" s="15">
        <v>5.1239999999999997</v>
      </c>
      <c r="O45" s="15">
        <v>0.30599999999999999</v>
      </c>
      <c r="P45" s="15">
        <v>3.7349999999999999</v>
      </c>
      <c r="Q45" s="15">
        <v>1.889</v>
      </c>
      <c r="R45" s="15">
        <v>6.7610000000000001</v>
      </c>
      <c r="S45" s="15">
        <v>14.545999999999999</v>
      </c>
      <c r="T45" s="15">
        <v>1.9950000000000001</v>
      </c>
      <c r="U45" s="15">
        <v>441535.74800000002</v>
      </c>
      <c r="V45" s="15">
        <v>280</v>
      </c>
    </row>
    <row r="46" spans="2:22" x14ac:dyDescent="0.25">
      <c r="B46" s="15" t="s">
        <v>136</v>
      </c>
      <c r="C46" s="15" t="s">
        <v>159</v>
      </c>
      <c r="D46" s="15" t="s">
        <v>160</v>
      </c>
      <c r="E46" s="15" t="s">
        <v>182</v>
      </c>
      <c r="F46" s="15" t="s">
        <v>162</v>
      </c>
      <c r="G46" s="15" t="s">
        <v>133</v>
      </c>
      <c r="H46" s="15" t="s">
        <v>136</v>
      </c>
      <c r="I46" s="15" t="s">
        <v>139</v>
      </c>
      <c r="J46" s="15" t="s">
        <v>141</v>
      </c>
      <c r="K46" s="15" t="s">
        <v>282</v>
      </c>
      <c r="L46" s="15" t="s">
        <v>286</v>
      </c>
      <c r="M46" s="15">
        <v>7.97</v>
      </c>
      <c r="N46" s="15">
        <v>6.5839999999999996</v>
      </c>
      <c r="O46" s="15">
        <v>0.13600000000000001</v>
      </c>
      <c r="P46" s="15">
        <v>6.4480000000000004</v>
      </c>
      <c r="Q46" s="15">
        <v>3.6339999999999999</v>
      </c>
      <c r="R46" s="15">
        <v>10.417999999999999</v>
      </c>
      <c r="S46" s="15">
        <v>14.439</v>
      </c>
      <c r="T46" s="15">
        <v>2.0640000000000001</v>
      </c>
      <c r="U46" s="15">
        <v>440163.78200000001</v>
      </c>
      <c r="V46" s="15">
        <v>2360</v>
      </c>
    </row>
    <row r="47" spans="2:22" x14ac:dyDescent="0.25">
      <c r="B47" s="15" t="s">
        <v>136</v>
      </c>
      <c r="C47" s="15" t="s">
        <v>159</v>
      </c>
      <c r="D47" s="15" t="s">
        <v>160</v>
      </c>
      <c r="E47" s="15" t="s">
        <v>182</v>
      </c>
      <c r="F47" s="15" t="s">
        <v>162</v>
      </c>
      <c r="G47" s="15" t="s">
        <v>133</v>
      </c>
      <c r="H47" s="15" t="s">
        <v>136</v>
      </c>
      <c r="I47" s="15" t="s">
        <v>139</v>
      </c>
      <c r="J47" s="15" t="s">
        <v>141</v>
      </c>
      <c r="K47" s="15" t="s">
        <v>282</v>
      </c>
      <c r="L47" s="15" t="s">
        <v>287</v>
      </c>
      <c r="M47" s="15">
        <v>22.904</v>
      </c>
      <c r="N47" s="15">
        <v>18.510999999999999</v>
      </c>
      <c r="O47" s="15">
        <v>1.6240000000000001</v>
      </c>
      <c r="P47" s="15">
        <v>16.355</v>
      </c>
      <c r="Q47" s="15">
        <v>9.7309999999999999</v>
      </c>
      <c r="R47" s="15">
        <v>34.325000000000003</v>
      </c>
      <c r="S47" s="15">
        <v>14.547000000000001</v>
      </c>
      <c r="T47" s="15">
        <v>1.986</v>
      </c>
      <c r="U47" s="15">
        <v>442799.82299999997</v>
      </c>
      <c r="V47" s="15">
        <v>130</v>
      </c>
    </row>
    <row r="48" spans="2:22" x14ac:dyDescent="0.25">
      <c r="B48" s="15" t="s">
        <v>136</v>
      </c>
      <c r="C48" s="15" t="s">
        <v>159</v>
      </c>
      <c r="D48" s="15" t="s">
        <v>160</v>
      </c>
      <c r="E48" s="15" t="s">
        <v>183</v>
      </c>
      <c r="F48" s="15" t="s">
        <v>162</v>
      </c>
      <c r="G48" s="15" t="s">
        <v>133</v>
      </c>
      <c r="H48" s="15" t="s">
        <v>136</v>
      </c>
      <c r="I48" s="15" t="s">
        <v>139</v>
      </c>
      <c r="J48" s="15" t="s">
        <v>141</v>
      </c>
      <c r="K48" s="15" t="s">
        <v>282</v>
      </c>
      <c r="L48" s="15" t="s">
        <v>283</v>
      </c>
      <c r="M48" s="15">
        <v>19.006</v>
      </c>
      <c r="N48" s="15">
        <v>13.657</v>
      </c>
      <c r="O48" s="15">
        <v>0.44800000000000001</v>
      </c>
      <c r="P48" s="15">
        <v>16.161999999999999</v>
      </c>
      <c r="Q48" s="15">
        <v>9.0969999999999995</v>
      </c>
      <c r="R48" s="15">
        <v>25.547000000000001</v>
      </c>
      <c r="S48" s="15">
        <v>13.175000000000001</v>
      </c>
      <c r="T48" s="15">
        <v>2.633</v>
      </c>
      <c r="U48" s="15">
        <v>283380.63400000002</v>
      </c>
      <c r="V48" s="15">
        <v>930</v>
      </c>
    </row>
    <row r="49" spans="2:22" x14ac:dyDescent="0.25">
      <c r="B49" s="15" t="s">
        <v>136</v>
      </c>
      <c r="C49" s="15" t="s">
        <v>159</v>
      </c>
      <c r="D49" s="15" t="s">
        <v>160</v>
      </c>
      <c r="E49" s="15" t="s">
        <v>183</v>
      </c>
      <c r="F49" s="15" t="s">
        <v>162</v>
      </c>
      <c r="G49" s="15" t="s">
        <v>133</v>
      </c>
      <c r="H49" s="15" t="s">
        <v>136</v>
      </c>
      <c r="I49" s="15" t="s">
        <v>139</v>
      </c>
      <c r="J49" s="15" t="s">
        <v>141</v>
      </c>
      <c r="K49" s="15" t="s">
        <v>282</v>
      </c>
      <c r="L49" s="15" t="s">
        <v>284</v>
      </c>
      <c r="M49" s="15">
        <v>26.257999999999999</v>
      </c>
      <c r="N49" s="15">
        <v>17.16</v>
      </c>
      <c r="O49" s="15">
        <v>1.0640000000000001</v>
      </c>
      <c r="P49" s="15">
        <v>23.84</v>
      </c>
      <c r="Q49" s="15">
        <v>12.693</v>
      </c>
      <c r="R49" s="15">
        <v>37.804000000000002</v>
      </c>
      <c r="S49" s="15">
        <v>13.162000000000001</v>
      </c>
      <c r="T49" s="15">
        <v>2.6579999999999999</v>
      </c>
      <c r="U49" s="15">
        <v>283174.26299999998</v>
      </c>
      <c r="V49" s="15">
        <v>260</v>
      </c>
    </row>
    <row r="50" spans="2:22" x14ac:dyDescent="0.25">
      <c r="B50" s="15" t="s">
        <v>136</v>
      </c>
      <c r="C50" s="15" t="s">
        <v>159</v>
      </c>
      <c r="D50" s="15" t="s">
        <v>160</v>
      </c>
      <c r="E50" s="15" t="s">
        <v>183</v>
      </c>
      <c r="F50" s="15" t="s">
        <v>162</v>
      </c>
      <c r="G50" s="15" t="s">
        <v>133</v>
      </c>
      <c r="H50" s="15" t="s">
        <v>136</v>
      </c>
      <c r="I50" s="15" t="s">
        <v>139</v>
      </c>
      <c r="J50" s="15" t="s">
        <v>141</v>
      </c>
      <c r="K50" s="15" t="s">
        <v>282</v>
      </c>
      <c r="L50" s="15" t="s">
        <v>285</v>
      </c>
      <c r="M50" s="15">
        <v>8.8960000000000008</v>
      </c>
      <c r="N50" s="15">
        <v>8.1110000000000007</v>
      </c>
      <c r="O50" s="15">
        <v>0.48499999999999999</v>
      </c>
      <c r="P50" s="15">
        <v>6.2649999999999997</v>
      </c>
      <c r="Q50" s="15">
        <v>3.2480000000000002</v>
      </c>
      <c r="R50" s="15">
        <v>12.06</v>
      </c>
      <c r="S50" s="15">
        <v>13.129</v>
      </c>
      <c r="T50" s="15">
        <v>2.6789999999999998</v>
      </c>
      <c r="U50" s="15">
        <v>282038.64399999997</v>
      </c>
      <c r="V50" s="15">
        <v>280</v>
      </c>
    </row>
    <row r="51" spans="2:22" x14ac:dyDescent="0.25">
      <c r="B51" s="15" t="s">
        <v>136</v>
      </c>
      <c r="C51" s="15" t="s">
        <v>159</v>
      </c>
      <c r="D51" s="15" t="s">
        <v>160</v>
      </c>
      <c r="E51" s="15" t="s">
        <v>183</v>
      </c>
      <c r="F51" s="15" t="s">
        <v>162</v>
      </c>
      <c r="G51" s="15" t="s">
        <v>133</v>
      </c>
      <c r="H51" s="15" t="s">
        <v>136</v>
      </c>
      <c r="I51" s="15" t="s">
        <v>139</v>
      </c>
      <c r="J51" s="15" t="s">
        <v>141</v>
      </c>
      <c r="K51" s="15" t="s">
        <v>282</v>
      </c>
      <c r="L51" s="15" t="s">
        <v>286</v>
      </c>
      <c r="M51" s="15">
        <v>13.363</v>
      </c>
      <c r="N51" s="15">
        <v>10.502000000000001</v>
      </c>
      <c r="O51" s="15">
        <v>0.216</v>
      </c>
      <c r="P51" s="15">
        <v>10.981</v>
      </c>
      <c r="Q51" s="15">
        <v>5.6319999999999997</v>
      </c>
      <c r="R51" s="15">
        <v>18.603999999999999</v>
      </c>
      <c r="S51" s="15">
        <v>12.991</v>
      </c>
      <c r="T51" s="15">
        <v>2.79</v>
      </c>
      <c r="U51" s="15">
        <v>278269.527</v>
      </c>
      <c r="V51" s="15">
        <v>2360</v>
      </c>
    </row>
    <row r="52" spans="2:22" x14ac:dyDescent="0.25">
      <c r="B52" s="15" t="s">
        <v>136</v>
      </c>
      <c r="C52" s="15" t="s">
        <v>159</v>
      </c>
      <c r="D52" s="15" t="s">
        <v>160</v>
      </c>
      <c r="E52" s="15" t="s">
        <v>183</v>
      </c>
      <c r="F52" s="15" t="s">
        <v>162</v>
      </c>
      <c r="G52" s="15" t="s">
        <v>133</v>
      </c>
      <c r="H52" s="15" t="s">
        <v>136</v>
      </c>
      <c r="I52" s="15" t="s">
        <v>139</v>
      </c>
      <c r="J52" s="15" t="s">
        <v>141</v>
      </c>
      <c r="K52" s="15" t="s">
        <v>282</v>
      </c>
      <c r="L52" s="15" t="s">
        <v>287</v>
      </c>
      <c r="M52" s="15">
        <v>38.970999999999997</v>
      </c>
      <c r="N52" s="15">
        <v>29.533999999999999</v>
      </c>
      <c r="O52" s="15">
        <v>2.59</v>
      </c>
      <c r="P52" s="15">
        <v>31.66</v>
      </c>
      <c r="Q52" s="15">
        <v>15.816000000000001</v>
      </c>
      <c r="R52" s="15">
        <v>57.795000000000002</v>
      </c>
      <c r="S52" s="15">
        <v>13.148999999999999</v>
      </c>
      <c r="T52" s="15">
        <v>2.665</v>
      </c>
      <c r="U52" s="15">
        <v>280815.41499999998</v>
      </c>
      <c r="V52" s="15">
        <v>130</v>
      </c>
    </row>
    <row r="53" spans="2:22" x14ac:dyDescent="0.25">
      <c r="B53" s="15" t="s">
        <v>136</v>
      </c>
      <c r="C53" s="15" t="s">
        <v>159</v>
      </c>
      <c r="D53" s="15" t="s">
        <v>160</v>
      </c>
      <c r="E53" s="15" t="s">
        <v>184</v>
      </c>
      <c r="F53" s="15" t="s">
        <v>162</v>
      </c>
      <c r="G53" s="15" t="s">
        <v>133</v>
      </c>
      <c r="H53" s="15" t="s">
        <v>136</v>
      </c>
      <c r="I53" s="15" t="s">
        <v>139</v>
      </c>
      <c r="J53" s="15" t="s">
        <v>141</v>
      </c>
      <c r="K53" s="15" t="s">
        <v>282</v>
      </c>
      <c r="L53" s="15" t="s">
        <v>283</v>
      </c>
      <c r="M53" s="15">
        <v>41.13</v>
      </c>
      <c r="N53" s="15">
        <v>21.652000000000001</v>
      </c>
      <c r="O53" s="15">
        <v>0.70599999999999996</v>
      </c>
      <c r="P53" s="15">
        <v>39.302999999999997</v>
      </c>
      <c r="Q53" s="15">
        <v>26.771000000000001</v>
      </c>
      <c r="R53" s="15">
        <v>54.031999999999996</v>
      </c>
      <c r="S53" s="15">
        <v>9.657</v>
      </c>
      <c r="T53" s="15">
        <v>5.891</v>
      </c>
      <c r="U53" s="15">
        <v>133849.429</v>
      </c>
      <c r="V53" s="15">
        <v>940</v>
      </c>
    </row>
    <row r="54" spans="2:22" x14ac:dyDescent="0.25">
      <c r="B54" s="15" t="s">
        <v>136</v>
      </c>
      <c r="C54" s="15" t="s">
        <v>159</v>
      </c>
      <c r="D54" s="15" t="s">
        <v>160</v>
      </c>
      <c r="E54" s="15" t="s">
        <v>184</v>
      </c>
      <c r="F54" s="15" t="s">
        <v>162</v>
      </c>
      <c r="G54" s="15" t="s">
        <v>133</v>
      </c>
      <c r="H54" s="15" t="s">
        <v>136</v>
      </c>
      <c r="I54" s="15" t="s">
        <v>139</v>
      </c>
      <c r="J54" s="15" t="s">
        <v>141</v>
      </c>
      <c r="K54" s="15" t="s">
        <v>282</v>
      </c>
      <c r="L54" s="15" t="s">
        <v>284</v>
      </c>
      <c r="M54" s="15">
        <v>53.898000000000003</v>
      </c>
      <c r="N54" s="15">
        <v>26.821000000000002</v>
      </c>
      <c r="O54" s="15">
        <v>1.663</v>
      </c>
      <c r="P54" s="15">
        <v>53.613999999999997</v>
      </c>
      <c r="Q54" s="15">
        <v>35.32</v>
      </c>
      <c r="R54" s="15">
        <v>69.266999999999996</v>
      </c>
      <c r="S54" s="15">
        <v>9.6579999999999995</v>
      </c>
      <c r="T54" s="15">
        <v>5.891</v>
      </c>
      <c r="U54" s="15">
        <v>134418.394</v>
      </c>
      <c r="V54" s="15">
        <v>260</v>
      </c>
    </row>
    <row r="55" spans="2:22" x14ac:dyDescent="0.25">
      <c r="B55" s="15" t="s">
        <v>136</v>
      </c>
      <c r="C55" s="15" t="s">
        <v>159</v>
      </c>
      <c r="D55" s="15" t="s">
        <v>160</v>
      </c>
      <c r="E55" s="15" t="s">
        <v>184</v>
      </c>
      <c r="F55" s="15" t="s">
        <v>162</v>
      </c>
      <c r="G55" s="15" t="s">
        <v>133</v>
      </c>
      <c r="H55" s="15" t="s">
        <v>136</v>
      </c>
      <c r="I55" s="15" t="s">
        <v>139</v>
      </c>
      <c r="J55" s="15" t="s">
        <v>141</v>
      </c>
      <c r="K55" s="15" t="s">
        <v>282</v>
      </c>
      <c r="L55" s="15" t="s">
        <v>285</v>
      </c>
      <c r="M55" s="15">
        <v>16.936</v>
      </c>
      <c r="N55" s="15">
        <v>12.388999999999999</v>
      </c>
      <c r="O55" s="15">
        <v>0.74</v>
      </c>
      <c r="P55" s="15">
        <v>14.173999999999999</v>
      </c>
      <c r="Q55" s="15">
        <v>8.0820000000000007</v>
      </c>
      <c r="R55" s="15">
        <v>22.373999999999999</v>
      </c>
      <c r="S55" s="15">
        <v>9.5890000000000004</v>
      </c>
      <c r="T55" s="15">
        <v>5.9660000000000002</v>
      </c>
      <c r="U55" s="15">
        <v>131584.99100000001</v>
      </c>
      <c r="V55" s="15">
        <v>280</v>
      </c>
    </row>
    <row r="56" spans="2:22" x14ac:dyDescent="0.25">
      <c r="B56" s="15" t="s">
        <v>136</v>
      </c>
      <c r="C56" s="15" t="s">
        <v>159</v>
      </c>
      <c r="D56" s="15" t="s">
        <v>160</v>
      </c>
      <c r="E56" s="15" t="s">
        <v>184</v>
      </c>
      <c r="F56" s="15" t="s">
        <v>162</v>
      </c>
      <c r="G56" s="15" t="s">
        <v>133</v>
      </c>
      <c r="H56" s="15" t="s">
        <v>136</v>
      </c>
      <c r="I56" s="15" t="s">
        <v>139</v>
      </c>
      <c r="J56" s="15" t="s">
        <v>141</v>
      </c>
      <c r="K56" s="15" t="s">
        <v>282</v>
      </c>
      <c r="L56" s="15" t="s">
        <v>286</v>
      </c>
      <c r="M56" s="15">
        <v>27.488</v>
      </c>
      <c r="N56" s="15">
        <v>16.486999999999998</v>
      </c>
      <c r="O56" s="15">
        <v>0.33900000000000002</v>
      </c>
      <c r="P56" s="15">
        <v>25.579000000000001</v>
      </c>
      <c r="Q56" s="15">
        <v>16.053999999999998</v>
      </c>
      <c r="R56" s="15">
        <v>37.232999999999997</v>
      </c>
      <c r="S56" s="15">
        <v>9.4580000000000002</v>
      </c>
      <c r="T56" s="15">
        <v>6.093</v>
      </c>
      <c r="U56" s="15">
        <v>131264.34099999999</v>
      </c>
      <c r="V56" s="15">
        <v>2370</v>
      </c>
    </row>
    <row r="57" spans="2:22" x14ac:dyDescent="0.25">
      <c r="B57" s="15" t="s">
        <v>136</v>
      </c>
      <c r="C57" s="15" t="s">
        <v>159</v>
      </c>
      <c r="D57" s="15" t="s">
        <v>160</v>
      </c>
      <c r="E57" s="15" t="s">
        <v>184</v>
      </c>
      <c r="F57" s="15" t="s">
        <v>162</v>
      </c>
      <c r="G57" s="15" t="s">
        <v>133</v>
      </c>
      <c r="H57" s="15" t="s">
        <v>136</v>
      </c>
      <c r="I57" s="15" t="s">
        <v>139</v>
      </c>
      <c r="J57" s="15" t="s">
        <v>141</v>
      </c>
      <c r="K57" s="15" t="s">
        <v>282</v>
      </c>
      <c r="L57" s="15" t="s">
        <v>287</v>
      </c>
      <c r="M57" s="15">
        <v>75.275999999999996</v>
      </c>
      <c r="N57" s="15">
        <v>43.75</v>
      </c>
      <c r="O57" s="15">
        <v>3.8370000000000002</v>
      </c>
      <c r="P57" s="15">
        <v>71.06</v>
      </c>
      <c r="Q57" s="15">
        <v>42.470999999999997</v>
      </c>
      <c r="R57" s="15">
        <v>98.353999999999999</v>
      </c>
      <c r="S57" s="15">
        <v>9.609</v>
      </c>
      <c r="T57" s="15">
        <v>5.931</v>
      </c>
      <c r="U57" s="15">
        <v>132328.644</v>
      </c>
      <c r="V57" s="15">
        <v>130</v>
      </c>
    </row>
    <row r="58" spans="2:22" x14ac:dyDescent="0.25">
      <c r="B58" s="15" t="s">
        <v>136</v>
      </c>
      <c r="C58" s="15" t="s">
        <v>159</v>
      </c>
      <c r="D58" s="15" t="s">
        <v>160</v>
      </c>
      <c r="E58" s="15" t="s">
        <v>185</v>
      </c>
      <c r="F58" s="15" t="s">
        <v>162</v>
      </c>
      <c r="G58" s="15" t="s">
        <v>133</v>
      </c>
      <c r="H58" s="15" t="s">
        <v>136</v>
      </c>
      <c r="I58" s="15" t="s">
        <v>139</v>
      </c>
      <c r="J58" s="15" t="s">
        <v>141</v>
      </c>
      <c r="K58" s="15" t="s">
        <v>282</v>
      </c>
      <c r="L58" s="15" t="s">
        <v>283</v>
      </c>
      <c r="M58" s="15">
        <v>71.83</v>
      </c>
      <c r="N58" s="15">
        <v>30.603000000000002</v>
      </c>
      <c r="O58" s="15">
        <v>1.004</v>
      </c>
      <c r="P58" s="15">
        <v>70.706999999999994</v>
      </c>
      <c r="Q58" s="15">
        <v>53.12</v>
      </c>
      <c r="R58" s="15">
        <v>90.364999999999995</v>
      </c>
      <c r="S58" s="15">
        <v>4.4539999999999997</v>
      </c>
      <c r="T58" s="15">
        <v>11.004</v>
      </c>
      <c r="U58" s="15">
        <v>91964.61</v>
      </c>
      <c r="V58" s="15">
        <v>930</v>
      </c>
    </row>
    <row r="59" spans="2:22" x14ac:dyDescent="0.25">
      <c r="B59" s="15" t="s">
        <v>136</v>
      </c>
      <c r="C59" s="15" t="s">
        <v>159</v>
      </c>
      <c r="D59" s="15" t="s">
        <v>160</v>
      </c>
      <c r="E59" s="15" t="s">
        <v>185</v>
      </c>
      <c r="F59" s="15" t="s">
        <v>162</v>
      </c>
      <c r="G59" s="15" t="s">
        <v>133</v>
      </c>
      <c r="H59" s="15" t="s">
        <v>136</v>
      </c>
      <c r="I59" s="15" t="s">
        <v>139</v>
      </c>
      <c r="J59" s="15" t="s">
        <v>141</v>
      </c>
      <c r="K59" s="15" t="s">
        <v>282</v>
      </c>
      <c r="L59" s="15" t="s">
        <v>284</v>
      </c>
      <c r="M59" s="15">
        <v>93.468000000000004</v>
      </c>
      <c r="N59" s="15">
        <v>39.770000000000003</v>
      </c>
      <c r="O59" s="15">
        <v>2.4660000000000002</v>
      </c>
      <c r="P59" s="15">
        <v>90.981999999999999</v>
      </c>
      <c r="Q59" s="15">
        <v>71.353999999999999</v>
      </c>
      <c r="R59" s="15">
        <v>118.024</v>
      </c>
      <c r="S59" s="15">
        <v>4.4820000000000002</v>
      </c>
      <c r="T59" s="15">
        <v>10.977</v>
      </c>
      <c r="U59" s="15">
        <v>91831.698000000004</v>
      </c>
      <c r="V59" s="15">
        <v>260</v>
      </c>
    </row>
    <row r="60" spans="2:22" x14ac:dyDescent="0.25">
      <c r="B60" s="15" t="s">
        <v>136</v>
      </c>
      <c r="C60" s="15" t="s">
        <v>159</v>
      </c>
      <c r="D60" s="15" t="s">
        <v>160</v>
      </c>
      <c r="E60" s="15" t="s">
        <v>185</v>
      </c>
      <c r="F60" s="15" t="s">
        <v>162</v>
      </c>
      <c r="G60" s="15" t="s">
        <v>133</v>
      </c>
      <c r="H60" s="15" t="s">
        <v>136</v>
      </c>
      <c r="I60" s="15" t="s">
        <v>139</v>
      </c>
      <c r="J60" s="15" t="s">
        <v>141</v>
      </c>
      <c r="K60" s="15" t="s">
        <v>282</v>
      </c>
      <c r="L60" s="15" t="s">
        <v>285</v>
      </c>
      <c r="M60" s="15">
        <v>28.401</v>
      </c>
      <c r="N60" s="15">
        <v>19.146999999999998</v>
      </c>
      <c r="O60" s="15">
        <v>1.1439999999999999</v>
      </c>
      <c r="P60" s="15">
        <v>25.757000000000001</v>
      </c>
      <c r="Q60" s="15">
        <v>15.95</v>
      </c>
      <c r="R60" s="15">
        <v>35.957000000000001</v>
      </c>
      <c r="S60" s="15">
        <v>4.3959999999999999</v>
      </c>
      <c r="T60" s="15">
        <v>11.071</v>
      </c>
      <c r="U60" s="15">
        <v>91116.554000000004</v>
      </c>
      <c r="V60" s="15">
        <v>280</v>
      </c>
    </row>
    <row r="61" spans="2:22" x14ac:dyDescent="0.25">
      <c r="B61" s="15" t="s">
        <v>136</v>
      </c>
      <c r="C61" s="15" t="s">
        <v>159</v>
      </c>
      <c r="D61" s="15" t="s">
        <v>160</v>
      </c>
      <c r="E61" s="15" t="s">
        <v>185</v>
      </c>
      <c r="F61" s="15" t="s">
        <v>162</v>
      </c>
      <c r="G61" s="15" t="s">
        <v>133</v>
      </c>
      <c r="H61" s="15" t="s">
        <v>136</v>
      </c>
      <c r="I61" s="15" t="s">
        <v>139</v>
      </c>
      <c r="J61" s="15" t="s">
        <v>141</v>
      </c>
      <c r="K61" s="15" t="s">
        <v>282</v>
      </c>
      <c r="L61" s="15" t="s">
        <v>286</v>
      </c>
      <c r="M61" s="15">
        <v>47.546999999999997</v>
      </c>
      <c r="N61" s="15">
        <v>23.552</v>
      </c>
      <c r="O61" s="15">
        <v>0.48499999999999999</v>
      </c>
      <c r="P61" s="15">
        <v>45.838000000000001</v>
      </c>
      <c r="Q61" s="15">
        <v>32.118000000000002</v>
      </c>
      <c r="R61" s="15">
        <v>62.32</v>
      </c>
      <c r="S61" s="15">
        <v>4.25</v>
      </c>
      <c r="T61" s="15">
        <v>11.202</v>
      </c>
      <c r="U61" s="15">
        <v>89979.654999999999</v>
      </c>
      <c r="V61" s="15">
        <v>2360</v>
      </c>
    </row>
    <row r="62" spans="2:22" x14ac:dyDescent="0.25">
      <c r="B62" s="15" t="s">
        <v>136</v>
      </c>
      <c r="C62" s="15" t="s">
        <v>159</v>
      </c>
      <c r="D62" s="15" t="s">
        <v>160</v>
      </c>
      <c r="E62" s="15" t="s">
        <v>185</v>
      </c>
      <c r="F62" s="15" t="s">
        <v>162</v>
      </c>
      <c r="G62" s="15" t="s">
        <v>133</v>
      </c>
      <c r="H62" s="15" t="s">
        <v>136</v>
      </c>
      <c r="I62" s="15" t="s">
        <v>139</v>
      </c>
      <c r="J62" s="15" t="s">
        <v>141</v>
      </c>
      <c r="K62" s="15" t="s">
        <v>282</v>
      </c>
      <c r="L62" s="15" t="s">
        <v>287</v>
      </c>
      <c r="M62" s="15">
        <v>126.76</v>
      </c>
      <c r="N62" s="15">
        <v>59.24</v>
      </c>
      <c r="O62" s="15">
        <v>5.1959999999999997</v>
      </c>
      <c r="P62" s="15">
        <v>118.96</v>
      </c>
      <c r="Q62" s="15">
        <v>83.265000000000001</v>
      </c>
      <c r="R62" s="15">
        <v>158.33500000000001</v>
      </c>
      <c r="S62" s="15">
        <v>4.399</v>
      </c>
      <c r="T62" s="15">
        <v>11.047000000000001</v>
      </c>
      <c r="U62" s="15">
        <v>90572.153999999995</v>
      </c>
      <c r="V62" s="15">
        <v>130</v>
      </c>
    </row>
  </sheetData>
  <mergeCells count="1">
    <mergeCell ref="B1:V1"/>
  </mergeCells>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V62"/>
  <sheetViews>
    <sheetView zoomScale="85" zoomScaleNormal="85" workbookViewId="0">
      <selection activeCell="B1" sqref="B1:V1"/>
    </sheetView>
  </sheetViews>
  <sheetFormatPr defaultColWidth="16" defaultRowHeight="15" x14ac:dyDescent="0.25"/>
  <cols>
    <col min="1" max="1" width="22.7109375" style="18" customWidth="1"/>
    <col min="2" max="2" width="19.42578125" style="15" customWidth="1"/>
    <col min="3" max="3" width="17.5703125" style="15" customWidth="1"/>
    <col min="4" max="4" width="16" style="15"/>
    <col min="5" max="5" width="17.5703125" style="15" customWidth="1"/>
    <col min="6" max="6" width="17.28515625" style="15" customWidth="1"/>
    <col min="7" max="7" width="28.140625" style="15" customWidth="1"/>
    <col min="8" max="8" width="27.140625" style="15" customWidth="1"/>
    <col min="9" max="9" width="24.5703125" style="15" customWidth="1"/>
    <col min="10" max="10" width="16" style="15"/>
    <col min="11" max="11" width="24.5703125" style="15" customWidth="1"/>
    <col min="12" max="13" width="16" style="15"/>
    <col min="14" max="14" width="17.7109375" style="15" customWidth="1"/>
    <col min="15" max="15" width="18.85546875" style="15" customWidth="1"/>
    <col min="16" max="16" width="18" style="15" customWidth="1"/>
    <col min="17" max="17" width="16" style="15"/>
    <col min="18" max="18" width="19" style="15" customWidth="1"/>
    <col min="19" max="19" width="16" style="15"/>
    <col min="20" max="20" width="18.7109375" style="15" customWidth="1"/>
    <col min="21" max="21" width="16" style="15"/>
    <col min="22" max="22" width="18.42578125" style="15" customWidth="1"/>
    <col min="23" max="16384" width="16" style="15"/>
  </cols>
  <sheetData>
    <row r="1" spans="1:22" ht="38.25" customHeight="1" x14ac:dyDescent="0.25">
      <c r="A1" s="37" t="str">
        <f>HYPERLINK("#Contents!A1","Return to table of contents")</f>
        <v>Return to table of contents</v>
      </c>
      <c r="B1" s="47" t="s">
        <v>374</v>
      </c>
      <c r="C1" s="47"/>
      <c r="D1" s="47"/>
      <c r="E1" s="47"/>
      <c r="F1" s="47"/>
      <c r="G1" s="47"/>
      <c r="H1" s="47"/>
      <c r="I1" s="47"/>
      <c r="J1" s="47"/>
      <c r="K1" s="47"/>
      <c r="L1" s="47"/>
      <c r="M1" s="47"/>
      <c r="N1" s="47"/>
      <c r="O1" s="47"/>
      <c r="P1" s="47"/>
      <c r="Q1" s="47"/>
      <c r="R1" s="47"/>
      <c r="S1" s="47"/>
      <c r="T1" s="47"/>
      <c r="U1" s="47"/>
      <c r="V1" s="48"/>
    </row>
    <row r="2" spans="1:22" ht="30" x14ac:dyDescent="0.25">
      <c r="A2" s="19"/>
      <c r="B2" s="5" t="s">
        <v>120</v>
      </c>
      <c r="C2" s="5" t="s">
        <v>123</v>
      </c>
      <c r="D2" s="5" t="s">
        <v>126</v>
      </c>
      <c r="E2" s="5" t="s">
        <v>127</v>
      </c>
      <c r="F2" s="5" t="s">
        <v>128</v>
      </c>
      <c r="G2" s="5" t="s">
        <v>131</v>
      </c>
      <c r="H2" s="5" t="s">
        <v>134</v>
      </c>
      <c r="I2" s="5" t="s">
        <v>137</v>
      </c>
      <c r="J2" s="5" t="s">
        <v>140</v>
      </c>
      <c r="K2" s="5" t="s">
        <v>142</v>
      </c>
      <c r="L2" s="5" t="s">
        <v>145</v>
      </c>
      <c r="M2" s="5" t="s">
        <v>147</v>
      </c>
      <c r="N2" s="5" t="s">
        <v>149</v>
      </c>
      <c r="O2" s="5" t="s">
        <v>150</v>
      </c>
      <c r="P2" s="5" t="s">
        <v>151</v>
      </c>
      <c r="Q2" s="5" t="s">
        <v>152</v>
      </c>
      <c r="R2" s="5" t="s">
        <v>153</v>
      </c>
      <c r="S2" s="5" t="s">
        <v>154</v>
      </c>
      <c r="T2" s="5" t="s">
        <v>155</v>
      </c>
      <c r="U2" s="5" t="s">
        <v>156</v>
      </c>
      <c r="V2" s="5" t="s">
        <v>158</v>
      </c>
    </row>
    <row r="3" spans="1:22" x14ac:dyDescent="0.25">
      <c r="A3" s="19"/>
      <c r="B3" s="15" t="s">
        <v>122</v>
      </c>
      <c r="C3" s="15" t="s">
        <v>159</v>
      </c>
      <c r="D3" s="15" t="s">
        <v>160</v>
      </c>
      <c r="E3" s="15" t="s">
        <v>174</v>
      </c>
      <c r="F3" s="15" t="s">
        <v>162</v>
      </c>
      <c r="G3" s="15" t="s">
        <v>133</v>
      </c>
      <c r="H3" s="15" t="s">
        <v>136</v>
      </c>
      <c r="I3" s="15" t="s">
        <v>139</v>
      </c>
      <c r="J3" s="15" t="s">
        <v>141</v>
      </c>
      <c r="K3" s="15" t="s">
        <v>282</v>
      </c>
      <c r="L3" s="15" t="s">
        <v>283</v>
      </c>
      <c r="M3" s="15">
        <v>12.411</v>
      </c>
      <c r="N3" s="15">
        <v>7.6680000000000001</v>
      </c>
      <c r="O3" s="15">
        <v>0.223</v>
      </c>
      <c r="P3" s="15">
        <v>10.611000000000001</v>
      </c>
      <c r="Q3" s="15">
        <v>7.63</v>
      </c>
      <c r="R3" s="15">
        <v>14.856999999999999</v>
      </c>
      <c r="S3" s="15">
        <v>5.3070000000000004</v>
      </c>
      <c r="T3" s="15">
        <v>10.191000000000001</v>
      </c>
      <c r="U3" s="15">
        <v>126099.522</v>
      </c>
      <c r="V3" s="15">
        <v>1180</v>
      </c>
    </row>
    <row r="4" spans="1:22" x14ac:dyDescent="0.25">
      <c r="B4" s="15" t="s">
        <v>122</v>
      </c>
      <c r="C4" s="15" t="s">
        <v>159</v>
      </c>
      <c r="D4" s="15" t="s">
        <v>160</v>
      </c>
      <c r="E4" s="15" t="s">
        <v>174</v>
      </c>
      <c r="F4" s="15" t="s">
        <v>162</v>
      </c>
      <c r="G4" s="15" t="s">
        <v>133</v>
      </c>
      <c r="H4" s="15" t="s">
        <v>136</v>
      </c>
      <c r="I4" s="15" t="s">
        <v>139</v>
      </c>
      <c r="J4" s="15" t="s">
        <v>141</v>
      </c>
      <c r="K4" s="15" t="s">
        <v>282</v>
      </c>
      <c r="L4" s="15" t="s">
        <v>284</v>
      </c>
      <c r="M4" s="15">
        <v>15.612</v>
      </c>
      <c r="N4" s="15">
        <v>9.0280000000000005</v>
      </c>
      <c r="O4" s="15">
        <v>0.49</v>
      </c>
      <c r="P4" s="15">
        <v>13.135</v>
      </c>
      <c r="Q4" s="15">
        <v>9.6020000000000003</v>
      </c>
      <c r="R4" s="15">
        <v>19.193999999999999</v>
      </c>
      <c r="S4" s="15">
        <v>5.3170000000000002</v>
      </c>
      <c r="T4" s="15">
        <v>10.177</v>
      </c>
      <c r="U4" s="15">
        <v>126185.40399999999</v>
      </c>
      <c r="V4" s="15">
        <v>340</v>
      </c>
    </row>
    <row r="5" spans="1:22" x14ac:dyDescent="0.25">
      <c r="B5" s="15" t="s">
        <v>122</v>
      </c>
      <c r="C5" s="15" t="s">
        <v>159</v>
      </c>
      <c r="D5" s="15" t="s">
        <v>160</v>
      </c>
      <c r="E5" s="15" t="s">
        <v>174</v>
      </c>
      <c r="F5" s="15" t="s">
        <v>162</v>
      </c>
      <c r="G5" s="15" t="s">
        <v>133</v>
      </c>
      <c r="H5" s="15" t="s">
        <v>136</v>
      </c>
      <c r="I5" s="15" t="s">
        <v>139</v>
      </c>
      <c r="J5" s="15" t="s">
        <v>141</v>
      </c>
      <c r="K5" s="15" t="s">
        <v>282</v>
      </c>
      <c r="L5" s="15" t="s">
        <v>285</v>
      </c>
      <c r="M5" s="15">
        <v>5.2729999999999997</v>
      </c>
      <c r="N5" s="15">
        <v>3.3660000000000001</v>
      </c>
      <c r="O5" s="15">
        <v>0.16800000000000001</v>
      </c>
      <c r="P5" s="15">
        <v>4.4080000000000004</v>
      </c>
      <c r="Q5" s="15">
        <v>3.2130000000000001</v>
      </c>
      <c r="R5" s="15">
        <v>6.3049999999999997</v>
      </c>
      <c r="S5" s="15">
        <v>5.3049999999999997</v>
      </c>
      <c r="T5" s="15">
        <v>10.19</v>
      </c>
      <c r="U5" s="15">
        <v>126337.908</v>
      </c>
      <c r="V5" s="15">
        <v>400</v>
      </c>
    </row>
    <row r="6" spans="1:22" x14ac:dyDescent="0.25">
      <c r="B6" s="15" t="s">
        <v>122</v>
      </c>
      <c r="C6" s="15" t="s">
        <v>159</v>
      </c>
      <c r="D6" s="15" t="s">
        <v>160</v>
      </c>
      <c r="E6" s="15" t="s">
        <v>174</v>
      </c>
      <c r="F6" s="15" t="s">
        <v>162</v>
      </c>
      <c r="G6" s="15" t="s">
        <v>133</v>
      </c>
      <c r="H6" s="15" t="s">
        <v>136</v>
      </c>
      <c r="I6" s="15" t="s">
        <v>139</v>
      </c>
      <c r="J6" s="15" t="s">
        <v>141</v>
      </c>
      <c r="K6" s="15" t="s">
        <v>282</v>
      </c>
      <c r="L6" s="15" t="s">
        <v>286</v>
      </c>
      <c r="M6" s="15">
        <v>8.4290000000000003</v>
      </c>
      <c r="N6" s="15">
        <v>5.1959999999999997</v>
      </c>
      <c r="O6" s="15">
        <v>9.4E-2</v>
      </c>
      <c r="P6" s="15">
        <v>7.3280000000000003</v>
      </c>
      <c r="Q6" s="15">
        <v>5.1059999999999999</v>
      </c>
      <c r="R6" s="15">
        <v>10.186</v>
      </c>
      <c r="S6" s="15">
        <v>5.2</v>
      </c>
      <c r="T6" s="15">
        <v>10.303000000000001</v>
      </c>
      <c r="U6" s="15">
        <v>124420.439</v>
      </c>
      <c r="V6" s="15">
        <v>3060</v>
      </c>
    </row>
    <row r="7" spans="1:22" x14ac:dyDescent="0.25">
      <c r="B7" s="15" t="s">
        <v>122</v>
      </c>
      <c r="C7" s="15" t="s">
        <v>159</v>
      </c>
      <c r="D7" s="15" t="s">
        <v>160</v>
      </c>
      <c r="E7" s="15" t="s">
        <v>174</v>
      </c>
      <c r="F7" s="15" t="s">
        <v>162</v>
      </c>
      <c r="G7" s="15" t="s">
        <v>133</v>
      </c>
      <c r="H7" s="15" t="s">
        <v>136</v>
      </c>
      <c r="I7" s="15" t="s">
        <v>139</v>
      </c>
      <c r="J7" s="15" t="s">
        <v>141</v>
      </c>
      <c r="K7" s="15" t="s">
        <v>282</v>
      </c>
      <c r="L7" s="15" t="s">
        <v>287</v>
      </c>
      <c r="M7" s="15">
        <v>20.206</v>
      </c>
      <c r="N7" s="15">
        <v>12.815</v>
      </c>
      <c r="O7" s="15">
        <v>1.0129999999999999</v>
      </c>
      <c r="P7" s="15">
        <v>15.898999999999999</v>
      </c>
      <c r="Q7" s="15">
        <v>12.170999999999999</v>
      </c>
      <c r="R7" s="15">
        <v>23.922999999999998</v>
      </c>
      <c r="S7" s="15">
        <v>5.2770000000000001</v>
      </c>
      <c r="T7" s="15">
        <v>10.221</v>
      </c>
      <c r="U7" s="15">
        <v>126611.25199999999</v>
      </c>
      <c r="V7" s="15">
        <v>160</v>
      </c>
    </row>
    <row r="8" spans="1:22" x14ac:dyDescent="0.25">
      <c r="B8" s="15" t="s">
        <v>122</v>
      </c>
      <c r="C8" s="15" t="s">
        <v>159</v>
      </c>
      <c r="D8" s="15" t="s">
        <v>160</v>
      </c>
      <c r="E8" s="15" t="s">
        <v>175</v>
      </c>
      <c r="F8" s="15" t="s">
        <v>162</v>
      </c>
      <c r="G8" s="15" t="s">
        <v>133</v>
      </c>
      <c r="H8" s="15" t="s">
        <v>136</v>
      </c>
      <c r="I8" s="15" t="s">
        <v>139</v>
      </c>
      <c r="J8" s="15" t="s">
        <v>141</v>
      </c>
      <c r="K8" s="15" t="s">
        <v>282</v>
      </c>
      <c r="L8" s="15" t="s">
        <v>283</v>
      </c>
      <c r="M8" s="15">
        <v>11.526999999999999</v>
      </c>
      <c r="N8" s="15">
        <v>7.0890000000000004</v>
      </c>
      <c r="O8" s="15">
        <v>0.20699999999999999</v>
      </c>
      <c r="P8" s="15">
        <v>9.7100000000000009</v>
      </c>
      <c r="Q8" s="15">
        <v>7.1260000000000003</v>
      </c>
      <c r="R8" s="15">
        <v>13.98</v>
      </c>
      <c r="S8" s="15">
        <v>7.1680000000000001</v>
      </c>
      <c r="T8" s="15">
        <v>8.4420000000000002</v>
      </c>
      <c r="U8" s="15">
        <v>215918.837</v>
      </c>
      <c r="V8" s="15">
        <v>1170</v>
      </c>
    </row>
    <row r="9" spans="1:22" x14ac:dyDescent="0.25">
      <c r="B9" s="15" t="s">
        <v>122</v>
      </c>
      <c r="C9" s="15" t="s">
        <v>159</v>
      </c>
      <c r="D9" s="15" t="s">
        <v>160</v>
      </c>
      <c r="E9" s="15" t="s">
        <v>175</v>
      </c>
      <c r="F9" s="15" t="s">
        <v>162</v>
      </c>
      <c r="G9" s="15" t="s">
        <v>133</v>
      </c>
      <c r="H9" s="15" t="s">
        <v>136</v>
      </c>
      <c r="I9" s="15" t="s">
        <v>139</v>
      </c>
      <c r="J9" s="15" t="s">
        <v>141</v>
      </c>
      <c r="K9" s="15" t="s">
        <v>282</v>
      </c>
      <c r="L9" s="15" t="s">
        <v>284</v>
      </c>
      <c r="M9" s="15">
        <v>14.369</v>
      </c>
      <c r="N9" s="15">
        <v>8.3130000000000006</v>
      </c>
      <c r="O9" s="15">
        <v>0.45100000000000001</v>
      </c>
      <c r="P9" s="15">
        <v>12.175000000000001</v>
      </c>
      <c r="Q9" s="15">
        <v>8.8759999999999994</v>
      </c>
      <c r="R9" s="15">
        <v>17.388000000000002</v>
      </c>
      <c r="S9" s="15">
        <v>7.1539999999999999</v>
      </c>
      <c r="T9" s="15">
        <v>8.4610000000000003</v>
      </c>
      <c r="U9" s="15">
        <v>217007.52600000001</v>
      </c>
      <c r="V9" s="15">
        <v>340</v>
      </c>
    </row>
    <row r="10" spans="1:22" x14ac:dyDescent="0.25">
      <c r="B10" s="15" t="s">
        <v>122</v>
      </c>
      <c r="C10" s="15" t="s">
        <v>159</v>
      </c>
      <c r="D10" s="15" t="s">
        <v>160</v>
      </c>
      <c r="E10" s="15" t="s">
        <v>175</v>
      </c>
      <c r="F10" s="15" t="s">
        <v>162</v>
      </c>
      <c r="G10" s="15" t="s">
        <v>133</v>
      </c>
      <c r="H10" s="15" t="s">
        <v>136</v>
      </c>
      <c r="I10" s="15" t="s">
        <v>139</v>
      </c>
      <c r="J10" s="15" t="s">
        <v>141</v>
      </c>
      <c r="K10" s="15" t="s">
        <v>282</v>
      </c>
      <c r="L10" s="15" t="s">
        <v>285</v>
      </c>
      <c r="M10" s="15">
        <v>5.0640000000000001</v>
      </c>
      <c r="N10" s="15">
        <v>2.9180000000000001</v>
      </c>
      <c r="O10" s="15">
        <v>0.14599999999999999</v>
      </c>
      <c r="P10" s="15">
        <v>4.3970000000000002</v>
      </c>
      <c r="Q10" s="15">
        <v>3.1459999999999999</v>
      </c>
      <c r="R10" s="15">
        <v>6.0449999999999999</v>
      </c>
      <c r="S10" s="15">
        <v>7.1420000000000003</v>
      </c>
      <c r="T10" s="15">
        <v>8.4730000000000008</v>
      </c>
      <c r="U10" s="15">
        <v>217377.628</v>
      </c>
      <c r="V10" s="15">
        <v>400</v>
      </c>
    </row>
    <row r="11" spans="1:22" x14ac:dyDescent="0.25">
      <c r="B11" s="15" t="s">
        <v>122</v>
      </c>
      <c r="C11" s="15" t="s">
        <v>159</v>
      </c>
      <c r="D11" s="15" t="s">
        <v>160</v>
      </c>
      <c r="E11" s="15" t="s">
        <v>175</v>
      </c>
      <c r="F11" s="15" t="s">
        <v>162</v>
      </c>
      <c r="G11" s="15" t="s">
        <v>133</v>
      </c>
      <c r="H11" s="15" t="s">
        <v>136</v>
      </c>
      <c r="I11" s="15" t="s">
        <v>139</v>
      </c>
      <c r="J11" s="15" t="s">
        <v>141</v>
      </c>
      <c r="K11" s="15" t="s">
        <v>282</v>
      </c>
      <c r="L11" s="15" t="s">
        <v>286</v>
      </c>
      <c r="M11" s="15">
        <v>7.9630000000000001</v>
      </c>
      <c r="N11" s="15">
        <v>4.9409999999999998</v>
      </c>
      <c r="O11" s="15">
        <v>0.09</v>
      </c>
      <c r="P11" s="15">
        <v>6.9690000000000003</v>
      </c>
      <c r="Q11" s="15">
        <v>4.8600000000000003</v>
      </c>
      <c r="R11" s="15">
        <v>9.7050000000000001</v>
      </c>
      <c r="S11" s="15">
        <v>7.0510000000000002</v>
      </c>
      <c r="T11" s="15">
        <v>8.5530000000000008</v>
      </c>
      <c r="U11" s="15">
        <v>213045.47200000001</v>
      </c>
      <c r="V11" s="15">
        <v>3040</v>
      </c>
    </row>
    <row r="12" spans="1:22" x14ac:dyDescent="0.25">
      <c r="B12" s="15" t="s">
        <v>122</v>
      </c>
      <c r="C12" s="15" t="s">
        <v>159</v>
      </c>
      <c r="D12" s="15" t="s">
        <v>160</v>
      </c>
      <c r="E12" s="15" t="s">
        <v>175</v>
      </c>
      <c r="F12" s="15" t="s">
        <v>162</v>
      </c>
      <c r="G12" s="15" t="s">
        <v>133</v>
      </c>
      <c r="H12" s="15" t="s">
        <v>136</v>
      </c>
      <c r="I12" s="15" t="s">
        <v>139</v>
      </c>
      <c r="J12" s="15" t="s">
        <v>141</v>
      </c>
      <c r="K12" s="15" t="s">
        <v>282</v>
      </c>
      <c r="L12" s="15" t="s">
        <v>287</v>
      </c>
      <c r="M12" s="15">
        <v>18.440999999999999</v>
      </c>
      <c r="N12" s="15">
        <v>11.305</v>
      </c>
      <c r="O12" s="15">
        <v>0.89400000000000002</v>
      </c>
      <c r="P12" s="15">
        <v>14.492000000000001</v>
      </c>
      <c r="Q12" s="15">
        <v>11.609</v>
      </c>
      <c r="R12" s="15">
        <v>23.22</v>
      </c>
      <c r="S12" s="15">
        <v>7.18</v>
      </c>
      <c r="T12" s="15">
        <v>8.4329999999999998</v>
      </c>
      <c r="U12" s="15">
        <v>215751.228</v>
      </c>
      <c r="V12" s="15">
        <v>160</v>
      </c>
    </row>
    <row r="13" spans="1:22" x14ac:dyDescent="0.25">
      <c r="B13" s="15" t="s">
        <v>122</v>
      </c>
      <c r="C13" s="15" t="s">
        <v>159</v>
      </c>
      <c r="D13" s="15" t="s">
        <v>160</v>
      </c>
      <c r="E13" s="15" t="s">
        <v>176</v>
      </c>
      <c r="F13" s="15" t="s">
        <v>162</v>
      </c>
      <c r="G13" s="15" t="s">
        <v>133</v>
      </c>
      <c r="H13" s="15" t="s">
        <v>136</v>
      </c>
      <c r="I13" s="15" t="s">
        <v>139</v>
      </c>
      <c r="J13" s="15" t="s">
        <v>141</v>
      </c>
      <c r="K13" s="15" t="s">
        <v>282</v>
      </c>
      <c r="L13" s="15" t="s">
        <v>283</v>
      </c>
      <c r="M13" s="15">
        <v>10.462999999999999</v>
      </c>
      <c r="N13" s="15">
        <v>6.3689999999999998</v>
      </c>
      <c r="O13" s="15">
        <v>0.186</v>
      </c>
      <c r="P13" s="15">
        <v>8.8629999999999995</v>
      </c>
      <c r="Q13" s="15">
        <v>6.5140000000000002</v>
      </c>
      <c r="R13" s="15">
        <v>12.59</v>
      </c>
      <c r="S13" s="15">
        <v>7.7279999999999998</v>
      </c>
      <c r="T13" s="15">
        <v>7.7350000000000003</v>
      </c>
      <c r="U13" s="15">
        <v>443795.38</v>
      </c>
      <c r="V13" s="15">
        <v>1170</v>
      </c>
    </row>
    <row r="14" spans="1:22" x14ac:dyDescent="0.25">
      <c r="B14" s="15" t="s">
        <v>122</v>
      </c>
      <c r="C14" s="15" t="s">
        <v>159</v>
      </c>
      <c r="D14" s="15" t="s">
        <v>160</v>
      </c>
      <c r="E14" s="15" t="s">
        <v>176</v>
      </c>
      <c r="F14" s="15" t="s">
        <v>162</v>
      </c>
      <c r="G14" s="15" t="s">
        <v>133</v>
      </c>
      <c r="H14" s="15" t="s">
        <v>136</v>
      </c>
      <c r="I14" s="15" t="s">
        <v>139</v>
      </c>
      <c r="J14" s="15" t="s">
        <v>141</v>
      </c>
      <c r="K14" s="15" t="s">
        <v>282</v>
      </c>
      <c r="L14" s="15" t="s">
        <v>284</v>
      </c>
      <c r="M14" s="15">
        <v>13.279</v>
      </c>
      <c r="N14" s="15">
        <v>8.0389999999999997</v>
      </c>
      <c r="O14" s="15">
        <v>0.443</v>
      </c>
      <c r="P14" s="15">
        <v>11.101000000000001</v>
      </c>
      <c r="Q14" s="15">
        <v>7.9630000000000001</v>
      </c>
      <c r="R14" s="15">
        <v>16.404</v>
      </c>
      <c r="S14" s="15">
        <v>7.7069999999999999</v>
      </c>
      <c r="T14" s="15">
        <v>7.7590000000000003</v>
      </c>
      <c r="U14" s="15">
        <v>444017.674</v>
      </c>
      <c r="V14" s="15">
        <v>330</v>
      </c>
    </row>
    <row r="15" spans="1:22" x14ac:dyDescent="0.25">
      <c r="B15" s="15" t="s">
        <v>122</v>
      </c>
      <c r="C15" s="15" t="s">
        <v>159</v>
      </c>
      <c r="D15" s="15" t="s">
        <v>160</v>
      </c>
      <c r="E15" s="15" t="s">
        <v>176</v>
      </c>
      <c r="F15" s="15" t="s">
        <v>162</v>
      </c>
      <c r="G15" s="15" t="s">
        <v>133</v>
      </c>
      <c r="H15" s="15" t="s">
        <v>136</v>
      </c>
      <c r="I15" s="15" t="s">
        <v>139</v>
      </c>
      <c r="J15" s="15" t="s">
        <v>141</v>
      </c>
      <c r="K15" s="15" t="s">
        <v>282</v>
      </c>
      <c r="L15" s="15" t="s">
        <v>285</v>
      </c>
      <c r="M15" s="15">
        <v>4.7140000000000004</v>
      </c>
      <c r="N15" s="15">
        <v>2.9620000000000002</v>
      </c>
      <c r="O15" s="15">
        <v>0.14799999999999999</v>
      </c>
      <c r="P15" s="15">
        <v>4.024</v>
      </c>
      <c r="Q15" s="15">
        <v>2.8660000000000001</v>
      </c>
      <c r="R15" s="15">
        <v>5.6849999999999996</v>
      </c>
      <c r="S15" s="15">
        <v>7.7240000000000002</v>
      </c>
      <c r="T15" s="15">
        <v>7.7389999999999999</v>
      </c>
      <c r="U15" s="15">
        <v>445070.88</v>
      </c>
      <c r="V15" s="15">
        <v>400</v>
      </c>
    </row>
    <row r="16" spans="1:22" x14ac:dyDescent="0.25">
      <c r="B16" s="15" t="s">
        <v>122</v>
      </c>
      <c r="C16" s="15" t="s">
        <v>159</v>
      </c>
      <c r="D16" s="15" t="s">
        <v>160</v>
      </c>
      <c r="E16" s="15" t="s">
        <v>176</v>
      </c>
      <c r="F16" s="15" t="s">
        <v>162</v>
      </c>
      <c r="G16" s="15" t="s">
        <v>133</v>
      </c>
      <c r="H16" s="15" t="s">
        <v>136</v>
      </c>
      <c r="I16" s="15" t="s">
        <v>139</v>
      </c>
      <c r="J16" s="15" t="s">
        <v>141</v>
      </c>
      <c r="K16" s="15" t="s">
        <v>282</v>
      </c>
      <c r="L16" s="15" t="s">
        <v>286</v>
      </c>
      <c r="M16" s="15">
        <v>7.2779999999999996</v>
      </c>
      <c r="N16" s="15">
        <v>4.3739999999999997</v>
      </c>
      <c r="O16" s="15">
        <v>0.08</v>
      </c>
      <c r="P16" s="15">
        <v>6.3879999999999999</v>
      </c>
      <c r="Q16" s="15">
        <v>4.4489999999999998</v>
      </c>
      <c r="R16" s="15">
        <v>8.9030000000000005</v>
      </c>
      <c r="S16" s="15">
        <v>7.6319999999999997</v>
      </c>
      <c r="T16" s="15">
        <v>7.8220000000000001</v>
      </c>
      <c r="U16" s="15">
        <v>440646.15700000001</v>
      </c>
      <c r="V16" s="15">
        <v>3020</v>
      </c>
    </row>
    <row r="17" spans="2:22" x14ac:dyDescent="0.25">
      <c r="B17" s="15" t="s">
        <v>122</v>
      </c>
      <c r="C17" s="15" t="s">
        <v>159</v>
      </c>
      <c r="D17" s="15" t="s">
        <v>160</v>
      </c>
      <c r="E17" s="15" t="s">
        <v>176</v>
      </c>
      <c r="F17" s="15" t="s">
        <v>162</v>
      </c>
      <c r="G17" s="15" t="s">
        <v>133</v>
      </c>
      <c r="H17" s="15" t="s">
        <v>136</v>
      </c>
      <c r="I17" s="15" t="s">
        <v>139</v>
      </c>
      <c r="J17" s="15" t="s">
        <v>141</v>
      </c>
      <c r="K17" s="15" t="s">
        <v>282</v>
      </c>
      <c r="L17" s="15" t="s">
        <v>287</v>
      </c>
      <c r="M17" s="15">
        <v>17.414000000000001</v>
      </c>
      <c r="N17" s="15">
        <v>10.917999999999999</v>
      </c>
      <c r="O17" s="15">
        <v>0.86299999999999999</v>
      </c>
      <c r="P17" s="15">
        <v>13.58</v>
      </c>
      <c r="Q17" s="15">
        <v>10.446999999999999</v>
      </c>
      <c r="R17" s="15">
        <v>21.280999999999999</v>
      </c>
      <c r="S17" s="15">
        <v>7.742</v>
      </c>
      <c r="T17" s="15">
        <v>7.7210000000000001</v>
      </c>
      <c r="U17" s="15">
        <v>441639.71500000003</v>
      </c>
      <c r="V17" s="15">
        <v>160</v>
      </c>
    </row>
    <row r="18" spans="2:22" x14ac:dyDescent="0.25">
      <c r="B18" s="15" t="s">
        <v>122</v>
      </c>
      <c r="C18" s="15" t="s">
        <v>159</v>
      </c>
      <c r="D18" s="15" t="s">
        <v>160</v>
      </c>
      <c r="E18" s="15" t="s">
        <v>177</v>
      </c>
      <c r="F18" s="15" t="s">
        <v>162</v>
      </c>
      <c r="G18" s="15" t="s">
        <v>133</v>
      </c>
      <c r="H18" s="15" t="s">
        <v>136</v>
      </c>
      <c r="I18" s="15" t="s">
        <v>139</v>
      </c>
      <c r="J18" s="15" t="s">
        <v>141</v>
      </c>
      <c r="K18" s="15" t="s">
        <v>282</v>
      </c>
      <c r="L18" s="15" t="s">
        <v>283</v>
      </c>
      <c r="M18" s="15">
        <v>9.4499999999999993</v>
      </c>
      <c r="N18" s="15">
        <v>5.5549999999999997</v>
      </c>
      <c r="O18" s="15">
        <v>0.16300000000000001</v>
      </c>
      <c r="P18" s="15">
        <v>8.1329999999999991</v>
      </c>
      <c r="Q18" s="15">
        <v>6.0389999999999997</v>
      </c>
      <c r="R18" s="15">
        <v>11.486000000000001</v>
      </c>
      <c r="S18" s="15">
        <v>9.1170000000000009</v>
      </c>
      <c r="T18" s="15">
        <v>6.4889999999999999</v>
      </c>
      <c r="U18" s="15">
        <v>655857.90099999995</v>
      </c>
      <c r="V18" s="15">
        <v>1160</v>
      </c>
    </row>
    <row r="19" spans="2:22" x14ac:dyDescent="0.25">
      <c r="B19" s="15" t="s">
        <v>122</v>
      </c>
      <c r="C19" s="15" t="s">
        <v>159</v>
      </c>
      <c r="D19" s="15" t="s">
        <v>160</v>
      </c>
      <c r="E19" s="15" t="s">
        <v>177</v>
      </c>
      <c r="F19" s="15" t="s">
        <v>162</v>
      </c>
      <c r="G19" s="15" t="s">
        <v>133</v>
      </c>
      <c r="H19" s="15" t="s">
        <v>136</v>
      </c>
      <c r="I19" s="15" t="s">
        <v>139</v>
      </c>
      <c r="J19" s="15" t="s">
        <v>141</v>
      </c>
      <c r="K19" s="15" t="s">
        <v>282</v>
      </c>
      <c r="L19" s="15" t="s">
        <v>284</v>
      </c>
      <c r="M19" s="15">
        <v>11.805</v>
      </c>
      <c r="N19" s="15">
        <v>6.9459999999999997</v>
      </c>
      <c r="O19" s="15">
        <v>0.38200000000000001</v>
      </c>
      <c r="P19" s="15">
        <v>10.244</v>
      </c>
      <c r="Q19" s="15">
        <v>7.3719999999999999</v>
      </c>
      <c r="R19" s="15">
        <v>13.932</v>
      </c>
      <c r="S19" s="15">
        <v>9.0649999999999995</v>
      </c>
      <c r="T19" s="15">
        <v>6.5410000000000004</v>
      </c>
      <c r="U19" s="15">
        <v>657868.98600000003</v>
      </c>
      <c r="V19" s="15">
        <v>330</v>
      </c>
    </row>
    <row r="20" spans="2:22" x14ac:dyDescent="0.25">
      <c r="B20" s="15" t="s">
        <v>122</v>
      </c>
      <c r="C20" s="15" t="s">
        <v>159</v>
      </c>
      <c r="D20" s="15" t="s">
        <v>160</v>
      </c>
      <c r="E20" s="15" t="s">
        <v>177</v>
      </c>
      <c r="F20" s="15" t="s">
        <v>162</v>
      </c>
      <c r="G20" s="15" t="s">
        <v>133</v>
      </c>
      <c r="H20" s="15" t="s">
        <v>136</v>
      </c>
      <c r="I20" s="15" t="s">
        <v>139</v>
      </c>
      <c r="J20" s="15" t="s">
        <v>141</v>
      </c>
      <c r="K20" s="15" t="s">
        <v>282</v>
      </c>
      <c r="L20" s="15" t="s">
        <v>285</v>
      </c>
      <c r="M20" s="15">
        <v>4.3890000000000002</v>
      </c>
      <c r="N20" s="15">
        <v>2.722</v>
      </c>
      <c r="O20" s="15">
        <v>0.13800000000000001</v>
      </c>
      <c r="P20" s="15">
        <v>3.7280000000000002</v>
      </c>
      <c r="Q20" s="15">
        <v>2.7410000000000001</v>
      </c>
      <c r="R20" s="15">
        <v>5.3419999999999996</v>
      </c>
      <c r="S20" s="15">
        <v>9.1159999999999997</v>
      </c>
      <c r="T20" s="15">
        <v>6.4909999999999997</v>
      </c>
      <c r="U20" s="15">
        <v>654791.32700000005</v>
      </c>
      <c r="V20" s="15">
        <v>390</v>
      </c>
    </row>
    <row r="21" spans="2:22" x14ac:dyDescent="0.25">
      <c r="B21" s="15" t="s">
        <v>122</v>
      </c>
      <c r="C21" s="15" t="s">
        <v>159</v>
      </c>
      <c r="D21" s="15" t="s">
        <v>160</v>
      </c>
      <c r="E21" s="15" t="s">
        <v>177</v>
      </c>
      <c r="F21" s="15" t="s">
        <v>162</v>
      </c>
      <c r="G21" s="15" t="s">
        <v>133</v>
      </c>
      <c r="H21" s="15" t="s">
        <v>136</v>
      </c>
      <c r="I21" s="15" t="s">
        <v>139</v>
      </c>
      <c r="J21" s="15" t="s">
        <v>141</v>
      </c>
      <c r="K21" s="15" t="s">
        <v>282</v>
      </c>
      <c r="L21" s="15" t="s">
        <v>286</v>
      </c>
      <c r="M21" s="15">
        <v>6.7089999999999996</v>
      </c>
      <c r="N21" s="15">
        <v>3.9870000000000001</v>
      </c>
      <c r="O21" s="15">
        <v>7.2999999999999995E-2</v>
      </c>
      <c r="P21" s="15">
        <v>5.8609999999999998</v>
      </c>
      <c r="Q21" s="15">
        <v>4.0949999999999998</v>
      </c>
      <c r="R21" s="15">
        <v>8.1859999999999999</v>
      </c>
      <c r="S21" s="15">
        <v>9.0399999999999991</v>
      </c>
      <c r="T21" s="15">
        <v>6.5659999999999998</v>
      </c>
      <c r="U21" s="15">
        <v>650102.897</v>
      </c>
      <c r="V21" s="15">
        <v>2990</v>
      </c>
    </row>
    <row r="22" spans="2:22" x14ac:dyDescent="0.25">
      <c r="B22" s="15" t="s">
        <v>122</v>
      </c>
      <c r="C22" s="15" t="s">
        <v>159</v>
      </c>
      <c r="D22" s="15" t="s">
        <v>160</v>
      </c>
      <c r="E22" s="15" t="s">
        <v>177</v>
      </c>
      <c r="F22" s="15" t="s">
        <v>162</v>
      </c>
      <c r="G22" s="15" t="s">
        <v>133</v>
      </c>
      <c r="H22" s="15" t="s">
        <v>136</v>
      </c>
      <c r="I22" s="15" t="s">
        <v>139</v>
      </c>
      <c r="J22" s="15" t="s">
        <v>141</v>
      </c>
      <c r="K22" s="15" t="s">
        <v>282</v>
      </c>
      <c r="L22" s="15" t="s">
        <v>287</v>
      </c>
      <c r="M22" s="15">
        <v>15.651</v>
      </c>
      <c r="N22" s="15">
        <v>8.89</v>
      </c>
      <c r="O22" s="15">
        <v>0.70299999999999996</v>
      </c>
      <c r="P22" s="15">
        <v>12.954000000000001</v>
      </c>
      <c r="Q22" s="15">
        <v>9.7080000000000002</v>
      </c>
      <c r="R22" s="15">
        <v>20.294</v>
      </c>
      <c r="S22" s="15">
        <v>9.1</v>
      </c>
      <c r="T22" s="15">
        <v>6.5129999999999999</v>
      </c>
      <c r="U22" s="15">
        <v>655035.21299999999</v>
      </c>
      <c r="V22" s="15">
        <v>160</v>
      </c>
    </row>
    <row r="23" spans="2:22" x14ac:dyDescent="0.25">
      <c r="B23" s="15" t="s">
        <v>122</v>
      </c>
      <c r="C23" s="15" t="s">
        <v>159</v>
      </c>
      <c r="D23" s="15" t="s">
        <v>160</v>
      </c>
      <c r="E23" s="15" t="s">
        <v>178</v>
      </c>
      <c r="F23" s="15" t="s">
        <v>162</v>
      </c>
      <c r="G23" s="15" t="s">
        <v>133</v>
      </c>
      <c r="H23" s="15" t="s">
        <v>136</v>
      </c>
      <c r="I23" s="15" t="s">
        <v>139</v>
      </c>
      <c r="J23" s="15" t="s">
        <v>141</v>
      </c>
      <c r="K23" s="15" t="s">
        <v>282</v>
      </c>
      <c r="L23" s="15" t="s">
        <v>283</v>
      </c>
      <c r="M23" s="15">
        <v>8.8010000000000002</v>
      </c>
      <c r="N23" s="15">
        <v>5.0529999999999999</v>
      </c>
      <c r="O23" s="15">
        <v>0.14899999999999999</v>
      </c>
      <c r="P23" s="15">
        <v>7.641</v>
      </c>
      <c r="Q23" s="15">
        <v>5.5970000000000004</v>
      </c>
      <c r="R23" s="15">
        <v>10.539</v>
      </c>
      <c r="S23" s="15">
        <v>12.888</v>
      </c>
      <c r="T23" s="15">
        <v>3.01</v>
      </c>
      <c r="U23" s="15">
        <v>718714.46699999995</v>
      </c>
      <c r="V23" s="15">
        <v>1150</v>
      </c>
    </row>
    <row r="24" spans="2:22" x14ac:dyDescent="0.25">
      <c r="B24" s="15" t="s">
        <v>122</v>
      </c>
      <c r="C24" s="15" t="s">
        <v>159</v>
      </c>
      <c r="D24" s="15" t="s">
        <v>160</v>
      </c>
      <c r="E24" s="15" t="s">
        <v>178</v>
      </c>
      <c r="F24" s="15" t="s">
        <v>162</v>
      </c>
      <c r="G24" s="15" t="s">
        <v>133</v>
      </c>
      <c r="H24" s="15" t="s">
        <v>136</v>
      </c>
      <c r="I24" s="15" t="s">
        <v>139</v>
      </c>
      <c r="J24" s="15" t="s">
        <v>141</v>
      </c>
      <c r="K24" s="15" t="s">
        <v>282</v>
      </c>
      <c r="L24" s="15" t="s">
        <v>284</v>
      </c>
      <c r="M24" s="15">
        <v>10.941000000000001</v>
      </c>
      <c r="N24" s="15">
        <v>6.2439999999999998</v>
      </c>
      <c r="O24" s="15">
        <v>0.34899999999999998</v>
      </c>
      <c r="P24" s="15">
        <v>9.59</v>
      </c>
      <c r="Q24" s="15">
        <v>6.8680000000000003</v>
      </c>
      <c r="R24" s="15">
        <v>13.265000000000001</v>
      </c>
      <c r="S24" s="15">
        <v>12.819000000000001</v>
      </c>
      <c r="T24" s="15">
        <v>3.0680000000000001</v>
      </c>
      <c r="U24" s="15">
        <v>722111.78899999999</v>
      </c>
      <c r="V24" s="15">
        <v>320</v>
      </c>
    </row>
    <row r="25" spans="2:22" x14ac:dyDescent="0.25">
      <c r="B25" s="15" t="s">
        <v>122</v>
      </c>
      <c r="C25" s="15" t="s">
        <v>159</v>
      </c>
      <c r="D25" s="15" t="s">
        <v>160</v>
      </c>
      <c r="E25" s="15" t="s">
        <v>178</v>
      </c>
      <c r="F25" s="15" t="s">
        <v>162</v>
      </c>
      <c r="G25" s="15" t="s">
        <v>133</v>
      </c>
      <c r="H25" s="15" t="s">
        <v>136</v>
      </c>
      <c r="I25" s="15" t="s">
        <v>139</v>
      </c>
      <c r="J25" s="15" t="s">
        <v>141</v>
      </c>
      <c r="K25" s="15" t="s">
        <v>282</v>
      </c>
      <c r="L25" s="15" t="s">
        <v>285</v>
      </c>
      <c r="M25" s="15">
        <v>4.1539999999999999</v>
      </c>
      <c r="N25" s="15">
        <v>2.383</v>
      </c>
      <c r="O25" s="15">
        <v>0.121</v>
      </c>
      <c r="P25" s="15">
        <v>3.6120000000000001</v>
      </c>
      <c r="Q25" s="15">
        <v>2.5419999999999998</v>
      </c>
      <c r="R25" s="15">
        <v>5.0780000000000003</v>
      </c>
      <c r="S25" s="15">
        <v>12.912000000000001</v>
      </c>
      <c r="T25" s="15">
        <v>3.004</v>
      </c>
      <c r="U25" s="15">
        <v>718794.73800000001</v>
      </c>
      <c r="V25" s="15">
        <v>390</v>
      </c>
    </row>
    <row r="26" spans="2:22" x14ac:dyDescent="0.25">
      <c r="B26" s="15" t="s">
        <v>122</v>
      </c>
      <c r="C26" s="15" t="s">
        <v>159</v>
      </c>
      <c r="D26" s="15" t="s">
        <v>160</v>
      </c>
      <c r="E26" s="15" t="s">
        <v>178</v>
      </c>
      <c r="F26" s="15" t="s">
        <v>162</v>
      </c>
      <c r="G26" s="15" t="s">
        <v>133</v>
      </c>
      <c r="H26" s="15" t="s">
        <v>136</v>
      </c>
      <c r="I26" s="15" t="s">
        <v>139</v>
      </c>
      <c r="J26" s="15" t="s">
        <v>141</v>
      </c>
      <c r="K26" s="15" t="s">
        <v>282</v>
      </c>
      <c r="L26" s="15" t="s">
        <v>286</v>
      </c>
      <c r="M26" s="15">
        <v>6.2720000000000002</v>
      </c>
      <c r="N26" s="15">
        <v>3.6619999999999999</v>
      </c>
      <c r="O26" s="15">
        <v>6.7000000000000004E-2</v>
      </c>
      <c r="P26" s="15">
        <v>5.57</v>
      </c>
      <c r="Q26" s="15">
        <v>3.8809999999999998</v>
      </c>
      <c r="R26" s="15">
        <v>7.7089999999999996</v>
      </c>
      <c r="S26" s="15">
        <v>12.833</v>
      </c>
      <c r="T26" s="15">
        <v>3.0550000000000002</v>
      </c>
      <c r="U26" s="15">
        <v>709965.36399999994</v>
      </c>
      <c r="V26" s="15">
        <v>2970</v>
      </c>
    </row>
    <row r="27" spans="2:22" x14ac:dyDescent="0.25">
      <c r="B27" s="15" t="s">
        <v>122</v>
      </c>
      <c r="C27" s="15" t="s">
        <v>159</v>
      </c>
      <c r="D27" s="15" t="s">
        <v>160</v>
      </c>
      <c r="E27" s="15" t="s">
        <v>178</v>
      </c>
      <c r="F27" s="15" t="s">
        <v>162</v>
      </c>
      <c r="G27" s="15" t="s">
        <v>133</v>
      </c>
      <c r="H27" s="15" t="s">
        <v>136</v>
      </c>
      <c r="I27" s="15" t="s">
        <v>139</v>
      </c>
      <c r="J27" s="15" t="s">
        <v>141</v>
      </c>
      <c r="K27" s="15" t="s">
        <v>282</v>
      </c>
      <c r="L27" s="15" t="s">
        <v>287</v>
      </c>
      <c r="M27" s="15">
        <v>14.324999999999999</v>
      </c>
      <c r="N27" s="15">
        <v>8.9969999999999999</v>
      </c>
      <c r="O27" s="15">
        <v>0.73499999999999999</v>
      </c>
      <c r="P27" s="15">
        <v>11.55</v>
      </c>
      <c r="Q27" s="15">
        <v>7.8470000000000004</v>
      </c>
      <c r="R27" s="15">
        <v>15.835000000000001</v>
      </c>
      <c r="S27" s="15">
        <v>12.859</v>
      </c>
      <c r="T27" s="15">
        <v>3.0390000000000001</v>
      </c>
      <c r="U27" s="15">
        <v>715923.13</v>
      </c>
      <c r="V27" s="15">
        <v>150</v>
      </c>
    </row>
    <row r="28" spans="2:22" x14ac:dyDescent="0.25">
      <c r="B28" s="15" t="s">
        <v>122</v>
      </c>
      <c r="C28" s="15" t="s">
        <v>159</v>
      </c>
      <c r="D28" s="15" t="s">
        <v>160</v>
      </c>
      <c r="E28" s="15" t="s">
        <v>179</v>
      </c>
      <c r="F28" s="15" t="s">
        <v>162</v>
      </c>
      <c r="G28" s="15" t="s">
        <v>133</v>
      </c>
      <c r="H28" s="15" t="s">
        <v>136</v>
      </c>
      <c r="I28" s="15" t="s">
        <v>139</v>
      </c>
      <c r="J28" s="15" t="s">
        <v>141</v>
      </c>
      <c r="K28" s="15" t="s">
        <v>282</v>
      </c>
      <c r="L28" s="15" t="s">
        <v>283</v>
      </c>
      <c r="M28" s="15">
        <v>8.4239999999999995</v>
      </c>
      <c r="N28" s="15">
        <v>4.8550000000000004</v>
      </c>
      <c r="O28" s="15">
        <v>0.14399999999999999</v>
      </c>
      <c r="P28" s="15">
        <v>7.194</v>
      </c>
      <c r="Q28" s="15">
        <v>5.3150000000000004</v>
      </c>
      <c r="R28" s="15">
        <v>10.326000000000001</v>
      </c>
      <c r="S28" s="15">
        <v>15.159000000000001</v>
      </c>
      <c r="T28" s="15">
        <v>1.7110000000000001</v>
      </c>
      <c r="U28" s="15">
        <v>850391.90700000001</v>
      </c>
      <c r="V28" s="15">
        <v>1130</v>
      </c>
    </row>
    <row r="29" spans="2:22" x14ac:dyDescent="0.25">
      <c r="B29" s="15" t="s">
        <v>122</v>
      </c>
      <c r="C29" s="15" t="s">
        <v>159</v>
      </c>
      <c r="D29" s="15" t="s">
        <v>160</v>
      </c>
      <c r="E29" s="15" t="s">
        <v>179</v>
      </c>
      <c r="F29" s="15" t="s">
        <v>162</v>
      </c>
      <c r="G29" s="15" t="s">
        <v>133</v>
      </c>
      <c r="H29" s="15" t="s">
        <v>136</v>
      </c>
      <c r="I29" s="15" t="s">
        <v>139</v>
      </c>
      <c r="J29" s="15" t="s">
        <v>141</v>
      </c>
      <c r="K29" s="15" t="s">
        <v>282</v>
      </c>
      <c r="L29" s="15" t="s">
        <v>284</v>
      </c>
      <c r="M29" s="15">
        <v>10.281000000000001</v>
      </c>
      <c r="N29" s="15">
        <v>6.0359999999999996</v>
      </c>
      <c r="O29" s="15">
        <v>0.34300000000000003</v>
      </c>
      <c r="P29" s="15">
        <v>9.1470000000000002</v>
      </c>
      <c r="Q29" s="15">
        <v>6.2949999999999999</v>
      </c>
      <c r="R29" s="15">
        <v>12.336</v>
      </c>
      <c r="S29" s="15">
        <v>15.084</v>
      </c>
      <c r="T29" s="15">
        <v>1.738</v>
      </c>
      <c r="U29" s="15">
        <v>854772.674</v>
      </c>
      <c r="V29" s="15">
        <v>310</v>
      </c>
    </row>
    <row r="30" spans="2:22" x14ac:dyDescent="0.25">
      <c r="B30" s="15" t="s">
        <v>122</v>
      </c>
      <c r="C30" s="15" t="s">
        <v>159</v>
      </c>
      <c r="D30" s="15" t="s">
        <v>160</v>
      </c>
      <c r="E30" s="15" t="s">
        <v>179</v>
      </c>
      <c r="F30" s="15" t="s">
        <v>162</v>
      </c>
      <c r="G30" s="15" t="s">
        <v>133</v>
      </c>
      <c r="H30" s="15" t="s">
        <v>136</v>
      </c>
      <c r="I30" s="15" t="s">
        <v>139</v>
      </c>
      <c r="J30" s="15" t="s">
        <v>141</v>
      </c>
      <c r="K30" s="15" t="s">
        <v>282</v>
      </c>
      <c r="L30" s="15" t="s">
        <v>285</v>
      </c>
      <c r="M30" s="15">
        <v>4.0949999999999998</v>
      </c>
      <c r="N30" s="15">
        <v>2.3980000000000001</v>
      </c>
      <c r="O30" s="15">
        <v>0.123</v>
      </c>
      <c r="P30" s="15">
        <v>3.51</v>
      </c>
      <c r="Q30" s="15">
        <v>2.6549999999999998</v>
      </c>
      <c r="R30" s="15">
        <v>4.8899999999999997</v>
      </c>
      <c r="S30" s="15">
        <v>15.2</v>
      </c>
      <c r="T30" s="15">
        <v>1.69</v>
      </c>
      <c r="U30" s="15">
        <v>850662.92500000005</v>
      </c>
      <c r="V30" s="15">
        <v>380</v>
      </c>
    </row>
    <row r="31" spans="2:22" x14ac:dyDescent="0.25">
      <c r="B31" s="15" t="s">
        <v>122</v>
      </c>
      <c r="C31" s="15" t="s">
        <v>159</v>
      </c>
      <c r="D31" s="15" t="s">
        <v>160</v>
      </c>
      <c r="E31" s="15" t="s">
        <v>179</v>
      </c>
      <c r="F31" s="15" t="s">
        <v>162</v>
      </c>
      <c r="G31" s="15" t="s">
        <v>133</v>
      </c>
      <c r="H31" s="15" t="s">
        <v>136</v>
      </c>
      <c r="I31" s="15" t="s">
        <v>139</v>
      </c>
      <c r="J31" s="15" t="s">
        <v>141</v>
      </c>
      <c r="K31" s="15" t="s">
        <v>282</v>
      </c>
      <c r="L31" s="15" t="s">
        <v>286</v>
      </c>
      <c r="M31" s="15">
        <v>6.0389999999999997</v>
      </c>
      <c r="N31" s="15">
        <v>3.488</v>
      </c>
      <c r="O31" s="15">
        <v>6.5000000000000002E-2</v>
      </c>
      <c r="P31" s="15">
        <v>5.3730000000000002</v>
      </c>
      <c r="Q31" s="15">
        <v>3.76</v>
      </c>
      <c r="R31" s="15">
        <v>7.4260000000000002</v>
      </c>
      <c r="S31" s="15">
        <v>15.103999999999999</v>
      </c>
      <c r="T31" s="15">
        <v>1.772</v>
      </c>
      <c r="U31" s="15">
        <v>842508.36699999997</v>
      </c>
      <c r="V31" s="15">
        <v>2890</v>
      </c>
    </row>
    <row r="32" spans="2:22" x14ac:dyDescent="0.25">
      <c r="B32" s="15" t="s">
        <v>122</v>
      </c>
      <c r="C32" s="15" t="s">
        <v>159</v>
      </c>
      <c r="D32" s="15" t="s">
        <v>160</v>
      </c>
      <c r="E32" s="15" t="s">
        <v>179</v>
      </c>
      <c r="F32" s="15" t="s">
        <v>162</v>
      </c>
      <c r="G32" s="15" t="s">
        <v>133</v>
      </c>
      <c r="H32" s="15" t="s">
        <v>136</v>
      </c>
      <c r="I32" s="15" t="s">
        <v>139</v>
      </c>
      <c r="J32" s="15" t="s">
        <v>141</v>
      </c>
      <c r="K32" s="15" t="s">
        <v>282</v>
      </c>
      <c r="L32" s="15" t="s">
        <v>287</v>
      </c>
      <c r="M32" s="15">
        <v>13.295</v>
      </c>
      <c r="N32" s="15">
        <v>8.4009999999999998</v>
      </c>
      <c r="O32" s="15">
        <v>0.66400000000000003</v>
      </c>
      <c r="P32" s="15">
        <v>10.951000000000001</v>
      </c>
      <c r="Q32" s="15">
        <v>7.5830000000000002</v>
      </c>
      <c r="R32" s="15">
        <v>15.951000000000001</v>
      </c>
      <c r="S32" s="15">
        <v>15.151</v>
      </c>
      <c r="T32" s="15">
        <v>1.7190000000000001</v>
      </c>
      <c r="U32" s="15">
        <v>851860.05700000003</v>
      </c>
      <c r="V32" s="15">
        <v>160</v>
      </c>
    </row>
    <row r="33" spans="2:22" x14ac:dyDescent="0.25">
      <c r="B33" s="15" t="s">
        <v>122</v>
      </c>
      <c r="C33" s="15" t="s">
        <v>159</v>
      </c>
      <c r="D33" s="15" t="s">
        <v>160</v>
      </c>
      <c r="E33" s="15" t="s">
        <v>180</v>
      </c>
      <c r="F33" s="15" t="s">
        <v>162</v>
      </c>
      <c r="G33" s="15" t="s">
        <v>133</v>
      </c>
      <c r="H33" s="15" t="s">
        <v>136</v>
      </c>
      <c r="I33" s="15" t="s">
        <v>139</v>
      </c>
      <c r="J33" s="15" t="s">
        <v>141</v>
      </c>
      <c r="K33" s="15" t="s">
        <v>282</v>
      </c>
      <c r="L33" s="15" t="s">
        <v>283</v>
      </c>
      <c r="M33" s="15">
        <v>8.2759999999999998</v>
      </c>
      <c r="N33" s="15">
        <v>4.58</v>
      </c>
      <c r="O33" s="15">
        <v>0.13600000000000001</v>
      </c>
      <c r="P33" s="15">
        <v>7.274</v>
      </c>
      <c r="Q33" s="15">
        <v>5.2830000000000004</v>
      </c>
      <c r="R33" s="15">
        <v>9.9849999999999994</v>
      </c>
      <c r="S33" s="15">
        <v>18.238</v>
      </c>
      <c r="T33" s="15">
        <v>0.60899999999999999</v>
      </c>
      <c r="U33" s="15">
        <v>797014.34900000005</v>
      </c>
      <c r="V33" s="15">
        <v>1140</v>
      </c>
    </row>
    <row r="34" spans="2:22" x14ac:dyDescent="0.25">
      <c r="B34" s="15" t="s">
        <v>122</v>
      </c>
      <c r="C34" s="15" t="s">
        <v>159</v>
      </c>
      <c r="D34" s="15" t="s">
        <v>160</v>
      </c>
      <c r="E34" s="15" t="s">
        <v>180</v>
      </c>
      <c r="F34" s="15" t="s">
        <v>162</v>
      </c>
      <c r="G34" s="15" t="s">
        <v>133</v>
      </c>
      <c r="H34" s="15" t="s">
        <v>136</v>
      </c>
      <c r="I34" s="15" t="s">
        <v>139</v>
      </c>
      <c r="J34" s="15" t="s">
        <v>141</v>
      </c>
      <c r="K34" s="15" t="s">
        <v>282</v>
      </c>
      <c r="L34" s="15" t="s">
        <v>284</v>
      </c>
      <c r="M34" s="15">
        <v>10.032999999999999</v>
      </c>
      <c r="N34" s="15">
        <v>5.9329999999999998</v>
      </c>
      <c r="O34" s="15">
        <v>0.33700000000000002</v>
      </c>
      <c r="P34" s="15">
        <v>8.8569999999999993</v>
      </c>
      <c r="Q34" s="15">
        <v>6.5140000000000002</v>
      </c>
      <c r="R34" s="15">
        <v>12.526</v>
      </c>
      <c r="S34" s="15">
        <v>18.126999999999999</v>
      </c>
      <c r="T34" s="15">
        <v>0.624</v>
      </c>
      <c r="U34" s="15">
        <v>799974.21699999995</v>
      </c>
      <c r="V34" s="15">
        <v>310</v>
      </c>
    </row>
    <row r="35" spans="2:22" x14ac:dyDescent="0.25">
      <c r="B35" s="15" t="s">
        <v>122</v>
      </c>
      <c r="C35" s="15" t="s">
        <v>159</v>
      </c>
      <c r="D35" s="15" t="s">
        <v>160</v>
      </c>
      <c r="E35" s="15" t="s">
        <v>180</v>
      </c>
      <c r="F35" s="15" t="s">
        <v>162</v>
      </c>
      <c r="G35" s="15" t="s">
        <v>133</v>
      </c>
      <c r="H35" s="15" t="s">
        <v>136</v>
      </c>
      <c r="I35" s="15" t="s">
        <v>139</v>
      </c>
      <c r="J35" s="15" t="s">
        <v>141</v>
      </c>
      <c r="K35" s="15" t="s">
        <v>282</v>
      </c>
      <c r="L35" s="15" t="s">
        <v>285</v>
      </c>
      <c r="M35" s="15">
        <v>4.1120000000000001</v>
      </c>
      <c r="N35" s="15">
        <v>2.2799999999999998</v>
      </c>
      <c r="O35" s="15">
        <v>0.11700000000000001</v>
      </c>
      <c r="P35" s="15">
        <v>3.5529999999999999</v>
      </c>
      <c r="Q35" s="15">
        <v>2.6080000000000001</v>
      </c>
      <c r="R35" s="15">
        <v>4.9219999999999997</v>
      </c>
      <c r="S35" s="15">
        <v>18.300999999999998</v>
      </c>
      <c r="T35" s="15">
        <v>0.60599999999999998</v>
      </c>
      <c r="U35" s="15">
        <v>800134.951</v>
      </c>
      <c r="V35" s="15">
        <v>380</v>
      </c>
    </row>
    <row r="36" spans="2:22" x14ac:dyDescent="0.25">
      <c r="B36" s="15" t="s">
        <v>122</v>
      </c>
      <c r="C36" s="15" t="s">
        <v>159</v>
      </c>
      <c r="D36" s="15" t="s">
        <v>160</v>
      </c>
      <c r="E36" s="15" t="s">
        <v>180</v>
      </c>
      <c r="F36" s="15" t="s">
        <v>162</v>
      </c>
      <c r="G36" s="15" t="s">
        <v>133</v>
      </c>
      <c r="H36" s="15" t="s">
        <v>136</v>
      </c>
      <c r="I36" s="15" t="s">
        <v>139</v>
      </c>
      <c r="J36" s="15" t="s">
        <v>141</v>
      </c>
      <c r="K36" s="15" t="s">
        <v>282</v>
      </c>
      <c r="L36" s="15" t="s">
        <v>286</v>
      </c>
      <c r="M36" s="15">
        <v>6.0519999999999996</v>
      </c>
      <c r="N36" s="15">
        <v>3.5110000000000001</v>
      </c>
      <c r="O36" s="15">
        <v>6.5000000000000002E-2</v>
      </c>
      <c r="P36" s="15">
        <v>5.3559999999999999</v>
      </c>
      <c r="Q36" s="15">
        <v>3.7450000000000001</v>
      </c>
      <c r="R36" s="15">
        <v>7.4550000000000001</v>
      </c>
      <c r="S36" s="15">
        <v>18.152999999999999</v>
      </c>
      <c r="T36" s="15">
        <v>0.65100000000000002</v>
      </c>
      <c r="U36" s="15">
        <v>784536.81299999997</v>
      </c>
      <c r="V36" s="15">
        <v>2880</v>
      </c>
    </row>
    <row r="37" spans="2:22" x14ac:dyDescent="0.25">
      <c r="B37" s="15" t="s">
        <v>122</v>
      </c>
      <c r="C37" s="15" t="s">
        <v>159</v>
      </c>
      <c r="D37" s="15" t="s">
        <v>160</v>
      </c>
      <c r="E37" s="15" t="s">
        <v>180</v>
      </c>
      <c r="F37" s="15" t="s">
        <v>162</v>
      </c>
      <c r="G37" s="15" t="s">
        <v>133</v>
      </c>
      <c r="H37" s="15" t="s">
        <v>136</v>
      </c>
      <c r="I37" s="15" t="s">
        <v>139</v>
      </c>
      <c r="J37" s="15" t="s">
        <v>141</v>
      </c>
      <c r="K37" s="15" t="s">
        <v>282</v>
      </c>
      <c r="L37" s="15" t="s">
        <v>287</v>
      </c>
      <c r="M37" s="15">
        <v>13.302</v>
      </c>
      <c r="N37" s="15">
        <v>8.0009999999999994</v>
      </c>
      <c r="O37" s="15">
        <v>0.65300000000000002</v>
      </c>
      <c r="P37" s="15">
        <v>11.097</v>
      </c>
      <c r="Q37" s="15">
        <v>7.72</v>
      </c>
      <c r="R37" s="15">
        <v>15.162000000000001</v>
      </c>
      <c r="S37" s="15">
        <v>18.209</v>
      </c>
      <c r="T37" s="15">
        <v>0.61699999999999999</v>
      </c>
      <c r="U37" s="15">
        <v>795661.92299999995</v>
      </c>
      <c r="V37" s="15">
        <v>150</v>
      </c>
    </row>
    <row r="38" spans="2:22" x14ac:dyDescent="0.25">
      <c r="B38" s="15" t="s">
        <v>122</v>
      </c>
      <c r="C38" s="15" t="s">
        <v>159</v>
      </c>
      <c r="D38" s="15" t="s">
        <v>160</v>
      </c>
      <c r="E38" s="15" t="s">
        <v>181</v>
      </c>
      <c r="F38" s="15" t="s">
        <v>162</v>
      </c>
      <c r="G38" s="15" t="s">
        <v>133</v>
      </c>
      <c r="H38" s="15" t="s">
        <v>136</v>
      </c>
      <c r="I38" s="15" t="s">
        <v>139</v>
      </c>
      <c r="J38" s="15" t="s">
        <v>141</v>
      </c>
      <c r="K38" s="15" t="s">
        <v>282</v>
      </c>
      <c r="L38" s="15" t="s">
        <v>283</v>
      </c>
      <c r="M38" s="15">
        <v>8.0299999999999994</v>
      </c>
      <c r="N38" s="15">
        <v>4.3780000000000001</v>
      </c>
      <c r="O38" s="15">
        <v>0.13100000000000001</v>
      </c>
      <c r="P38" s="15">
        <v>7.1120000000000001</v>
      </c>
      <c r="Q38" s="15">
        <v>5.2629999999999999</v>
      </c>
      <c r="R38" s="15">
        <v>9.8480000000000008</v>
      </c>
      <c r="S38" s="15">
        <v>18.501000000000001</v>
      </c>
      <c r="T38" s="15">
        <v>0.52900000000000003</v>
      </c>
      <c r="U38" s="15">
        <v>704044.69400000002</v>
      </c>
      <c r="V38" s="15">
        <v>1120</v>
      </c>
    </row>
    <row r="39" spans="2:22" x14ac:dyDescent="0.25">
      <c r="B39" s="15" t="s">
        <v>122</v>
      </c>
      <c r="C39" s="15" t="s">
        <v>159</v>
      </c>
      <c r="D39" s="15" t="s">
        <v>160</v>
      </c>
      <c r="E39" s="15" t="s">
        <v>181</v>
      </c>
      <c r="F39" s="15" t="s">
        <v>162</v>
      </c>
      <c r="G39" s="15" t="s">
        <v>133</v>
      </c>
      <c r="H39" s="15" t="s">
        <v>136</v>
      </c>
      <c r="I39" s="15" t="s">
        <v>139</v>
      </c>
      <c r="J39" s="15" t="s">
        <v>141</v>
      </c>
      <c r="K39" s="15" t="s">
        <v>282</v>
      </c>
      <c r="L39" s="15" t="s">
        <v>284</v>
      </c>
      <c r="M39" s="15">
        <v>9.6690000000000005</v>
      </c>
      <c r="N39" s="15">
        <v>5.5039999999999996</v>
      </c>
      <c r="O39" s="15">
        <v>0.313</v>
      </c>
      <c r="P39" s="15">
        <v>8.4779999999999998</v>
      </c>
      <c r="Q39" s="15">
        <v>6.2110000000000003</v>
      </c>
      <c r="R39" s="15">
        <v>11.433</v>
      </c>
      <c r="S39" s="15">
        <v>18.422999999999998</v>
      </c>
      <c r="T39" s="15">
        <v>0.54200000000000004</v>
      </c>
      <c r="U39" s="15">
        <v>704736.36899999995</v>
      </c>
      <c r="V39" s="15">
        <v>310</v>
      </c>
    </row>
    <row r="40" spans="2:22" x14ac:dyDescent="0.25">
      <c r="B40" s="15" t="s">
        <v>122</v>
      </c>
      <c r="C40" s="15" t="s">
        <v>159</v>
      </c>
      <c r="D40" s="15" t="s">
        <v>160</v>
      </c>
      <c r="E40" s="15" t="s">
        <v>181</v>
      </c>
      <c r="F40" s="15" t="s">
        <v>162</v>
      </c>
      <c r="G40" s="15" t="s">
        <v>133</v>
      </c>
      <c r="H40" s="15" t="s">
        <v>136</v>
      </c>
      <c r="I40" s="15" t="s">
        <v>139</v>
      </c>
      <c r="J40" s="15" t="s">
        <v>141</v>
      </c>
      <c r="K40" s="15" t="s">
        <v>282</v>
      </c>
      <c r="L40" s="15" t="s">
        <v>285</v>
      </c>
      <c r="M40" s="15">
        <v>3.9980000000000002</v>
      </c>
      <c r="N40" s="15">
        <v>2.157</v>
      </c>
      <c r="O40" s="15">
        <v>0.111</v>
      </c>
      <c r="P40" s="15">
        <v>3.4860000000000002</v>
      </c>
      <c r="Q40" s="15">
        <v>2.5960000000000001</v>
      </c>
      <c r="R40" s="15">
        <v>4.8810000000000002</v>
      </c>
      <c r="S40" s="15">
        <v>18.542000000000002</v>
      </c>
      <c r="T40" s="15">
        <v>0.53100000000000003</v>
      </c>
      <c r="U40" s="15">
        <v>703354.64199999999</v>
      </c>
      <c r="V40" s="15">
        <v>380</v>
      </c>
    </row>
    <row r="41" spans="2:22" x14ac:dyDescent="0.25">
      <c r="B41" s="15" t="s">
        <v>122</v>
      </c>
      <c r="C41" s="15" t="s">
        <v>159</v>
      </c>
      <c r="D41" s="15" t="s">
        <v>160</v>
      </c>
      <c r="E41" s="15" t="s">
        <v>181</v>
      </c>
      <c r="F41" s="15" t="s">
        <v>162</v>
      </c>
      <c r="G41" s="15" t="s">
        <v>133</v>
      </c>
      <c r="H41" s="15" t="s">
        <v>136</v>
      </c>
      <c r="I41" s="15" t="s">
        <v>139</v>
      </c>
      <c r="J41" s="15" t="s">
        <v>141</v>
      </c>
      <c r="K41" s="15" t="s">
        <v>282</v>
      </c>
      <c r="L41" s="15" t="s">
        <v>286</v>
      </c>
      <c r="M41" s="15">
        <v>5.8920000000000003</v>
      </c>
      <c r="N41" s="15">
        <v>3.4169999999999998</v>
      </c>
      <c r="O41" s="15">
        <v>6.4000000000000001E-2</v>
      </c>
      <c r="P41" s="15">
        <v>5.1870000000000003</v>
      </c>
      <c r="Q41" s="15">
        <v>3.68</v>
      </c>
      <c r="R41" s="15">
        <v>7.32</v>
      </c>
      <c r="S41" s="15">
        <v>18.398</v>
      </c>
      <c r="T41" s="15">
        <v>0.57899999999999996</v>
      </c>
      <c r="U41" s="15">
        <v>697534.58600000001</v>
      </c>
      <c r="V41" s="15">
        <v>2860</v>
      </c>
    </row>
    <row r="42" spans="2:22" x14ac:dyDescent="0.25">
      <c r="B42" s="15" t="s">
        <v>122</v>
      </c>
      <c r="C42" s="15" t="s">
        <v>159</v>
      </c>
      <c r="D42" s="15" t="s">
        <v>160</v>
      </c>
      <c r="E42" s="15" t="s">
        <v>181</v>
      </c>
      <c r="F42" s="15" t="s">
        <v>162</v>
      </c>
      <c r="G42" s="15" t="s">
        <v>133</v>
      </c>
      <c r="H42" s="15" t="s">
        <v>136</v>
      </c>
      <c r="I42" s="15" t="s">
        <v>139</v>
      </c>
      <c r="J42" s="15" t="s">
        <v>141</v>
      </c>
      <c r="K42" s="15" t="s">
        <v>282</v>
      </c>
      <c r="L42" s="15" t="s">
        <v>287</v>
      </c>
      <c r="M42" s="15">
        <v>12.523</v>
      </c>
      <c r="N42" s="15">
        <v>7.3819999999999997</v>
      </c>
      <c r="O42" s="15">
        <v>0.60299999999999998</v>
      </c>
      <c r="P42" s="15">
        <v>10.609</v>
      </c>
      <c r="Q42" s="15">
        <v>7.0970000000000004</v>
      </c>
      <c r="R42" s="15">
        <v>15.381</v>
      </c>
      <c r="S42" s="15">
        <v>18.481999999999999</v>
      </c>
      <c r="T42" s="15">
        <v>0.54100000000000004</v>
      </c>
      <c r="U42" s="15">
        <v>702787.63399999996</v>
      </c>
      <c r="V42" s="15">
        <v>150</v>
      </c>
    </row>
    <row r="43" spans="2:22" x14ac:dyDescent="0.25">
      <c r="B43" s="15" t="s">
        <v>122</v>
      </c>
      <c r="C43" s="15" t="s">
        <v>159</v>
      </c>
      <c r="D43" s="15" t="s">
        <v>160</v>
      </c>
      <c r="E43" s="15" t="s">
        <v>182</v>
      </c>
      <c r="F43" s="15" t="s">
        <v>162</v>
      </c>
      <c r="G43" s="15" t="s">
        <v>133</v>
      </c>
      <c r="H43" s="15" t="s">
        <v>136</v>
      </c>
      <c r="I43" s="15" t="s">
        <v>139</v>
      </c>
      <c r="J43" s="15" t="s">
        <v>141</v>
      </c>
      <c r="K43" s="15" t="s">
        <v>282</v>
      </c>
      <c r="L43" s="15" t="s">
        <v>283</v>
      </c>
      <c r="M43" s="15">
        <v>8.6050000000000004</v>
      </c>
      <c r="N43" s="15">
        <v>4.8390000000000004</v>
      </c>
      <c r="O43" s="15">
        <v>0.153</v>
      </c>
      <c r="P43" s="15">
        <v>7.492</v>
      </c>
      <c r="Q43" s="15">
        <v>5.4180000000000001</v>
      </c>
      <c r="R43" s="15">
        <v>10.48</v>
      </c>
      <c r="S43" s="15">
        <v>14.534000000000001</v>
      </c>
      <c r="T43" s="15">
        <v>1.9890000000000001</v>
      </c>
      <c r="U43" s="15">
        <v>442229.56699999998</v>
      </c>
      <c r="V43" s="15">
        <v>1000</v>
      </c>
    </row>
    <row r="44" spans="2:22" x14ac:dyDescent="0.25">
      <c r="B44" s="15" t="s">
        <v>122</v>
      </c>
      <c r="C44" s="15" t="s">
        <v>159</v>
      </c>
      <c r="D44" s="15" t="s">
        <v>160</v>
      </c>
      <c r="E44" s="15" t="s">
        <v>182</v>
      </c>
      <c r="F44" s="15" t="s">
        <v>162</v>
      </c>
      <c r="G44" s="15" t="s">
        <v>133</v>
      </c>
      <c r="H44" s="15" t="s">
        <v>136</v>
      </c>
      <c r="I44" s="15" t="s">
        <v>139</v>
      </c>
      <c r="J44" s="15" t="s">
        <v>141</v>
      </c>
      <c r="K44" s="15" t="s">
        <v>282</v>
      </c>
      <c r="L44" s="15" t="s">
        <v>284</v>
      </c>
      <c r="M44" s="15">
        <v>10.53</v>
      </c>
      <c r="N44" s="15">
        <v>5.923</v>
      </c>
      <c r="O44" s="15">
        <v>0.35399999999999998</v>
      </c>
      <c r="P44" s="15">
        <v>9.5259999999999998</v>
      </c>
      <c r="Q44" s="15">
        <v>6.766</v>
      </c>
      <c r="R44" s="15">
        <v>12.74</v>
      </c>
      <c r="S44" s="15">
        <v>14.503</v>
      </c>
      <c r="T44" s="15">
        <v>2.004</v>
      </c>
      <c r="U44" s="15">
        <v>442409.223</v>
      </c>
      <c r="V44" s="15">
        <v>280</v>
      </c>
    </row>
    <row r="45" spans="2:22" x14ac:dyDescent="0.25">
      <c r="B45" s="15" t="s">
        <v>122</v>
      </c>
      <c r="C45" s="15" t="s">
        <v>159</v>
      </c>
      <c r="D45" s="15" t="s">
        <v>160</v>
      </c>
      <c r="E45" s="15" t="s">
        <v>182</v>
      </c>
      <c r="F45" s="15" t="s">
        <v>162</v>
      </c>
      <c r="G45" s="15" t="s">
        <v>133</v>
      </c>
      <c r="H45" s="15" t="s">
        <v>136</v>
      </c>
      <c r="I45" s="15" t="s">
        <v>139</v>
      </c>
      <c r="J45" s="15" t="s">
        <v>141</v>
      </c>
      <c r="K45" s="15" t="s">
        <v>282</v>
      </c>
      <c r="L45" s="15" t="s">
        <v>285</v>
      </c>
      <c r="M45" s="15">
        <v>3.9809999999999999</v>
      </c>
      <c r="N45" s="15">
        <v>2.278</v>
      </c>
      <c r="O45" s="15">
        <v>0.124</v>
      </c>
      <c r="P45" s="15">
        <v>3.629</v>
      </c>
      <c r="Q45" s="15">
        <v>2.5030000000000001</v>
      </c>
      <c r="R45" s="15">
        <v>5.0209999999999999</v>
      </c>
      <c r="S45" s="15">
        <v>14.589</v>
      </c>
      <c r="T45" s="15">
        <v>1.9710000000000001</v>
      </c>
      <c r="U45" s="15">
        <v>441825.76299999998</v>
      </c>
      <c r="V45" s="15">
        <v>340</v>
      </c>
    </row>
    <row r="46" spans="2:22" x14ac:dyDescent="0.25">
      <c r="B46" s="15" t="s">
        <v>122</v>
      </c>
      <c r="C46" s="15" t="s">
        <v>159</v>
      </c>
      <c r="D46" s="15" t="s">
        <v>160</v>
      </c>
      <c r="E46" s="15" t="s">
        <v>182</v>
      </c>
      <c r="F46" s="15" t="s">
        <v>162</v>
      </c>
      <c r="G46" s="15" t="s">
        <v>133</v>
      </c>
      <c r="H46" s="15" t="s">
        <v>136</v>
      </c>
      <c r="I46" s="15" t="s">
        <v>139</v>
      </c>
      <c r="J46" s="15" t="s">
        <v>141</v>
      </c>
      <c r="K46" s="15" t="s">
        <v>282</v>
      </c>
      <c r="L46" s="15" t="s">
        <v>286</v>
      </c>
      <c r="M46" s="15">
        <v>6.1130000000000004</v>
      </c>
      <c r="N46" s="15">
        <v>3.585</v>
      </c>
      <c r="O46" s="15">
        <v>7.0999999999999994E-2</v>
      </c>
      <c r="P46" s="15">
        <v>5.399</v>
      </c>
      <c r="Q46" s="15">
        <v>3.7440000000000002</v>
      </c>
      <c r="R46" s="15">
        <v>7.5750000000000002</v>
      </c>
      <c r="S46" s="15">
        <v>14.417</v>
      </c>
      <c r="T46" s="15">
        <v>2.0779999999999998</v>
      </c>
      <c r="U46" s="15">
        <v>439565.53</v>
      </c>
      <c r="V46" s="15">
        <v>2560</v>
      </c>
    </row>
    <row r="47" spans="2:22" x14ac:dyDescent="0.25">
      <c r="B47" s="15" t="s">
        <v>122</v>
      </c>
      <c r="C47" s="15" t="s">
        <v>159</v>
      </c>
      <c r="D47" s="15" t="s">
        <v>160</v>
      </c>
      <c r="E47" s="15" t="s">
        <v>182</v>
      </c>
      <c r="F47" s="15" t="s">
        <v>162</v>
      </c>
      <c r="G47" s="15" t="s">
        <v>133</v>
      </c>
      <c r="H47" s="15" t="s">
        <v>136</v>
      </c>
      <c r="I47" s="15" t="s">
        <v>139</v>
      </c>
      <c r="J47" s="15" t="s">
        <v>141</v>
      </c>
      <c r="K47" s="15" t="s">
        <v>282</v>
      </c>
      <c r="L47" s="15" t="s">
        <v>287</v>
      </c>
      <c r="M47" s="15">
        <v>13.286</v>
      </c>
      <c r="N47" s="15">
        <v>8.24</v>
      </c>
      <c r="O47" s="15">
        <v>0.69599999999999995</v>
      </c>
      <c r="P47" s="15">
        <v>10.776</v>
      </c>
      <c r="Q47" s="15">
        <v>7.3810000000000002</v>
      </c>
      <c r="R47" s="15">
        <v>15.343</v>
      </c>
      <c r="S47" s="15">
        <v>14.484</v>
      </c>
      <c r="T47" s="15">
        <v>2.0289999999999999</v>
      </c>
      <c r="U47" s="15">
        <v>440720.46799999999</v>
      </c>
      <c r="V47" s="15">
        <v>140</v>
      </c>
    </row>
    <row r="48" spans="2:22" x14ac:dyDescent="0.25">
      <c r="B48" s="15" t="s">
        <v>122</v>
      </c>
      <c r="C48" s="15" t="s">
        <v>159</v>
      </c>
      <c r="D48" s="15" t="s">
        <v>160</v>
      </c>
      <c r="E48" s="15" t="s">
        <v>183</v>
      </c>
      <c r="F48" s="15" t="s">
        <v>162</v>
      </c>
      <c r="G48" s="15" t="s">
        <v>133</v>
      </c>
      <c r="H48" s="15" t="s">
        <v>136</v>
      </c>
      <c r="I48" s="15" t="s">
        <v>139</v>
      </c>
      <c r="J48" s="15" t="s">
        <v>141</v>
      </c>
      <c r="K48" s="15" t="s">
        <v>282</v>
      </c>
      <c r="L48" s="15" t="s">
        <v>283</v>
      </c>
      <c r="M48" s="15">
        <v>9.2420000000000009</v>
      </c>
      <c r="N48" s="15">
        <v>5.2770000000000001</v>
      </c>
      <c r="O48" s="15">
        <v>0.16500000000000001</v>
      </c>
      <c r="P48" s="15">
        <v>8.0670000000000002</v>
      </c>
      <c r="Q48" s="15">
        <v>5.7519999999999998</v>
      </c>
      <c r="R48" s="15">
        <v>11.234999999999999</v>
      </c>
      <c r="S48" s="15">
        <v>13.125999999999999</v>
      </c>
      <c r="T48" s="15">
        <v>2.681</v>
      </c>
      <c r="U48" s="15">
        <v>281404.80300000001</v>
      </c>
      <c r="V48" s="15">
        <v>1020</v>
      </c>
    </row>
    <row r="49" spans="2:22" x14ac:dyDescent="0.25">
      <c r="B49" s="15" t="s">
        <v>122</v>
      </c>
      <c r="C49" s="15" t="s">
        <v>159</v>
      </c>
      <c r="D49" s="15" t="s">
        <v>160</v>
      </c>
      <c r="E49" s="15" t="s">
        <v>183</v>
      </c>
      <c r="F49" s="15" t="s">
        <v>162</v>
      </c>
      <c r="G49" s="15" t="s">
        <v>133</v>
      </c>
      <c r="H49" s="15" t="s">
        <v>136</v>
      </c>
      <c r="I49" s="15" t="s">
        <v>139</v>
      </c>
      <c r="J49" s="15" t="s">
        <v>141</v>
      </c>
      <c r="K49" s="15" t="s">
        <v>282</v>
      </c>
      <c r="L49" s="15" t="s">
        <v>284</v>
      </c>
      <c r="M49" s="15">
        <v>11.247</v>
      </c>
      <c r="N49" s="15">
        <v>6.13</v>
      </c>
      <c r="O49" s="15">
        <v>0.36</v>
      </c>
      <c r="P49" s="15">
        <v>10.342000000000001</v>
      </c>
      <c r="Q49" s="15">
        <v>7.5880000000000001</v>
      </c>
      <c r="R49" s="15">
        <v>13.541</v>
      </c>
      <c r="S49" s="15">
        <v>13.119</v>
      </c>
      <c r="T49" s="15">
        <v>2.6960000000000002</v>
      </c>
      <c r="U49" s="15">
        <v>281750.48100000003</v>
      </c>
      <c r="V49" s="15">
        <v>290</v>
      </c>
    </row>
    <row r="50" spans="2:22" x14ac:dyDescent="0.25">
      <c r="B50" s="15" t="s">
        <v>122</v>
      </c>
      <c r="C50" s="15" t="s">
        <v>159</v>
      </c>
      <c r="D50" s="15" t="s">
        <v>160</v>
      </c>
      <c r="E50" s="15" t="s">
        <v>183</v>
      </c>
      <c r="F50" s="15" t="s">
        <v>162</v>
      </c>
      <c r="G50" s="15" t="s">
        <v>133</v>
      </c>
      <c r="H50" s="15" t="s">
        <v>136</v>
      </c>
      <c r="I50" s="15" t="s">
        <v>139</v>
      </c>
      <c r="J50" s="15" t="s">
        <v>141</v>
      </c>
      <c r="K50" s="15" t="s">
        <v>282</v>
      </c>
      <c r="L50" s="15" t="s">
        <v>285</v>
      </c>
      <c r="M50" s="15">
        <v>4.2140000000000004</v>
      </c>
      <c r="N50" s="15">
        <v>2.472</v>
      </c>
      <c r="O50" s="15">
        <v>0.13400000000000001</v>
      </c>
      <c r="P50" s="15">
        <v>3.7610000000000001</v>
      </c>
      <c r="Q50" s="15">
        <v>2.6120000000000001</v>
      </c>
      <c r="R50" s="15">
        <v>5.1059999999999999</v>
      </c>
      <c r="S50" s="15">
        <v>13.173999999999999</v>
      </c>
      <c r="T50" s="15">
        <v>2.6539999999999999</v>
      </c>
      <c r="U50" s="15">
        <v>282401.64399999997</v>
      </c>
      <c r="V50" s="15">
        <v>340</v>
      </c>
    </row>
    <row r="51" spans="2:22" x14ac:dyDescent="0.25">
      <c r="B51" s="15" t="s">
        <v>122</v>
      </c>
      <c r="C51" s="15" t="s">
        <v>159</v>
      </c>
      <c r="D51" s="15" t="s">
        <v>160</v>
      </c>
      <c r="E51" s="15" t="s">
        <v>183</v>
      </c>
      <c r="F51" s="15" t="s">
        <v>162</v>
      </c>
      <c r="G51" s="15" t="s">
        <v>133</v>
      </c>
      <c r="H51" s="15" t="s">
        <v>136</v>
      </c>
      <c r="I51" s="15" t="s">
        <v>139</v>
      </c>
      <c r="J51" s="15" t="s">
        <v>141</v>
      </c>
      <c r="K51" s="15" t="s">
        <v>282</v>
      </c>
      <c r="L51" s="15" t="s">
        <v>286</v>
      </c>
      <c r="M51" s="15">
        <v>6.4580000000000002</v>
      </c>
      <c r="N51" s="15">
        <v>3.7050000000000001</v>
      </c>
      <c r="O51" s="15">
        <v>7.2999999999999995E-2</v>
      </c>
      <c r="P51" s="15">
        <v>5.7009999999999996</v>
      </c>
      <c r="Q51" s="15">
        <v>3.9359999999999999</v>
      </c>
      <c r="R51" s="15">
        <v>8.0630000000000006</v>
      </c>
      <c r="S51" s="15">
        <v>12.973000000000001</v>
      </c>
      <c r="T51" s="15">
        <v>2.8079999999999998</v>
      </c>
      <c r="U51" s="15">
        <v>277304.45799999998</v>
      </c>
      <c r="V51" s="15">
        <v>2590</v>
      </c>
    </row>
    <row r="52" spans="2:22" x14ac:dyDescent="0.25">
      <c r="B52" s="15" t="s">
        <v>122</v>
      </c>
      <c r="C52" s="15" t="s">
        <v>159</v>
      </c>
      <c r="D52" s="15" t="s">
        <v>160</v>
      </c>
      <c r="E52" s="15" t="s">
        <v>183</v>
      </c>
      <c r="F52" s="15" t="s">
        <v>162</v>
      </c>
      <c r="G52" s="15" t="s">
        <v>133</v>
      </c>
      <c r="H52" s="15" t="s">
        <v>136</v>
      </c>
      <c r="I52" s="15" t="s">
        <v>139</v>
      </c>
      <c r="J52" s="15" t="s">
        <v>141</v>
      </c>
      <c r="K52" s="15" t="s">
        <v>282</v>
      </c>
      <c r="L52" s="15" t="s">
        <v>287</v>
      </c>
      <c r="M52" s="15">
        <v>14.622</v>
      </c>
      <c r="N52" s="15">
        <v>9.0039999999999996</v>
      </c>
      <c r="O52" s="15">
        <v>0.76100000000000001</v>
      </c>
      <c r="P52" s="15">
        <v>12.263999999999999</v>
      </c>
      <c r="Q52" s="15">
        <v>8.0969999999999995</v>
      </c>
      <c r="R52" s="15">
        <v>17.471</v>
      </c>
      <c r="S52" s="15">
        <v>13.103</v>
      </c>
      <c r="T52" s="15">
        <v>2.714</v>
      </c>
      <c r="U52" s="15">
        <v>279776.45</v>
      </c>
      <c r="V52" s="15">
        <v>140</v>
      </c>
    </row>
    <row r="53" spans="2:22" x14ac:dyDescent="0.25">
      <c r="B53" s="15" t="s">
        <v>122</v>
      </c>
      <c r="C53" s="15" t="s">
        <v>159</v>
      </c>
      <c r="D53" s="15" t="s">
        <v>160</v>
      </c>
      <c r="E53" s="15" t="s">
        <v>184</v>
      </c>
      <c r="F53" s="15" t="s">
        <v>162</v>
      </c>
      <c r="G53" s="15" t="s">
        <v>133</v>
      </c>
      <c r="H53" s="15" t="s">
        <v>136</v>
      </c>
      <c r="I53" s="15" t="s">
        <v>139</v>
      </c>
      <c r="J53" s="15" t="s">
        <v>141</v>
      </c>
      <c r="K53" s="15" t="s">
        <v>282</v>
      </c>
      <c r="L53" s="15" t="s">
        <v>283</v>
      </c>
      <c r="M53" s="15">
        <v>10.295</v>
      </c>
      <c r="N53" s="15">
        <v>6.03</v>
      </c>
      <c r="O53" s="15">
        <v>0.18</v>
      </c>
      <c r="P53" s="15">
        <v>8.9890000000000008</v>
      </c>
      <c r="Q53" s="15">
        <v>6.4390000000000001</v>
      </c>
      <c r="R53" s="15">
        <v>12.475</v>
      </c>
      <c r="S53" s="15">
        <v>9.6059999999999999</v>
      </c>
      <c r="T53" s="15">
        <v>5.9429999999999996</v>
      </c>
      <c r="U53" s="15">
        <v>133003.96299999999</v>
      </c>
      <c r="V53" s="15">
        <v>1120</v>
      </c>
    </row>
    <row r="54" spans="2:22" x14ac:dyDescent="0.25">
      <c r="B54" s="15" t="s">
        <v>122</v>
      </c>
      <c r="C54" s="15" t="s">
        <v>159</v>
      </c>
      <c r="D54" s="15" t="s">
        <v>160</v>
      </c>
      <c r="E54" s="15" t="s">
        <v>184</v>
      </c>
      <c r="F54" s="15" t="s">
        <v>162</v>
      </c>
      <c r="G54" s="15" t="s">
        <v>133</v>
      </c>
      <c r="H54" s="15" t="s">
        <v>136</v>
      </c>
      <c r="I54" s="15" t="s">
        <v>139</v>
      </c>
      <c r="J54" s="15" t="s">
        <v>141</v>
      </c>
      <c r="K54" s="15" t="s">
        <v>282</v>
      </c>
      <c r="L54" s="15" t="s">
        <v>284</v>
      </c>
      <c r="M54" s="15">
        <v>12.776</v>
      </c>
      <c r="N54" s="15">
        <v>7.3259999999999996</v>
      </c>
      <c r="O54" s="15">
        <v>0.41</v>
      </c>
      <c r="P54" s="15">
        <v>11.148999999999999</v>
      </c>
      <c r="Q54" s="15">
        <v>8.0220000000000002</v>
      </c>
      <c r="R54" s="15">
        <v>15.628</v>
      </c>
      <c r="S54" s="15">
        <v>9.6300000000000008</v>
      </c>
      <c r="T54" s="15">
        <v>5.92</v>
      </c>
      <c r="U54" s="15">
        <v>134023.342</v>
      </c>
      <c r="V54" s="15">
        <v>320</v>
      </c>
    </row>
    <row r="55" spans="2:22" x14ac:dyDescent="0.25">
      <c r="B55" s="15" t="s">
        <v>122</v>
      </c>
      <c r="C55" s="15" t="s">
        <v>159</v>
      </c>
      <c r="D55" s="15" t="s">
        <v>160</v>
      </c>
      <c r="E55" s="15" t="s">
        <v>184</v>
      </c>
      <c r="F55" s="15" t="s">
        <v>162</v>
      </c>
      <c r="G55" s="15" t="s">
        <v>133</v>
      </c>
      <c r="H55" s="15" t="s">
        <v>136</v>
      </c>
      <c r="I55" s="15" t="s">
        <v>139</v>
      </c>
      <c r="J55" s="15" t="s">
        <v>141</v>
      </c>
      <c r="K55" s="15" t="s">
        <v>282</v>
      </c>
      <c r="L55" s="15" t="s">
        <v>285</v>
      </c>
      <c r="M55" s="15">
        <v>4.6369999999999996</v>
      </c>
      <c r="N55" s="15">
        <v>2.94</v>
      </c>
      <c r="O55" s="15">
        <v>0.151</v>
      </c>
      <c r="P55" s="15">
        <v>4.0309999999999997</v>
      </c>
      <c r="Q55" s="15">
        <v>2.86</v>
      </c>
      <c r="R55" s="15">
        <v>5.641</v>
      </c>
      <c r="S55" s="15">
        <v>9.6489999999999991</v>
      </c>
      <c r="T55" s="15">
        <v>5.9050000000000002</v>
      </c>
      <c r="U55" s="15">
        <v>132578.32800000001</v>
      </c>
      <c r="V55" s="15">
        <v>380</v>
      </c>
    </row>
    <row r="56" spans="2:22" x14ac:dyDescent="0.25">
      <c r="B56" s="15" t="s">
        <v>122</v>
      </c>
      <c r="C56" s="15" t="s">
        <v>159</v>
      </c>
      <c r="D56" s="15" t="s">
        <v>160</v>
      </c>
      <c r="E56" s="15" t="s">
        <v>184</v>
      </c>
      <c r="F56" s="15" t="s">
        <v>162</v>
      </c>
      <c r="G56" s="15" t="s">
        <v>133</v>
      </c>
      <c r="H56" s="15" t="s">
        <v>136</v>
      </c>
      <c r="I56" s="15" t="s">
        <v>139</v>
      </c>
      <c r="J56" s="15" t="s">
        <v>141</v>
      </c>
      <c r="K56" s="15" t="s">
        <v>282</v>
      </c>
      <c r="L56" s="15" t="s">
        <v>286</v>
      </c>
      <c r="M56" s="15">
        <v>7.0780000000000003</v>
      </c>
      <c r="N56" s="15">
        <v>4.1669999999999998</v>
      </c>
      <c r="O56" s="15">
        <v>7.8E-2</v>
      </c>
      <c r="P56" s="15">
        <v>6.2190000000000003</v>
      </c>
      <c r="Q56" s="15">
        <v>4.3120000000000003</v>
      </c>
      <c r="R56" s="15">
        <v>8.7639999999999993</v>
      </c>
      <c r="S56" s="15">
        <v>9.4469999999999992</v>
      </c>
      <c r="T56" s="15">
        <v>6.1050000000000004</v>
      </c>
      <c r="U56" s="15">
        <v>130861.29300000001</v>
      </c>
      <c r="V56" s="15">
        <v>2860</v>
      </c>
    </row>
    <row r="57" spans="2:22" x14ac:dyDescent="0.25">
      <c r="B57" s="15" t="s">
        <v>122</v>
      </c>
      <c r="C57" s="15" t="s">
        <v>159</v>
      </c>
      <c r="D57" s="15" t="s">
        <v>160</v>
      </c>
      <c r="E57" s="15" t="s">
        <v>184</v>
      </c>
      <c r="F57" s="15" t="s">
        <v>162</v>
      </c>
      <c r="G57" s="15" t="s">
        <v>133</v>
      </c>
      <c r="H57" s="15" t="s">
        <v>136</v>
      </c>
      <c r="I57" s="15" t="s">
        <v>139</v>
      </c>
      <c r="J57" s="15" t="s">
        <v>141</v>
      </c>
      <c r="K57" s="15" t="s">
        <v>282</v>
      </c>
      <c r="L57" s="15" t="s">
        <v>287</v>
      </c>
      <c r="M57" s="15">
        <v>16.725000000000001</v>
      </c>
      <c r="N57" s="15">
        <v>10.58</v>
      </c>
      <c r="O57" s="15">
        <v>0.86399999999999999</v>
      </c>
      <c r="P57" s="15">
        <v>13.105</v>
      </c>
      <c r="Q57" s="15">
        <v>9.4879999999999995</v>
      </c>
      <c r="R57" s="15">
        <v>19.879000000000001</v>
      </c>
      <c r="S57" s="15">
        <v>9.5709999999999997</v>
      </c>
      <c r="T57" s="15">
        <v>5.9710000000000001</v>
      </c>
      <c r="U57" s="15">
        <v>132232.89199999999</v>
      </c>
      <c r="V57" s="15">
        <v>150</v>
      </c>
    </row>
    <row r="58" spans="2:22" x14ac:dyDescent="0.25">
      <c r="B58" s="15" t="s">
        <v>122</v>
      </c>
      <c r="C58" s="15" t="s">
        <v>159</v>
      </c>
      <c r="D58" s="15" t="s">
        <v>160</v>
      </c>
      <c r="E58" s="15" t="s">
        <v>185</v>
      </c>
      <c r="F58" s="15" t="s">
        <v>162</v>
      </c>
      <c r="G58" s="15" t="s">
        <v>133</v>
      </c>
      <c r="H58" s="15" t="s">
        <v>136</v>
      </c>
      <c r="I58" s="15" t="s">
        <v>139</v>
      </c>
      <c r="J58" s="15" t="s">
        <v>141</v>
      </c>
      <c r="K58" s="15" t="s">
        <v>282</v>
      </c>
      <c r="L58" s="15" t="s">
        <v>283</v>
      </c>
      <c r="M58" s="15">
        <v>11.593999999999999</v>
      </c>
      <c r="N58" s="15">
        <v>7.3440000000000003</v>
      </c>
      <c r="O58" s="15">
        <v>0.219</v>
      </c>
      <c r="P58" s="15">
        <v>9.8889999999999993</v>
      </c>
      <c r="Q58" s="15">
        <v>6.9509999999999996</v>
      </c>
      <c r="R58" s="15">
        <v>14.09</v>
      </c>
      <c r="S58" s="15">
        <v>4.4160000000000004</v>
      </c>
      <c r="T58" s="15">
        <v>11.045</v>
      </c>
      <c r="U58" s="15">
        <v>91208.555999999997</v>
      </c>
      <c r="V58" s="15">
        <v>1120</v>
      </c>
    </row>
    <row r="59" spans="2:22" x14ac:dyDescent="0.25">
      <c r="B59" s="15" t="s">
        <v>122</v>
      </c>
      <c r="C59" s="15" t="s">
        <v>159</v>
      </c>
      <c r="D59" s="15" t="s">
        <v>160</v>
      </c>
      <c r="E59" s="15" t="s">
        <v>185</v>
      </c>
      <c r="F59" s="15" t="s">
        <v>162</v>
      </c>
      <c r="G59" s="15" t="s">
        <v>133</v>
      </c>
      <c r="H59" s="15" t="s">
        <v>136</v>
      </c>
      <c r="I59" s="15" t="s">
        <v>139</v>
      </c>
      <c r="J59" s="15" t="s">
        <v>141</v>
      </c>
      <c r="K59" s="15" t="s">
        <v>282</v>
      </c>
      <c r="L59" s="15" t="s">
        <v>284</v>
      </c>
      <c r="M59" s="15">
        <v>14.667999999999999</v>
      </c>
      <c r="N59" s="15">
        <v>9.6530000000000005</v>
      </c>
      <c r="O59" s="15">
        <v>0.54800000000000004</v>
      </c>
      <c r="P59" s="15">
        <v>12.566000000000001</v>
      </c>
      <c r="Q59" s="15">
        <v>8.5960000000000001</v>
      </c>
      <c r="R59" s="15">
        <v>18.07</v>
      </c>
      <c r="S59" s="15">
        <v>4.444</v>
      </c>
      <c r="T59" s="15">
        <v>11.013999999999999</v>
      </c>
      <c r="U59" s="15">
        <v>91379.028000000006</v>
      </c>
      <c r="V59" s="15">
        <v>310</v>
      </c>
    </row>
    <row r="60" spans="2:22" x14ac:dyDescent="0.25">
      <c r="B60" s="15" t="s">
        <v>122</v>
      </c>
      <c r="C60" s="15" t="s">
        <v>159</v>
      </c>
      <c r="D60" s="15" t="s">
        <v>160</v>
      </c>
      <c r="E60" s="15" t="s">
        <v>185</v>
      </c>
      <c r="F60" s="15" t="s">
        <v>162</v>
      </c>
      <c r="G60" s="15" t="s">
        <v>133</v>
      </c>
      <c r="H60" s="15" t="s">
        <v>136</v>
      </c>
      <c r="I60" s="15" t="s">
        <v>139</v>
      </c>
      <c r="J60" s="15" t="s">
        <v>141</v>
      </c>
      <c r="K60" s="15" t="s">
        <v>282</v>
      </c>
      <c r="L60" s="15" t="s">
        <v>285</v>
      </c>
      <c r="M60" s="15">
        <v>4.9669999999999996</v>
      </c>
      <c r="N60" s="15">
        <v>3.2469999999999999</v>
      </c>
      <c r="O60" s="15">
        <v>0.16700000000000001</v>
      </c>
      <c r="P60" s="15">
        <v>4.2370000000000001</v>
      </c>
      <c r="Q60" s="15">
        <v>2.9489999999999998</v>
      </c>
      <c r="R60" s="15">
        <v>5.923</v>
      </c>
      <c r="S60" s="15">
        <v>4.4509999999999996</v>
      </c>
      <c r="T60" s="15">
        <v>11.018000000000001</v>
      </c>
      <c r="U60" s="15">
        <v>91621.953999999998</v>
      </c>
      <c r="V60" s="15">
        <v>380</v>
      </c>
    </row>
    <row r="61" spans="2:22" x14ac:dyDescent="0.25">
      <c r="B61" s="15" t="s">
        <v>122</v>
      </c>
      <c r="C61" s="15" t="s">
        <v>159</v>
      </c>
      <c r="D61" s="15" t="s">
        <v>160</v>
      </c>
      <c r="E61" s="15" t="s">
        <v>185</v>
      </c>
      <c r="F61" s="15" t="s">
        <v>162</v>
      </c>
      <c r="G61" s="15" t="s">
        <v>133</v>
      </c>
      <c r="H61" s="15" t="s">
        <v>136</v>
      </c>
      <c r="I61" s="15" t="s">
        <v>139</v>
      </c>
      <c r="J61" s="15" t="s">
        <v>141</v>
      </c>
      <c r="K61" s="15" t="s">
        <v>282</v>
      </c>
      <c r="L61" s="15" t="s">
        <v>286</v>
      </c>
      <c r="M61" s="15">
        <v>7.8710000000000004</v>
      </c>
      <c r="N61" s="15">
        <v>5.04</v>
      </c>
      <c r="O61" s="15">
        <v>9.4E-2</v>
      </c>
      <c r="P61" s="15">
        <v>6.742</v>
      </c>
      <c r="Q61" s="15">
        <v>4.593</v>
      </c>
      <c r="R61" s="15">
        <v>9.7110000000000003</v>
      </c>
      <c r="S61" s="15">
        <v>4.242</v>
      </c>
      <c r="T61" s="15">
        <v>11.212999999999999</v>
      </c>
      <c r="U61" s="15">
        <v>89676.994000000006</v>
      </c>
      <c r="V61" s="15">
        <v>2860</v>
      </c>
    </row>
    <row r="62" spans="2:22" x14ac:dyDescent="0.25">
      <c r="B62" s="15" t="s">
        <v>122</v>
      </c>
      <c r="C62" s="15" t="s">
        <v>159</v>
      </c>
      <c r="D62" s="15" t="s">
        <v>160</v>
      </c>
      <c r="E62" s="15" t="s">
        <v>185</v>
      </c>
      <c r="F62" s="15" t="s">
        <v>162</v>
      </c>
      <c r="G62" s="15" t="s">
        <v>133</v>
      </c>
      <c r="H62" s="15" t="s">
        <v>136</v>
      </c>
      <c r="I62" s="15" t="s">
        <v>139</v>
      </c>
      <c r="J62" s="15" t="s">
        <v>141</v>
      </c>
      <c r="K62" s="15" t="s">
        <v>282</v>
      </c>
      <c r="L62" s="15" t="s">
        <v>287</v>
      </c>
      <c r="M62" s="15">
        <v>19.731999999999999</v>
      </c>
      <c r="N62" s="15">
        <v>13.775</v>
      </c>
      <c r="O62" s="15">
        <v>1.125</v>
      </c>
      <c r="P62" s="15">
        <v>14.368</v>
      </c>
      <c r="Q62" s="15">
        <v>10.849</v>
      </c>
      <c r="R62" s="15">
        <v>22.218</v>
      </c>
      <c r="S62" s="15">
        <v>4.3520000000000003</v>
      </c>
      <c r="T62" s="15">
        <v>11.096</v>
      </c>
      <c r="U62" s="15">
        <v>90332.45</v>
      </c>
      <c r="V62" s="15">
        <v>150</v>
      </c>
    </row>
  </sheetData>
  <mergeCells count="1">
    <mergeCell ref="B1:V1"/>
  </mergeCells>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V26"/>
  <sheetViews>
    <sheetView zoomScale="85" zoomScaleNormal="85" workbookViewId="0">
      <selection activeCell="B1" sqref="B1:V1"/>
    </sheetView>
  </sheetViews>
  <sheetFormatPr defaultColWidth="16" defaultRowHeight="15" x14ac:dyDescent="0.25"/>
  <cols>
    <col min="1" max="1" width="22.7109375" style="18" customWidth="1"/>
    <col min="2" max="2" width="19.42578125" style="15" customWidth="1"/>
    <col min="3" max="3" width="17.5703125" style="15" customWidth="1"/>
    <col min="4" max="4" width="16" style="15"/>
    <col min="5" max="5" width="17.5703125" style="15" customWidth="1"/>
    <col min="6" max="6" width="17.28515625" style="15" customWidth="1"/>
    <col min="7" max="7" width="28.140625" style="15" customWidth="1"/>
    <col min="8" max="8" width="27.140625" style="15" customWidth="1"/>
    <col min="9" max="9" width="24.5703125" style="15" customWidth="1"/>
    <col min="10" max="10" width="16" style="15"/>
    <col min="11" max="11" width="24.5703125" style="15" customWidth="1"/>
    <col min="12" max="13" width="16" style="15"/>
    <col min="14" max="14" width="17.7109375" style="15" customWidth="1"/>
    <col min="15" max="15" width="18.85546875" style="15" customWidth="1"/>
    <col min="16" max="16" width="18" style="15" customWidth="1"/>
    <col min="17" max="17" width="16" style="15"/>
    <col min="18" max="18" width="19" style="15" customWidth="1"/>
    <col min="19" max="19" width="16" style="15"/>
    <col min="20" max="20" width="18.7109375" style="15" customWidth="1"/>
    <col min="21" max="21" width="16" style="15"/>
    <col min="22" max="22" width="18.42578125" style="15" customWidth="1"/>
    <col min="23" max="16384" width="16" style="15"/>
  </cols>
  <sheetData>
    <row r="1" spans="1:22" ht="38.25" customHeight="1" x14ac:dyDescent="0.25">
      <c r="A1" s="37" t="str">
        <f>HYPERLINK("#Contents!A1","Return to table of contents")</f>
        <v>Return to table of contents</v>
      </c>
      <c r="B1" s="47" t="s">
        <v>375</v>
      </c>
      <c r="C1" s="47"/>
      <c r="D1" s="47"/>
      <c r="E1" s="47"/>
      <c r="F1" s="47"/>
      <c r="G1" s="47"/>
      <c r="H1" s="47"/>
      <c r="I1" s="47"/>
      <c r="J1" s="47"/>
      <c r="K1" s="47"/>
      <c r="L1" s="47"/>
      <c r="M1" s="47"/>
      <c r="N1" s="47"/>
      <c r="O1" s="47"/>
      <c r="P1" s="47"/>
      <c r="Q1" s="47"/>
      <c r="R1" s="47"/>
      <c r="S1" s="47"/>
      <c r="T1" s="47"/>
      <c r="U1" s="47"/>
      <c r="V1" s="48"/>
    </row>
    <row r="2" spans="1:22" ht="30" x14ac:dyDescent="0.25">
      <c r="A2" s="19"/>
      <c r="B2" s="5" t="s">
        <v>120</v>
      </c>
      <c r="C2" s="5" t="s">
        <v>123</v>
      </c>
      <c r="D2" s="5" t="s">
        <v>126</v>
      </c>
      <c r="E2" s="5" t="s">
        <v>127</v>
      </c>
      <c r="F2" s="5" t="s">
        <v>128</v>
      </c>
      <c r="G2" s="5" t="s">
        <v>131</v>
      </c>
      <c r="H2" s="5" t="s">
        <v>134</v>
      </c>
      <c r="I2" s="5" t="s">
        <v>137</v>
      </c>
      <c r="J2" s="5" t="s">
        <v>140</v>
      </c>
      <c r="K2" s="5" t="s">
        <v>142</v>
      </c>
      <c r="L2" s="5" t="s">
        <v>145</v>
      </c>
      <c r="M2" s="5" t="s">
        <v>147</v>
      </c>
      <c r="N2" s="5" t="s">
        <v>149</v>
      </c>
      <c r="O2" s="5" t="s">
        <v>150</v>
      </c>
      <c r="P2" s="5" t="s">
        <v>151</v>
      </c>
      <c r="Q2" s="5" t="s">
        <v>152</v>
      </c>
      <c r="R2" s="5" t="s">
        <v>153</v>
      </c>
      <c r="S2" s="5" t="s">
        <v>154</v>
      </c>
      <c r="T2" s="5" t="s">
        <v>155</v>
      </c>
      <c r="U2" s="5" t="s">
        <v>156</v>
      </c>
      <c r="V2" s="5" t="s">
        <v>158</v>
      </c>
    </row>
    <row r="3" spans="1:22" x14ac:dyDescent="0.25">
      <c r="A3" s="19"/>
      <c r="B3" s="15" t="s">
        <v>336</v>
      </c>
      <c r="C3" s="15" t="s">
        <v>159</v>
      </c>
      <c r="D3" s="15" t="s">
        <v>160</v>
      </c>
      <c r="E3" s="15" t="s">
        <v>174</v>
      </c>
      <c r="F3" s="15" t="s">
        <v>162</v>
      </c>
      <c r="G3" s="15" t="s">
        <v>133</v>
      </c>
      <c r="H3" s="15" t="s">
        <v>136</v>
      </c>
      <c r="I3" s="15" t="s">
        <v>139</v>
      </c>
      <c r="J3" s="15" t="s">
        <v>330</v>
      </c>
      <c r="M3" s="15">
        <v>1.371</v>
      </c>
      <c r="N3" s="15">
        <v>1.0760000000000001</v>
      </c>
      <c r="O3" s="15">
        <v>4.4999999999999998E-2</v>
      </c>
      <c r="P3" s="15">
        <v>1.157</v>
      </c>
      <c r="Q3" s="15">
        <v>0.53</v>
      </c>
      <c r="R3" s="15">
        <v>2.0419999999999998</v>
      </c>
      <c r="S3" s="15">
        <v>5.2759999999999998</v>
      </c>
      <c r="T3" s="15">
        <v>10.222</v>
      </c>
      <c r="U3" s="15">
        <v>125178.711</v>
      </c>
      <c r="V3" s="15">
        <v>570</v>
      </c>
    </row>
    <row r="4" spans="1:22" x14ac:dyDescent="0.25">
      <c r="B4" s="15" t="s">
        <v>336</v>
      </c>
      <c r="C4" s="15" t="s">
        <v>159</v>
      </c>
      <c r="D4" s="15" t="s">
        <v>160</v>
      </c>
      <c r="E4" s="15" t="s">
        <v>175</v>
      </c>
      <c r="F4" s="15" t="s">
        <v>162</v>
      </c>
      <c r="G4" s="15" t="s">
        <v>133</v>
      </c>
      <c r="H4" s="15" t="s">
        <v>136</v>
      </c>
      <c r="I4" s="15" t="s">
        <v>139</v>
      </c>
      <c r="J4" s="15" t="s">
        <v>330</v>
      </c>
      <c r="M4" s="15">
        <v>2.468</v>
      </c>
      <c r="N4" s="15">
        <v>1.498</v>
      </c>
      <c r="O4" s="15">
        <v>6.3E-2</v>
      </c>
      <c r="P4" s="15">
        <v>2.2690000000000001</v>
      </c>
      <c r="Q4" s="15">
        <v>1.431</v>
      </c>
      <c r="R4" s="15">
        <v>3.4209999999999998</v>
      </c>
      <c r="S4" s="15">
        <v>7.1340000000000003</v>
      </c>
      <c r="T4" s="15">
        <v>8.468</v>
      </c>
      <c r="U4" s="15">
        <v>214999.66399999999</v>
      </c>
      <c r="V4" s="15">
        <v>560</v>
      </c>
    </row>
    <row r="5" spans="1:22" x14ac:dyDescent="0.25">
      <c r="B5" s="15" t="s">
        <v>336</v>
      </c>
      <c r="C5" s="15" t="s">
        <v>159</v>
      </c>
      <c r="D5" s="15" t="s">
        <v>160</v>
      </c>
      <c r="E5" s="15" t="s">
        <v>176</v>
      </c>
      <c r="F5" s="15" t="s">
        <v>162</v>
      </c>
      <c r="G5" s="15" t="s">
        <v>133</v>
      </c>
      <c r="H5" s="15" t="s">
        <v>136</v>
      </c>
      <c r="I5" s="15" t="s">
        <v>139</v>
      </c>
      <c r="J5" s="15" t="s">
        <v>330</v>
      </c>
      <c r="M5" s="15">
        <v>5.5419999999999998</v>
      </c>
      <c r="N5" s="15">
        <v>2.726</v>
      </c>
      <c r="O5" s="15">
        <v>0.11600000000000001</v>
      </c>
      <c r="P5" s="15">
        <v>5.4290000000000003</v>
      </c>
      <c r="Q5" s="15">
        <v>3.6840000000000002</v>
      </c>
      <c r="R5" s="15">
        <v>7.4909999999999997</v>
      </c>
      <c r="S5" s="15">
        <v>7.6740000000000004</v>
      </c>
      <c r="T5" s="15">
        <v>7.78</v>
      </c>
      <c r="U5" s="15">
        <v>442431.23499999999</v>
      </c>
      <c r="V5" s="15">
        <v>550</v>
      </c>
    </row>
    <row r="6" spans="1:22" x14ac:dyDescent="0.25">
      <c r="B6" s="15" t="s">
        <v>336</v>
      </c>
      <c r="C6" s="15" t="s">
        <v>159</v>
      </c>
      <c r="D6" s="15" t="s">
        <v>160</v>
      </c>
      <c r="E6" s="15" t="s">
        <v>177</v>
      </c>
      <c r="F6" s="15" t="s">
        <v>162</v>
      </c>
      <c r="G6" s="15" t="s">
        <v>133</v>
      </c>
      <c r="H6" s="15" t="s">
        <v>136</v>
      </c>
      <c r="I6" s="15" t="s">
        <v>139</v>
      </c>
      <c r="J6" s="15" t="s">
        <v>330</v>
      </c>
      <c r="M6" s="15">
        <v>7.2510000000000003</v>
      </c>
      <c r="N6" s="15">
        <v>3.3660000000000001</v>
      </c>
      <c r="O6" s="15">
        <v>0.14399999999999999</v>
      </c>
      <c r="P6" s="15">
        <v>7.3479999999999999</v>
      </c>
      <c r="Q6" s="15">
        <v>4.8419999999999996</v>
      </c>
      <c r="R6" s="15">
        <v>9.6989999999999998</v>
      </c>
      <c r="S6" s="15">
        <v>9.0589999999999993</v>
      </c>
      <c r="T6" s="15">
        <v>6.5510000000000002</v>
      </c>
      <c r="U6" s="15">
        <v>654160.64300000004</v>
      </c>
      <c r="V6" s="15">
        <v>550</v>
      </c>
    </row>
    <row r="7" spans="1:22" x14ac:dyDescent="0.25">
      <c r="B7" s="15" t="s">
        <v>336</v>
      </c>
      <c r="C7" s="15" t="s">
        <v>159</v>
      </c>
      <c r="D7" s="15" t="s">
        <v>160</v>
      </c>
      <c r="E7" s="15" t="s">
        <v>178</v>
      </c>
      <c r="F7" s="15" t="s">
        <v>162</v>
      </c>
      <c r="G7" s="15" t="s">
        <v>133</v>
      </c>
      <c r="H7" s="15" t="s">
        <v>136</v>
      </c>
      <c r="I7" s="15" t="s">
        <v>139</v>
      </c>
      <c r="J7" s="15" t="s">
        <v>330</v>
      </c>
      <c r="M7" s="15">
        <v>7.6319999999999997</v>
      </c>
      <c r="N7" s="15">
        <v>3.49</v>
      </c>
      <c r="O7" s="15">
        <v>0.14899999999999999</v>
      </c>
      <c r="P7" s="15">
        <v>7.702</v>
      </c>
      <c r="Q7" s="15">
        <v>5.2729999999999997</v>
      </c>
      <c r="R7" s="15">
        <v>9.9410000000000007</v>
      </c>
      <c r="S7" s="15">
        <v>12.83</v>
      </c>
      <c r="T7" s="15">
        <v>3.0489999999999999</v>
      </c>
      <c r="U7" s="15">
        <v>713183.06400000001</v>
      </c>
      <c r="V7" s="15">
        <v>550</v>
      </c>
    </row>
    <row r="8" spans="1:22" x14ac:dyDescent="0.25">
      <c r="B8" s="15" t="s">
        <v>336</v>
      </c>
      <c r="C8" s="15" t="s">
        <v>159</v>
      </c>
      <c r="D8" s="15" t="s">
        <v>160</v>
      </c>
      <c r="E8" s="15" t="s">
        <v>179</v>
      </c>
      <c r="F8" s="15" t="s">
        <v>162</v>
      </c>
      <c r="G8" s="15" t="s">
        <v>133</v>
      </c>
      <c r="H8" s="15" t="s">
        <v>136</v>
      </c>
      <c r="I8" s="15" t="s">
        <v>139</v>
      </c>
      <c r="J8" s="15" t="s">
        <v>330</v>
      </c>
      <c r="M8" s="15">
        <v>8.9320000000000004</v>
      </c>
      <c r="N8" s="15">
        <v>3.9359999999999999</v>
      </c>
      <c r="O8" s="15">
        <v>0.16900000000000001</v>
      </c>
      <c r="P8" s="15">
        <v>9.0340000000000007</v>
      </c>
      <c r="Q8" s="15">
        <v>6.3369999999999997</v>
      </c>
      <c r="R8" s="15">
        <v>11.782</v>
      </c>
      <c r="S8" s="15">
        <v>15.138</v>
      </c>
      <c r="T8" s="15">
        <v>1.7370000000000001</v>
      </c>
      <c r="U8" s="15">
        <v>846194.32700000005</v>
      </c>
      <c r="V8" s="15">
        <v>540</v>
      </c>
    </row>
    <row r="9" spans="1:22" x14ac:dyDescent="0.25">
      <c r="B9" s="15" t="s">
        <v>336</v>
      </c>
      <c r="C9" s="15" t="s">
        <v>159</v>
      </c>
      <c r="D9" s="15" t="s">
        <v>160</v>
      </c>
      <c r="E9" s="15" t="s">
        <v>180</v>
      </c>
      <c r="F9" s="15" t="s">
        <v>162</v>
      </c>
      <c r="G9" s="15" t="s">
        <v>133</v>
      </c>
      <c r="H9" s="15" t="s">
        <v>136</v>
      </c>
      <c r="I9" s="15" t="s">
        <v>139</v>
      </c>
      <c r="J9" s="15" t="s">
        <v>330</v>
      </c>
      <c r="M9" s="15">
        <v>8.1869999999999994</v>
      </c>
      <c r="N9" s="15">
        <v>3.8050000000000002</v>
      </c>
      <c r="O9" s="15">
        <v>0.16400000000000001</v>
      </c>
      <c r="P9" s="15">
        <v>8.3420000000000005</v>
      </c>
      <c r="Q9" s="15">
        <v>5.6479999999999997</v>
      </c>
      <c r="R9" s="15">
        <v>10.696</v>
      </c>
      <c r="S9" s="15">
        <v>18.207000000000001</v>
      </c>
      <c r="T9" s="15">
        <v>0.62</v>
      </c>
      <c r="U9" s="15">
        <v>788308.81400000001</v>
      </c>
      <c r="V9" s="15">
        <v>540</v>
      </c>
    </row>
    <row r="10" spans="1:22" x14ac:dyDescent="0.25">
      <c r="B10" s="15" t="s">
        <v>336</v>
      </c>
      <c r="C10" s="15" t="s">
        <v>159</v>
      </c>
      <c r="D10" s="15" t="s">
        <v>160</v>
      </c>
      <c r="E10" s="15" t="s">
        <v>181</v>
      </c>
      <c r="F10" s="15" t="s">
        <v>162</v>
      </c>
      <c r="G10" s="15" t="s">
        <v>133</v>
      </c>
      <c r="H10" s="15" t="s">
        <v>136</v>
      </c>
      <c r="I10" s="15" t="s">
        <v>139</v>
      </c>
      <c r="J10" s="15" t="s">
        <v>330</v>
      </c>
      <c r="M10" s="15">
        <v>8.0820000000000007</v>
      </c>
      <c r="N10" s="15">
        <v>3.6549999999999998</v>
      </c>
      <c r="O10" s="15">
        <v>0.157</v>
      </c>
      <c r="P10" s="15">
        <v>8.2240000000000002</v>
      </c>
      <c r="Q10" s="15">
        <v>5.5819999999999999</v>
      </c>
      <c r="R10" s="15">
        <v>10.635999999999999</v>
      </c>
      <c r="S10" s="15">
        <v>18.512</v>
      </c>
      <c r="T10" s="15">
        <v>0.53700000000000003</v>
      </c>
      <c r="U10" s="15">
        <v>699632.228</v>
      </c>
      <c r="V10" s="15">
        <v>540</v>
      </c>
    </row>
    <row r="11" spans="1:22" x14ac:dyDescent="0.25">
      <c r="B11" s="15" t="s">
        <v>336</v>
      </c>
      <c r="C11" s="15" t="s">
        <v>159</v>
      </c>
      <c r="D11" s="15" t="s">
        <v>160</v>
      </c>
      <c r="E11" s="15" t="s">
        <v>182</v>
      </c>
      <c r="F11" s="15" t="s">
        <v>162</v>
      </c>
      <c r="G11" s="15" t="s">
        <v>133</v>
      </c>
      <c r="H11" s="15" t="s">
        <v>136</v>
      </c>
      <c r="I11" s="15" t="s">
        <v>139</v>
      </c>
      <c r="J11" s="15" t="s">
        <v>330</v>
      </c>
      <c r="M11" s="15">
        <v>4.8940000000000001</v>
      </c>
      <c r="N11" s="15">
        <v>2.5819999999999999</v>
      </c>
      <c r="O11" s="15">
        <v>0.123</v>
      </c>
      <c r="P11" s="15">
        <v>4.95</v>
      </c>
      <c r="Q11" s="15">
        <v>3.214</v>
      </c>
      <c r="R11" s="15">
        <v>6.6509999999999998</v>
      </c>
      <c r="S11" s="15">
        <v>15.531000000000001</v>
      </c>
      <c r="T11" s="15">
        <v>1.385</v>
      </c>
      <c r="U11" s="15">
        <v>457762.109</v>
      </c>
      <c r="V11" s="15">
        <v>440</v>
      </c>
    </row>
    <row r="12" spans="1:22" x14ac:dyDescent="0.25">
      <c r="B12" s="15" t="s">
        <v>336</v>
      </c>
      <c r="C12" s="15" t="s">
        <v>159</v>
      </c>
      <c r="D12" s="15" t="s">
        <v>160</v>
      </c>
      <c r="E12" s="15" t="s">
        <v>183</v>
      </c>
      <c r="F12" s="15" t="s">
        <v>162</v>
      </c>
      <c r="G12" s="15" t="s">
        <v>133</v>
      </c>
      <c r="H12" s="15" t="s">
        <v>136</v>
      </c>
      <c r="I12" s="15" t="s">
        <v>139</v>
      </c>
      <c r="J12" s="15" t="s">
        <v>330</v>
      </c>
      <c r="M12" s="15">
        <v>3.1789999999999998</v>
      </c>
      <c r="N12" s="15">
        <v>1.7669999999999999</v>
      </c>
      <c r="O12" s="15">
        <v>0.32300000000000001</v>
      </c>
      <c r="P12" s="15">
        <v>2.7559999999999998</v>
      </c>
      <c r="Q12" s="15">
        <v>2.3119999999999998</v>
      </c>
      <c r="R12" s="15">
        <v>4.0010000000000003</v>
      </c>
      <c r="S12" s="15">
        <v>12.832000000000001</v>
      </c>
      <c r="T12" s="15">
        <v>2.907</v>
      </c>
      <c r="U12" s="15">
        <v>259437.00599999999</v>
      </c>
      <c r="V12" s="15">
        <v>30</v>
      </c>
    </row>
    <row r="13" spans="1:22" x14ac:dyDescent="0.25">
      <c r="B13" s="15" t="s">
        <v>336</v>
      </c>
      <c r="C13" s="15" t="s">
        <v>159</v>
      </c>
      <c r="D13" s="15" t="s">
        <v>160</v>
      </c>
      <c r="E13" s="15" t="s">
        <v>184</v>
      </c>
      <c r="F13" s="15" t="s">
        <v>162</v>
      </c>
      <c r="G13" s="15" t="s">
        <v>133</v>
      </c>
      <c r="H13" s="15" t="s">
        <v>136</v>
      </c>
      <c r="I13" s="15" t="s">
        <v>139</v>
      </c>
      <c r="J13" s="15" t="s">
        <v>330</v>
      </c>
      <c r="M13" s="15">
        <v>1.133</v>
      </c>
      <c r="N13" s="15">
        <v>0.88700000000000001</v>
      </c>
      <c r="O13" s="15">
        <v>6.6000000000000003E-2</v>
      </c>
      <c r="P13" s="15">
        <v>0.95399999999999996</v>
      </c>
      <c r="Q13" s="15">
        <v>0.47299999999999998</v>
      </c>
      <c r="R13" s="15">
        <v>1.544</v>
      </c>
      <c r="S13" s="15">
        <v>9.1010000000000009</v>
      </c>
      <c r="T13" s="15">
        <v>6.4409999999999998</v>
      </c>
      <c r="U13" s="15">
        <v>120584.367</v>
      </c>
      <c r="V13" s="15">
        <v>180</v>
      </c>
    </row>
    <row r="14" spans="1:22" x14ac:dyDescent="0.25">
      <c r="B14" s="15" t="s">
        <v>336</v>
      </c>
      <c r="C14" s="15" t="s">
        <v>159</v>
      </c>
      <c r="D14" s="15" t="s">
        <v>160</v>
      </c>
      <c r="E14" s="15" t="s">
        <v>185</v>
      </c>
      <c r="F14" s="15" t="s">
        <v>162</v>
      </c>
      <c r="G14" s="15" t="s">
        <v>133</v>
      </c>
      <c r="H14" s="15" t="s">
        <v>136</v>
      </c>
      <c r="I14" s="15" t="s">
        <v>139</v>
      </c>
      <c r="J14" s="15" t="s">
        <v>330</v>
      </c>
      <c r="M14" s="15">
        <v>0.90300000000000002</v>
      </c>
      <c r="N14" s="15">
        <v>0.86399999999999999</v>
      </c>
      <c r="O14" s="15">
        <v>0.04</v>
      </c>
      <c r="P14" s="15">
        <v>0.66900000000000004</v>
      </c>
      <c r="Q14" s="15">
        <v>0.26200000000000001</v>
      </c>
      <c r="R14" s="15">
        <v>1.3089999999999999</v>
      </c>
      <c r="S14" s="15">
        <v>4.3470000000000004</v>
      </c>
      <c r="T14" s="15">
        <v>11.1</v>
      </c>
      <c r="U14" s="15">
        <v>89326.870999999999</v>
      </c>
      <c r="V14" s="15">
        <v>460</v>
      </c>
    </row>
    <row r="15" spans="1:22" x14ac:dyDescent="0.25">
      <c r="B15" s="15" t="s">
        <v>122</v>
      </c>
      <c r="C15" s="15" t="s">
        <v>159</v>
      </c>
      <c r="D15" s="15" t="s">
        <v>160</v>
      </c>
      <c r="E15" s="15" t="s">
        <v>174</v>
      </c>
      <c r="F15" s="15" t="s">
        <v>162</v>
      </c>
      <c r="G15" s="15" t="s">
        <v>133</v>
      </c>
      <c r="H15" s="15" t="s">
        <v>136</v>
      </c>
      <c r="I15" s="15" t="s">
        <v>139</v>
      </c>
      <c r="J15" s="15" t="s">
        <v>330</v>
      </c>
      <c r="M15" s="15">
        <v>10.590999999999999</v>
      </c>
      <c r="N15" s="15">
        <v>7.97</v>
      </c>
      <c r="O15" s="15">
        <v>0.33400000000000002</v>
      </c>
      <c r="P15" s="15">
        <v>8.6820000000000004</v>
      </c>
      <c r="Q15" s="15">
        <v>5.7389999999999999</v>
      </c>
      <c r="R15" s="15">
        <v>12.548</v>
      </c>
      <c r="S15" s="15">
        <v>5.2759999999999998</v>
      </c>
      <c r="T15" s="15">
        <v>10.222</v>
      </c>
      <c r="U15" s="15">
        <v>125178.711</v>
      </c>
      <c r="V15" s="15">
        <v>570</v>
      </c>
    </row>
    <row r="16" spans="1:22" x14ac:dyDescent="0.25">
      <c r="B16" s="15" t="s">
        <v>122</v>
      </c>
      <c r="C16" s="15" t="s">
        <v>159</v>
      </c>
      <c r="D16" s="15" t="s">
        <v>160</v>
      </c>
      <c r="E16" s="15" t="s">
        <v>175</v>
      </c>
      <c r="F16" s="15" t="s">
        <v>162</v>
      </c>
      <c r="G16" s="15" t="s">
        <v>133</v>
      </c>
      <c r="H16" s="15" t="s">
        <v>136</v>
      </c>
      <c r="I16" s="15" t="s">
        <v>139</v>
      </c>
      <c r="J16" s="15" t="s">
        <v>330</v>
      </c>
      <c r="M16" s="15">
        <v>9.266</v>
      </c>
      <c r="N16" s="15">
        <v>7.0949999999999998</v>
      </c>
      <c r="O16" s="15">
        <v>0.3</v>
      </c>
      <c r="P16" s="15">
        <v>7.6420000000000003</v>
      </c>
      <c r="Q16" s="15">
        <v>5.024</v>
      </c>
      <c r="R16" s="15">
        <v>11.015000000000001</v>
      </c>
      <c r="S16" s="15">
        <v>7.1340000000000003</v>
      </c>
      <c r="T16" s="15">
        <v>8.468</v>
      </c>
      <c r="U16" s="15">
        <v>214999.66399999999</v>
      </c>
      <c r="V16" s="15">
        <v>560</v>
      </c>
    </row>
    <row r="17" spans="2:22" x14ac:dyDescent="0.25">
      <c r="B17" s="15" t="s">
        <v>122</v>
      </c>
      <c r="C17" s="15" t="s">
        <v>159</v>
      </c>
      <c r="D17" s="15" t="s">
        <v>160</v>
      </c>
      <c r="E17" s="15" t="s">
        <v>176</v>
      </c>
      <c r="F17" s="15" t="s">
        <v>162</v>
      </c>
      <c r="G17" s="15" t="s">
        <v>133</v>
      </c>
      <c r="H17" s="15" t="s">
        <v>136</v>
      </c>
      <c r="I17" s="15" t="s">
        <v>139</v>
      </c>
      <c r="J17" s="15" t="s">
        <v>330</v>
      </c>
      <c r="M17" s="15">
        <v>7.6840000000000002</v>
      </c>
      <c r="N17" s="15">
        <v>6.0570000000000004</v>
      </c>
      <c r="O17" s="15">
        <v>0.25800000000000001</v>
      </c>
      <c r="P17" s="15">
        <v>5.992</v>
      </c>
      <c r="Q17" s="15">
        <v>4.0570000000000004</v>
      </c>
      <c r="R17" s="15">
        <v>9.0540000000000003</v>
      </c>
      <c r="S17" s="15">
        <v>7.6740000000000004</v>
      </c>
      <c r="T17" s="15">
        <v>7.78</v>
      </c>
      <c r="U17" s="15">
        <v>442431.23499999999</v>
      </c>
      <c r="V17" s="15">
        <v>550</v>
      </c>
    </row>
    <row r="18" spans="2:22" x14ac:dyDescent="0.25">
      <c r="B18" s="15" t="s">
        <v>122</v>
      </c>
      <c r="C18" s="15" t="s">
        <v>159</v>
      </c>
      <c r="D18" s="15" t="s">
        <v>160</v>
      </c>
      <c r="E18" s="15" t="s">
        <v>177</v>
      </c>
      <c r="F18" s="15" t="s">
        <v>162</v>
      </c>
      <c r="G18" s="15" t="s">
        <v>133</v>
      </c>
      <c r="H18" s="15" t="s">
        <v>136</v>
      </c>
      <c r="I18" s="15" t="s">
        <v>139</v>
      </c>
      <c r="J18" s="15" t="s">
        <v>330</v>
      </c>
      <c r="M18" s="15">
        <v>6.2709999999999999</v>
      </c>
      <c r="N18" s="15">
        <v>4.915</v>
      </c>
      <c r="O18" s="15">
        <v>0.21</v>
      </c>
      <c r="P18" s="15">
        <v>5.1420000000000003</v>
      </c>
      <c r="Q18" s="15">
        <v>3.3140000000000001</v>
      </c>
      <c r="R18" s="15">
        <v>7.6280000000000001</v>
      </c>
      <c r="S18" s="15">
        <v>9.0589999999999993</v>
      </c>
      <c r="T18" s="15">
        <v>6.5510000000000002</v>
      </c>
      <c r="U18" s="15">
        <v>654160.64300000004</v>
      </c>
      <c r="V18" s="15">
        <v>550</v>
      </c>
    </row>
    <row r="19" spans="2:22" x14ac:dyDescent="0.25">
      <c r="B19" s="15" t="s">
        <v>122</v>
      </c>
      <c r="C19" s="15" t="s">
        <v>159</v>
      </c>
      <c r="D19" s="15" t="s">
        <v>160</v>
      </c>
      <c r="E19" s="15" t="s">
        <v>178</v>
      </c>
      <c r="F19" s="15" t="s">
        <v>162</v>
      </c>
      <c r="G19" s="15" t="s">
        <v>133</v>
      </c>
      <c r="H19" s="15" t="s">
        <v>136</v>
      </c>
      <c r="I19" s="15" t="s">
        <v>139</v>
      </c>
      <c r="J19" s="15" t="s">
        <v>330</v>
      </c>
      <c r="M19" s="15">
        <v>5.2569999999999997</v>
      </c>
      <c r="N19" s="15">
        <v>3.8330000000000002</v>
      </c>
      <c r="O19" s="15">
        <v>0.16300000000000001</v>
      </c>
      <c r="P19" s="15">
        <v>4.2709999999999999</v>
      </c>
      <c r="Q19" s="15">
        <v>2.7509999999999999</v>
      </c>
      <c r="R19" s="15">
        <v>6.62</v>
      </c>
      <c r="S19" s="15">
        <v>12.83</v>
      </c>
      <c r="T19" s="15">
        <v>3.0489999999999999</v>
      </c>
      <c r="U19" s="15">
        <v>713183.06400000001</v>
      </c>
      <c r="V19" s="15">
        <v>550</v>
      </c>
    </row>
    <row r="20" spans="2:22" x14ac:dyDescent="0.25">
      <c r="B20" s="15" t="s">
        <v>122</v>
      </c>
      <c r="C20" s="15" t="s">
        <v>159</v>
      </c>
      <c r="D20" s="15" t="s">
        <v>160</v>
      </c>
      <c r="E20" s="15" t="s">
        <v>179</v>
      </c>
      <c r="F20" s="15" t="s">
        <v>162</v>
      </c>
      <c r="G20" s="15" t="s">
        <v>133</v>
      </c>
      <c r="H20" s="15" t="s">
        <v>136</v>
      </c>
      <c r="I20" s="15" t="s">
        <v>139</v>
      </c>
      <c r="J20" s="15" t="s">
        <v>330</v>
      </c>
      <c r="M20" s="15">
        <v>4.97</v>
      </c>
      <c r="N20" s="15">
        <v>3.8780000000000001</v>
      </c>
      <c r="O20" s="15">
        <v>0.16700000000000001</v>
      </c>
      <c r="P20" s="15">
        <v>3.88</v>
      </c>
      <c r="Q20" s="15">
        <v>2.52</v>
      </c>
      <c r="R20" s="15">
        <v>6.0960000000000001</v>
      </c>
      <c r="S20" s="15">
        <v>15.138</v>
      </c>
      <c r="T20" s="15">
        <v>1.7370000000000001</v>
      </c>
      <c r="U20" s="15">
        <v>846194.32700000005</v>
      </c>
      <c r="V20" s="15">
        <v>540</v>
      </c>
    </row>
    <row r="21" spans="2:22" x14ac:dyDescent="0.25">
      <c r="B21" s="15" t="s">
        <v>122</v>
      </c>
      <c r="C21" s="15" t="s">
        <v>159</v>
      </c>
      <c r="D21" s="15" t="s">
        <v>160</v>
      </c>
      <c r="E21" s="15" t="s">
        <v>180</v>
      </c>
      <c r="F21" s="15" t="s">
        <v>162</v>
      </c>
      <c r="G21" s="15" t="s">
        <v>133</v>
      </c>
      <c r="H21" s="15" t="s">
        <v>136</v>
      </c>
      <c r="I21" s="15" t="s">
        <v>139</v>
      </c>
      <c r="J21" s="15" t="s">
        <v>330</v>
      </c>
      <c r="M21" s="15">
        <v>4.883</v>
      </c>
      <c r="N21" s="15">
        <v>3.5419999999999998</v>
      </c>
      <c r="O21" s="15">
        <v>0.152</v>
      </c>
      <c r="P21" s="15">
        <v>3.8740000000000001</v>
      </c>
      <c r="Q21" s="15">
        <v>2.5790000000000002</v>
      </c>
      <c r="R21" s="15">
        <v>5.9630000000000001</v>
      </c>
      <c r="S21" s="15">
        <v>18.207000000000001</v>
      </c>
      <c r="T21" s="15">
        <v>0.62</v>
      </c>
      <c r="U21" s="15">
        <v>788308.81400000001</v>
      </c>
      <c r="V21" s="15">
        <v>540</v>
      </c>
    </row>
    <row r="22" spans="2:22" x14ac:dyDescent="0.25">
      <c r="B22" s="15" t="s">
        <v>122</v>
      </c>
      <c r="C22" s="15" t="s">
        <v>159</v>
      </c>
      <c r="D22" s="15" t="s">
        <v>160</v>
      </c>
      <c r="E22" s="15" t="s">
        <v>181</v>
      </c>
      <c r="F22" s="15" t="s">
        <v>162</v>
      </c>
      <c r="G22" s="15" t="s">
        <v>133</v>
      </c>
      <c r="H22" s="15" t="s">
        <v>136</v>
      </c>
      <c r="I22" s="15" t="s">
        <v>139</v>
      </c>
      <c r="J22" s="15" t="s">
        <v>330</v>
      </c>
      <c r="M22" s="15">
        <v>4.9450000000000003</v>
      </c>
      <c r="N22" s="15">
        <v>3.3959999999999999</v>
      </c>
      <c r="O22" s="15">
        <v>0.14599999999999999</v>
      </c>
      <c r="P22" s="15">
        <v>4.1710000000000003</v>
      </c>
      <c r="Q22" s="15">
        <v>2.7</v>
      </c>
      <c r="R22" s="15">
        <v>6.0750000000000002</v>
      </c>
      <c r="S22" s="15">
        <v>18.512</v>
      </c>
      <c r="T22" s="15">
        <v>0.53700000000000003</v>
      </c>
      <c r="U22" s="15">
        <v>699632.228</v>
      </c>
      <c r="V22" s="15">
        <v>540</v>
      </c>
    </row>
    <row r="23" spans="2:22" x14ac:dyDescent="0.25">
      <c r="B23" s="15" t="s">
        <v>122</v>
      </c>
      <c r="C23" s="15" t="s">
        <v>159</v>
      </c>
      <c r="D23" s="15" t="s">
        <v>160</v>
      </c>
      <c r="E23" s="15" t="s">
        <v>182</v>
      </c>
      <c r="F23" s="15" t="s">
        <v>162</v>
      </c>
      <c r="G23" s="15" t="s">
        <v>133</v>
      </c>
      <c r="H23" s="15" t="s">
        <v>136</v>
      </c>
      <c r="I23" s="15" t="s">
        <v>139</v>
      </c>
      <c r="J23" s="15" t="s">
        <v>330</v>
      </c>
      <c r="M23" s="15">
        <v>5.8550000000000004</v>
      </c>
      <c r="N23" s="15">
        <v>4.1379999999999999</v>
      </c>
      <c r="O23" s="15">
        <v>0.19700000000000001</v>
      </c>
      <c r="P23" s="15">
        <v>4.7969999999999997</v>
      </c>
      <c r="Q23" s="15">
        <v>3.2290000000000001</v>
      </c>
      <c r="R23" s="15">
        <v>7.2169999999999996</v>
      </c>
      <c r="S23" s="15">
        <v>15.531000000000001</v>
      </c>
      <c r="T23" s="15">
        <v>1.385</v>
      </c>
      <c r="U23" s="15">
        <v>457762.109</v>
      </c>
      <c r="V23" s="15">
        <v>440</v>
      </c>
    </row>
    <row r="24" spans="2:22" x14ac:dyDescent="0.25">
      <c r="B24" s="15" t="s">
        <v>122</v>
      </c>
      <c r="C24" s="15" t="s">
        <v>159</v>
      </c>
      <c r="D24" s="15" t="s">
        <v>160</v>
      </c>
      <c r="E24" s="15" t="s">
        <v>183</v>
      </c>
      <c r="F24" s="15" t="s">
        <v>162</v>
      </c>
      <c r="G24" s="15" t="s">
        <v>133</v>
      </c>
      <c r="H24" s="15" t="s">
        <v>136</v>
      </c>
      <c r="I24" s="15" t="s">
        <v>139</v>
      </c>
      <c r="J24" s="15" t="s">
        <v>330</v>
      </c>
      <c r="M24" s="15">
        <v>7.3079999999999998</v>
      </c>
      <c r="N24" s="15">
        <v>3.774</v>
      </c>
      <c r="O24" s="15">
        <v>0.68899999999999995</v>
      </c>
      <c r="P24" s="15">
        <v>5.9489999999999998</v>
      </c>
      <c r="Q24" s="15">
        <v>4.7240000000000002</v>
      </c>
      <c r="R24" s="15">
        <v>10.125999999999999</v>
      </c>
      <c r="S24" s="15">
        <v>12.832000000000001</v>
      </c>
      <c r="T24" s="15">
        <v>2.907</v>
      </c>
      <c r="U24" s="15">
        <v>259437.00599999999</v>
      </c>
      <c r="V24" s="15">
        <v>30</v>
      </c>
    </row>
    <row r="25" spans="2:22" x14ac:dyDescent="0.25">
      <c r="B25" s="15" t="s">
        <v>122</v>
      </c>
      <c r="C25" s="15" t="s">
        <v>159</v>
      </c>
      <c r="D25" s="15" t="s">
        <v>160</v>
      </c>
      <c r="E25" s="15" t="s">
        <v>184</v>
      </c>
      <c r="F25" s="15" t="s">
        <v>162</v>
      </c>
      <c r="G25" s="15" t="s">
        <v>133</v>
      </c>
      <c r="H25" s="15" t="s">
        <v>136</v>
      </c>
      <c r="I25" s="15" t="s">
        <v>139</v>
      </c>
      <c r="J25" s="15" t="s">
        <v>330</v>
      </c>
      <c r="M25" s="15">
        <v>9.5399999999999991</v>
      </c>
      <c r="N25" s="15">
        <v>6.4059999999999997</v>
      </c>
      <c r="O25" s="15">
        <v>0.47699999999999998</v>
      </c>
      <c r="P25" s="15">
        <v>7.827</v>
      </c>
      <c r="Q25" s="15">
        <v>5.4130000000000003</v>
      </c>
      <c r="R25" s="15">
        <v>12.257</v>
      </c>
      <c r="S25" s="15">
        <v>9.1010000000000009</v>
      </c>
      <c r="T25" s="15">
        <v>6.4409999999999998</v>
      </c>
      <c r="U25" s="15">
        <v>120584.367</v>
      </c>
      <c r="V25" s="15">
        <v>180</v>
      </c>
    </row>
    <row r="26" spans="2:22" x14ac:dyDescent="0.25">
      <c r="B26" s="15" t="s">
        <v>122</v>
      </c>
      <c r="C26" s="15" t="s">
        <v>159</v>
      </c>
      <c r="D26" s="15" t="s">
        <v>160</v>
      </c>
      <c r="E26" s="15" t="s">
        <v>185</v>
      </c>
      <c r="F26" s="15" t="s">
        <v>162</v>
      </c>
      <c r="G26" s="15" t="s">
        <v>133</v>
      </c>
      <c r="H26" s="15" t="s">
        <v>136</v>
      </c>
      <c r="I26" s="15" t="s">
        <v>139</v>
      </c>
      <c r="J26" s="15" t="s">
        <v>330</v>
      </c>
      <c r="M26" s="15">
        <v>10.930999999999999</v>
      </c>
      <c r="N26" s="15">
        <v>8.2799999999999994</v>
      </c>
      <c r="O26" s="15">
        <v>0.38600000000000001</v>
      </c>
      <c r="P26" s="15">
        <v>8.891</v>
      </c>
      <c r="Q26" s="15">
        <v>5.5869999999999997</v>
      </c>
      <c r="R26" s="15">
        <v>13.178000000000001</v>
      </c>
      <c r="S26" s="15">
        <v>4.3470000000000004</v>
      </c>
      <c r="T26" s="15">
        <v>11.1</v>
      </c>
      <c r="U26" s="15">
        <v>89326.870999999999</v>
      </c>
      <c r="V26" s="15">
        <v>460</v>
      </c>
    </row>
  </sheetData>
  <mergeCells count="1">
    <mergeCell ref="B1:V1"/>
  </mergeCells>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V50"/>
  <sheetViews>
    <sheetView zoomScale="85" zoomScaleNormal="85" workbookViewId="0">
      <selection activeCell="B1" sqref="B1:V1"/>
    </sheetView>
  </sheetViews>
  <sheetFormatPr defaultColWidth="16" defaultRowHeight="15" x14ac:dyDescent="0.25"/>
  <cols>
    <col min="1" max="1" width="22.7109375" style="18" customWidth="1"/>
    <col min="2" max="2" width="19.42578125" style="15" customWidth="1"/>
    <col min="3" max="3" width="17.5703125" style="15" customWidth="1"/>
    <col min="4" max="4" width="16" style="15"/>
    <col min="5" max="5" width="17.5703125" style="15" customWidth="1"/>
    <col min="6" max="6" width="17.28515625" style="15" customWidth="1"/>
    <col min="7" max="7" width="28.140625" style="15" customWidth="1"/>
    <col min="8" max="8" width="27.140625" style="15" customWidth="1"/>
    <col min="9" max="9" width="24.5703125" style="15" customWidth="1"/>
    <col min="10" max="10" width="16" style="15"/>
    <col min="11" max="11" width="24.5703125" style="15" customWidth="1"/>
    <col min="12" max="13" width="16" style="15"/>
    <col min="14" max="14" width="17.7109375" style="15" customWidth="1"/>
    <col min="15" max="15" width="18.85546875" style="15" customWidth="1"/>
    <col min="16" max="16" width="18" style="15" customWidth="1"/>
    <col min="17" max="17" width="16" style="15"/>
    <col min="18" max="18" width="19" style="15" customWidth="1"/>
    <col min="19" max="19" width="16" style="15"/>
    <col min="20" max="20" width="18.7109375" style="15" customWidth="1"/>
    <col min="21" max="21" width="16" style="15"/>
    <col min="22" max="22" width="18.42578125" style="15" customWidth="1"/>
    <col min="23" max="16384" width="16" style="15"/>
  </cols>
  <sheetData>
    <row r="1" spans="1:22" ht="38.25" customHeight="1" x14ac:dyDescent="0.25">
      <c r="A1" s="37" t="str">
        <f>HYPERLINK("#Contents!A1","Return to table of contents")</f>
        <v>Return to table of contents</v>
      </c>
      <c r="B1" s="47" t="s">
        <v>376</v>
      </c>
      <c r="C1" s="47"/>
      <c r="D1" s="47"/>
      <c r="E1" s="47"/>
      <c r="F1" s="47"/>
      <c r="G1" s="47"/>
      <c r="H1" s="47"/>
      <c r="I1" s="47"/>
      <c r="J1" s="47"/>
      <c r="K1" s="47"/>
      <c r="L1" s="47"/>
      <c r="M1" s="47"/>
      <c r="N1" s="47"/>
      <c r="O1" s="47"/>
      <c r="P1" s="47"/>
      <c r="Q1" s="47"/>
      <c r="R1" s="47"/>
      <c r="S1" s="47"/>
      <c r="T1" s="47"/>
      <c r="U1" s="47"/>
      <c r="V1" s="48"/>
    </row>
    <row r="2" spans="1:22" ht="30" x14ac:dyDescent="0.25">
      <c r="A2" s="19"/>
      <c r="B2" s="5" t="s">
        <v>120</v>
      </c>
      <c r="C2" s="5" t="s">
        <v>123</v>
      </c>
      <c r="D2" s="5" t="s">
        <v>126</v>
      </c>
      <c r="E2" s="5" t="s">
        <v>127</v>
      </c>
      <c r="F2" s="5" t="s">
        <v>128</v>
      </c>
      <c r="G2" s="5" t="s">
        <v>131</v>
      </c>
      <c r="H2" s="5" t="s">
        <v>134</v>
      </c>
      <c r="I2" s="5" t="s">
        <v>137</v>
      </c>
      <c r="J2" s="5" t="s">
        <v>140</v>
      </c>
      <c r="K2" s="5" t="s">
        <v>142</v>
      </c>
      <c r="L2" s="5" t="s">
        <v>145</v>
      </c>
      <c r="M2" s="5" t="s">
        <v>147</v>
      </c>
      <c r="N2" s="5" t="s">
        <v>149</v>
      </c>
      <c r="O2" s="5" t="s">
        <v>150</v>
      </c>
      <c r="P2" s="5" t="s">
        <v>151</v>
      </c>
      <c r="Q2" s="5" t="s">
        <v>152</v>
      </c>
      <c r="R2" s="5" t="s">
        <v>153</v>
      </c>
      <c r="S2" s="5" t="s">
        <v>154</v>
      </c>
      <c r="T2" s="5" t="s">
        <v>155</v>
      </c>
      <c r="U2" s="5" t="s">
        <v>156</v>
      </c>
      <c r="V2" s="5" t="s">
        <v>158</v>
      </c>
    </row>
    <row r="3" spans="1:22" x14ac:dyDescent="0.25">
      <c r="A3" s="19"/>
      <c r="B3" s="15" t="s">
        <v>136</v>
      </c>
      <c r="C3" s="15" t="s">
        <v>207</v>
      </c>
      <c r="D3" s="15" t="s">
        <v>208</v>
      </c>
      <c r="E3" s="15">
        <v>2022</v>
      </c>
      <c r="F3" s="15" t="s">
        <v>162</v>
      </c>
      <c r="G3" s="15" t="s">
        <v>133</v>
      </c>
      <c r="H3" s="15" t="s">
        <v>136</v>
      </c>
      <c r="I3" s="15" t="s">
        <v>139</v>
      </c>
      <c r="J3" s="15" t="s">
        <v>141</v>
      </c>
      <c r="M3" s="15">
        <v>0.35699999999999998</v>
      </c>
      <c r="N3" s="15">
        <v>0.58199999999999996</v>
      </c>
      <c r="O3" s="15">
        <v>7.0000000000000001E-3</v>
      </c>
      <c r="P3" s="15">
        <v>0.13600000000000001</v>
      </c>
      <c r="Q3" s="15">
        <v>3.5000000000000003E-2</v>
      </c>
      <c r="R3" s="15">
        <v>0.42</v>
      </c>
      <c r="S3" s="15">
        <v>9.8940000000000001</v>
      </c>
      <c r="U3" s="15">
        <v>0</v>
      </c>
      <c r="V3" s="15">
        <v>6160</v>
      </c>
    </row>
    <row r="4" spans="1:22" x14ac:dyDescent="0.25">
      <c r="B4" s="15" t="s">
        <v>136</v>
      </c>
      <c r="C4" s="15" t="s">
        <v>207</v>
      </c>
      <c r="D4" s="15" t="s">
        <v>209</v>
      </c>
      <c r="E4" s="15">
        <v>2022</v>
      </c>
      <c r="F4" s="15" t="s">
        <v>162</v>
      </c>
      <c r="G4" s="15" t="s">
        <v>133</v>
      </c>
      <c r="H4" s="15" t="s">
        <v>136</v>
      </c>
      <c r="I4" s="15" t="s">
        <v>139</v>
      </c>
      <c r="J4" s="15" t="s">
        <v>141</v>
      </c>
      <c r="M4" s="15">
        <v>0.29799999999999999</v>
      </c>
      <c r="N4" s="15">
        <v>0.53</v>
      </c>
      <c r="O4" s="15">
        <v>7.0000000000000001E-3</v>
      </c>
      <c r="P4" s="15">
        <v>0.10100000000000001</v>
      </c>
      <c r="Q4" s="15">
        <v>2.3E-2</v>
      </c>
      <c r="R4" s="15">
        <v>0.314</v>
      </c>
      <c r="S4" s="15">
        <v>9.8849999999999998</v>
      </c>
      <c r="U4" s="15">
        <v>0</v>
      </c>
      <c r="V4" s="15">
        <v>6160</v>
      </c>
    </row>
    <row r="5" spans="1:22" x14ac:dyDescent="0.25">
      <c r="B5" s="15" t="s">
        <v>136</v>
      </c>
      <c r="C5" s="15" t="s">
        <v>207</v>
      </c>
      <c r="D5" s="15" t="s">
        <v>210</v>
      </c>
      <c r="E5" s="15">
        <v>2022</v>
      </c>
      <c r="F5" s="15" t="s">
        <v>162</v>
      </c>
      <c r="G5" s="15" t="s">
        <v>133</v>
      </c>
      <c r="H5" s="15" t="s">
        <v>136</v>
      </c>
      <c r="I5" s="15" t="s">
        <v>139</v>
      </c>
      <c r="J5" s="15" t="s">
        <v>141</v>
      </c>
      <c r="M5" s="15">
        <v>0.27</v>
      </c>
      <c r="N5" s="15">
        <v>0.50700000000000001</v>
      </c>
      <c r="O5" s="15">
        <v>6.0000000000000001E-3</v>
      </c>
      <c r="P5" s="15">
        <v>8.4000000000000005E-2</v>
      </c>
      <c r="Q5" s="15">
        <v>1.6E-2</v>
      </c>
      <c r="R5" s="15">
        <v>0.26700000000000002</v>
      </c>
      <c r="S5" s="15">
        <v>9.6129999999999995</v>
      </c>
      <c r="U5" s="15">
        <v>0</v>
      </c>
      <c r="V5" s="15">
        <v>6110</v>
      </c>
    </row>
    <row r="6" spans="1:22" x14ac:dyDescent="0.25">
      <c r="B6" s="15" t="s">
        <v>136</v>
      </c>
      <c r="C6" s="15" t="s">
        <v>207</v>
      </c>
      <c r="D6" s="15" t="s">
        <v>211</v>
      </c>
      <c r="E6" s="15">
        <v>2022</v>
      </c>
      <c r="F6" s="15" t="s">
        <v>162</v>
      </c>
      <c r="G6" s="15" t="s">
        <v>133</v>
      </c>
      <c r="H6" s="15" t="s">
        <v>136</v>
      </c>
      <c r="I6" s="15" t="s">
        <v>139</v>
      </c>
      <c r="J6" s="15" t="s">
        <v>141</v>
      </c>
      <c r="M6" s="15">
        <v>0.26</v>
      </c>
      <c r="N6" s="15">
        <v>0.504</v>
      </c>
      <c r="O6" s="15">
        <v>6.0000000000000001E-3</v>
      </c>
      <c r="P6" s="15">
        <v>7.6999999999999999E-2</v>
      </c>
      <c r="Q6" s="15">
        <v>1.2E-2</v>
      </c>
      <c r="R6" s="15">
        <v>0.254</v>
      </c>
      <c r="S6" s="15">
        <v>9.6189999999999998</v>
      </c>
      <c r="U6" s="15">
        <v>0</v>
      </c>
      <c r="V6" s="15">
        <v>6190</v>
      </c>
    </row>
    <row r="7" spans="1:22" x14ac:dyDescent="0.25">
      <c r="B7" s="15" t="s">
        <v>136</v>
      </c>
      <c r="C7" s="15" t="s">
        <v>207</v>
      </c>
      <c r="D7" s="15" t="s">
        <v>212</v>
      </c>
      <c r="E7" s="15">
        <v>2022</v>
      </c>
      <c r="F7" s="15" t="s">
        <v>162</v>
      </c>
      <c r="G7" s="15" t="s">
        <v>133</v>
      </c>
      <c r="H7" s="15" t="s">
        <v>136</v>
      </c>
      <c r="I7" s="15" t="s">
        <v>139</v>
      </c>
      <c r="J7" s="15" t="s">
        <v>141</v>
      </c>
      <c r="M7" s="15">
        <v>0.254</v>
      </c>
      <c r="N7" s="15">
        <v>0.49199999999999999</v>
      </c>
      <c r="O7" s="15">
        <v>6.0000000000000001E-3</v>
      </c>
      <c r="P7" s="15">
        <v>7.1999999999999995E-2</v>
      </c>
      <c r="Q7" s="15">
        <v>0.01</v>
      </c>
      <c r="R7" s="15">
        <v>0.247</v>
      </c>
      <c r="S7" s="15">
        <v>9.36</v>
      </c>
      <c r="U7" s="15">
        <v>0</v>
      </c>
      <c r="V7" s="15">
        <v>6190</v>
      </c>
    </row>
    <row r="8" spans="1:22" x14ac:dyDescent="0.25">
      <c r="B8" s="15" t="s">
        <v>136</v>
      </c>
      <c r="C8" s="15" t="s">
        <v>207</v>
      </c>
      <c r="D8" s="15" t="s">
        <v>213</v>
      </c>
      <c r="E8" s="15">
        <v>2022</v>
      </c>
      <c r="F8" s="15" t="s">
        <v>162</v>
      </c>
      <c r="G8" s="15" t="s">
        <v>133</v>
      </c>
      <c r="H8" s="15" t="s">
        <v>136</v>
      </c>
      <c r="I8" s="15" t="s">
        <v>139</v>
      </c>
      <c r="J8" s="15" t="s">
        <v>141</v>
      </c>
      <c r="M8" s="15">
        <v>0.255</v>
      </c>
      <c r="N8" s="15">
        <v>0.496</v>
      </c>
      <c r="O8" s="15">
        <v>6.0000000000000001E-3</v>
      </c>
      <c r="P8" s="15">
        <v>7.0999999999999994E-2</v>
      </c>
      <c r="Q8" s="15">
        <v>8.9999999999999993E-3</v>
      </c>
      <c r="R8" s="15">
        <v>0.248</v>
      </c>
      <c r="S8" s="15">
        <v>9.36</v>
      </c>
      <c r="U8" s="15">
        <v>0</v>
      </c>
      <c r="V8" s="15">
        <v>6190</v>
      </c>
    </row>
    <row r="9" spans="1:22" x14ac:dyDescent="0.25">
      <c r="B9" s="15" t="s">
        <v>136</v>
      </c>
      <c r="C9" s="15" t="s">
        <v>207</v>
      </c>
      <c r="D9" s="15" t="s">
        <v>214</v>
      </c>
      <c r="E9" s="15">
        <v>2022</v>
      </c>
      <c r="F9" s="15" t="s">
        <v>162</v>
      </c>
      <c r="G9" s="15" t="s">
        <v>133</v>
      </c>
      <c r="H9" s="15" t="s">
        <v>136</v>
      </c>
      <c r="I9" s="15" t="s">
        <v>139</v>
      </c>
      <c r="J9" s="15" t="s">
        <v>141</v>
      </c>
      <c r="M9" s="15">
        <v>0.26400000000000001</v>
      </c>
      <c r="N9" s="15">
        <v>0.51800000000000002</v>
      </c>
      <c r="O9" s="15">
        <v>7.0000000000000001E-3</v>
      </c>
      <c r="P9" s="15">
        <v>7.0000000000000007E-2</v>
      </c>
      <c r="Q9" s="15">
        <v>8.0000000000000002E-3</v>
      </c>
      <c r="R9" s="15">
        <v>0.254</v>
      </c>
      <c r="S9" s="15">
        <v>9.1370000000000005</v>
      </c>
      <c r="U9" s="15">
        <v>0</v>
      </c>
      <c r="V9" s="15">
        <v>6190</v>
      </c>
    </row>
    <row r="10" spans="1:22" x14ac:dyDescent="0.25">
      <c r="B10" s="15" t="s">
        <v>136</v>
      </c>
      <c r="C10" s="15" t="s">
        <v>207</v>
      </c>
      <c r="D10" s="15" t="s">
        <v>215</v>
      </c>
      <c r="E10" s="15">
        <v>2022</v>
      </c>
      <c r="F10" s="15" t="s">
        <v>162</v>
      </c>
      <c r="G10" s="15" t="s">
        <v>133</v>
      </c>
      <c r="H10" s="15" t="s">
        <v>136</v>
      </c>
      <c r="I10" s="15" t="s">
        <v>139</v>
      </c>
      <c r="J10" s="15" t="s">
        <v>141</v>
      </c>
      <c r="M10" s="15">
        <v>0.27700000000000002</v>
      </c>
      <c r="N10" s="15">
        <v>0.55300000000000005</v>
      </c>
      <c r="O10" s="15">
        <v>7.0000000000000001E-3</v>
      </c>
      <c r="P10" s="15">
        <v>7.3999999999999996E-2</v>
      </c>
      <c r="Q10" s="15">
        <v>8.9999999999999993E-3</v>
      </c>
      <c r="R10" s="15">
        <v>0.26600000000000001</v>
      </c>
      <c r="S10" s="15">
        <v>9.1370000000000005</v>
      </c>
      <c r="U10" s="15">
        <v>0</v>
      </c>
      <c r="V10" s="15">
        <v>6190</v>
      </c>
    </row>
    <row r="11" spans="1:22" x14ac:dyDescent="0.25">
      <c r="B11" s="15" t="s">
        <v>136</v>
      </c>
      <c r="C11" s="15" t="s">
        <v>207</v>
      </c>
      <c r="D11" s="15" t="s">
        <v>216</v>
      </c>
      <c r="E11" s="15">
        <v>2022</v>
      </c>
      <c r="F11" s="15" t="s">
        <v>162</v>
      </c>
      <c r="G11" s="15" t="s">
        <v>133</v>
      </c>
      <c r="H11" s="15" t="s">
        <v>136</v>
      </c>
      <c r="I11" s="15" t="s">
        <v>139</v>
      </c>
      <c r="J11" s="15" t="s">
        <v>141</v>
      </c>
      <c r="M11" s="15">
        <v>0.30399999999999999</v>
      </c>
      <c r="N11" s="15">
        <v>0.60299999999999998</v>
      </c>
      <c r="O11" s="15">
        <v>8.0000000000000002E-3</v>
      </c>
      <c r="P11" s="15">
        <v>0.08</v>
      </c>
      <c r="Q11" s="15">
        <v>1.0999999999999999E-2</v>
      </c>
      <c r="R11" s="15">
        <v>0.3</v>
      </c>
      <c r="S11" s="15">
        <v>8.9730000000000008</v>
      </c>
      <c r="U11" s="15">
        <v>0</v>
      </c>
      <c r="V11" s="15">
        <v>6190</v>
      </c>
    </row>
    <row r="12" spans="1:22" x14ac:dyDescent="0.25">
      <c r="B12" s="15" t="s">
        <v>136</v>
      </c>
      <c r="C12" s="15" t="s">
        <v>207</v>
      </c>
      <c r="D12" s="15" t="s">
        <v>217</v>
      </c>
      <c r="E12" s="15">
        <v>2022</v>
      </c>
      <c r="F12" s="15" t="s">
        <v>162</v>
      </c>
      <c r="G12" s="15" t="s">
        <v>133</v>
      </c>
      <c r="H12" s="15" t="s">
        <v>136</v>
      </c>
      <c r="I12" s="15" t="s">
        <v>139</v>
      </c>
      <c r="J12" s="15" t="s">
        <v>141</v>
      </c>
      <c r="M12" s="15">
        <v>0.35699999999999998</v>
      </c>
      <c r="N12" s="15">
        <v>0.69299999999999995</v>
      </c>
      <c r="O12" s="15">
        <v>8.9999999999999993E-3</v>
      </c>
      <c r="P12" s="15">
        <v>9.1999999999999998E-2</v>
      </c>
      <c r="Q12" s="15">
        <v>1.4E-2</v>
      </c>
      <c r="R12" s="15">
        <v>0.36799999999999999</v>
      </c>
      <c r="S12" s="15">
        <v>8.9730000000000008</v>
      </c>
      <c r="U12" s="15">
        <v>0</v>
      </c>
      <c r="V12" s="15">
        <v>6190</v>
      </c>
    </row>
    <row r="13" spans="1:22" x14ac:dyDescent="0.25">
      <c r="B13" s="15" t="s">
        <v>136</v>
      </c>
      <c r="C13" s="15" t="s">
        <v>207</v>
      </c>
      <c r="D13" s="15" t="s">
        <v>218</v>
      </c>
      <c r="E13" s="15">
        <v>2022</v>
      </c>
      <c r="F13" s="15" t="s">
        <v>162</v>
      </c>
      <c r="G13" s="15" t="s">
        <v>133</v>
      </c>
      <c r="H13" s="15" t="s">
        <v>136</v>
      </c>
      <c r="I13" s="15" t="s">
        <v>139</v>
      </c>
      <c r="J13" s="15" t="s">
        <v>141</v>
      </c>
      <c r="M13" s="15">
        <v>0.47899999999999998</v>
      </c>
      <c r="N13" s="15">
        <v>0.94</v>
      </c>
      <c r="O13" s="15">
        <v>1.2E-2</v>
      </c>
      <c r="P13" s="15">
        <v>0.11700000000000001</v>
      </c>
      <c r="Q13" s="15">
        <v>0.02</v>
      </c>
      <c r="R13" s="15">
        <v>0.49199999999999999</v>
      </c>
      <c r="S13" s="15">
        <v>8.8889999999999993</v>
      </c>
      <c r="U13" s="15">
        <v>6.7000000000000004E-2</v>
      </c>
      <c r="V13" s="15">
        <v>6190</v>
      </c>
    </row>
    <row r="14" spans="1:22" x14ac:dyDescent="0.25">
      <c r="B14" s="15" t="s">
        <v>136</v>
      </c>
      <c r="C14" s="15" t="s">
        <v>207</v>
      </c>
      <c r="D14" s="15" t="s">
        <v>219</v>
      </c>
      <c r="E14" s="15">
        <v>2022</v>
      </c>
      <c r="F14" s="15" t="s">
        <v>162</v>
      </c>
      <c r="G14" s="15" t="s">
        <v>133</v>
      </c>
      <c r="H14" s="15" t="s">
        <v>136</v>
      </c>
      <c r="I14" s="15" t="s">
        <v>139</v>
      </c>
      <c r="J14" s="15" t="s">
        <v>141</v>
      </c>
      <c r="M14" s="15">
        <v>0.72599999999999998</v>
      </c>
      <c r="N14" s="15">
        <v>1.3540000000000001</v>
      </c>
      <c r="O14" s="15">
        <v>1.7000000000000001E-2</v>
      </c>
      <c r="P14" s="15">
        <v>0.17899999999999999</v>
      </c>
      <c r="Q14" s="15">
        <v>3.5999999999999997E-2</v>
      </c>
      <c r="R14" s="15">
        <v>0.77500000000000002</v>
      </c>
      <c r="S14" s="15">
        <v>8.89</v>
      </c>
      <c r="U14" s="15">
        <v>6.7000000000000004E-2</v>
      </c>
      <c r="V14" s="15">
        <v>6190</v>
      </c>
    </row>
    <row r="15" spans="1:22" x14ac:dyDescent="0.25">
      <c r="B15" s="15" t="s">
        <v>136</v>
      </c>
      <c r="C15" s="15" t="s">
        <v>207</v>
      </c>
      <c r="D15" s="15" t="s">
        <v>220</v>
      </c>
      <c r="E15" s="15">
        <v>2022</v>
      </c>
      <c r="F15" s="15" t="s">
        <v>162</v>
      </c>
      <c r="G15" s="15" t="s">
        <v>133</v>
      </c>
      <c r="H15" s="15" t="s">
        <v>136</v>
      </c>
      <c r="I15" s="15" t="s">
        <v>139</v>
      </c>
      <c r="J15" s="15" t="s">
        <v>141</v>
      </c>
      <c r="M15" s="15">
        <v>1.1579999999999999</v>
      </c>
      <c r="N15" s="15">
        <v>1.829</v>
      </c>
      <c r="O15" s="15">
        <v>2.3E-2</v>
      </c>
      <c r="P15" s="15">
        <v>0.36899999999999999</v>
      </c>
      <c r="Q15" s="15">
        <v>7.3999999999999996E-2</v>
      </c>
      <c r="R15" s="15">
        <v>1.464</v>
      </c>
      <c r="S15" s="15">
        <v>8.9589999999999996</v>
      </c>
      <c r="U15" s="15">
        <v>5.81</v>
      </c>
      <c r="V15" s="15">
        <v>6190</v>
      </c>
    </row>
    <row r="16" spans="1:22" x14ac:dyDescent="0.25">
      <c r="B16" s="15" t="s">
        <v>136</v>
      </c>
      <c r="C16" s="15" t="s">
        <v>207</v>
      </c>
      <c r="D16" s="15" t="s">
        <v>221</v>
      </c>
      <c r="E16" s="15">
        <v>2022</v>
      </c>
      <c r="F16" s="15" t="s">
        <v>162</v>
      </c>
      <c r="G16" s="15" t="s">
        <v>133</v>
      </c>
      <c r="H16" s="15" t="s">
        <v>136</v>
      </c>
      <c r="I16" s="15" t="s">
        <v>139</v>
      </c>
      <c r="J16" s="15" t="s">
        <v>141</v>
      </c>
      <c r="M16" s="15">
        <v>1.8360000000000001</v>
      </c>
      <c r="N16" s="15">
        <v>2.3780000000000001</v>
      </c>
      <c r="O16" s="15">
        <v>0.03</v>
      </c>
      <c r="P16" s="15">
        <v>0.873</v>
      </c>
      <c r="Q16" s="15">
        <v>0.185</v>
      </c>
      <c r="R16" s="15">
        <v>2.6560000000000001</v>
      </c>
      <c r="S16" s="15">
        <v>8.9600000000000009</v>
      </c>
      <c r="U16" s="15">
        <v>5.8109999999999999</v>
      </c>
      <c r="V16" s="15">
        <v>6190</v>
      </c>
    </row>
    <row r="17" spans="2:22" x14ac:dyDescent="0.25">
      <c r="B17" s="15" t="s">
        <v>136</v>
      </c>
      <c r="C17" s="15" t="s">
        <v>207</v>
      </c>
      <c r="D17" s="15" t="s">
        <v>222</v>
      </c>
      <c r="E17" s="15">
        <v>2022</v>
      </c>
      <c r="F17" s="15" t="s">
        <v>162</v>
      </c>
      <c r="G17" s="15" t="s">
        <v>133</v>
      </c>
      <c r="H17" s="15" t="s">
        <v>136</v>
      </c>
      <c r="I17" s="15" t="s">
        <v>139</v>
      </c>
      <c r="J17" s="15" t="s">
        <v>141</v>
      </c>
      <c r="M17" s="15">
        <v>2.4239999999999999</v>
      </c>
      <c r="N17" s="15">
        <v>2.6269999999999998</v>
      </c>
      <c r="O17" s="15">
        <v>3.3000000000000002E-2</v>
      </c>
      <c r="P17" s="15">
        <v>1.5960000000000001</v>
      </c>
      <c r="Q17" s="15">
        <v>0.438</v>
      </c>
      <c r="R17" s="15">
        <v>3.6019999999999999</v>
      </c>
      <c r="S17" s="15">
        <v>9.2509999999999994</v>
      </c>
      <c r="U17" s="15">
        <v>30.824000000000002</v>
      </c>
      <c r="V17" s="15">
        <v>6190</v>
      </c>
    </row>
    <row r="18" spans="2:22" x14ac:dyDescent="0.25">
      <c r="B18" s="15" t="s">
        <v>136</v>
      </c>
      <c r="C18" s="15" t="s">
        <v>207</v>
      </c>
      <c r="D18" s="15" t="s">
        <v>223</v>
      </c>
      <c r="E18" s="15">
        <v>2022</v>
      </c>
      <c r="F18" s="15" t="s">
        <v>162</v>
      </c>
      <c r="G18" s="15" t="s">
        <v>133</v>
      </c>
      <c r="H18" s="15" t="s">
        <v>136</v>
      </c>
      <c r="I18" s="15" t="s">
        <v>139</v>
      </c>
      <c r="J18" s="15" t="s">
        <v>141</v>
      </c>
      <c r="M18" s="15">
        <v>2.6669999999999998</v>
      </c>
      <c r="N18" s="15">
        <v>2.5640000000000001</v>
      </c>
      <c r="O18" s="15">
        <v>3.3000000000000002E-2</v>
      </c>
      <c r="P18" s="15">
        <v>1.982</v>
      </c>
      <c r="Q18" s="15">
        <v>0.73599999999999999</v>
      </c>
      <c r="R18" s="15">
        <v>3.7810000000000001</v>
      </c>
      <c r="S18" s="15">
        <v>9.2530000000000001</v>
      </c>
      <c r="U18" s="15">
        <v>30.826000000000001</v>
      </c>
      <c r="V18" s="15">
        <v>6190</v>
      </c>
    </row>
    <row r="19" spans="2:22" x14ac:dyDescent="0.25">
      <c r="B19" s="15" t="s">
        <v>136</v>
      </c>
      <c r="C19" s="15" t="s">
        <v>207</v>
      </c>
      <c r="D19" s="15" t="s">
        <v>224</v>
      </c>
      <c r="E19" s="15">
        <v>2022</v>
      </c>
      <c r="F19" s="15" t="s">
        <v>162</v>
      </c>
      <c r="G19" s="15" t="s">
        <v>133</v>
      </c>
      <c r="H19" s="15" t="s">
        <v>136</v>
      </c>
      <c r="I19" s="15" t="s">
        <v>139</v>
      </c>
      <c r="J19" s="15" t="s">
        <v>141</v>
      </c>
      <c r="M19" s="15">
        <v>2.488</v>
      </c>
      <c r="N19" s="15">
        <v>2.2029999999999998</v>
      </c>
      <c r="O19" s="15">
        <v>2.8000000000000001E-2</v>
      </c>
      <c r="P19" s="15">
        <v>1.931</v>
      </c>
      <c r="Q19" s="15">
        <v>0.875</v>
      </c>
      <c r="R19" s="15">
        <v>3.4790000000000001</v>
      </c>
      <c r="S19" s="15">
        <v>9.8460000000000001</v>
      </c>
      <c r="U19" s="15">
        <v>81.462000000000003</v>
      </c>
      <c r="V19" s="15">
        <v>6190</v>
      </c>
    </row>
    <row r="20" spans="2:22" x14ac:dyDescent="0.25">
      <c r="B20" s="15" t="s">
        <v>136</v>
      </c>
      <c r="C20" s="15" t="s">
        <v>207</v>
      </c>
      <c r="D20" s="15" t="s">
        <v>225</v>
      </c>
      <c r="E20" s="15">
        <v>2022</v>
      </c>
      <c r="F20" s="15" t="s">
        <v>162</v>
      </c>
      <c r="G20" s="15" t="s">
        <v>133</v>
      </c>
      <c r="H20" s="15" t="s">
        <v>136</v>
      </c>
      <c r="I20" s="15" t="s">
        <v>139</v>
      </c>
      <c r="J20" s="15" t="s">
        <v>141</v>
      </c>
      <c r="M20" s="15">
        <v>2.2050000000000001</v>
      </c>
      <c r="N20" s="15">
        <v>1.9159999999999999</v>
      </c>
      <c r="O20" s="15">
        <v>2.4E-2</v>
      </c>
      <c r="P20" s="15">
        <v>1.6990000000000001</v>
      </c>
      <c r="Q20" s="15">
        <v>0.84899999999999998</v>
      </c>
      <c r="R20" s="15">
        <v>2.9889999999999999</v>
      </c>
      <c r="S20" s="15">
        <v>9.8460000000000001</v>
      </c>
      <c r="U20" s="15">
        <v>81.451999999999998</v>
      </c>
      <c r="V20" s="15">
        <v>6190</v>
      </c>
    </row>
    <row r="21" spans="2:22" x14ac:dyDescent="0.25">
      <c r="B21" s="15" t="s">
        <v>136</v>
      </c>
      <c r="C21" s="15" t="s">
        <v>207</v>
      </c>
      <c r="D21" s="15" t="s">
        <v>226</v>
      </c>
      <c r="E21" s="15">
        <v>2022</v>
      </c>
      <c r="F21" s="15" t="s">
        <v>162</v>
      </c>
      <c r="G21" s="15" t="s">
        <v>133</v>
      </c>
      <c r="H21" s="15" t="s">
        <v>136</v>
      </c>
      <c r="I21" s="15" t="s">
        <v>139</v>
      </c>
      <c r="J21" s="15" t="s">
        <v>141</v>
      </c>
      <c r="M21" s="15">
        <v>1.8580000000000001</v>
      </c>
      <c r="N21" s="15">
        <v>1.597</v>
      </c>
      <c r="O21" s="15">
        <v>0.02</v>
      </c>
      <c r="P21" s="15">
        <v>1.4390000000000001</v>
      </c>
      <c r="Q21" s="15">
        <v>0.74</v>
      </c>
      <c r="R21" s="15">
        <v>2.536</v>
      </c>
      <c r="S21" s="15">
        <v>10.711</v>
      </c>
      <c r="U21" s="15">
        <v>155.523</v>
      </c>
      <c r="V21" s="15">
        <v>6190</v>
      </c>
    </row>
    <row r="22" spans="2:22" x14ac:dyDescent="0.25">
      <c r="B22" s="15" t="s">
        <v>136</v>
      </c>
      <c r="C22" s="15" t="s">
        <v>207</v>
      </c>
      <c r="D22" s="15" t="s">
        <v>227</v>
      </c>
      <c r="E22" s="15">
        <v>2022</v>
      </c>
      <c r="F22" s="15" t="s">
        <v>162</v>
      </c>
      <c r="G22" s="15" t="s">
        <v>133</v>
      </c>
      <c r="H22" s="15" t="s">
        <v>136</v>
      </c>
      <c r="I22" s="15" t="s">
        <v>139</v>
      </c>
      <c r="J22" s="15" t="s">
        <v>141</v>
      </c>
      <c r="M22" s="15">
        <v>1.585</v>
      </c>
      <c r="N22" s="15">
        <v>1.359</v>
      </c>
      <c r="O22" s="15">
        <v>1.7000000000000001E-2</v>
      </c>
      <c r="P22" s="15">
        <v>1.2350000000000001</v>
      </c>
      <c r="Q22" s="15">
        <v>0.64700000000000002</v>
      </c>
      <c r="R22" s="15">
        <v>2.1269999999999998</v>
      </c>
      <c r="S22" s="15">
        <v>10.711</v>
      </c>
      <c r="U22" s="15">
        <v>155.524</v>
      </c>
      <c r="V22" s="15">
        <v>6190</v>
      </c>
    </row>
    <row r="23" spans="2:22" x14ac:dyDescent="0.25">
      <c r="B23" s="15" t="s">
        <v>136</v>
      </c>
      <c r="C23" s="15" t="s">
        <v>207</v>
      </c>
      <c r="D23" s="15" t="s">
        <v>228</v>
      </c>
      <c r="E23" s="15">
        <v>2022</v>
      </c>
      <c r="F23" s="15" t="s">
        <v>162</v>
      </c>
      <c r="G23" s="15" t="s">
        <v>133</v>
      </c>
      <c r="H23" s="15" t="s">
        <v>136</v>
      </c>
      <c r="I23" s="15" t="s">
        <v>139</v>
      </c>
      <c r="J23" s="15" t="s">
        <v>141</v>
      </c>
      <c r="M23" s="15">
        <v>1.381</v>
      </c>
      <c r="N23" s="15">
        <v>1.175</v>
      </c>
      <c r="O23" s="15">
        <v>1.4999999999999999E-2</v>
      </c>
      <c r="P23" s="15">
        <v>1.085</v>
      </c>
      <c r="Q23" s="15">
        <v>0.56599999999999995</v>
      </c>
      <c r="R23" s="15">
        <v>1.887</v>
      </c>
      <c r="S23" s="15">
        <v>11.696999999999999</v>
      </c>
      <c r="U23" s="15">
        <v>243.53800000000001</v>
      </c>
      <c r="V23" s="15">
        <v>6190</v>
      </c>
    </row>
    <row r="24" spans="2:22" x14ac:dyDescent="0.25">
      <c r="B24" s="15" t="s">
        <v>136</v>
      </c>
      <c r="C24" s="15" t="s">
        <v>207</v>
      </c>
      <c r="D24" s="15" t="s">
        <v>229</v>
      </c>
      <c r="E24" s="15">
        <v>2022</v>
      </c>
      <c r="F24" s="15" t="s">
        <v>162</v>
      </c>
      <c r="G24" s="15" t="s">
        <v>133</v>
      </c>
      <c r="H24" s="15" t="s">
        <v>136</v>
      </c>
      <c r="I24" s="15" t="s">
        <v>139</v>
      </c>
      <c r="J24" s="15" t="s">
        <v>141</v>
      </c>
      <c r="M24" s="15">
        <v>1.222</v>
      </c>
      <c r="N24" s="15">
        <v>1.046</v>
      </c>
      <c r="O24" s="15">
        <v>1.2999999999999999E-2</v>
      </c>
      <c r="P24" s="15">
        <v>0.95599999999999996</v>
      </c>
      <c r="Q24" s="15">
        <v>0.495</v>
      </c>
      <c r="R24" s="15">
        <v>1.651</v>
      </c>
      <c r="S24" s="15">
        <v>11.696999999999999</v>
      </c>
      <c r="U24" s="15">
        <v>243.53800000000001</v>
      </c>
      <c r="V24" s="15">
        <v>6190</v>
      </c>
    </row>
    <row r="25" spans="2:22" x14ac:dyDescent="0.25">
      <c r="B25" s="15" t="s">
        <v>136</v>
      </c>
      <c r="C25" s="15" t="s">
        <v>207</v>
      </c>
      <c r="D25" s="15" t="s">
        <v>230</v>
      </c>
      <c r="E25" s="15">
        <v>2022</v>
      </c>
      <c r="F25" s="15" t="s">
        <v>162</v>
      </c>
      <c r="G25" s="15" t="s">
        <v>133</v>
      </c>
      <c r="H25" s="15" t="s">
        <v>136</v>
      </c>
      <c r="I25" s="15" t="s">
        <v>139</v>
      </c>
      <c r="J25" s="15" t="s">
        <v>141</v>
      </c>
      <c r="M25" s="15">
        <v>1.1299999999999999</v>
      </c>
      <c r="N25" s="15">
        <v>0.96699999999999997</v>
      </c>
      <c r="O25" s="15">
        <v>1.2E-2</v>
      </c>
      <c r="P25" s="15">
        <v>0.88200000000000001</v>
      </c>
      <c r="Q25" s="15">
        <v>0.45500000000000002</v>
      </c>
      <c r="R25" s="15">
        <v>1.522</v>
      </c>
      <c r="S25" s="15">
        <v>12.584</v>
      </c>
      <c r="U25" s="15">
        <v>316.19</v>
      </c>
      <c r="V25" s="15">
        <v>6190</v>
      </c>
    </row>
    <row r="26" spans="2:22" x14ac:dyDescent="0.25">
      <c r="B26" s="15" t="s">
        <v>136</v>
      </c>
      <c r="C26" s="15" t="s">
        <v>207</v>
      </c>
      <c r="D26" s="15" t="s">
        <v>231</v>
      </c>
      <c r="E26" s="15">
        <v>2022</v>
      </c>
      <c r="F26" s="15" t="s">
        <v>162</v>
      </c>
      <c r="G26" s="15" t="s">
        <v>133</v>
      </c>
      <c r="H26" s="15" t="s">
        <v>136</v>
      </c>
      <c r="I26" s="15" t="s">
        <v>139</v>
      </c>
      <c r="J26" s="15" t="s">
        <v>141</v>
      </c>
      <c r="M26" s="15">
        <v>1.0880000000000001</v>
      </c>
      <c r="N26" s="15">
        <v>0.95599999999999996</v>
      </c>
      <c r="O26" s="15">
        <v>1.2E-2</v>
      </c>
      <c r="P26" s="15">
        <v>0.85</v>
      </c>
      <c r="Q26" s="15">
        <v>0.44</v>
      </c>
      <c r="R26" s="15">
        <v>1.4590000000000001</v>
      </c>
      <c r="S26" s="15">
        <v>12.584</v>
      </c>
      <c r="U26" s="15">
        <v>316.19200000000001</v>
      </c>
      <c r="V26" s="15">
        <v>6190</v>
      </c>
    </row>
    <row r="27" spans="2:22" x14ac:dyDescent="0.25">
      <c r="B27" s="15" t="s">
        <v>136</v>
      </c>
      <c r="C27" s="15" t="s">
        <v>207</v>
      </c>
      <c r="D27" s="15" t="s">
        <v>232</v>
      </c>
      <c r="E27" s="15">
        <v>2022</v>
      </c>
      <c r="F27" s="15" t="s">
        <v>162</v>
      </c>
      <c r="G27" s="15" t="s">
        <v>133</v>
      </c>
      <c r="H27" s="15" t="s">
        <v>136</v>
      </c>
      <c r="I27" s="15" t="s">
        <v>139</v>
      </c>
      <c r="J27" s="15" t="s">
        <v>141</v>
      </c>
      <c r="M27" s="15">
        <v>1.107</v>
      </c>
      <c r="N27" s="15">
        <v>0.96499999999999997</v>
      </c>
      <c r="O27" s="15">
        <v>1.2E-2</v>
      </c>
      <c r="P27" s="15">
        <v>0.85599999999999998</v>
      </c>
      <c r="Q27" s="15">
        <v>0.46</v>
      </c>
      <c r="R27" s="15">
        <v>1.474</v>
      </c>
      <c r="S27" s="15">
        <v>13.24</v>
      </c>
      <c r="U27" s="15">
        <v>364.25900000000001</v>
      </c>
      <c r="V27" s="15">
        <v>6190</v>
      </c>
    </row>
    <row r="28" spans="2:22" x14ac:dyDescent="0.25">
      <c r="B28" s="15" t="s">
        <v>136</v>
      </c>
      <c r="C28" s="15" t="s">
        <v>207</v>
      </c>
      <c r="D28" s="15" t="s">
        <v>233</v>
      </c>
      <c r="E28" s="15">
        <v>2022</v>
      </c>
      <c r="F28" s="15" t="s">
        <v>162</v>
      </c>
      <c r="G28" s="15" t="s">
        <v>133</v>
      </c>
      <c r="H28" s="15" t="s">
        <v>136</v>
      </c>
      <c r="I28" s="15" t="s">
        <v>139</v>
      </c>
      <c r="J28" s="15" t="s">
        <v>141</v>
      </c>
      <c r="M28" s="15">
        <v>1.1890000000000001</v>
      </c>
      <c r="N28" s="15">
        <v>1.125</v>
      </c>
      <c r="O28" s="15">
        <v>1.4E-2</v>
      </c>
      <c r="P28" s="15">
        <v>0.89900000000000002</v>
      </c>
      <c r="Q28" s="15">
        <v>0.48699999999999999</v>
      </c>
      <c r="R28" s="15">
        <v>1.5389999999999999</v>
      </c>
      <c r="S28" s="15">
        <v>13.24</v>
      </c>
      <c r="U28" s="15">
        <v>364.262</v>
      </c>
      <c r="V28" s="15">
        <v>6190</v>
      </c>
    </row>
    <row r="29" spans="2:22" x14ac:dyDescent="0.25">
      <c r="B29" s="15" t="s">
        <v>136</v>
      </c>
      <c r="C29" s="15" t="s">
        <v>207</v>
      </c>
      <c r="D29" s="15" t="s">
        <v>234</v>
      </c>
      <c r="E29" s="15">
        <v>2022</v>
      </c>
      <c r="F29" s="15" t="s">
        <v>162</v>
      </c>
      <c r="G29" s="15" t="s">
        <v>133</v>
      </c>
      <c r="H29" s="15" t="s">
        <v>136</v>
      </c>
      <c r="I29" s="15" t="s">
        <v>139</v>
      </c>
      <c r="J29" s="15" t="s">
        <v>141</v>
      </c>
      <c r="M29" s="15">
        <v>1.1040000000000001</v>
      </c>
      <c r="N29" s="15">
        <v>0.93100000000000005</v>
      </c>
      <c r="O29" s="15">
        <v>1.2E-2</v>
      </c>
      <c r="P29" s="15">
        <v>0.874</v>
      </c>
      <c r="Q29" s="15">
        <v>0.48299999999999998</v>
      </c>
      <c r="R29" s="15">
        <v>1.462</v>
      </c>
      <c r="S29" s="15">
        <v>13.705</v>
      </c>
      <c r="U29" s="15">
        <v>382.50400000000002</v>
      </c>
      <c r="V29" s="15">
        <v>6190</v>
      </c>
    </row>
    <row r="30" spans="2:22" x14ac:dyDescent="0.25">
      <c r="B30" s="15" t="s">
        <v>136</v>
      </c>
      <c r="C30" s="15" t="s">
        <v>207</v>
      </c>
      <c r="D30" s="15" t="s">
        <v>235</v>
      </c>
      <c r="E30" s="15">
        <v>2022</v>
      </c>
      <c r="F30" s="15" t="s">
        <v>162</v>
      </c>
      <c r="G30" s="15" t="s">
        <v>133</v>
      </c>
      <c r="H30" s="15" t="s">
        <v>136</v>
      </c>
      <c r="I30" s="15" t="s">
        <v>139</v>
      </c>
      <c r="J30" s="15" t="s">
        <v>141</v>
      </c>
      <c r="M30" s="15">
        <v>1.079</v>
      </c>
      <c r="N30" s="15">
        <v>0.88800000000000001</v>
      </c>
      <c r="O30" s="15">
        <v>1.0999999999999999E-2</v>
      </c>
      <c r="P30" s="15">
        <v>0.86499999999999999</v>
      </c>
      <c r="Q30" s="15">
        <v>0.48599999999999999</v>
      </c>
      <c r="R30" s="15">
        <v>1.4319999999999999</v>
      </c>
      <c r="S30" s="15">
        <v>13.705</v>
      </c>
      <c r="U30" s="15">
        <v>382.50599999999997</v>
      </c>
      <c r="V30" s="15">
        <v>6190</v>
      </c>
    </row>
    <row r="31" spans="2:22" x14ac:dyDescent="0.25">
      <c r="B31" s="15" t="s">
        <v>136</v>
      </c>
      <c r="C31" s="15" t="s">
        <v>207</v>
      </c>
      <c r="D31" s="15" t="s">
        <v>236</v>
      </c>
      <c r="E31" s="15">
        <v>2022</v>
      </c>
      <c r="F31" s="15" t="s">
        <v>162</v>
      </c>
      <c r="G31" s="15" t="s">
        <v>133</v>
      </c>
      <c r="H31" s="15" t="s">
        <v>136</v>
      </c>
      <c r="I31" s="15" t="s">
        <v>139</v>
      </c>
      <c r="J31" s="15" t="s">
        <v>141</v>
      </c>
      <c r="M31" s="15">
        <v>1.0349999999999999</v>
      </c>
      <c r="N31" s="15">
        <v>0.82699999999999996</v>
      </c>
      <c r="O31" s="15">
        <v>1.0999999999999999E-2</v>
      </c>
      <c r="P31" s="15">
        <v>0.84499999999999997</v>
      </c>
      <c r="Q31" s="15">
        <v>0.47299999999999998</v>
      </c>
      <c r="R31" s="15">
        <v>1.38</v>
      </c>
      <c r="S31" s="15">
        <v>13.989000000000001</v>
      </c>
      <c r="U31" s="15">
        <v>370.5</v>
      </c>
      <c r="V31" s="15">
        <v>6190</v>
      </c>
    </row>
    <row r="32" spans="2:22" x14ac:dyDescent="0.25">
      <c r="B32" s="15" t="s">
        <v>136</v>
      </c>
      <c r="C32" s="15" t="s">
        <v>207</v>
      </c>
      <c r="D32" s="15" t="s">
        <v>237</v>
      </c>
      <c r="E32" s="15">
        <v>2022</v>
      </c>
      <c r="F32" s="15" t="s">
        <v>162</v>
      </c>
      <c r="G32" s="15" t="s">
        <v>133</v>
      </c>
      <c r="H32" s="15" t="s">
        <v>136</v>
      </c>
      <c r="I32" s="15" t="s">
        <v>139</v>
      </c>
      <c r="J32" s="15" t="s">
        <v>141</v>
      </c>
      <c r="M32" s="15">
        <v>1.0609999999999999</v>
      </c>
      <c r="N32" s="15">
        <v>0.879</v>
      </c>
      <c r="O32" s="15">
        <v>1.0999999999999999E-2</v>
      </c>
      <c r="P32" s="15">
        <v>0.85799999999999998</v>
      </c>
      <c r="Q32" s="15">
        <v>0.47299999999999998</v>
      </c>
      <c r="R32" s="15">
        <v>1.4039999999999999</v>
      </c>
      <c r="S32" s="15">
        <v>13.989000000000001</v>
      </c>
      <c r="U32" s="15">
        <v>370.49700000000001</v>
      </c>
      <c r="V32" s="15">
        <v>6190</v>
      </c>
    </row>
    <row r="33" spans="2:22" x14ac:dyDescent="0.25">
      <c r="B33" s="15" t="s">
        <v>136</v>
      </c>
      <c r="C33" s="15" t="s">
        <v>207</v>
      </c>
      <c r="D33" s="15" t="s">
        <v>238</v>
      </c>
      <c r="E33" s="15">
        <v>2022</v>
      </c>
      <c r="F33" s="15" t="s">
        <v>162</v>
      </c>
      <c r="G33" s="15" t="s">
        <v>133</v>
      </c>
      <c r="H33" s="15" t="s">
        <v>136</v>
      </c>
      <c r="I33" s="15" t="s">
        <v>139</v>
      </c>
      <c r="J33" s="15" t="s">
        <v>141</v>
      </c>
      <c r="M33" s="15">
        <v>1.129</v>
      </c>
      <c r="N33" s="15">
        <v>0.91500000000000004</v>
      </c>
      <c r="O33" s="15">
        <v>1.2E-2</v>
      </c>
      <c r="P33" s="15">
        <v>0.91600000000000004</v>
      </c>
      <c r="Q33" s="15">
        <v>0.499</v>
      </c>
      <c r="R33" s="15">
        <v>1.4970000000000001</v>
      </c>
      <c r="S33" s="15">
        <v>14.061</v>
      </c>
      <c r="U33" s="15">
        <v>331.39400000000001</v>
      </c>
      <c r="V33" s="15">
        <v>6190</v>
      </c>
    </row>
    <row r="34" spans="2:22" x14ac:dyDescent="0.25">
      <c r="B34" s="15" t="s">
        <v>136</v>
      </c>
      <c r="C34" s="15" t="s">
        <v>207</v>
      </c>
      <c r="D34" s="15" t="s">
        <v>239</v>
      </c>
      <c r="E34" s="15">
        <v>2022</v>
      </c>
      <c r="F34" s="15" t="s">
        <v>162</v>
      </c>
      <c r="G34" s="15" t="s">
        <v>133</v>
      </c>
      <c r="H34" s="15" t="s">
        <v>136</v>
      </c>
      <c r="I34" s="15" t="s">
        <v>139</v>
      </c>
      <c r="J34" s="15" t="s">
        <v>141</v>
      </c>
      <c r="M34" s="15">
        <v>1.2789999999999999</v>
      </c>
      <c r="N34" s="15">
        <v>1.0289999999999999</v>
      </c>
      <c r="O34" s="15">
        <v>1.2999999999999999E-2</v>
      </c>
      <c r="P34" s="15">
        <v>1.038</v>
      </c>
      <c r="Q34" s="15">
        <v>0.57399999999999995</v>
      </c>
      <c r="R34" s="15">
        <v>1.69</v>
      </c>
      <c r="S34" s="15">
        <v>14.061</v>
      </c>
      <c r="U34" s="15">
        <v>331.40499999999997</v>
      </c>
      <c r="V34" s="15">
        <v>6190</v>
      </c>
    </row>
    <row r="35" spans="2:22" x14ac:dyDescent="0.25">
      <c r="B35" s="15" t="s">
        <v>136</v>
      </c>
      <c r="C35" s="15" t="s">
        <v>207</v>
      </c>
      <c r="D35" s="15" t="s">
        <v>240</v>
      </c>
      <c r="E35" s="15">
        <v>2022</v>
      </c>
      <c r="F35" s="15" t="s">
        <v>162</v>
      </c>
      <c r="G35" s="15" t="s">
        <v>133</v>
      </c>
      <c r="H35" s="15" t="s">
        <v>136</v>
      </c>
      <c r="I35" s="15" t="s">
        <v>139</v>
      </c>
      <c r="J35" s="15" t="s">
        <v>141</v>
      </c>
      <c r="M35" s="15">
        <v>1.5349999999999999</v>
      </c>
      <c r="N35" s="15">
        <v>1.206</v>
      </c>
      <c r="O35" s="15">
        <v>1.4999999999999999E-2</v>
      </c>
      <c r="P35" s="15">
        <v>1.25</v>
      </c>
      <c r="Q35" s="15">
        <v>0.71699999999999997</v>
      </c>
      <c r="R35" s="15">
        <v>2.0169999999999999</v>
      </c>
      <c r="S35" s="15">
        <v>13.898</v>
      </c>
      <c r="U35" s="15">
        <v>271.15800000000002</v>
      </c>
      <c r="V35" s="15">
        <v>6180</v>
      </c>
    </row>
    <row r="36" spans="2:22" x14ac:dyDescent="0.25">
      <c r="B36" s="15" t="s">
        <v>136</v>
      </c>
      <c r="C36" s="15" t="s">
        <v>207</v>
      </c>
      <c r="D36" s="15" t="s">
        <v>241</v>
      </c>
      <c r="E36" s="15">
        <v>2022</v>
      </c>
      <c r="F36" s="15" t="s">
        <v>162</v>
      </c>
      <c r="G36" s="15" t="s">
        <v>133</v>
      </c>
      <c r="H36" s="15" t="s">
        <v>136</v>
      </c>
      <c r="I36" s="15" t="s">
        <v>139</v>
      </c>
      <c r="J36" s="15" t="s">
        <v>141</v>
      </c>
      <c r="M36" s="15">
        <v>1.9830000000000001</v>
      </c>
      <c r="N36" s="15">
        <v>1.615</v>
      </c>
      <c r="O36" s="15">
        <v>2.1000000000000001E-2</v>
      </c>
      <c r="P36" s="15">
        <v>1.581</v>
      </c>
      <c r="Q36" s="15">
        <v>0.90400000000000003</v>
      </c>
      <c r="R36" s="15">
        <v>2.552</v>
      </c>
      <c r="S36" s="15">
        <v>13.898</v>
      </c>
      <c r="U36" s="15">
        <v>271.14100000000002</v>
      </c>
      <c r="V36" s="15">
        <v>6180</v>
      </c>
    </row>
    <row r="37" spans="2:22" x14ac:dyDescent="0.25">
      <c r="B37" s="15" t="s">
        <v>136</v>
      </c>
      <c r="C37" s="15" t="s">
        <v>207</v>
      </c>
      <c r="D37" s="15" t="s">
        <v>242</v>
      </c>
      <c r="E37" s="15">
        <v>2022</v>
      </c>
      <c r="F37" s="15" t="s">
        <v>162</v>
      </c>
      <c r="G37" s="15" t="s">
        <v>133</v>
      </c>
      <c r="H37" s="15" t="s">
        <v>136</v>
      </c>
      <c r="I37" s="15" t="s">
        <v>139</v>
      </c>
      <c r="J37" s="15" t="s">
        <v>141</v>
      </c>
      <c r="M37" s="15">
        <v>2.274</v>
      </c>
      <c r="N37" s="15">
        <v>1.78</v>
      </c>
      <c r="O37" s="15">
        <v>2.3E-2</v>
      </c>
      <c r="P37" s="15">
        <v>1.839</v>
      </c>
      <c r="Q37" s="15">
        <v>1.105</v>
      </c>
      <c r="R37" s="15">
        <v>2.903</v>
      </c>
      <c r="S37" s="15">
        <v>13.555</v>
      </c>
      <c r="U37" s="15">
        <v>203.804</v>
      </c>
      <c r="V37" s="15">
        <v>6180</v>
      </c>
    </row>
    <row r="38" spans="2:22" x14ac:dyDescent="0.25">
      <c r="B38" s="15" t="s">
        <v>136</v>
      </c>
      <c r="C38" s="15" t="s">
        <v>207</v>
      </c>
      <c r="D38" s="15" t="s">
        <v>243</v>
      </c>
      <c r="E38" s="15">
        <v>2022</v>
      </c>
      <c r="F38" s="15" t="s">
        <v>162</v>
      </c>
      <c r="G38" s="15" t="s">
        <v>133</v>
      </c>
      <c r="H38" s="15" t="s">
        <v>136</v>
      </c>
      <c r="I38" s="15" t="s">
        <v>139</v>
      </c>
      <c r="J38" s="15" t="s">
        <v>141</v>
      </c>
      <c r="M38" s="15">
        <v>2.3820000000000001</v>
      </c>
      <c r="N38" s="15">
        <v>1.756</v>
      </c>
      <c r="O38" s="15">
        <v>2.1999999999999999E-2</v>
      </c>
      <c r="P38" s="15">
        <v>1.9750000000000001</v>
      </c>
      <c r="Q38" s="15">
        <v>1.21</v>
      </c>
      <c r="R38" s="15">
        <v>3.0640000000000001</v>
      </c>
      <c r="S38" s="15">
        <v>13.555</v>
      </c>
      <c r="U38" s="15">
        <v>203.804</v>
      </c>
      <c r="V38" s="15">
        <v>6180</v>
      </c>
    </row>
    <row r="39" spans="2:22" x14ac:dyDescent="0.25">
      <c r="B39" s="15" t="s">
        <v>136</v>
      </c>
      <c r="C39" s="15" t="s">
        <v>207</v>
      </c>
      <c r="D39" s="15" t="s">
        <v>244</v>
      </c>
      <c r="E39" s="15">
        <v>2022</v>
      </c>
      <c r="F39" s="15" t="s">
        <v>162</v>
      </c>
      <c r="G39" s="15" t="s">
        <v>133</v>
      </c>
      <c r="H39" s="15" t="s">
        <v>136</v>
      </c>
      <c r="I39" s="15" t="s">
        <v>139</v>
      </c>
      <c r="J39" s="15" t="s">
        <v>141</v>
      </c>
      <c r="M39" s="15">
        <v>2.3460000000000001</v>
      </c>
      <c r="N39" s="15">
        <v>1.6240000000000001</v>
      </c>
      <c r="O39" s="15">
        <v>2.1000000000000001E-2</v>
      </c>
      <c r="P39" s="15">
        <v>1.988</v>
      </c>
      <c r="Q39" s="15">
        <v>1.252</v>
      </c>
      <c r="R39" s="15">
        <v>3.0219999999999998</v>
      </c>
      <c r="S39" s="15">
        <v>13.106999999999999</v>
      </c>
      <c r="U39" s="15">
        <v>139.584</v>
      </c>
      <c r="V39" s="15">
        <v>6180</v>
      </c>
    </row>
    <row r="40" spans="2:22" x14ac:dyDescent="0.25">
      <c r="B40" s="15" t="s">
        <v>136</v>
      </c>
      <c r="C40" s="15" t="s">
        <v>207</v>
      </c>
      <c r="D40" s="15" t="s">
        <v>245</v>
      </c>
      <c r="E40" s="15">
        <v>2022</v>
      </c>
      <c r="F40" s="15" t="s">
        <v>162</v>
      </c>
      <c r="G40" s="15" t="s">
        <v>133</v>
      </c>
      <c r="H40" s="15" t="s">
        <v>136</v>
      </c>
      <c r="I40" s="15" t="s">
        <v>139</v>
      </c>
      <c r="J40" s="15" t="s">
        <v>141</v>
      </c>
      <c r="M40" s="15">
        <v>2.347</v>
      </c>
      <c r="N40" s="15">
        <v>1.6180000000000001</v>
      </c>
      <c r="O40" s="15">
        <v>2.1000000000000001E-2</v>
      </c>
      <c r="P40" s="15">
        <v>1.9930000000000001</v>
      </c>
      <c r="Q40" s="15">
        <v>1.2589999999999999</v>
      </c>
      <c r="R40" s="15">
        <v>3.0409999999999999</v>
      </c>
      <c r="S40" s="15">
        <v>13.106999999999999</v>
      </c>
      <c r="U40" s="15">
        <v>139.58500000000001</v>
      </c>
      <c r="V40" s="15">
        <v>6190</v>
      </c>
    </row>
    <row r="41" spans="2:22" x14ac:dyDescent="0.25">
      <c r="B41" s="15" t="s">
        <v>136</v>
      </c>
      <c r="C41" s="15" t="s">
        <v>207</v>
      </c>
      <c r="D41" s="15" t="s">
        <v>246</v>
      </c>
      <c r="E41" s="15">
        <v>2022</v>
      </c>
      <c r="F41" s="15" t="s">
        <v>162</v>
      </c>
      <c r="G41" s="15" t="s">
        <v>133</v>
      </c>
      <c r="H41" s="15" t="s">
        <v>136</v>
      </c>
      <c r="I41" s="15" t="s">
        <v>139</v>
      </c>
      <c r="J41" s="15" t="s">
        <v>141</v>
      </c>
      <c r="M41" s="15">
        <v>2.2280000000000002</v>
      </c>
      <c r="N41" s="15">
        <v>1.4830000000000001</v>
      </c>
      <c r="O41" s="15">
        <v>1.9E-2</v>
      </c>
      <c r="P41" s="15">
        <v>1.9219999999999999</v>
      </c>
      <c r="Q41" s="15">
        <v>1.218</v>
      </c>
      <c r="R41" s="15">
        <v>2.891</v>
      </c>
      <c r="S41" s="15">
        <v>12.561</v>
      </c>
      <c r="U41" s="15">
        <v>83.039000000000001</v>
      </c>
      <c r="V41" s="15">
        <v>6180</v>
      </c>
    </row>
    <row r="42" spans="2:22" x14ac:dyDescent="0.25">
      <c r="B42" s="15" t="s">
        <v>136</v>
      </c>
      <c r="C42" s="15" t="s">
        <v>207</v>
      </c>
      <c r="D42" s="15" t="s">
        <v>247</v>
      </c>
      <c r="E42" s="15">
        <v>2022</v>
      </c>
      <c r="F42" s="15" t="s">
        <v>162</v>
      </c>
      <c r="G42" s="15" t="s">
        <v>133</v>
      </c>
      <c r="H42" s="15" t="s">
        <v>136</v>
      </c>
      <c r="I42" s="15" t="s">
        <v>139</v>
      </c>
      <c r="J42" s="15" t="s">
        <v>141</v>
      </c>
      <c r="M42" s="15">
        <v>2.1120000000000001</v>
      </c>
      <c r="N42" s="15">
        <v>1.4670000000000001</v>
      </c>
      <c r="O42" s="15">
        <v>1.9E-2</v>
      </c>
      <c r="P42" s="15">
        <v>1.8129999999999999</v>
      </c>
      <c r="Q42" s="15">
        <v>1.1279999999999999</v>
      </c>
      <c r="R42" s="15">
        <v>2.7269999999999999</v>
      </c>
      <c r="S42" s="15">
        <v>12.561</v>
      </c>
      <c r="U42" s="15">
        <v>83.043000000000006</v>
      </c>
      <c r="V42" s="15">
        <v>6180</v>
      </c>
    </row>
    <row r="43" spans="2:22" x14ac:dyDescent="0.25">
      <c r="B43" s="15" t="s">
        <v>136</v>
      </c>
      <c r="C43" s="15" t="s">
        <v>207</v>
      </c>
      <c r="D43" s="15" t="s">
        <v>248</v>
      </c>
      <c r="E43" s="15">
        <v>2022</v>
      </c>
      <c r="F43" s="15" t="s">
        <v>162</v>
      </c>
      <c r="G43" s="15" t="s">
        <v>133</v>
      </c>
      <c r="H43" s="15" t="s">
        <v>136</v>
      </c>
      <c r="I43" s="15" t="s">
        <v>139</v>
      </c>
      <c r="J43" s="15" t="s">
        <v>141</v>
      </c>
      <c r="M43" s="15">
        <v>1.962</v>
      </c>
      <c r="N43" s="15">
        <v>1.3660000000000001</v>
      </c>
      <c r="O43" s="15">
        <v>1.7000000000000001E-2</v>
      </c>
      <c r="P43" s="15">
        <v>1.679</v>
      </c>
      <c r="Q43" s="15">
        <v>1.04</v>
      </c>
      <c r="R43" s="15">
        <v>2.5720000000000001</v>
      </c>
      <c r="S43" s="15">
        <v>11.919</v>
      </c>
      <c r="U43" s="15">
        <v>36.902999999999999</v>
      </c>
      <c r="V43" s="15">
        <v>6180</v>
      </c>
    </row>
    <row r="44" spans="2:22" x14ac:dyDescent="0.25">
      <c r="B44" s="15" t="s">
        <v>136</v>
      </c>
      <c r="C44" s="15" t="s">
        <v>207</v>
      </c>
      <c r="D44" s="15" t="s">
        <v>249</v>
      </c>
      <c r="E44" s="15">
        <v>2022</v>
      </c>
      <c r="F44" s="15" t="s">
        <v>162</v>
      </c>
      <c r="G44" s="15" t="s">
        <v>133</v>
      </c>
      <c r="H44" s="15" t="s">
        <v>136</v>
      </c>
      <c r="I44" s="15" t="s">
        <v>139</v>
      </c>
      <c r="J44" s="15" t="s">
        <v>141</v>
      </c>
      <c r="M44" s="15">
        <v>1.8089999999999999</v>
      </c>
      <c r="N44" s="15">
        <v>1.3120000000000001</v>
      </c>
      <c r="O44" s="15">
        <v>1.7000000000000001E-2</v>
      </c>
      <c r="P44" s="15">
        <v>1.542</v>
      </c>
      <c r="Q44" s="15">
        <v>0.90100000000000002</v>
      </c>
      <c r="R44" s="15">
        <v>2.391</v>
      </c>
      <c r="S44" s="15">
        <v>11.919</v>
      </c>
      <c r="U44" s="15">
        <v>36.904000000000003</v>
      </c>
      <c r="V44" s="15">
        <v>6180</v>
      </c>
    </row>
    <row r="45" spans="2:22" x14ac:dyDescent="0.25">
      <c r="B45" s="15" t="s">
        <v>136</v>
      </c>
      <c r="C45" s="15" t="s">
        <v>207</v>
      </c>
      <c r="D45" s="15" t="s">
        <v>250</v>
      </c>
      <c r="E45" s="15">
        <v>2022</v>
      </c>
      <c r="F45" s="15" t="s">
        <v>162</v>
      </c>
      <c r="G45" s="15" t="s">
        <v>133</v>
      </c>
      <c r="H45" s="15" t="s">
        <v>136</v>
      </c>
      <c r="I45" s="15" t="s">
        <v>139</v>
      </c>
      <c r="J45" s="15" t="s">
        <v>141</v>
      </c>
      <c r="M45" s="15">
        <v>1.6379999999999999</v>
      </c>
      <c r="N45" s="15">
        <v>1.258</v>
      </c>
      <c r="O45" s="15">
        <v>1.6E-2</v>
      </c>
      <c r="P45" s="15">
        <v>1.3759999999999999</v>
      </c>
      <c r="Q45" s="15">
        <v>0.749</v>
      </c>
      <c r="R45" s="15">
        <v>2.1880000000000002</v>
      </c>
      <c r="S45" s="15">
        <v>11.257999999999999</v>
      </c>
      <c r="U45" s="15">
        <v>9.2129999999999992</v>
      </c>
      <c r="V45" s="15">
        <v>6180</v>
      </c>
    </row>
    <row r="46" spans="2:22" x14ac:dyDescent="0.25">
      <c r="B46" s="15" t="s">
        <v>136</v>
      </c>
      <c r="C46" s="15" t="s">
        <v>207</v>
      </c>
      <c r="D46" s="15" t="s">
        <v>251</v>
      </c>
      <c r="E46" s="15">
        <v>2022</v>
      </c>
      <c r="F46" s="15" t="s">
        <v>162</v>
      </c>
      <c r="G46" s="15" t="s">
        <v>133</v>
      </c>
      <c r="H46" s="15" t="s">
        <v>136</v>
      </c>
      <c r="I46" s="15" t="s">
        <v>139</v>
      </c>
      <c r="J46" s="15" t="s">
        <v>141</v>
      </c>
      <c r="M46" s="15">
        <v>1.427</v>
      </c>
      <c r="N46" s="15">
        <v>1.234</v>
      </c>
      <c r="O46" s="15">
        <v>1.6E-2</v>
      </c>
      <c r="P46" s="15">
        <v>1.149</v>
      </c>
      <c r="Q46" s="15">
        <v>0.54600000000000004</v>
      </c>
      <c r="R46" s="15">
        <v>1.9530000000000001</v>
      </c>
      <c r="S46" s="15">
        <v>11.259</v>
      </c>
      <c r="U46" s="15">
        <v>9.2110000000000003</v>
      </c>
      <c r="V46" s="15">
        <v>6180</v>
      </c>
    </row>
    <row r="47" spans="2:22" x14ac:dyDescent="0.25">
      <c r="B47" s="15" t="s">
        <v>136</v>
      </c>
      <c r="C47" s="15" t="s">
        <v>207</v>
      </c>
      <c r="D47" s="15" t="s">
        <v>252</v>
      </c>
      <c r="E47" s="15">
        <v>2022</v>
      </c>
      <c r="F47" s="15" t="s">
        <v>162</v>
      </c>
      <c r="G47" s="15" t="s">
        <v>133</v>
      </c>
      <c r="H47" s="15" t="s">
        <v>136</v>
      </c>
      <c r="I47" s="15" t="s">
        <v>139</v>
      </c>
      <c r="J47" s="15" t="s">
        <v>141</v>
      </c>
      <c r="M47" s="15">
        <v>1.1890000000000001</v>
      </c>
      <c r="N47" s="15">
        <v>1.157</v>
      </c>
      <c r="O47" s="15">
        <v>1.4999999999999999E-2</v>
      </c>
      <c r="P47" s="15">
        <v>0.877</v>
      </c>
      <c r="Q47" s="15">
        <v>0.35099999999999998</v>
      </c>
      <c r="R47" s="15">
        <v>1.657</v>
      </c>
      <c r="S47" s="15">
        <v>10.666</v>
      </c>
      <c r="U47" s="15">
        <v>0.45700000000000002</v>
      </c>
      <c r="V47" s="15">
        <v>6180</v>
      </c>
    </row>
    <row r="48" spans="2:22" x14ac:dyDescent="0.25">
      <c r="B48" s="15" t="s">
        <v>136</v>
      </c>
      <c r="C48" s="15" t="s">
        <v>207</v>
      </c>
      <c r="D48" s="15" t="s">
        <v>253</v>
      </c>
      <c r="E48" s="15">
        <v>2022</v>
      </c>
      <c r="F48" s="15" t="s">
        <v>162</v>
      </c>
      <c r="G48" s="15" t="s">
        <v>133</v>
      </c>
      <c r="H48" s="15" t="s">
        <v>136</v>
      </c>
      <c r="I48" s="15" t="s">
        <v>139</v>
      </c>
      <c r="J48" s="15" t="s">
        <v>141</v>
      </c>
      <c r="M48" s="15">
        <v>0.89</v>
      </c>
      <c r="N48" s="15">
        <v>1.0189999999999999</v>
      </c>
      <c r="O48" s="15">
        <v>1.2999999999999999E-2</v>
      </c>
      <c r="P48" s="15">
        <v>0.55700000000000005</v>
      </c>
      <c r="Q48" s="15">
        <v>0.189</v>
      </c>
      <c r="R48" s="15">
        <v>1.2350000000000001</v>
      </c>
      <c r="S48" s="15">
        <v>10.666</v>
      </c>
      <c r="U48" s="15">
        <v>0.45700000000000002</v>
      </c>
      <c r="V48" s="15">
        <v>6170</v>
      </c>
    </row>
    <row r="49" spans="2:22" x14ac:dyDescent="0.25">
      <c r="B49" s="15" t="s">
        <v>136</v>
      </c>
      <c r="C49" s="15" t="s">
        <v>207</v>
      </c>
      <c r="D49" s="15" t="s">
        <v>254</v>
      </c>
      <c r="E49" s="15">
        <v>2022</v>
      </c>
      <c r="F49" s="15" t="s">
        <v>162</v>
      </c>
      <c r="G49" s="15" t="s">
        <v>133</v>
      </c>
      <c r="H49" s="15" t="s">
        <v>136</v>
      </c>
      <c r="I49" s="15" t="s">
        <v>139</v>
      </c>
      <c r="J49" s="15" t="s">
        <v>141</v>
      </c>
      <c r="M49" s="15">
        <v>0.628</v>
      </c>
      <c r="N49" s="15">
        <v>0.82899999999999996</v>
      </c>
      <c r="O49" s="15">
        <v>1.0999999999999999E-2</v>
      </c>
      <c r="P49" s="15">
        <v>0.31</v>
      </c>
      <c r="Q49" s="15">
        <v>9.9000000000000005E-2</v>
      </c>
      <c r="R49" s="15">
        <v>0.84099999999999997</v>
      </c>
      <c r="S49" s="15">
        <v>10.215999999999999</v>
      </c>
      <c r="U49" s="15">
        <v>0</v>
      </c>
      <c r="V49" s="15">
        <v>6170</v>
      </c>
    </row>
    <row r="50" spans="2:22" x14ac:dyDescent="0.25">
      <c r="B50" s="15" t="s">
        <v>136</v>
      </c>
      <c r="C50" s="15" t="s">
        <v>207</v>
      </c>
      <c r="D50" s="15" t="s">
        <v>255</v>
      </c>
      <c r="E50" s="15">
        <v>2022</v>
      </c>
      <c r="F50" s="15" t="s">
        <v>162</v>
      </c>
      <c r="G50" s="15" t="s">
        <v>133</v>
      </c>
      <c r="H50" s="15" t="s">
        <v>136</v>
      </c>
      <c r="I50" s="15" t="s">
        <v>139</v>
      </c>
      <c r="J50" s="15" t="s">
        <v>141</v>
      </c>
      <c r="M50" s="15">
        <v>0.45900000000000002</v>
      </c>
      <c r="N50" s="15">
        <v>0.68</v>
      </c>
      <c r="O50" s="15">
        <v>8.9999999999999993E-3</v>
      </c>
      <c r="P50" s="15">
        <v>0.192</v>
      </c>
      <c r="Q50" s="15">
        <v>5.7000000000000002E-2</v>
      </c>
      <c r="R50" s="15">
        <v>0.58199999999999996</v>
      </c>
      <c r="S50" s="15">
        <v>10.215999999999999</v>
      </c>
      <c r="U50" s="15">
        <v>0</v>
      </c>
      <c r="V50" s="15">
        <v>6170</v>
      </c>
    </row>
  </sheetData>
  <mergeCells count="1">
    <mergeCell ref="B1:V1"/>
  </mergeCells>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V50"/>
  <sheetViews>
    <sheetView zoomScale="85" zoomScaleNormal="85" workbookViewId="0">
      <selection activeCell="B1" sqref="B1:V1"/>
    </sheetView>
  </sheetViews>
  <sheetFormatPr defaultColWidth="16" defaultRowHeight="15" x14ac:dyDescent="0.25"/>
  <cols>
    <col min="1" max="1" width="22.7109375" style="18" customWidth="1"/>
    <col min="2" max="2" width="19.42578125" style="15" customWidth="1"/>
    <col min="3" max="3" width="17.5703125" style="15" customWidth="1"/>
    <col min="4" max="4" width="16" style="15"/>
    <col min="5" max="5" width="17.5703125" style="15" customWidth="1"/>
    <col min="6" max="6" width="17.28515625" style="15" customWidth="1"/>
    <col min="7" max="7" width="28.140625" style="15" customWidth="1"/>
    <col min="8" max="8" width="27.140625" style="15" customWidth="1"/>
    <col min="9" max="9" width="24.5703125" style="15" customWidth="1"/>
    <col min="10" max="10" width="16" style="15"/>
    <col min="11" max="11" width="24.5703125" style="15" customWidth="1"/>
    <col min="12" max="13" width="16" style="15"/>
    <col min="14" max="14" width="17.7109375" style="15" customWidth="1"/>
    <col min="15" max="15" width="18.85546875" style="15" customWidth="1"/>
    <col min="16" max="16" width="18" style="15" customWidth="1"/>
    <col min="17" max="17" width="16" style="15"/>
    <col min="18" max="18" width="19" style="15" customWidth="1"/>
    <col min="19" max="19" width="16" style="15"/>
    <col min="20" max="20" width="18.7109375" style="15" customWidth="1"/>
    <col min="21" max="21" width="16" style="15"/>
    <col min="22" max="22" width="18.42578125" style="15" customWidth="1"/>
    <col min="23" max="16384" width="16" style="15"/>
  </cols>
  <sheetData>
    <row r="1" spans="1:22" ht="38.25" customHeight="1" x14ac:dyDescent="0.25">
      <c r="A1" s="37" t="str">
        <f>HYPERLINK("#Contents!A1","Return to table of contents")</f>
        <v>Return to table of contents</v>
      </c>
      <c r="B1" s="47" t="s">
        <v>377</v>
      </c>
      <c r="C1" s="47"/>
      <c r="D1" s="47"/>
      <c r="E1" s="47"/>
      <c r="F1" s="47"/>
      <c r="G1" s="47"/>
      <c r="H1" s="47"/>
      <c r="I1" s="47"/>
      <c r="J1" s="47"/>
      <c r="K1" s="47"/>
      <c r="L1" s="47"/>
      <c r="M1" s="47"/>
      <c r="N1" s="47"/>
      <c r="O1" s="47"/>
      <c r="P1" s="47"/>
      <c r="Q1" s="47"/>
      <c r="R1" s="47"/>
      <c r="S1" s="47"/>
      <c r="T1" s="47"/>
      <c r="U1" s="47"/>
      <c r="V1" s="48"/>
    </row>
    <row r="2" spans="1:22" ht="30" x14ac:dyDescent="0.25">
      <c r="A2" s="19"/>
      <c r="B2" s="5" t="s">
        <v>120</v>
      </c>
      <c r="C2" s="5" t="s">
        <v>123</v>
      </c>
      <c r="D2" s="5" t="s">
        <v>126</v>
      </c>
      <c r="E2" s="5" t="s">
        <v>127</v>
      </c>
      <c r="F2" s="5" t="s">
        <v>128</v>
      </c>
      <c r="G2" s="5" t="s">
        <v>131</v>
      </c>
      <c r="H2" s="5" t="s">
        <v>134</v>
      </c>
      <c r="I2" s="5" t="s">
        <v>137</v>
      </c>
      <c r="J2" s="5" t="s">
        <v>140</v>
      </c>
      <c r="K2" s="5" t="s">
        <v>142</v>
      </c>
      <c r="L2" s="5" t="s">
        <v>145</v>
      </c>
      <c r="M2" s="5" t="s">
        <v>147</v>
      </c>
      <c r="N2" s="5" t="s">
        <v>149</v>
      </c>
      <c r="O2" s="5" t="s">
        <v>150</v>
      </c>
      <c r="P2" s="5" t="s">
        <v>151</v>
      </c>
      <c r="Q2" s="5" t="s">
        <v>152</v>
      </c>
      <c r="R2" s="5" t="s">
        <v>153</v>
      </c>
      <c r="S2" s="5" t="s">
        <v>154</v>
      </c>
      <c r="T2" s="5" t="s">
        <v>155</v>
      </c>
      <c r="U2" s="5" t="s">
        <v>156</v>
      </c>
      <c r="V2" s="5" t="s">
        <v>158</v>
      </c>
    </row>
    <row r="3" spans="1:22" x14ac:dyDescent="0.25">
      <c r="A3" s="19"/>
      <c r="B3" s="15" t="s">
        <v>122</v>
      </c>
      <c r="C3" s="15" t="s">
        <v>207</v>
      </c>
      <c r="D3" s="15" t="s">
        <v>208</v>
      </c>
      <c r="E3" s="15">
        <v>2022</v>
      </c>
      <c r="F3" s="15" t="s">
        <v>162</v>
      </c>
      <c r="G3" s="15" t="s">
        <v>133</v>
      </c>
      <c r="H3" s="15" t="s">
        <v>136</v>
      </c>
      <c r="I3" s="15" t="s">
        <v>139</v>
      </c>
      <c r="J3" s="15" t="s">
        <v>141</v>
      </c>
      <c r="M3" s="15">
        <v>0.26400000000000001</v>
      </c>
      <c r="N3" s="15">
        <v>0.26600000000000001</v>
      </c>
      <c r="O3" s="15">
        <v>3.0000000000000001E-3</v>
      </c>
      <c r="P3" s="15">
        <v>0.19700000000000001</v>
      </c>
      <c r="Q3" s="15">
        <v>0.123</v>
      </c>
      <c r="R3" s="15">
        <v>0.32200000000000001</v>
      </c>
      <c r="S3" s="15">
        <v>9.8539999999999992</v>
      </c>
      <c r="U3" s="15">
        <v>0</v>
      </c>
      <c r="V3" s="15">
        <v>6570</v>
      </c>
    </row>
    <row r="4" spans="1:22" x14ac:dyDescent="0.25">
      <c r="B4" s="15" t="s">
        <v>122</v>
      </c>
      <c r="C4" s="15" t="s">
        <v>207</v>
      </c>
      <c r="D4" s="15" t="s">
        <v>209</v>
      </c>
      <c r="E4" s="15">
        <v>2022</v>
      </c>
      <c r="F4" s="15" t="s">
        <v>162</v>
      </c>
      <c r="G4" s="15" t="s">
        <v>133</v>
      </c>
      <c r="H4" s="15" t="s">
        <v>136</v>
      </c>
      <c r="I4" s="15" t="s">
        <v>139</v>
      </c>
      <c r="J4" s="15" t="s">
        <v>141</v>
      </c>
      <c r="M4" s="15">
        <v>0.24</v>
      </c>
      <c r="N4" s="15">
        <v>0.26100000000000001</v>
      </c>
      <c r="O4" s="15">
        <v>3.0000000000000001E-3</v>
      </c>
      <c r="P4" s="15">
        <v>0.17599999999999999</v>
      </c>
      <c r="Q4" s="15">
        <v>0.11</v>
      </c>
      <c r="R4" s="15">
        <v>0.28499999999999998</v>
      </c>
      <c r="S4" s="15">
        <v>9.8620000000000001</v>
      </c>
      <c r="U4" s="15">
        <v>0</v>
      </c>
      <c r="V4" s="15">
        <v>6570</v>
      </c>
    </row>
    <row r="5" spans="1:22" x14ac:dyDescent="0.25">
      <c r="B5" s="15" t="s">
        <v>122</v>
      </c>
      <c r="C5" s="15" t="s">
        <v>207</v>
      </c>
      <c r="D5" s="15" t="s">
        <v>210</v>
      </c>
      <c r="E5" s="15">
        <v>2022</v>
      </c>
      <c r="F5" s="15" t="s">
        <v>162</v>
      </c>
      <c r="G5" s="15" t="s">
        <v>133</v>
      </c>
      <c r="H5" s="15" t="s">
        <v>136</v>
      </c>
      <c r="I5" s="15" t="s">
        <v>139</v>
      </c>
      <c r="J5" s="15" t="s">
        <v>141</v>
      </c>
      <c r="M5" s="15">
        <v>0.24099999999999999</v>
      </c>
      <c r="N5" s="15">
        <v>0.34499999999999997</v>
      </c>
      <c r="O5" s="15">
        <v>4.0000000000000001E-3</v>
      </c>
      <c r="P5" s="15">
        <v>0.159</v>
      </c>
      <c r="Q5" s="15">
        <v>0.10100000000000001</v>
      </c>
      <c r="R5" s="15">
        <v>0.26</v>
      </c>
      <c r="S5" s="15">
        <v>9.5939999999999994</v>
      </c>
      <c r="U5" s="15">
        <v>0</v>
      </c>
      <c r="V5" s="15">
        <v>6570</v>
      </c>
    </row>
    <row r="6" spans="1:22" x14ac:dyDescent="0.25">
      <c r="B6" s="15" t="s">
        <v>122</v>
      </c>
      <c r="C6" s="15" t="s">
        <v>207</v>
      </c>
      <c r="D6" s="15" t="s">
        <v>211</v>
      </c>
      <c r="E6" s="15">
        <v>2022</v>
      </c>
      <c r="F6" s="15" t="s">
        <v>162</v>
      </c>
      <c r="G6" s="15" t="s">
        <v>133</v>
      </c>
      <c r="H6" s="15" t="s">
        <v>136</v>
      </c>
      <c r="I6" s="15" t="s">
        <v>139</v>
      </c>
      <c r="J6" s="15" t="s">
        <v>141</v>
      </c>
      <c r="M6" s="15">
        <v>0.22700000000000001</v>
      </c>
      <c r="N6" s="15">
        <v>0.34300000000000003</v>
      </c>
      <c r="O6" s="15">
        <v>4.0000000000000001E-3</v>
      </c>
      <c r="P6" s="15">
        <v>0.14899999999999999</v>
      </c>
      <c r="Q6" s="15">
        <v>9.5000000000000001E-2</v>
      </c>
      <c r="R6" s="15">
        <v>0.23899999999999999</v>
      </c>
      <c r="S6" s="15">
        <v>9.593</v>
      </c>
      <c r="U6" s="15">
        <v>0</v>
      </c>
      <c r="V6" s="15">
        <v>6580</v>
      </c>
    </row>
    <row r="7" spans="1:22" x14ac:dyDescent="0.25">
      <c r="B7" s="15" t="s">
        <v>122</v>
      </c>
      <c r="C7" s="15" t="s">
        <v>207</v>
      </c>
      <c r="D7" s="15" t="s">
        <v>212</v>
      </c>
      <c r="E7" s="15">
        <v>2022</v>
      </c>
      <c r="F7" s="15" t="s">
        <v>162</v>
      </c>
      <c r="G7" s="15" t="s">
        <v>133</v>
      </c>
      <c r="H7" s="15" t="s">
        <v>136</v>
      </c>
      <c r="I7" s="15" t="s">
        <v>139</v>
      </c>
      <c r="J7" s="15" t="s">
        <v>141</v>
      </c>
      <c r="M7" s="15">
        <v>0.216</v>
      </c>
      <c r="N7" s="15">
        <v>0.32700000000000001</v>
      </c>
      <c r="O7" s="15">
        <v>4.0000000000000001E-3</v>
      </c>
      <c r="P7" s="15">
        <v>0.14199999999999999</v>
      </c>
      <c r="Q7" s="15">
        <v>9.0999999999999998E-2</v>
      </c>
      <c r="R7" s="15">
        <v>0.22600000000000001</v>
      </c>
      <c r="S7" s="15">
        <v>9.3360000000000003</v>
      </c>
      <c r="U7" s="15">
        <v>0</v>
      </c>
      <c r="V7" s="15">
        <v>6580</v>
      </c>
    </row>
    <row r="8" spans="1:22" x14ac:dyDescent="0.25">
      <c r="B8" s="15" t="s">
        <v>122</v>
      </c>
      <c r="C8" s="15" t="s">
        <v>207</v>
      </c>
      <c r="D8" s="15" t="s">
        <v>213</v>
      </c>
      <c r="E8" s="15">
        <v>2022</v>
      </c>
      <c r="F8" s="15" t="s">
        <v>162</v>
      </c>
      <c r="G8" s="15" t="s">
        <v>133</v>
      </c>
      <c r="H8" s="15" t="s">
        <v>136</v>
      </c>
      <c r="I8" s="15" t="s">
        <v>139</v>
      </c>
      <c r="J8" s="15" t="s">
        <v>141</v>
      </c>
      <c r="M8" s="15">
        <v>0.21</v>
      </c>
      <c r="N8" s="15">
        <v>0.313</v>
      </c>
      <c r="O8" s="15">
        <v>4.0000000000000001E-3</v>
      </c>
      <c r="P8" s="15">
        <v>0.13700000000000001</v>
      </c>
      <c r="Q8" s="15">
        <v>8.8999999999999996E-2</v>
      </c>
      <c r="R8" s="15">
        <v>0.218</v>
      </c>
      <c r="S8" s="15">
        <v>9.3360000000000003</v>
      </c>
      <c r="U8" s="15">
        <v>0</v>
      </c>
      <c r="V8" s="15">
        <v>6580</v>
      </c>
    </row>
    <row r="9" spans="1:22" x14ac:dyDescent="0.25">
      <c r="B9" s="15" t="s">
        <v>122</v>
      </c>
      <c r="C9" s="15" t="s">
        <v>207</v>
      </c>
      <c r="D9" s="15" t="s">
        <v>214</v>
      </c>
      <c r="E9" s="15">
        <v>2022</v>
      </c>
      <c r="F9" s="15" t="s">
        <v>162</v>
      </c>
      <c r="G9" s="15" t="s">
        <v>133</v>
      </c>
      <c r="H9" s="15" t="s">
        <v>136</v>
      </c>
      <c r="I9" s="15" t="s">
        <v>139</v>
      </c>
      <c r="J9" s="15" t="s">
        <v>141</v>
      </c>
      <c r="M9" s="15">
        <v>0.20399999999999999</v>
      </c>
      <c r="N9" s="15">
        <v>0.31900000000000001</v>
      </c>
      <c r="O9" s="15">
        <v>4.0000000000000001E-3</v>
      </c>
      <c r="P9" s="15">
        <v>0.13200000000000001</v>
      </c>
      <c r="Q9" s="15">
        <v>8.5999999999999993E-2</v>
      </c>
      <c r="R9" s="15">
        <v>0.20899999999999999</v>
      </c>
      <c r="S9" s="15">
        <v>9.1159999999999997</v>
      </c>
      <c r="U9" s="15">
        <v>0</v>
      </c>
      <c r="V9" s="15">
        <v>6580</v>
      </c>
    </row>
    <row r="10" spans="1:22" x14ac:dyDescent="0.25">
      <c r="B10" s="15" t="s">
        <v>122</v>
      </c>
      <c r="C10" s="15" t="s">
        <v>207</v>
      </c>
      <c r="D10" s="15" t="s">
        <v>215</v>
      </c>
      <c r="E10" s="15">
        <v>2022</v>
      </c>
      <c r="F10" s="15" t="s">
        <v>162</v>
      </c>
      <c r="G10" s="15" t="s">
        <v>133</v>
      </c>
      <c r="H10" s="15" t="s">
        <v>136</v>
      </c>
      <c r="I10" s="15" t="s">
        <v>139</v>
      </c>
      <c r="J10" s="15" t="s">
        <v>141</v>
      </c>
      <c r="M10" s="15">
        <v>0.19800000000000001</v>
      </c>
      <c r="N10" s="15">
        <v>0.29699999999999999</v>
      </c>
      <c r="O10" s="15">
        <v>4.0000000000000001E-3</v>
      </c>
      <c r="P10" s="15">
        <v>0.13</v>
      </c>
      <c r="Q10" s="15">
        <v>8.5000000000000006E-2</v>
      </c>
      <c r="R10" s="15">
        <v>0.20499999999999999</v>
      </c>
      <c r="S10" s="15">
        <v>9.1159999999999997</v>
      </c>
      <c r="U10" s="15">
        <v>0</v>
      </c>
      <c r="V10" s="15">
        <v>6580</v>
      </c>
    </row>
    <row r="11" spans="1:22" x14ac:dyDescent="0.25">
      <c r="B11" s="15" t="s">
        <v>122</v>
      </c>
      <c r="C11" s="15" t="s">
        <v>207</v>
      </c>
      <c r="D11" s="15" t="s">
        <v>216</v>
      </c>
      <c r="E11" s="15">
        <v>2022</v>
      </c>
      <c r="F11" s="15" t="s">
        <v>162</v>
      </c>
      <c r="G11" s="15" t="s">
        <v>133</v>
      </c>
      <c r="H11" s="15" t="s">
        <v>136</v>
      </c>
      <c r="I11" s="15" t="s">
        <v>139</v>
      </c>
      <c r="J11" s="15" t="s">
        <v>141</v>
      </c>
      <c r="M11" s="15">
        <v>0.192</v>
      </c>
      <c r="N11" s="15">
        <v>0.27400000000000002</v>
      </c>
      <c r="O11" s="15">
        <v>3.0000000000000001E-3</v>
      </c>
      <c r="P11" s="15">
        <v>0.128</v>
      </c>
      <c r="Q11" s="15">
        <v>8.4000000000000005E-2</v>
      </c>
      <c r="R11" s="15">
        <v>0.20200000000000001</v>
      </c>
      <c r="S11" s="15">
        <v>8.9540000000000006</v>
      </c>
      <c r="U11" s="15">
        <v>0</v>
      </c>
      <c r="V11" s="15">
        <v>6570</v>
      </c>
    </row>
    <row r="12" spans="1:22" x14ac:dyDescent="0.25">
      <c r="B12" s="15" t="s">
        <v>122</v>
      </c>
      <c r="C12" s="15" t="s">
        <v>207</v>
      </c>
      <c r="D12" s="15" t="s">
        <v>217</v>
      </c>
      <c r="E12" s="15">
        <v>2022</v>
      </c>
      <c r="F12" s="15" t="s">
        <v>162</v>
      </c>
      <c r="G12" s="15" t="s">
        <v>133</v>
      </c>
      <c r="H12" s="15" t="s">
        <v>136</v>
      </c>
      <c r="I12" s="15" t="s">
        <v>139</v>
      </c>
      <c r="J12" s="15" t="s">
        <v>141</v>
      </c>
      <c r="M12" s="15">
        <v>0.187</v>
      </c>
      <c r="N12" s="15">
        <v>0.24099999999999999</v>
      </c>
      <c r="O12" s="15">
        <v>3.0000000000000001E-3</v>
      </c>
      <c r="P12" s="15">
        <v>0.128</v>
      </c>
      <c r="Q12" s="15">
        <v>8.5000000000000006E-2</v>
      </c>
      <c r="R12" s="15">
        <v>0.20300000000000001</v>
      </c>
      <c r="S12" s="15">
        <v>8.9540000000000006</v>
      </c>
      <c r="U12" s="15">
        <v>0</v>
      </c>
      <c r="V12" s="15">
        <v>6570</v>
      </c>
    </row>
    <row r="13" spans="1:22" x14ac:dyDescent="0.25">
      <c r="B13" s="15" t="s">
        <v>122</v>
      </c>
      <c r="C13" s="15" t="s">
        <v>207</v>
      </c>
      <c r="D13" s="15" t="s">
        <v>218</v>
      </c>
      <c r="E13" s="15">
        <v>2022</v>
      </c>
      <c r="F13" s="15" t="s">
        <v>162</v>
      </c>
      <c r="G13" s="15" t="s">
        <v>133</v>
      </c>
      <c r="H13" s="15" t="s">
        <v>136</v>
      </c>
      <c r="I13" s="15" t="s">
        <v>139</v>
      </c>
      <c r="J13" s="15" t="s">
        <v>141</v>
      </c>
      <c r="M13" s="15">
        <v>0.18</v>
      </c>
      <c r="N13" s="15">
        <v>0.20499999999999999</v>
      </c>
      <c r="O13" s="15">
        <v>3.0000000000000001E-3</v>
      </c>
      <c r="P13" s="15">
        <v>0.129</v>
      </c>
      <c r="Q13" s="15">
        <v>8.5000000000000006E-2</v>
      </c>
      <c r="R13" s="15">
        <v>0.20399999999999999</v>
      </c>
      <c r="S13" s="15">
        <v>8.8710000000000004</v>
      </c>
      <c r="U13" s="15">
        <v>7.1999999999999995E-2</v>
      </c>
      <c r="V13" s="15">
        <v>6570</v>
      </c>
    </row>
    <row r="14" spans="1:22" x14ac:dyDescent="0.25">
      <c r="B14" s="15" t="s">
        <v>122</v>
      </c>
      <c r="C14" s="15" t="s">
        <v>207</v>
      </c>
      <c r="D14" s="15" t="s">
        <v>219</v>
      </c>
      <c r="E14" s="15">
        <v>2022</v>
      </c>
      <c r="F14" s="15" t="s">
        <v>162</v>
      </c>
      <c r="G14" s="15" t="s">
        <v>133</v>
      </c>
      <c r="H14" s="15" t="s">
        <v>136</v>
      </c>
      <c r="I14" s="15" t="s">
        <v>139</v>
      </c>
      <c r="J14" s="15" t="s">
        <v>141</v>
      </c>
      <c r="M14" s="15">
        <v>0.183</v>
      </c>
      <c r="N14" s="15">
        <v>0.186</v>
      </c>
      <c r="O14" s="15">
        <v>2E-3</v>
      </c>
      <c r="P14" s="15">
        <v>0.13400000000000001</v>
      </c>
      <c r="Q14" s="15">
        <v>8.6999999999999994E-2</v>
      </c>
      <c r="R14" s="15">
        <v>0.21199999999999999</v>
      </c>
      <c r="S14" s="15">
        <v>8.8710000000000004</v>
      </c>
      <c r="U14" s="15">
        <v>7.1999999999999995E-2</v>
      </c>
      <c r="V14" s="15">
        <v>6570</v>
      </c>
    </row>
    <row r="15" spans="1:22" x14ac:dyDescent="0.25">
      <c r="B15" s="15" t="s">
        <v>122</v>
      </c>
      <c r="C15" s="15" t="s">
        <v>207</v>
      </c>
      <c r="D15" s="15" t="s">
        <v>220</v>
      </c>
      <c r="E15" s="15">
        <v>2022</v>
      </c>
      <c r="F15" s="15" t="s">
        <v>162</v>
      </c>
      <c r="G15" s="15" t="s">
        <v>133</v>
      </c>
      <c r="H15" s="15" t="s">
        <v>136</v>
      </c>
      <c r="I15" s="15" t="s">
        <v>139</v>
      </c>
      <c r="J15" s="15" t="s">
        <v>141</v>
      </c>
      <c r="M15" s="15">
        <v>0.193</v>
      </c>
      <c r="N15" s="15">
        <v>0.17899999999999999</v>
      </c>
      <c r="O15" s="15">
        <v>2E-3</v>
      </c>
      <c r="P15" s="15">
        <v>0.14299999999999999</v>
      </c>
      <c r="Q15" s="15">
        <v>9.1999999999999998E-2</v>
      </c>
      <c r="R15" s="15">
        <v>0.22900000000000001</v>
      </c>
      <c r="S15" s="15">
        <v>8.94</v>
      </c>
      <c r="U15" s="15">
        <v>5.8220000000000001</v>
      </c>
      <c r="V15" s="15">
        <v>6570</v>
      </c>
    </row>
    <row r="16" spans="1:22" x14ac:dyDescent="0.25">
      <c r="B16" s="15" t="s">
        <v>122</v>
      </c>
      <c r="C16" s="15" t="s">
        <v>207</v>
      </c>
      <c r="D16" s="15" t="s">
        <v>221</v>
      </c>
      <c r="E16" s="15">
        <v>2022</v>
      </c>
      <c r="F16" s="15" t="s">
        <v>162</v>
      </c>
      <c r="G16" s="15" t="s">
        <v>133</v>
      </c>
      <c r="H16" s="15" t="s">
        <v>136</v>
      </c>
      <c r="I16" s="15" t="s">
        <v>139</v>
      </c>
      <c r="J16" s="15" t="s">
        <v>141</v>
      </c>
      <c r="M16" s="15">
        <v>0.221</v>
      </c>
      <c r="N16" s="15">
        <v>0.19900000000000001</v>
      </c>
      <c r="O16" s="15">
        <v>2E-3</v>
      </c>
      <c r="P16" s="15">
        <v>0.16300000000000001</v>
      </c>
      <c r="Q16" s="15">
        <v>0.105</v>
      </c>
      <c r="R16" s="15">
        <v>0.26700000000000002</v>
      </c>
      <c r="S16" s="15">
        <v>8.94</v>
      </c>
      <c r="U16" s="15">
        <v>5.8220000000000001</v>
      </c>
      <c r="V16" s="15">
        <v>6570</v>
      </c>
    </row>
    <row r="17" spans="2:22" x14ac:dyDescent="0.25">
      <c r="B17" s="15" t="s">
        <v>122</v>
      </c>
      <c r="C17" s="15" t="s">
        <v>207</v>
      </c>
      <c r="D17" s="15" t="s">
        <v>222</v>
      </c>
      <c r="E17" s="15">
        <v>2022</v>
      </c>
      <c r="F17" s="15" t="s">
        <v>162</v>
      </c>
      <c r="G17" s="15" t="s">
        <v>133</v>
      </c>
      <c r="H17" s="15" t="s">
        <v>136</v>
      </c>
      <c r="I17" s="15" t="s">
        <v>139</v>
      </c>
      <c r="J17" s="15" t="s">
        <v>141</v>
      </c>
      <c r="M17" s="15">
        <v>0.25600000000000001</v>
      </c>
      <c r="N17" s="15">
        <v>0.218</v>
      </c>
      <c r="O17" s="15">
        <v>3.0000000000000001E-3</v>
      </c>
      <c r="P17" s="15">
        <v>0.19500000000000001</v>
      </c>
      <c r="Q17" s="15">
        <v>0.122</v>
      </c>
      <c r="R17" s="15">
        <v>0.318</v>
      </c>
      <c r="S17" s="15">
        <v>9.2279999999999998</v>
      </c>
      <c r="U17" s="15">
        <v>30.728999999999999</v>
      </c>
      <c r="V17" s="15">
        <v>6570</v>
      </c>
    </row>
    <row r="18" spans="2:22" x14ac:dyDescent="0.25">
      <c r="B18" s="15" t="s">
        <v>122</v>
      </c>
      <c r="C18" s="15" t="s">
        <v>207</v>
      </c>
      <c r="D18" s="15" t="s">
        <v>223</v>
      </c>
      <c r="E18" s="15">
        <v>2022</v>
      </c>
      <c r="F18" s="15" t="s">
        <v>162</v>
      </c>
      <c r="G18" s="15" t="s">
        <v>133</v>
      </c>
      <c r="H18" s="15" t="s">
        <v>136</v>
      </c>
      <c r="I18" s="15" t="s">
        <v>139</v>
      </c>
      <c r="J18" s="15" t="s">
        <v>141</v>
      </c>
      <c r="M18" s="15">
        <v>0.30599999999999999</v>
      </c>
      <c r="N18" s="15">
        <v>0.25800000000000001</v>
      </c>
      <c r="O18" s="15">
        <v>3.0000000000000001E-3</v>
      </c>
      <c r="P18" s="15">
        <v>0.24099999999999999</v>
      </c>
      <c r="Q18" s="15">
        <v>0.14799999999999999</v>
      </c>
      <c r="R18" s="15">
        <v>0.378</v>
      </c>
      <c r="S18" s="15">
        <v>9.2279999999999998</v>
      </c>
      <c r="U18" s="15">
        <v>30.728000000000002</v>
      </c>
      <c r="V18" s="15">
        <v>6570</v>
      </c>
    </row>
    <row r="19" spans="2:22" x14ac:dyDescent="0.25">
      <c r="B19" s="15" t="s">
        <v>122</v>
      </c>
      <c r="C19" s="15" t="s">
        <v>207</v>
      </c>
      <c r="D19" s="15" t="s">
        <v>224</v>
      </c>
      <c r="E19" s="15">
        <v>2022</v>
      </c>
      <c r="F19" s="15" t="s">
        <v>162</v>
      </c>
      <c r="G19" s="15" t="s">
        <v>133</v>
      </c>
      <c r="H19" s="15" t="s">
        <v>136</v>
      </c>
      <c r="I19" s="15" t="s">
        <v>139</v>
      </c>
      <c r="J19" s="15" t="s">
        <v>141</v>
      </c>
      <c r="M19" s="15">
        <v>0.33700000000000002</v>
      </c>
      <c r="N19" s="15">
        <v>0.25800000000000001</v>
      </c>
      <c r="O19" s="15">
        <v>3.0000000000000001E-3</v>
      </c>
      <c r="P19" s="15">
        <v>0.27400000000000002</v>
      </c>
      <c r="Q19" s="15">
        <v>0.17100000000000001</v>
      </c>
      <c r="R19" s="15">
        <v>0.42</v>
      </c>
      <c r="S19" s="15">
        <v>9.8170000000000002</v>
      </c>
      <c r="U19" s="15">
        <v>81.134</v>
      </c>
      <c r="V19" s="15">
        <v>6570</v>
      </c>
    </row>
    <row r="20" spans="2:22" x14ac:dyDescent="0.25">
      <c r="B20" s="15" t="s">
        <v>122</v>
      </c>
      <c r="C20" s="15" t="s">
        <v>207</v>
      </c>
      <c r="D20" s="15" t="s">
        <v>225</v>
      </c>
      <c r="E20" s="15">
        <v>2022</v>
      </c>
      <c r="F20" s="15" t="s">
        <v>162</v>
      </c>
      <c r="G20" s="15" t="s">
        <v>133</v>
      </c>
      <c r="H20" s="15" t="s">
        <v>136</v>
      </c>
      <c r="I20" s="15" t="s">
        <v>139</v>
      </c>
      <c r="J20" s="15" t="s">
        <v>141</v>
      </c>
      <c r="M20" s="15">
        <v>0.36099999999999999</v>
      </c>
      <c r="N20" s="15">
        <v>0.255</v>
      </c>
      <c r="O20" s="15">
        <v>3.0000000000000001E-3</v>
      </c>
      <c r="P20" s="15">
        <v>0.29799999999999999</v>
      </c>
      <c r="Q20" s="15">
        <v>0.19500000000000001</v>
      </c>
      <c r="R20" s="15">
        <v>0.45100000000000001</v>
      </c>
      <c r="S20" s="15">
        <v>9.8170000000000002</v>
      </c>
      <c r="U20" s="15">
        <v>81.132999999999996</v>
      </c>
      <c r="V20" s="15">
        <v>6570</v>
      </c>
    </row>
    <row r="21" spans="2:22" x14ac:dyDescent="0.25">
      <c r="B21" s="15" t="s">
        <v>122</v>
      </c>
      <c r="C21" s="15" t="s">
        <v>207</v>
      </c>
      <c r="D21" s="15" t="s">
        <v>226</v>
      </c>
      <c r="E21" s="15">
        <v>2022</v>
      </c>
      <c r="F21" s="15" t="s">
        <v>162</v>
      </c>
      <c r="G21" s="15" t="s">
        <v>133</v>
      </c>
      <c r="H21" s="15" t="s">
        <v>136</v>
      </c>
      <c r="I21" s="15" t="s">
        <v>139</v>
      </c>
      <c r="J21" s="15" t="s">
        <v>141</v>
      </c>
      <c r="M21" s="15">
        <v>0.36799999999999999</v>
      </c>
      <c r="N21" s="15">
        <v>0.24199999999999999</v>
      </c>
      <c r="O21" s="15">
        <v>3.0000000000000001E-3</v>
      </c>
      <c r="P21" s="15">
        <v>0.312</v>
      </c>
      <c r="Q21" s="15">
        <v>0.20699999999999999</v>
      </c>
      <c r="R21" s="15">
        <v>0.46600000000000003</v>
      </c>
      <c r="S21" s="15">
        <v>10.677</v>
      </c>
      <c r="U21" s="15">
        <v>154.75800000000001</v>
      </c>
      <c r="V21" s="15">
        <v>6570</v>
      </c>
    </row>
    <row r="22" spans="2:22" x14ac:dyDescent="0.25">
      <c r="B22" s="15" t="s">
        <v>122</v>
      </c>
      <c r="C22" s="15" t="s">
        <v>207</v>
      </c>
      <c r="D22" s="15" t="s">
        <v>227</v>
      </c>
      <c r="E22" s="15">
        <v>2022</v>
      </c>
      <c r="F22" s="15" t="s">
        <v>162</v>
      </c>
      <c r="G22" s="15" t="s">
        <v>133</v>
      </c>
      <c r="H22" s="15" t="s">
        <v>136</v>
      </c>
      <c r="I22" s="15" t="s">
        <v>139</v>
      </c>
      <c r="J22" s="15" t="s">
        <v>141</v>
      </c>
      <c r="M22" s="15">
        <v>0.375</v>
      </c>
      <c r="N22" s="15">
        <v>0.23899999999999999</v>
      </c>
      <c r="O22" s="15">
        <v>3.0000000000000001E-3</v>
      </c>
      <c r="P22" s="15">
        <v>0.32100000000000001</v>
      </c>
      <c r="Q22" s="15">
        <v>0.215</v>
      </c>
      <c r="R22" s="15">
        <v>0.47</v>
      </c>
      <c r="S22" s="15">
        <v>10.677</v>
      </c>
      <c r="U22" s="15">
        <v>154.75800000000001</v>
      </c>
      <c r="V22" s="15">
        <v>6570</v>
      </c>
    </row>
    <row r="23" spans="2:22" x14ac:dyDescent="0.25">
      <c r="B23" s="15" t="s">
        <v>122</v>
      </c>
      <c r="C23" s="15" t="s">
        <v>207</v>
      </c>
      <c r="D23" s="15" t="s">
        <v>228</v>
      </c>
      <c r="E23" s="15">
        <v>2022</v>
      </c>
      <c r="F23" s="15" t="s">
        <v>162</v>
      </c>
      <c r="G23" s="15" t="s">
        <v>133</v>
      </c>
      <c r="H23" s="15" t="s">
        <v>136</v>
      </c>
      <c r="I23" s="15" t="s">
        <v>139</v>
      </c>
      <c r="J23" s="15" t="s">
        <v>141</v>
      </c>
      <c r="M23" s="15">
        <v>0.375</v>
      </c>
      <c r="N23" s="15">
        <v>0.23699999999999999</v>
      </c>
      <c r="O23" s="15">
        <v>3.0000000000000001E-3</v>
      </c>
      <c r="P23" s="15">
        <v>0.32700000000000001</v>
      </c>
      <c r="Q23" s="15">
        <v>0.215</v>
      </c>
      <c r="R23" s="15">
        <v>0.47199999999999998</v>
      </c>
      <c r="S23" s="15">
        <v>11.657</v>
      </c>
      <c r="U23" s="15">
        <v>242.39500000000001</v>
      </c>
      <c r="V23" s="15">
        <v>6570</v>
      </c>
    </row>
    <row r="24" spans="2:22" x14ac:dyDescent="0.25">
      <c r="B24" s="15" t="s">
        <v>122</v>
      </c>
      <c r="C24" s="15" t="s">
        <v>207</v>
      </c>
      <c r="D24" s="15" t="s">
        <v>229</v>
      </c>
      <c r="E24" s="15">
        <v>2022</v>
      </c>
      <c r="F24" s="15" t="s">
        <v>162</v>
      </c>
      <c r="G24" s="15" t="s">
        <v>133</v>
      </c>
      <c r="H24" s="15" t="s">
        <v>136</v>
      </c>
      <c r="I24" s="15" t="s">
        <v>139</v>
      </c>
      <c r="J24" s="15" t="s">
        <v>141</v>
      </c>
      <c r="M24" s="15">
        <v>0.371</v>
      </c>
      <c r="N24" s="15">
        <v>0.23300000000000001</v>
      </c>
      <c r="O24" s="15">
        <v>3.0000000000000001E-3</v>
      </c>
      <c r="P24" s="15">
        <v>0.32400000000000001</v>
      </c>
      <c r="Q24" s="15">
        <v>0.21199999999999999</v>
      </c>
      <c r="R24" s="15">
        <v>0.46700000000000003</v>
      </c>
      <c r="S24" s="15">
        <v>11.657</v>
      </c>
      <c r="U24" s="15">
        <v>242.39500000000001</v>
      </c>
      <c r="V24" s="15">
        <v>6570</v>
      </c>
    </row>
    <row r="25" spans="2:22" x14ac:dyDescent="0.25">
      <c r="B25" s="15" t="s">
        <v>122</v>
      </c>
      <c r="C25" s="15" t="s">
        <v>207</v>
      </c>
      <c r="D25" s="15" t="s">
        <v>230</v>
      </c>
      <c r="E25" s="15">
        <v>2022</v>
      </c>
      <c r="F25" s="15" t="s">
        <v>162</v>
      </c>
      <c r="G25" s="15" t="s">
        <v>133</v>
      </c>
      <c r="H25" s="15" t="s">
        <v>136</v>
      </c>
      <c r="I25" s="15" t="s">
        <v>139</v>
      </c>
      <c r="J25" s="15" t="s">
        <v>141</v>
      </c>
      <c r="M25" s="15">
        <v>0.36699999999999999</v>
      </c>
      <c r="N25" s="15">
        <v>0.22900000000000001</v>
      </c>
      <c r="O25" s="15">
        <v>3.0000000000000001E-3</v>
      </c>
      <c r="P25" s="15">
        <v>0.31900000000000001</v>
      </c>
      <c r="Q25" s="15">
        <v>0.21099999999999999</v>
      </c>
      <c r="R25" s="15">
        <v>0.46400000000000002</v>
      </c>
      <c r="S25" s="15">
        <v>12.538</v>
      </c>
      <c r="U25" s="15">
        <v>314.84500000000003</v>
      </c>
      <c r="V25" s="15">
        <v>6570</v>
      </c>
    </row>
    <row r="26" spans="2:22" x14ac:dyDescent="0.25">
      <c r="B26" s="15" t="s">
        <v>122</v>
      </c>
      <c r="C26" s="15" t="s">
        <v>207</v>
      </c>
      <c r="D26" s="15" t="s">
        <v>231</v>
      </c>
      <c r="E26" s="15">
        <v>2022</v>
      </c>
      <c r="F26" s="15" t="s">
        <v>162</v>
      </c>
      <c r="G26" s="15" t="s">
        <v>133</v>
      </c>
      <c r="H26" s="15" t="s">
        <v>136</v>
      </c>
      <c r="I26" s="15" t="s">
        <v>139</v>
      </c>
      <c r="J26" s="15" t="s">
        <v>141</v>
      </c>
      <c r="M26" s="15">
        <v>0.36299999999999999</v>
      </c>
      <c r="N26" s="15">
        <v>0.22600000000000001</v>
      </c>
      <c r="O26" s="15">
        <v>3.0000000000000001E-3</v>
      </c>
      <c r="P26" s="15">
        <v>0.314</v>
      </c>
      <c r="Q26" s="15">
        <v>0.20899999999999999</v>
      </c>
      <c r="R26" s="15">
        <v>0.46100000000000002</v>
      </c>
      <c r="S26" s="15">
        <v>12.538</v>
      </c>
      <c r="U26" s="15">
        <v>314.84300000000002</v>
      </c>
      <c r="V26" s="15">
        <v>6570</v>
      </c>
    </row>
    <row r="27" spans="2:22" x14ac:dyDescent="0.25">
      <c r="B27" s="15" t="s">
        <v>122</v>
      </c>
      <c r="C27" s="15" t="s">
        <v>207</v>
      </c>
      <c r="D27" s="15" t="s">
        <v>232</v>
      </c>
      <c r="E27" s="15">
        <v>2022</v>
      </c>
      <c r="F27" s="15" t="s">
        <v>162</v>
      </c>
      <c r="G27" s="15" t="s">
        <v>133</v>
      </c>
      <c r="H27" s="15" t="s">
        <v>136</v>
      </c>
      <c r="I27" s="15" t="s">
        <v>139</v>
      </c>
      <c r="J27" s="15" t="s">
        <v>141</v>
      </c>
      <c r="M27" s="15">
        <v>0.36699999999999999</v>
      </c>
      <c r="N27" s="15">
        <v>0.23</v>
      </c>
      <c r="O27" s="15">
        <v>3.0000000000000001E-3</v>
      </c>
      <c r="P27" s="15">
        <v>0.316</v>
      </c>
      <c r="Q27" s="15">
        <v>0.21</v>
      </c>
      <c r="R27" s="15">
        <v>0.46500000000000002</v>
      </c>
      <c r="S27" s="15">
        <v>13.19</v>
      </c>
      <c r="U27" s="15">
        <v>362.86599999999999</v>
      </c>
      <c r="V27" s="15">
        <v>6570</v>
      </c>
    </row>
    <row r="28" spans="2:22" x14ac:dyDescent="0.25">
      <c r="B28" s="15" t="s">
        <v>122</v>
      </c>
      <c r="C28" s="15" t="s">
        <v>207</v>
      </c>
      <c r="D28" s="15" t="s">
        <v>233</v>
      </c>
      <c r="E28" s="15">
        <v>2022</v>
      </c>
      <c r="F28" s="15" t="s">
        <v>162</v>
      </c>
      <c r="G28" s="15" t="s">
        <v>133</v>
      </c>
      <c r="H28" s="15" t="s">
        <v>136</v>
      </c>
      <c r="I28" s="15" t="s">
        <v>139</v>
      </c>
      <c r="J28" s="15" t="s">
        <v>141</v>
      </c>
      <c r="M28" s="15">
        <v>0.38100000000000001</v>
      </c>
      <c r="N28" s="15">
        <v>0.23699999999999999</v>
      </c>
      <c r="O28" s="15">
        <v>3.0000000000000001E-3</v>
      </c>
      <c r="P28" s="15">
        <v>0.33200000000000002</v>
      </c>
      <c r="Q28" s="15">
        <v>0.217</v>
      </c>
      <c r="R28" s="15">
        <v>0.48399999999999999</v>
      </c>
      <c r="S28" s="15">
        <v>13.19</v>
      </c>
      <c r="U28" s="15">
        <v>362.86599999999999</v>
      </c>
      <c r="V28" s="15">
        <v>6570</v>
      </c>
    </row>
    <row r="29" spans="2:22" x14ac:dyDescent="0.25">
      <c r="B29" s="15" t="s">
        <v>122</v>
      </c>
      <c r="C29" s="15" t="s">
        <v>207</v>
      </c>
      <c r="D29" s="15" t="s">
        <v>234</v>
      </c>
      <c r="E29" s="15">
        <v>2022</v>
      </c>
      <c r="F29" s="15" t="s">
        <v>162</v>
      </c>
      <c r="G29" s="15" t="s">
        <v>133</v>
      </c>
      <c r="H29" s="15" t="s">
        <v>136</v>
      </c>
      <c r="I29" s="15" t="s">
        <v>139</v>
      </c>
      <c r="J29" s="15" t="s">
        <v>141</v>
      </c>
      <c r="M29" s="15">
        <v>0.38500000000000001</v>
      </c>
      <c r="N29" s="15">
        <v>0.23699999999999999</v>
      </c>
      <c r="O29" s="15">
        <v>3.0000000000000001E-3</v>
      </c>
      <c r="P29" s="15">
        <v>0.33700000000000002</v>
      </c>
      <c r="Q29" s="15">
        <v>0.221</v>
      </c>
      <c r="R29" s="15">
        <v>0.48899999999999999</v>
      </c>
      <c r="S29" s="15">
        <v>13.651999999999999</v>
      </c>
      <c r="U29" s="15">
        <v>381.15699999999998</v>
      </c>
      <c r="V29" s="15">
        <v>6570</v>
      </c>
    </row>
    <row r="30" spans="2:22" x14ac:dyDescent="0.25">
      <c r="B30" s="15" t="s">
        <v>122</v>
      </c>
      <c r="C30" s="15" t="s">
        <v>207</v>
      </c>
      <c r="D30" s="15" t="s">
        <v>235</v>
      </c>
      <c r="E30" s="15">
        <v>2022</v>
      </c>
      <c r="F30" s="15" t="s">
        <v>162</v>
      </c>
      <c r="G30" s="15" t="s">
        <v>133</v>
      </c>
      <c r="H30" s="15" t="s">
        <v>136</v>
      </c>
      <c r="I30" s="15" t="s">
        <v>139</v>
      </c>
      <c r="J30" s="15" t="s">
        <v>141</v>
      </c>
      <c r="M30" s="15">
        <v>0.377</v>
      </c>
      <c r="N30" s="15">
        <v>0.23300000000000001</v>
      </c>
      <c r="O30" s="15">
        <v>3.0000000000000001E-3</v>
      </c>
      <c r="P30" s="15">
        <v>0.32900000000000001</v>
      </c>
      <c r="Q30" s="15">
        <v>0.217</v>
      </c>
      <c r="R30" s="15">
        <v>0.47799999999999998</v>
      </c>
      <c r="S30" s="15">
        <v>13.651999999999999</v>
      </c>
      <c r="U30" s="15">
        <v>381.14499999999998</v>
      </c>
      <c r="V30" s="15">
        <v>6570</v>
      </c>
    </row>
    <row r="31" spans="2:22" x14ac:dyDescent="0.25">
      <c r="B31" s="15" t="s">
        <v>122</v>
      </c>
      <c r="C31" s="15" t="s">
        <v>207</v>
      </c>
      <c r="D31" s="15" t="s">
        <v>236</v>
      </c>
      <c r="E31" s="15">
        <v>2022</v>
      </c>
      <c r="F31" s="15" t="s">
        <v>162</v>
      </c>
      <c r="G31" s="15" t="s">
        <v>133</v>
      </c>
      <c r="H31" s="15" t="s">
        <v>136</v>
      </c>
      <c r="I31" s="15" t="s">
        <v>139</v>
      </c>
      <c r="J31" s="15" t="s">
        <v>141</v>
      </c>
      <c r="M31" s="15">
        <v>0.36199999999999999</v>
      </c>
      <c r="N31" s="15">
        <v>0.22700000000000001</v>
      </c>
      <c r="O31" s="15">
        <v>3.0000000000000001E-3</v>
      </c>
      <c r="P31" s="15">
        <v>0.314</v>
      </c>
      <c r="Q31" s="15">
        <v>0.20699999999999999</v>
      </c>
      <c r="R31" s="15">
        <v>0.45700000000000002</v>
      </c>
      <c r="S31" s="15">
        <v>13.932</v>
      </c>
      <c r="U31" s="15">
        <v>369.28300000000002</v>
      </c>
      <c r="V31" s="15">
        <v>6570</v>
      </c>
    </row>
    <row r="32" spans="2:22" x14ac:dyDescent="0.25">
      <c r="B32" s="15" t="s">
        <v>122</v>
      </c>
      <c r="C32" s="15" t="s">
        <v>207</v>
      </c>
      <c r="D32" s="15" t="s">
        <v>237</v>
      </c>
      <c r="E32" s="15">
        <v>2022</v>
      </c>
      <c r="F32" s="15" t="s">
        <v>162</v>
      </c>
      <c r="G32" s="15" t="s">
        <v>133</v>
      </c>
      <c r="H32" s="15" t="s">
        <v>136</v>
      </c>
      <c r="I32" s="15" t="s">
        <v>139</v>
      </c>
      <c r="J32" s="15" t="s">
        <v>141</v>
      </c>
      <c r="M32" s="15">
        <v>0.35199999999999998</v>
      </c>
      <c r="N32" s="15">
        <v>0.223</v>
      </c>
      <c r="O32" s="15">
        <v>3.0000000000000001E-3</v>
      </c>
      <c r="P32" s="15">
        <v>0.30499999999999999</v>
      </c>
      <c r="Q32" s="15">
        <v>0.19900000000000001</v>
      </c>
      <c r="R32" s="15">
        <v>0.44500000000000001</v>
      </c>
      <c r="S32" s="15">
        <v>13.932</v>
      </c>
      <c r="U32" s="15">
        <v>369.28500000000003</v>
      </c>
      <c r="V32" s="15">
        <v>6570</v>
      </c>
    </row>
    <row r="33" spans="2:22" x14ac:dyDescent="0.25">
      <c r="B33" s="15" t="s">
        <v>122</v>
      </c>
      <c r="C33" s="15" t="s">
        <v>207</v>
      </c>
      <c r="D33" s="15" t="s">
        <v>238</v>
      </c>
      <c r="E33" s="15">
        <v>2022</v>
      </c>
      <c r="F33" s="15" t="s">
        <v>162</v>
      </c>
      <c r="G33" s="15" t="s">
        <v>133</v>
      </c>
      <c r="H33" s="15" t="s">
        <v>136</v>
      </c>
      <c r="I33" s="15" t="s">
        <v>139</v>
      </c>
      <c r="J33" s="15" t="s">
        <v>141</v>
      </c>
      <c r="M33" s="15">
        <v>0.34899999999999998</v>
      </c>
      <c r="N33" s="15">
        <v>0.222</v>
      </c>
      <c r="O33" s="15">
        <v>3.0000000000000001E-3</v>
      </c>
      <c r="P33" s="15">
        <v>0.30099999999999999</v>
      </c>
      <c r="Q33" s="15">
        <v>0.19900000000000001</v>
      </c>
      <c r="R33" s="15">
        <v>0.439</v>
      </c>
      <c r="S33" s="15">
        <v>14.002000000000001</v>
      </c>
      <c r="U33" s="15">
        <v>330.45</v>
      </c>
      <c r="V33" s="15">
        <v>6570</v>
      </c>
    </row>
    <row r="34" spans="2:22" x14ac:dyDescent="0.25">
      <c r="B34" s="15" t="s">
        <v>122</v>
      </c>
      <c r="C34" s="15" t="s">
        <v>207</v>
      </c>
      <c r="D34" s="15" t="s">
        <v>239</v>
      </c>
      <c r="E34" s="15">
        <v>2022</v>
      </c>
      <c r="F34" s="15" t="s">
        <v>162</v>
      </c>
      <c r="G34" s="15" t="s">
        <v>133</v>
      </c>
      <c r="H34" s="15" t="s">
        <v>136</v>
      </c>
      <c r="I34" s="15" t="s">
        <v>139</v>
      </c>
      <c r="J34" s="15" t="s">
        <v>141</v>
      </c>
      <c r="M34" s="15">
        <v>0.35299999999999998</v>
      </c>
      <c r="N34" s="15">
        <v>0.22500000000000001</v>
      </c>
      <c r="O34" s="15">
        <v>3.0000000000000001E-3</v>
      </c>
      <c r="P34" s="15">
        <v>0.30499999999999999</v>
      </c>
      <c r="Q34" s="15">
        <v>0.20100000000000001</v>
      </c>
      <c r="R34" s="15">
        <v>0.44400000000000001</v>
      </c>
      <c r="S34" s="15">
        <v>14.002000000000001</v>
      </c>
      <c r="U34" s="15">
        <v>330.45</v>
      </c>
      <c r="V34" s="15">
        <v>6570</v>
      </c>
    </row>
    <row r="35" spans="2:22" x14ac:dyDescent="0.25">
      <c r="B35" s="15" t="s">
        <v>122</v>
      </c>
      <c r="C35" s="15" t="s">
        <v>207</v>
      </c>
      <c r="D35" s="15" t="s">
        <v>240</v>
      </c>
      <c r="E35" s="15">
        <v>2022</v>
      </c>
      <c r="F35" s="15" t="s">
        <v>162</v>
      </c>
      <c r="G35" s="15" t="s">
        <v>133</v>
      </c>
      <c r="H35" s="15" t="s">
        <v>136</v>
      </c>
      <c r="I35" s="15" t="s">
        <v>139</v>
      </c>
      <c r="J35" s="15" t="s">
        <v>141</v>
      </c>
      <c r="M35" s="15">
        <v>0.36699999999999999</v>
      </c>
      <c r="N35" s="15">
        <v>0.23699999999999999</v>
      </c>
      <c r="O35" s="15">
        <v>3.0000000000000001E-3</v>
      </c>
      <c r="P35" s="15">
        <v>0.315</v>
      </c>
      <c r="Q35" s="15">
        <v>0.20799999999999999</v>
      </c>
      <c r="R35" s="15">
        <v>0.46400000000000002</v>
      </c>
      <c r="S35" s="15">
        <v>13.839</v>
      </c>
      <c r="U35" s="15">
        <v>270.55099999999999</v>
      </c>
      <c r="V35" s="15">
        <v>6570</v>
      </c>
    </row>
    <row r="36" spans="2:22" x14ac:dyDescent="0.25">
      <c r="B36" s="15" t="s">
        <v>122</v>
      </c>
      <c r="C36" s="15" t="s">
        <v>207</v>
      </c>
      <c r="D36" s="15" t="s">
        <v>241</v>
      </c>
      <c r="E36" s="15">
        <v>2022</v>
      </c>
      <c r="F36" s="15" t="s">
        <v>162</v>
      </c>
      <c r="G36" s="15" t="s">
        <v>133</v>
      </c>
      <c r="H36" s="15" t="s">
        <v>136</v>
      </c>
      <c r="I36" s="15" t="s">
        <v>139</v>
      </c>
      <c r="J36" s="15" t="s">
        <v>141</v>
      </c>
      <c r="M36" s="15">
        <v>0.4</v>
      </c>
      <c r="N36" s="15">
        <v>0.25900000000000001</v>
      </c>
      <c r="O36" s="15">
        <v>3.0000000000000001E-3</v>
      </c>
      <c r="P36" s="15">
        <v>0.34499999999999997</v>
      </c>
      <c r="Q36" s="15">
        <v>0.22500000000000001</v>
      </c>
      <c r="R36" s="15">
        <v>0.502</v>
      </c>
      <c r="S36" s="15">
        <v>13.839</v>
      </c>
      <c r="U36" s="15">
        <v>270.54899999999998</v>
      </c>
      <c r="V36" s="15">
        <v>6570</v>
      </c>
    </row>
    <row r="37" spans="2:22" x14ac:dyDescent="0.25">
      <c r="B37" s="15" t="s">
        <v>122</v>
      </c>
      <c r="C37" s="15" t="s">
        <v>207</v>
      </c>
      <c r="D37" s="15" t="s">
        <v>242</v>
      </c>
      <c r="E37" s="15">
        <v>2022</v>
      </c>
      <c r="F37" s="15" t="s">
        <v>162</v>
      </c>
      <c r="G37" s="15" t="s">
        <v>133</v>
      </c>
      <c r="H37" s="15" t="s">
        <v>136</v>
      </c>
      <c r="I37" s="15" t="s">
        <v>139</v>
      </c>
      <c r="J37" s="15" t="s">
        <v>141</v>
      </c>
      <c r="M37" s="15">
        <v>0.44800000000000001</v>
      </c>
      <c r="N37" s="15">
        <v>0.28899999999999998</v>
      </c>
      <c r="O37" s="15">
        <v>4.0000000000000001E-3</v>
      </c>
      <c r="P37" s="15">
        <v>0.38300000000000001</v>
      </c>
      <c r="Q37" s="15">
        <v>0.246</v>
      </c>
      <c r="R37" s="15">
        <v>0.56599999999999995</v>
      </c>
      <c r="S37" s="15">
        <v>13.496</v>
      </c>
      <c r="U37" s="15">
        <v>203.501</v>
      </c>
      <c r="V37" s="15">
        <v>6570</v>
      </c>
    </row>
    <row r="38" spans="2:22" x14ac:dyDescent="0.25">
      <c r="B38" s="15" t="s">
        <v>122</v>
      </c>
      <c r="C38" s="15" t="s">
        <v>207</v>
      </c>
      <c r="D38" s="15" t="s">
        <v>243</v>
      </c>
      <c r="E38" s="15">
        <v>2022</v>
      </c>
      <c r="F38" s="15" t="s">
        <v>162</v>
      </c>
      <c r="G38" s="15" t="s">
        <v>133</v>
      </c>
      <c r="H38" s="15" t="s">
        <v>136</v>
      </c>
      <c r="I38" s="15" t="s">
        <v>139</v>
      </c>
      <c r="J38" s="15" t="s">
        <v>141</v>
      </c>
      <c r="M38" s="15">
        <v>0.504</v>
      </c>
      <c r="N38" s="15">
        <v>0.318</v>
      </c>
      <c r="O38" s="15">
        <v>4.0000000000000001E-3</v>
      </c>
      <c r="P38" s="15">
        <v>0.437</v>
      </c>
      <c r="Q38" s="15">
        <v>0.27700000000000002</v>
      </c>
      <c r="R38" s="15">
        <v>0.64500000000000002</v>
      </c>
      <c r="S38" s="15">
        <v>13.496</v>
      </c>
      <c r="U38" s="15">
        <v>203.50200000000001</v>
      </c>
      <c r="V38" s="15">
        <v>6570</v>
      </c>
    </row>
    <row r="39" spans="2:22" x14ac:dyDescent="0.25">
      <c r="B39" s="15" t="s">
        <v>122</v>
      </c>
      <c r="C39" s="15" t="s">
        <v>207</v>
      </c>
      <c r="D39" s="15" t="s">
        <v>244</v>
      </c>
      <c r="E39" s="15">
        <v>2022</v>
      </c>
      <c r="F39" s="15" t="s">
        <v>162</v>
      </c>
      <c r="G39" s="15" t="s">
        <v>133</v>
      </c>
      <c r="H39" s="15" t="s">
        <v>136</v>
      </c>
      <c r="I39" s="15" t="s">
        <v>139</v>
      </c>
      <c r="J39" s="15" t="s">
        <v>141</v>
      </c>
      <c r="M39" s="15">
        <v>0.53900000000000003</v>
      </c>
      <c r="N39" s="15">
        <v>0.33900000000000002</v>
      </c>
      <c r="O39" s="15">
        <v>4.0000000000000001E-3</v>
      </c>
      <c r="P39" s="15">
        <v>0.46700000000000003</v>
      </c>
      <c r="Q39" s="15">
        <v>0.29599999999999999</v>
      </c>
      <c r="R39" s="15">
        <v>0.69399999999999995</v>
      </c>
      <c r="S39" s="15">
        <v>13.05</v>
      </c>
      <c r="U39" s="15">
        <v>139.47300000000001</v>
      </c>
      <c r="V39" s="15">
        <v>6570</v>
      </c>
    </row>
    <row r="40" spans="2:22" x14ac:dyDescent="0.25">
      <c r="B40" s="15" t="s">
        <v>122</v>
      </c>
      <c r="C40" s="15" t="s">
        <v>207</v>
      </c>
      <c r="D40" s="15" t="s">
        <v>245</v>
      </c>
      <c r="E40" s="15">
        <v>2022</v>
      </c>
      <c r="F40" s="15" t="s">
        <v>162</v>
      </c>
      <c r="G40" s="15" t="s">
        <v>133</v>
      </c>
      <c r="H40" s="15" t="s">
        <v>136</v>
      </c>
      <c r="I40" s="15" t="s">
        <v>139</v>
      </c>
      <c r="J40" s="15" t="s">
        <v>141</v>
      </c>
      <c r="M40" s="15">
        <v>0.54500000000000004</v>
      </c>
      <c r="N40" s="15">
        <v>0.33700000000000002</v>
      </c>
      <c r="O40" s="15">
        <v>4.0000000000000001E-3</v>
      </c>
      <c r="P40" s="15">
        <v>0.47499999999999998</v>
      </c>
      <c r="Q40" s="15">
        <v>0.30499999999999999</v>
      </c>
      <c r="R40" s="15">
        <v>0.70499999999999996</v>
      </c>
      <c r="S40" s="15">
        <v>13.05</v>
      </c>
      <c r="U40" s="15">
        <v>139.47300000000001</v>
      </c>
      <c r="V40" s="15">
        <v>6570</v>
      </c>
    </row>
    <row r="41" spans="2:22" x14ac:dyDescent="0.25">
      <c r="B41" s="15" t="s">
        <v>122</v>
      </c>
      <c r="C41" s="15" t="s">
        <v>207</v>
      </c>
      <c r="D41" s="15" t="s">
        <v>246</v>
      </c>
      <c r="E41" s="15">
        <v>2022</v>
      </c>
      <c r="F41" s="15" t="s">
        <v>162</v>
      </c>
      <c r="G41" s="15" t="s">
        <v>133</v>
      </c>
      <c r="H41" s="15" t="s">
        <v>136</v>
      </c>
      <c r="I41" s="15" t="s">
        <v>139</v>
      </c>
      <c r="J41" s="15" t="s">
        <v>141</v>
      </c>
      <c r="M41" s="15">
        <v>0.53200000000000003</v>
      </c>
      <c r="N41" s="15">
        <v>0.33500000000000002</v>
      </c>
      <c r="O41" s="15">
        <v>4.0000000000000001E-3</v>
      </c>
      <c r="P41" s="15">
        <v>0.45700000000000002</v>
      </c>
      <c r="Q41" s="15">
        <v>0.29799999999999999</v>
      </c>
      <c r="R41" s="15">
        <v>0.67500000000000004</v>
      </c>
      <c r="S41" s="15">
        <v>12.505000000000001</v>
      </c>
      <c r="U41" s="15">
        <v>83.05</v>
      </c>
      <c r="V41" s="15">
        <v>6570</v>
      </c>
    </row>
    <row r="42" spans="2:22" x14ac:dyDescent="0.25">
      <c r="B42" s="15" t="s">
        <v>122</v>
      </c>
      <c r="C42" s="15" t="s">
        <v>207</v>
      </c>
      <c r="D42" s="15" t="s">
        <v>247</v>
      </c>
      <c r="E42" s="15">
        <v>2022</v>
      </c>
      <c r="F42" s="15" t="s">
        <v>162</v>
      </c>
      <c r="G42" s="15" t="s">
        <v>133</v>
      </c>
      <c r="H42" s="15" t="s">
        <v>136</v>
      </c>
      <c r="I42" s="15" t="s">
        <v>139</v>
      </c>
      <c r="J42" s="15" t="s">
        <v>141</v>
      </c>
      <c r="M42" s="15">
        <v>0.51</v>
      </c>
      <c r="N42" s="15">
        <v>0.32500000000000001</v>
      </c>
      <c r="O42" s="15">
        <v>4.0000000000000001E-3</v>
      </c>
      <c r="P42" s="15">
        <v>0.438</v>
      </c>
      <c r="Q42" s="15">
        <v>0.28799999999999998</v>
      </c>
      <c r="R42" s="15">
        <v>0.63900000000000001</v>
      </c>
      <c r="S42" s="15">
        <v>12.505000000000001</v>
      </c>
      <c r="U42" s="15">
        <v>83.05</v>
      </c>
      <c r="V42" s="15">
        <v>6570</v>
      </c>
    </row>
    <row r="43" spans="2:22" x14ac:dyDescent="0.25">
      <c r="B43" s="15" t="s">
        <v>122</v>
      </c>
      <c r="C43" s="15" t="s">
        <v>207</v>
      </c>
      <c r="D43" s="15" t="s">
        <v>248</v>
      </c>
      <c r="E43" s="15">
        <v>2022</v>
      </c>
      <c r="F43" s="15" t="s">
        <v>162</v>
      </c>
      <c r="G43" s="15" t="s">
        <v>133</v>
      </c>
      <c r="H43" s="15" t="s">
        <v>136</v>
      </c>
      <c r="I43" s="15" t="s">
        <v>139</v>
      </c>
      <c r="J43" s="15" t="s">
        <v>141</v>
      </c>
      <c r="M43" s="15">
        <v>0.48399999999999999</v>
      </c>
      <c r="N43" s="15">
        <v>0.312</v>
      </c>
      <c r="O43" s="15">
        <v>4.0000000000000001E-3</v>
      </c>
      <c r="P43" s="15">
        <v>0.41</v>
      </c>
      <c r="Q43" s="15">
        <v>0.27100000000000002</v>
      </c>
      <c r="R43" s="15">
        <v>0.60399999999999998</v>
      </c>
      <c r="S43" s="15">
        <v>11.868</v>
      </c>
      <c r="U43" s="15">
        <v>37.021000000000001</v>
      </c>
      <c r="V43" s="15">
        <v>6570</v>
      </c>
    </row>
    <row r="44" spans="2:22" x14ac:dyDescent="0.25">
      <c r="B44" s="15" t="s">
        <v>122</v>
      </c>
      <c r="C44" s="15" t="s">
        <v>207</v>
      </c>
      <c r="D44" s="15" t="s">
        <v>249</v>
      </c>
      <c r="E44" s="15">
        <v>2022</v>
      </c>
      <c r="F44" s="15" t="s">
        <v>162</v>
      </c>
      <c r="G44" s="15" t="s">
        <v>133</v>
      </c>
      <c r="H44" s="15" t="s">
        <v>136</v>
      </c>
      <c r="I44" s="15" t="s">
        <v>139</v>
      </c>
      <c r="J44" s="15" t="s">
        <v>141</v>
      </c>
      <c r="M44" s="15">
        <v>0.46</v>
      </c>
      <c r="N44" s="15">
        <v>0.29699999999999999</v>
      </c>
      <c r="O44" s="15">
        <v>4.0000000000000001E-3</v>
      </c>
      <c r="P44" s="15">
        <v>0.39100000000000001</v>
      </c>
      <c r="Q44" s="15">
        <v>0.25900000000000001</v>
      </c>
      <c r="R44" s="15">
        <v>0.57299999999999995</v>
      </c>
      <c r="S44" s="15">
        <v>11.868</v>
      </c>
      <c r="U44" s="15">
        <v>37.021000000000001</v>
      </c>
      <c r="V44" s="15">
        <v>6570</v>
      </c>
    </row>
    <row r="45" spans="2:22" x14ac:dyDescent="0.25">
      <c r="B45" s="15" t="s">
        <v>122</v>
      </c>
      <c r="C45" s="15" t="s">
        <v>207</v>
      </c>
      <c r="D45" s="15" t="s">
        <v>250</v>
      </c>
      <c r="E45" s="15">
        <v>2022</v>
      </c>
      <c r="F45" s="15" t="s">
        <v>162</v>
      </c>
      <c r="G45" s="15" t="s">
        <v>133</v>
      </c>
      <c r="H45" s="15" t="s">
        <v>136</v>
      </c>
      <c r="I45" s="15" t="s">
        <v>139</v>
      </c>
      <c r="J45" s="15" t="s">
        <v>141</v>
      </c>
      <c r="M45" s="15">
        <v>0.441</v>
      </c>
      <c r="N45" s="15">
        <v>0.30099999999999999</v>
      </c>
      <c r="O45" s="15">
        <v>4.0000000000000001E-3</v>
      </c>
      <c r="P45" s="15">
        <v>0.372</v>
      </c>
      <c r="Q45" s="15">
        <v>0.249</v>
      </c>
      <c r="R45" s="15">
        <v>0.54200000000000004</v>
      </c>
      <c r="S45" s="15">
        <v>11.211</v>
      </c>
      <c r="U45" s="15">
        <v>9.3320000000000007</v>
      </c>
      <c r="V45" s="15">
        <v>6570</v>
      </c>
    </row>
    <row r="46" spans="2:22" x14ac:dyDescent="0.25">
      <c r="B46" s="15" t="s">
        <v>122</v>
      </c>
      <c r="C46" s="15" t="s">
        <v>207</v>
      </c>
      <c r="D46" s="15" t="s">
        <v>251</v>
      </c>
      <c r="E46" s="15">
        <v>2022</v>
      </c>
      <c r="F46" s="15" t="s">
        <v>162</v>
      </c>
      <c r="G46" s="15" t="s">
        <v>133</v>
      </c>
      <c r="H46" s="15" t="s">
        <v>136</v>
      </c>
      <c r="I46" s="15" t="s">
        <v>139</v>
      </c>
      <c r="J46" s="15" t="s">
        <v>141</v>
      </c>
      <c r="M46" s="15">
        <v>0.42199999999999999</v>
      </c>
      <c r="N46" s="15">
        <v>0.29299999999999998</v>
      </c>
      <c r="O46" s="15">
        <v>4.0000000000000001E-3</v>
      </c>
      <c r="P46" s="15">
        <v>0.35399999999999998</v>
      </c>
      <c r="Q46" s="15">
        <v>0.23499999999999999</v>
      </c>
      <c r="R46" s="15">
        <v>0.52100000000000002</v>
      </c>
      <c r="S46" s="15">
        <v>11.211</v>
      </c>
      <c r="U46" s="15">
        <v>9.3320000000000007</v>
      </c>
      <c r="V46" s="15">
        <v>6570</v>
      </c>
    </row>
    <row r="47" spans="2:22" x14ac:dyDescent="0.25">
      <c r="B47" s="15" t="s">
        <v>122</v>
      </c>
      <c r="C47" s="15" t="s">
        <v>207</v>
      </c>
      <c r="D47" s="15" t="s">
        <v>252</v>
      </c>
      <c r="E47" s="15">
        <v>2022</v>
      </c>
      <c r="F47" s="15" t="s">
        <v>162</v>
      </c>
      <c r="G47" s="15" t="s">
        <v>133</v>
      </c>
      <c r="H47" s="15" t="s">
        <v>136</v>
      </c>
      <c r="I47" s="15" t="s">
        <v>139</v>
      </c>
      <c r="J47" s="15" t="s">
        <v>141</v>
      </c>
      <c r="M47" s="15">
        <v>0.39700000000000002</v>
      </c>
      <c r="N47" s="15">
        <v>0.28299999999999997</v>
      </c>
      <c r="O47" s="15">
        <v>3.0000000000000001E-3</v>
      </c>
      <c r="P47" s="15">
        <v>0.32900000000000001</v>
      </c>
      <c r="Q47" s="15">
        <v>0.22</v>
      </c>
      <c r="R47" s="15">
        <v>0.49</v>
      </c>
      <c r="S47" s="15">
        <v>10.622999999999999</v>
      </c>
      <c r="U47" s="15">
        <v>0.495</v>
      </c>
      <c r="V47" s="15">
        <v>6570</v>
      </c>
    </row>
    <row r="48" spans="2:22" x14ac:dyDescent="0.25">
      <c r="B48" s="15" t="s">
        <v>122</v>
      </c>
      <c r="C48" s="15" t="s">
        <v>207</v>
      </c>
      <c r="D48" s="15" t="s">
        <v>253</v>
      </c>
      <c r="E48" s="15">
        <v>2022</v>
      </c>
      <c r="F48" s="15" t="s">
        <v>162</v>
      </c>
      <c r="G48" s="15" t="s">
        <v>133</v>
      </c>
      <c r="H48" s="15" t="s">
        <v>136</v>
      </c>
      <c r="I48" s="15" t="s">
        <v>139</v>
      </c>
      <c r="J48" s="15" t="s">
        <v>141</v>
      </c>
      <c r="M48" s="15">
        <v>0.372</v>
      </c>
      <c r="N48" s="15">
        <v>0.27500000000000002</v>
      </c>
      <c r="O48" s="15">
        <v>3.0000000000000001E-3</v>
      </c>
      <c r="P48" s="15">
        <v>0.30499999999999999</v>
      </c>
      <c r="Q48" s="15">
        <v>0.2</v>
      </c>
      <c r="R48" s="15">
        <v>0.46300000000000002</v>
      </c>
      <c r="S48" s="15">
        <v>10.622999999999999</v>
      </c>
      <c r="U48" s="15">
        <v>0.495</v>
      </c>
      <c r="V48" s="15">
        <v>6570</v>
      </c>
    </row>
    <row r="49" spans="2:22" x14ac:dyDescent="0.25">
      <c r="B49" s="15" t="s">
        <v>122</v>
      </c>
      <c r="C49" s="15" t="s">
        <v>207</v>
      </c>
      <c r="D49" s="15" t="s">
        <v>254</v>
      </c>
      <c r="E49" s="15">
        <v>2022</v>
      </c>
      <c r="F49" s="15" t="s">
        <v>162</v>
      </c>
      <c r="G49" s="15" t="s">
        <v>133</v>
      </c>
      <c r="H49" s="15" t="s">
        <v>136</v>
      </c>
      <c r="I49" s="15" t="s">
        <v>139</v>
      </c>
      <c r="J49" s="15" t="s">
        <v>141</v>
      </c>
      <c r="M49" s="15">
        <v>0.33500000000000002</v>
      </c>
      <c r="N49" s="15">
        <v>0.26400000000000001</v>
      </c>
      <c r="O49" s="15">
        <v>3.0000000000000001E-3</v>
      </c>
      <c r="P49" s="15">
        <v>0.26900000000000002</v>
      </c>
      <c r="Q49" s="15">
        <v>0.17199999999999999</v>
      </c>
      <c r="R49" s="15">
        <v>0.41799999999999998</v>
      </c>
      <c r="S49" s="15">
        <v>10.175000000000001</v>
      </c>
      <c r="U49" s="15">
        <v>0</v>
      </c>
      <c r="V49" s="15">
        <v>6570</v>
      </c>
    </row>
    <row r="50" spans="2:22" x14ac:dyDescent="0.25">
      <c r="B50" s="15" t="s">
        <v>122</v>
      </c>
      <c r="C50" s="15" t="s">
        <v>207</v>
      </c>
      <c r="D50" s="15" t="s">
        <v>255</v>
      </c>
      <c r="E50" s="15">
        <v>2022</v>
      </c>
      <c r="F50" s="15" t="s">
        <v>162</v>
      </c>
      <c r="G50" s="15" t="s">
        <v>133</v>
      </c>
      <c r="H50" s="15" t="s">
        <v>136</v>
      </c>
      <c r="I50" s="15" t="s">
        <v>139</v>
      </c>
      <c r="J50" s="15" t="s">
        <v>141</v>
      </c>
      <c r="M50" s="15">
        <v>0.29499999999999998</v>
      </c>
      <c r="N50" s="15">
        <v>0.247</v>
      </c>
      <c r="O50" s="15">
        <v>3.0000000000000001E-3</v>
      </c>
      <c r="P50" s="15">
        <v>0.22800000000000001</v>
      </c>
      <c r="Q50" s="15">
        <v>0.14199999999999999</v>
      </c>
      <c r="R50" s="15">
        <v>0.37</v>
      </c>
      <c r="S50" s="15">
        <v>10.175000000000001</v>
      </c>
      <c r="U50" s="15">
        <v>0</v>
      </c>
      <c r="V50" s="15">
        <v>6570</v>
      </c>
    </row>
  </sheetData>
  <mergeCells count="1">
    <mergeCell ref="B1:V1"/>
  </mergeCells>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1:V290"/>
  <sheetViews>
    <sheetView zoomScale="85" zoomScaleNormal="85" workbookViewId="0">
      <selection activeCell="B1" sqref="B1:V1"/>
    </sheetView>
  </sheetViews>
  <sheetFormatPr defaultColWidth="16" defaultRowHeight="15" x14ac:dyDescent="0.25"/>
  <cols>
    <col min="1" max="1" width="22.7109375" style="18" customWidth="1"/>
    <col min="2" max="2" width="19.42578125" style="15" customWidth="1"/>
    <col min="3" max="3" width="17.5703125" style="15" customWidth="1"/>
    <col min="4" max="4" width="16" style="15"/>
    <col min="5" max="5" width="17.5703125" style="15" customWidth="1"/>
    <col min="6" max="6" width="17.28515625" style="15" customWidth="1"/>
    <col min="7" max="7" width="28.140625" style="15" customWidth="1"/>
    <col min="8" max="8" width="27.140625" style="15" customWidth="1"/>
    <col min="9" max="9" width="24.5703125" style="15" customWidth="1"/>
    <col min="10" max="10" width="16" style="15"/>
    <col min="11" max="11" width="24.5703125" style="15" customWidth="1"/>
    <col min="12" max="13" width="16" style="15"/>
    <col min="14" max="14" width="17.7109375" style="15" customWidth="1"/>
    <col min="15" max="15" width="18.85546875" style="15" customWidth="1"/>
    <col min="16" max="16" width="18" style="15" customWidth="1"/>
    <col min="17" max="17" width="16" style="15"/>
    <col min="18" max="18" width="19" style="15" customWidth="1"/>
    <col min="19" max="19" width="16" style="15"/>
    <col min="20" max="20" width="18.7109375" style="15" customWidth="1"/>
    <col min="21" max="21" width="16" style="15"/>
    <col min="22" max="22" width="18.42578125" style="15" customWidth="1"/>
    <col min="23" max="16384" width="16" style="15"/>
  </cols>
  <sheetData>
    <row r="1" spans="1:22" ht="38.25" customHeight="1" x14ac:dyDescent="0.25">
      <c r="A1" s="37" t="str">
        <f>HYPERLINK("#Contents!A1","Return to table of contents")</f>
        <v>Return to table of contents</v>
      </c>
      <c r="B1" s="47" t="s">
        <v>378</v>
      </c>
      <c r="C1" s="47"/>
      <c r="D1" s="47"/>
      <c r="E1" s="47"/>
      <c r="F1" s="47"/>
      <c r="G1" s="47"/>
      <c r="H1" s="47"/>
      <c r="I1" s="47"/>
      <c r="J1" s="47"/>
      <c r="K1" s="47"/>
      <c r="L1" s="47"/>
      <c r="M1" s="47"/>
      <c r="N1" s="47"/>
      <c r="O1" s="47"/>
      <c r="P1" s="47"/>
      <c r="Q1" s="47"/>
      <c r="R1" s="47"/>
      <c r="S1" s="47"/>
      <c r="T1" s="47"/>
      <c r="U1" s="47"/>
      <c r="V1" s="48"/>
    </row>
    <row r="2" spans="1:22" ht="30" x14ac:dyDescent="0.25">
      <c r="A2" s="19"/>
      <c r="B2" s="5" t="s">
        <v>120</v>
      </c>
      <c r="C2" s="5" t="s">
        <v>123</v>
      </c>
      <c r="D2" s="5" t="s">
        <v>126</v>
      </c>
      <c r="E2" s="5" t="s">
        <v>127</v>
      </c>
      <c r="F2" s="5" t="s">
        <v>128</v>
      </c>
      <c r="G2" s="5" t="s">
        <v>131</v>
      </c>
      <c r="H2" s="5" t="s">
        <v>134</v>
      </c>
      <c r="I2" s="5" t="s">
        <v>137</v>
      </c>
      <c r="J2" s="5" t="s">
        <v>140</v>
      </c>
      <c r="K2" s="5" t="s">
        <v>142</v>
      </c>
      <c r="L2" s="5" t="s">
        <v>145</v>
      </c>
      <c r="M2" s="5" t="s">
        <v>147</v>
      </c>
      <c r="N2" s="5" t="s">
        <v>149</v>
      </c>
      <c r="O2" s="5" t="s">
        <v>150</v>
      </c>
      <c r="P2" s="5" t="s">
        <v>151</v>
      </c>
      <c r="Q2" s="5" t="s">
        <v>152</v>
      </c>
      <c r="R2" s="5" t="s">
        <v>153</v>
      </c>
      <c r="S2" s="5" t="s">
        <v>154</v>
      </c>
      <c r="T2" s="5" t="s">
        <v>155</v>
      </c>
      <c r="U2" s="5" t="s">
        <v>156</v>
      </c>
      <c r="V2" s="5" t="s">
        <v>158</v>
      </c>
    </row>
    <row r="3" spans="1:22" x14ac:dyDescent="0.25">
      <c r="A3" s="19"/>
      <c r="B3" s="15" t="s">
        <v>136</v>
      </c>
      <c r="C3" s="15" t="s">
        <v>207</v>
      </c>
      <c r="D3" s="15" t="s">
        <v>208</v>
      </c>
      <c r="E3" s="15">
        <v>2022</v>
      </c>
      <c r="F3" s="15" t="s">
        <v>162</v>
      </c>
      <c r="G3" s="15" t="s">
        <v>133</v>
      </c>
      <c r="H3" s="15" t="s">
        <v>136</v>
      </c>
      <c r="I3" s="15" t="s">
        <v>139</v>
      </c>
      <c r="J3" s="15" t="s">
        <v>141</v>
      </c>
      <c r="K3" s="15" t="s">
        <v>199</v>
      </c>
      <c r="L3" s="15" t="s">
        <v>200</v>
      </c>
      <c r="M3" s="15">
        <v>1.1240000000000001</v>
      </c>
      <c r="N3" s="15">
        <v>1.8839999999999999</v>
      </c>
      <c r="O3" s="15">
        <v>2.4E-2</v>
      </c>
      <c r="P3" s="15">
        <v>0.14899999999999999</v>
      </c>
      <c r="Q3" s="15">
        <v>0</v>
      </c>
      <c r="R3" s="15">
        <v>1.5569999999999999</v>
      </c>
      <c r="S3" s="15">
        <v>-2.3570000000000002</v>
      </c>
      <c r="U3" s="15">
        <v>0</v>
      </c>
      <c r="V3" s="15">
        <v>6020</v>
      </c>
    </row>
    <row r="4" spans="1:22" x14ac:dyDescent="0.25">
      <c r="B4" s="15" t="s">
        <v>136</v>
      </c>
      <c r="C4" s="15" t="s">
        <v>207</v>
      </c>
      <c r="D4" s="15" t="s">
        <v>208</v>
      </c>
      <c r="E4" s="15">
        <v>2022</v>
      </c>
      <c r="F4" s="15" t="s">
        <v>162</v>
      </c>
      <c r="G4" s="15" t="s">
        <v>133</v>
      </c>
      <c r="H4" s="15" t="s">
        <v>136</v>
      </c>
      <c r="I4" s="15" t="s">
        <v>139</v>
      </c>
      <c r="J4" s="15" t="s">
        <v>141</v>
      </c>
      <c r="K4" s="15" t="s">
        <v>199</v>
      </c>
      <c r="L4" s="15" t="s">
        <v>201</v>
      </c>
      <c r="M4" s="15">
        <v>0.8</v>
      </c>
      <c r="N4" s="15">
        <v>1.2909999999999999</v>
      </c>
      <c r="O4" s="15">
        <v>1.4999999999999999E-2</v>
      </c>
      <c r="P4" s="15">
        <v>0.246</v>
      </c>
      <c r="Q4" s="15">
        <v>1.7999999999999999E-2</v>
      </c>
      <c r="R4" s="15">
        <v>1.0029999999999999</v>
      </c>
      <c r="S4" s="15">
        <v>2.7040000000000002</v>
      </c>
      <c r="U4" s="15">
        <v>0</v>
      </c>
      <c r="V4" s="15">
        <v>7080</v>
      </c>
    </row>
    <row r="5" spans="1:22" x14ac:dyDescent="0.25">
      <c r="B5" s="15" t="s">
        <v>136</v>
      </c>
      <c r="C5" s="15" t="s">
        <v>207</v>
      </c>
      <c r="D5" s="15" t="s">
        <v>208</v>
      </c>
      <c r="E5" s="15">
        <v>2022</v>
      </c>
      <c r="F5" s="15" t="s">
        <v>162</v>
      </c>
      <c r="G5" s="15" t="s">
        <v>133</v>
      </c>
      <c r="H5" s="15" t="s">
        <v>136</v>
      </c>
      <c r="I5" s="15" t="s">
        <v>139</v>
      </c>
      <c r="J5" s="15" t="s">
        <v>141</v>
      </c>
      <c r="K5" s="15" t="s">
        <v>199</v>
      </c>
      <c r="L5" s="15" t="s">
        <v>202</v>
      </c>
      <c r="M5" s="15">
        <v>0.22800000000000001</v>
      </c>
      <c r="N5" s="15">
        <v>0.46</v>
      </c>
      <c r="O5" s="15">
        <v>6.0000000000000001E-3</v>
      </c>
      <c r="P5" s="15">
        <v>7.1999999999999995E-2</v>
      </c>
      <c r="Q5" s="15">
        <v>6.0000000000000001E-3</v>
      </c>
      <c r="R5" s="15">
        <v>0.23400000000000001</v>
      </c>
      <c r="S5" s="15">
        <v>10.984</v>
      </c>
      <c r="U5" s="15">
        <v>0</v>
      </c>
      <c r="V5" s="15">
        <v>6900</v>
      </c>
    </row>
    <row r="6" spans="1:22" x14ac:dyDescent="0.25">
      <c r="B6" s="15" t="s">
        <v>136</v>
      </c>
      <c r="C6" s="15" t="s">
        <v>207</v>
      </c>
      <c r="D6" s="15" t="s">
        <v>208</v>
      </c>
      <c r="E6" s="15">
        <v>2022</v>
      </c>
      <c r="F6" s="15" t="s">
        <v>162</v>
      </c>
      <c r="G6" s="15" t="s">
        <v>133</v>
      </c>
      <c r="H6" s="15" t="s">
        <v>136</v>
      </c>
      <c r="I6" s="15" t="s">
        <v>139</v>
      </c>
      <c r="J6" s="15" t="s">
        <v>141</v>
      </c>
      <c r="K6" s="15" t="s">
        <v>199</v>
      </c>
      <c r="L6" s="15" t="s">
        <v>203</v>
      </c>
      <c r="M6" s="15">
        <v>9.9000000000000005E-2</v>
      </c>
      <c r="N6" s="15">
        <v>0.25600000000000001</v>
      </c>
      <c r="O6" s="15">
        <v>3.0000000000000001E-3</v>
      </c>
      <c r="P6" s="15">
        <v>2.1999999999999999E-2</v>
      </c>
      <c r="Q6" s="15">
        <v>0</v>
      </c>
      <c r="R6" s="15">
        <v>9.0999999999999998E-2</v>
      </c>
      <c r="S6" s="15">
        <v>15.14</v>
      </c>
      <c r="U6" s="15">
        <v>0</v>
      </c>
      <c r="V6" s="15">
        <v>6810</v>
      </c>
    </row>
    <row r="7" spans="1:22" x14ac:dyDescent="0.25">
      <c r="B7" s="15" t="s">
        <v>136</v>
      </c>
      <c r="C7" s="15" t="s">
        <v>207</v>
      </c>
      <c r="D7" s="15" t="s">
        <v>208</v>
      </c>
      <c r="E7" s="15">
        <v>2022</v>
      </c>
      <c r="F7" s="15" t="s">
        <v>162</v>
      </c>
      <c r="G7" s="15" t="s">
        <v>133</v>
      </c>
      <c r="H7" s="15" t="s">
        <v>136</v>
      </c>
      <c r="I7" s="15" t="s">
        <v>139</v>
      </c>
      <c r="J7" s="15" t="s">
        <v>141</v>
      </c>
      <c r="K7" s="15" t="s">
        <v>199</v>
      </c>
      <c r="L7" s="15" t="s">
        <v>204</v>
      </c>
      <c r="M7" s="15">
        <v>7.4999999999999997E-2</v>
      </c>
      <c r="N7" s="15">
        <v>0.23</v>
      </c>
      <c r="O7" s="15">
        <v>3.0000000000000001E-3</v>
      </c>
      <c r="P7" s="15">
        <v>0</v>
      </c>
      <c r="Q7" s="15">
        <v>0</v>
      </c>
      <c r="R7" s="15">
        <v>5.8000000000000003E-2</v>
      </c>
      <c r="S7" s="15">
        <v>19.027999999999999</v>
      </c>
      <c r="U7" s="15">
        <v>0</v>
      </c>
      <c r="V7" s="15">
        <v>6690</v>
      </c>
    </row>
    <row r="8" spans="1:22" x14ac:dyDescent="0.25">
      <c r="B8" s="15" t="s">
        <v>136</v>
      </c>
      <c r="C8" s="15" t="s">
        <v>207</v>
      </c>
      <c r="D8" s="15" t="s">
        <v>208</v>
      </c>
      <c r="E8" s="15">
        <v>2022</v>
      </c>
      <c r="F8" s="15" t="s">
        <v>162</v>
      </c>
      <c r="G8" s="15" t="s">
        <v>133</v>
      </c>
      <c r="H8" s="15" t="s">
        <v>136</v>
      </c>
      <c r="I8" s="15" t="s">
        <v>139</v>
      </c>
      <c r="J8" s="15" t="s">
        <v>141</v>
      </c>
      <c r="K8" s="15" t="s">
        <v>199</v>
      </c>
      <c r="L8" s="15" t="s">
        <v>205</v>
      </c>
      <c r="M8" s="15">
        <v>0.54100000000000004</v>
      </c>
      <c r="N8" s="15">
        <v>0.91700000000000004</v>
      </c>
      <c r="O8" s="15">
        <v>1.0999999999999999E-2</v>
      </c>
      <c r="P8" s="15">
        <v>0.17</v>
      </c>
      <c r="Q8" s="15">
        <v>3.1E-2</v>
      </c>
      <c r="R8" s="15">
        <v>0.627</v>
      </c>
      <c r="S8" s="15">
        <v>6.5860000000000003</v>
      </c>
      <c r="U8" s="15">
        <v>0</v>
      </c>
      <c r="V8" s="15">
        <v>7070</v>
      </c>
    </row>
    <row r="9" spans="1:22" x14ac:dyDescent="0.25">
      <c r="B9" s="15" t="s">
        <v>136</v>
      </c>
      <c r="C9" s="15" t="s">
        <v>207</v>
      </c>
      <c r="D9" s="15" t="s">
        <v>209</v>
      </c>
      <c r="E9" s="15">
        <v>2022</v>
      </c>
      <c r="F9" s="15" t="s">
        <v>162</v>
      </c>
      <c r="G9" s="15" t="s">
        <v>133</v>
      </c>
      <c r="H9" s="15" t="s">
        <v>136</v>
      </c>
      <c r="I9" s="15" t="s">
        <v>139</v>
      </c>
      <c r="J9" s="15" t="s">
        <v>141</v>
      </c>
      <c r="K9" s="15" t="s">
        <v>199</v>
      </c>
      <c r="L9" s="15" t="s">
        <v>200</v>
      </c>
      <c r="M9" s="15">
        <v>0.92500000000000004</v>
      </c>
      <c r="N9" s="15">
        <v>1.718</v>
      </c>
      <c r="O9" s="15">
        <v>2.1999999999999999E-2</v>
      </c>
      <c r="P9" s="15">
        <v>7.5999999999999998E-2</v>
      </c>
      <c r="Q9" s="15">
        <v>0</v>
      </c>
      <c r="R9" s="15">
        <v>1.173</v>
      </c>
      <c r="S9" s="15">
        <v>-2.3610000000000002</v>
      </c>
      <c r="U9" s="15">
        <v>0</v>
      </c>
      <c r="V9" s="15">
        <v>6020</v>
      </c>
    </row>
    <row r="10" spans="1:22" x14ac:dyDescent="0.25">
      <c r="B10" s="15" t="s">
        <v>136</v>
      </c>
      <c r="C10" s="15" t="s">
        <v>207</v>
      </c>
      <c r="D10" s="15" t="s">
        <v>209</v>
      </c>
      <c r="E10" s="15">
        <v>2022</v>
      </c>
      <c r="F10" s="15" t="s">
        <v>162</v>
      </c>
      <c r="G10" s="15" t="s">
        <v>133</v>
      </c>
      <c r="H10" s="15" t="s">
        <v>136</v>
      </c>
      <c r="I10" s="15" t="s">
        <v>139</v>
      </c>
      <c r="J10" s="15" t="s">
        <v>141</v>
      </c>
      <c r="K10" s="15" t="s">
        <v>199</v>
      </c>
      <c r="L10" s="15" t="s">
        <v>201</v>
      </c>
      <c r="M10" s="15">
        <v>0.66500000000000004</v>
      </c>
      <c r="N10" s="15">
        <v>1.198</v>
      </c>
      <c r="O10" s="15">
        <v>1.4E-2</v>
      </c>
      <c r="P10" s="15">
        <v>0.16</v>
      </c>
      <c r="Q10" s="15">
        <v>2E-3</v>
      </c>
      <c r="R10" s="15">
        <v>0.72699999999999998</v>
      </c>
      <c r="S10" s="15">
        <v>2.6640000000000001</v>
      </c>
      <c r="U10" s="15">
        <v>0</v>
      </c>
      <c r="V10" s="15">
        <v>7100</v>
      </c>
    </row>
    <row r="11" spans="1:22" x14ac:dyDescent="0.25">
      <c r="B11" s="15" t="s">
        <v>136</v>
      </c>
      <c r="C11" s="15" t="s">
        <v>207</v>
      </c>
      <c r="D11" s="15" t="s">
        <v>209</v>
      </c>
      <c r="E11" s="15">
        <v>2022</v>
      </c>
      <c r="F11" s="15" t="s">
        <v>162</v>
      </c>
      <c r="G11" s="15" t="s">
        <v>133</v>
      </c>
      <c r="H11" s="15" t="s">
        <v>136</v>
      </c>
      <c r="I11" s="15" t="s">
        <v>139</v>
      </c>
      <c r="J11" s="15" t="s">
        <v>141</v>
      </c>
      <c r="K11" s="15" t="s">
        <v>199</v>
      </c>
      <c r="L11" s="15" t="s">
        <v>202</v>
      </c>
      <c r="M11" s="15">
        <v>0.193</v>
      </c>
      <c r="N11" s="15">
        <v>0.41199999999999998</v>
      </c>
      <c r="O11" s="15">
        <v>5.0000000000000001E-3</v>
      </c>
      <c r="P11" s="15">
        <v>5.7000000000000002E-2</v>
      </c>
      <c r="Q11" s="15">
        <v>3.0000000000000001E-3</v>
      </c>
      <c r="R11" s="15">
        <v>0.183</v>
      </c>
      <c r="S11" s="15">
        <v>10.999000000000001</v>
      </c>
      <c r="U11" s="15">
        <v>0</v>
      </c>
      <c r="V11" s="15">
        <v>6900</v>
      </c>
    </row>
    <row r="12" spans="1:22" x14ac:dyDescent="0.25">
      <c r="B12" s="15" t="s">
        <v>136</v>
      </c>
      <c r="C12" s="15" t="s">
        <v>207</v>
      </c>
      <c r="D12" s="15" t="s">
        <v>209</v>
      </c>
      <c r="E12" s="15">
        <v>2022</v>
      </c>
      <c r="F12" s="15" t="s">
        <v>162</v>
      </c>
      <c r="G12" s="15" t="s">
        <v>133</v>
      </c>
      <c r="H12" s="15" t="s">
        <v>136</v>
      </c>
      <c r="I12" s="15" t="s">
        <v>139</v>
      </c>
      <c r="J12" s="15" t="s">
        <v>141</v>
      </c>
      <c r="K12" s="15" t="s">
        <v>199</v>
      </c>
      <c r="L12" s="15" t="s">
        <v>203</v>
      </c>
      <c r="M12" s="15">
        <v>8.1000000000000003E-2</v>
      </c>
      <c r="N12" s="15">
        <v>0.22</v>
      </c>
      <c r="O12" s="15">
        <v>3.0000000000000001E-3</v>
      </c>
      <c r="P12" s="15">
        <v>1.2E-2</v>
      </c>
      <c r="Q12" s="15">
        <v>0</v>
      </c>
      <c r="R12" s="15">
        <v>7.5999999999999998E-2</v>
      </c>
      <c r="S12" s="15">
        <v>15.191000000000001</v>
      </c>
      <c r="U12" s="15">
        <v>0</v>
      </c>
      <c r="V12" s="15">
        <v>6800</v>
      </c>
    </row>
    <row r="13" spans="1:22" x14ac:dyDescent="0.25">
      <c r="B13" s="15" t="s">
        <v>136</v>
      </c>
      <c r="C13" s="15" t="s">
        <v>207</v>
      </c>
      <c r="D13" s="15" t="s">
        <v>209</v>
      </c>
      <c r="E13" s="15">
        <v>2022</v>
      </c>
      <c r="F13" s="15" t="s">
        <v>162</v>
      </c>
      <c r="G13" s="15" t="s">
        <v>133</v>
      </c>
      <c r="H13" s="15" t="s">
        <v>136</v>
      </c>
      <c r="I13" s="15" t="s">
        <v>139</v>
      </c>
      <c r="J13" s="15" t="s">
        <v>141</v>
      </c>
      <c r="K13" s="15" t="s">
        <v>199</v>
      </c>
      <c r="L13" s="15" t="s">
        <v>204</v>
      </c>
      <c r="M13" s="15">
        <v>6.4000000000000001E-2</v>
      </c>
      <c r="N13" s="15">
        <v>0.20599999999999999</v>
      </c>
      <c r="O13" s="15">
        <v>3.0000000000000001E-3</v>
      </c>
      <c r="P13" s="15">
        <v>0</v>
      </c>
      <c r="Q13" s="15">
        <v>0</v>
      </c>
      <c r="R13" s="15">
        <v>4.3999999999999997E-2</v>
      </c>
      <c r="S13" s="15">
        <v>18.605</v>
      </c>
      <c r="U13" s="15">
        <v>0</v>
      </c>
      <c r="V13" s="15">
        <v>6680</v>
      </c>
    </row>
    <row r="14" spans="1:22" x14ac:dyDescent="0.25">
      <c r="B14" s="15" t="s">
        <v>136</v>
      </c>
      <c r="C14" s="15" t="s">
        <v>207</v>
      </c>
      <c r="D14" s="15" t="s">
        <v>209</v>
      </c>
      <c r="E14" s="15">
        <v>2022</v>
      </c>
      <c r="F14" s="15" t="s">
        <v>162</v>
      </c>
      <c r="G14" s="15" t="s">
        <v>133</v>
      </c>
      <c r="H14" s="15" t="s">
        <v>136</v>
      </c>
      <c r="I14" s="15" t="s">
        <v>139</v>
      </c>
      <c r="J14" s="15" t="s">
        <v>141</v>
      </c>
      <c r="K14" s="15" t="s">
        <v>199</v>
      </c>
      <c r="L14" s="15" t="s">
        <v>205</v>
      </c>
      <c r="M14" s="15">
        <v>0.45400000000000001</v>
      </c>
      <c r="N14" s="15">
        <v>0.85</v>
      </c>
      <c r="O14" s="15">
        <v>0.01</v>
      </c>
      <c r="P14" s="15">
        <v>0.122</v>
      </c>
      <c r="Q14" s="15">
        <v>1.4E-2</v>
      </c>
      <c r="R14" s="15">
        <v>0.46300000000000002</v>
      </c>
      <c r="S14" s="15">
        <v>6.6109999999999998</v>
      </c>
      <c r="U14" s="15">
        <v>0</v>
      </c>
      <c r="V14" s="15">
        <v>7080</v>
      </c>
    </row>
    <row r="15" spans="1:22" x14ac:dyDescent="0.25">
      <c r="B15" s="15" t="s">
        <v>136</v>
      </c>
      <c r="C15" s="15" t="s">
        <v>207</v>
      </c>
      <c r="D15" s="15" t="s">
        <v>210</v>
      </c>
      <c r="E15" s="15">
        <v>2022</v>
      </c>
      <c r="F15" s="15" t="s">
        <v>162</v>
      </c>
      <c r="G15" s="15" t="s">
        <v>133</v>
      </c>
      <c r="H15" s="15" t="s">
        <v>136</v>
      </c>
      <c r="I15" s="15" t="s">
        <v>139</v>
      </c>
      <c r="J15" s="15" t="s">
        <v>141</v>
      </c>
      <c r="K15" s="15" t="s">
        <v>199</v>
      </c>
      <c r="L15" s="15" t="s">
        <v>200</v>
      </c>
      <c r="M15" s="15">
        <v>0.89500000000000002</v>
      </c>
      <c r="N15" s="15">
        <v>1.6830000000000001</v>
      </c>
      <c r="O15" s="15">
        <v>2.1999999999999999E-2</v>
      </c>
      <c r="P15" s="15">
        <v>4.4999999999999998E-2</v>
      </c>
      <c r="Q15" s="15">
        <v>0</v>
      </c>
      <c r="R15" s="15">
        <v>1.103</v>
      </c>
      <c r="S15" s="15">
        <v>-2.496</v>
      </c>
      <c r="U15" s="15">
        <v>0</v>
      </c>
      <c r="V15" s="15">
        <v>6020</v>
      </c>
    </row>
    <row r="16" spans="1:22" x14ac:dyDescent="0.25">
      <c r="B16" s="15" t="s">
        <v>136</v>
      </c>
      <c r="C16" s="15" t="s">
        <v>207</v>
      </c>
      <c r="D16" s="15" t="s">
        <v>210</v>
      </c>
      <c r="E16" s="15">
        <v>2022</v>
      </c>
      <c r="F16" s="15" t="s">
        <v>162</v>
      </c>
      <c r="G16" s="15" t="s">
        <v>133</v>
      </c>
      <c r="H16" s="15" t="s">
        <v>136</v>
      </c>
      <c r="I16" s="15" t="s">
        <v>139</v>
      </c>
      <c r="J16" s="15" t="s">
        <v>141</v>
      </c>
      <c r="K16" s="15" t="s">
        <v>199</v>
      </c>
      <c r="L16" s="15" t="s">
        <v>201</v>
      </c>
      <c r="M16" s="15">
        <v>0.61699999999999999</v>
      </c>
      <c r="N16" s="15">
        <v>1.161</v>
      </c>
      <c r="O16" s="15">
        <v>1.4E-2</v>
      </c>
      <c r="P16" s="15">
        <v>0.126</v>
      </c>
      <c r="Q16" s="15">
        <v>0</v>
      </c>
      <c r="R16" s="15">
        <v>0.64400000000000002</v>
      </c>
      <c r="S16" s="15">
        <v>2.4590000000000001</v>
      </c>
      <c r="U16" s="15">
        <v>0</v>
      </c>
      <c r="V16" s="15">
        <v>7100</v>
      </c>
    </row>
    <row r="17" spans="2:22" x14ac:dyDescent="0.25">
      <c r="B17" s="15" t="s">
        <v>136</v>
      </c>
      <c r="C17" s="15" t="s">
        <v>207</v>
      </c>
      <c r="D17" s="15" t="s">
        <v>210</v>
      </c>
      <c r="E17" s="15">
        <v>2022</v>
      </c>
      <c r="F17" s="15" t="s">
        <v>162</v>
      </c>
      <c r="G17" s="15" t="s">
        <v>133</v>
      </c>
      <c r="H17" s="15" t="s">
        <v>136</v>
      </c>
      <c r="I17" s="15" t="s">
        <v>139</v>
      </c>
      <c r="J17" s="15" t="s">
        <v>141</v>
      </c>
      <c r="K17" s="15" t="s">
        <v>199</v>
      </c>
      <c r="L17" s="15" t="s">
        <v>202</v>
      </c>
      <c r="M17" s="15">
        <v>0.17100000000000001</v>
      </c>
      <c r="N17" s="15">
        <v>0.39200000000000002</v>
      </c>
      <c r="O17" s="15">
        <v>5.0000000000000001E-3</v>
      </c>
      <c r="P17" s="15">
        <v>4.3999999999999997E-2</v>
      </c>
      <c r="Q17" s="15">
        <v>1E-3</v>
      </c>
      <c r="R17" s="15">
        <v>0.15</v>
      </c>
      <c r="S17" s="15">
        <v>10.747999999999999</v>
      </c>
      <c r="U17" s="15">
        <v>0</v>
      </c>
      <c r="V17" s="15">
        <v>6890</v>
      </c>
    </row>
    <row r="18" spans="2:22" x14ac:dyDescent="0.25">
      <c r="B18" s="15" t="s">
        <v>136</v>
      </c>
      <c r="C18" s="15" t="s">
        <v>207</v>
      </c>
      <c r="D18" s="15" t="s">
        <v>210</v>
      </c>
      <c r="E18" s="15">
        <v>2022</v>
      </c>
      <c r="F18" s="15" t="s">
        <v>162</v>
      </c>
      <c r="G18" s="15" t="s">
        <v>133</v>
      </c>
      <c r="H18" s="15" t="s">
        <v>136</v>
      </c>
      <c r="I18" s="15" t="s">
        <v>139</v>
      </c>
      <c r="J18" s="15" t="s">
        <v>141</v>
      </c>
      <c r="K18" s="15" t="s">
        <v>199</v>
      </c>
      <c r="L18" s="15" t="s">
        <v>203</v>
      </c>
      <c r="M18" s="15">
        <v>6.9000000000000006E-2</v>
      </c>
      <c r="N18" s="15">
        <v>0.20399999999999999</v>
      </c>
      <c r="O18" s="15">
        <v>2E-3</v>
      </c>
      <c r="P18" s="15">
        <v>6.0000000000000001E-3</v>
      </c>
      <c r="Q18" s="15">
        <v>0</v>
      </c>
      <c r="R18" s="15">
        <v>6.0999999999999999E-2</v>
      </c>
      <c r="S18" s="15">
        <v>14.784000000000001</v>
      </c>
      <c r="U18" s="15">
        <v>0</v>
      </c>
      <c r="V18" s="15">
        <v>6800</v>
      </c>
    </row>
    <row r="19" spans="2:22" x14ac:dyDescent="0.25">
      <c r="B19" s="15" t="s">
        <v>136</v>
      </c>
      <c r="C19" s="15" t="s">
        <v>207</v>
      </c>
      <c r="D19" s="15" t="s">
        <v>210</v>
      </c>
      <c r="E19" s="15">
        <v>2022</v>
      </c>
      <c r="F19" s="15" t="s">
        <v>162</v>
      </c>
      <c r="G19" s="15" t="s">
        <v>133</v>
      </c>
      <c r="H19" s="15" t="s">
        <v>136</v>
      </c>
      <c r="I19" s="15" t="s">
        <v>139</v>
      </c>
      <c r="J19" s="15" t="s">
        <v>141</v>
      </c>
      <c r="K19" s="15" t="s">
        <v>199</v>
      </c>
      <c r="L19" s="15" t="s">
        <v>204</v>
      </c>
      <c r="M19" s="15">
        <v>5.3999999999999999E-2</v>
      </c>
      <c r="N19" s="15">
        <v>0.19400000000000001</v>
      </c>
      <c r="O19" s="15">
        <v>2E-3</v>
      </c>
      <c r="P19" s="15">
        <v>0</v>
      </c>
      <c r="Q19" s="15">
        <v>0</v>
      </c>
      <c r="R19" s="15">
        <v>3.2000000000000001E-2</v>
      </c>
      <c r="S19" s="15">
        <v>18.015999999999998</v>
      </c>
      <c r="U19" s="15">
        <v>0</v>
      </c>
      <c r="V19" s="15">
        <v>6650</v>
      </c>
    </row>
    <row r="20" spans="2:22" x14ac:dyDescent="0.25">
      <c r="B20" s="15" t="s">
        <v>136</v>
      </c>
      <c r="C20" s="15" t="s">
        <v>207</v>
      </c>
      <c r="D20" s="15" t="s">
        <v>210</v>
      </c>
      <c r="E20" s="15">
        <v>2022</v>
      </c>
      <c r="F20" s="15" t="s">
        <v>162</v>
      </c>
      <c r="G20" s="15" t="s">
        <v>133</v>
      </c>
      <c r="H20" s="15" t="s">
        <v>136</v>
      </c>
      <c r="I20" s="15" t="s">
        <v>139</v>
      </c>
      <c r="J20" s="15" t="s">
        <v>141</v>
      </c>
      <c r="K20" s="15" t="s">
        <v>199</v>
      </c>
      <c r="L20" s="15" t="s">
        <v>205</v>
      </c>
      <c r="M20" s="15">
        <v>0.41299999999999998</v>
      </c>
      <c r="N20" s="15">
        <v>0.82099999999999995</v>
      </c>
      <c r="O20" s="15">
        <v>0.01</v>
      </c>
      <c r="P20" s="15">
        <v>9.8000000000000004E-2</v>
      </c>
      <c r="Q20" s="15">
        <v>5.0000000000000001E-3</v>
      </c>
      <c r="R20" s="15">
        <v>0.376</v>
      </c>
      <c r="S20" s="15">
        <v>6.4480000000000004</v>
      </c>
      <c r="U20" s="15">
        <v>0</v>
      </c>
      <c r="V20" s="15">
        <v>7080</v>
      </c>
    </row>
    <row r="21" spans="2:22" x14ac:dyDescent="0.25">
      <c r="B21" s="15" t="s">
        <v>136</v>
      </c>
      <c r="C21" s="15" t="s">
        <v>207</v>
      </c>
      <c r="D21" s="15" t="s">
        <v>211</v>
      </c>
      <c r="E21" s="15">
        <v>2022</v>
      </c>
      <c r="F21" s="15" t="s">
        <v>162</v>
      </c>
      <c r="G21" s="15" t="s">
        <v>133</v>
      </c>
      <c r="H21" s="15" t="s">
        <v>136</v>
      </c>
      <c r="I21" s="15" t="s">
        <v>139</v>
      </c>
      <c r="J21" s="15" t="s">
        <v>141</v>
      </c>
      <c r="K21" s="15" t="s">
        <v>199</v>
      </c>
      <c r="L21" s="15" t="s">
        <v>200</v>
      </c>
      <c r="M21" s="15">
        <v>0.91</v>
      </c>
      <c r="N21" s="15">
        <v>1.7290000000000001</v>
      </c>
      <c r="O21" s="15">
        <v>2.1999999999999999E-2</v>
      </c>
      <c r="P21" s="15">
        <v>0.04</v>
      </c>
      <c r="Q21" s="15">
        <v>0</v>
      </c>
      <c r="R21" s="15">
        <v>1.121</v>
      </c>
      <c r="S21" s="15">
        <v>-2.496</v>
      </c>
      <c r="U21" s="15">
        <v>0</v>
      </c>
      <c r="V21" s="15">
        <v>6020</v>
      </c>
    </row>
    <row r="22" spans="2:22" x14ac:dyDescent="0.25">
      <c r="B22" s="15" t="s">
        <v>136</v>
      </c>
      <c r="C22" s="15" t="s">
        <v>207</v>
      </c>
      <c r="D22" s="15" t="s">
        <v>211</v>
      </c>
      <c r="E22" s="15">
        <v>2022</v>
      </c>
      <c r="F22" s="15" t="s">
        <v>162</v>
      </c>
      <c r="G22" s="15" t="s">
        <v>133</v>
      </c>
      <c r="H22" s="15" t="s">
        <v>136</v>
      </c>
      <c r="I22" s="15" t="s">
        <v>139</v>
      </c>
      <c r="J22" s="15" t="s">
        <v>141</v>
      </c>
      <c r="K22" s="15" t="s">
        <v>199</v>
      </c>
      <c r="L22" s="15" t="s">
        <v>201</v>
      </c>
      <c r="M22" s="15">
        <v>0.61099999999999999</v>
      </c>
      <c r="N22" s="15">
        <v>1.1859999999999999</v>
      </c>
      <c r="O22" s="15">
        <v>1.4E-2</v>
      </c>
      <c r="P22" s="15">
        <v>0.11600000000000001</v>
      </c>
      <c r="Q22" s="15">
        <v>0</v>
      </c>
      <c r="R22" s="15">
        <v>0.621</v>
      </c>
      <c r="S22" s="15">
        <v>2.4580000000000002</v>
      </c>
      <c r="U22" s="15">
        <v>0</v>
      </c>
      <c r="V22" s="15">
        <v>7100</v>
      </c>
    </row>
    <row r="23" spans="2:22" x14ac:dyDescent="0.25">
      <c r="B23" s="15" t="s">
        <v>136</v>
      </c>
      <c r="C23" s="15" t="s">
        <v>207</v>
      </c>
      <c r="D23" s="15" t="s">
        <v>211</v>
      </c>
      <c r="E23" s="15">
        <v>2022</v>
      </c>
      <c r="F23" s="15" t="s">
        <v>162</v>
      </c>
      <c r="G23" s="15" t="s">
        <v>133</v>
      </c>
      <c r="H23" s="15" t="s">
        <v>136</v>
      </c>
      <c r="I23" s="15" t="s">
        <v>139</v>
      </c>
      <c r="J23" s="15" t="s">
        <v>141</v>
      </c>
      <c r="K23" s="15" t="s">
        <v>199</v>
      </c>
      <c r="L23" s="15" t="s">
        <v>202</v>
      </c>
      <c r="M23" s="15">
        <v>0.159</v>
      </c>
      <c r="N23" s="15">
        <v>0.38600000000000001</v>
      </c>
      <c r="O23" s="15">
        <v>5.0000000000000001E-3</v>
      </c>
      <c r="P23" s="15">
        <v>3.5999999999999997E-2</v>
      </c>
      <c r="Q23" s="15">
        <v>0</v>
      </c>
      <c r="R23" s="15">
        <v>0.13500000000000001</v>
      </c>
      <c r="S23" s="15">
        <v>10.749000000000001</v>
      </c>
      <c r="U23" s="15">
        <v>0</v>
      </c>
      <c r="V23" s="15">
        <v>6900</v>
      </c>
    </row>
    <row r="24" spans="2:22" x14ac:dyDescent="0.25">
      <c r="B24" s="15" t="s">
        <v>136</v>
      </c>
      <c r="C24" s="15" t="s">
        <v>207</v>
      </c>
      <c r="D24" s="15" t="s">
        <v>211</v>
      </c>
      <c r="E24" s="15">
        <v>2022</v>
      </c>
      <c r="F24" s="15" t="s">
        <v>162</v>
      </c>
      <c r="G24" s="15" t="s">
        <v>133</v>
      </c>
      <c r="H24" s="15" t="s">
        <v>136</v>
      </c>
      <c r="I24" s="15" t="s">
        <v>139</v>
      </c>
      <c r="J24" s="15" t="s">
        <v>141</v>
      </c>
      <c r="K24" s="15" t="s">
        <v>199</v>
      </c>
      <c r="L24" s="15" t="s">
        <v>203</v>
      </c>
      <c r="M24" s="15">
        <v>6.3E-2</v>
      </c>
      <c r="N24" s="15">
        <v>0.2</v>
      </c>
      <c r="O24" s="15">
        <v>2E-3</v>
      </c>
      <c r="P24" s="15">
        <v>3.0000000000000001E-3</v>
      </c>
      <c r="Q24" s="15">
        <v>0</v>
      </c>
      <c r="R24" s="15">
        <v>5.6000000000000001E-2</v>
      </c>
      <c r="S24" s="15">
        <v>14.788</v>
      </c>
      <c r="U24" s="15">
        <v>0</v>
      </c>
      <c r="V24" s="15">
        <v>6810</v>
      </c>
    </row>
    <row r="25" spans="2:22" x14ac:dyDescent="0.25">
      <c r="B25" s="15" t="s">
        <v>136</v>
      </c>
      <c r="C25" s="15" t="s">
        <v>207</v>
      </c>
      <c r="D25" s="15" t="s">
        <v>211</v>
      </c>
      <c r="E25" s="15">
        <v>2022</v>
      </c>
      <c r="F25" s="15" t="s">
        <v>162</v>
      </c>
      <c r="G25" s="15" t="s">
        <v>133</v>
      </c>
      <c r="H25" s="15" t="s">
        <v>136</v>
      </c>
      <c r="I25" s="15" t="s">
        <v>139</v>
      </c>
      <c r="J25" s="15" t="s">
        <v>141</v>
      </c>
      <c r="K25" s="15" t="s">
        <v>199</v>
      </c>
      <c r="L25" s="15" t="s">
        <v>204</v>
      </c>
      <c r="M25" s="15">
        <v>4.8000000000000001E-2</v>
      </c>
      <c r="N25" s="15">
        <v>0.20699999999999999</v>
      </c>
      <c r="O25" s="15">
        <v>3.0000000000000001E-3</v>
      </c>
      <c r="P25" s="15">
        <v>0</v>
      </c>
      <c r="Q25" s="15">
        <v>0</v>
      </c>
      <c r="R25" s="15">
        <v>2.7E-2</v>
      </c>
      <c r="S25" s="15">
        <v>18.021000000000001</v>
      </c>
      <c r="U25" s="15">
        <v>0</v>
      </c>
      <c r="V25" s="15">
        <v>6700</v>
      </c>
    </row>
    <row r="26" spans="2:22" x14ac:dyDescent="0.25">
      <c r="B26" s="15" t="s">
        <v>136</v>
      </c>
      <c r="C26" s="15" t="s">
        <v>207</v>
      </c>
      <c r="D26" s="15" t="s">
        <v>211</v>
      </c>
      <c r="E26" s="15">
        <v>2022</v>
      </c>
      <c r="F26" s="15" t="s">
        <v>162</v>
      </c>
      <c r="G26" s="15" t="s">
        <v>133</v>
      </c>
      <c r="H26" s="15" t="s">
        <v>136</v>
      </c>
      <c r="I26" s="15" t="s">
        <v>139</v>
      </c>
      <c r="J26" s="15" t="s">
        <v>141</v>
      </c>
      <c r="K26" s="15" t="s">
        <v>199</v>
      </c>
      <c r="L26" s="15" t="s">
        <v>205</v>
      </c>
      <c r="M26" s="15">
        <v>0.39800000000000002</v>
      </c>
      <c r="N26" s="15">
        <v>0.82499999999999996</v>
      </c>
      <c r="O26" s="15">
        <v>0.01</v>
      </c>
      <c r="P26" s="15">
        <v>8.6999999999999994E-2</v>
      </c>
      <c r="Q26" s="15">
        <v>2E-3</v>
      </c>
      <c r="R26" s="15">
        <v>0.34699999999999998</v>
      </c>
      <c r="S26" s="15">
        <v>6.4480000000000004</v>
      </c>
      <c r="U26" s="15">
        <v>0</v>
      </c>
      <c r="V26" s="15">
        <v>7080</v>
      </c>
    </row>
    <row r="27" spans="2:22" x14ac:dyDescent="0.25">
      <c r="B27" s="15" t="s">
        <v>136</v>
      </c>
      <c r="C27" s="15" t="s">
        <v>207</v>
      </c>
      <c r="D27" s="15" t="s">
        <v>212</v>
      </c>
      <c r="E27" s="15">
        <v>2022</v>
      </c>
      <c r="F27" s="15" t="s">
        <v>162</v>
      </c>
      <c r="G27" s="15" t="s">
        <v>133</v>
      </c>
      <c r="H27" s="15" t="s">
        <v>136</v>
      </c>
      <c r="I27" s="15" t="s">
        <v>139</v>
      </c>
      <c r="J27" s="15" t="s">
        <v>141</v>
      </c>
      <c r="K27" s="15" t="s">
        <v>199</v>
      </c>
      <c r="L27" s="15" t="s">
        <v>200</v>
      </c>
      <c r="M27" s="15">
        <v>0.92700000000000005</v>
      </c>
      <c r="N27" s="15">
        <v>1.776</v>
      </c>
      <c r="O27" s="15">
        <v>2.3E-2</v>
      </c>
      <c r="P27" s="15">
        <v>3.9E-2</v>
      </c>
      <c r="Q27" s="15">
        <v>0</v>
      </c>
      <c r="R27" s="15">
        <v>1.117</v>
      </c>
      <c r="S27" s="15">
        <v>-2.7050000000000001</v>
      </c>
      <c r="U27" s="15">
        <v>0</v>
      </c>
      <c r="V27" s="15">
        <v>6020</v>
      </c>
    </row>
    <row r="28" spans="2:22" x14ac:dyDescent="0.25">
      <c r="B28" s="15" t="s">
        <v>136</v>
      </c>
      <c r="C28" s="15" t="s">
        <v>207</v>
      </c>
      <c r="D28" s="15" t="s">
        <v>212</v>
      </c>
      <c r="E28" s="15">
        <v>2022</v>
      </c>
      <c r="F28" s="15" t="s">
        <v>162</v>
      </c>
      <c r="G28" s="15" t="s">
        <v>133</v>
      </c>
      <c r="H28" s="15" t="s">
        <v>136</v>
      </c>
      <c r="I28" s="15" t="s">
        <v>139</v>
      </c>
      <c r="J28" s="15" t="s">
        <v>141</v>
      </c>
      <c r="K28" s="15" t="s">
        <v>199</v>
      </c>
      <c r="L28" s="15" t="s">
        <v>201</v>
      </c>
      <c r="M28" s="15">
        <v>0.60699999999999998</v>
      </c>
      <c r="N28" s="15">
        <v>1.1659999999999999</v>
      </c>
      <c r="O28" s="15">
        <v>1.4E-2</v>
      </c>
      <c r="P28" s="15">
        <v>0.10299999999999999</v>
      </c>
      <c r="Q28" s="15">
        <v>0</v>
      </c>
      <c r="R28" s="15">
        <v>0.627</v>
      </c>
      <c r="S28" s="15">
        <v>2.2229999999999999</v>
      </c>
      <c r="U28" s="15">
        <v>0</v>
      </c>
      <c r="V28" s="15">
        <v>7100</v>
      </c>
    </row>
    <row r="29" spans="2:22" x14ac:dyDescent="0.25">
      <c r="B29" s="15" t="s">
        <v>136</v>
      </c>
      <c r="C29" s="15" t="s">
        <v>207</v>
      </c>
      <c r="D29" s="15" t="s">
        <v>212</v>
      </c>
      <c r="E29" s="15">
        <v>2022</v>
      </c>
      <c r="F29" s="15" t="s">
        <v>162</v>
      </c>
      <c r="G29" s="15" t="s">
        <v>133</v>
      </c>
      <c r="H29" s="15" t="s">
        <v>136</v>
      </c>
      <c r="I29" s="15" t="s">
        <v>139</v>
      </c>
      <c r="J29" s="15" t="s">
        <v>141</v>
      </c>
      <c r="K29" s="15" t="s">
        <v>199</v>
      </c>
      <c r="L29" s="15" t="s">
        <v>202</v>
      </c>
      <c r="M29" s="15">
        <v>0.154</v>
      </c>
      <c r="N29" s="15">
        <v>0.38100000000000001</v>
      </c>
      <c r="O29" s="15">
        <v>5.0000000000000001E-3</v>
      </c>
      <c r="P29" s="15">
        <v>0.03</v>
      </c>
      <c r="Q29" s="15">
        <v>0</v>
      </c>
      <c r="R29" s="15">
        <v>0.126</v>
      </c>
      <c r="S29" s="15">
        <v>10.478999999999999</v>
      </c>
      <c r="U29" s="15">
        <v>0</v>
      </c>
      <c r="V29" s="15">
        <v>6900</v>
      </c>
    </row>
    <row r="30" spans="2:22" x14ac:dyDescent="0.25">
      <c r="B30" s="15" t="s">
        <v>136</v>
      </c>
      <c r="C30" s="15" t="s">
        <v>207</v>
      </c>
      <c r="D30" s="15" t="s">
        <v>212</v>
      </c>
      <c r="E30" s="15">
        <v>2022</v>
      </c>
      <c r="F30" s="15" t="s">
        <v>162</v>
      </c>
      <c r="G30" s="15" t="s">
        <v>133</v>
      </c>
      <c r="H30" s="15" t="s">
        <v>136</v>
      </c>
      <c r="I30" s="15" t="s">
        <v>139</v>
      </c>
      <c r="J30" s="15" t="s">
        <v>141</v>
      </c>
      <c r="K30" s="15" t="s">
        <v>199</v>
      </c>
      <c r="L30" s="15" t="s">
        <v>203</v>
      </c>
      <c r="M30" s="15">
        <v>0.06</v>
      </c>
      <c r="N30" s="15">
        <v>0.20100000000000001</v>
      </c>
      <c r="O30" s="15">
        <v>2E-3</v>
      </c>
      <c r="P30" s="15">
        <v>1E-3</v>
      </c>
      <c r="Q30" s="15">
        <v>0</v>
      </c>
      <c r="R30" s="15">
        <v>5.1999999999999998E-2</v>
      </c>
      <c r="S30" s="15">
        <v>14.409000000000001</v>
      </c>
      <c r="U30" s="15">
        <v>0</v>
      </c>
      <c r="V30" s="15">
        <v>6810</v>
      </c>
    </row>
    <row r="31" spans="2:22" x14ac:dyDescent="0.25">
      <c r="B31" s="15" t="s">
        <v>136</v>
      </c>
      <c r="C31" s="15" t="s">
        <v>207</v>
      </c>
      <c r="D31" s="15" t="s">
        <v>212</v>
      </c>
      <c r="E31" s="15">
        <v>2022</v>
      </c>
      <c r="F31" s="15" t="s">
        <v>162</v>
      </c>
      <c r="G31" s="15" t="s">
        <v>133</v>
      </c>
      <c r="H31" s="15" t="s">
        <v>136</v>
      </c>
      <c r="I31" s="15" t="s">
        <v>139</v>
      </c>
      <c r="J31" s="15" t="s">
        <v>141</v>
      </c>
      <c r="K31" s="15" t="s">
        <v>199</v>
      </c>
      <c r="L31" s="15" t="s">
        <v>204</v>
      </c>
      <c r="M31" s="15">
        <v>4.4999999999999998E-2</v>
      </c>
      <c r="N31" s="15">
        <v>0.17599999999999999</v>
      </c>
      <c r="O31" s="15">
        <v>2E-3</v>
      </c>
      <c r="P31" s="15">
        <v>0</v>
      </c>
      <c r="Q31" s="15">
        <v>0</v>
      </c>
      <c r="R31" s="15">
        <v>2.1999999999999999E-2</v>
      </c>
      <c r="S31" s="15">
        <v>17.437999999999999</v>
      </c>
      <c r="U31" s="15">
        <v>0</v>
      </c>
      <c r="V31" s="15">
        <v>6700</v>
      </c>
    </row>
    <row r="32" spans="2:22" x14ac:dyDescent="0.25">
      <c r="B32" s="15" t="s">
        <v>136</v>
      </c>
      <c r="C32" s="15" t="s">
        <v>207</v>
      </c>
      <c r="D32" s="15" t="s">
        <v>212</v>
      </c>
      <c r="E32" s="15">
        <v>2022</v>
      </c>
      <c r="F32" s="15" t="s">
        <v>162</v>
      </c>
      <c r="G32" s="15" t="s">
        <v>133</v>
      </c>
      <c r="H32" s="15" t="s">
        <v>136</v>
      </c>
      <c r="I32" s="15" t="s">
        <v>139</v>
      </c>
      <c r="J32" s="15" t="s">
        <v>141</v>
      </c>
      <c r="K32" s="15" t="s">
        <v>199</v>
      </c>
      <c r="L32" s="15" t="s">
        <v>205</v>
      </c>
      <c r="M32" s="15">
        <v>0.38700000000000001</v>
      </c>
      <c r="N32" s="15">
        <v>0.79700000000000004</v>
      </c>
      <c r="O32" s="15">
        <v>8.9999999999999993E-3</v>
      </c>
      <c r="P32" s="15">
        <v>8.1000000000000003E-2</v>
      </c>
      <c r="Q32" s="15">
        <v>1E-3</v>
      </c>
      <c r="R32" s="15">
        <v>0.34</v>
      </c>
      <c r="S32" s="15">
        <v>6.3</v>
      </c>
      <c r="U32" s="15">
        <v>0</v>
      </c>
      <c r="V32" s="15">
        <v>7080</v>
      </c>
    </row>
    <row r="33" spans="2:22" x14ac:dyDescent="0.25">
      <c r="B33" s="15" t="s">
        <v>136</v>
      </c>
      <c r="C33" s="15" t="s">
        <v>207</v>
      </c>
      <c r="D33" s="15" t="s">
        <v>213</v>
      </c>
      <c r="E33" s="15">
        <v>2022</v>
      </c>
      <c r="F33" s="15" t="s">
        <v>162</v>
      </c>
      <c r="G33" s="15" t="s">
        <v>133</v>
      </c>
      <c r="H33" s="15" t="s">
        <v>136</v>
      </c>
      <c r="I33" s="15" t="s">
        <v>139</v>
      </c>
      <c r="J33" s="15" t="s">
        <v>141</v>
      </c>
      <c r="K33" s="15" t="s">
        <v>199</v>
      </c>
      <c r="L33" s="15" t="s">
        <v>200</v>
      </c>
      <c r="M33" s="15">
        <v>0.95199999999999996</v>
      </c>
      <c r="N33" s="15">
        <v>1.7849999999999999</v>
      </c>
      <c r="O33" s="15">
        <v>2.3E-2</v>
      </c>
      <c r="P33" s="15">
        <v>3.5999999999999997E-2</v>
      </c>
      <c r="Q33" s="15">
        <v>0</v>
      </c>
      <c r="R33" s="15">
        <v>1.1659999999999999</v>
      </c>
      <c r="S33" s="15">
        <v>-2.7050000000000001</v>
      </c>
      <c r="U33" s="15">
        <v>0</v>
      </c>
      <c r="V33" s="15">
        <v>6020</v>
      </c>
    </row>
    <row r="34" spans="2:22" x14ac:dyDescent="0.25">
      <c r="B34" s="15" t="s">
        <v>136</v>
      </c>
      <c r="C34" s="15" t="s">
        <v>207</v>
      </c>
      <c r="D34" s="15" t="s">
        <v>213</v>
      </c>
      <c r="E34" s="15">
        <v>2022</v>
      </c>
      <c r="F34" s="15" t="s">
        <v>162</v>
      </c>
      <c r="G34" s="15" t="s">
        <v>133</v>
      </c>
      <c r="H34" s="15" t="s">
        <v>136</v>
      </c>
      <c r="I34" s="15" t="s">
        <v>139</v>
      </c>
      <c r="J34" s="15" t="s">
        <v>141</v>
      </c>
      <c r="K34" s="15" t="s">
        <v>199</v>
      </c>
      <c r="L34" s="15" t="s">
        <v>201</v>
      </c>
      <c r="M34" s="15">
        <v>0.62</v>
      </c>
      <c r="N34" s="15">
        <v>1.18</v>
      </c>
      <c r="O34" s="15">
        <v>1.4E-2</v>
      </c>
      <c r="P34" s="15">
        <v>0.10100000000000001</v>
      </c>
      <c r="Q34" s="15">
        <v>0</v>
      </c>
      <c r="R34" s="15">
        <v>0.63</v>
      </c>
      <c r="S34" s="15">
        <v>2.2229999999999999</v>
      </c>
      <c r="U34" s="15">
        <v>0</v>
      </c>
      <c r="V34" s="15">
        <v>7100</v>
      </c>
    </row>
    <row r="35" spans="2:22" x14ac:dyDescent="0.25">
      <c r="B35" s="15" t="s">
        <v>136</v>
      </c>
      <c r="C35" s="15" t="s">
        <v>207</v>
      </c>
      <c r="D35" s="15" t="s">
        <v>213</v>
      </c>
      <c r="E35" s="15">
        <v>2022</v>
      </c>
      <c r="F35" s="15" t="s">
        <v>162</v>
      </c>
      <c r="G35" s="15" t="s">
        <v>133</v>
      </c>
      <c r="H35" s="15" t="s">
        <v>136</v>
      </c>
      <c r="I35" s="15" t="s">
        <v>139</v>
      </c>
      <c r="J35" s="15" t="s">
        <v>141</v>
      </c>
      <c r="K35" s="15" t="s">
        <v>199</v>
      </c>
      <c r="L35" s="15" t="s">
        <v>202</v>
      </c>
      <c r="M35" s="15">
        <v>0.152</v>
      </c>
      <c r="N35" s="15">
        <v>0.38100000000000001</v>
      </c>
      <c r="O35" s="15">
        <v>5.0000000000000001E-3</v>
      </c>
      <c r="P35" s="15">
        <v>2.8000000000000001E-2</v>
      </c>
      <c r="Q35" s="15">
        <v>0</v>
      </c>
      <c r="R35" s="15">
        <v>0.122</v>
      </c>
      <c r="S35" s="15">
        <v>10.478999999999999</v>
      </c>
      <c r="U35" s="15">
        <v>0</v>
      </c>
      <c r="V35" s="15">
        <v>6900</v>
      </c>
    </row>
    <row r="36" spans="2:22" x14ac:dyDescent="0.25">
      <c r="B36" s="15" t="s">
        <v>136</v>
      </c>
      <c r="C36" s="15" t="s">
        <v>207</v>
      </c>
      <c r="D36" s="15" t="s">
        <v>213</v>
      </c>
      <c r="E36" s="15">
        <v>2022</v>
      </c>
      <c r="F36" s="15" t="s">
        <v>162</v>
      </c>
      <c r="G36" s="15" t="s">
        <v>133</v>
      </c>
      <c r="H36" s="15" t="s">
        <v>136</v>
      </c>
      <c r="I36" s="15" t="s">
        <v>139</v>
      </c>
      <c r="J36" s="15" t="s">
        <v>141</v>
      </c>
      <c r="K36" s="15" t="s">
        <v>199</v>
      </c>
      <c r="L36" s="15" t="s">
        <v>203</v>
      </c>
      <c r="M36" s="15">
        <v>5.8999999999999997E-2</v>
      </c>
      <c r="N36" s="15">
        <v>0.20399999999999999</v>
      </c>
      <c r="O36" s="15">
        <v>2E-3</v>
      </c>
      <c r="P36" s="15">
        <v>1E-3</v>
      </c>
      <c r="Q36" s="15">
        <v>0</v>
      </c>
      <c r="R36" s="15">
        <v>4.8000000000000001E-2</v>
      </c>
      <c r="S36" s="15">
        <v>14.409000000000001</v>
      </c>
      <c r="U36" s="15">
        <v>0</v>
      </c>
      <c r="V36" s="15">
        <v>6810</v>
      </c>
    </row>
    <row r="37" spans="2:22" x14ac:dyDescent="0.25">
      <c r="B37" s="15" t="s">
        <v>136</v>
      </c>
      <c r="C37" s="15" t="s">
        <v>207</v>
      </c>
      <c r="D37" s="15" t="s">
        <v>213</v>
      </c>
      <c r="E37" s="15">
        <v>2022</v>
      </c>
      <c r="F37" s="15" t="s">
        <v>162</v>
      </c>
      <c r="G37" s="15" t="s">
        <v>133</v>
      </c>
      <c r="H37" s="15" t="s">
        <v>136</v>
      </c>
      <c r="I37" s="15" t="s">
        <v>139</v>
      </c>
      <c r="J37" s="15" t="s">
        <v>141</v>
      </c>
      <c r="K37" s="15" t="s">
        <v>199</v>
      </c>
      <c r="L37" s="15" t="s">
        <v>204</v>
      </c>
      <c r="M37" s="15">
        <v>4.3999999999999997E-2</v>
      </c>
      <c r="N37" s="15">
        <v>0.187</v>
      </c>
      <c r="O37" s="15">
        <v>2E-3</v>
      </c>
      <c r="P37" s="15">
        <v>0</v>
      </c>
      <c r="Q37" s="15">
        <v>0</v>
      </c>
      <c r="R37" s="15">
        <v>1.7000000000000001E-2</v>
      </c>
      <c r="S37" s="15">
        <v>17.437999999999999</v>
      </c>
      <c r="U37" s="15">
        <v>0</v>
      </c>
      <c r="V37" s="15">
        <v>6700</v>
      </c>
    </row>
    <row r="38" spans="2:22" x14ac:dyDescent="0.25">
      <c r="B38" s="15" t="s">
        <v>136</v>
      </c>
      <c r="C38" s="15" t="s">
        <v>207</v>
      </c>
      <c r="D38" s="15" t="s">
        <v>213</v>
      </c>
      <c r="E38" s="15">
        <v>2022</v>
      </c>
      <c r="F38" s="15" t="s">
        <v>162</v>
      </c>
      <c r="G38" s="15" t="s">
        <v>133</v>
      </c>
      <c r="H38" s="15" t="s">
        <v>136</v>
      </c>
      <c r="I38" s="15" t="s">
        <v>139</v>
      </c>
      <c r="J38" s="15" t="s">
        <v>141</v>
      </c>
      <c r="K38" s="15" t="s">
        <v>199</v>
      </c>
      <c r="L38" s="15" t="s">
        <v>205</v>
      </c>
      <c r="M38" s="15">
        <v>0.38800000000000001</v>
      </c>
      <c r="N38" s="15">
        <v>0.80900000000000005</v>
      </c>
      <c r="O38" s="15">
        <v>0.01</v>
      </c>
      <c r="P38" s="15">
        <v>7.6999999999999999E-2</v>
      </c>
      <c r="Q38" s="15">
        <v>0</v>
      </c>
      <c r="R38" s="15">
        <v>0.33200000000000002</v>
      </c>
      <c r="S38" s="15">
        <v>6.3</v>
      </c>
      <c r="U38" s="15">
        <v>0</v>
      </c>
      <c r="V38" s="15">
        <v>7080</v>
      </c>
    </row>
    <row r="39" spans="2:22" x14ac:dyDescent="0.25">
      <c r="B39" s="15" t="s">
        <v>136</v>
      </c>
      <c r="C39" s="15" t="s">
        <v>207</v>
      </c>
      <c r="D39" s="15" t="s">
        <v>214</v>
      </c>
      <c r="E39" s="15">
        <v>2022</v>
      </c>
      <c r="F39" s="15" t="s">
        <v>162</v>
      </c>
      <c r="G39" s="15" t="s">
        <v>133</v>
      </c>
      <c r="H39" s="15" t="s">
        <v>136</v>
      </c>
      <c r="I39" s="15" t="s">
        <v>139</v>
      </c>
      <c r="J39" s="15" t="s">
        <v>141</v>
      </c>
      <c r="K39" s="15" t="s">
        <v>199</v>
      </c>
      <c r="L39" s="15" t="s">
        <v>200</v>
      </c>
      <c r="M39" s="15">
        <v>1.008</v>
      </c>
      <c r="N39" s="15">
        <v>1.869</v>
      </c>
      <c r="O39" s="15">
        <v>2.4E-2</v>
      </c>
      <c r="P39" s="15">
        <v>5.1999999999999998E-2</v>
      </c>
      <c r="Q39" s="15">
        <v>0</v>
      </c>
      <c r="R39" s="15">
        <v>1.284</v>
      </c>
      <c r="S39" s="15">
        <v>-2.8690000000000002</v>
      </c>
      <c r="U39" s="15">
        <v>0</v>
      </c>
      <c r="V39" s="15">
        <v>6020</v>
      </c>
    </row>
    <row r="40" spans="2:22" x14ac:dyDescent="0.25">
      <c r="B40" s="15" t="s">
        <v>136</v>
      </c>
      <c r="C40" s="15" t="s">
        <v>207</v>
      </c>
      <c r="D40" s="15" t="s">
        <v>214</v>
      </c>
      <c r="E40" s="15">
        <v>2022</v>
      </c>
      <c r="F40" s="15" t="s">
        <v>162</v>
      </c>
      <c r="G40" s="15" t="s">
        <v>133</v>
      </c>
      <c r="H40" s="15" t="s">
        <v>136</v>
      </c>
      <c r="I40" s="15" t="s">
        <v>139</v>
      </c>
      <c r="J40" s="15" t="s">
        <v>141</v>
      </c>
      <c r="K40" s="15" t="s">
        <v>199</v>
      </c>
      <c r="L40" s="15" t="s">
        <v>201</v>
      </c>
      <c r="M40" s="15">
        <v>0.64600000000000002</v>
      </c>
      <c r="N40" s="15">
        <v>1.248</v>
      </c>
      <c r="O40" s="15">
        <v>1.4999999999999999E-2</v>
      </c>
      <c r="P40" s="15">
        <v>0.10100000000000001</v>
      </c>
      <c r="Q40" s="15">
        <v>0</v>
      </c>
      <c r="R40" s="15">
        <v>0.66100000000000003</v>
      </c>
      <c r="S40" s="15">
        <v>2.016</v>
      </c>
      <c r="U40" s="15">
        <v>0</v>
      </c>
      <c r="V40" s="15">
        <v>7100</v>
      </c>
    </row>
    <row r="41" spans="2:22" x14ac:dyDescent="0.25">
      <c r="B41" s="15" t="s">
        <v>136</v>
      </c>
      <c r="C41" s="15" t="s">
        <v>207</v>
      </c>
      <c r="D41" s="15" t="s">
        <v>214</v>
      </c>
      <c r="E41" s="15">
        <v>2022</v>
      </c>
      <c r="F41" s="15" t="s">
        <v>162</v>
      </c>
      <c r="G41" s="15" t="s">
        <v>133</v>
      </c>
      <c r="H41" s="15" t="s">
        <v>136</v>
      </c>
      <c r="I41" s="15" t="s">
        <v>139</v>
      </c>
      <c r="J41" s="15" t="s">
        <v>141</v>
      </c>
      <c r="K41" s="15" t="s">
        <v>199</v>
      </c>
      <c r="L41" s="15" t="s">
        <v>202</v>
      </c>
      <c r="M41" s="15">
        <v>0.155</v>
      </c>
      <c r="N41" s="15">
        <v>0.39600000000000002</v>
      </c>
      <c r="O41" s="15">
        <v>5.0000000000000001E-3</v>
      </c>
      <c r="P41" s="15">
        <v>2.7E-2</v>
      </c>
      <c r="Q41" s="15">
        <v>0</v>
      </c>
      <c r="R41" s="15">
        <v>0.121</v>
      </c>
      <c r="S41" s="15">
        <v>10.263</v>
      </c>
      <c r="U41" s="15">
        <v>0</v>
      </c>
      <c r="V41" s="15">
        <v>6900</v>
      </c>
    </row>
    <row r="42" spans="2:22" x14ac:dyDescent="0.25">
      <c r="B42" s="15" t="s">
        <v>136</v>
      </c>
      <c r="C42" s="15" t="s">
        <v>207</v>
      </c>
      <c r="D42" s="15" t="s">
        <v>214</v>
      </c>
      <c r="E42" s="15">
        <v>2022</v>
      </c>
      <c r="F42" s="15" t="s">
        <v>162</v>
      </c>
      <c r="G42" s="15" t="s">
        <v>133</v>
      </c>
      <c r="H42" s="15" t="s">
        <v>136</v>
      </c>
      <c r="I42" s="15" t="s">
        <v>139</v>
      </c>
      <c r="J42" s="15" t="s">
        <v>141</v>
      </c>
      <c r="K42" s="15" t="s">
        <v>199</v>
      </c>
      <c r="L42" s="15" t="s">
        <v>203</v>
      </c>
      <c r="M42" s="15">
        <v>5.7000000000000002E-2</v>
      </c>
      <c r="N42" s="15">
        <v>0.2</v>
      </c>
      <c r="O42" s="15">
        <v>2E-3</v>
      </c>
      <c r="P42" s="15">
        <v>0</v>
      </c>
      <c r="Q42" s="15">
        <v>0</v>
      </c>
      <c r="R42" s="15">
        <v>4.8000000000000001E-2</v>
      </c>
      <c r="S42" s="15">
        <v>14.096</v>
      </c>
      <c r="U42" s="15">
        <v>0</v>
      </c>
      <c r="V42" s="15">
        <v>6810</v>
      </c>
    </row>
    <row r="43" spans="2:22" x14ac:dyDescent="0.25">
      <c r="B43" s="15" t="s">
        <v>136</v>
      </c>
      <c r="C43" s="15" t="s">
        <v>207</v>
      </c>
      <c r="D43" s="15" t="s">
        <v>214</v>
      </c>
      <c r="E43" s="15">
        <v>2022</v>
      </c>
      <c r="F43" s="15" t="s">
        <v>162</v>
      </c>
      <c r="G43" s="15" t="s">
        <v>133</v>
      </c>
      <c r="H43" s="15" t="s">
        <v>136</v>
      </c>
      <c r="I43" s="15" t="s">
        <v>139</v>
      </c>
      <c r="J43" s="15" t="s">
        <v>141</v>
      </c>
      <c r="K43" s="15" t="s">
        <v>199</v>
      </c>
      <c r="L43" s="15" t="s">
        <v>204</v>
      </c>
      <c r="M43" s="15">
        <v>4.2999999999999997E-2</v>
      </c>
      <c r="N43" s="15">
        <v>0.20599999999999999</v>
      </c>
      <c r="O43" s="15">
        <v>3.0000000000000001E-3</v>
      </c>
      <c r="P43" s="15">
        <v>0</v>
      </c>
      <c r="Q43" s="15">
        <v>0</v>
      </c>
      <c r="R43" s="15">
        <v>1.6E-2</v>
      </c>
      <c r="S43" s="15">
        <v>16.940000000000001</v>
      </c>
      <c r="U43" s="15">
        <v>0</v>
      </c>
      <c r="V43" s="15">
        <v>6700</v>
      </c>
    </row>
    <row r="44" spans="2:22" x14ac:dyDescent="0.25">
      <c r="B44" s="15" t="s">
        <v>136</v>
      </c>
      <c r="C44" s="15" t="s">
        <v>207</v>
      </c>
      <c r="D44" s="15" t="s">
        <v>214</v>
      </c>
      <c r="E44" s="15">
        <v>2022</v>
      </c>
      <c r="F44" s="15" t="s">
        <v>162</v>
      </c>
      <c r="G44" s="15" t="s">
        <v>133</v>
      </c>
      <c r="H44" s="15" t="s">
        <v>136</v>
      </c>
      <c r="I44" s="15" t="s">
        <v>139</v>
      </c>
      <c r="J44" s="15" t="s">
        <v>141</v>
      </c>
      <c r="K44" s="15" t="s">
        <v>199</v>
      </c>
      <c r="L44" s="15" t="s">
        <v>205</v>
      </c>
      <c r="M44" s="15">
        <v>0.40400000000000003</v>
      </c>
      <c r="N44" s="15">
        <v>0.84799999999999998</v>
      </c>
      <c r="O44" s="15">
        <v>0.01</v>
      </c>
      <c r="P44" s="15">
        <v>7.4999999999999997E-2</v>
      </c>
      <c r="Q44" s="15">
        <v>0</v>
      </c>
      <c r="R44" s="15">
        <v>0.34200000000000003</v>
      </c>
      <c r="S44" s="15">
        <v>6.1630000000000003</v>
      </c>
      <c r="U44" s="15">
        <v>0</v>
      </c>
      <c r="V44" s="15">
        <v>7080</v>
      </c>
    </row>
    <row r="45" spans="2:22" x14ac:dyDescent="0.25">
      <c r="B45" s="15" t="s">
        <v>136</v>
      </c>
      <c r="C45" s="15" t="s">
        <v>207</v>
      </c>
      <c r="D45" s="15" t="s">
        <v>215</v>
      </c>
      <c r="E45" s="15">
        <v>2022</v>
      </c>
      <c r="F45" s="15" t="s">
        <v>162</v>
      </c>
      <c r="G45" s="15" t="s">
        <v>133</v>
      </c>
      <c r="H45" s="15" t="s">
        <v>136</v>
      </c>
      <c r="I45" s="15" t="s">
        <v>139</v>
      </c>
      <c r="J45" s="15" t="s">
        <v>141</v>
      </c>
      <c r="K45" s="15" t="s">
        <v>199</v>
      </c>
      <c r="L45" s="15" t="s">
        <v>200</v>
      </c>
      <c r="M45" s="15">
        <v>1.0629999999999999</v>
      </c>
      <c r="N45" s="15">
        <v>1.9259999999999999</v>
      </c>
      <c r="O45" s="15">
        <v>2.5000000000000001E-2</v>
      </c>
      <c r="P45" s="15">
        <v>6.0999999999999999E-2</v>
      </c>
      <c r="Q45" s="15">
        <v>0</v>
      </c>
      <c r="R45" s="15">
        <v>1.3939999999999999</v>
      </c>
      <c r="S45" s="15">
        <v>-2.8690000000000002</v>
      </c>
      <c r="U45" s="15">
        <v>0</v>
      </c>
      <c r="V45" s="15">
        <v>6020</v>
      </c>
    </row>
    <row r="46" spans="2:22" x14ac:dyDescent="0.25">
      <c r="B46" s="15" t="s">
        <v>136</v>
      </c>
      <c r="C46" s="15" t="s">
        <v>207</v>
      </c>
      <c r="D46" s="15" t="s">
        <v>215</v>
      </c>
      <c r="E46" s="15">
        <v>2022</v>
      </c>
      <c r="F46" s="15" t="s">
        <v>162</v>
      </c>
      <c r="G46" s="15" t="s">
        <v>133</v>
      </c>
      <c r="H46" s="15" t="s">
        <v>136</v>
      </c>
      <c r="I46" s="15" t="s">
        <v>139</v>
      </c>
      <c r="J46" s="15" t="s">
        <v>141</v>
      </c>
      <c r="K46" s="15" t="s">
        <v>199</v>
      </c>
      <c r="L46" s="15" t="s">
        <v>201</v>
      </c>
      <c r="M46" s="15">
        <v>0.68899999999999995</v>
      </c>
      <c r="N46" s="15">
        <v>1.337</v>
      </c>
      <c r="O46" s="15">
        <v>1.6E-2</v>
      </c>
      <c r="P46" s="15">
        <v>0.108</v>
      </c>
      <c r="Q46" s="15">
        <v>0</v>
      </c>
      <c r="R46" s="15">
        <v>0.70799999999999996</v>
      </c>
      <c r="S46" s="15">
        <v>2.016</v>
      </c>
      <c r="U46" s="15">
        <v>0</v>
      </c>
      <c r="V46" s="15">
        <v>7100</v>
      </c>
    </row>
    <row r="47" spans="2:22" x14ac:dyDescent="0.25">
      <c r="B47" s="15" t="s">
        <v>136</v>
      </c>
      <c r="C47" s="15" t="s">
        <v>207</v>
      </c>
      <c r="D47" s="15" t="s">
        <v>215</v>
      </c>
      <c r="E47" s="15">
        <v>2022</v>
      </c>
      <c r="F47" s="15" t="s">
        <v>162</v>
      </c>
      <c r="G47" s="15" t="s">
        <v>133</v>
      </c>
      <c r="H47" s="15" t="s">
        <v>136</v>
      </c>
      <c r="I47" s="15" t="s">
        <v>139</v>
      </c>
      <c r="J47" s="15" t="s">
        <v>141</v>
      </c>
      <c r="K47" s="15" t="s">
        <v>199</v>
      </c>
      <c r="L47" s="15" t="s">
        <v>202</v>
      </c>
      <c r="M47" s="15">
        <v>0.16300000000000001</v>
      </c>
      <c r="N47" s="15">
        <v>0.435</v>
      </c>
      <c r="O47" s="15">
        <v>5.0000000000000001E-3</v>
      </c>
      <c r="P47" s="15">
        <v>2.7E-2</v>
      </c>
      <c r="Q47" s="15">
        <v>0</v>
      </c>
      <c r="R47" s="15">
        <v>0.125</v>
      </c>
      <c r="S47" s="15">
        <v>10.263</v>
      </c>
      <c r="U47" s="15">
        <v>0</v>
      </c>
      <c r="V47" s="15">
        <v>6900</v>
      </c>
    </row>
    <row r="48" spans="2:22" x14ac:dyDescent="0.25">
      <c r="B48" s="15" t="s">
        <v>136</v>
      </c>
      <c r="C48" s="15" t="s">
        <v>207</v>
      </c>
      <c r="D48" s="15" t="s">
        <v>215</v>
      </c>
      <c r="E48" s="15">
        <v>2022</v>
      </c>
      <c r="F48" s="15" t="s">
        <v>162</v>
      </c>
      <c r="G48" s="15" t="s">
        <v>133</v>
      </c>
      <c r="H48" s="15" t="s">
        <v>136</v>
      </c>
      <c r="I48" s="15" t="s">
        <v>139</v>
      </c>
      <c r="J48" s="15" t="s">
        <v>141</v>
      </c>
      <c r="K48" s="15" t="s">
        <v>199</v>
      </c>
      <c r="L48" s="15" t="s">
        <v>203</v>
      </c>
      <c r="M48" s="15">
        <v>5.8999999999999997E-2</v>
      </c>
      <c r="N48" s="15">
        <v>0.22500000000000001</v>
      </c>
      <c r="O48" s="15">
        <v>3.0000000000000001E-3</v>
      </c>
      <c r="P48" s="15">
        <v>0</v>
      </c>
      <c r="Q48" s="15">
        <v>0</v>
      </c>
      <c r="R48" s="15">
        <v>4.9000000000000002E-2</v>
      </c>
      <c r="S48" s="15">
        <v>14.096</v>
      </c>
      <c r="U48" s="15">
        <v>0</v>
      </c>
      <c r="V48" s="15">
        <v>6810</v>
      </c>
    </row>
    <row r="49" spans="2:22" x14ac:dyDescent="0.25">
      <c r="B49" s="15" t="s">
        <v>136</v>
      </c>
      <c r="C49" s="15" t="s">
        <v>207</v>
      </c>
      <c r="D49" s="15" t="s">
        <v>215</v>
      </c>
      <c r="E49" s="15">
        <v>2022</v>
      </c>
      <c r="F49" s="15" t="s">
        <v>162</v>
      </c>
      <c r="G49" s="15" t="s">
        <v>133</v>
      </c>
      <c r="H49" s="15" t="s">
        <v>136</v>
      </c>
      <c r="I49" s="15" t="s">
        <v>139</v>
      </c>
      <c r="J49" s="15" t="s">
        <v>141</v>
      </c>
      <c r="K49" s="15" t="s">
        <v>199</v>
      </c>
      <c r="L49" s="15" t="s">
        <v>204</v>
      </c>
      <c r="M49" s="15">
        <v>4.2999999999999997E-2</v>
      </c>
      <c r="N49" s="15">
        <v>0.19800000000000001</v>
      </c>
      <c r="O49" s="15">
        <v>2E-3</v>
      </c>
      <c r="P49" s="15">
        <v>0</v>
      </c>
      <c r="Q49" s="15">
        <v>0</v>
      </c>
      <c r="R49" s="15">
        <v>1.6E-2</v>
      </c>
      <c r="S49" s="15">
        <v>16.940999999999999</v>
      </c>
      <c r="U49" s="15">
        <v>0</v>
      </c>
      <c r="V49" s="15">
        <v>6700</v>
      </c>
    </row>
    <row r="50" spans="2:22" x14ac:dyDescent="0.25">
      <c r="B50" s="15" t="s">
        <v>136</v>
      </c>
      <c r="C50" s="15" t="s">
        <v>207</v>
      </c>
      <c r="D50" s="15" t="s">
        <v>215</v>
      </c>
      <c r="E50" s="15">
        <v>2022</v>
      </c>
      <c r="F50" s="15" t="s">
        <v>162</v>
      </c>
      <c r="G50" s="15" t="s">
        <v>133</v>
      </c>
      <c r="H50" s="15" t="s">
        <v>136</v>
      </c>
      <c r="I50" s="15" t="s">
        <v>139</v>
      </c>
      <c r="J50" s="15" t="s">
        <v>141</v>
      </c>
      <c r="K50" s="15" t="s">
        <v>199</v>
      </c>
      <c r="L50" s="15" t="s">
        <v>205</v>
      </c>
      <c r="M50" s="15">
        <v>0.42599999999999999</v>
      </c>
      <c r="N50" s="15">
        <v>0.90900000000000003</v>
      </c>
      <c r="O50" s="15">
        <v>1.0999999999999999E-2</v>
      </c>
      <c r="P50" s="15">
        <v>0.08</v>
      </c>
      <c r="Q50" s="15">
        <v>0</v>
      </c>
      <c r="R50" s="15">
        <v>0.35799999999999998</v>
      </c>
      <c r="S50" s="15">
        <v>6.1630000000000003</v>
      </c>
      <c r="U50" s="15">
        <v>0</v>
      </c>
      <c r="V50" s="15">
        <v>7080</v>
      </c>
    </row>
    <row r="51" spans="2:22" x14ac:dyDescent="0.25">
      <c r="B51" s="15" t="s">
        <v>136</v>
      </c>
      <c r="C51" s="15" t="s">
        <v>207</v>
      </c>
      <c r="D51" s="15" t="s">
        <v>216</v>
      </c>
      <c r="E51" s="15">
        <v>2022</v>
      </c>
      <c r="F51" s="15" t="s">
        <v>162</v>
      </c>
      <c r="G51" s="15" t="s">
        <v>133</v>
      </c>
      <c r="H51" s="15" t="s">
        <v>136</v>
      </c>
      <c r="I51" s="15" t="s">
        <v>139</v>
      </c>
      <c r="J51" s="15" t="s">
        <v>141</v>
      </c>
      <c r="K51" s="15" t="s">
        <v>199</v>
      </c>
      <c r="L51" s="15" t="s">
        <v>200</v>
      </c>
      <c r="M51" s="15">
        <v>1.1519999999999999</v>
      </c>
      <c r="N51" s="15">
        <v>2.0830000000000002</v>
      </c>
      <c r="O51" s="15">
        <v>2.7E-2</v>
      </c>
      <c r="P51" s="15">
        <v>7.4999999999999997E-2</v>
      </c>
      <c r="Q51" s="15">
        <v>0</v>
      </c>
      <c r="R51" s="15">
        <v>1.569</v>
      </c>
      <c r="S51" s="15">
        <v>-2.9950000000000001</v>
      </c>
      <c r="U51" s="15">
        <v>0</v>
      </c>
      <c r="V51" s="15">
        <v>6020</v>
      </c>
    </row>
    <row r="52" spans="2:22" x14ac:dyDescent="0.25">
      <c r="B52" s="15" t="s">
        <v>136</v>
      </c>
      <c r="C52" s="15" t="s">
        <v>207</v>
      </c>
      <c r="D52" s="15" t="s">
        <v>216</v>
      </c>
      <c r="E52" s="15">
        <v>2022</v>
      </c>
      <c r="F52" s="15" t="s">
        <v>162</v>
      </c>
      <c r="G52" s="15" t="s">
        <v>133</v>
      </c>
      <c r="H52" s="15" t="s">
        <v>136</v>
      </c>
      <c r="I52" s="15" t="s">
        <v>139</v>
      </c>
      <c r="J52" s="15" t="s">
        <v>141</v>
      </c>
      <c r="K52" s="15" t="s">
        <v>199</v>
      </c>
      <c r="L52" s="15" t="s">
        <v>201</v>
      </c>
      <c r="M52" s="15">
        <v>0.753</v>
      </c>
      <c r="N52" s="15">
        <v>1.419</v>
      </c>
      <c r="O52" s="15">
        <v>1.7000000000000001E-2</v>
      </c>
      <c r="P52" s="15">
        <v>0.126</v>
      </c>
      <c r="Q52" s="15">
        <v>0</v>
      </c>
      <c r="R52" s="15">
        <v>0.80800000000000005</v>
      </c>
      <c r="S52" s="15">
        <v>1.8759999999999999</v>
      </c>
      <c r="U52" s="15">
        <v>0</v>
      </c>
      <c r="V52" s="15">
        <v>7100</v>
      </c>
    </row>
    <row r="53" spans="2:22" x14ac:dyDescent="0.25">
      <c r="B53" s="15" t="s">
        <v>136</v>
      </c>
      <c r="C53" s="15" t="s">
        <v>207</v>
      </c>
      <c r="D53" s="15" t="s">
        <v>216</v>
      </c>
      <c r="E53" s="15">
        <v>2022</v>
      </c>
      <c r="F53" s="15" t="s">
        <v>162</v>
      </c>
      <c r="G53" s="15" t="s">
        <v>133</v>
      </c>
      <c r="H53" s="15" t="s">
        <v>136</v>
      </c>
      <c r="I53" s="15" t="s">
        <v>139</v>
      </c>
      <c r="J53" s="15" t="s">
        <v>141</v>
      </c>
      <c r="K53" s="15" t="s">
        <v>199</v>
      </c>
      <c r="L53" s="15" t="s">
        <v>202</v>
      </c>
      <c r="M53" s="15">
        <v>0.18</v>
      </c>
      <c r="N53" s="15">
        <v>0.496</v>
      </c>
      <c r="O53" s="15">
        <v>6.0000000000000001E-3</v>
      </c>
      <c r="P53" s="15">
        <v>0.03</v>
      </c>
      <c r="Q53" s="15">
        <v>0</v>
      </c>
      <c r="R53" s="15">
        <v>0.13400000000000001</v>
      </c>
      <c r="S53" s="15">
        <v>10.105</v>
      </c>
      <c r="U53" s="15">
        <v>0</v>
      </c>
      <c r="V53" s="15">
        <v>6900</v>
      </c>
    </row>
    <row r="54" spans="2:22" x14ac:dyDescent="0.25">
      <c r="B54" s="15" t="s">
        <v>136</v>
      </c>
      <c r="C54" s="15" t="s">
        <v>207</v>
      </c>
      <c r="D54" s="15" t="s">
        <v>216</v>
      </c>
      <c r="E54" s="15">
        <v>2022</v>
      </c>
      <c r="F54" s="15" t="s">
        <v>162</v>
      </c>
      <c r="G54" s="15" t="s">
        <v>133</v>
      </c>
      <c r="H54" s="15" t="s">
        <v>136</v>
      </c>
      <c r="I54" s="15" t="s">
        <v>139</v>
      </c>
      <c r="J54" s="15" t="s">
        <v>141</v>
      </c>
      <c r="K54" s="15" t="s">
        <v>199</v>
      </c>
      <c r="L54" s="15" t="s">
        <v>203</v>
      </c>
      <c r="M54" s="15">
        <v>6.4000000000000001E-2</v>
      </c>
      <c r="N54" s="15">
        <v>0.26400000000000001</v>
      </c>
      <c r="O54" s="15">
        <v>3.0000000000000001E-3</v>
      </c>
      <c r="P54" s="15">
        <v>0</v>
      </c>
      <c r="Q54" s="15">
        <v>0</v>
      </c>
      <c r="R54" s="15">
        <v>0.05</v>
      </c>
      <c r="S54" s="15">
        <v>13.866</v>
      </c>
      <c r="U54" s="15">
        <v>0</v>
      </c>
      <c r="V54" s="15">
        <v>6810</v>
      </c>
    </row>
    <row r="55" spans="2:22" x14ac:dyDescent="0.25">
      <c r="B55" s="15" t="s">
        <v>136</v>
      </c>
      <c r="C55" s="15" t="s">
        <v>207</v>
      </c>
      <c r="D55" s="15" t="s">
        <v>216</v>
      </c>
      <c r="E55" s="15">
        <v>2022</v>
      </c>
      <c r="F55" s="15" t="s">
        <v>162</v>
      </c>
      <c r="G55" s="15" t="s">
        <v>133</v>
      </c>
      <c r="H55" s="15" t="s">
        <v>136</v>
      </c>
      <c r="I55" s="15" t="s">
        <v>139</v>
      </c>
      <c r="J55" s="15" t="s">
        <v>141</v>
      </c>
      <c r="K55" s="15" t="s">
        <v>199</v>
      </c>
      <c r="L55" s="15" t="s">
        <v>204</v>
      </c>
      <c r="M55" s="15">
        <v>4.7E-2</v>
      </c>
      <c r="N55" s="15">
        <v>0.223</v>
      </c>
      <c r="O55" s="15">
        <v>3.0000000000000001E-3</v>
      </c>
      <c r="P55" s="15">
        <v>0</v>
      </c>
      <c r="Q55" s="15">
        <v>0</v>
      </c>
      <c r="R55" s="15">
        <v>1.7999999999999999E-2</v>
      </c>
      <c r="S55" s="15">
        <v>16.536999999999999</v>
      </c>
      <c r="U55" s="15">
        <v>0</v>
      </c>
      <c r="V55" s="15">
        <v>6700</v>
      </c>
    </row>
    <row r="56" spans="2:22" x14ac:dyDescent="0.25">
      <c r="B56" s="15" t="s">
        <v>136</v>
      </c>
      <c r="C56" s="15" t="s">
        <v>207</v>
      </c>
      <c r="D56" s="15" t="s">
        <v>216</v>
      </c>
      <c r="E56" s="15">
        <v>2022</v>
      </c>
      <c r="F56" s="15" t="s">
        <v>162</v>
      </c>
      <c r="G56" s="15" t="s">
        <v>133</v>
      </c>
      <c r="H56" s="15" t="s">
        <v>136</v>
      </c>
      <c r="I56" s="15" t="s">
        <v>139</v>
      </c>
      <c r="J56" s="15" t="s">
        <v>141</v>
      </c>
      <c r="K56" s="15" t="s">
        <v>199</v>
      </c>
      <c r="L56" s="15" t="s">
        <v>205</v>
      </c>
      <c r="M56" s="15">
        <v>0.47</v>
      </c>
      <c r="N56" s="15">
        <v>0.97099999999999997</v>
      </c>
      <c r="O56" s="15">
        <v>1.2E-2</v>
      </c>
      <c r="P56" s="15">
        <v>8.6999999999999994E-2</v>
      </c>
      <c r="Q56" s="15">
        <v>0</v>
      </c>
      <c r="R56" s="15">
        <v>0.41499999999999998</v>
      </c>
      <c r="S56" s="15">
        <v>6.0629999999999997</v>
      </c>
      <c r="U56" s="15">
        <v>0</v>
      </c>
      <c r="V56" s="15">
        <v>7080</v>
      </c>
    </row>
    <row r="57" spans="2:22" x14ac:dyDescent="0.25">
      <c r="B57" s="15" t="s">
        <v>136</v>
      </c>
      <c r="C57" s="15" t="s">
        <v>207</v>
      </c>
      <c r="D57" s="15" t="s">
        <v>217</v>
      </c>
      <c r="E57" s="15">
        <v>2022</v>
      </c>
      <c r="F57" s="15" t="s">
        <v>162</v>
      </c>
      <c r="G57" s="15" t="s">
        <v>133</v>
      </c>
      <c r="H57" s="15" t="s">
        <v>136</v>
      </c>
      <c r="I57" s="15" t="s">
        <v>139</v>
      </c>
      <c r="J57" s="15" t="s">
        <v>141</v>
      </c>
      <c r="K57" s="15" t="s">
        <v>199</v>
      </c>
      <c r="L57" s="15" t="s">
        <v>200</v>
      </c>
      <c r="M57" s="15">
        <v>1.28</v>
      </c>
      <c r="N57" s="15">
        <v>2.2930000000000001</v>
      </c>
      <c r="O57" s="15">
        <v>0.03</v>
      </c>
      <c r="P57" s="15">
        <v>9.2999999999999999E-2</v>
      </c>
      <c r="Q57" s="15">
        <v>0</v>
      </c>
      <c r="R57" s="15">
        <v>1.7749999999999999</v>
      </c>
      <c r="S57" s="15">
        <v>-2.9950000000000001</v>
      </c>
      <c r="U57" s="15">
        <v>0</v>
      </c>
      <c r="V57" s="15">
        <v>6020</v>
      </c>
    </row>
    <row r="58" spans="2:22" x14ac:dyDescent="0.25">
      <c r="B58" s="15" t="s">
        <v>136</v>
      </c>
      <c r="C58" s="15" t="s">
        <v>207</v>
      </c>
      <c r="D58" s="15" t="s">
        <v>217</v>
      </c>
      <c r="E58" s="15">
        <v>2022</v>
      </c>
      <c r="F58" s="15" t="s">
        <v>162</v>
      </c>
      <c r="G58" s="15" t="s">
        <v>133</v>
      </c>
      <c r="H58" s="15" t="s">
        <v>136</v>
      </c>
      <c r="I58" s="15" t="s">
        <v>139</v>
      </c>
      <c r="J58" s="15" t="s">
        <v>141</v>
      </c>
      <c r="K58" s="15" t="s">
        <v>199</v>
      </c>
      <c r="L58" s="15" t="s">
        <v>201</v>
      </c>
      <c r="M58" s="15">
        <v>0.88</v>
      </c>
      <c r="N58" s="15">
        <v>1.625</v>
      </c>
      <c r="O58" s="15">
        <v>1.9E-2</v>
      </c>
      <c r="P58" s="15">
        <v>0.14799999999999999</v>
      </c>
      <c r="Q58" s="15">
        <v>0</v>
      </c>
      <c r="R58" s="15">
        <v>1.02</v>
      </c>
      <c r="S58" s="15">
        <v>1.8759999999999999</v>
      </c>
      <c r="U58" s="15">
        <v>0</v>
      </c>
      <c r="V58" s="15">
        <v>7100</v>
      </c>
    </row>
    <row r="59" spans="2:22" x14ac:dyDescent="0.25">
      <c r="B59" s="15" t="s">
        <v>136</v>
      </c>
      <c r="C59" s="15" t="s">
        <v>207</v>
      </c>
      <c r="D59" s="15" t="s">
        <v>217</v>
      </c>
      <c r="E59" s="15">
        <v>2022</v>
      </c>
      <c r="F59" s="15" t="s">
        <v>162</v>
      </c>
      <c r="G59" s="15" t="s">
        <v>133</v>
      </c>
      <c r="H59" s="15" t="s">
        <v>136</v>
      </c>
      <c r="I59" s="15" t="s">
        <v>139</v>
      </c>
      <c r="J59" s="15" t="s">
        <v>141</v>
      </c>
      <c r="K59" s="15" t="s">
        <v>199</v>
      </c>
      <c r="L59" s="15" t="s">
        <v>202</v>
      </c>
      <c r="M59" s="15">
        <v>0.217</v>
      </c>
      <c r="N59" s="15">
        <v>0.60199999999999998</v>
      </c>
      <c r="O59" s="15">
        <v>7.0000000000000001E-3</v>
      </c>
      <c r="P59" s="15">
        <v>3.6999999999999998E-2</v>
      </c>
      <c r="Q59" s="15">
        <v>0</v>
      </c>
      <c r="R59" s="15">
        <v>0.159</v>
      </c>
      <c r="S59" s="15">
        <v>10.105</v>
      </c>
      <c r="U59" s="15">
        <v>0</v>
      </c>
      <c r="V59" s="15">
        <v>6900</v>
      </c>
    </row>
    <row r="60" spans="2:22" x14ac:dyDescent="0.25">
      <c r="B60" s="15" t="s">
        <v>136</v>
      </c>
      <c r="C60" s="15" t="s">
        <v>207</v>
      </c>
      <c r="D60" s="15" t="s">
        <v>217</v>
      </c>
      <c r="E60" s="15">
        <v>2022</v>
      </c>
      <c r="F60" s="15" t="s">
        <v>162</v>
      </c>
      <c r="G60" s="15" t="s">
        <v>133</v>
      </c>
      <c r="H60" s="15" t="s">
        <v>136</v>
      </c>
      <c r="I60" s="15" t="s">
        <v>139</v>
      </c>
      <c r="J60" s="15" t="s">
        <v>141</v>
      </c>
      <c r="K60" s="15" t="s">
        <v>199</v>
      </c>
      <c r="L60" s="15" t="s">
        <v>203</v>
      </c>
      <c r="M60" s="15">
        <v>7.9000000000000001E-2</v>
      </c>
      <c r="N60" s="15">
        <v>0.307</v>
      </c>
      <c r="O60" s="15">
        <v>4.0000000000000001E-3</v>
      </c>
      <c r="P60" s="15">
        <v>1E-3</v>
      </c>
      <c r="Q60" s="15">
        <v>0</v>
      </c>
      <c r="R60" s="15">
        <v>5.5E-2</v>
      </c>
      <c r="S60" s="15">
        <v>13.866</v>
      </c>
      <c r="U60" s="15">
        <v>0</v>
      </c>
      <c r="V60" s="15">
        <v>6810</v>
      </c>
    </row>
    <row r="61" spans="2:22" x14ac:dyDescent="0.25">
      <c r="B61" s="15" t="s">
        <v>136</v>
      </c>
      <c r="C61" s="15" t="s">
        <v>207</v>
      </c>
      <c r="D61" s="15" t="s">
        <v>217</v>
      </c>
      <c r="E61" s="15">
        <v>2022</v>
      </c>
      <c r="F61" s="15" t="s">
        <v>162</v>
      </c>
      <c r="G61" s="15" t="s">
        <v>133</v>
      </c>
      <c r="H61" s="15" t="s">
        <v>136</v>
      </c>
      <c r="I61" s="15" t="s">
        <v>139</v>
      </c>
      <c r="J61" s="15" t="s">
        <v>141</v>
      </c>
      <c r="K61" s="15" t="s">
        <v>199</v>
      </c>
      <c r="L61" s="15" t="s">
        <v>204</v>
      </c>
      <c r="M61" s="15">
        <v>5.8000000000000003E-2</v>
      </c>
      <c r="N61" s="15">
        <v>0.27500000000000002</v>
      </c>
      <c r="O61" s="15">
        <v>3.0000000000000001E-3</v>
      </c>
      <c r="P61" s="15">
        <v>0</v>
      </c>
      <c r="Q61" s="15">
        <v>0</v>
      </c>
      <c r="R61" s="15">
        <v>2.4E-2</v>
      </c>
      <c r="S61" s="15">
        <v>16.536000000000001</v>
      </c>
      <c r="U61" s="15">
        <v>0</v>
      </c>
      <c r="V61" s="15">
        <v>6700</v>
      </c>
    </row>
    <row r="62" spans="2:22" x14ac:dyDescent="0.25">
      <c r="B62" s="15" t="s">
        <v>136</v>
      </c>
      <c r="C62" s="15" t="s">
        <v>207</v>
      </c>
      <c r="D62" s="15" t="s">
        <v>217</v>
      </c>
      <c r="E62" s="15">
        <v>2022</v>
      </c>
      <c r="F62" s="15" t="s">
        <v>162</v>
      </c>
      <c r="G62" s="15" t="s">
        <v>133</v>
      </c>
      <c r="H62" s="15" t="s">
        <v>136</v>
      </c>
      <c r="I62" s="15" t="s">
        <v>139</v>
      </c>
      <c r="J62" s="15" t="s">
        <v>141</v>
      </c>
      <c r="K62" s="15" t="s">
        <v>199</v>
      </c>
      <c r="L62" s="15" t="s">
        <v>205</v>
      </c>
      <c r="M62" s="15">
        <v>0.55800000000000005</v>
      </c>
      <c r="N62" s="15">
        <v>1.1779999999999999</v>
      </c>
      <c r="O62" s="15">
        <v>1.4E-2</v>
      </c>
      <c r="P62" s="15">
        <v>0.1</v>
      </c>
      <c r="Q62" s="15">
        <v>1E-3</v>
      </c>
      <c r="R62" s="15">
        <v>0.498</v>
      </c>
      <c r="S62" s="15">
        <v>6.0629999999999997</v>
      </c>
      <c r="U62" s="15">
        <v>0</v>
      </c>
      <c r="V62" s="15">
        <v>7080</v>
      </c>
    </row>
    <row r="63" spans="2:22" x14ac:dyDescent="0.25">
      <c r="B63" s="15" t="s">
        <v>136</v>
      </c>
      <c r="C63" s="15" t="s">
        <v>207</v>
      </c>
      <c r="D63" s="15" t="s">
        <v>218</v>
      </c>
      <c r="E63" s="15">
        <v>2022</v>
      </c>
      <c r="F63" s="15" t="s">
        <v>162</v>
      </c>
      <c r="G63" s="15" t="s">
        <v>133</v>
      </c>
      <c r="H63" s="15" t="s">
        <v>136</v>
      </c>
      <c r="I63" s="15" t="s">
        <v>139</v>
      </c>
      <c r="J63" s="15" t="s">
        <v>141</v>
      </c>
      <c r="K63" s="15" t="s">
        <v>199</v>
      </c>
      <c r="L63" s="15" t="s">
        <v>200</v>
      </c>
      <c r="M63" s="15">
        <v>1.5529999999999999</v>
      </c>
      <c r="N63" s="15">
        <v>2.706</v>
      </c>
      <c r="O63" s="15">
        <v>3.5000000000000003E-2</v>
      </c>
      <c r="P63" s="15">
        <v>0.152</v>
      </c>
      <c r="Q63" s="15">
        <v>0</v>
      </c>
      <c r="R63" s="15">
        <v>2.17</v>
      </c>
      <c r="S63" s="15">
        <v>-3.109</v>
      </c>
      <c r="U63" s="15">
        <v>0</v>
      </c>
      <c r="V63" s="15">
        <v>6020</v>
      </c>
    </row>
    <row r="64" spans="2:22" x14ac:dyDescent="0.25">
      <c r="B64" s="15" t="s">
        <v>136</v>
      </c>
      <c r="C64" s="15" t="s">
        <v>207</v>
      </c>
      <c r="D64" s="15" t="s">
        <v>218</v>
      </c>
      <c r="E64" s="15">
        <v>2022</v>
      </c>
      <c r="F64" s="15" t="s">
        <v>162</v>
      </c>
      <c r="G64" s="15" t="s">
        <v>133</v>
      </c>
      <c r="H64" s="15" t="s">
        <v>136</v>
      </c>
      <c r="I64" s="15" t="s">
        <v>139</v>
      </c>
      <c r="J64" s="15" t="s">
        <v>141</v>
      </c>
      <c r="K64" s="15" t="s">
        <v>199</v>
      </c>
      <c r="L64" s="15" t="s">
        <v>201</v>
      </c>
      <c r="M64" s="15">
        <v>1.1100000000000001</v>
      </c>
      <c r="N64" s="15">
        <v>2.0139999999999998</v>
      </c>
      <c r="O64" s="15">
        <v>2.4E-2</v>
      </c>
      <c r="P64" s="15">
        <v>0.20699999999999999</v>
      </c>
      <c r="Q64" s="15">
        <v>0</v>
      </c>
      <c r="R64" s="15">
        <v>1.33</v>
      </c>
      <c r="S64" s="15">
        <v>1.7809999999999999</v>
      </c>
      <c r="U64" s="15">
        <v>0</v>
      </c>
      <c r="V64" s="15">
        <v>7100</v>
      </c>
    </row>
    <row r="65" spans="2:22" x14ac:dyDescent="0.25">
      <c r="B65" s="15" t="s">
        <v>136</v>
      </c>
      <c r="C65" s="15" t="s">
        <v>207</v>
      </c>
      <c r="D65" s="15" t="s">
        <v>218</v>
      </c>
      <c r="E65" s="15">
        <v>2022</v>
      </c>
      <c r="F65" s="15" t="s">
        <v>162</v>
      </c>
      <c r="G65" s="15" t="s">
        <v>133</v>
      </c>
      <c r="H65" s="15" t="s">
        <v>136</v>
      </c>
      <c r="I65" s="15" t="s">
        <v>139</v>
      </c>
      <c r="J65" s="15" t="s">
        <v>141</v>
      </c>
      <c r="K65" s="15" t="s">
        <v>199</v>
      </c>
      <c r="L65" s="15" t="s">
        <v>202</v>
      </c>
      <c r="M65" s="15">
        <v>0.30199999999999999</v>
      </c>
      <c r="N65" s="15">
        <v>0.8</v>
      </c>
      <c r="O65" s="15">
        <v>0.01</v>
      </c>
      <c r="P65" s="15">
        <v>5.2999999999999999E-2</v>
      </c>
      <c r="Q65" s="15">
        <v>0</v>
      </c>
      <c r="R65" s="15">
        <v>0.21099999999999999</v>
      </c>
      <c r="S65" s="15">
        <v>10.029</v>
      </c>
      <c r="U65" s="15">
        <v>9.9000000000000005E-2</v>
      </c>
      <c r="V65" s="15">
        <v>6900</v>
      </c>
    </row>
    <row r="66" spans="2:22" x14ac:dyDescent="0.25">
      <c r="B66" s="15" t="s">
        <v>136</v>
      </c>
      <c r="C66" s="15" t="s">
        <v>207</v>
      </c>
      <c r="D66" s="15" t="s">
        <v>218</v>
      </c>
      <c r="E66" s="15">
        <v>2022</v>
      </c>
      <c r="F66" s="15" t="s">
        <v>162</v>
      </c>
      <c r="G66" s="15" t="s">
        <v>133</v>
      </c>
      <c r="H66" s="15" t="s">
        <v>136</v>
      </c>
      <c r="I66" s="15" t="s">
        <v>139</v>
      </c>
      <c r="J66" s="15" t="s">
        <v>141</v>
      </c>
      <c r="K66" s="15" t="s">
        <v>199</v>
      </c>
      <c r="L66" s="15" t="s">
        <v>203</v>
      </c>
      <c r="M66" s="15">
        <v>0.108</v>
      </c>
      <c r="N66" s="15">
        <v>0.41</v>
      </c>
      <c r="O66" s="15">
        <v>5.0000000000000001E-3</v>
      </c>
      <c r="P66" s="15">
        <v>3.0000000000000001E-3</v>
      </c>
      <c r="Q66" s="15">
        <v>0</v>
      </c>
      <c r="R66" s="15">
        <v>6.7000000000000004E-2</v>
      </c>
      <c r="S66" s="15">
        <v>13.747</v>
      </c>
      <c r="U66" s="15">
        <v>0.156</v>
      </c>
      <c r="V66" s="15">
        <v>6810</v>
      </c>
    </row>
    <row r="67" spans="2:22" x14ac:dyDescent="0.25">
      <c r="B67" s="15" t="s">
        <v>136</v>
      </c>
      <c r="C67" s="15" t="s">
        <v>207</v>
      </c>
      <c r="D67" s="15" t="s">
        <v>218</v>
      </c>
      <c r="E67" s="15">
        <v>2022</v>
      </c>
      <c r="F67" s="15" t="s">
        <v>162</v>
      </c>
      <c r="G67" s="15" t="s">
        <v>133</v>
      </c>
      <c r="H67" s="15" t="s">
        <v>136</v>
      </c>
      <c r="I67" s="15" t="s">
        <v>139</v>
      </c>
      <c r="J67" s="15" t="s">
        <v>141</v>
      </c>
      <c r="K67" s="15" t="s">
        <v>199</v>
      </c>
      <c r="L67" s="15" t="s">
        <v>204</v>
      </c>
      <c r="M67" s="15">
        <v>0.08</v>
      </c>
      <c r="N67" s="15">
        <v>0.38600000000000001</v>
      </c>
      <c r="O67" s="15">
        <v>5.0000000000000001E-3</v>
      </c>
      <c r="P67" s="15">
        <v>0</v>
      </c>
      <c r="Q67" s="15">
        <v>0</v>
      </c>
      <c r="R67" s="15">
        <v>3.2000000000000001E-2</v>
      </c>
      <c r="S67" s="15">
        <v>16.341999999999999</v>
      </c>
      <c r="U67" s="15">
        <v>4.2000000000000003E-2</v>
      </c>
      <c r="V67" s="15">
        <v>6700</v>
      </c>
    </row>
    <row r="68" spans="2:22" x14ac:dyDescent="0.25">
      <c r="B68" s="15" t="s">
        <v>136</v>
      </c>
      <c r="C68" s="15" t="s">
        <v>207</v>
      </c>
      <c r="D68" s="15" t="s">
        <v>218</v>
      </c>
      <c r="E68" s="15">
        <v>2022</v>
      </c>
      <c r="F68" s="15" t="s">
        <v>162</v>
      </c>
      <c r="G68" s="15" t="s">
        <v>133</v>
      </c>
      <c r="H68" s="15" t="s">
        <v>136</v>
      </c>
      <c r="I68" s="15" t="s">
        <v>139</v>
      </c>
      <c r="J68" s="15" t="s">
        <v>141</v>
      </c>
      <c r="K68" s="15" t="s">
        <v>199</v>
      </c>
      <c r="L68" s="15" t="s">
        <v>205</v>
      </c>
      <c r="M68" s="15">
        <v>0.751</v>
      </c>
      <c r="N68" s="15">
        <v>1.55</v>
      </c>
      <c r="O68" s="15">
        <v>1.7999999999999999E-2</v>
      </c>
      <c r="P68" s="15">
        <v>0.126</v>
      </c>
      <c r="Q68" s="15">
        <v>4.0000000000000001E-3</v>
      </c>
      <c r="R68" s="15">
        <v>0.72199999999999998</v>
      </c>
      <c r="S68" s="15">
        <v>6.016</v>
      </c>
      <c r="U68" s="15">
        <v>4.0000000000000001E-3</v>
      </c>
      <c r="V68" s="15">
        <v>7080</v>
      </c>
    </row>
    <row r="69" spans="2:22" x14ac:dyDescent="0.25">
      <c r="B69" s="15" t="s">
        <v>136</v>
      </c>
      <c r="C69" s="15" t="s">
        <v>207</v>
      </c>
      <c r="D69" s="15" t="s">
        <v>219</v>
      </c>
      <c r="E69" s="15">
        <v>2022</v>
      </c>
      <c r="F69" s="15" t="s">
        <v>162</v>
      </c>
      <c r="G69" s="15" t="s">
        <v>133</v>
      </c>
      <c r="H69" s="15" t="s">
        <v>136</v>
      </c>
      <c r="I69" s="15" t="s">
        <v>139</v>
      </c>
      <c r="J69" s="15" t="s">
        <v>141</v>
      </c>
      <c r="K69" s="15" t="s">
        <v>199</v>
      </c>
      <c r="L69" s="15" t="s">
        <v>200</v>
      </c>
      <c r="M69" s="15">
        <v>2.0110000000000001</v>
      </c>
      <c r="N69" s="15">
        <v>3.2970000000000002</v>
      </c>
      <c r="O69" s="15">
        <v>4.2000000000000003E-2</v>
      </c>
      <c r="P69" s="15">
        <v>0.32900000000000001</v>
      </c>
      <c r="Q69" s="15">
        <v>0</v>
      </c>
      <c r="R69" s="15">
        <v>2.9009999999999998</v>
      </c>
      <c r="S69" s="15">
        <v>-3.109</v>
      </c>
      <c r="U69" s="15">
        <v>0</v>
      </c>
      <c r="V69" s="15">
        <v>6020</v>
      </c>
    </row>
    <row r="70" spans="2:22" x14ac:dyDescent="0.25">
      <c r="B70" s="15" t="s">
        <v>136</v>
      </c>
      <c r="C70" s="15" t="s">
        <v>207</v>
      </c>
      <c r="D70" s="15" t="s">
        <v>219</v>
      </c>
      <c r="E70" s="15">
        <v>2022</v>
      </c>
      <c r="F70" s="15" t="s">
        <v>162</v>
      </c>
      <c r="G70" s="15" t="s">
        <v>133</v>
      </c>
      <c r="H70" s="15" t="s">
        <v>136</v>
      </c>
      <c r="I70" s="15" t="s">
        <v>139</v>
      </c>
      <c r="J70" s="15" t="s">
        <v>141</v>
      </c>
      <c r="K70" s="15" t="s">
        <v>199</v>
      </c>
      <c r="L70" s="15" t="s">
        <v>201</v>
      </c>
      <c r="M70" s="15">
        <v>1.573</v>
      </c>
      <c r="N70" s="15">
        <v>2.681</v>
      </c>
      <c r="O70" s="15">
        <v>3.2000000000000001E-2</v>
      </c>
      <c r="P70" s="15">
        <v>0.35599999999999998</v>
      </c>
      <c r="Q70" s="15">
        <v>0.01</v>
      </c>
      <c r="R70" s="15">
        <v>2.004</v>
      </c>
      <c r="S70" s="15">
        <v>1.7809999999999999</v>
      </c>
      <c r="U70" s="15">
        <v>0</v>
      </c>
      <c r="V70" s="15">
        <v>7100</v>
      </c>
    </row>
    <row r="71" spans="2:22" x14ac:dyDescent="0.25">
      <c r="B71" s="15" t="s">
        <v>136</v>
      </c>
      <c r="C71" s="15" t="s">
        <v>207</v>
      </c>
      <c r="D71" s="15" t="s">
        <v>219</v>
      </c>
      <c r="E71" s="15">
        <v>2022</v>
      </c>
      <c r="F71" s="15" t="s">
        <v>162</v>
      </c>
      <c r="G71" s="15" t="s">
        <v>133</v>
      </c>
      <c r="H71" s="15" t="s">
        <v>136</v>
      </c>
      <c r="I71" s="15" t="s">
        <v>139</v>
      </c>
      <c r="J71" s="15" t="s">
        <v>141</v>
      </c>
      <c r="K71" s="15" t="s">
        <v>199</v>
      </c>
      <c r="L71" s="15" t="s">
        <v>202</v>
      </c>
      <c r="M71" s="15">
        <v>0.48599999999999999</v>
      </c>
      <c r="N71" s="15">
        <v>1.1830000000000001</v>
      </c>
      <c r="O71" s="15">
        <v>1.4E-2</v>
      </c>
      <c r="P71" s="15">
        <v>8.3000000000000004E-2</v>
      </c>
      <c r="Q71" s="15">
        <v>4.0000000000000001E-3</v>
      </c>
      <c r="R71" s="15">
        <v>0.36299999999999999</v>
      </c>
      <c r="S71" s="15">
        <v>10.029</v>
      </c>
      <c r="U71" s="15">
        <v>9.9000000000000005E-2</v>
      </c>
      <c r="V71" s="15">
        <v>6900</v>
      </c>
    </row>
    <row r="72" spans="2:22" x14ac:dyDescent="0.25">
      <c r="B72" s="15" t="s">
        <v>136</v>
      </c>
      <c r="C72" s="15" t="s">
        <v>207</v>
      </c>
      <c r="D72" s="15" t="s">
        <v>219</v>
      </c>
      <c r="E72" s="15">
        <v>2022</v>
      </c>
      <c r="F72" s="15" t="s">
        <v>162</v>
      </c>
      <c r="G72" s="15" t="s">
        <v>133</v>
      </c>
      <c r="H72" s="15" t="s">
        <v>136</v>
      </c>
      <c r="I72" s="15" t="s">
        <v>139</v>
      </c>
      <c r="J72" s="15" t="s">
        <v>141</v>
      </c>
      <c r="K72" s="15" t="s">
        <v>199</v>
      </c>
      <c r="L72" s="15" t="s">
        <v>203</v>
      </c>
      <c r="M72" s="15">
        <v>0.18</v>
      </c>
      <c r="N72" s="15">
        <v>0.64900000000000002</v>
      </c>
      <c r="O72" s="15">
        <v>8.0000000000000002E-3</v>
      </c>
      <c r="P72" s="15">
        <v>0.01</v>
      </c>
      <c r="Q72" s="15">
        <v>0</v>
      </c>
      <c r="R72" s="15">
        <v>9.1999999999999998E-2</v>
      </c>
      <c r="S72" s="15">
        <v>13.747</v>
      </c>
      <c r="U72" s="15">
        <v>0.156</v>
      </c>
      <c r="V72" s="15">
        <v>6810</v>
      </c>
    </row>
    <row r="73" spans="2:22" x14ac:dyDescent="0.25">
      <c r="B73" s="15" t="s">
        <v>136</v>
      </c>
      <c r="C73" s="15" t="s">
        <v>207</v>
      </c>
      <c r="D73" s="15" t="s">
        <v>219</v>
      </c>
      <c r="E73" s="15">
        <v>2022</v>
      </c>
      <c r="F73" s="15" t="s">
        <v>162</v>
      </c>
      <c r="G73" s="15" t="s">
        <v>133</v>
      </c>
      <c r="H73" s="15" t="s">
        <v>136</v>
      </c>
      <c r="I73" s="15" t="s">
        <v>139</v>
      </c>
      <c r="J73" s="15" t="s">
        <v>141</v>
      </c>
      <c r="K73" s="15" t="s">
        <v>199</v>
      </c>
      <c r="L73" s="15" t="s">
        <v>204</v>
      </c>
      <c r="M73" s="15">
        <v>0.13200000000000001</v>
      </c>
      <c r="N73" s="15">
        <v>0.58699999999999997</v>
      </c>
      <c r="O73" s="15">
        <v>7.0000000000000001E-3</v>
      </c>
      <c r="P73" s="15">
        <v>0</v>
      </c>
      <c r="Q73" s="15">
        <v>0</v>
      </c>
      <c r="R73" s="15">
        <v>4.9000000000000002E-2</v>
      </c>
      <c r="S73" s="15">
        <v>16.341999999999999</v>
      </c>
      <c r="U73" s="15">
        <v>4.2000000000000003E-2</v>
      </c>
      <c r="V73" s="15">
        <v>6700</v>
      </c>
    </row>
    <row r="74" spans="2:22" x14ac:dyDescent="0.25">
      <c r="B74" s="15" t="s">
        <v>136</v>
      </c>
      <c r="C74" s="15" t="s">
        <v>207</v>
      </c>
      <c r="D74" s="15" t="s">
        <v>219</v>
      </c>
      <c r="E74" s="15">
        <v>2022</v>
      </c>
      <c r="F74" s="15" t="s">
        <v>162</v>
      </c>
      <c r="G74" s="15" t="s">
        <v>133</v>
      </c>
      <c r="H74" s="15" t="s">
        <v>136</v>
      </c>
      <c r="I74" s="15" t="s">
        <v>139</v>
      </c>
      <c r="J74" s="15" t="s">
        <v>141</v>
      </c>
      <c r="K74" s="15" t="s">
        <v>199</v>
      </c>
      <c r="L74" s="15" t="s">
        <v>205</v>
      </c>
      <c r="M74" s="15">
        <v>1.143</v>
      </c>
      <c r="N74" s="15">
        <v>2.2040000000000002</v>
      </c>
      <c r="O74" s="15">
        <v>2.5999999999999999E-2</v>
      </c>
      <c r="P74" s="15">
        <v>0.19600000000000001</v>
      </c>
      <c r="Q74" s="15">
        <v>2.4E-2</v>
      </c>
      <c r="R74" s="15">
        <v>1.234</v>
      </c>
      <c r="S74" s="15">
        <v>6.016</v>
      </c>
      <c r="U74" s="15">
        <v>4.0000000000000001E-3</v>
      </c>
      <c r="V74" s="15">
        <v>7080</v>
      </c>
    </row>
    <row r="75" spans="2:22" x14ac:dyDescent="0.25">
      <c r="B75" s="15" t="s">
        <v>136</v>
      </c>
      <c r="C75" s="15" t="s">
        <v>207</v>
      </c>
      <c r="D75" s="15" t="s">
        <v>220</v>
      </c>
      <c r="E75" s="15">
        <v>2022</v>
      </c>
      <c r="F75" s="15" t="s">
        <v>162</v>
      </c>
      <c r="G75" s="15" t="s">
        <v>133</v>
      </c>
      <c r="H75" s="15" t="s">
        <v>136</v>
      </c>
      <c r="I75" s="15" t="s">
        <v>139</v>
      </c>
      <c r="J75" s="15" t="s">
        <v>141</v>
      </c>
      <c r="K75" s="15" t="s">
        <v>199</v>
      </c>
      <c r="L75" s="15" t="s">
        <v>200</v>
      </c>
      <c r="M75" s="15">
        <v>2.7589999999999999</v>
      </c>
      <c r="N75" s="15">
        <v>4.0289999999999999</v>
      </c>
      <c r="O75" s="15">
        <v>5.1999999999999998E-2</v>
      </c>
      <c r="P75" s="15">
        <v>1.01</v>
      </c>
      <c r="Q75" s="15">
        <v>0</v>
      </c>
      <c r="R75" s="15">
        <v>4.0149999999999997</v>
      </c>
      <c r="S75" s="15">
        <v>-3.1240000000000001</v>
      </c>
      <c r="U75" s="15">
        <v>0</v>
      </c>
      <c r="V75" s="15">
        <v>6020</v>
      </c>
    </row>
    <row r="76" spans="2:22" x14ac:dyDescent="0.25">
      <c r="B76" s="15" t="s">
        <v>136</v>
      </c>
      <c r="C76" s="15" t="s">
        <v>207</v>
      </c>
      <c r="D76" s="15" t="s">
        <v>220</v>
      </c>
      <c r="E76" s="15">
        <v>2022</v>
      </c>
      <c r="F76" s="15" t="s">
        <v>162</v>
      </c>
      <c r="G76" s="15" t="s">
        <v>133</v>
      </c>
      <c r="H76" s="15" t="s">
        <v>136</v>
      </c>
      <c r="I76" s="15" t="s">
        <v>139</v>
      </c>
      <c r="J76" s="15" t="s">
        <v>141</v>
      </c>
      <c r="K76" s="15" t="s">
        <v>199</v>
      </c>
      <c r="L76" s="15" t="s">
        <v>201</v>
      </c>
      <c r="M76" s="15">
        <v>2.3359999999999999</v>
      </c>
      <c r="N76" s="15">
        <v>3.431</v>
      </c>
      <c r="O76" s="15">
        <v>4.1000000000000002E-2</v>
      </c>
      <c r="P76" s="15">
        <v>0.81</v>
      </c>
      <c r="Q76" s="15">
        <v>7.4999999999999997E-2</v>
      </c>
      <c r="R76" s="15">
        <v>3.2549999999999999</v>
      </c>
      <c r="S76" s="15">
        <v>1.724</v>
      </c>
      <c r="U76" s="15">
        <v>1E-3</v>
      </c>
      <c r="V76" s="15">
        <v>7100</v>
      </c>
    </row>
    <row r="77" spans="2:22" x14ac:dyDescent="0.25">
      <c r="B77" s="15" t="s">
        <v>136</v>
      </c>
      <c r="C77" s="15" t="s">
        <v>207</v>
      </c>
      <c r="D77" s="15" t="s">
        <v>220</v>
      </c>
      <c r="E77" s="15">
        <v>2022</v>
      </c>
      <c r="F77" s="15" t="s">
        <v>162</v>
      </c>
      <c r="G77" s="15" t="s">
        <v>133</v>
      </c>
      <c r="H77" s="15" t="s">
        <v>136</v>
      </c>
      <c r="I77" s="15" t="s">
        <v>139</v>
      </c>
      <c r="J77" s="15" t="s">
        <v>141</v>
      </c>
      <c r="K77" s="15" t="s">
        <v>199</v>
      </c>
      <c r="L77" s="15" t="s">
        <v>202</v>
      </c>
      <c r="M77" s="15">
        <v>0.82099999999999995</v>
      </c>
      <c r="N77" s="15">
        <v>1.617</v>
      </c>
      <c r="O77" s="15">
        <v>1.9E-2</v>
      </c>
      <c r="P77" s="15">
        <v>0.16200000000000001</v>
      </c>
      <c r="Q77" s="15">
        <v>2.3E-2</v>
      </c>
      <c r="R77" s="15">
        <v>0.80400000000000005</v>
      </c>
      <c r="S77" s="15">
        <v>10.128</v>
      </c>
      <c r="U77" s="15">
        <v>7.819</v>
      </c>
      <c r="V77" s="15">
        <v>6900</v>
      </c>
    </row>
    <row r="78" spans="2:22" x14ac:dyDescent="0.25">
      <c r="B78" s="15" t="s">
        <v>136</v>
      </c>
      <c r="C78" s="15" t="s">
        <v>207</v>
      </c>
      <c r="D78" s="15" t="s">
        <v>220</v>
      </c>
      <c r="E78" s="15">
        <v>2022</v>
      </c>
      <c r="F78" s="15" t="s">
        <v>162</v>
      </c>
      <c r="G78" s="15" t="s">
        <v>133</v>
      </c>
      <c r="H78" s="15" t="s">
        <v>136</v>
      </c>
      <c r="I78" s="15" t="s">
        <v>139</v>
      </c>
      <c r="J78" s="15" t="s">
        <v>141</v>
      </c>
      <c r="K78" s="15" t="s">
        <v>199</v>
      </c>
      <c r="L78" s="15" t="s">
        <v>203</v>
      </c>
      <c r="M78" s="15">
        <v>0.29199999999999998</v>
      </c>
      <c r="N78" s="15">
        <v>0.79900000000000004</v>
      </c>
      <c r="O78" s="15">
        <v>0.01</v>
      </c>
      <c r="P78" s="15">
        <v>3.9E-2</v>
      </c>
      <c r="Q78" s="15">
        <v>0</v>
      </c>
      <c r="R78" s="15">
        <v>0.17399999999999999</v>
      </c>
      <c r="S78" s="15">
        <v>13.917</v>
      </c>
      <c r="U78" s="15">
        <v>12.227</v>
      </c>
      <c r="V78" s="15">
        <v>6810</v>
      </c>
    </row>
    <row r="79" spans="2:22" x14ac:dyDescent="0.25">
      <c r="B79" s="15" t="s">
        <v>136</v>
      </c>
      <c r="C79" s="15" t="s">
        <v>207</v>
      </c>
      <c r="D79" s="15" t="s">
        <v>220</v>
      </c>
      <c r="E79" s="15">
        <v>2022</v>
      </c>
      <c r="F79" s="15" t="s">
        <v>162</v>
      </c>
      <c r="G79" s="15" t="s">
        <v>133</v>
      </c>
      <c r="H79" s="15" t="s">
        <v>136</v>
      </c>
      <c r="I79" s="15" t="s">
        <v>139</v>
      </c>
      <c r="J79" s="15" t="s">
        <v>141</v>
      </c>
      <c r="K79" s="15" t="s">
        <v>199</v>
      </c>
      <c r="L79" s="15" t="s">
        <v>204</v>
      </c>
      <c r="M79" s="15">
        <v>0.214</v>
      </c>
      <c r="N79" s="15">
        <v>0.72199999999999998</v>
      </c>
      <c r="O79" s="15">
        <v>8.9999999999999993E-3</v>
      </c>
      <c r="P79" s="15">
        <v>0</v>
      </c>
      <c r="Q79" s="15">
        <v>0</v>
      </c>
      <c r="R79" s="15">
        <v>9.6000000000000002E-2</v>
      </c>
      <c r="S79" s="15">
        <v>16.436</v>
      </c>
      <c r="U79" s="15">
        <v>10.593</v>
      </c>
      <c r="V79" s="15">
        <v>6700</v>
      </c>
    </row>
    <row r="80" spans="2:22" x14ac:dyDescent="0.25">
      <c r="B80" s="15" t="s">
        <v>136</v>
      </c>
      <c r="C80" s="15" t="s">
        <v>207</v>
      </c>
      <c r="D80" s="15" t="s">
        <v>220</v>
      </c>
      <c r="E80" s="15">
        <v>2022</v>
      </c>
      <c r="F80" s="15" t="s">
        <v>162</v>
      </c>
      <c r="G80" s="15" t="s">
        <v>133</v>
      </c>
      <c r="H80" s="15" t="s">
        <v>136</v>
      </c>
      <c r="I80" s="15" t="s">
        <v>139</v>
      </c>
      <c r="J80" s="15" t="s">
        <v>141</v>
      </c>
      <c r="K80" s="15" t="s">
        <v>199</v>
      </c>
      <c r="L80" s="15" t="s">
        <v>205</v>
      </c>
      <c r="M80" s="15">
        <v>1.84</v>
      </c>
      <c r="N80" s="15">
        <v>2.94</v>
      </c>
      <c r="O80" s="15">
        <v>3.5000000000000003E-2</v>
      </c>
      <c r="P80" s="15">
        <v>0.495</v>
      </c>
      <c r="Q80" s="15">
        <v>6.9000000000000006E-2</v>
      </c>
      <c r="R80" s="15">
        <v>2.3290000000000002</v>
      </c>
      <c r="S80" s="15">
        <v>6.0170000000000003</v>
      </c>
      <c r="U80" s="15">
        <v>0.29799999999999999</v>
      </c>
      <c r="V80" s="15">
        <v>7080</v>
      </c>
    </row>
    <row r="81" spans="2:22" x14ac:dyDescent="0.25">
      <c r="B81" s="15" t="s">
        <v>136</v>
      </c>
      <c r="C81" s="15" t="s">
        <v>207</v>
      </c>
      <c r="D81" s="15" t="s">
        <v>221</v>
      </c>
      <c r="E81" s="15">
        <v>2022</v>
      </c>
      <c r="F81" s="15" t="s">
        <v>162</v>
      </c>
      <c r="G81" s="15" t="s">
        <v>133</v>
      </c>
      <c r="H81" s="15" t="s">
        <v>136</v>
      </c>
      <c r="I81" s="15" t="s">
        <v>139</v>
      </c>
      <c r="J81" s="15" t="s">
        <v>141</v>
      </c>
      <c r="K81" s="15" t="s">
        <v>199</v>
      </c>
      <c r="L81" s="15" t="s">
        <v>200</v>
      </c>
      <c r="M81" s="15">
        <v>3.9319999999999999</v>
      </c>
      <c r="N81" s="15">
        <v>4.7610000000000001</v>
      </c>
      <c r="O81" s="15">
        <v>6.0999999999999999E-2</v>
      </c>
      <c r="P81" s="15">
        <v>2.2530000000000001</v>
      </c>
      <c r="Q81" s="15">
        <v>0.09</v>
      </c>
      <c r="R81" s="15">
        <v>6.1289999999999996</v>
      </c>
      <c r="S81" s="15">
        <v>-3.1240000000000001</v>
      </c>
      <c r="U81" s="15">
        <v>0</v>
      </c>
      <c r="V81" s="15">
        <v>6020</v>
      </c>
    </row>
    <row r="82" spans="2:22" x14ac:dyDescent="0.25">
      <c r="B82" s="15" t="s">
        <v>136</v>
      </c>
      <c r="C82" s="15" t="s">
        <v>207</v>
      </c>
      <c r="D82" s="15" t="s">
        <v>221</v>
      </c>
      <c r="E82" s="15">
        <v>2022</v>
      </c>
      <c r="F82" s="15" t="s">
        <v>162</v>
      </c>
      <c r="G82" s="15" t="s">
        <v>133</v>
      </c>
      <c r="H82" s="15" t="s">
        <v>136</v>
      </c>
      <c r="I82" s="15" t="s">
        <v>139</v>
      </c>
      <c r="J82" s="15" t="s">
        <v>141</v>
      </c>
      <c r="K82" s="15" t="s">
        <v>199</v>
      </c>
      <c r="L82" s="15" t="s">
        <v>201</v>
      </c>
      <c r="M82" s="15">
        <v>3.548</v>
      </c>
      <c r="N82" s="15">
        <v>4.2759999999999998</v>
      </c>
      <c r="O82" s="15">
        <v>5.0999999999999997E-2</v>
      </c>
      <c r="P82" s="15">
        <v>1.9470000000000001</v>
      </c>
      <c r="Q82" s="15">
        <v>0.27</v>
      </c>
      <c r="R82" s="15">
        <v>5.31</v>
      </c>
      <c r="S82" s="15">
        <v>1.724</v>
      </c>
      <c r="U82" s="15">
        <v>1E-3</v>
      </c>
      <c r="V82" s="15">
        <v>7100</v>
      </c>
    </row>
    <row r="83" spans="2:22" x14ac:dyDescent="0.25">
      <c r="B83" s="15" t="s">
        <v>136</v>
      </c>
      <c r="C83" s="15" t="s">
        <v>207</v>
      </c>
      <c r="D83" s="15" t="s">
        <v>221</v>
      </c>
      <c r="E83" s="15">
        <v>2022</v>
      </c>
      <c r="F83" s="15" t="s">
        <v>162</v>
      </c>
      <c r="G83" s="15" t="s">
        <v>133</v>
      </c>
      <c r="H83" s="15" t="s">
        <v>136</v>
      </c>
      <c r="I83" s="15" t="s">
        <v>139</v>
      </c>
      <c r="J83" s="15" t="s">
        <v>141</v>
      </c>
      <c r="K83" s="15" t="s">
        <v>199</v>
      </c>
      <c r="L83" s="15" t="s">
        <v>202</v>
      </c>
      <c r="M83" s="15">
        <v>1.3680000000000001</v>
      </c>
      <c r="N83" s="15">
        <v>2.1920000000000002</v>
      </c>
      <c r="O83" s="15">
        <v>2.5999999999999999E-2</v>
      </c>
      <c r="P83" s="15">
        <v>0.41399999999999998</v>
      </c>
      <c r="Q83" s="15">
        <v>8.3000000000000004E-2</v>
      </c>
      <c r="R83" s="15">
        <v>1.7030000000000001</v>
      </c>
      <c r="S83" s="15">
        <v>10.128</v>
      </c>
      <c r="U83" s="15">
        <v>7.8150000000000004</v>
      </c>
      <c r="V83" s="15">
        <v>6900</v>
      </c>
    </row>
    <row r="84" spans="2:22" x14ac:dyDescent="0.25">
      <c r="B84" s="15" t="s">
        <v>136</v>
      </c>
      <c r="C84" s="15" t="s">
        <v>207</v>
      </c>
      <c r="D84" s="15" t="s">
        <v>221</v>
      </c>
      <c r="E84" s="15">
        <v>2022</v>
      </c>
      <c r="F84" s="15" t="s">
        <v>162</v>
      </c>
      <c r="G84" s="15" t="s">
        <v>133</v>
      </c>
      <c r="H84" s="15" t="s">
        <v>136</v>
      </c>
      <c r="I84" s="15" t="s">
        <v>139</v>
      </c>
      <c r="J84" s="15" t="s">
        <v>141</v>
      </c>
      <c r="K84" s="15" t="s">
        <v>199</v>
      </c>
      <c r="L84" s="15" t="s">
        <v>203</v>
      </c>
      <c r="M84" s="15">
        <v>0.51400000000000001</v>
      </c>
      <c r="N84" s="15">
        <v>1.129</v>
      </c>
      <c r="O84" s="15">
        <v>1.4E-2</v>
      </c>
      <c r="P84" s="15">
        <v>9.8000000000000004E-2</v>
      </c>
      <c r="Q84" s="15">
        <v>8.9999999999999993E-3</v>
      </c>
      <c r="R84" s="15">
        <v>0.41</v>
      </c>
      <c r="S84" s="15">
        <v>13.917</v>
      </c>
      <c r="U84" s="15">
        <v>12.228</v>
      </c>
      <c r="V84" s="15">
        <v>6810</v>
      </c>
    </row>
    <row r="85" spans="2:22" x14ac:dyDescent="0.25">
      <c r="B85" s="15" t="s">
        <v>136</v>
      </c>
      <c r="C85" s="15" t="s">
        <v>207</v>
      </c>
      <c r="D85" s="15" t="s">
        <v>221</v>
      </c>
      <c r="E85" s="15">
        <v>2022</v>
      </c>
      <c r="F85" s="15" t="s">
        <v>162</v>
      </c>
      <c r="G85" s="15" t="s">
        <v>133</v>
      </c>
      <c r="H85" s="15" t="s">
        <v>136</v>
      </c>
      <c r="I85" s="15" t="s">
        <v>139</v>
      </c>
      <c r="J85" s="15" t="s">
        <v>141</v>
      </c>
      <c r="K85" s="15" t="s">
        <v>199</v>
      </c>
      <c r="L85" s="15" t="s">
        <v>204</v>
      </c>
      <c r="M85" s="15">
        <v>0.38700000000000001</v>
      </c>
      <c r="N85" s="15">
        <v>1.0329999999999999</v>
      </c>
      <c r="O85" s="15">
        <v>1.2999999999999999E-2</v>
      </c>
      <c r="P85" s="15">
        <v>3.4000000000000002E-2</v>
      </c>
      <c r="Q85" s="15">
        <v>0</v>
      </c>
      <c r="R85" s="15">
        <v>0.23300000000000001</v>
      </c>
      <c r="S85" s="15">
        <v>16.434999999999999</v>
      </c>
      <c r="U85" s="15">
        <v>10.597</v>
      </c>
      <c r="V85" s="15">
        <v>6700</v>
      </c>
    </row>
    <row r="86" spans="2:22" x14ac:dyDescent="0.25">
      <c r="B86" s="15" t="s">
        <v>136</v>
      </c>
      <c r="C86" s="15" t="s">
        <v>207</v>
      </c>
      <c r="D86" s="15" t="s">
        <v>221</v>
      </c>
      <c r="E86" s="15">
        <v>2022</v>
      </c>
      <c r="F86" s="15" t="s">
        <v>162</v>
      </c>
      <c r="G86" s="15" t="s">
        <v>133</v>
      </c>
      <c r="H86" s="15" t="s">
        <v>136</v>
      </c>
      <c r="I86" s="15" t="s">
        <v>139</v>
      </c>
      <c r="J86" s="15" t="s">
        <v>141</v>
      </c>
      <c r="K86" s="15" t="s">
        <v>199</v>
      </c>
      <c r="L86" s="15" t="s">
        <v>205</v>
      </c>
      <c r="M86" s="15">
        <v>2.88</v>
      </c>
      <c r="N86" s="15">
        <v>3.7290000000000001</v>
      </c>
      <c r="O86" s="15">
        <v>4.3999999999999997E-2</v>
      </c>
      <c r="P86" s="15">
        <v>1.3280000000000001</v>
      </c>
      <c r="Q86" s="15">
        <v>0.20699999999999999</v>
      </c>
      <c r="R86" s="15">
        <v>4.2649999999999997</v>
      </c>
      <c r="S86" s="15">
        <v>6.0170000000000003</v>
      </c>
      <c r="U86" s="15">
        <v>0.29799999999999999</v>
      </c>
      <c r="V86" s="15">
        <v>7080</v>
      </c>
    </row>
    <row r="87" spans="2:22" x14ac:dyDescent="0.25">
      <c r="B87" s="15" t="s">
        <v>136</v>
      </c>
      <c r="C87" s="15" t="s">
        <v>207</v>
      </c>
      <c r="D87" s="15" t="s">
        <v>222</v>
      </c>
      <c r="E87" s="15">
        <v>2022</v>
      </c>
      <c r="F87" s="15" t="s">
        <v>162</v>
      </c>
      <c r="G87" s="15" t="s">
        <v>133</v>
      </c>
      <c r="H87" s="15" t="s">
        <v>136</v>
      </c>
      <c r="I87" s="15" t="s">
        <v>139</v>
      </c>
      <c r="J87" s="15" t="s">
        <v>141</v>
      </c>
      <c r="K87" s="15" t="s">
        <v>199</v>
      </c>
      <c r="L87" s="15" t="s">
        <v>200</v>
      </c>
      <c r="M87" s="15">
        <v>5.0940000000000003</v>
      </c>
      <c r="N87" s="15">
        <v>5.2309999999999999</v>
      </c>
      <c r="O87" s="15">
        <v>6.7000000000000004E-2</v>
      </c>
      <c r="P87" s="15">
        <v>3.6949999999999998</v>
      </c>
      <c r="Q87" s="15">
        <v>0.64600000000000002</v>
      </c>
      <c r="R87" s="15">
        <v>7.9160000000000004</v>
      </c>
      <c r="S87" s="15">
        <v>-3.1869999999999998</v>
      </c>
      <c r="U87" s="15">
        <v>0</v>
      </c>
      <c r="V87" s="15">
        <v>6020</v>
      </c>
    </row>
    <row r="88" spans="2:22" x14ac:dyDescent="0.25">
      <c r="B88" s="15" t="s">
        <v>136</v>
      </c>
      <c r="C88" s="15" t="s">
        <v>207</v>
      </c>
      <c r="D88" s="15" t="s">
        <v>222</v>
      </c>
      <c r="E88" s="15">
        <v>2022</v>
      </c>
      <c r="F88" s="15" t="s">
        <v>162</v>
      </c>
      <c r="G88" s="15" t="s">
        <v>133</v>
      </c>
      <c r="H88" s="15" t="s">
        <v>136</v>
      </c>
      <c r="I88" s="15" t="s">
        <v>139</v>
      </c>
      <c r="J88" s="15" t="s">
        <v>141</v>
      </c>
      <c r="K88" s="15" t="s">
        <v>199</v>
      </c>
      <c r="L88" s="15" t="s">
        <v>201</v>
      </c>
      <c r="M88" s="15">
        <v>4.6829999999999998</v>
      </c>
      <c r="N88" s="15">
        <v>4.6950000000000003</v>
      </c>
      <c r="O88" s="15">
        <v>5.6000000000000001E-2</v>
      </c>
      <c r="P88" s="15">
        <v>3.3140000000000001</v>
      </c>
      <c r="Q88" s="15">
        <v>0.85299999999999998</v>
      </c>
      <c r="R88" s="15">
        <v>7.1820000000000004</v>
      </c>
      <c r="S88" s="15">
        <v>1.679</v>
      </c>
      <c r="U88" s="15">
        <v>0.53200000000000003</v>
      </c>
      <c r="V88" s="15">
        <v>7100</v>
      </c>
    </row>
    <row r="89" spans="2:22" x14ac:dyDescent="0.25">
      <c r="B89" s="15" t="s">
        <v>136</v>
      </c>
      <c r="C89" s="15" t="s">
        <v>207</v>
      </c>
      <c r="D89" s="15" t="s">
        <v>222</v>
      </c>
      <c r="E89" s="15">
        <v>2022</v>
      </c>
      <c r="F89" s="15" t="s">
        <v>162</v>
      </c>
      <c r="G89" s="15" t="s">
        <v>133</v>
      </c>
      <c r="H89" s="15" t="s">
        <v>136</v>
      </c>
      <c r="I89" s="15" t="s">
        <v>139</v>
      </c>
      <c r="J89" s="15" t="s">
        <v>141</v>
      </c>
      <c r="K89" s="15" t="s">
        <v>199</v>
      </c>
      <c r="L89" s="15" t="s">
        <v>202</v>
      </c>
      <c r="M89" s="15">
        <v>1.7669999999999999</v>
      </c>
      <c r="N89" s="15">
        <v>2.3980000000000001</v>
      </c>
      <c r="O89" s="15">
        <v>2.9000000000000001E-2</v>
      </c>
      <c r="P89" s="15">
        <v>0.81200000000000006</v>
      </c>
      <c r="Q89" s="15">
        <v>0.185</v>
      </c>
      <c r="R89" s="15">
        <v>2.4</v>
      </c>
      <c r="S89" s="15">
        <v>10.451000000000001</v>
      </c>
      <c r="U89" s="15">
        <v>38.524000000000001</v>
      </c>
      <c r="V89" s="15">
        <v>6900</v>
      </c>
    </row>
    <row r="90" spans="2:22" x14ac:dyDescent="0.25">
      <c r="B90" s="15" t="s">
        <v>136</v>
      </c>
      <c r="C90" s="15" t="s">
        <v>207</v>
      </c>
      <c r="D90" s="15" t="s">
        <v>222</v>
      </c>
      <c r="E90" s="15">
        <v>2022</v>
      </c>
      <c r="F90" s="15" t="s">
        <v>162</v>
      </c>
      <c r="G90" s="15" t="s">
        <v>133</v>
      </c>
      <c r="H90" s="15" t="s">
        <v>136</v>
      </c>
      <c r="I90" s="15" t="s">
        <v>139</v>
      </c>
      <c r="J90" s="15" t="s">
        <v>141</v>
      </c>
      <c r="K90" s="15" t="s">
        <v>199</v>
      </c>
      <c r="L90" s="15" t="s">
        <v>203</v>
      </c>
      <c r="M90" s="15">
        <v>0.64800000000000002</v>
      </c>
      <c r="N90" s="15">
        <v>1.1759999999999999</v>
      </c>
      <c r="O90" s="15">
        <v>1.4E-2</v>
      </c>
      <c r="P90" s="15">
        <v>0.19</v>
      </c>
      <c r="Q90" s="15">
        <v>4.2000000000000003E-2</v>
      </c>
      <c r="R90" s="15">
        <v>0.66500000000000004</v>
      </c>
      <c r="S90" s="15">
        <v>14.507</v>
      </c>
      <c r="U90" s="15">
        <v>58.499000000000002</v>
      </c>
      <c r="V90" s="15">
        <v>6810</v>
      </c>
    </row>
    <row r="91" spans="2:22" x14ac:dyDescent="0.25">
      <c r="B91" s="15" t="s">
        <v>136</v>
      </c>
      <c r="C91" s="15" t="s">
        <v>207</v>
      </c>
      <c r="D91" s="15" t="s">
        <v>222</v>
      </c>
      <c r="E91" s="15">
        <v>2022</v>
      </c>
      <c r="F91" s="15" t="s">
        <v>162</v>
      </c>
      <c r="G91" s="15" t="s">
        <v>133</v>
      </c>
      <c r="H91" s="15" t="s">
        <v>136</v>
      </c>
      <c r="I91" s="15" t="s">
        <v>139</v>
      </c>
      <c r="J91" s="15" t="s">
        <v>141</v>
      </c>
      <c r="K91" s="15" t="s">
        <v>199</v>
      </c>
      <c r="L91" s="15" t="s">
        <v>204</v>
      </c>
      <c r="M91" s="15">
        <v>0.47599999999999998</v>
      </c>
      <c r="N91" s="15">
        <v>1.0389999999999999</v>
      </c>
      <c r="O91" s="15">
        <v>1.2999999999999999E-2</v>
      </c>
      <c r="P91" s="15">
        <v>8.5999999999999993E-2</v>
      </c>
      <c r="Q91" s="15">
        <v>0</v>
      </c>
      <c r="R91" s="15">
        <v>0.40600000000000003</v>
      </c>
      <c r="S91" s="15">
        <v>17.384</v>
      </c>
      <c r="U91" s="15">
        <v>73.233999999999995</v>
      </c>
      <c r="V91" s="15">
        <v>6700</v>
      </c>
    </row>
    <row r="92" spans="2:22" x14ac:dyDescent="0.25">
      <c r="B92" s="15" t="s">
        <v>136</v>
      </c>
      <c r="C92" s="15" t="s">
        <v>207</v>
      </c>
      <c r="D92" s="15" t="s">
        <v>222</v>
      </c>
      <c r="E92" s="15">
        <v>2022</v>
      </c>
      <c r="F92" s="15" t="s">
        <v>162</v>
      </c>
      <c r="G92" s="15" t="s">
        <v>133</v>
      </c>
      <c r="H92" s="15" t="s">
        <v>136</v>
      </c>
      <c r="I92" s="15" t="s">
        <v>139</v>
      </c>
      <c r="J92" s="15" t="s">
        <v>141</v>
      </c>
      <c r="K92" s="15" t="s">
        <v>199</v>
      </c>
      <c r="L92" s="15" t="s">
        <v>205</v>
      </c>
      <c r="M92" s="15">
        <v>3.83</v>
      </c>
      <c r="N92" s="15">
        <v>4.12</v>
      </c>
      <c r="O92" s="15">
        <v>4.9000000000000002E-2</v>
      </c>
      <c r="P92" s="15">
        <v>2.4769999999999999</v>
      </c>
      <c r="Q92" s="15">
        <v>0.58299999999999996</v>
      </c>
      <c r="R92" s="15">
        <v>5.8570000000000002</v>
      </c>
      <c r="S92" s="15">
        <v>6.0979999999999999</v>
      </c>
      <c r="U92" s="15">
        <v>7.3019999999999996</v>
      </c>
      <c r="V92" s="15">
        <v>7080</v>
      </c>
    </row>
    <row r="93" spans="2:22" x14ac:dyDescent="0.25">
      <c r="B93" s="15" t="s">
        <v>136</v>
      </c>
      <c r="C93" s="15" t="s">
        <v>207</v>
      </c>
      <c r="D93" s="15" t="s">
        <v>223</v>
      </c>
      <c r="E93" s="15">
        <v>2022</v>
      </c>
      <c r="F93" s="15" t="s">
        <v>162</v>
      </c>
      <c r="G93" s="15" t="s">
        <v>133</v>
      </c>
      <c r="H93" s="15" t="s">
        <v>136</v>
      </c>
      <c r="I93" s="15" t="s">
        <v>139</v>
      </c>
      <c r="J93" s="15" t="s">
        <v>141</v>
      </c>
      <c r="K93" s="15" t="s">
        <v>199</v>
      </c>
      <c r="L93" s="15" t="s">
        <v>200</v>
      </c>
      <c r="M93" s="15">
        <v>5.7619999999999996</v>
      </c>
      <c r="N93" s="15">
        <v>5.2670000000000003</v>
      </c>
      <c r="O93" s="15">
        <v>6.8000000000000005E-2</v>
      </c>
      <c r="P93" s="15">
        <v>4.6920000000000002</v>
      </c>
      <c r="Q93" s="15">
        <v>1.419</v>
      </c>
      <c r="R93" s="15">
        <v>8.7070000000000007</v>
      </c>
      <c r="S93" s="15">
        <v>-3.1869999999999998</v>
      </c>
      <c r="U93" s="15">
        <v>0</v>
      </c>
      <c r="V93" s="15">
        <v>6020</v>
      </c>
    </row>
    <row r="94" spans="2:22" x14ac:dyDescent="0.25">
      <c r="B94" s="15" t="s">
        <v>136</v>
      </c>
      <c r="C94" s="15" t="s">
        <v>207</v>
      </c>
      <c r="D94" s="15" t="s">
        <v>223</v>
      </c>
      <c r="E94" s="15">
        <v>2022</v>
      </c>
      <c r="F94" s="15" t="s">
        <v>162</v>
      </c>
      <c r="G94" s="15" t="s">
        <v>133</v>
      </c>
      <c r="H94" s="15" t="s">
        <v>136</v>
      </c>
      <c r="I94" s="15" t="s">
        <v>139</v>
      </c>
      <c r="J94" s="15" t="s">
        <v>141</v>
      </c>
      <c r="K94" s="15" t="s">
        <v>199</v>
      </c>
      <c r="L94" s="15" t="s">
        <v>201</v>
      </c>
      <c r="M94" s="15">
        <v>5.306</v>
      </c>
      <c r="N94" s="15">
        <v>4.7430000000000003</v>
      </c>
      <c r="O94" s="15">
        <v>5.6000000000000001E-2</v>
      </c>
      <c r="P94" s="15">
        <v>4.202</v>
      </c>
      <c r="Q94" s="15">
        <v>1.5389999999999999</v>
      </c>
      <c r="R94" s="15">
        <v>7.806</v>
      </c>
      <c r="S94" s="15">
        <v>1.679</v>
      </c>
      <c r="U94" s="15">
        <v>0.53200000000000003</v>
      </c>
      <c r="V94" s="15">
        <v>7100</v>
      </c>
    </row>
    <row r="95" spans="2:22" x14ac:dyDescent="0.25">
      <c r="B95" s="15" t="s">
        <v>136</v>
      </c>
      <c r="C95" s="15" t="s">
        <v>207</v>
      </c>
      <c r="D95" s="15" t="s">
        <v>223</v>
      </c>
      <c r="E95" s="15">
        <v>2022</v>
      </c>
      <c r="F95" s="15" t="s">
        <v>162</v>
      </c>
      <c r="G95" s="15" t="s">
        <v>133</v>
      </c>
      <c r="H95" s="15" t="s">
        <v>136</v>
      </c>
      <c r="I95" s="15" t="s">
        <v>139</v>
      </c>
      <c r="J95" s="15" t="s">
        <v>141</v>
      </c>
      <c r="K95" s="15" t="s">
        <v>199</v>
      </c>
      <c r="L95" s="15" t="s">
        <v>202</v>
      </c>
      <c r="M95" s="15">
        <v>1.879</v>
      </c>
      <c r="N95" s="15">
        <v>2.2909999999999999</v>
      </c>
      <c r="O95" s="15">
        <v>2.8000000000000001E-2</v>
      </c>
      <c r="P95" s="15">
        <v>1.0529999999999999</v>
      </c>
      <c r="Q95" s="15">
        <v>0.32700000000000001</v>
      </c>
      <c r="R95" s="15">
        <v>2.5880000000000001</v>
      </c>
      <c r="S95" s="15">
        <v>10.452</v>
      </c>
      <c r="U95" s="15">
        <v>38.506999999999998</v>
      </c>
      <c r="V95" s="15">
        <v>6900</v>
      </c>
    </row>
    <row r="96" spans="2:22" x14ac:dyDescent="0.25">
      <c r="B96" s="15" t="s">
        <v>136</v>
      </c>
      <c r="C96" s="15" t="s">
        <v>207</v>
      </c>
      <c r="D96" s="15" t="s">
        <v>223</v>
      </c>
      <c r="E96" s="15">
        <v>2022</v>
      </c>
      <c r="F96" s="15" t="s">
        <v>162</v>
      </c>
      <c r="G96" s="15" t="s">
        <v>133</v>
      </c>
      <c r="H96" s="15" t="s">
        <v>136</v>
      </c>
      <c r="I96" s="15" t="s">
        <v>139</v>
      </c>
      <c r="J96" s="15" t="s">
        <v>141</v>
      </c>
      <c r="K96" s="15" t="s">
        <v>199</v>
      </c>
      <c r="L96" s="15" t="s">
        <v>203</v>
      </c>
      <c r="M96" s="15">
        <v>0.66200000000000003</v>
      </c>
      <c r="N96" s="15">
        <v>1.069</v>
      </c>
      <c r="O96" s="15">
        <v>1.2999999999999999E-2</v>
      </c>
      <c r="P96" s="15">
        <v>0.28799999999999998</v>
      </c>
      <c r="Q96" s="15">
        <v>8.4000000000000005E-2</v>
      </c>
      <c r="R96" s="15">
        <v>0.76700000000000002</v>
      </c>
      <c r="S96" s="15">
        <v>14.507</v>
      </c>
      <c r="U96" s="15">
        <v>58.5</v>
      </c>
      <c r="V96" s="15">
        <v>6810</v>
      </c>
    </row>
    <row r="97" spans="2:22" x14ac:dyDescent="0.25">
      <c r="B97" s="15" t="s">
        <v>136</v>
      </c>
      <c r="C97" s="15" t="s">
        <v>207</v>
      </c>
      <c r="D97" s="15" t="s">
        <v>223</v>
      </c>
      <c r="E97" s="15">
        <v>2022</v>
      </c>
      <c r="F97" s="15" t="s">
        <v>162</v>
      </c>
      <c r="G97" s="15" t="s">
        <v>133</v>
      </c>
      <c r="H97" s="15" t="s">
        <v>136</v>
      </c>
      <c r="I97" s="15" t="s">
        <v>139</v>
      </c>
      <c r="J97" s="15" t="s">
        <v>141</v>
      </c>
      <c r="K97" s="15" t="s">
        <v>199</v>
      </c>
      <c r="L97" s="15" t="s">
        <v>204</v>
      </c>
      <c r="M97" s="15">
        <v>0.47799999999999998</v>
      </c>
      <c r="N97" s="15">
        <v>0.94</v>
      </c>
      <c r="O97" s="15">
        <v>1.0999999999999999E-2</v>
      </c>
      <c r="P97" s="15">
        <v>0.14499999999999999</v>
      </c>
      <c r="Q97" s="15">
        <v>2E-3</v>
      </c>
      <c r="R97" s="15">
        <v>0.51400000000000001</v>
      </c>
      <c r="S97" s="15">
        <v>17.384</v>
      </c>
      <c r="U97" s="15">
        <v>73.230999999999995</v>
      </c>
      <c r="V97" s="15">
        <v>6700</v>
      </c>
    </row>
    <row r="98" spans="2:22" x14ac:dyDescent="0.25">
      <c r="B98" s="15" t="s">
        <v>136</v>
      </c>
      <c r="C98" s="15" t="s">
        <v>207</v>
      </c>
      <c r="D98" s="15" t="s">
        <v>223</v>
      </c>
      <c r="E98" s="15">
        <v>2022</v>
      </c>
      <c r="F98" s="15" t="s">
        <v>162</v>
      </c>
      <c r="G98" s="15" t="s">
        <v>133</v>
      </c>
      <c r="H98" s="15" t="s">
        <v>136</v>
      </c>
      <c r="I98" s="15" t="s">
        <v>139</v>
      </c>
      <c r="J98" s="15" t="s">
        <v>141</v>
      </c>
      <c r="K98" s="15" t="s">
        <v>199</v>
      </c>
      <c r="L98" s="15" t="s">
        <v>205</v>
      </c>
      <c r="M98" s="15">
        <v>4.2320000000000002</v>
      </c>
      <c r="N98" s="15">
        <v>4.0869999999999997</v>
      </c>
      <c r="O98" s="15">
        <v>4.9000000000000002E-2</v>
      </c>
      <c r="P98" s="15">
        <v>3.1259999999999999</v>
      </c>
      <c r="Q98" s="15">
        <v>1.036</v>
      </c>
      <c r="R98" s="15">
        <v>6.2169999999999996</v>
      </c>
      <c r="S98" s="15">
        <v>6.0979999999999999</v>
      </c>
      <c r="U98" s="15">
        <v>7.3019999999999996</v>
      </c>
      <c r="V98" s="15">
        <v>7080</v>
      </c>
    </row>
    <row r="99" spans="2:22" x14ac:dyDescent="0.25">
      <c r="B99" s="15" t="s">
        <v>136</v>
      </c>
      <c r="C99" s="15" t="s">
        <v>207</v>
      </c>
      <c r="D99" s="15" t="s">
        <v>224</v>
      </c>
      <c r="E99" s="15">
        <v>2022</v>
      </c>
      <c r="F99" s="15" t="s">
        <v>162</v>
      </c>
      <c r="G99" s="15" t="s">
        <v>133</v>
      </c>
      <c r="H99" s="15" t="s">
        <v>136</v>
      </c>
      <c r="I99" s="15" t="s">
        <v>139</v>
      </c>
      <c r="J99" s="15" t="s">
        <v>141</v>
      </c>
      <c r="K99" s="15" t="s">
        <v>199</v>
      </c>
      <c r="L99" s="15" t="s">
        <v>200</v>
      </c>
      <c r="M99" s="15">
        <v>5.7679999999999998</v>
      </c>
      <c r="N99" s="15">
        <v>4.8849999999999998</v>
      </c>
      <c r="O99" s="15">
        <v>6.3E-2</v>
      </c>
      <c r="P99" s="15">
        <v>4.9189999999999996</v>
      </c>
      <c r="Q99" s="15">
        <v>1.9</v>
      </c>
      <c r="R99" s="15">
        <v>8.4960000000000004</v>
      </c>
      <c r="S99" s="15">
        <v>-3.1880000000000002</v>
      </c>
      <c r="U99" s="15">
        <v>3.0000000000000001E-3</v>
      </c>
      <c r="V99" s="15">
        <v>6020</v>
      </c>
    </row>
    <row r="100" spans="2:22" x14ac:dyDescent="0.25">
      <c r="B100" s="15" t="s">
        <v>136</v>
      </c>
      <c r="C100" s="15" t="s">
        <v>207</v>
      </c>
      <c r="D100" s="15" t="s">
        <v>224</v>
      </c>
      <c r="E100" s="15">
        <v>2022</v>
      </c>
      <c r="F100" s="15" t="s">
        <v>162</v>
      </c>
      <c r="G100" s="15" t="s">
        <v>133</v>
      </c>
      <c r="H100" s="15" t="s">
        <v>136</v>
      </c>
      <c r="I100" s="15" t="s">
        <v>139</v>
      </c>
      <c r="J100" s="15" t="s">
        <v>141</v>
      </c>
      <c r="K100" s="15" t="s">
        <v>199</v>
      </c>
      <c r="L100" s="15" t="s">
        <v>201</v>
      </c>
      <c r="M100" s="15">
        <v>5.1950000000000003</v>
      </c>
      <c r="N100" s="15">
        <v>4.3</v>
      </c>
      <c r="O100" s="15">
        <v>5.0999999999999997E-2</v>
      </c>
      <c r="P100" s="15">
        <v>4.3040000000000003</v>
      </c>
      <c r="Q100" s="15">
        <v>1.875</v>
      </c>
      <c r="R100" s="15">
        <v>7.4790000000000001</v>
      </c>
      <c r="S100" s="15">
        <v>1.8280000000000001</v>
      </c>
      <c r="U100" s="15">
        <v>13.349</v>
      </c>
      <c r="V100" s="15">
        <v>7100</v>
      </c>
    </row>
    <row r="101" spans="2:22" x14ac:dyDescent="0.25">
      <c r="B101" s="15" t="s">
        <v>136</v>
      </c>
      <c r="C101" s="15" t="s">
        <v>207</v>
      </c>
      <c r="D101" s="15" t="s">
        <v>224</v>
      </c>
      <c r="E101" s="15">
        <v>2022</v>
      </c>
      <c r="F101" s="15" t="s">
        <v>162</v>
      </c>
      <c r="G101" s="15" t="s">
        <v>133</v>
      </c>
      <c r="H101" s="15" t="s">
        <v>136</v>
      </c>
      <c r="I101" s="15" t="s">
        <v>139</v>
      </c>
      <c r="J101" s="15" t="s">
        <v>141</v>
      </c>
      <c r="K101" s="15" t="s">
        <v>199</v>
      </c>
      <c r="L101" s="15" t="s">
        <v>202</v>
      </c>
      <c r="M101" s="15">
        <v>1.67</v>
      </c>
      <c r="N101" s="15">
        <v>1.913</v>
      </c>
      <c r="O101" s="15">
        <v>2.3E-2</v>
      </c>
      <c r="P101" s="15">
        <v>1.044</v>
      </c>
      <c r="Q101" s="15">
        <v>0.39</v>
      </c>
      <c r="R101" s="15">
        <v>2.2280000000000002</v>
      </c>
      <c r="S101" s="15">
        <v>11.061999999999999</v>
      </c>
      <c r="U101" s="15">
        <v>94.165000000000006</v>
      </c>
      <c r="V101" s="15">
        <v>6900</v>
      </c>
    </row>
    <row r="102" spans="2:22" x14ac:dyDescent="0.25">
      <c r="B102" s="15" t="s">
        <v>136</v>
      </c>
      <c r="C102" s="15" t="s">
        <v>207</v>
      </c>
      <c r="D102" s="15" t="s">
        <v>224</v>
      </c>
      <c r="E102" s="15">
        <v>2022</v>
      </c>
      <c r="F102" s="15" t="s">
        <v>162</v>
      </c>
      <c r="G102" s="15" t="s">
        <v>133</v>
      </c>
      <c r="H102" s="15" t="s">
        <v>136</v>
      </c>
      <c r="I102" s="15" t="s">
        <v>139</v>
      </c>
      <c r="J102" s="15" t="s">
        <v>141</v>
      </c>
      <c r="K102" s="15" t="s">
        <v>199</v>
      </c>
      <c r="L102" s="15" t="s">
        <v>203</v>
      </c>
      <c r="M102" s="15">
        <v>0.59199999999999997</v>
      </c>
      <c r="N102" s="15">
        <v>0.875</v>
      </c>
      <c r="O102" s="15">
        <v>1.0999999999999999E-2</v>
      </c>
      <c r="P102" s="15">
        <v>0.313</v>
      </c>
      <c r="Q102" s="15">
        <v>0.107</v>
      </c>
      <c r="R102" s="15">
        <v>0.71899999999999997</v>
      </c>
      <c r="S102" s="15">
        <v>15.433999999999999</v>
      </c>
      <c r="U102" s="15">
        <v>140.06</v>
      </c>
      <c r="V102" s="15">
        <v>6810</v>
      </c>
    </row>
    <row r="103" spans="2:22" x14ac:dyDescent="0.25">
      <c r="B103" s="15" t="s">
        <v>136</v>
      </c>
      <c r="C103" s="15" t="s">
        <v>207</v>
      </c>
      <c r="D103" s="15" t="s">
        <v>224</v>
      </c>
      <c r="E103" s="15">
        <v>2022</v>
      </c>
      <c r="F103" s="15" t="s">
        <v>162</v>
      </c>
      <c r="G103" s="15" t="s">
        <v>133</v>
      </c>
      <c r="H103" s="15" t="s">
        <v>136</v>
      </c>
      <c r="I103" s="15" t="s">
        <v>139</v>
      </c>
      <c r="J103" s="15" t="s">
        <v>141</v>
      </c>
      <c r="K103" s="15" t="s">
        <v>199</v>
      </c>
      <c r="L103" s="15" t="s">
        <v>204</v>
      </c>
      <c r="M103" s="15">
        <v>0.44600000000000001</v>
      </c>
      <c r="N103" s="15">
        <v>0.81200000000000006</v>
      </c>
      <c r="O103" s="15">
        <v>0.01</v>
      </c>
      <c r="P103" s="15">
        <v>0.17399999999999999</v>
      </c>
      <c r="Q103" s="15">
        <v>1.6E-2</v>
      </c>
      <c r="R103" s="15">
        <v>0.51900000000000002</v>
      </c>
      <c r="S103" s="15">
        <v>18.984000000000002</v>
      </c>
      <c r="U103" s="15">
        <v>177.274</v>
      </c>
      <c r="V103" s="15">
        <v>6700</v>
      </c>
    </row>
    <row r="104" spans="2:22" x14ac:dyDescent="0.25">
      <c r="B104" s="15" t="s">
        <v>136</v>
      </c>
      <c r="C104" s="15" t="s">
        <v>207</v>
      </c>
      <c r="D104" s="15" t="s">
        <v>224</v>
      </c>
      <c r="E104" s="15">
        <v>2022</v>
      </c>
      <c r="F104" s="15" t="s">
        <v>162</v>
      </c>
      <c r="G104" s="15" t="s">
        <v>133</v>
      </c>
      <c r="H104" s="15" t="s">
        <v>136</v>
      </c>
      <c r="I104" s="15" t="s">
        <v>139</v>
      </c>
      <c r="J104" s="15" t="s">
        <v>141</v>
      </c>
      <c r="K104" s="15" t="s">
        <v>199</v>
      </c>
      <c r="L104" s="15" t="s">
        <v>205</v>
      </c>
      <c r="M104" s="15">
        <v>3.9529999999999998</v>
      </c>
      <c r="N104" s="15">
        <v>3.5750000000000002</v>
      </c>
      <c r="O104" s="15">
        <v>4.2000000000000003E-2</v>
      </c>
      <c r="P104" s="15">
        <v>3.056</v>
      </c>
      <c r="Q104" s="15">
        <v>1.1950000000000001</v>
      </c>
      <c r="R104" s="15">
        <v>5.7590000000000003</v>
      </c>
      <c r="S104" s="15">
        <v>6.4930000000000003</v>
      </c>
      <c r="U104" s="15">
        <v>38.573</v>
      </c>
      <c r="V104" s="15">
        <v>7080</v>
      </c>
    </row>
    <row r="105" spans="2:22" x14ac:dyDescent="0.25">
      <c r="B105" s="15" t="s">
        <v>136</v>
      </c>
      <c r="C105" s="15" t="s">
        <v>207</v>
      </c>
      <c r="D105" s="15" t="s">
        <v>225</v>
      </c>
      <c r="E105" s="15">
        <v>2022</v>
      </c>
      <c r="F105" s="15" t="s">
        <v>162</v>
      </c>
      <c r="G105" s="15" t="s">
        <v>133</v>
      </c>
      <c r="H105" s="15" t="s">
        <v>136</v>
      </c>
      <c r="I105" s="15" t="s">
        <v>139</v>
      </c>
      <c r="J105" s="15" t="s">
        <v>141</v>
      </c>
      <c r="K105" s="15" t="s">
        <v>199</v>
      </c>
      <c r="L105" s="15" t="s">
        <v>200</v>
      </c>
      <c r="M105" s="15">
        <v>5.4420000000000002</v>
      </c>
      <c r="N105" s="15">
        <v>4.5449999999999999</v>
      </c>
      <c r="O105" s="15">
        <v>5.8999999999999997E-2</v>
      </c>
      <c r="P105" s="15">
        <v>4.5940000000000003</v>
      </c>
      <c r="Q105" s="15">
        <v>1.9319999999999999</v>
      </c>
      <c r="R105" s="15">
        <v>7.9459999999999997</v>
      </c>
      <c r="S105" s="15">
        <v>-3.1880000000000002</v>
      </c>
      <c r="U105" s="15">
        <v>3.0000000000000001E-3</v>
      </c>
      <c r="V105" s="15">
        <v>6020</v>
      </c>
    </row>
    <row r="106" spans="2:22" x14ac:dyDescent="0.25">
      <c r="B106" s="15" t="s">
        <v>136</v>
      </c>
      <c r="C106" s="15" t="s">
        <v>207</v>
      </c>
      <c r="D106" s="15" t="s">
        <v>225</v>
      </c>
      <c r="E106" s="15">
        <v>2022</v>
      </c>
      <c r="F106" s="15" t="s">
        <v>162</v>
      </c>
      <c r="G106" s="15" t="s">
        <v>133</v>
      </c>
      <c r="H106" s="15" t="s">
        <v>136</v>
      </c>
      <c r="I106" s="15" t="s">
        <v>139</v>
      </c>
      <c r="J106" s="15" t="s">
        <v>141</v>
      </c>
      <c r="K106" s="15" t="s">
        <v>199</v>
      </c>
      <c r="L106" s="15" t="s">
        <v>201</v>
      </c>
      <c r="M106" s="15">
        <v>4.7990000000000004</v>
      </c>
      <c r="N106" s="15">
        <v>3.851</v>
      </c>
      <c r="O106" s="15">
        <v>4.5999999999999999E-2</v>
      </c>
      <c r="P106" s="15">
        <v>3.9990000000000001</v>
      </c>
      <c r="Q106" s="15">
        <v>1.897</v>
      </c>
      <c r="R106" s="15">
        <v>6.766</v>
      </c>
      <c r="S106" s="15">
        <v>1.8280000000000001</v>
      </c>
      <c r="U106" s="15">
        <v>13.349</v>
      </c>
      <c r="V106" s="15">
        <v>7100</v>
      </c>
    </row>
    <row r="107" spans="2:22" x14ac:dyDescent="0.25">
      <c r="B107" s="15" t="s">
        <v>136</v>
      </c>
      <c r="C107" s="15" t="s">
        <v>207</v>
      </c>
      <c r="D107" s="15" t="s">
        <v>225</v>
      </c>
      <c r="E107" s="15">
        <v>2022</v>
      </c>
      <c r="F107" s="15" t="s">
        <v>162</v>
      </c>
      <c r="G107" s="15" t="s">
        <v>133</v>
      </c>
      <c r="H107" s="15" t="s">
        <v>136</v>
      </c>
      <c r="I107" s="15" t="s">
        <v>139</v>
      </c>
      <c r="J107" s="15" t="s">
        <v>141</v>
      </c>
      <c r="K107" s="15" t="s">
        <v>199</v>
      </c>
      <c r="L107" s="15" t="s">
        <v>202</v>
      </c>
      <c r="M107" s="15">
        <v>1.417</v>
      </c>
      <c r="N107" s="15">
        <v>1.6</v>
      </c>
      <c r="O107" s="15">
        <v>1.9E-2</v>
      </c>
      <c r="P107" s="15">
        <v>0.90400000000000003</v>
      </c>
      <c r="Q107" s="15">
        <v>0.38400000000000001</v>
      </c>
      <c r="R107" s="15">
        <v>1.8520000000000001</v>
      </c>
      <c r="S107" s="15">
        <v>11.061999999999999</v>
      </c>
      <c r="U107" s="15">
        <v>94.141999999999996</v>
      </c>
      <c r="V107" s="15">
        <v>6900</v>
      </c>
    </row>
    <row r="108" spans="2:22" x14ac:dyDescent="0.25">
      <c r="B108" s="15" t="s">
        <v>136</v>
      </c>
      <c r="C108" s="15" t="s">
        <v>207</v>
      </c>
      <c r="D108" s="15" t="s">
        <v>225</v>
      </c>
      <c r="E108" s="15">
        <v>2022</v>
      </c>
      <c r="F108" s="15" t="s">
        <v>162</v>
      </c>
      <c r="G108" s="15" t="s">
        <v>133</v>
      </c>
      <c r="H108" s="15" t="s">
        <v>136</v>
      </c>
      <c r="I108" s="15" t="s">
        <v>139</v>
      </c>
      <c r="J108" s="15" t="s">
        <v>141</v>
      </c>
      <c r="K108" s="15" t="s">
        <v>199</v>
      </c>
      <c r="L108" s="15" t="s">
        <v>203</v>
      </c>
      <c r="M108" s="15">
        <v>0.53</v>
      </c>
      <c r="N108" s="15">
        <v>0.755</v>
      </c>
      <c r="O108" s="15">
        <v>8.9999999999999993E-3</v>
      </c>
      <c r="P108" s="15">
        <v>0.29699999999999999</v>
      </c>
      <c r="Q108" s="15">
        <v>0.112</v>
      </c>
      <c r="R108" s="15">
        <v>0.65</v>
      </c>
      <c r="S108" s="15">
        <v>15.433999999999999</v>
      </c>
      <c r="U108" s="15">
        <v>140.06399999999999</v>
      </c>
      <c r="V108" s="15">
        <v>6810</v>
      </c>
    </row>
    <row r="109" spans="2:22" x14ac:dyDescent="0.25">
      <c r="B109" s="15" t="s">
        <v>136</v>
      </c>
      <c r="C109" s="15" t="s">
        <v>207</v>
      </c>
      <c r="D109" s="15" t="s">
        <v>225</v>
      </c>
      <c r="E109" s="15">
        <v>2022</v>
      </c>
      <c r="F109" s="15" t="s">
        <v>162</v>
      </c>
      <c r="G109" s="15" t="s">
        <v>133</v>
      </c>
      <c r="H109" s="15" t="s">
        <v>136</v>
      </c>
      <c r="I109" s="15" t="s">
        <v>139</v>
      </c>
      <c r="J109" s="15" t="s">
        <v>141</v>
      </c>
      <c r="K109" s="15" t="s">
        <v>199</v>
      </c>
      <c r="L109" s="15" t="s">
        <v>204</v>
      </c>
      <c r="M109" s="15">
        <v>0.40600000000000003</v>
      </c>
      <c r="N109" s="15">
        <v>0.67200000000000004</v>
      </c>
      <c r="O109" s="15">
        <v>8.0000000000000002E-3</v>
      </c>
      <c r="P109" s="15">
        <v>0.183</v>
      </c>
      <c r="Q109" s="15">
        <v>2.1999999999999999E-2</v>
      </c>
      <c r="R109" s="15">
        <v>0.51400000000000001</v>
      </c>
      <c r="S109" s="15">
        <v>18.984000000000002</v>
      </c>
      <c r="U109" s="15">
        <v>177.27799999999999</v>
      </c>
      <c r="V109" s="15">
        <v>6700</v>
      </c>
    </row>
    <row r="110" spans="2:22" x14ac:dyDescent="0.25">
      <c r="B110" s="15" t="s">
        <v>136</v>
      </c>
      <c r="C110" s="15" t="s">
        <v>207</v>
      </c>
      <c r="D110" s="15" t="s">
        <v>225</v>
      </c>
      <c r="E110" s="15">
        <v>2022</v>
      </c>
      <c r="F110" s="15" t="s">
        <v>162</v>
      </c>
      <c r="G110" s="15" t="s">
        <v>133</v>
      </c>
      <c r="H110" s="15" t="s">
        <v>136</v>
      </c>
      <c r="I110" s="15" t="s">
        <v>139</v>
      </c>
      <c r="J110" s="15" t="s">
        <v>141</v>
      </c>
      <c r="K110" s="15" t="s">
        <v>199</v>
      </c>
      <c r="L110" s="15" t="s">
        <v>205</v>
      </c>
      <c r="M110" s="15">
        <v>3.4780000000000002</v>
      </c>
      <c r="N110" s="15">
        <v>3.0960000000000001</v>
      </c>
      <c r="O110" s="15">
        <v>3.6999999999999998E-2</v>
      </c>
      <c r="P110" s="15">
        <v>2.6280000000000001</v>
      </c>
      <c r="Q110" s="15">
        <v>1.165</v>
      </c>
      <c r="R110" s="15">
        <v>4.9400000000000004</v>
      </c>
      <c r="S110" s="15">
        <v>6.4930000000000003</v>
      </c>
      <c r="U110" s="15">
        <v>38.570999999999998</v>
      </c>
      <c r="V110" s="15">
        <v>7080</v>
      </c>
    </row>
    <row r="111" spans="2:22" x14ac:dyDescent="0.25">
      <c r="B111" s="15" t="s">
        <v>136</v>
      </c>
      <c r="C111" s="15" t="s">
        <v>207</v>
      </c>
      <c r="D111" s="15" t="s">
        <v>226</v>
      </c>
      <c r="E111" s="15">
        <v>2022</v>
      </c>
      <c r="F111" s="15" t="s">
        <v>162</v>
      </c>
      <c r="G111" s="15" t="s">
        <v>133</v>
      </c>
      <c r="H111" s="15" t="s">
        <v>136</v>
      </c>
      <c r="I111" s="15" t="s">
        <v>139</v>
      </c>
      <c r="J111" s="15" t="s">
        <v>141</v>
      </c>
      <c r="K111" s="15" t="s">
        <v>199</v>
      </c>
      <c r="L111" s="15" t="s">
        <v>200</v>
      </c>
      <c r="M111" s="15">
        <v>4.9509999999999996</v>
      </c>
      <c r="N111" s="15">
        <v>4.1639999999999997</v>
      </c>
      <c r="O111" s="15">
        <v>5.3999999999999999E-2</v>
      </c>
      <c r="P111" s="15">
        <v>4.1970000000000001</v>
      </c>
      <c r="Q111" s="15">
        <v>1.7370000000000001</v>
      </c>
      <c r="R111" s="15">
        <v>7.17</v>
      </c>
      <c r="S111" s="15">
        <v>-2.84</v>
      </c>
      <c r="U111" s="15">
        <v>16.047999999999998</v>
      </c>
      <c r="V111" s="15">
        <v>6020</v>
      </c>
    </row>
    <row r="112" spans="2:22" x14ac:dyDescent="0.25">
      <c r="B112" s="15" t="s">
        <v>136</v>
      </c>
      <c r="C112" s="15" t="s">
        <v>207</v>
      </c>
      <c r="D112" s="15" t="s">
        <v>226</v>
      </c>
      <c r="E112" s="15">
        <v>2022</v>
      </c>
      <c r="F112" s="15" t="s">
        <v>162</v>
      </c>
      <c r="G112" s="15" t="s">
        <v>133</v>
      </c>
      <c r="H112" s="15" t="s">
        <v>136</v>
      </c>
      <c r="I112" s="15" t="s">
        <v>139</v>
      </c>
      <c r="J112" s="15" t="s">
        <v>141</v>
      </c>
      <c r="K112" s="15" t="s">
        <v>199</v>
      </c>
      <c r="L112" s="15" t="s">
        <v>201</v>
      </c>
      <c r="M112" s="15">
        <v>4.1879999999999997</v>
      </c>
      <c r="N112" s="15">
        <v>3.3740000000000001</v>
      </c>
      <c r="O112" s="15">
        <v>0.04</v>
      </c>
      <c r="P112" s="15">
        <v>3.4569999999999999</v>
      </c>
      <c r="Q112" s="15">
        <v>1.675</v>
      </c>
      <c r="R112" s="15">
        <v>5.8760000000000003</v>
      </c>
      <c r="S112" s="15">
        <v>2.35</v>
      </c>
      <c r="U112" s="15">
        <v>55.951000000000001</v>
      </c>
      <c r="V112" s="15">
        <v>7090</v>
      </c>
    </row>
    <row r="113" spans="2:22" x14ac:dyDescent="0.25">
      <c r="B113" s="15" t="s">
        <v>136</v>
      </c>
      <c r="C113" s="15" t="s">
        <v>207</v>
      </c>
      <c r="D113" s="15" t="s">
        <v>226</v>
      </c>
      <c r="E113" s="15">
        <v>2022</v>
      </c>
      <c r="F113" s="15" t="s">
        <v>162</v>
      </c>
      <c r="G113" s="15" t="s">
        <v>133</v>
      </c>
      <c r="H113" s="15" t="s">
        <v>136</v>
      </c>
      <c r="I113" s="15" t="s">
        <v>139</v>
      </c>
      <c r="J113" s="15" t="s">
        <v>141</v>
      </c>
      <c r="K113" s="15" t="s">
        <v>199</v>
      </c>
      <c r="L113" s="15" t="s">
        <v>202</v>
      </c>
      <c r="M113" s="15">
        <v>1.1379999999999999</v>
      </c>
      <c r="N113" s="15">
        <v>1.2769999999999999</v>
      </c>
      <c r="O113" s="15">
        <v>1.4999999999999999E-2</v>
      </c>
      <c r="P113" s="15">
        <v>0.74299999999999999</v>
      </c>
      <c r="Q113" s="15">
        <v>0.33800000000000002</v>
      </c>
      <c r="R113" s="15">
        <v>1.482</v>
      </c>
      <c r="S113" s="15">
        <v>11.965999999999999</v>
      </c>
      <c r="U113" s="15">
        <v>171.49199999999999</v>
      </c>
      <c r="V113" s="15">
        <v>6900</v>
      </c>
    </row>
    <row r="114" spans="2:22" x14ac:dyDescent="0.25">
      <c r="B114" s="15" t="s">
        <v>136</v>
      </c>
      <c r="C114" s="15" t="s">
        <v>207</v>
      </c>
      <c r="D114" s="15" t="s">
        <v>226</v>
      </c>
      <c r="E114" s="15">
        <v>2022</v>
      </c>
      <c r="F114" s="15" t="s">
        <v>162</v>
      </c>
      <c r="G114" s="15" t="s">
        <v>133</v>
      </c>
      <c r="H114" s="15" t="s">
        <v>136</v>
      </c>
      <c r="I114" s="15" t="s">
        <v>139</v>
      </c>
      <c r="J114" s="15" t="s">
        <v>141</v>
      </c>
      <c r="K114" s="15" t="s">
        <v>199</v>
      </c>
      <c r="L114" s="15" t="s">
        <v>203</v>
      </c>
      <c r="M114" s="15">
        <v>0.44800000000000001</v>
      </c>
      <c r="N114" s="15">
        <v>0.60699999999999998</v>
      </c>
      <c r="O114" s="15">
        <v>7.0000000000000001E-3</v>
      </c>
      <c r="P114" s="15">
        <v>0.27200000000000002</v>
      </c>
      <c r="Q114" s="15">
        <v>0.108</v>
      </c>
      <c r="R114" s="15">
        <v>0.57199999999999995</v>
      </c>
      <c r="S114" s="15">
        <v>16.507000000000001</v>
      </c>
      <c r="U114" s="15">
        <v>237.81700000000001</v>
      </c>
      <c r="V114" s="15">
        <v>6810</v>
      </c>
    </row>
    <row r="115" spans="2:22" x14ac:dyDescent="0.25">
      <c r="B115" s="15" t="s">
        <v>136</v>
      </c>
      <c r="C115" s="15" t="s">
        <v>207</v>
      </c>
      <c r="D115" s="15" t="s">
        <v>226</v>
      </c>
      <c r="E115" s="15">
        <v>2022</v>
      </c>
      <c r="F115" s="15" t="s">
        <v>162</v>
      </c>
      <c r="G115" s="15" t="s">
        <v>133</v>
      </c>
      <c r="H115" s="15" t="s">
        <v>136</v>
      </c>
      <c r="I115" s="15" t="s">
        <v>139</v>
      </c>
      <c r="J115" s="15" t="s">
        <v>141</v>
      </c>
      <c r="K115" s="15" t="s">
        <v>199</v>
      </c>
      <c r="L115" s="15" t="s">
        <v>204</v>
      </c>
      <c r="M115" s="15">
        <v>0.34699999999999998</v>
      </c>
      <c r="N115" s="15">
        <v>0.55400000000000005</v>
      </c>
      <c r="O115" s="15">
        <v>7.0000000000000001E-3</v>
      </c>
      <c r="P115" s="15">
        <v>0.16500000000000001</v>
      </c>
      <c r="Q115" s="15">
        <v>1.6E-2</v>
      </c>
      <c r="R115" s="15">
        <v>0.438</v>
      </c>
      <c r="S115" s="15">
        <v>20.678999999999998</v>
      </c>
      <c r="U115" s="15">
        <v>304.27199999999999</v>
      </c>
      <c r="V115" s="15">
        <v>6700</v>
      </c>
    </row>
    <row r="116" spans="2:22" x14ac:dyDescent="0.25">
      <c r="B116" s="15" t="s">
        <v>136</v>
      </c>
      <c r="C116" s="15" t="s">
        <v>207</v>
      </c>
      <c r="D116" s="15" t="s">
        <v>226</v>
      </c>
      <c r="E116" s="15">
        <v>2022</v>
      </c>
      <c r="F116" s="15" t="s">
        <v>162</v>
      </c>
      <c r="G116" s="15" t="s">
        <v>133</v>
      </c>
      <c r="H116" s="15" t="s">
        <v>136</v>
      </c>
      <c r="I116" s="15" t="s">
        <v>139</v>
      </c>
      <c r="J116" s="15" t="s">
        <v>141</v>
      </c>
      <c r="K116" s="15" t="s">
        <v>199</v>
      </c>
      <c r="L116" s="15" t="s">
        <v>205</v>
      </c>
      <c r="M116" s="15">
        <v>2.8959999999999999</v>
      </c>
      <c r="N116" s="15">
        <v>2.5990000000000002</v>
      </c>
      <c r="O116" s="15">
        <v>3.1E-2</v>
      </c>
      <c r="P116" s="15">
        <v>2.1819999999999999</v>
      </c>
      <c r="Q116" s="15">
        <v>1.012</v>
      </c>
      <c r="R116" s="15">
        <v>4.0810000000000004</v>
      </c>
      <c r="S116" s="15">
        <v>7.21</v>
      </c>
      <c r="U116" s="15">
        <v>99.930999999999997</v>
      </c>
      <c r="V116" s="15">
        <v>7080</v>
      </c>
    </row>
    <row r="117" spans="2:22" x14ac:dyDescent="0.25">
      <c r="B117" s="15" t="s">
        <v>136</v>
      </c>
      <c r="C117" s="15" t="s">
        <v>207</v>
      </c>
      <c r="D117" s="15" t="s">
        <v>227</v>
      </c>
      <c r="E117" s="15">
        <v>2022</v>
      </c>
      <c r="F117" s="15" t="s">
        <v>162</v>
      </c>
      <c r="G117" s="15" t="s">
        <v>133</v>
      </c>
      <c r="H117" s="15" t="s">
        <v>136</v>
      </c>
      <c r="I117" s="15" t="s">
        <v>139</v>
      </c>
      <c r="J117" s="15" t="s">
        <v>141</v>
      </c>
      <c r="K117" s="15" t="s">
        <v>199</v>
      </c>
      <c r="L117" s="15" t="s">
        <v>200</v>
      </c>
      <c r="M117" s="15">
        <v>4.5220000000000002</v>
      </c>
      <c r="N117" s="15">
        <v>3.8050000000000002</v>
      </c>
      <c r="O117" s="15">
        <v>4.9000000000000002E-2</v>
      </c>
      <c r="P117" s="15">
        <v>3.782</v>
      </c>
      <c r="Q117" s="15">
        <v>1.536</v>
      </c>
      <c r="R117" s="15">
        <v>6.6130000000000004</v>
      </c>
      <c r="S117" s="15">
        <v>-2.84</v>
      </c>
      <c r="U117" s="15">
        <v>16.047000000000001</v>
      </c>
      <c r="V117" s="15">
        <v>6020</v>
      </c>
    </row>
    <row r="118" spans="2:22" x14ac:dyDescent="0.25">
      <c r="B118" s="15" t="s">
        <v>136</v>
      </c>
      <c r="C118" s="15" t="s">
        <v>207</v>
      </c>
      <c r="D118" s="15" t="s">
        <v>227</v>
      </c>
      <c r="E118" s="15">
        <v>2022</v>
      </c>
      <c r="F118" s="15" t="s">
        <v>162</v>
      </c>
      <c r="G118" s="15" t="s">
        <v>133</v>
      </c>
      <c r="H118" s="15" t="s">
        <v>136</v>
      </c>
      <c r="I118" s="15" t="s">
        <v>139</v>
      </c>
      <c r="J118" s="15" t="s">
        <v>141</v>
      </c>
      <c r="K118" s="15" t="s">
        <v>199</v>
      </c>
      <c r="L118" s="15" t="s">
        <v>201</v>
      </c>
      <c r="M118" s="15">
        <v>3.6859999999999999</v>
      </c>
      <c r="N118" s="15">
        <v>3.0209999999999999</v>
      </c>
      <c r="O118" s="15">
        <v>3.5999999999999997E-2</v>
      </c>
      <c r="P118" s="15">
        <v>2.964</v>
      </c>
      <c r="Q118" s="15">
        <v>1.42</v>
      </c>
      <c r="R118" s="15">
        <v>5.1529999999999996</v>
      </c>
      <c r="S118" s="15">
        <v>2.35</v>
      </c>
      <c r="U118" s="15">
        <v>55.956000000000003</v>
      </c>
      <c r="V118" s="15">
        <v>7090</v>
      </c>
    </row>
    <row r="119" spans="2:22" x14ac:dyDescent="0.25">
      <c r="B119" s="15" t="s">
        <v>136</v>
      </c>
      <c r="C119" s="15" t="s">
        <v>207</v>
      </c>
      <c r="D119" s="15" t="s">
        <v>227</v>
      </c>
      <c r="E119" s="15">
        <v>2022</v>
      </c>
      <c r="F119" s="15" t="s">
        <v>162</v>
      </c>
      <c r="G119" s="15" t="s">
        <v>133</v>
      </c>
      <c r="H119" s="15" t="s">
        <v>136</v>
      </c>
      <c r="I119" s="15" t="s">
        <v>139</v>
      </c>
      <c r="J119" s="15" t="s">
        <v>141</v>
      </c>
      <c r="K119" s="15" t="s">
        <v>199</v>
      </c>
      <c r="L119" s="15" t="s">
        <v>202</v>
      </c>
      <c r="M119" s="15">
        <v>0.94799999999999995</v>
      </c>
      <c r="N119" s="15">
        <v>1.075</v>
      </c>
      <c r="O119" s="15">
        <v>1.2999999999999999E-2</v>
      </c>
      <c r="P119" s="15">
        <v>0.63200000000000001</v>
      </c>
      <c r="Q119" s="15">
        <v>0.28899999999999998</v>
      </c>
      <c r="R119" s="15">
        <v>1.224</v>
      </c>
      <c r="S119" s="15">
        <v>11.965999999999999</v>
      </c>
      <c r="U119" s="15">
        <v>171.46899999999999</v>
      </c>
      <c r="V119" s="15">
        <v>6900</v>
      </c>
    </row>
    <row r="120" spans="2:22" x14ac:dyDescent="0.25">
      <c r="B120" s="15" t="s">
        <v>136</v>
      </c>
      <c r="C120" s="15" t="s">
        <v>207</v>
      </c>
      <c r="D120" s="15" t="s">
        <v>227</v>
      </c>
      <c r="E120" s="15">
        <v>2022</v>
      </c>
      <c r="F120" s="15" t="s">
        <v>162</v>
      </c>
      <c r="G120" s="15" t="s">
        <v>133</v>
      </c>
      <c r="H120" s="15" t="s">
        <v>136</v>
      </c>
      <c r="I120" s="15" t="s">
        <v>139</v>
      </c>
      <c r="J120" s="15" t="s">
        <v>141</v>
      </c>
      <c r="K120" s="15" t="s">
        <v>199</v>
      </c>
      <c r="L120" s="15" t="s">
        <v>203</v>
      </c>
      <c r="M120" s="15">
        <v>0.39700000000000002</v>
      </c>
      <c r="N120" s="15">
        <v>0.51500000000000001</v>
      </c>
      <c r="O120" s="15">
        <v>6.0000000000000001E-3</v>
      </c>
      <c r="P120" s="15">
        <v>0.249</v>
      </c>
      <c r="Q120" s="15">
        <v>9.5000000000000001E-2</v>
      </c>
      <c r="R120" s="15">
        <v>0.50900000000000001</v>
      </c>
      <c r="S120" s="15">
        <v>16.507000000000001</v>
      </c>
      <c r="U120" s="15">
        <v>237.81299999999999</v>
      </c>
      <c r="V120" s="15">
        <v>6810</v>
      </c>
    </row>
    <row r="121" spans="2:22" x14ac:dyDescent="0.25">
      <c r="B121" s="15" t="s">
        <v>136</v>
      </c>
      <c r="C121" s="15" t="s">
        <v>207</v>
      </c>
      <c r="D121" s="15" t="s">
        <v>227</v>
      </c>
      <c r="E121" s="15">
        <v>2022</v>
      </c>
      <c r="F121" s="15" t="s">
        <v>162</v>
      </c>
      <c r="G121" s="15" t="s">
        <v>133</v>
      </c>
      <c r="H121" s="15" t="s">
        <v>136</v>
      </c>
      <c r="I121" s="15" t="s">
        <v>139</v>
      </c>
      <c r="J121" s="15" t="s">
        <v>141</v>
      </c>
      <c r="K121" s="15" t="s">
        <v>199</v>
      </c>
      <c r="L121" s="15" t="s">
        <v>204</v>
      </c>
      <c r="M121" s="15">
        <v>0.317</v>
      </c>
      <c r="N121" s="15">
        <v>0.53600000000000003</v>
      </c>
      <c r="O121" s="15">
        <v>7.0000000000000001E-3</v>
      </c>
      <c r="P121" s="15">
        <v>0.151</v>
      </c>
      <c r="Q121" s="15">
        <v>1.0999999999999999E-2</v>
      </c>
      <c r="R121" s="15">
        <v>0.40100000000000002</v>
      </c>
      <c r="S121" s="15">
        <v>20.678999999999998</v>
      </c>
      <c r="U121" s="15">
        <v>304.25599999999997</v>
      </c>
      <c r="V121" s="15">
        <v>6700</v>
      </c>
    </row>
    <row r="122" spans="2:22" x14ac:dyDescent="0.25">
      <c r="B122" s="15" t="s">
        <v>136</v>
      </c>
      <c r="C122" s="15" t="s">
        <v>207</v>
      </c>
      <c r="D122" s="15" t="s">
        <v>227</v>
      </c>
      <c r="E122" s="15">
        <v>2022</v>
      </c>
      <c r="F122" s="15" t="s">
        <v>162</v>
      </c>
      <c r="G122" s="15" t="s">
        <v>133</v>
      </c>
      <c r="H122" s="15" t="s">
        <v>136</v>
      </c>
      <c r="I122" s="15" t="s">
        <v>139</v>
      </c>
      <c r="J122" s="15" t="s">
        <v>141</v>
      </c>
      <c r="K122" s="15" t="s">
        <v>199</v>
      </c>
      <c r="L122" s="15" t="s">
        <v>205</v>
      </c>
      <c r="M122" s="15">
        <v>2.4329999999999998</v>
      </c>
      <c r="N122" s="15">
        <v>2.2170000000000001</v>
      </c>
      <c r="O122" s="15">
        <v>2.5999999999999999E-2</v>
      </c>
      <c r="P122" s="15">
        <v>1.8129999999999999</v>
      </c>
      <c r="Q122" s="15">
        <v>0.85199999999999998</v>
      </c>
      <c r="R122" s="15">
        <v>3.3940000000000001</v>
      </c>
      <c r="S122" s="15">
        <v>7.21</v>
      </c>
      <c r="U122" s="15">
        <v>99.92</v>
      </c>
      <c r="V122" s="15">
        <v>7080</v>
      </c>
    </row>
    <row r="123" spans="2:22" x14ac:dyDescent="0.25">
      <c r="B123" s="15" t="s">
        <v>136</v>
      </c>
      <c r="C123" s="15" t="s">
        <v>207</v>
      </c>
      <c r="D123" s="15" t="s">
        <v>228</v>
      </c>
      <c r="E123" s="15">
        <v>2022</v>
      </c>
      <c r="F123" s="15" t="s">
        <v>162</v>
      </c>
      <c r="G123" s="15" t="s">
        <v>133</v>
      </c>
      <c r="H123" s="15" t="s">
        <v>136</v>
      </c>
      <c r="I123" s="15" t="s">
        <v>139</v>
      </c>
      <c r="J123" s="15" t="s">
        <v>141</v>
      </c>
      <c r="K123" s="15" t="s">
        <v>199</v>
      </c>
      <c r="L123" s="15" t="s">
        <v>200</v>
      </c>
      <c r="M123" s="15">
        <v>4.1630000000000003</v>
      </c>
      <c r="N123" s="15">
        <v>3.5659999999999998</v>
      </c>
      <c r="O123" s="15">
        <v>4.5999999999999999E-2</v>
      </c>
      <c r="P123" s="15">
        <v>3.488</v>
      </c>
      <c r="Q123" s="15">
        <v>1.3919999999999999</v>
      </c>
      <c r="R123" s="15">
        <v>6.06</v>
      </c>
      <c r="S123" s="15">
        <v>-1.7</v>
      </c>
      <c r="U123" s="15">
        <v>76.436999999999998</v>
      </c>
      <c r="V123" s="15">
        <v>6020</v>
      </c>
    </row>
    <row r="124" spans="2:22" x14ac:dyDescent="0.25">
      <c r="B124" s="15" t="s">
        <v>136</v>
      </c>
      <c r="C124" s="15" t="s">
        <v>207</v>
      </c>
      <c r="D124" s="15" t="s">
        <v>228</v>
      </c>
      <c r="E124" s="15">
        <v>2022</v>
      </c>
      <c r="F124" s="15" t="s">
        <v>162</v>
      </c>
      <c r="G124" s="15" t="s">
        <v>133</v>
      </c>
      <c r="H124" s="15" t="s">
        <v>136</v>
      </c>
      <c r="I124" s="15" t="s">
        <v>139</v>
      </c>
      <c r="J124" s="15" t="s">
        <v>141</v>
      </c>
      <c r="K124" s="15" t="s">
        <v>199</v>
      </c>
      <c r="L124" s="15" t="s">
        <v>201</v>
      </c>
      <c r="M124" s="15">
        <v>3.3010000000000002</v>
      </c>
      <c r="N124" s="15">
        <v>2.7130000000000001</v>
      </c>
      <c r="O124" s="15">
        <v>3.2000000000000001E-2</v>
      </c>
      <c r="P124" s="15">
        <v>2.6579999999999999</v>
      </c>
      <c r="Q124" s="15">
        <v>1.266</v>
      </c>
      <c r="R124" s="15">
        <v>4.6689999999999996</v>
      </c>
      <c r="S124" s="15">
        <v>3.3639999999999999</v>
      </c>
      <c r="U124" s="15">
        <v>131.62100000000001</v>
      </c>
      <c r="V124" s="15">
        <v>7100</v>
      </c>
    </row>
    <row r="125" spans="2:22" x14ac:dyDescent="0.25">
      <c r="B125" s="15" t="s">
        <v>136</v>
      </c>
      <c r="C125" s="15" t="s">
        <v>207</v>
      </c>
      <c r="D125" s="15" t="s">
        <v>228</v>
      </c>
      <c r="E125" s="15">
        <v>2022</v>
      </c>
      <c r="F125" s="15" t="s">
        <v>162</v>
      </c>
      <c r="G125" s="15" t="s">
        <v>133</v>
      </c>
      <c r="H125" s="15" t="s">
        <v>136</v>
      </c>
      <c r="I125" s="15" t="s">
        <v>139</v>
      </c>
      <c r="J125" s="15" t="s">
        <v>141</v>
      </c>
      <c r="K125" s="15" t="s">
        <v>199</v>
      </c>
      <c r="L125" s="15" t="s">
        <v>202</v>
      </c>
      <c r="M125" s="15">
        <v>0.80300000000000005</v>
      </c>
      <c r="N125" s="15">
        <v>0.88300000000000001</v>
      </c>
      <c r="O125" s="15">
        <v>1.0999999999999999E-2</v>
      </c>
      <c r="P125" s="15">
        <v>0.54200000000000004</v>
      </c>
      <c r="Q125" s="15">
        <v>0.251</v>
      </c>
      <c r="R125" s="15">
        <v>1.0429999999999999</v>
      </c>
      <c r="S125" s="15">
        <v>12.923</v>
      </c>
      <c r="U125" s="15">
        <v>262.66699999999997</v>
      </c>
      <c r="V125" s="15">
        <v>6900</v>
      </c>
    </row>
    <row r="126" spans="2:22" x14ac:dyDescent="0.25">
      <c r="B126" s="15" t="s">
        <v>136</v>
      </c>
      <c r="C126" s="15" t="s">
        <v>207</v>
      </c>
      <c r="D126" s="15" t="s">
        <v>228</v>
      </c>
      <c r="E126" s="15">
        <v>2022</v>
      </c>
      <c r="F126" s="15" t="s">
        <v>162</v>
      </c>
      <c r="G126" s="15" t="s">
        <v>133</v>
      </c>
      <c r="H126" s="15" t="s">
        <v>136</v>
      </c>
      <c r="I126" s="15" t="s">
        <v>139</v>
      </c>
      <c r="J126" s="15" t="s">
        <v>141</v>
      </c>
      <c r="K126" s="15" t="s">
        <v>199</v>
      </c>
      <c r="L126" s="15" t="s">
        <v>203</v>
      </c>
      <c r="M126" s="15">
        <v>0.34599999999999997</v>
      </c>
      <c r="N126" s="15">
        <v>0.45600000000000002</v>
      </c>
      <c r="O126" s="15">
        <v>6.0000000000000001E-3</v>
      </c>
      <c r="P126" s="15">
        <v>0.221</v>
      </c>
      <c r="Q126" s="15">
        <v>8.3000000000000004E-2</v>
      </c>
      <c r="R126" s="15">
        <v>0.439</v>
      </c>
      <c r="S126" s="15">
        <v>17.512</v>
      </c>
      <c r="U126" s="15">
        <v>339.99700000000001</v>
      </c>
      <c r="V126" s="15">
        <v>6810</v>
      </c>
    </row>
    <row r="127" spans="2:22" x14ac:dyDescent="0.25">
      <c r="B127" s="15" t="s">
        <v>136</v>
      </c>
      <c r="C127" s="15" t="s">
        <v>207</v>
      </c>
      <c r="D127" s="15" t="s">
        <v>228</v>
      </c>
      <c r="E127" s="15">
        <v>2022</v>
      </c>
      <c r="F127" s="15" t="s">
        <v>162</v>
      </c>
      <c r="G127" s="15" t="s">
        <v>133</v>
      </c>
      <c r="H127" s="15" t="s">
        <v>136</v>
      </c>
      <c r="I127" s="15" t="s">
        <v>139</v>
      </c>
      <c r="J127" s="15" t="s">
        <v>141</v>
      </c>
      <c r="K127" s="15" t="s">
        <v>199</v>
      </c>
      <c r="L127" s="15" t="s">
        <v>204</v>
      </c>
      <c r="M127" s="15">
        <v>0.27800000000000002</v>
      </c>
      <c r="N127" s="15">
        <v>0.47699999999999998</v>
      </c>
      <c r="O127" s="15">
        <v>6.0000000000000001E-3</v>
      </c>
      <c r="P127" s="15">
        <v>0.128</v>
      </c>
      <c r="Q127" s="15">
        <v>6.0000000000000001E-3</v>
      </c>
      <c r="R127" s="15">
        <v>0.34799999999999998</v>
      </c>
      <c r="S127" s="15">
        <v>22.321999999999999</v>
      </c>
      <c r="U127" s="15">
        <v>430.32100000000003</v>
      </c>
      <c r="V127" s="15">
        <v>6700</v>
      </c>
    </row>
    <row r="128" spans="2:22" x14ac:dyDescent="0.25">
      <c r="B128" s="15" t="s">
        <v>136</v>
      </c>
      <c r="C128" s="15" t="s">
        <v>207</v>
      </c>
      <c r="D128" s="15" t="s">
        <v>228</v>
      </c>
      <c r="E128" s="15">
        <v>2022</v>
      </c>
      <c r="F128" s="15" t="s">
        <v>162</v>
      </c>
      <c r="G128" s="15" t="s">
        <v>133</v>
      </c>
      <c r="H128" s="15" t="s">
        <v>136</v>
      </c>
      <c r="I128" s="15" t="s">
        <v>139</v>
      </c>
      <c r="J128" s="15" t="s">
        <v>141</v>
      </c>
      <c r="K128" s="15" t="s">
        <v>199</v>
      </c>
      <c r="L128" s="15" t="s">
        <v>205</v>
      </c>
      <c r="M128" s="15">
        <v>2.105</v>
      </c>
      <c r="N128" s="15">
        <v>1.931</v>
      </c>
      <c r="O128" s="15">
        <v>2.3E-2</v>
      </c>
      <c r="P128" s="15">
        <v>1.5740000000000001</v>
      </c>
      <c r="Q128" s="15">
        <v>0.72099999999999997</v>
      </c>
      <c r="R128" s="15">
        <v>2.9470000000000001</v>
      </c>
      <c r="S128" s="15">
        <v>8.1159999999999997</v>
      </c>
      <c r="U128" s="15">
        <v>173.94</v>
      </c>
      <c r="V128" s="15">
        <v>7080</v>
      </c>
    </row>
    <row r="129" spans="2:22" x14ac:dyDescent="0.25">
      <c r="B129" s="15" t="s">
        <v>136</v>
      </c>
      <c r="C129" s="15" t="s">
        <v>207</v>
      </c>
      <c r="D129" s="15" t="s">
        <v>229</v>
      </c>
      <c r="E129" s="15">
        <v>2022</v>
      </c>
      <c r="F129" s="15" t="s">
        <v>162</v>
      </c>
      <c r="G129" s="15" t="s">
        <v>133</v>
      </c>
      <c r="H129" s="15" t="s">
        <v>136</v>
      </c>
      <c r="I129" s="15" t="s">
        <v>139</v>
      </c>
      <c r="J129" s="15" t="s">
        <v>141</v>
      </c>
      <c r="K129" s="15" t="s">
        <v>199</v>
      </c>
      <c r="L129" s="15" t="s">
        <v>200</v>
      </c>
      <c r="M129" s="15">
        <v>3.7989999999999999</v>
      </c>
      <c r="N129" s="15">
        <v>3.35</v>
      </c>
      <c r="O129" s="15">
        <v>4.2999999999999997E-2</v>
      </c>
      <c r="P129" s="15">
        <v>3.1240000000000001</v>
      </c>
      <c r="Q129" s="15">
        <v>1.18</v>
      </c>
      <c r="R129" s="15">
        <v>5.5069999999999997</v>
      </c>
      <c r="S129" s="15">
        <v>-1.7</v>
      </c>
      <c r="U129" s="15">
        <v>76.438000000000002</v>
      </c>
      <c r="V129" s="15">
        <v>6020</v>
      </c>
    </row>
    <row r="130" spans="2:22" x14ac:dyDescent="0.25">
      <c r="B130" s="15" t="s">
        <v>136</v>
      </c>
      <c r="C130" s="15" t="s">
        <v>207</v>
      </c>
      <c r="D130" s="15" t="s">
        <v>229</v>
      </c>
      <c r="E130" s="15">
        <v>2022</v>
      </c>
      <c r="F130" s="15" t="s">
        <v>162</v>
      </c>
      <c r="G130" s="15" t="s">
        <v>133</v>
      </c>
      <c r="H130" s="15" t="s">
        <v>136</v>
      </c>
      <c r="I130" s="15" t="s">
        <v>139</v>
      </c>
      <c r="J130" s="15" t="s">
        <v>141</v>
      </c>
      <c r="K130" s="15" t="s">
        <v>199</v>
      </c>
      <c r="L130" s="15" t="s">
        <v>201</v>
      </c>
      <c r="M130" s="15">
        <v>2.99</v>
      </c>
      <c r="N130" s="15">
        <v>2.5009999999999999</v>
      </c>
      <c r="O130" s="15">
        <v>0.03</v>
      </c>
      <c r="P130" s="15">
        <v>2.4169999999999998</v>
      </c>
      <c r="Q130" s="15">
        <v>1.111</v>
      </c>
      <c r="R130" s="15">
        <v>4.226</v>
      </c>
      <c r="S130" s="15">
        <v>3.3639999999999999</v>
      </c>
      <c r="U130" s="15">
        <v>131.60499999999999</v>
      </c>
      <c r="V130" s="15">
        <v>7090</v>
      </c>
    </row>
    <row r="131" spans="2:22" x14ac:dyDescent="0.25">
      <c r="B131" s="15" t="s">
        <v>136</v>
      </c>
      <c r="C131" s="15" t="s">
        <v>207</v>
      </c>
      <c r="D131" s="15" t="s">
        <v>229</v>
      </c>
      <c r="E131" s="15">
        <v>2022</v>
      </c>
      <c r="F131" s="15" t="s">
        <v>162</v>
      </c>
      <c r="G131" s="15" t="s">
        <v>133</v>
      </c>
      <c r="H131" s="15" t="s">
        <v>136</v>
      </c>
      <c r="I131" s="15" t="s">
        <v>139</v>
      </c>
      <c r="J131" s="15" t="s">
        <v>141</v>
      </c>
      <c r="K131" s="15" t="s">
        <v>199</v>
      </c>
      <c r="L131" s="15" t="s">
        <v>202</v>
      </c>
      <c r="M131" s="15">
        <v>0.69199999999999995</v>
      </c>
      <c r="N131" s="15">
        <v>0.76100000000000001</v>
      </c>
      <c r="O131" s="15">
        <v>8.9999999999999993E-3</v>
      </c>
      <c r="P131" s="15">
        <v>0.47</v>
      </c>
      <c r="Q131" s="15">
        <v>0.21299999999999999</v>
      </c>
      <c r="R131" s="15">
        <v>0.90900000000000003</v>
      </c>
      <c r="S131" s="15">
        <v>12.923</v>
      </c>
      <c r="U131" s="15">
        <v>262.637</v>
      </c>
      <c r="V131" s="15">
        <v>6900</v>
      </c>
    </row>
    <row r="132" spans="2:22" x14ac:dyDescent="0.25">
      <c r="B132" s="15" t="s">
        <v>136</v>
      </c>
      <c r="C132" s="15" t="s">
        <v>207</v>
      </c>
      <c r="D132" s="15" t="s">
        <v>229</v>
      </c>
      <c r="E132" s="15">
        <v>2022</v>
      </c>
      <c r="F132" s="15" t="s">
        <v>162</v>
      </c>
      <c r="G132" s="15" t="s">
        <v>133</v>
      </c>
      <c r="H132" s="15" t="s">
        <v>136</v>
      </c>
      <c r="I132" s="15" t="s">
        <v>139</v>
      </c>
      <c r="J132" s="15" t="s">
        <v>141</v>
      </c>
      <c r="K132" s="15" t="s">
        <v>199</v>
      </c>
      <c r="L132" s="15" t="s">
        <v>203</v>
      </c>
      <c r="M132" s="15">
        <v>0.307</v>
      </c>
      <c r="N132" s="15">
        <v>0.41</v>
      </c>
      <c r="O132" s="15">
        <v>5.0000000000000001E-3</v>
      </c>
      <c r="P132" s="15">
        <v>0.193</v>
      </c>
      <c r="Q132" s="15">
        <v>7.0999999999999994E-2</v>
      </c>
      <c r="R132" s="15">
        <v>0.39600000000000002</v>
      </c>
      <c r="S132" s="15">
        <v>17.512</v>
      </c>
      <c r="U132" s="15">
        <v>339.98</v>
      </c>
      <c r="V132" s="15">
        <v>6810</v>
      </c>
    </row>
    <row r="133" spans="2:22" x14ac:dyDescent="0.25">
      <c r="B133" s="15" t="s">
        <v>136</v>
      </c>
      <c r="C133" s="15" t="s">
        <v>207</v>
      </c>
      <c r="D133" s="15" t="s">
        <v>229</v>
      </c>
      <c r="E133" s="15">
        <v>2022</v>
      </c>
      <c r="F133" s="15" t="s">
        <v>162</v>
      </c>
      <c r="G133" s="15" t="s">
        <v>133</v>
      </c>
      <c r="H133" s="15" t="s">
        <v>136</v>
      </c>
      <c r="I133" s="15" t="s">
        <v>139</v>
      </c>
      <c r="J133" s="15" t="s">
        <v>141</v>
      </c>
      <c r="K133" s="15" t="s">
        <v>199</v>
      </c>
      <c r="L133" s="15" t="s">
        <v>204</v>
      </c>
      <c r="M133" s="15">
        <v>0.249</v>
      </c>
      <c r="N133" s="15">
        <v>0.44900000000000001</v>
      </c>
      <c r="O133" s="15">
        <v>5.0000000000000001E-3</v>
      </c>
      <c r="P133" s="15">
        <v>0.10299999999999999</v>
      </c>
      <c r="Q133" s="15">
        <v>0</v>
      </c>
      <c r="R133" s="15">
        <v>0.30399999999999999</v>
      </c>
      <c r="S133" s="15">
        <v>22.321999999999999</v>
      </c>
      <c r="U133" s="15">
        <v>430.334</v>
      </c>
      <c r="V133" s="15">
        <v>6700</v>
      </c>
    </row>
    <row r="134" spans="2:22" x14ac:dyDescent="0.25">
      <c r="B134" s="15" t="s">
        <v>136</v>
      </c>
      <c r="C134" s="15" t="s">
        <v>207</v>
      </c>
      <c r="D134" s="15" t="s">
        <v>229</v>
      </c>
      <c r="E134" s="15">
        <v>2022</v>
      </c>
      <c r="F134" s="15" t="s">
        <v>162</v>
      </c>
      <c r="G134" s="15" t="s">
        <v>133</v>
      </c>
      <c r="H134" s="15" t="s">
        <v>136</v>
      </c>
      <c r="I134" s="15" t="s">
        <v>139</v>
      </c>
      <c r="J134" s="15" t="s">
        <v>141</v>
      </c>
      <c r="K134" s="15" t="s">
        <v>199</v>
      </c>
      <c r="L134" s="15" t="s">
        <v>205</v>
      </c>
      <c r="M134" s="15">
        <v>1.857</v>
      </c>
      <c r="N134" s="15">
        <v>1.7190000000000001</v>
      </c>
      <c r="O134" s="15">
        <v>0.02</v>
      </c>
      <c r="P134" s="15">
        <v>1.3779999999999999</v>
      </c>
      <c r="Q134" s="15">
        <v>0.64700000000000002</v>
      </c>
      <c r="R134" s="15">
        <v>2.544</v>
      </c>
      <c r="S134" s="15">
        <v>8.1159999999999997</v>
      </c>
      <c r="U134" s="15">
        <v>173.93799999999999</v>
      </c>
      <c r="V134" s="15">
        <v>7080</v>
      </c>
    </row>
    <row r="135" spans="2:22" x14ac:dyDescent="0.25">
      <c r="B135" s="15" t="s">
        <v>136</v>
      </c>
      <c r="C135" s="15" t="s">
        <v>207</v>
      </c>
      <c r="D135" s="15" t="s">
        <v>230</v>
      </c>
      <c r="E135" s="15">
        <v>2022</v>
      </c>
      <c r="F135" s="15" t="s">
        <v>162</v>
      </c>
      <c r="G135" s="15" t="s">
        <v>133</v>
      </c>
      <c r="H135" s="15" t="s">
        <v>136</v>
      </c>
      <c r="I135" s="15" t="s">
        <v>139</v>
      </c>
      <c r="J135" s="15" t="s">
        <v>141</v>
      </c>
      <c r="K135" s="15" t="s">
        <v>199</v>
      </c>
      <c r="L135" s="15" t="s">
        <v>200</v>
      </c>
      <c r="M135" s="15">
        <v>3.5979999999999999</v>
      </c>
      <c r="N135" s="15">
        <v>3.2429999999999999</v>
      </c>
      <c r="O135" s="15">
        <v>4.2000000000000003E-2</v>
      </c>
      <c r="P135" s="15">
        <v>2.91</v>
      </c>
      <c r="Q135" s="15">
        <v>1.077</v>
      </c>
      <c r="R135" s="15">
        <v>5.2859999999999996</v>
      </c>
      <c r="S135" s="15">
        <v>-0.51900000000000002</v>
      </c>
      <c r="U135" s="15">
        <v>135.68299999999999</v>
      </c>
      <c r="V135" s="15">
        <v>6020</v>
      </c>
    </row>
    <row r="136" spans="2:22" x14ac:dyDescent="0.25">
      <c r="B136" s="15" t="s">
        <v>136</v>
      </c>
      <c r="C136" s="15" t="s">
        <v>207</v>
      </c>
      <c r="D136" s="15" t="s">
        <v>230</v>
      </c>
      <c r="E136" s="15">
        <v>2022</v>
      </c>
      <c r="F136" s="15" t="s">
        <v>162</v>
      </c>
      <c r="G136" s="15" t="s">
        <v>133</v>
      </c>
      <c r="H136" s="15" t="s">
        <v>136</v>
      </c>
      <c r="I136" s="15" t="s">
        <v>139</v>
      </c>
      <c r="J136" s="15" t="s">
        <v>141</v>
      </c>
      <c r="K136" s="15" t="s">
        <v>199</v>
      </c>
      <c r="L136" s="15" t="s">
        <v>201</v>
      </c>
      <c r="M136" s="15">
        <v>2.8079999999999998</v>
      </c>
      <c r="N136" s="15">
        <v>2.375</v>
      </c>
      <c r="O136" s="15">
        <v>2.8000000000000001E-2</v>
      </c>
      <c r="P136" s="15">
        <v>2.254</v>
      </c>
      <c r="Q136" s="15">
        <v>1.022</v>
      </c>
      <c r="R136" s="15">
        <v>3.9950000000000001</v>
      </c>
      <c r="S136" s="15">
        <v>4.2679999999999998</v>
      </c>
      <c r="U136" s="15">
        <v>194.27500000000001</v>
      </c>
      <c r="V136" s="15">
        <v>7100</v>
      </c>
    </row>
    <row r="137" spans="2:22" x14ac:dyDescent="0.25">
      <c r="B137" s="15" t="s">
        <v>136</v>
      </c>
      <c r="C137" s="15" t="s">
        <v>207</v>
      </c>
      <c r="D137" s="15" t="s">
        <v>230</v>
      </c>
      <c r="E137" s="15">
        <v>2022</v>
      </c>
      <c r="F137" s="15" t="s">
        <v>162</v>
      </c>
      <c r="G137" s="15" t="s">
        <v>133</v>
      </c>
      <c r="H137" s="15" t="s">
        <v>136</v>
      </c>
      <c r="I137" s="15" t="s">
        <v>139</v>
      </c>
      <c r="J137" s="15" t="s">
        <v>141</v>
      </c>
      <c r="K137" s="15" t="s">
        <v>199</v>
      </c>
      <c r="L137" s="15" t="s">
        <v>202</v>
      </c>
      <c r="M137" s="15">
        <v>0.622</v>
      </c>
      <c r="N137" s="15">
        <v>0.68600000000000005</v>
      </c>
      <c r="O137" s="15">
        <v>8.0000000000000002E-3</v>
      </c>
      <c r="P137" s="15">
        <v>0.42299999999999999</v>
      </c>
      <c r="Q137" s="15">
        <v>0.19</v>
      </c>
      <c r="R137" s="15">
        <v>0.80600000000000005</v>
      </c>
      <c r="S137" s="15">
        <v>13.784000000000001</v>
      </c>
      <c r="U137" s="15">
        <v>338.947</v>
      </c>
      <c r="V137" s="15">
        <v>6900</v>
      </c>
    </row>
    <row r="138" spans="2:22" x14ac:dyDescent="0.25">
      <c r="B138" s="15" t="s">
        <v>136</v>
      </c>
      <c r="C138" s="15" t="s">
        <v>207</v>
      </c>
      <c r="D138" s="15" t="s">
        <v>230</v>
      </c>
      <c r="E138" s="15">
        <v>2022</v>
      </c>
      <c r="F138" s="15" t="s">
        <v>162</v>
      </c>
      <c r="G138" s="15" t="s">
        <v>133</v>
      </c>
      <c r="H138" s="15" t="s">
        <v>136</v>
      </c>
      <c r="I138" s="15" t="s">
        <v>139</v>
      </c>
      <c r="J138" s="15" t="s">
        <v>141</v>
      </c>
      <c r="K138" s="15" t="s">
        <v>199</v>
      </c>
      <c r="L138" s="15" t="s">
        <v>203</v>
      </c>
      <c r="M138" s="15">
        <v>0.27600000000000002</v>
      </c>
      <c r="N138" s="15">
        <v>0.373</v>
      </c>
      <c r="O138" s="15">
        <v>5.0000000000000001E-3</v>
      </c>
      <c r="P138" s="15">
        <v>0.17100000000000001</v>
      </c>
      <c r="Q138" s="15">
        <v>6.0999999999999999E-2</v>
      </c>
      <c r="R138" s="15">
        <v>0.35099999999999998</v>
      </c>
      <c r="S138" s="15">
        <v>18.454000000000001</v>
      </c>
      <c r="U138" s="15">
        <v>422.11399999999998</v>
      </c>
      <c r="V138" s="15">
        <v>6810</v>
      </c>
    </row>
    <row r="139" spans="2:22" x14ac:dyDescent="0.25">
      <c r="B139" s="15" t="s">
        <v>136</v>
      </c>
      <c r="C139" s="15" t="s">
        <v>207</v>
      </c>
      <c r="D139" s="15" t="s">
        <v>230</v>
      </c>
      <c r="E139" s="15">
        <v>2022</v>
      </c>
      <c r="F139" s="15" t="s">
        <v>162</v>
      </c>
      <c r="G139" s="15" t="s">
        <v>133</v>
      </c>
      <c r="H139" s="15" t="s">
        <v>136</v>
      </c>
      <c r="I139" s="15" t="s">
        <v>139</v>
      </c>
      <c r="J139" s="15" t="s">
        <v>141</v>
      </c>
      <c r="K139" s="15" t="s">
        <v>199</v>
      </c>
      <c r="L139" s="15" t="s">
        <v>204</v>
      </c>
      <c r="M139" s="15">
        <v>0.22500000000000001</v>
      </c>
      <c r="N139" s="15">
        <v>0.41099999999999998</v>
      </c>
      <c r="O139" s="15">
        <v>5.0000000000000001E-3</v>
      </c>
      <c r="P139" s="15">
        <v>0.09</v>
      </c>
      <c r="Q139" s="15">
        <v>0</v>
      </c>
      <c r="R139" s="15">
        <v>0.28000000000000003</v>
      </c>
      <c r="S139" s="15">
        <v>23.771000000000001</v>
      </c>
      <c r="U139" s="15">
        <v>536.81799999999998</v>
      </c>
      <c r="V139" s="15">
        <v>6700</v>
      </c>
    </row>
    <row r="140" spans="2:22" x14ac:dyDescent="0.25">
      <c r="B140" s="15" t="s">
        <v>136</v>
      </c>
      <c r="C140" s="15" t="s">
        <v>207</v>
      </c>
      <c r="D140" s="15" t="s">
        <v>230</v>
      </c>
      <c r="E140" s="15">
        <v>2022</v>
      </c>
      <c r="F140" s="15" t="s">
        <v>162</v>
      </c>
      <c r="G140" s="15" t="s">
        <v>133</v>
      </c>
      <c r="H140" s="15" t="s">
        <v>136</v>
      </c>
      <c r="I140" s="15" t="s">
        <v>139</v>
      </c>
      <c r="J140" s="15" t="s">
        <v>141</v>
      </c>
      <c r="K140" s="15" t="s">
        <v>199</v>
      </c>
      <c r="L140" s="15" t="s">
        <v>205</v>
      </c>
      <c r="M140" s="15">
        <v>1.722</v>
      </c>
      <c r="N140" s="15">
        <v>1.589</v>
      </c>
      <c r="O140" s="15">
        <v>1.9E-2</v>
      </c>
      <c r="P140" s="15">
        <v>1.272</v>
      </c>
      <c r="Q140" s="15">
        <v>0.59299999999999997</v>
      </c>
      <c r="R140" s="15">
        <v>2.3879999999999999</v>
      </c>
      <c r="S140" s="15">
        <v>8.89</v>
      </c>
      <c r="U140" s="15">
        <v>234.96899999999999</v>
      </c>
      <c r="V140" s="15">
        <v>7080</v>
      </c>
    </row>
    <row r="141" spans="2:22" x14ac:dyDescent="0.25">
      <c r="B141" s="15" t="s">
        <v>136</v>
      </c>
      <c r="C141" s="15" t="s">
        <v>207</v>
      </c>
      <c r="D141" s="15" t="s">
        <v>231</v>
      </c>
      <c r="E141" s="15">
        <v>2022</v>
      </c>
      <c r="F141" s="15" t="s">
        <v>162</v>
      </c>
      <c r="G141" s="15" t="s">
        <v>133</v>
      </c>
      <c r="H141" s="15" t="s">
        <v>136</v>
      </c>
      <c r="I141" s="15" t="s">
        <v>139</v>
      </c>
      <c r="J141" s="15" t="s">
        <v>141</v>
      </c>
      <c r="K141" s="15" t="s">
        <v>199</v>
      </c>
      <c r="L141" s="15" t="s">
        <v>200</v>
      </c>
      <c r="M141" s="15">
        <v>3.468</v>
      </c>
      <c r="N141" s="15">
        <v>3.1659999999999999</v>
      </c>
      <c r="O141" s="15">
        <v>4.1000000000000002E-2</v>
      </c>
      <c r="P141" s="15">
        <v>2.7770000000000001</v>
      </c>
      <c r="Q141" s="15">
        <v>1.012</v>
      </c>
      <c r="R141" s="15">
        <v>5.05</v>
      </c>
      <c r="S141" s="15">
        <v>-0.51900000000000002</v>
      </c>
      <c r="U141" s="15">
        <v>135.68199999999999</v>
      </c>
      <c r="V141" s="15">
        <v>6020</v>
      </c>
    </row>
    <row r="142" spans="2:22" x14ac:dyDescent="0.25">
      <c r="B142" s="15" t="s">
        <v>136</v>
      </c>
      <c r="C142" s="15" t="s">
        <v>207</v>
      </c>
      <c r="D142" s="15" t="s">
        <v>231</v>
      </c>
      <c r="E142" s="15">
        <v>2022</v>
      </c>
      <c r="F142" s="15" t="s">
        <v>162</v>
      </c>
      <c r="G142" s="15" t="s">
        <v>133</v>
      </c>
      <c r="H142" s="15" t="s">
        <v>136</v>
      </c>
      <c r="I142" s="15" t="s">
        <v>139</v>
      </c>
      <c r="J142" s="15" t="s">
        <v>141</v>
      </c>
      <c r="K142" s="15" t="s">
        <v>199</v>
      </c>
      <c r="L142" s="15" t="s">
        <v>201</v>
      </c>
      <c r="M142" s="15">
        <v>2.7309999999999999</v>
      </c>
      <c r="N142" s="15">
        <v>2.3130000000000002</v>
      </c>
      <c r="O142" s="15">
        <v>2.7E-2</v>
      </c>
      <c r="P142" s="15">
        <v>2.17</v>
      </c>
      <c r="Q142" s="15">
        <v>1.028</v>
      </c>
      <c r="R142" s="15">
        <v>3.83</v>
      </c>
      <c r="S142" s="15">
        <v>4.2679999999999998</v>
      </c>
      <c r="U142" s="15">
        <v>194.268</v>
      </c>
      <c r="V142" s="15">
        <v>7090</v>
      </c>
    </row>
    <row r="143" spans="2:22" x14ac:dyDescent="0.25">
      <c r="B143" s="15" t="s">
        <v>136</v>
      </c>
      <c r="C143" s="15" t="s">
        <v>207</v>
      </c>
      <c r="D143" s="15" t="s">
        <v>231</v>
      </c>
      <c r="E143" s="15">
        <v>2022</v>
      </c>
      <c r="F143" s="15" t="s">
        <v>162</v>
      </c>
      <c r="G143" s="15" t="s">
        <v>133</v>
      </c>
      <c r="H143" s="15" t="s">
        <v>136</v>
      </c>
      <c r="I143" s="15" t="s">
        <v>139</v>
      </c>
      <c r="J143" s="15" t="s">
        <v>141</v>
      </c>
      <c r="K143" s="15" t="s">
        <v>199</v>
      </c>
      <c r="L143" s="15" t="s">
        <v>202</v>
      </c>
      <c r="M143" s="15">
        <v>0.59099999999999997</v>
      </c>
      <c r="N143" s="15">
        <v>0.67600000000000005</v>
      </c>
      <c r="O143" s="15">
        <v>8.0000000000000002E-3</v>
      </c>
      <c r="P143" s="15">
        <v>0.39500000000000002</v>
      </c>
      <c r="Q143" s="15">
        <v>0.184</v>
      </c>
      <c r="R143" s="15">
        <v>0.76200000000000001</v>
      </c>
      <c r="S143" s="15">
        <v>13.784000000000001</v>
      </c>
      <c r="U143" s="15">
        <v>338.935</v>
      </c>
      <c r="V143" s="15">
        <v>6900</v>
      </c>
    </row>
    <row r="144" spans="2:22" x14ac:dyDescent="0.25">
      <c r="B144" s="15" t="s">
        <v>136</v>
      </c>
      <c r="C144" s="15" t="s">
        <v>207</v>
      </c>
      <c r="D144" s="15" t="s">
        <v>231</v>
      </c>
      <c r="E144" s="15">
        <v>2022</v>
      </c>
      <c r="F144" s="15" t="s">
        <v>162</v>
      </c>
      <c r="G144" s="15" t="s">
        <v>133</v>
      </c>
      <c r="H144" s="15" t="s">
        <v>136</v>
      </c>
      <c r="I144" s="15" t="s">
        <v>139</v>
      </c>
      <c r="J144" s="15" t="s">
        <v>141</v>
      </c>
      <c r="K144" s="15" t="s">
        <v>199</v>
      </c>
      <c r="L144" s="15" t="s">
        <v>203</v>
      </c>
      <c r="M144" s="15">
        <v>0.26500000000000001</v>
      </c>
      <c r="N144" s="15">
        <v>0.38</v>
      </c>
      <c r="O144" s="15">
        <v>5.0000000000000001E-3</v>
      </c>
      <c r="P144" s="15">
        <v>0.159</v>
      </c>
      <c r="Q144" s="15">
        <v>5.6000000000000001E-2</v>
      </c>
      <c r="R144" s="15">
        <v>0.33300000000000002</v>
      </c>
      <c r="S144" s="15">
        <v>18.454000000000001</v>
      </c>
      <c r="U144" s="15">
        <v>422.13</v>
      </c>
      <c r="V144" s="15">
        <v>6810</v>
      </c>
    </row>
    <row r="145" spans="2:22" x14ac:dyDescent="0.25">
      <c r="B145" s="15" t="s">
        <v>136</v>
      </c>
      <c r="C145" s="15" t="s">
        <v>207</v>
      </c>
      <c r="D145" s="15" t="s">
        <v>231</v>
      </c>
      <c r="E145" s="15">
        <v>2022</v>
      </c>
      <c r="F145" s="15" t="s">
        <v>162</v>
      </c>
      <c r="G145" s="15" t="s">
        <v>133</v>
      </c>
      <c r="H145" s="15" t="s">
        <v>136</v>
      </c>
      <c r="I145" s="15" t="s">
        <v>139</v>
      </c>
      <c r="J145" s="15" t="s">
        <v>141</v>
      </c>
      <c r="K145" s="15" t="s">
        <v>199</v>
      </c>
      <c r="L145" s="15" t="s">
        <v>204</v>
      </c>
      <c r="M145" s="15">
        <v>0.214</v>
      </c>
      <c r="N145" s="15">
        <v>0.51100000000000001</v>
      </c>
      <c r="O145" s="15">
        <v>6.0000000000000001E-3</v>
      </c>
      <c r="P145" s="15">
        <v>8.3000000000000004E-2</v>
      </c>
      <c r="Q145" s="15">
        <v>0</v>
      </c>
      <c r="R145" s="15">
        <v>0.25600000000000001</v>
      </c>
      <c r="S145" s="15">
        <v>23.771000000000001</v>
      </c>
      <c r="U145" s="15">
        <v>536.84699999999998</v>
      </c>
      <c r="V145" s="15">
        <v>6700</v>
      </c>
    </row>
    <row r="146" spans="2:22" x14ac:dyDescent="0.25">
      <c r="B146" s="15" t="s">
        <v>136</v>
      </c>
      <c r="C146" s="15" t="s">
        <v>207</v>
      </c>
      <c r="D146" s="15" t="s">
        <v>231</v>
      </c>
      <c r="E146" s="15">
        <v>2022</v>
      </c>
      <c r="F146" s="15" t="s">
        <v>162</v>
      </c>
      <c r="G146" s="15" t="s">
        <v>133</v>
      </c>
      <c r="H146" s="15" t="s">
        <v>136</v>
      </c>
      <c r="I146" s="15" t="s">
        <v>139</v>
      </c>
      <c r="J146" s="15" t="s">
        <v>141</v>
      </c>
      <c r="K146" s="15" t="s">
        <v>199</v>
      </c>
      <c r="L146" s="15" t="s">
        <v>205</v>
      </c>
      <c r="M146" s="15">
        <v>1.655</v>
      </c>
      <c r="N146" s="15">
        <v>1.542</v>
      </c>
      <c r="O146" s="15">
        <v>1.7999999999999999E-2</v>
      </c>
      <c r="P146" s="15">
        <v>1.236</v>
      </c>
      <c r="Q146" s="15">
        <v>0.57899999999999996</v>
      </c>
      <c r="R146" s="15">
        <v>2.2730000000000001</v>
      </c>
      <c r="S146" s="15">
        <v>8.89</v>
      </c>
      <c r="U146" s="15">
        <v>234.96600000000001</v>
      </c>
      <c r="V146" s="15">
        <v>7080</v>
      </c>
    </row>
    <row r="147" spans="2:22" x14ac:dyDescent="0.25">
      <c r="B147" s="15" t="s">
        <v>136</v>
      </c>
      <c r="C147" s="15" t="s">
        <v>207</v>
      </c>
      <c r="D147" s="15" t="s">
        <v>232</v>
      </c>
      <c r="E147" s="15">
        <v>2022</v>
      </c>
      <c r="F147" s="15" t="s">
        <v>162</v>
      </c>
      <c r="G147" s="15" t="s">
        <v>133</v>
      </c>
      <c r="H147" s="15" t="s">
        <v>136</v>
      </c>
      <c r="I147" s="15" t="s">
        <v>139</v>
      </c>
      <c r="J147" s="15" t="s">
        <v>141</v>
      </c>
      <c r="K147" s="15" t="s">
        <v>199</v>
      </c>
      <c r="L147" s="15" t="s">
        <v>200</v>
      </c>
      <c r="M147" s="15">
        <v>3.4319999999999999</v>
      </c>
      <c r="N147" s="15">
        <v>3.1179999999999999</v>
      </c>
      <c r="O147" s="15">
        <v>0.04</v>
      </c>
      <c r="P147" s="15">
        <v>2.7469999999999999</v>
      </c>
      <c r="Q147" s="15">
        <v>1.032</v>
      </c>
      <c r="R147" s="15">
        <v>5.101</v>
      </c>
      <c r="S147" s="15">
        <v>0.41799999999999998</v>
      </c>
      <c r="U147" s="15">
        <v>168.84299999999999</v>
      </c>
      <c r="V147" s="15">
        <v>6020</v>
      </c>
    </row>
    <row r="148" spans="2:22" x14ac:dyDescent="0.25">
      <c r="B148" s="15" t="s">
        <v>136</v>
      </c>
      <c r="C148" s="15" t="s">
        <v>207</v>
      </c>
      <c r="D148" s="15" t="s">
        <v>232</v>
      </c>
      <c r="E148" s="15">
        <v>2022</v>
      </c>
      <c r="F148" s="15" t="s">
        <v>162</v>
      </c>
      <c r="G148" s="15" t="s">
        <v>133</v>
      </c>
      <c r="H148" s="15" t="s">
        <v>136</v>
      </c>
      <c r="I148" s="15" t="s">
        <v>139</v>
      </c>
      <c r="J148" s="15" t="s">
        <v>141</v>
      </c>
      <c r="K148" s="15" t="s">
        <v>199</v>
      </c>
      <c r="L148" s="15" t="s">
        <v>201</v>
      </c>
      <c r="M148" s="15">
        <v>2.746</v>
      </c>
      <c r="N148" s="15">
        <v>2.2970000000000002</v>
      </c>
      <c r="O148" s="15">
        <v>2.7E-2</v>
      </c>
      <c r="P148" s="15">
        <v>2.2120000000000002</v>
      </c>
      <c r="Q148" s="15">
        <v>1.0620000000000001</v>
      </c>
      <c r="R148" s="15">
        <v>3.8220000000000001</v>
      </c>
      <c r="S148" s="15">
        <v>4.968</v>
      </c>
      <c r="U148" s="15">
        <v>233.88399999999999</v>
      </c>
      <c r="V148" s="15">
        <v>7090</v>
      </c>
    </row>
    <row r="149" spans="2:22" x14ac:dyDescent="0.25">
      <c r="B149" s="15" t="s">
        <v>136</v>
      </c>
      <c r="C149" s="15" t="s">
        <v>207</v>
      </c>
      <c r="D149" s="15" t="s">
        <v>232</v>
      </c>
      <c r="E149" s="15">
        <v>2022</v>
      </c>
      <c r="F149" s="15" t="s">
        <v>162</v>
      </c>
      <c r="G149" s="15" t="s">
        <v>133</v>
      </c>
      <c r="H149" s="15" t="s">
        <v>136</v>
      </c>
      <c r="I149" s="15" t="s">
        <v>139</v>
      </c>
      <c r="J149" s="15" t="s">
        <v>141</v>
      </c>
      <c r="K149" s="15" t="s">
        <v>199</v>
      </c>
      <c r="L149" s="15" t="s">
        <v>202</v>
      </c>
      <c r="M149" s="15">
        <v>0.60799999999999998</v>
      </c>
      <c r="N149" s="15">
        <v>0.7</v>
      </c>
      <c r="O149" s="15">
        <v>8.0000000000000002E-3</v>
      </c>
      <c r="P149" s="15">
        <v>0.40600000000000003</v>
      </c>
      <c r="Q149" s="15">
        <v>0.188</v>
      </c>
      <c r="R149" s="15">
        <v>0.77200000000000002</v>
      </c>
      <c r="S149" s="15">
        <v>14.398999999999999</v>
      </c>
      <c r="U149" s="15">
        <v>387.91800000000001</v>
      </c>
      <c r="V149" s="15">
        <v>6900</v>
      </c>
    </row>
    <row r="150" spans="2:22" x14ac:dyDescent="0.25">
      <c r="B150" s="15" t="s">
        <v>136</v>
      </c>
      <c r="C150" s="15" t="s">
        <v>207</v>
      </c>
      <c r="D150" s="15" t="s">
        <v>232</v>
      </c>
      <c r="E150" s="15">
        <v>2022</v>
      </c>
      <c r="F150" s="15" t="s">
        <v>162</v>
      </c>
      <c r="G150" s="15" t="s">
        <v>133</v>
      </c>
      <c r="H150" s="15" t="s">
        <v>136</v>
      </c>
      <c r="I150" s="15" t="s">
        <v>139</v>
      </c>
      <c r="J150" s="15" t="s">
        <v>141</v>
      </c>
      <c r="K150" s="15" t="s">
        <v>199</v>
      </c>
      <c r="L150" s="15" t="s">
        <v>203</v>
      </c>
      <c r="M150" s="15">
        <v>0.27100000000000002</v>
      </c>
      <c r="N150" s="15">
        <v>0.41099999999999998</v>
      </c>
      <c r="O150" s="15">
        <v>5.0000000000000001E-3</v>
      </c>
      <c r="P150" s="15">
        <v>0.157</v>
      </c>
      <c r="Q150" s="15">
        <v>5.8999999999999997E-2</v>
      </c>
      <c r="R150" s="15">
        <v>0.32600000000000001</v>
      </c>
      <c r="S150" s="15">
        <v>19.172999999999998</v>
      </c>
      <c r="U150" s="15">
        <v>482.65499999999997</v>
      </c>
      <c r="V150" s="15">
        <v>6810</v>
      </c>
    </row>
    <row r="151" spans="2:22" x14ac:dyDescent="0.25">
      <c r="B151" s="15" t="s">
        <v>136</v>
      </c>
      <c r="C151" s="15" t="s">
        <v>207</v>
      </c>
      <c r="D151" s="15" t="s">
        <v>232</v>
      </c>
      <c r="E151" s="15">
        <v>2022</v>
      </c>
      <c r="F151" s="15" t="s">
        <v>162</v>
      </c>
      <c r="G151" s="15" t="s">
        <v>133</v>
      </c>
      <c r="H151" s="15" t="s">
        <v>136</v>
      </c>
      <c r="I151" s="15" t="s">
        <v>139</v>
      </c>
      <c r="J151" s="15" t="s">
        <v>141</v>
      </c>
      <c r="K151" s="15" t="s">
        <v>199</v>
      </c>
      <c r="L151" s="15" t="s">
        <v>204</v>
      </c>
      <c r="M151" s="15">
        <v>0.216</v>
      </c>
      <c r="N151" s="15">
        <v>0.42799999999999999</v>
      </c>
      <c r="O151" s="15">
        <v>5.0000000000000001E-3</v>
      </c>
      <c r="P151" s="15">
        <v>8.4000000000000005E-2</v>
      </c>
      <c r="Q151" s="15">
        <v>0</v>
      </c>
      <c r="R151" s="15">
        <v>0.249</v>
      </c>
      <c r="S151" s="15">
        <v>24.884</v>
      </c>
      <c r="U151" s="15">
        <v>618.27200000000005</v>
      </c>
      <c r="V151" s="15">
        <v>6700</v>
      </c>
    </row>
    <row r="152" spans="2:22" x14ac:dyDescent="0.25">
      <c r="B152" s="15" t="s">
        <v>136</v>
      </c>
      <c r="C152" s="15" t="s">
        <v>207</v>
      </c>
      <c r="D152" s="15" t="s">
        <v>232</v>
      </c>
      <c r="E152" s="15">
        <v>2022</v>
      </c>
      <c r="F152" s="15" t="s">
        <v>162</v>
      </c>
      <c r="G152" s="15" t="s">
        <v>133</v>
      </c>
      <c r="H152" s="15" t="s">
        <v>136</v>
      </c>
      <c r="I152" s="15" t="s">
        <v>139</v>
      </c>
      <c r="J152" s="15" t="s">
        <v>141</v>
      </c>
      <c r="K152" s="15" t="s">
        <v>199</v>
      </c>
      <c r="L152" s="15" t="s">
        <v>205</v>
      </c>
      <c r="M152" s="15">
        <v>1.6859999999999999</v>
      </c>
      <c r="N152" s="15">
        <v>1.5569999999999999</v>
      </c>
      <c r="O152" s="15">
        <v>1.9E-2</v>
      </c>
      <c r="P152" s="15">
        <v>1.2589999999999999</v>
      </c>
      <c r="Q152" s="15">
        <v>0.61</v>
      </c>
      <c r="R152" s="15">
        <v>2.2890000000000001</v>
      </c>
      <c r="S152" s="15">
        <v>9.4600000000000009</v>
      </c>
      <c r="U152" s="15">
        <v>271.61900000000003</v>
      </c>
      <c r="V152" s="15">
        <v>7080</v>
      </c>
    </row>
    <row r="153" spans="2:22" x14ac:dyDescent="0.25">
      <c r="B153" s="15" t="s">
        <v>136</v>
      </c>
      <c r="C153" s="15" t="s">
        <v>207</v>
      </c>
      <c r="D153" s="15" t="s">
        <v>233</v>
      </c>
      <c r="E153" s="15">
        <v>2022</v>
      </c>
      <c r="F153" s="15" t="s">
        <v>162</v>
      </c>
      <c r="G153" s="15" t="s">
        <v>133</v>
      </c>
      <c r="H153" s="15" t="s">
        <v>136</v>
      </c>
      <c r="I153" s="15" t="s">
        <v>139</v>
      </c>
      <c r="J153" s="15" t="s">
        <v>141</v>
      </c>
      <c r="K153" s="15" t="s">
        <v>199</v>
      </c>
      <c r="L153" s="15" t="s">
        <v>200</v>
      </c>
      <c r="M153" s="15">
        <v>3.677</v>
      </c>
      <c r="N153" s="15">
        <v>3.4359999999999999</v>
      </c>
      <c r="O153" s="15">
        <v>4.3999999999999997E-2</v>
      </c>
      <c r="P153" s="15">
        <v>2.927</v>
      </c>
      <c r="Q153" s="15">
        <v>1.121</v>
      </c>
      <c r="R153" s="15">
        <v>5.2489999999999997</v>
      </c>
      <c r="S153" s="15">
        <v>0.41799999999999998</v>
      </c>
      <c r="U153" s="15">
        <v>168.845</v>
      </c>
      <c r="V153" s="15">
        <v>6020</v>
      </c>
    </row>
    <row r="154" spans="2:22" x14ac:dyDescent="0.25">
      <c r="B154" s="15" t="s">
        <v>136</v>
      </c>
      <c r="C154" s="15" t="s">
        <v>207</v>
      </c>
      <c r="D154" s="15" t="s">
        <v>233</v>
      </c>
      <c r="E154" s="15">
        <v>2022</v>
      </c>
      <c r="F154" s="15" t="s">
        <v>162</v>
      </c>
      <c r="G154" s="15" t="s">
        <v>133</v>
      </c>
      <c r="H154" s="15" t="s">
        <v>136</v>
      </c>
      <c r="I154" s="15" t="s">
        <v>139</v>
      </c>
      <c r="J154" s="15" t="s">
        <v>141</v>
      </c>
      <c r="K154" s="15" t="s">
        <v>199</v>
      </c>
      <c r="L154" s="15" t="s">
        <v>201</v>
      </c>
      <c r="M154" s="15">
        <v>2.9039999999999999</v>
      </c>
      <c r="N154" s="15">
        <v>2.5230000000000001</v>
      </c>
      <c r="O154" s="15">
        <v>0.03</v>
      </c>
      <c r="P154" s="15">
        <v>2.278</v>
      </c>
      <c r="Q154" s="15">
        <v>1.127</v>
      </c>
      <c r="R154" s="15">
        <v>3.9740000000000002</v>
      </c>
      <c r="S154" s="15">
        <v>4.9669999999999996</v>
      </c>
      <c r="U154" s="15">
        <v>233.88499999999999</v>
      </c>
      <c r="V154" s="15">
        <v>7100</v>
      </c>
    </row>
    <row r="155" spans="2:22" x14ac:dyDescent="0.25">
      <c r="B155" s="15" t="s">
        <v>136</v>
      </c>
      <c r="C155" s="15" t="s">
        <v>207</v>
      </c>
      <c r="D155" s="15" t="s">
        <v>233</v>
      </c>
      <c r="E155" s="15">
        <v>2022</v>
      </c>
      <c r="F155" s="15" t="s">
        <v>162</v>
      </c>
      <c r="G155" s="15" t="s">
        <v>133</v>
      </c>
      <c r="H155" s="15" t="s">
        <v>136</v>
      </c>
      <c r="I155" s="15" t="s">
        <v>139</v>
      </c>
      <c r="J155" s="15" t="s">
        <v>141</v>
      </c>
      <c r="K155" s="15" t="s">
        <v>199</v>
      </c>
      <c r="L155" s="15" t="s">
        <v>202</v>
      </c>
      <c r="M155" s="15">
        <v>0.65200000000000002</v>
      </c>
      <c r="N155" s="15">
        <v>0.82199999999999995</v>
      </c>
      <c r="O155" s="15">
        <v>0.01</v>
      </c>
      <c r="P155" s="15">
        <v>0.41799999999999998</v>
      </c>
      <c r="Q155" s="15">
        <v>0.19900000000000001</v>
      </c>
      <c r="R155" s="15">
        <v>0.79900000000000004</v>
      </c>
      <c r="S155" s="15">
        <v>14.398999999999999</v>
      </c>
      <c r="U155" s="15">
        <v>387.86700000000002</v>
      </c>
      <c r="V155" s="15">
        <v>6900</v>
      </c>
    </row>
    <row r="156" spans="2:22" x14ac:dyDescent="0.25">
      <c r="B156" s="15" t="s">
        <v>136</v>
      </c>
      <c r="C156" s="15" t="s">
        <v>207</v>
      </c>
      <c r="D156" s="15" t="s">
        <v>233</v>
      </c>
      <c r="E156" s="15">
        <v>2022</v>
      </c>
      <c r="F156" s="15" t="s">
        <v>162</v>
      </c>
      <c r="G156" s="15" t="s">
        <v>133</v>
      </c>
      <c r="H156" s="15" t="s">
        <v>136</v>
      </c>
      <c r="I156" s="15" t="s">
        <v>139</v>
      </c>
      <c r="J156" s="15" t="s">
        <v>141</v>
      </c>
      <c r="K156" s="15" t="s">
        <v>199</v>
      </c>
      <c r="L156" s="15" t="s">
        <v>203</v>
      </c>
      <c r="M156" s="15">
        <v>0.28499999999999998</v>
      </c>
      <c r="N156" s="15">
        <v>0.49099999999999999</v>
      </c>
      <c r="O156" s="15">
        <v>6.0000000000000001E-3</v>
      </c>
      <c r="P156" s="15">
        <v>0.161</v>
      </c>
      <c r="Q156" s="15">
        <v>6.3E-2</v>
      </c>
      <c r="R156" s="15">
        <v>0.33</v>
      </c>
      <c r="S156" s="15">
        <v>19.172999999999998</v>
      </c>
      <c r="U156" s="15">
        <v>482.64699999999999</v>
      </c>
      <c r="V156" s="15">
        <v>6810</v>
      </c>
    </row>
    <row r="157" spans="2:22" x14ac:dyDescent="0.25">
      <c r="B157" s="15" t="s">
        <v>136</v>
      </c>
      <c r="C157" s="15" t="s">
        <v>207</v>
      </c>
      <c r="D157" s="15" t="s">
        <v>233</v>
      </c>
      <c r="E157" s="15">
        <v>2022</v>
      </c>
      <c r="F157" s="15" t="s">
        <v>162</v>
      </c>
      <c r="G157" s="15" t="s">
        <v>133</v>
      </c>
      <c r="H157" s="15" t="s">
        <v>136</v>
      </c>
      <c r="I157" s="15" t="s">
        <v>139</v>
      </c>
      <c r="J157" s="15" t="s">
        <v>141</v>
      </c>
      <c r="K157" s="15" t="s">
        <v>199</v>
      </c>
      <c r="L157" s="15" t="s">
        <v>204</v>
      </c>
      <c r="M157" s="15">
        <v>0.23200000000000001</v>
      </c>
      <c r="N157" s="15">
        <v>0.48799999999999999</v>
      </c>
      <c r="O157" s="15">
        <v>6.0000000000000001E-3</v>
      </c>
      <c r="P157" s="15">
        <v>9.1999999999999998E-2</v>
      </c>
      <c r="Q157" s="15">
        <v>1E-3</v>
      </c>
      <c r="R157" s="15">
        <v>0.26</v>
      </c>
      <c r="S157" s="15">
        <v>24.885000000000002</v>
      </c>
      <c r="U157" s="15">
        <v>618.27599999999995</v>
      </c>
      <c r="V157" s="15">
        <v>6700</v>
      </c>
    </row>
    <row r="158" spans="2:22" x14ac:dyDescent="0.25">
      <c r="B158" s="15" t="s">
        <v>136</v>
      </c>
      <c r="C158" s="15" t="s">
        <v>207</v>
      </c>
      <c r="D158" s="15" t="s">
        <v>233</v>
      </c>
      <c r="E158" s="15">
        <v>2022</v>
      </c>
      <c r="F158" s="15" t="s">
        <v>162</v>
      </c>
      <c r="G158" s="15" t="s">
        <v>133</v>
      </c>
      <c r="H158" s="15" t="s">
        <v>136</v>
      </c>
      <c r="I158" s="15" t="s">
        <v>139</v>
      </c>
      <c r="J158" s="15" t="s">
        <v>141</v>
      </c>
      <c r="K158" s="15" t="s">
        <v>199</v>
      </c>
      <c r="L158" s="15" t="s">
        <v>205</v>
      </c>
      <c r="M158" s="15">
        <v>1.8360000000000001</v>
      </c>
      <c r="N158" s="15">
        <v>1.821</v>
      </c>
      <c r="O158" s="15">
        <v>2.1999999999999999E-2</v>
      </c>
      <c r="P158" s="15">
        <v>1.34</v>
      </c>
      <c r="Q158" s="15">
        <v>0.65200000000000002</v>
      </c>
      <c r="R158" s="15">
        <v>2.423</v>
      </c>
      <c r="S158" s="15">
        <v>9.4600000000000009</v>
      </c>
      <c r="U158" s="15">
        <v>271.62099999999998</v>
      </c>
      <c r="V158" s="15">
        <v>7080</v>
      </c>
    </row>
    <row r="159" spans="2:22" x14ac:dyDescent="0.25">
      <c r="B159" s="15" t="s">
        <v>136</v>
      </c>
      <c r="C159" s="15" t="s">
        <v>207</v>
      </c>
      <c r="D159" s="15" t="s">
        <v>234</v>
      </c>
      <c r="E159" s="15">
        <v>2022</v>
      </c>
      <c r="F159" s="15" t="s">
        <v>162</v>
      </c>
      <c r="G159" s="15" t="s">
        <v>133</v>
      </c>
      <c r="H159" s="15" t="s">
        <v>136</v>
      </c>
      <c r="I159" s="15" t="s">
        <v>139</v>
      </c>
      <c r="J159" s="15" t="s">
        <v>141</v>
      </c>
      <c r="K159" s="15" t="s">
        <v>199</v>
      </c>
      <c r="L159" s="15" t="s">
        <v>200</v>
      </c>
      <c r="M159" s="15">
        <v>3.4260000000000002</v>
      </c>
      <c r="N159" s="15">
        <v>3.0960000000000001</v>
      </c>
      <c r="O159" s="15">
        <v>0.04</v>
      </c>
      <c r="P159" s="15">
        <v>2.819</v>
      </c>
      <c r="Q159" s="15">
        <v>1.0940000000000001</v>
      </c>
      <c r="R159" s="15">
        <v>4.9409999999999998</v>
      </c>
      <c r="S159" s="15">
        <v>1.02</v>
      </c>
      <c r="U159" s="15">
        <v>169.00299999999999</v>
      </c>
      <c r="V159" s="15">
        <v>6020</v>
      </c>
    </row>
    <row r="160" spans="2:22" x14ac:dyDescent="0.25">
      <c r="B160" s="15" t="s">
        <v>136</v>
      </c>
      <c r="C160" s="15" t="s">
        <v>207</v>
      </c>
      <c r="D160" s="15" t="s">
        <v>234</v>
      </c>
      <c r="E160" s="15">
        <v>2022</v>
      </c>
      <c r="F160" s="15" t="s">
        <v>162</v>
      </c>
      <c r="G160" s="15" t="s">
        <v>133</v>
      </c>
      <c r="H160" s="15" t="s">
        <v>136</v>
      </c>
      <c r="I160" s="15" t="s">
        <v>139</v>
      </c>
      <c r="J160" s="15" t="s">
        <v>141</v>
      </c>
      <c r="K160" s="15" t="s">
        <v>199</v>
      </c>
      <c r="L160" s="15" t="s">
        <v>201</v>
      </c>
      <c r="M160" s="15">
        <v>2.7629999999999999</v>
      </c>
      <c r="N160" s="15">
        <v>2.2610000000000001</v>
      </c>
      <c r="O160" s="15">
        <v>2.7E-2</v>
      </c>
      <c r="P160" s="15">
        <v>2.2429999999999999</v>
      </c>
      <c r="Q160" s="15">
        <v>1.1439999999999999</v>
      </c>
      <c r="R160" s="15">
        <v>3.7650000000000001</v>
      </c>
      <c r="S160" s="15">
        <v>5.4409999999999998</v>
      </c>
      <c r="U160" s="15">
        <v>241.369</v>
      </c>
      <c r="V160" s="15">
        <v>7100</v>
      </c>
    </row>
    <row r="161" spans="2:22" x14ac:dyDescent="0.25">
      <c r="B161" s="15" t="s">
        <v>136</v>
      </c>
      <c r="C161" s="15" t="s">
        <v>207</v>
      </c>
      <c r="D161" s="15" t="s">
        <v>234</v>
      </c>
      <c r="E161" s="15">
        <v>2022</v>
      </c>
      <c r="F161" s="15" t="s">
        <v>162</v>
      </c>
      <c r="G161" s="15" t="s">
        <v>133</v>
      </c>
      <c r="H161" s="15" t="s">
        <v>136</v>
      </c>
      <c r="I161" s="15" t="s">
        <v>139</v>
      </c>
      <c r="J161" s="15" t="s">
        <v>141</v>
      </c>
      <c r="K161" s="15" t="s">
        <v>199</v>
      </c>
      <c r="L161" s="15" t="s">
        <v>202</v>
      </c>
      <c r="M161" s="15">
        <v>0.59</v>
      </c>
      <c r="N161" s="15">
        <v>0.63900000000000001</v>
      </c>
      <c r="O161" s="15">
        <v>8.0000000000000002E-3</v>
      </c>
      <c r="P161" s="15">
        <v>0.40799999999999997</v>
      </c>
      <c r="Q161" s="15">
        <v>0.19800000000000001</v>
      </c>
      <c r="R161" s="15">
        <v>0.75</v>
      </c>
      <c r="S161" s="15">
        <v>14.839</v>
      </c>
      <c r="U161" s="15">
        <v>409.096</v>
      </c>
      <c r="V161" s="15">
        <v>6900</v>
      </c>
    </row>
    <row r="162" spans="2:22" x14ac:dyDescent="0.25">
      <c r="B162" s="15" t="s">
        <v>136</v>
      </c>
      <c r="C162" s="15" t="s">
        <v>207</v>
      </c>
      <c r="D162" s="15" t="s">
        <v>234</v>
      </c>
      <c r="E162" s="15">
        <v>2022</v>
      </c>
      <c r="F162" s="15" t="s">
        <v>162</v>
      </c>
      <c r="G162" s="15" t="s">
        <v>133</v>
      </c>
      <c r="H162" s="15" t="s">
        <v>136</v>
      </c>
      <c r="I162" s="15" t="s">
        <v>139</v>
      </c>
      <c r="J162" s="15" t="s">
        <v>141</v>
      </c>
      <c r="K162" s="15" t="s">
        <v>199</v>
      </c>
      <c r="L162" s="15" t="s">
        <v>203</v>
      </c>
      <c r="M162" s="15">
        <v>0.25700000000000001</v>
      </c>
      <c r="N162" s="15">
        <v>0.41799999999999998</v>
      </c>
      <c r="O162" s="15">
        <v>5.0000000000000001E-3</v>
      </c>
      <c r="P162" s="15">
        <v>0.16</v>
      </c>
      <c r="Q162" s="15">
        <v>6.4000000000000001E-2</v>
      </c>
      <c r="R162" s="15">
        <v>0.32</v>
      </c>
      <c r="S162" s="15">
        <v>19.738</v>
      </c>
      <c r="U162" s="15">
        <v>514.15800000000002</v>
      </c>
      <c r="V162" s="15">
        <v>6810</v>
      </c>
    </row>
    <row r="163" spans="2:22" x14ac:dyDescent="0.25">
      <c r="B163" s="15" t="s">
        <v>136</v>
      </c>
      <c r="C163" s="15" t="s">
        <v>207</v>
      </c>
      <c r="D163" s="15" t="s">
        <v>234</v>
      </c>
      <c r="E163" s="15">
        <v>2022</v>
      </c>
      <c r="F163" s="15" t="s">
        <v>162</v>
      </c>
      <c r="G163" s="15" t="s">
        <v>133</v>
      </c>
      <c r="H163" s="15" t="s">
        <v>136</v>
      </c>
      <c r="I163" s="15" t="s">
        <v>139</v>
      </c>
      <c r="J163" s="15" t="s">
        <v>141</v>
      </c>
      <c r="K163" s="15" t="s">
        <v>199</v>
      </c>
      <c r="L163" s="15" t="s">
        <v>204</v>
      </c>
      <c r="M163" s="15">
        <v>0.21299999999999999</v>
      </c>
      <c r="N163" s="15">
        <v>0.50700000000000001</v>
      </c>
      <c r="O163" s="15">
        <v>6.0000000000000001E-3</v>
      </c>
      <c r="P163" s="15">
        <v>9.2999999999999999E-2</v>
      </c>
      <c r="Q163" s="15">
        <v>3.0000000000000001E-3</v>
      </c>
      <c r="R163" s="15">
        <v>0.253</v>
      </c>
      <c r="S163" s="15">
        <v>25.686</v>
      </c>
      <c r="U163" s="15">
        <v>662.80100000000004</v>
      </c>
      <c r="V163" s="15">
        <v>6700</v>
      </c>
    </row>
    <row r="164" spans="2:22" x14ac:dyDescent="0.25">
      <c r="B164" s="15" t="s">
        <v>136</v>
      </c>
      <c r="C164" s="15" t="s">
        <v>207</v>
      </c>
      <c r="D164" s="15" t="s">
        <v>234</v>
      </c>
      <c r="E164" s="15">
        <v>2022</v>
      </c>
      <c r="F164" s="15" t="s">
        <v>162</v>
      </c>
      <c r="G164" s="15" t="s">
        <v>133</v>
      </c>
      <c r="H164" s="15" t="s">
        <v>136</v>
      </c>
      <c r="I164" s="15" t="s">
        <v>139</v>
      </c>
      <c r="J164" s="15" t="s">
        <v>141</v>
      </c>
      <c r="K164" s="15" t="s">
        <v>199</v>
      </c>
      <c r="L164" s="15" t="s">
        <v>205</v>
      </c>
      <c r="M164" s="15">
        <v>1.698</v>
      </c>
      <c r="N164" s="15">
        <v>1.53</v>
      </c>
      <c r="O164" s="15">
        <v>1.7999999999999999E-2</v>
      </c>
      <c r="P164" s="15">
        <v>1.3029999999999999</v>
      </c>
      <c r="Q164" s="15">
        <v>0.65200000000000002</v>
      </c>
      <c r="R164" s="15">
        <v>2.2949999999999999</v>
      </c>
      <c r="S164" s="15">
        <v>9.83</v>
      </c>
      <c r="U164" s="15">
        <v>277.75700000000001</v>
      </c>
      <c r="V164" s="15">
        <v>7080</v>
      </c>
    </row>
    <row r="165" spans="2:22" x14ac:dyDescent="0.25">
      <c r="B165" s="15" t="s">
        <v>136</v>
      </c>
      <c r="C165" s="15" t="s">
        <v>207</v>
      </c>
      <c r="D165" s="15" t="s">
        <v>235</v>
      </c>
      <c r="E165" s="15">
        <v>2022</v>
      </c>
      <c r="F165" s="15" t="s">
        <v>162</v>
      </c>
      <c r="G165" s="15" t="s">
        <v>133</v>
      </c>
      <c r="H165" s="15" t="s">
        <v>136</v>
      </c>
      <c r="I165" s="15" t="s">
        <v>139</v>
      </c>
      <c r="J165" s="15" t="s">
        <v>141</v>
      </c>
      <c r="K165" s="15" t="s">
        <v>199</v>
      </c>
      <c r="L165" s="15" t="s">
        <v>200</v>
      </c>
      <c r="M165" s="15">
        <v>3.3460000000000001</v>
      </c>
      <c r="N165" s="15">
        <v>2.9630000000000001</v>
      </c>
      <c r="O165" s="15">
        <v>3.7999999999999999E-2</v>
      </c>
      <c r="P165" s="15">
        <v>2.7770000000000001</v>
      </c>
      <c r="Q165" s="15">
        <v>1.087</v>
      </c>
      <c r="R165" s="15">
        <v>4.7789999999999999</v>
      </c>
      <c r="S165" s="15">
        <v>1.02</v>
      </c>
      <c r="U165" s="15">
        <v>169.00200000000001</v>
      </c>
      <c r="V165" s="15">
        <v>6020</v>
      </c>
    </row>
    <row r="166" spans="2:22" x14ac:dyDescent="0.25">
      <c r="B166" s="15" t="s">
        <v>136</v>
      </c>
      <c r="C166" s="15" t="s">
        <v>207</v>
      </c>
      <c r="D166" s="15" t="s">
        <v>235</v>
      </c>
      <c r="E166" s="15">
        <v>2022</v>
      </c>
      <c r="F166" s="15" t="s">
        <v>162</v>
      </c>
      <c r="G166" s="15" t="s">
        <v>133</v>
      </c>
      <c r="H166" s="15" t="s">
        <v>136</v>
      </c>
      <c r="I166" s="15" t="s">
        <v>139</v>
      </c>
      <c r="J166" s="15" t="s">
        <v>141</v>
      </c>
      <c r="K166" s="15" t="s">
        <v>199</v>
      </c>
      <c r="L166" s="15" t="s">
        <v>201</v>
      </c>
      <c r="M166" s="15">
        <v>2.7149999999999999</v>
      </c>
      <c r="N166" s="15">
        <v>2.1480000000000001</v>
      </c>
      <c r="O166" s="15">
        <v>2.5000000000000001E-2</v>
      </c>
      <c r="P166" s="15">
        <v>2.238</v>
      </c>
      <c r="Q166" s="15">
        <v>1.145</v>
      </c>
      <c r="R166" s="15">
        <v>3.7229999999999999</v>
      </c>
      <c r="S166" s="15">
        <v>5.44</v>
      </c>
      <c r="U166" s="15">
        <v>241.33099999999999</v>
      </c>
      <c r="V166" s="15">
        <v>7100</v>
      </c>
    </row>
    <row r="167" spans="2:22" x14ac:dyDescent="0.25">
      <c r="B167" s="15" t="s">
        <v>136</v>
      </c>
      <c r="C167" s="15" t="s">
        <v>207</v>
      </c>
      <c r="D167" s="15" t="s">
        <v>235</v>
      </c>
      <c r="E167" s="15">
        <v>2022</v>
      </c>
      <c r="F167" s="15" t="s">
        <v>162</v>
      </c>
      <c r="G167" s="15" t="s">
        <v>133</v>
      </c>
      <c r="H167" s="15" t="s">
        <v>136</v>
      </c>
      <c r="I167" s="15" t="s">
        <v>139</v>
      </c>
      <c r="J167" s="15" t="s">
        <v>141</v>
      </c>
      <c r="K167" s="15" t="s">
        <v>199</v>
      </c>
      <c r="L167" s="15" t="s">
        <v>202</v>
      </c>
      <c r="M167" s="15">
        <v>0.58099999999999996</v>
      </c>
      <c r="N167" s="15">
        <v>0.64200000000000002</v>
      </c>
      <c r="O167" s="15">
        <v>8.0000000000000002E-3</v>
      </c>
      <c r="P167" s="15">
        <v>0.39600000000000002</v>
      </c>
      <c r="Q167" s="15">
        <v>0.19400000000000001</v>
      </c>
      <c r="R167" s="15">
        <v>0.73899999999999999</v>
      </c>
      <c r="S167" s="15">
        <v>14.839</v>
      </c>
      <c r="U167" s="15">
        <v>409.08699999999999</v>
      </c>
      <c r="V167" s="15">
        <v>6900</v>
      </c>
    </row>
    <row r="168" spans="2:22" x14ac:dyDescent="0.25">
      <c r="B168" s="15" t="s">
        <v>136</v>
      </c>
      <c r="C168" s="15" t="s">
        <v>207</v>
      </c>
      <c r="D168" s="15" t="s">
        <v>235</v>
      </c>
      <c r="E168" s="15">
        <v>2022</v>
      </c>
      <c r="F168" s="15" t="s">
        <v>162</v>
      </c>
      <c r="G168" s="15" t="s">
        <v>133</v>
      </c>
      <c r="H168" s="15" t="s">
        <v>136</v>
      </c>
      <c r="I168" s="15" t="s">
        <v>139</v>
      </c>
      <c r="J168" s="15" t="s">
        <v>141</v>
      </c>
      <c r="K168" s="15" t="s">
        <v>199</v>
      </c>
      <c r="L168" s="15" t="s">
        <v>203</v>
      </c>
      <c r="M168" s="15">
        <v>0.25700000000000001</v>
      </c>
      <c r="N168" s="15">
        <v>0.50900000000000001</v>
      </c>
      <c r="O168" s="15">
        <v>6.0000000000000001E-3</v>
      </c>
      <c r="P168" s="15">
        <v>0.153</v>
      </c>
      <c r="Q168" s="15">
        <v>5.8999999999999997E-2</v>
      </c>
      <c r="R168" s="15">
        <v>0.307</v>
      </c>
      <c r="S168" s="15">
        <v>19.738</v>
      </c>
      <c r="U168" s="15">
        <v>514.14</v>
      </c>
      <c r="V168" s="15">
        <v>6810</v>
      </c>
    </row>
    <row r="169" spans="2:22" x14ac:dyDescent="0.25">
      <c r="B169" s="15" t="s">
        <v>136</v>
      </c>
      <c r="C169" s="15" t="s">
        <v>207</v>
      </c>
      <c r="D169" s="15" t="s">
        <v>235</v>
      </c>
      <c r="E169" s="15">
        <v>2022</v>
      </c>
      <c r="F169" s="15" t="s">
        <v>162</v>
      </c>
      <c r="G169" s="15" t="s">
        <v>133</v>
      </c>
      <c r="H169" s="15" t="s">
        <v>136</v>
      </c>
      <c r="I169" s="15" t="s">
        <v>139</v>
      </c>
      <c r="J169" s="15" t="s">
        <v>141</v>
      </c>
      <c r="K169" s="15" t="s">
        <v>199</v>
      </c>
      <c r="L169" s="15" t="s">
        <v>204</v>
      </c>
      <c r="M169" s="15">
        <v>0.21199999999999999</v>
      </c>
      <c r="N169" s="15">
        <v>0.58799999999999997</v>
      </c>
      <c r="O169" s="15">
        <v>7.0000000000000001E-3</v>
      </c>
      <c r="P169" s="15">
        <v>8.6999999999999994E-2</v>
      </c>
      <c r="Q169" s="15">
        <v>0</v>
      </c>
      <c r="R169" s="15">
        <v>0.24399999999999999</v>
      </c>
      <c r="S169" s="15">
        <v>25.686</v>
      </c>
      <c r="U169" s="15">
        <v>662.82299999999998</v>
      </c>
      <c r="V169" s="15">
        <v>6700</v>
      </c>
    </row>
    <row r="170" spans="2:22" x14ac:dyDescent="0.25">
      <c r="B170" s="15" t="s">
        <v>136</v>
      </c>
      <c r="C170" s="15" t="s">
        <v>207</v>
      </c>
      <c r="D170" s="15" t="s">
        <v>235</v>
      </c>
      <c r="E170" s="15">
        <v>2022</v>
      </c>
      <c r="F170" s="15" t="s">
        <v>162</v>
      </c>
      <c r="G170" s="15" t="s">
        <v>133</v>
      </c>
      <c r="H170" s="15" t="s">
        <v>136</v>
      </c>
      <c r="I170" s="15" t="s">
        <v>139</v>
      </c>
      <c r="J170" s="15" t="s">
        <v>141</v>
      </c>
      <c r="K170" s="15" t="s">
        <v>199</v>
      </c>
      <c r="L170" s="15" t="s">
        <v>205</v>
      </c>
      <c r="M170" s="15">
        <v>1.6519999999999999</v>
      </c>
      <c r="N170" s="15">
        <v>1.4139999999999999</v>
      </c>
      <c r="O170" s="15">
        <v>1.7000000000000001E-2</v>
      </c>
      <c r="P170" s="15">
        <v>1.3069999999999999</v>
      </c>
      <c r="Q170" s="15">
        <v>0.65200000000000002</v>
      </c>
      <c r="R170" s="15">
        <v>2.2749999999999999</v>
      </c>
      <c r="S170" s="15">
        <v>9.83</v>
      </c>
      <c r="U170" s="15">
        <v>277.76</v>
      </c>
      <c r="V170" s="15">
        <v>7080</v>
      </c>
    </row>
    <row r="171" spans="2:22" x14ac:dyDescent="0.25">
      <c r="B171" s="15" t="s">
        <v>136</v>
      </c>
      <c r="C171" s="15" t="s">
        <v>207</v>
      </c>
      <c r="D171" s="15" t="s">
        <v>236</v>
      </c>
      <c r="E171" s="15">
        <v>2022</v>
      </c>
      <c r="F171" s="15" t="s">
        <v>162</v>
      </c>
      <c r="G171" s="15" t="s">
        <v>133</v>
      </c>
      <c r="H171" s="15" t="s">
        <v>136</v>
      </c>
      <c r="I171" s="15" t="s">
        <v>139</v>
      </c>
      <c r="J171" s="15" t="s">
        <v>141</v>
      </c>
      <c r="K171" s="15" t="s">
        <v>199</v>
      </c>
      <c r="L171" s="15" t="s">
        <v>200</v>
      </c>
      <c r="M171" s="15">
        <v>3.3290000000000002</v>
      </c>
      <c r="N171" s="15">
        <v>2.9550000000000001</v>
      </c>
      <c r="O171" s="15">
        <v>3.7999999999999999E-2</v>
      </c>
      <c r="P171" s="15">
        <v>2.74</v>
      </c>
      <c r="Q171" s="15">
        <v>1.0649999999999999</v>
      </c>
      <c r="R171" s="15">
        <v>4.8310000000000004</v>
      </c>
      <c r="S171" s="15">
        <v>1.2230000000000001</v>
      </c>
      <c r="U171" s="15">
        <v>135.74299999999999</v>
      </c>
      <c r="V171" s="15">
        <v>6020</v>
      </c>
    </row>
    <row r="172" spans="2:22" x14ac:dyDescent="0.25">
      <c r="B172" s="15" t="s">
        <v>136</v>
      </c>
      <c r="C172" s="15" t="s">
        <v>207</v>
      </c>
      <c r="D172" s="15" t="s">
        <v>236</v>
      </c>
      <c r="E172" s="15">
        <v>2022</v>
      </c>
      <c r="F172" s="15" t="s">
        <v>162</v>
      </c>
      <c r="G172" s="15" t="s">
        <v>133</v>
      </c>
      <c r="H172" s="15" t="s">
        <v>136</v>
      </c>
      <c r="I172" s="15" t="s">
        <v>139</v>
      </c>
      <c r="J172" s="15" t="s">
        <v>141</v>
      </c>
      <c r="K172" s="15" t="s">
        <v>199</v>
      </c>
      <c r="L172" s="15" t="s">
        <v>201</v>
      </c>
      <c r="M172" s="15">
        <v>2.6560000000000001</v>
      </c>
      <c r="N172" s="15">
        <v>2.0630000000000002</v>
      </c>
      <c r="O172" s="15">
        <v>2.4E-2</v>
      </c>
      <c r="P172" s="15">
        <v>2.2280000000000002</v>
      </c>
      <c r="Q172" s="15">
        <v>1.1599999999999999</v>
      </c>
      <c r="R172" s="15">
        <v>3.6619999999999999</v>
      </c>
      <c r="S172" s="15">
        <v>5.6870000000000003</v>
      </c>
      <c r="U172" s="15">
        <v>218.68700000000001</v>
      </c>
      <c r="V172" s="15">
        <v>7090</v>
      </c>
    </row>
    <row r="173" spans="2:22" x14ac:dyDescent="0.25">
      <c r="B173" s="15" t="s">
        <v>136</v>
      </c>
      <c r="C173" s="15" t="s">
        <v>207</v>
      </c>
      <c r="D173" s="15" t="s">
        <v>236</v>
      </c>
      <c r="E173" s="15">
        <v>2022</v>
      </c>
      <c r="F173" s="15" t="s">
        <v>162</v>
      </c>
      <c r="G173" s="15" t="s">
        <v>133</v>
      </c>
      <c r="H173" s="15" t="s">
        <v>136</v>
      </c>
      <c r="I173" s="15" t="s">
        <v>139</v>
      </c>
      <c r="J173" s="15" t="s">
        <v>141</v>
      </c>
      <c r="K173" s="15" t="s">
        <v>199</v>
      </c>
      <c r="L173" s="15" t="s">
        <v>202</v>
      </c>
      <c r="M173" s="15">
        <v>0.52700000000000002</v>
      </c>
      <c r="N173" s="15">
        <v>0.55700000000000005</v>
      </c>
      <c r="O173" s="15">
        <v>7.0000000000000001E-3</v>
      </c>
      <c r="P173" s="15">
        <v>0.373</v>
      </c>
      <c r="Q173" s="15">
        <v>0.182</v>
      </c>
      <c r="R173" s="15">
        <v>0.67900000000000005</v>
      </c>
      <c r="S173" s="15">
        <v>15.144</v>
      </c>
      <c r="U173" s="15">
        <v>400.53100000000001</v>
      </c>
      <c r="V173" s="15">
        <v>6900</v>
      </c>
    </row>
    <row r="174" spans="2:22" x14ac:dyDescent="0.25">
      <c r="B174" s="15" t="s">
        <v>136</v>
      </c>
      <c r="C174" s="15" t="s">
        <v>207</v>
      </c>
      <c r="D174" s="15" t="s">
        <v>236</v>
      </c>
      <c r="E174" s="15">
        <v>2022</v>
      </c>
      <c r="F174" s="15" t="s">
        <v>162</v>
      </c>
      <c r="G174" s="15" t="s">
        <v>133</v>
      </c>
      <c r="H174" s="15" t="s">
        <v>136</v>
      </c>
      <c r="I174" s="15" t="s">
        <v>139</v>
      </c>
      <c r="J174" s="15" t="s">
        <v>141</v>
      </c>
      <c r="K174" s="15" t="s">
        <v>199</v>
      </c>
      <c r="L174" s="15" t="s">
        <v>203</v>
      </c>
      <c r="M174" s="15">
        <v>0.222</v>
      </c>
      <c r="N174" s="15">
        <v>0.47099999999999997</v>
      </c>
      <c r="O174" s="15">
        <v>6.0000000000000001E-3</v>
      </c>
      <c r="P174" s="15">
        <v>0.13300000000000001</v>
      </c>
      <c r="Q174" s="15">
        <v>5.0999999999999997E-2</v>
      </c>
      <c r="R174" s="15">
        <v>0.26700000000000002</v>
      </c>
      <c r="S174" s="15">
        <v>20.145</v>
      </c>
      <c r="U174" s="15">
        <v>515.41600000000005</v>
      </c>
      <c r="V174" s="15">
        <v>6810</v>
      </c>
    </row>
    <row r="175" spans="2:22" x14ac:dyDescent="0.25">
      <c r="B175" s="15" t="s">
        <v>136</v>
      </c>
      <c r="C175" s="15" t="s">
        <v>207</v>
      </c>
      <c r="D175" s="15" t="s">
        <v>236</v>
      </c>
      <c r="E175" s="15">
        <v>2022</v>
      </c>
      <c r="F175" s="15" t="s">
        <v>162</v>
      </c>
      <c r="G175" s="15" t="s">
        <v>133</v>
      </c>
      <c r="H175" s="15" t="s">
        <v>136</v>
      </c>
      <c r="I175" s="15" t="s">
        <v>139</v>
      </c>
      <c r="J175" s="15" t="s">
        <v>141</v>
      </c>
      <c r="K175" s="15" t="s">
        <v>199</v>
      </c>
      <c r="L175" s="15" t="s">
        <v>204</v>
      </c>
      <c r="M175" s="15">
        <v>0.18</v>
      </c>
      <c r="N175" s="15">
        <v>0.51800000000000002</v>
      </c>
      <c r="O175" s="15">
        <v>6.0000000000000001E-3</v>
      </c>
      <c r="P175" s="15">
        <v>7.0000000000000007E-2</v>
      </c>
      <c r="Q175" s="15">
        <v>0</v>
      </c>
      <c r="R175" s="15">
        <v>0.21199999999999999</v>
      </c>
      <c r="S175" s="15">
        <v>26.251000000000001</v>
      </c>
      <c r="U175" s="15">
        <v>673.71299999999997</v>
      </c>
      <c r="V175" s="15">
        <v>6700</v>
      </c>
    </row>
    <row r="176" spans="2:22" x14ac:dyDescent="0.25">
      <c r="B176" s="15" t="s">
        <v>136</v>
      </c>
      <c r="C176" s="15" t="s">
        <v>207</v>
      </c>
      <c r="D176" s="15" t="s">
        <v>236</v>
      </c>
      <c r="E176" s="15">
        <v>2022</v>
      </c>
      <c r="F176" s="15" t="s">
        <v>162</v>
      </c>
      <c r="G176" s="15" t="s">
        <v>133</v>
      </c>
      <c r="H176" s="15" t="s">
        <v>136</v>
      </c>
      <c r="I176" s="15" t="s">
        <v>139</v>
      </c>
      <c r="J176" s="15" t="s">
        <v>141</v>
      </c>
      <c r="K176" s="15" t="s">
        <v>199</v>
      </c>
      <c r="L176" s="15" t="s">
        <v>205</v>
      </c>
      <c r="M176" s="15">
        <v>1.613</v>
      </c>
      <c r="N176" s="15">
        <v>1.349</v>
      </c>
      <c r="O176" s="15">
        <v>1.6E-2</v>
      </c>
      <c r="P176" s="15">
        <v>1.2809999999999999</v>
      </c>
      <c r="Q176" s="15">
        <v>0.64700000000000002</v>
      </c>
      <c r="R176" s="15">
        <v>2.1949999999999998</v>
      </c>
      <c r="S176" s="15">
        <v>9.9990000000000006</v>
      </c>
      <c r="U176" s="15">
        <v>255.75899999999999</v>
      </c>
      <c r="V176" s="15">
        <v>7080</v>
      </c>
    </row>
    <row r="177" spans="2:22" x14ac:dyDescent="0.25">
      <c r="B177" s="15" t="s">
        <v>136</v>
      </c>
      <c r="C177" s="15" t="s">
        <v>207</v>
      </c>
      <c r="D177" s="15" t="s">
        <v>237</v>
      </c>
      <c r="E177" s="15">
        <v>2022</v>
      </c>
      <c r="F177" s="15" t="s">
        <v>162</v>
      </c>
      <c r="G177" s="15" t="s">
        <v>133</v>
      </c>
      <c r="H177" s="15" t="s">
        <v>136</v>
      </c>
      <c r="I177" s="15" t="s">
        <v>139</v>
      </c>
      <c r="J177" s="15" t="s">
        <v>141</v>
      </c>
      <c r="K177" s="15" t="s">
        <v>199</v>
      </c>
      <c r="L177" s="15" t="s">
        <v>200</v>
      </c>
      <c r="M177" s="15">
        <v>3.4329999999999998</v>
      </c>
      <c r="N177" s="15">
        <v>3.0179999999999998</v>
      </c>
      <c r="O177" s="15">
        <v>3.9E-2</v>
      </c>
      <c r="P177" s="15">
        <v>2.8610000000000002</v>
      </c>
      <c r="Q177" s="15">
        <v>1.1459999999999999</v>
      </c>
      <c r="R177" s="15">
        <v>4.9630000000000001</v>
      </c>
      <c r="S177" s="15">
        <v>1.2230000000000001</v>
      </c>
      <c r="U177" s="15">
        <v>135.739</v>
      </c>
      <c r="V177" s="15">
        <v>6020</v>
      </c>
    </row>
    <row r="178" spans="2:22" x14ac:dyDescent="0.25">
      <c r="B178" s="15" t="s">
        <v>136</v>
      </c>
      <c r="C178" s="15" t="s">
        <v>207</v>
      </c>
      <c r="D178" s="15" t="s">
        <v>237</v>
      </c>
      <c r="E178" s="15">
        <v>2022</v>
      </c>
      <c r="F178" s="15" t="s">
        <v>162</v>
      </c>
      <c r="G178" s="15" t="s">
        <v>133</v>
      </c>
      <c r="H178" s="15" t="s">
        <v>136</v>
      </c>
      <c r="I178" s="15" t="s">
        <v>139</v>
      </c>
      <c r="J178" s="15" t="s">
        <v>141</v>
      </c>
      <c r="K178" s="15" t="s">
        <v>199</v>
      </c>
      <c r="L178" s="15" t="s">
        <v>201</v>
      </c>
      <c r="M178" s="15">
        <v>2.7290000000000001</v>
      </c>
      <c r="N178" s="15">
        <v>2.1509999999999998</v>
      </c>
      <c r="O178" s="15">
        <v>2.5999999999999999E-2</v>
      </c>
      <c r="P178" s="15">
        <v>2.2850000000000001</v>
      </c>
      <c r="Q178" s="15">
        <v>1.165</v>
      </c>
      <c r="R178" s="15">
        <v>3.7530000000000001</v>
      </c>
      <c r="S178" s="15">
        <v>5.6870000000000003</v>
      </c>
      <c r="U178" s="15">
        <v>218.672</v>
      </c>
      <c r="V178" s="15">
        <v>7100</v>
      </c>
    </row>
    <row r="179" spans="2:22" x14ac:dyDescent="0.25">
      <c r="B179" s="15" t="s">
        <v>136</v>
      </c>
      <c r="C179" s="15" t="s">
        <v>207</v>
      </c>
      <c r="D179" s="15" t="s">
        <v>237</v>
      </c>
      <c r="E179" s="15">
        <v>2022</v>
      </c>
      <c r="F179" s="15" t="s">
        <v>162</v>
      </c>
      <c r="G179" s="15" t="s">
        <v>133</v>
      </c>
      <c r="H179" s="15" t="s">
        <v>136</v>
      </c>
      <c r="I179" s="15" t="s">
        <v>139</v>
      </c>
      <c r="J179" s="15" t="s">
        <v>141</v>
      </c>
      <c r="K179" s="15" t="s">
        <v>199</v>
      </c>
      <c r="L179" s="15" t="s">
        <v>202</v>
      </c>
      <c r="M179" s="15">
        <v>0.53100000000000003</v>
      </c>
      <c r="N179" s="15">
        <v>0.621</v>
      </c>
      <c r="O179" s="15">
        <v>7.0000000000000001E-3</v>
      </c>
      <c r="P179" s="15">
        <v>0.35899999999999999</v>
      </c>
      <c r="Q179" s="15">
        <v>0.17699999999999999</v>
      </c>
      <c r="R179" s="15">
        <v>0.67500000000000004</v>
      </c>
      <c r="S179" s="15">
        <v>15.144</v>
      </c>
      <c r="U179" s="15">
        <v>400.52100000000002</v>
      </c>
      <c r="V179" s="15">
        <v>6900</v>
      </c>
    </row>
    <row r="180" spans="2:22" x14ac:dyDescent="0.25">
      <c r="B180" s="15" t="s">
        <v>136</v>
      </c>
      <c r="C180" s="15" t="s">
        <v>207</v>
      </c>
      <c r="D180" s="15" t="s">
        <v>237</v>
      </c>
      <c r="E180" s="15">
        <v>2022</v>
      </c>
      <c r="F180" s="15" t="s">
        <v>162</v>
      </c>
      <c r="G180" s="15" t="s">
        <v>133</v>
      </c>
      <c r="H180" s="15" t="s">
        <v>136</v>
      </c>
      <c r="I180" s="15" t="s">
        <v>139</v>
      </c>
      <c r="J180" s="15" t="s">
        <v>141</v>
      </c>
      <c r="K180" s="15" t="s">
        <v>199</v>
      </c>
      <c r="L180" s="15" t="s">
        <v>203</v>
      </c>
      <c r="M180" s="15">
        <v>0.216</v>
      </c>
      <c r="N180" s="15">
        <v>0.52200000000000002</v>
      </c>
      <c r="O180" s="15">
        <v>6.0000000000000001E-3</v>
      </c>
      <c r="P180" s="15">
        <v>0.122</v>
      </c>
      <c r="Q180" s="15">
        <v>4.3999999999999997E-2</v>
      </c>
      <c r="R180" s="15">
        <v>0.247</v>
      </c>
      <c r="S180" s="15">
        <v>20.145</v>
      </c>
      <c r="U180" s="15">
        <v>515.41300000000001</v>
      </c>
      <c r="V180" s="15">
        <v>6810</v>
      </c>
    </row>
    <row r="181" spans="2:22" x14ac:dyDescent="0.25">
      <c r="B181" s="15" t="s">
        <v>136</v>
      </c>
      <c r="C181" s="15" t="s">
        <v>207</v>
      </c>
      <c r="D181" s="15" t="s">
        <v>237</v>
      </c>
      <c r="E181" s="15">
        <v>2022</v>
      </c>
      <c r="F181" s="15" t="s">
        <v>162</v>
      </c>
      <c r="G181" s="15" t="s">
        <v>133</v>
      </c>
      <c r="H181" s="15" t="s">
        <v>136</v>
      </c>
      <c r="I181" s="15" t="s">
        <v>139</v>
      </c>
      <c r="J181" s="15" t="s">
        <v>141</v>
      </c>
      <c r="K181" s="15" t="s">
        <v>199</v>
      </c>
      <c r="L181" s="15" t="s">
        <v>204</v>
      </c>
      <c r="M181" s="15">
        <v>0.17199999999999999</v>
      </c>
      <c r="N181" s="15">
        <v>0.56299999999999994</v>
      </c>
      <c r="O181" s="15">
        <v>7.0000000000000001E-3</v>
      </c>
      <c r="P181" s="15">
        <v>0.06</v>
      </c>
      <c r="Q181" s="15">
        <v>0</v>
      </c>
      <c r="R181" s="15">
        <v>0.193</v>
      </c>
      <c r="S181" s="15">
        <v>26.251000000000001</v>
      </c>
      <c r="U181" s="15">
        <v>673.67499999999995</v>
      </c>
      <c r="V181" s="15">
        <v>6700</v>
      </c>
    </row>
    <row r="182" spans="2:22" x14ac:dyDescent="0.25">
      <c r="B182" s="15" t="s">
        <v>136</v>
      </c>
      <c r="C182" s="15" t="s">
        <v>207</v>
      </c>
      <c r="D182" s="15" t="s">
        <v>237</v>
      </c>
      <c r="E182" s="15">
        <v>2022</v>
      </c>
      <c r="F182" s="15" t="s">
        <v>162</v>
      </c>
      <c r="G182" s="15" t="s">
        <v>133</v>
      </c>
      <c r="H182" s="15" t="s">
        <v>136</v>
      </c>
      <c r="I182" s="15" t="s">
        <v>139</v>
      </c>
      <c r="J182" s="15" t="s">
        <v>141</v>
      </c>
      <c r="K182" s="15" t="s">
        <v>199</v>
      </c>
      <c r="L182" s="15" t="s">
        <v>205</v>
      </c>
      <c r="M182" s="15">
        <v>1.6719999999999999</v>
      </c>
      <c r="N182" s="15">
        <v>1.4490000000000001</v>
      </c>
      <c r="O182" s="15">
        <v>1.7000000000000001E-2</v>
      </c>
      <c r="P182" s="15">
        <v>1.3069999999999999</v>
      </c>
      <c r="Q182" s="15">
        <v>0.65800000000000003</v>
      </c>
      <c r="R182" s="15">
        <v>2.282</v>
      </c>
      <c r="S182" s="15">
        <v>9.9990000000000006</v>
      </c>
      <c r="U182" s="15">
        <v>255.75299999999999</v>
      </c>
      <c r="V182" s="15">
        <v>7080</v>
      </c>
    </row>
    <row r="183" spans="2:22" x14ac:dyDescent="0.25">
      <c r="B183" s="15" t="s">
        <v>136</v>
      </c>
      <c r="C183" s="15" t="s">
        <v>207</v>
      </c>
      <c r="D183" s="15" t="s">
        <v>238</v>
      </c>
      <c r="E183" s="15">
        <v>2022</v>
      </c>
      <c r="F183" s="15" t="s">
        <v>162</v>
      </c>
      <c r="G183" s="15" t="s">
        <v>133</v>
      </c>
      <c r="H183" s="15" t="s">
        <v>136</v>
      </c>
      <c r="I183" s="15" t="s">
        <v>139</v>
      </c>
      <c r="J183" s="15" t="s">
        <v>141</v>
      </c>
      <c r="K183" s="15" t="s">
        <v>199</v>
      </c>
      <c r="L183" s="15" t="s">
        <v>200</v>
      </c>
      <c r="M183" s="15">
        <v>3.7149999999999999</v>
      </c>
      <c r="N183" s="15">
        <v>3.1440000000000001</v>
      </c>
      <c r="O183" s="15">
        <v>4.1000000000000002E-2</v>
      </c>
      <c r="P183" s="15">
        <v>3.15</v>
      </c>
      <c r="Q183" s="15">
        <v>1.3169999999999999</v>
      </c>
      <c r="R183" s="15">
        <v>5.3659999999999997</v>
      </c>
      <c r="S183" s="15">
        <v>0.88100000000000001</v>
      </c>
      <c r="U183" s="15">
        <v>76.680999999999997</v>
      </c>
      <c r="V183" s="15">
        <v>6020</v>
      </c>
    </row>
    <row r="184" spans="2:22" x14ac:dyDescent="0.25">
      <c r="B184" s="15" t="s">
        <v>136</v>
      </c>
      <c r="C184" s="15" t="s">
        <v>207</v>
      </c>
      <c r="D184" s="15" t="s">
        <v>238</v>
      </c>
      <c r="E184" s="15">
        <v>2022</v>
      </c>
      <c r="F184" s="15" t="s">
        <v>162</v>
      </c>
      <c r="G184" s="15" t="s">
        <v>133</v>
      </c>
      <c r="H184" s="15" t="s">
        <v>136</v>
      </c>
      <c r="I184" s="15" t="s">
        <v>139</v>
      </c>
      <c r="J184" s="15" t="s">
        <v>141</v>
      </c>
      <c r="K184" s="15" t="s">
        <v>199</v>
      </c>
      <c r="L184" s="15" t="s">
        <v>201</v>
      </c>
      <c r="M184" s="15">
        <v>2.9260000000000002</v>
      </c>
      <c r="N184" s="15">
        <v>2.262</v>
      </c>
      <c r="O184" s="15">
        <v>2.7E-2</v>
      </c>
      <c r="P184" s="15">
        <v>2.4409999999999998</v>
      </c>
      <c r="Q184" s="15">
        <v>1.298</v>
      </c>
      <c r="R184" s="15">
        <v>4.016</v>
      </c>
      <c r="S184" s="15">
        <v>5.6479999999999997</v>
      </c>
      <c r="U184" s="15">
        <v>168.52199999999999</v>
      </c>
      <c r="V184" s="15">
        <v>7100</v>
      </c>
    </row>
    <row r="185" spans="2:22" x14ac:dyDescent="0.25">
      <c r="B185" s="15" t="s">
        <v>136</v>
      </c>
      <c r="C185" s="15" t="s">
        <v>207</v>
      </c>
      <c r="D185" s="15" t="s">
        <v>238</v>
      </c>
      <c r="E185" s="15">
        <v>2022</v>
      </c>
      <c r="F185" s="15" t="s">
        <v>162</v>
      </c>
      <c r="G185" s="15" t="s">
        <v>133</v>
      </c>
      <c r="H185" s="15" t="s">
        <v>136</v>
      </c>
      <c r="I185" s="15" t="s">
        <v>139</v>
      </c>
      <c r="J185" s="15" t="s">
        <v>141</v>
      </c>
      <c r="K185" s="15" t="s">
        <v>199</v>
      </c>
      <c r="L185" s="15" t="s">
        <v>202</v>
      </c>
      <c r="M185" s="15">
        <v>0.55700000000000005</v>
      </c>
      <c r="N185" s="15">
        <v>0.64100000000000001</v>
      </c>
      <c r="O185" s="15">
        <v>8.0000000000000002E-3</v>
      </c>
      <c r="P185" s="15">
        <v>0.378</v>
      </c>
      <c r="Q185" s="15">
        <v>0.184</v>
      </c>
      <c r="R185" s="15">
        <v>0.71199999999999997</v>
      </c>
      <c r="S185" s="15">
        <v>15.260999999999999</v>
      </c>
      <c r="U185" s="15">
        <v>363.07100000000003</v>
      </c>
      <c r="V185" s="15">
        <v>6900</v>
      </c>
    </row>
    <row r="186" spans="2:22" x14ac:dyDescent="0.25">
      <c r="B186" s="15" t="s">
        <v>136</v>
      </c>
      <c r="C186" s="15" t="s">
        <v>207</v>
      </c>
      <c r="D186" s="15" t="s">
        <v>238</v>
      </c>
      <c r="E186" s="15">
        <v>2022</v>
      </c>
      <c r="F186" s="15" t="s">
        <v>162</v>
      </c>
      <c r="G186" s="15" t="s">
        <v>133</v>
      </c>
      <c r="H186" s="15" t="s">
        <v>136</v>
      </c>
      <c r="I186" s="15" t="s">
        <v>139</v>
      </c>
      <c r="J186" s="15" t="s">
        <v>141</v>
      </c>
      <c r="K186" s="15" t="s">
        <v>199</v>
      </c>
      <c r="L186" s="15" t="s">
        <v>203</v>
      </c>
      <c r="M186" s="15">
        <v>0.21099999999999999</v>
      </c>
      <c r="N186" s="15">
        <v>0.47199999999999998</v>
      </c>
      <c r="O186" s="15">
        <v>6.0000000000000001E-3</v>
      </c>
      <c r="P186" s="15">
        <v>0.11600000000000001</v>
      </c>
      <c r="Q186" s="15">
        <v>4.1000000000000002E-2</v>
      </c>
      <c r="R186" s="15">
        <v>0.246</v>
      </c>
      <c r="S186" s="15">
        <v>20.367000000000001</v>
      </c>
      <c r="U186" s="15">
        <v>486.89800000000002</v>
      </c>
      <c r="V186" s="15">
        <v>6810</v>
      </c>
    </row>
    <row r="187" spans="2:22" x14ac:dyDescent="0.25">
      <c r="B187" s="15" t="s">
        <v>136</v>
      </c>
      <c r="C187" s="15" t="s">
        <v>207</v>
      </c>
      <c r="D187" s="15" t="s">
        <v>238</v>
      </c>
      <c r="E187" s="15">
        <v>2022</v>
      </c>
      <c r="F187" s="15" t="s">
        <v>162</v>
      </c>
      <c r="G187" s="15" t="s">
        <v>133</v>
      </c>
      <c r="H187" s="15" t="s">
        <v>136</v>
      </c>
      <c r="I187" s="15" t="s">
        <v>139</v>
      </c>
      <c r="J187" s="15" t="s">
        <v>141</v>
      </c>
      <c r="K187" s="15" t="s">
        <v>199</v>
      </c>
      <c r="L187" s="15" t="s">
        <v>204</v>
      </c>
      <c r="M187" s="15">
        <v>0.16700000000000001</v>
      </c>
      <c r="N187" s="15">
        <v>0.53500000000000003</v>
      </c>
      <c r="O187" s="15">
        <v>7.0000000000000001E-3</v>
      </c>
      <c r="P187" s="15">
        <v>5.1999999999999998E-2</v>
      </c>
      <c r="Q187" s="15">
        <v>0</v>
      </c>
      <c r="R187" s="15">
        <v>0.18099999999999999</v>
      </c>
      <c r="S187" s="15">
        <v>26.623000000000001</v>
      </c>
      <c r="U187" s="15">
        <v>641.06299999999999</v>
      </c>
      <c r="V187" s="15">
        <v>6700</v>
      </c>
    </row>
    <row r="188" spans="2:22" x14ac:dyDescent="0.25">
      <c r="B188" s="15" t="s">
        <v>136</v>
      </c>
      <c r="C188" s="15" t="s">
        <v>207</v>
      </c>
      <c r="D188" s="15" t="s">
        <v>238</v>
      </c>
      <c r="E188" s="15">
        <v>2022</v>
      </c>
      <c r="F188" s="15" t="s">
        <v>162</v>
      </c>
      <c r="G188" s="15" t="s">
        <v>133</v>
      </c>
      <c r="H188" s="15" t="s">
        <v>136</v>
      </c>
      <c r="I188" s="15" t="s">
        <v>139</v>
      </c>
      <c r="J188" s="15" t="s">
        <v>141</v>
      </c>
      <c r="K188" s="15" t="s">
        <v>199</v>
      </c>
      <c r="L188" s="15" t="s">
        <v>205</v>
      </c>
      <c r="M188" s="15">
        <v>1.794</v>
      </c>
      <c r="N188" s="15">
        <v>1.544</v>
      </c>
      <c r="O188" s="15">
        <v>1.7999999999999999E-2</v>
      </c>
      <c r="P188" s="15">
        <v>1.4139999999999999</v>
      </c>
      <c r="Q188" s="15">
        <v>0.71599999999999997</v>
      </c>
      <c r="R188" s="15">
        <v>2.4340000000000002</v>
      </c>
      <c r="S188" s="15">
        <v>9.9459999999999997</v>
      </c>
      <c r="U188" s="15">
        <v>211.47200000000001</v>
      </c>
      <c r="V188" s="15">
        <v>7070</v>
      </c>
    </row>
    <row r="189" spans="2:22" x14ac:dyDescent="0.25">
      <c r="B189" s="15" t="s">
        <v>136</v>
      </c>
      <c r="C189" s="15" t="s">
        <v>207</v>
      </c>
      <c r="D189" s="15" t="s">
        <v>239</v>
      </c>
      <c r="E189" s="15">
        <v>2022</v>
      </c>
      <c r="F189" s="15" t="s">
        <v>162</v>
      </c>
      <c r="G189" s="15" t="s">
        <v>133</v>
      </c>
      <c r="H189" s="15" t="s">
        <v>136</v>
      </c>
      <c r="I189" s="15" t="s">
        <v>139</v>
      </c>
      <c r="J189" s="15" t="s">
        <v>141</v>
      </c>
      <c r="K189" s="15" t="s">
        <v>199</v>
      </c>
      <c r="L189" s="15" t="s">
        <v>200</v>
      </c>
      <c r="M189" s="15">
        <v>4.1429999999999998</v>
      </c>
      <c r="N189" s="15">
        <v>3.3439999999999999</v>
      </c>
      <c r="O189" s="15">
        <v>4.2999999999999997E-2</v>
      </c>
      <c r="P189" s="15">
        <v>3.5790000000000002</v>
      </c>
      <c r="Q189" s="15">
        <v>1.653</v>
      </c>
      <c r="R189" s="15">
        <v>5.8819999999999997</v>
      </c>
      <c r="S189" s="15">
        <v>0.88100000000000001</v>
      </c>
      <c r="U189" s="15">
        <v>76.683000000000007</v>
      </c>
      <c r="V189" s="15">
        <v>6020</v>
      </c>
    </row>
    <row r="190" spans="2:22" x14ac:dyDescent="0.25">
      <c r="B190" s="15" t="s">
        <v>136</v>
      </c>
      <c r="C190" s="15" t="s">
        <v>207</v>
      </c>
      <c r="D190" s="15" t="s">
        <v>239</v>
      </c>
      <c r="E190" s="15">
        <v>2022</v>
      </c>
      <c r="F190" s="15" t="s">
        <v>162</v>
      </c>
      <c r="G190" s="15" t="s">
        <v>133</v>
      </c>
      <c r="H190" s="15" t="s">
        <v>136</v>
      </c>
      <c r="I190" s="15" t="s">
        <v>139</v>
      </c>
      <c r="J190" s="15" t="s">
        <v>141</v>
      </c>
      <c r="K190" s="15" t="s">
        <v>199</v>
      </c>
      <c r="L190" s="15" t="s">
        <v>201</v>
      </c>
      <c r="M190" s="15">
        <v>3.27</v>
      </c>
      <c r="N190" s="15">
        <v>2.4870000000000001</v>
      </c>
      <c r="O190" s="15">
        <v>0.03</v>
      </c>
      <c r="P190" s="15">
        <v>2.7589999999999999</v>
      </c>
      <c r="Q190" s="15">
        <v>1.504</v>
      </c>
      <c r="R190" s="15">
        <v>4.4480000000000004</v>
      </c>
      <c r="S190" s="15">
        <v>5.6479999999999997</v>
      </c>
      <c r="U190" s="15">
        <v>168.55</v>
      </c>
      <c r="V190" s="15">
        <v>7100</v>
      </c>
    </row>
    <row r="191" spans="2:22" x14ac:dyDescent="0.25">
      <c r="B191" s="15" t="s">
        <v>136</v>
      </c>
      <c r="C191" s="15" t="s">
        <v>207</v>
      </c>
      <c r="D191" s="15" t="s">
        <v>239</v>
      </c>
      <c r="E191" s="15">
        <v>2022</v>
      </c>
      <c r="F191" s="15" t="s">
        <v>162</v>
      </c>
      <c r="G191" s="15" t="s">
        <v>133</v>
      </c>
      <c r="H191" s="15" t="s">
        <v>136</v>
      </c>
      <c r="I191" s="15" t="s">
        <v>139</v>
      </c>
      <c r="J191" s="15" t="s">
        <v>141</v>
      </c>
      <c r="K191" s="15" t="s">
        <v>199</v>
      </c>
      <c r="L191" s="15" t="s">
        <v>202</v>
      </c>
      <c r="M191" s="15">
        <v>0.629</v>
      </c>
      <c r="N191" s="15">
        <v>0.73599999999999999</v>
      </c>
      <c r="O191" s="15">
        <v>8.9999999999999993E-3</v>
      </c>
      <c r="P191" s="15">
        <v>0.41799999999999998</v>
      </c>
      <c r="Q191" s="15">
        <v>0.20100000000000001</v>
      </c>
      <c r="R191" s="15">
        <v>0.79100000000000004</v>
      </c>
      <c r="S191" s="15">
        <v>15.26</v>
      </c>
      <c r="U191" s="15">
        <v>363.04300000000001</v>
      </c>
      <c r="V191" s="15">
        <v>6900</v>
      </c>
    </row>
    <row r="192" spans="2:22" x14ac:dyDescent="0.25">
      <c r="B192" s="15" t="s">
        <v>136</v>
      </c>
      <c r="C192" s="15" t="s">
        <v>207</v>
      </c>
      <c r="D192" s="15" t="s">
        <v>239</v>
      </c>
      <c r="E192" s="15">
        <v>2022</v>
      </c>
      <c r="F192" s="15" t="s">
        <v>162</v>
      </c>
      <c r="G192" s="15" t="s">
        <v>133</v>
      </c>
      <c r="H192" s="15" t="s">
        <v>136</v>
      </c>
      <c r="I192" s="15" t="s">
        <v>139</v>
      </c>
      <c r="J192" s="15" t="s">
        <v>141</v>
      </c>
      <c r="K192" s="15" t="s">
        <v>199</v>
      </c>
      <c r="L192" s="15" t="s">
        <v>203</v>
      </c>
      <c r="M192" s="15">
        <v>0.222</v>
      </c>
      <c r="N192" s="15">
        <v>0.42299999999999999</v>
      </c>
      <c r="O192" s="15">
        <v>5.0000000000000001E-3</v>
      </c>
      <c r="P192" s="15">
        <v>0.11700000000000001</v>
      </c>
      <c r="Q192" s="15">
        <v>4.2999999999999997E-2</v>
      </c>
      <c r="R192" s="15">
        <v>0.253</v>
      </c>
      <c r="S192" s="15">
        <v>20.367000000000001</v>
      </c>
      <c r="U192" s="15">
        <v>486.9</v>
      </c>
      <c r="V192" s="15">
        <v>6810</v>
      </c>
    </row>
    <row r="193" spans="2:22" x14ac:dyDescent="0.25">
      <c r="B193" s="15" t="s">
        <v>136</v>
      </c>
      <c r="C193" s="15" t="s">
        <v>207</v>
      </c>
      <c r="D193" s="15" t="s">
        <v>239</v>
      </c>
      <c r="E193" s="15">
        <v>2022</v>
      </c>
      <c r="F193" s="15" t="s">
        <v>162</v>
      </c>
      <c r="G193" s="15" t="s">
        <v>133</v>
      </c>
      <c r="H193" s="15" t="s">
        <v>136</v>
      </c>
      <c r="I193" s="15" t="s">
        <v>139</v>
      </c>
      <c r="J193" s="15" t="s">
        <v>141</v>
      </c>
      <c r="K193" s="15" t="s">
        <v>199</v>
      </c>
      <c r="L193" s="15" t="s">
        <v>204</v>
      </c>
      <c r="M193" s="15">
        <v>0.17299999999999999</v>
      </c>
      <c r="N193" s="15">
        <v>0.42</v>
      </c>
      <c r="O193" s="15">
        <v>5.0000000000000001E-3</v>
      </c>
      <c r="P193" s="15">
        <v>5.3999999999999999E-2</v>
      </c>
      <c r="Q193" s="15">
        <v>0</v>
      </c>
      <c r="R193" s="15">
        <v>0.184</v>
      </c>
      <c r="S193" s="15">
        <v>26.622</v>
      </c>
      <c r="U193" s="15">
        <v>641.06500000000005</v>
      </c>
      <c r="V193" s="15">
        <v>6700</v>
      </c>
    </row>
    <row r="194" spans="2:22" x14ac:dyDescent="0.25">
      <c r="B194" s="15" t="s">
        <v>136</v>
      </c>
      <c r="C194" s="15" t="s">
        <v>207</v>
      </c>
      <c r="D194" s="15" t="s">
        <v>239</v>
      </c>
      <c r="E194" s="15">
        <v>2022</v>
      </c>
      <c r="F194" s="15" t="s">
        <v>162</v>
      </c>
      <c r="G194" s="15" t="s">
        <v>133</v>
      </c>
      <c r="H194" s="15" t="s">
        <v>136</v>
      </c>
      <c r="I194" s="15" t="s">
        <v>139</v>
      </c>
      <c r="J194" s="15" t="s">
        <v>141</v>
      </c>
      <c r="K194" s="15" t="s">
        <v>199</v>
      </c>
      <c r="L194" s="15" t="s">
        <v>205</v>
      </c>
      <c r="M194" s="15">
        <v>2.0710000000000002</v>
      </c>
      <c r="N194" s="15">
        <v>1.7929999999999999</v>
      </c>
      <c r="O194" s="15">
        <v>2.1000000000000001E-2</v>
      </c>
      <c r="P194" s="15">
        <v>1.63</v>
      </c>
      <c r="Q194" s="15">
        <v>0.83</v>
      </c>
      <c r="R194" s="15">
        <v>2.7639999999999998</v>
      </c>
      <c r="S194" s="15">
        <v>9.9459999999999997</v>
      </c>
      <c r="U194" s="15">
        <v>211.46600000000001</v>
      </c>
      <c r="V194" s="15">
        <v>7080</v>
      </c>
    </row>
    <row r="195" spans="2:22" x14ac:dyDescent="0.25">
      <c r="B195" s="15" t="s">
        <v>136</v>
      </c>
      <c r="C195" s="15" t="s">
        <v>207</v>
      </c>
      <c r="D195" s="15" t="s">
        <v>240</v>
      </c>
      <c r="E195" s="15">
        <v>2022</v>
      </c>
      <c r="F195" s="15" t="s">
        <v>162</v>
      </c>
      <c r="G195" s="15" t="s">
        <v>133</v>
      </c>
      <c r="H195" s="15" t="s">
        <v>136</v>
      </c>
      <c r="I195" s="15" t="s">
        <v>139</v>
      </c>
      <c r="J195" s="15" t="s">
        <v>141</v>
      </c>
      <c r="K195" s="15" t="s">
        <v>199</v>
      </c>
      <c r="L195" s="15" t="s">
        <v>200</v>
      </c>
      <c r="M195" s="15">
        <v>4.6429999999999998</v>
      </c>
      <c r="N195" s="15">
        <v>3.6080000000000001</v>
      </c>
      <c r="O195" s="15">
        <v>4.7E-2</v>
      </c>
      <c r="P195" s="15">
        <v>4.0270000000000001</v>
      </c>
      <c r="Q195" s="15">
        <v>1.9810000000000001</v>
      </c>
      <c r="R195" s="15">
        <v>6.47</v>
      </c>
      <c r="S195" s="15">
        <v>-8.5999999999999993E-2</v>
      </c>
      <c r="U195" s="15">
        <v>14.69</v>
      </c>
      <c r="V195" s="15">
        <v>6020</v>
      </c>
    </row>
    <row r="196" spans="2:22" x14ac:dyDescent="0.25">
      <c r="B196" s="15" t="s">
        <v>136</v>
      </c>
      <c r="C196" s="15" t="s">
        <v>207</v>
      </c>
      <c r="D196" s="15" t="s">
        <v>240</v>
      </c>
      <c r="E196" s="15">
        <v>2022</v>
      </c>
      <c r="F196" s="15" t="s">
        <v>162</v>
      </c>
      <c r="G196" s="15" t="s">
        <v>133</v>
      </c>
      <c r="H196" s="15" t="s">
        <v>136</v>
      </c>
      <c r="I196" s="15" t="s">
        <v>139</v>
      </c>
      <c r="J196" s="15" t="s">
        <v>141</v>
      </c>
      <c r="K196" s="15" t="s">
        <v>199</v>
      </c>
      <c r="L196" s="15" t="s">
        <v>201</v>
      </c>
      <c r="M196" s="15">
        <v>3.7850000000000001</v>
      </c>
      <c r="N196" s="15">
        <v>2.746</v>
      </c>
      <c r="O196" s="15">
        <v>3.3000000000000002E-2</v>
      </c>
      <c r="P196" s="15">
        <v>3.23</v>
      </c>
      <c r="Q196" s="15">
        <v>1.8120000000000001</v>
      </c>
      <c r="R196" s="15">
        <v>5.0629999999999997</v>
      </c>
      <c r="S196" s="15">
        <v>5.242</v>
      </c>
      <c r="U196" s="15">
        <v>105.09099999999999</v>
      </c>
      <c r="V196" s="15">
        <v>7100</v>
      </c>
    </row>
    <row r="197" spans="2:22" x14ac:dyDescent="0.25">
      <c r="B197" s="15" t="s">
        <v>136</v>
      </c>
      <c r="C197" s="15" t="s">
        <v>207</v>
      </c>
      <c r="D197" s="15" t="s">
        <v>240</v>
      </c>
      <c r="E197" s="15">
        <v>2022</v>
      </c>
      <c r="F197" s="15" t="s">
        <v>162</v>
      </c>
      <c r="G197" s="15" t="s">
        <v>133</v>
      </c>
      <c r="H197" s="15" t="s">
        <v>136</v>
      </c>
      <c r="I197" s="15" t="s">
        <v>139</v>
      </c>
      <c r="J197" s="15" t="s">
        <v>141</v>
      </c>
      <c r="K197" s="15" t="s">
        <v>199</v>
      </c>
      <c r="L197" s="15" t="s">
        <v>202</v>
      </c>
      <c r="M197" s="15">
        <v>0.79400000000000004</v>
      </c>
      <c r="N197" s="15">
        <v>0.89800000000000002</v>
      </c>
      <c r="O197" s="15">
        <v>1.0999999999999999E-2</v>
      </c>
      <c r="P197" s="15">
        <v>0.53200000000000003</v>
      </c>
      <c r="Q197" s="15">
        <v>0.251</v>
      </c>
      <c r="R197" s="15">
        <v>0.99099999999999999</v>
      </c>
      <c r="S197" s="15">
        <v>15.176</v>
      </c>
      <c r="U197" s="15">
        <v>303.476</v>
      </c>
      <c r="V197" s="15">
        <v>6900</v>
      </c>
    </row>
    <row r="198" spans="2:22" x14ac:dyDescent="0.25">
      <c r="B198" s="15" t="s">
        <v>136</v>
      </c>
      <c r="C198" s="15" t="s">
        <v>207</v>
      </c>
      <c r="D198" s="15" t="s">
        <v>240</v>
      </c>
      <c r="E198" s="15">
        <v>2022</v>
      </c>
      <c r="F198" s="15" t="s">
        <v>162</v>
      </c>
      <c r="G198" s="15" t="s">
        <v>133</v>
      </c>
      <c r="H198" s="15" t="s">
        <v>136</v>
      </c>
      <c r="I198" s="15" t="s">
        <v>139</v>
      </c>
      <c r="J198" s="15" t="s">
        <v>141</v>
      </c>
      <c r="K198" s="15" t="s">
        <v>199</v>
      </c>
      <c r="L198" s="15" t="s">
        <v>203</v>
      </c>
      <c r="M198" s="15">
        <v>0.27800000000000002</v>
      </c>
      <c r="N198" s="15">
        <v>0.49399999999999999</v>
      </c>
      <c r="O198" s="15">
        <v>6.0000000000000001E-3</v>
      </c>
      <c r="P198" s="15">
        <v>0.13900000000000001</v>
      </c>
      <c r="Q198" s="15">
        <v>5.5E-2</v>
      </c>
      <c r="R198" s="15">
        <v>0.3</v>
      </c>
      <c r="S198" s="15">
        <v>20.382000000000001</v>
      </c>
      <c r="U198" s="15">
        <v>427.42399999999998</v>
      </c>
      <c r="V198" s="15">
        <v>6810</v>
      </c>
    </row>
    <row r="199" spans="2:22" x14ac:dyDescent="0.25">
      <c r="B199" s="15" t="s">
        <v>136</v>
      </c>
      <c r="C199" s="15" t="s">
        <v>207</v>
      </c>
      <c r="D199" s="15" t="s">
        <v>240</v>
      </c>
      <c r="E199" s="15">
        <v>2022</v>
      </c>
      <c r="F199" s="15" t="s">
        <v>162</v>
      </c>
      <c r="G199" s="15" t="s">
        <v>133</v>
      </c>
      <c r="H199" s="15" t="s">
        <v>136</v>
      </c>
      <c r="I199" s="15" t="s">
        <v>139</v>
      </c>
      <c r="J199" s="15" t="s">
        <v>141</v>
      </c>
      <c r="K199" s="15" t="s">
        <v>199</v>
      </c>
      <c r="L199" s="15" t="s">
        <v>204</v>
      </c>
      <c r="M199" s="15">
        <v>0.215</v>
      </c>
      <c r="N199" s="15">
        <v>0.49099999999999999</v>
      </c>
      <c r="O199" s="15">
        <v>6.0000000000000001E-3</v>
      </c>
      <c r="P199" s="15">
        <v>7.0000000000000007E-2</v>
      </c>
      <c r="Q199" s="15">
        <v>0</v>
      </c>
      <c r="R199" s="15">
        <v>0.223</v>
      </c>
      <c r="S199" s="15">
        <v>26.693999999999999</v>
      </c>
      <c r="U199" s="15">
        <v>568.00900000000001</v>
      </c>
      <c r="V199" s="15">
        <v>6700</v>
      </c>
    </row>
    <row r="200" spans="2:22" x14ac:dyDescent="0.25">
      <c r="B200" s="15" t="s">
        <v>136</v>
      </c>
      <c r="C200" s="15" t="s">
        <v>207</v>
      </c>
      <c r="D200" s="15" t="s">
        <v>240</v>
      </c>
      <c r="E200" s="15">
        <v>2022</v>
      </c>
      <c r="F200" s="15" t="s">
        <v>162</v>
      </c>
      <c r="G200" s="15" t="s">
        <v>133</v>
      </c>
      <c r="H200" s="15" t="s">
        <v>136</v>
      </c>
      <c r="I200" s="15" t="s">
        <v>139</v>
      </c>
      <c r="J200" s="15" t="s">
        <v>141</v>
      </c>
      <c r="K200" s="15" t="s">
        <v>199</v>
      </c>
      <c r="L200" s="15" t="s">
        <v>205</v>
      </c>
      <c r="M200" s="15">
        <v>2.4990000000000001</v>
      </c>
      <c r="N200" s="15">
        <v>2.069</v>
      </c>
      <c r="O200" s="15">
        <v>2.5000000000000001E-2</v>
      </c>
      <c r="P200" s="15">
        <v>2.0049999999999999</v>
      </c>
      <c r="Q200" s="15">
        <v>1.054</v>
      </c>
      <c r="R200" s="15">
        <v>3.355</v>
      </c>
      <c r="S200" s="15">
        <v>9.6660000000000004</v>
      </c>
      <c r="U200" s="15">
        <v>152.12899999999999</v>
      </c>
      <c r="V200" s="15">
        <v>7070</v>
      </c>
    </row>
    <row r="201" spans="2:22" x14ac:dyDescent="0.25">
      <c r="B201" s="15" t="s">
        <v>136</v>
      </c>
      <c r="C201" s="15" t="s">
        <v>207</v>
      </c>
      <c r="D201" s="15" t="s">
        <v>241</v>
      </c>
      <c r="E201" s="15">
        <v>2022</v>
      </c>
      <c r="F201" s="15" t="s">
        <v>162</v>
      </c>
      <c r="G201" s="15" t="s">
        <v>133</v>
      </c>
      <c r="H201" s="15" t="s">
        <v>136</v>
      </c>
      <c r="I201" s="15" t="s">
        <v>139</v>
      </c>
      <c r="J201" s="15" t="s">
        <v>141</v>
      </c>
      <c r="K201" s="15" t="s">
        <v>199</v>
      </c>
      <c r="L201" s="15" t="s">
        <v>200</v>
      </c>
      <c r="M201" s="15">
        <v>5.2590000000000003</v>
      </c>
      <c r="N201" s="15">
        <v>3.9089999999999998</v>
      </c>
      <c r="O201" s="15">
        <v>0.05</v>
      </c>
      <c r="P201" s="15">
        <v>4.6219999999999999</v>
      </c>
      <c r="Q201" s="15">
        <v>2.4809999999999999</v>
      </c>
      <c r="R201" s="15">
        <v>7.2119999999999997</v>
      </c>
      <c r="S201" s="15">
        <v>-8.5999999999999993E-2</v>
      </c>
      <c r="U201" s="15">
        <v>14.69</v>
      </c>
      <c r="V201" s="15">
        <v>6020</v>
      </c>
    </row>
    <row r="202" spans="2:22" x14ac:dyDescent="0.25">
      <c r="B202" s="15" t="s">
        <v>136</v>
      </c>
      <c r="C202" s="15" t="s">
        <v>207</v>
      </c>
      <c r="D202" s="15" t="s">
        <v>241</v>
      </c>
      <c r="E202" s="15">
        <v>2022</v>
      </c>
      <c r="F202" s="15" t="s">
        <v>162</v>
      </c>
      <c r="G202" s="15" t="s">
        <v>133</v>
      </c>
      <c r="H202" s="15" t="s">
        <v>136</v>
      </c>
      <c r="I202" s="15" t="s">
        <v>139</v>
      </c>
      <c r="J202" s="15" t="s">
        <v>141</v>
      </c>
      <c r="K202" s="15" t="s">
        <v>199</v>
      </c>
      <c r="L202" s="15" t="s">
        <v>201</v>
      </c>
      <c r="M202" s="15">
        <v>4.5590000000000002</v>
      </c>
      <c r="N202" s="15">
        <v>3.2650000000000001</v>
      </c>
      <c r="O202" s="15">
        <v>3.9E-2</v>
      </c>
      <c r="P202" s="15">
        <v>3.8450000000000002</v>
      </c>
      <c r="Q202" s="15">
        <v>2.2669999999999999</v>
      </c>
      <c r="R202" s="15">
        <v>6.0490000000000004</v>
      </c>
      <c r="S202" s="15">
        <v>5.242</v>
      </c>
      <c r="U202" s="15">
        <v>105.045</v>
      </c>
      <c r="V202" s="15">
        <v>7100</v>
      </c>
    </row>
    <row r="203" spans="2:22" x14ac:dyDescent="0.25">
      <c r="B203" s="15" t="s">
        <v>136</v>
      </c>
      <c r="C203" s="15" t="s">
        <v>207</v>
      </c>
      <c r="D203" s="15" t="s">
        <v>241</v>
      </c>
      <c r="E203" s="15">
        <v>2022</v>
      </c>
      <c r="F203" s="15" t="s">
        <v>162</v>
      </c>
      <c r="G203" s="15" t="s">
        <v>133</v>
      </c>
      <c r="H203" s="15" t="s">
        <v>136</v>
      </c>
      <c r="I203" s="15" t="s">
        <v>139</v>
      </c>
      <c r="J203" s="15" t="s">
        <v>141</v>
      </c>
      <c r="K203" s="15" t="s">
        <v>199</v>
      </c>
      <c r="L203" s="15" t="s">
        <v>202</v>
      </c>
      <c r="M203" s="15">
        <v>1.1299999999999999</v>
      </c>
      <c r="N203" s="15">
        <v>1.3520000000000001</v>
      </c>
      <c r="O203" s="15">
        <v>1.6E-2</v>
      </c>
      <c r="P203" s="15">
        <v>0.71299999999999997</v>
      </c>
      <c r="Q203" s="15">
        <v>0.33800000000000002</v>
      </c>
      <c r="R203" s="15">
        <v>1.37</v>
      </c>
      <c r="S203" s="15">
        <v>15.176</v>
      </c>
      <c r="U203" s="15">
        <v>303.47000000000003</v>
      </c>
      <c r="V203" s="15">
        <v>6900</v>
      </c>
    </row>
    <row r="204" spans="2:22" x14ac:dyDescent="0.25">
      <c r="B204" s="15" t="s">
        <v>136</v>
      </c>
      <c r="C204" s="15" t="s">
        <v>207</v>
      </c>
      <c r="D204" s="15" t="s">
        <v>241</v>
      </c>
      <c r="E204" s="15">
        <v>2022</v>
      </c>
      <c r="F204" s="15" t="s">
        <v>162</v>
      </c>
      <c r="G204" s="15" t="s">
        <v>133</v>
      </c>
      <c r="H204" s="15" t="s">
        <v>136</v>
      </c>
      <c r="I204" s="15" t="s">
        <v>139</v>
      </c>
      <c r="J204" s="15" t="s">
        <v>141</v>
      </c>
      <c r="K204" s="15" t="s">
        <v>199</v>
      </c>
      <c r="L204" s="15" t="s">
        <v>203</v>
      </c>
      <c r="M204" s="15">
        <v>0.42</v>
      </c>
      <c r="N204" s="15">
        <v>0.81200000000000006</v>
      </c>
      <c r="O204" s="15">
        <v>0.01</v>
      </c>
      <c r="P204" s="15">
        <v>0.17899999999999999</v>
      </c>
      <c r="Q204" s="15">
        <v>7.4999999999999997E-2</v>
      </c>
      <c r="R204" s="15">
        <v>0.39800000000000002</v>
      </c>
      <c r="S204" s="15">
        <v>20.382000000000001</v>
      </c>
      <c r="U204" s="15">
        <v>427.40600000000001</v>
      </c>
      <c r="V204" s="15">
        <v>6810</v>
      </c>
    </row>
    <row r="205" spans="2:22" x14ac:dyDescent="0.25">
      <c r="B205" s="15" t="s">
        <v>136</v>
      </c>
      <c r="C205" s="15" t="s">
        <v>207</v>
      </c>
      <c r="D205" s="15" t="s">
        <v>241</v>
      </c>
      <c r="E205" s="15">
        <v>2022</v>
      </c>
      <c r="F205" s="15" t="s">
        <v>162</v>
      </c>
      <c r="G205" s="15" t="s">
        <v>133</v>
      </c>
      <c r="H205" s="15" t="s">
        <v>136</v>
      </c>
      <c r="I205" s="15" t="s">
        <v>139</v>
      </c>
      <c r="J205" s="15" t="s">
        <v>141</v>
      </c>
      <c r="K205" s="15" t="s">
        <v>199</v>
      </c>
      <c r="L205" s="15" t="s">
        <v>204</v>
      </c>
      <c r="M205" s="15">
        <v>0.32400000000000001</v>
      </c>
      <c r="N205" s="15">
        <v>0.745</v>
      </c>
      <c r="O205" s="15">
        <v>8.9999999999999993E-3</v>
      </c>
      <c r="P205" s="15">
        <v>9.1999999999999998E-2</v>
      </c>
      <c r="Q205" s="15">
        <v>3.0000000000000001E-3</v>
      </c>
      <c r="R205" s="15">
        <v>0.3</v>
      </c>
      <c r="S205" s="15">
        <v>26.696000000000002</v>
      </c>
      <c r="U205" s="15">
        <v>567.90499999999997</v>
      </c>
      <c r="V205" s="15">
        <v>6700</v>
      </c>
    </row>
    <row r="206" spans="2:22" x14ac:dyDescent="0.25">
      <c r="B206" s="15" t="s">
        <v>136</v>
      </c>
      <c r="C206" s="15" t="s">
        <v>207</v>
      </c>
      <c r="D206" s="15" t="s">
        <v>241</v>
      </c>
      <c r="E206" s="15">
        <v>2022</v>
      </c>
      <c r="F206" s="15" t="s">
        <v>162</v>
      </c>
      <c r="G206" s="15" t="s">
        <v>133</v>
      </c>
      <c r="H206" s="15" t="s">
        <v>136</v>
      </c>
      <c r="I206" s="15" t="s">
        <v>139</v>
      </c>
      <c r="J206" s="15" t="s">
        <v>141</v>
      </c>
      <c r="K206" s="15" t="s">
        <v>199</v>
      </c>
      <c r="L206" s="15" t="s">
        <v>205</v>
      </c>
      <c r="M206" s="15">
        <v>3.2170000000000001</v>
      </c>
      <c r="N206" s="15">
        <v>2.673</v>
      </c>
      <c r="O206" s="15">
        <v>3.2000000000000001E-2</v>
      </c>
      <c r="P206" s="15">
        <v>2.5289999999999999</v>
      </c>
      <c r="Q206" s="15">
        <v>1.3859999999999999</v>
      </c>
      <c r="R206" s="15">
        <v>4.2249999999999996</v>
      </c>
      <c r="S206" s="15">
        <v>9.6649999999999991</v>
      </c>
      <c r="U206" s="15">
        <v>152.11699999999999</v>
      </c>
      <c r="V206" s="15">
        <v>7070</v>
      </c>
    </row>
    <row r="207" spans="2:22" x14ac:dyDescent="0.25">
      <c r="B207" s="15" t="s">
        <v>136</v>
      </c>
      <c r="C207" s="15" t="s">
        <v>207</v>
      </c>
      <c r="D207" s="15" t="s">
        <v>242</v>
      </c>
      <c r="E207" s="15">
        <v>2022</v>
      </c>
      <c r="F207" s="15" t="s">
        <v>162</v>
      </c>
      <c r="G207" s="15" t="s">
        <v>133</v>
      </c>
      <c r="H207" s="15" t="s">
        <v>136</v>
      </c>
      <c r="I207" s="15" t="s">
        <v>139</v>
      </c>
      <c r="J207" s="15" t="s">
        <v>141</v>
      </c>
      <c r="K207" s="15" t="s">
        <v>199</v>
      </c>
      <c r="L207" s="15" t="s">
        <v>200</v>
      </c>
      <c r="M207" s="15">
        <v>5.6920000000000002</v>
      </c>
      <c r="N207" s="15">
        <v>4.1189999999999998</v>
      </c>
      <c r="O207" s="15">
        <v>5.2999999999999999E-2</v>
      </c>
      <c r="P207" s="15">
        <v>5.0199999999999996</v>
      </c>
      <c r="Q207" s="15">
        <v>2.8109999999999999</v>
      </c>
      <c r="R207" s="15">
        <v>7.742</v>
      </c>
      <c r="S207" s="15">
        <v>-0.749</v>
      </c>
      <c r="U207" s="15">
        <v>2.4E-2</v>
      </c>
      <c r="V207" s="15">
        <v>6020</v>
      </c>
    </row>
    <row r="208" spans="2:22" x14ac:dyDescent="0.25">
      <c r="B208" s="15" t="s">
        <v>136</v>
      </c>
      <c r="C208" s="15" t="s">
        <v>207</v>
      </c>
      <c r="D208" s="15" t="s">
        <v>242</v>
      </c>
      <c r="E208" s="15">
        <v>2022</v>
      </c>
      <c r="F208" s="15" t="s">
        <v>162</v>
      </c>
      <c r="G208" s="15" t="s">
        <v>133</v>
      </c>
      <c r="H208" s="15" t="s">
        <v>136</v>
      </c>
      <c r="I208" s="15" t="s">
        <v>139</v>
      </c>
      <c r="J208" s="15" t="s">
        <v>141</v>
      </c>
      <c r="K208" s="15" t="s">
        <v>199</v>
      </c>
      <c r="L208" s="15" t="s">
        <v>201</v>
      </c>
      <c r="M208" s="15">
        <v>4.9930000000000003</v>
      </c>
      <c r="N208" s="15">
        <v>3.4369999999999998</v>
      </c>
      <c r="O208" s="15">
        <v>4.1000000000000002E-2</v>
      </c>
      <c r="P208" s="15">
        <v>4.2859999999999996</v>
      </c>
      <c r="Q208" s="15">
        <v>2.5979999999999999</v>
      </c>
      <c r="R208" s="15">
        <v>6.5970000000000004</v>
      </c>
      <c r="S208" s="15">
        <v>4.6589999999999998</v>
      </c>
      <c r="U208" s="15">
        <v>53.927</v>
      </c>
      <c r="V208" s="15">
        <v>7100</v>
      </c>
    </row>
    <row r="209" spans="2:22" x14ac:dyDescent="0.25">
      <c r="B209" s="15" t="s">
        <v>136</v>
      </c>
      <c r="C209" s="15" t="s">
        <v>207</v>
      </c>
      <c r="D209" s="15" t="s">
        <v>242</v>
      </c>
      <c r="E209" s="15">
        <v>2022</v>
      </c>
      <c r="F209" s="15" t="s">
        <v>162</v>
      </c>
      <c r="G209" s="15" t="s">
        <v>133</v>
      </c>
      <c r="H209" s="15" t="s">
        <v>136</v>
      </c>
      <c r="I209" s="15" t="s">
        <v>139</v>
      </c>
      <c r="J209" s="15" t="s">
        <v>141</v>
      </c>
      <c r="K209" s="15" t="s">
        <v>199</v>
      </c>
      <c r="L209" s="15" t="s">
        <v>202</v>
      </c>
      <c r="M209" s="15">
        <v>1.3740000000000001</v>
      </c>
      <c r="N209" s="15">
        <v>1.5589999999999999</v>
      </c>
      <c r="O209" s="15">
        <v>1.9E-2</v>
      </c>
      <c r="P209" s="15">
        <v>0.89900000000000002</v>
      </c>
      <c r="Q209" s="15">
        <v>0.45900000000000002</v>
      </c>
      <c r="R209" s="15">
        <v>1.68</v>
      </c>
      <c r="S209" s="15">
        <v>14.895</v>
      </c>
      <c r="U209" s="15">
        <v>231.05799999999999</v>
      </c>
      <c r="V209" s="15">
        <v>6900</v>
      </c>
    </row>
    <row r="210" spans="2:22" x14ac:dyDescent="0.25">
      <c r="B210" s="15" t="s">
        <v>136</v>
      </c>
      <c r="C210" s="15" t="s">
        <v>207</v>
      </c>
      <c r="D210" s="15" t="s">
        <v>242</v>
      </c>
      <c r="E210" s="15">
        <v>2022</v>
      </c>
      <c r="F210" s="15" t="s">
        <v>162</v>
      </c>
      <c r="G210" s="15" t="s">
        <v>133</v>
      </c>
      <c r="H210" s="15" t="s">
        <v>136</v>
      </c>
      <c r="I210" s="15" t="s">
        <v>139</v>
      </c>
      <c r="J210" s="15" t="s">
        <v>141</v>
      </c>
      <c r="K210" s="15" t="s">
        <v>199</v>
      </c>
      <c r="L210" s="15" t="s">
        <v>203</v>
      </c>
      <c r="M210" s="15">
        <v>0.51500000000000001</v>
      </c>
      <c r="N210" s="15">
        <v>0.89300000000000002</v>
      </c>
      <c r="O210" s="15">
        <v>1.0999999999999999E-2</v>
      </c>
      <c r="P210" s="15">
        <v>0.23799999999999999</v>
      </c>
      <c r="Q210" s="15">
        <v>0.10299999999999999</v>
      </c>
      <c r="R210" s="15">
        <v>0.52100000000000002</v>
      </c>
      <c r="S210" s="15">
        <v>20.193999999999999</v>
      </c>
      <c r="U210" s="15">
        <v>349.34300000000002</v>
      </c>
      <c r="V210" s="15">
        <v>6810</v>
      </c>
    </row>
    <row r="211" spans="2:22" x14ac:dyDescent="0.25">
      <c r="B211" s="15" t="s">
        <v>136</v>
      </c>
      <c r="C211" s="15" t="s">
        <v>207</v>
      </c>
      <c r="D211" s="15" t="s">
        <v>242</v>
      </c>
      <c r="E211" s="15">
        <v>2022</v>
      </c>
      <c r="F211" s="15" t="s">
        <v>162</v>
      </c>
      <c r="G211" s="15" t="s">
        <v>133</v>
      </c>
      <c r="H211" s="15" t="s">
        <v>136</v>
      </c>
      <c r="I211" s="15" t="s">
        <v>139</v>
      </c>
      <c r="J211" s="15" t="s">
        <v>141</v>
      </c>
      <c r="K211" s="15" t="s">
        <v>199</v>
      </c>
      <c r="L211" s="15" t="s">
        <v>204</v>
      </c>
      <c r="M211" s="15">
        <v>0.39300000000000002</v>
      </c>
      <c r="N211" s="15">
        <v>0.80700000000000005</v>
      </c>
      <c r="O211" s="15">
        <v>0.01</v>
      </c>
      <c r="P211" s="15">
        <v>0.125</v>
      </c>
      <c r="Q211" s="15">
        <v>1.6E-2</v>
      </c>
      <c r="R211" s="15">
        <v>0.38400000000000001</v>
      </c>
      <c r="S211" s="15">
        <v>26.494</v>
      </c>
      <c r="U211" s="15">
        <v>471.459</v>
      </c>
      <c r="V211" s="15">
        <v>6700</v>
      </c>
    </row>
    <row r="212" spans="2:22" x14ac:dyDescent="0.25">
      <c r="B212" s="15" t="s">
        <v>136</v>
      </c>
      <c r="C212" s="15" t="s">
        <v>207</v>
      </c>
      <c r="D212" s="15" t="s">
        <v>242</v>
      </c>
      <c r="E212" s="15">
        <v>2022</v>
      </c>
      <c r="F212" s="15" t="s">
        <v>162</v>
      </c>
      <c r="G212" s="15" t="s">
        <v>133</v>
      </c>
      <c r="H212" s="15" t="s">
        <v>136</v>
      </c>
      <c r="I212" s="15" t="s">
        <v>139</v>
      </c>
      <c r="J212" s="15" t="s">
        <v>141</v>
      </c>
      <c r="K212" s="15" t="s">
        <v>199</v>
      </c>
      <c r="L212" s="15" t="s">
        <v>205</v>
      </c>
      <c r="M212" s="15">
        <v>3.6819999999999999</v>
      </c>
      <c r="N212" s="15">
        <v>2.895</v>
      </c>
      <c r="O212" s="15">
        <v>3.4000000000000002E-2</v>
      </c>
      <c r="P212" s="15">
        <v>2.9710000000000001</v>
      </c>
      <c r="Q212" s="15">
        <v>1.6990000000000001</v>
      </c>
      <c r="R212" s="15">
        <v>4.8390000000000004</v>
      </c>
      <c r="S212" s="15">
        <v>9.2129999999999992</v>
      </c>
      <c r="U212" s="15">
        <v>92.677999999999997</v>
      </c>
      <c r="V212" s="15">
        <v>7080</v>
      </c>
    </row>
    <row r="213" spans="2:22" x14ac:dyDescent="0.25">
      <c r="B213" s="15" t="s">
        <v>136</v>
      </c>
      <c r="C213" s="15" t="s">
        <v>207</v>
      </c>
      <c r="D213" s="15" t="s">
        <v>243</v>
      </c>
      <c r="E213" s="15">
        <v>2022</v>
      </c>
      <c r="F213" s="15" t="s">
        <v>162</v>
      </c>
      <c r="G213" s="15" t="s">
        <v>133</v>
      </c>
      <c r="H213" s="15" t="s">
        <v>136</v>
      </c>
      <c r="I213" s="15" t="s">
        <v>139</v>
      </c>
      <c r="J213" s="15" t="s">
        <v>141</v>
      </c>
      <c r="K213" s="15" t="s">
        <v>199</v>
      </c>
      <c r="L213" s="15" t="s">
        <v>200</v>
      </c>
      <c r="M213" s="15">
        <v>5.8940000000000001</v>
      </c>
      <c r="N213" s="15">
        <v>4.1239999999999997</v>
      </c>
      <c r="O213" s="15">
        <v>5.2999999999999999E-2</v>
      </c>
      <c r="P213" s="15">
        <v>5.2430000000000003</v>
      </c>
      <c r="Q213" s="15">
        <v>2.9660000000000002</v>
      </c>
      <c r="R213" s="15">
        <v>7.9569999999999999</v>
      </c>
      <c r="S213" s="15">
        <v>-0.749</v>
      </c>
      <c r="U213" s="15">
        <v>2.4E-2</v>
      </c>
      <c r="V213" s="15">
        <v>6020</v>
      </c>
    </row>
    <row r="214" spans="2:22" x14ac:dyDescent="0.25">
      <c r="B214" s="15" t="s">
        <v>136</v>
      </c>
      <c r="C214" s="15" t="s">
        <v>207</v>
      </c>
      <c r="D214" s="15" t="s">
        <v>243</v>
      </c>
      <c r="E214" s="15">
        <v>2022</v>
      </c>
      <c r="F214" s="15" t="s">
        <v>162</v>
      </c>
      <c r="G214" s="15" t="s">
        <v>133</v>
      </c>
      <c r="H214" s="15" t="s">
        <v>136</v>
      </c>
      <c r="I214" s="15" t="s">
        <v>139</v>
      </c>
      <c r="J214" s="15" t="s">
        <v>141</v>
      </c>
      <c r="K214" s="15" t="s">
        <v>199</v>
      </c>
      <c r="L214" s="15" t="s">
        <v>201</v>
      </c>
      <c r="M214" s="15">
        <v>5.1689999999999996</v>
      </c>
      <c r="N214" s="15">
        <v>3.403</v>
      </c>
      <c r="O214" s="15">
        <v>0.04</v>
      </c>
      <c r="P214" s="15">
        <v>4.4809999999999999</v>
      </c>
      <c r="Q214" s="15">
        <v>2.798</v>
      </c>
      <c r="R214" s="15">
        <v>6.7789999999999999</v>
      </c>
      <c r="S214" s="15">
        <v>4.6589999999999998</v>
      </c>
      <c r="U214" s="15">
        <v>53.944000000000003</v>
      </c>
      <c r="V214" s="15">
        <v>7100</v>
      </c>
    </row>
    <row r="215" spans="2:22" x14ac:dyDescent="0.25">
      <c r="B215" s="15" t="s">
        <v>136</v>
      </c>
      <c r="C215" s="15" t="s">
        <v>207</v>
      </c>
      <c r="D215" s="15" t="s">
        <v>243</v>
      </c>
      <c r="E215" s="15">
        <v>2022</v>
      </c>
      <c r="F215" s="15" t="s">
        <v>162</v>
      </c>
      <c r="G215" s="15" t="s">
        <v>133</v>
      </c>
      <c r="H215" s="15" t="s">
        <v>136</v>
      </c>
      <c r="I215" s="15" t="s">
        <v>139</v>
      </c>
      <c r="J215" s="15" t="s">
        <v>141</v>
      </c>
      <c r="K215" s="15" t="s">
        <v>199</v>
      </c>
      <c r="L215" s="15" t="s">
        <v>202</v>
      </c>
      <c r="M215" s="15">
        <v>1.4550000000000001</v>
      </c>
      <c r="N215" s="15">
        <v>1.49</v>
      </c>
      <c r="O215" s="15">
        <v>1.7999999999999999E-2</v>
      </c>
      <c r="P215" s="15">
        <v>1.01</v>
      </c>
      <c r="Q215" s="15">
        <v>0.54100000000000004</v>
      </c>
      <c r="R215" s="15">
        <v>1.831</v>
      </c>
      <c r="S215" s="15">
        <v>14.895</v>
      </c>
      <c r="U215" s="15">
        <v>231.06399999999999</v>
      </c>
      <c r="V215" s="15">
        <v>6900</v>
      </c>
    </row>
    <row r="216" spans="2:22" x14ac:dyDescent="0.25">
      <c r="B216" s="15" t="s">
        <v>136</v>
      </c>
      <c r="C216" s="15" t="s">
        <v>207</v>
      </c>
      <c r="D216" s="15" t="s">
        <v>243</v>
      </c>
      <c r="E216" s="15">
        <v>2022</v>
      </c>
      <c r="F216" s="15" t="s">
        <v>162</v>
      </c>
      <c r="G216" s="15" t="s">
        <v>133</v>
      </c>
      <c r="H216" s="15" t="s">
        <v>136</v>
      </c>
      <c r="I216" s="15" t="s">
        <v>139</v>
      </c>
      <c r="J216" s="15" t="s">
        <v>141</v>
      </c>
      <c r="K216" s="15" t="s">
        <v>199</v>
      </c>
      <c r="L216" s="15" t="s">
        <v>203</v>
      </c>
      <c r="M216" s="15">
        <v>0.56499999999999995</v>
      </c>
      <c r="N216" s="15">
        <v>0.94899999999999995</v>
      </c>
      <c r="O216" s="15">
        <v>1.0999999999999999E-2</v>
      </c>
      <c r="P216" s="15">
        <v>0.29199999999999998</v>
      </c>
      <c r="Q216" s="15">
        <v>0.13100000000000001</v>
      </c>
      <c r="R216" s="15">
        <v>0.60499999999999998</v>
      </c>
      <c r="S216" s="15">
        <v>20.193999999999999</v>
      </c>
      <c r="U216" s="15">
        <v>349.34</v>
      </c>
      <c r="V216" s="15">
        <v>6810</v>
      </c>
    </row>
    <row r="217" spans="2:22" x14ac:dyDescent="0.25">
      <c r="B217" s="15" t="s">
        <v>136</v>
      </c>
      <c r="C217" s="15" t="s">
        <v>207</v>
      </c>
      <c r="D217" s="15" t="s">
        <v>243</v>
      </c>
      <c r="E217" s="15">
        <v>2022</v>
      </c>
      <c r="F217" s="15" t="s">
        <v>162</v>
      </c>
      <c r="G217" s="15" t="s">
        <v>133</v>
      </c>
      <c r="H217" s="15" t="s">
        <v>136</v>
      </c>
      <c r="I217" s="15" t="s">
        <v>139</v>
      </c>
      <c r="J217" s="15" t="s">
        <v>141</v>
      </c>
      <c r="K217" s="15" t="s">
        <v>199</v>
      </c>
      <c r="L217" s="15" t="s">
        <v>204</v>
      </c>
      <c r="M217" s="15">
        <v>0.441</v>
      </c>
      <c r="N217" s="15">
        <v>0.90100000000000002</v>
      </c>
      <c r="O217" s="15">
        <v>1.0999999999999999E-2</v>
      </c>
      <c r="P217" s="15">
        <v>0.16800000000000001</v>
      </c>
      <c r="Q217" s="15">
        <v>3.1E-2</v>
      </c>
      <c r="R217" s="15">
        <v>0.46500000000000002</v>
      </c>
      <c r="S217" s="15">
        <v>26.494</v>
      </c>
      <c r="U217" s="15">
        <v>471.47500000000002</v>
      </c>
      <c r="V217" s="15">
        <v>6700</v>
      </c>
    </row>
    <row r="218" spans="2:22" x14ac:dyDescent="0.25">
      <c r="B218" s="15" t="s">
        <v>136</v>
      </c>
      <c r="C218" s="15" t="s">
        <v>207</v>
      </c>
      <c r="D218" s="15" t="s">
        <v>243</v>
      </c>
      <c r="E218" s="15">
        <v>2022</v>
      </c>
      <c r="F218" s="15" t="s">
        <v>162</v>
      </c>
      <c r="G218" s="15" t="s">
        <v>133</v>
      </c>
      <c r="H218" s="15" t="s">
        <v>136</v>
      </c>
      <c r="I218" s="15" t="s">
        <v>139</v>
      </c>
      <c r="J218" s="15" t="s">
        <v>141</v>
      </c>
      <c r="K218" s="15" t="s">
        <v>199</v>
      </c>
      <c r="L218" s="15" t="s">
        <v>205</v>
      </c>
      <c r="M218" s="15">
        <v>3.8439999999999999</v>
      </c>
      <c r="N218" s="15">
        <v>2.8079999999999998</v>
      </c>
      <c r="O218" s="15">
        <v>3.3000000000000002E-2</v>
      </c>
      <c r="P218" s="15">
        <v>3.2010000000000001</v>
      </c>
      <c r="Q218" s="15">
        <v>1.8939999999999999</v>
      </c>
      <c r="R218" s="15">
        <v>5.0590000000000002</v>
      </c>
      <c r="S218" s="15">
        <v>9.2129999999999992</v>
      </c>
      <c r="U218" s="15">
        <v>92.67</v>
      </c>
      <c r="V218" s="15">
        <v>7080</v>
      </c>
    </row>
    <row r="219" spans="2:22" x14ac:dyDescent="0.25">
      <c r="B219" s="15" t="s">
        <v>136</v>
      </c>
      <c r="C219" s="15" t="s">
        <v>207</v>
      </c>
      <c r="D219" s="15" t="s">
        <v>244</v>
      </c>
      <c r="E219" s="15">
        <v>2022</v>
      </c>
      <c r="F219" s="15" t="s">
        <v>162</v>
      </c>
      <c r="G219" s="15" t="s">
        <v>133</v>
      </c>
      <c r="H219" s="15" t="s">
        <v>136</v>
      </c>
      <c r="I219" s="15" t="s">
        <v>139</v>
      </c>
      <c r="J219" s="15" t="s">
        <v>141</v>
      </c>
      <c r="K219" s="15" t="s">
        <v>199</v>
      </c>
      <c r="L219" s="15" t="s">
        <v>200</v>
      </c>
      <c r="M219" s="15">
        <v>5.8410000000000002</v>
      </c>
      <c r="N219" s="15">
        <v>3.9470000000000001</v>
      </c>
      <c r="O219" s="15">
        <v>5.0999999999999997E-2</v>
      </c>
      <c r="P219" s="15">
        <v>5.2679999999999998</v>
      </c>
      <c r="Q219" s="15">
        <v>3.1040000000000001</v>
      </c>
      <c r="R219" s="15">
        <v>7.9429999999999996</v>
      </c>
      <c r="S219" s="15">
        <v>-1.1200000000000001</v>
      </c>
      <c r="U219" s="15">
        <v>1.0999999999999999E-2</v>
      </c>
      <c r="V219" s="15">
        <v>6020</v>
      </c>
    </row>
    <row r="220" spans="2:22" x14ac:dyDescent="0.25">
      <c r="B220" s="15" t="s">
        <v>136</v>
      </c>
      <c r="C220" s="15" t="s">
        <v>207</v>
      </c>
      <c r="D220" s="15" t="s">
        <v>244</v>
      </c>
      <c r="E220" s="15">
        <v>2022</v>
      </c>
      <c r="F220" s="15" t="s">
        <v>162</v>
      </c>
      <c r="G220" s="15" t="s">
        <v>133</v>
      </c>
      <c r="H220" s="15" t="s">
        <v>136</v>
      </c>
      <c r="I220" s="15" t="s">
        <v>139</v>
      </c>
      <c r="J220" s="15" t="s">
        <v>141</v>
      </c>
      <c r="K220" s="15" t="s">
        <v>199</v>
      </c>
      <c r="L220" s="15" t="s">
        <v>201</v>
      </c>
      <c r="M220" s="15">
        <v>5.0720000000000001</v>
      </c>
      <c r="N220" s="15">
        <v>3.2290000000000001</v>
      </c>
      <c r="O220" s="15">
        <v>3.7999999999999999E-2</v>
      </c>
      <c r="P220" s="15">
        <v>4.4610000000000003</v>
      </c>
      <c r="Q220" s="15">
        <v>2.7970000000000002</v>
      </c>
      <c r="R220" s="15">
        <v>6.65</v>
      </c>
      <c r="S220" s="15">
        <v>4.2050000000000001</v>
      </c>
      <c r="U220" s="15">
        <v>28.036999999999999</v>
      </c>
      <c r="V220" s="15">
        <v>7100</v>
      </c>
    </row>
    <row r="221" spans="2:22" x14ac:dyDescent="0.25">
      <c r="B221" s="15" t="s">
        <v>136</v>
      </c>
      <c r="C221" s="15" t="s">
        <v>207</v>
      </c>
      <c r="D221" s="15" t="s">
        <v>244</v>
      </c>
      <c r="E221" s="15">
        <v>2022</v>
      </c>
      <c r="F221" s="15" t="s">
        <v>162</v>
      </c>
      <c r="G221" s="15" t="s">
        <v>133</v>
      </c>
      <c r="H221" s="15" t="s">
        <v>136</v>
      </c>
      <c r="I221" s="15" t="s">
        <v>139</v>
      </c>
      <c r="J221" s="15" t="s">
        <v>141</v>
      </c>
      <c r="K221" s="15" t="s">
        <v>199</v>
      </c>
      <c r="L221" s="15" t="s">
        <v>202</v>
      </c>
      <c r="M221" s="15">
        <v>1.46</v>
      </c>
      <c r="N221" s="15">
        <v>1.403</v>
      </c>
      <c r="O221" s="15">
        <v>1.7000000000000001E-2</v>
      </c>
      <c r="P221" s="15">
        <v>1.0589999999999999</v>
      </c>
      <c r="Q221" s="15">
        <v>0.58799999999999997</v>
      </c>
      <c r="R221" s="15">
        <v>1.8759999999999999</v>
      </c>
      <c r="S221" s="15">
        <v>14.444000000000001</v>
      </c>
      <c r="U221" s="15">
        <v>159.23599999999999</v>
      </c>
      <c r="V221" s="15">
        <v>6900</v>
      </c>
    </row>
    <row r="222" spans="2:22" x14ac:dyDescent="0.25">
      <c r="B222" s="15" t="s">
        <v>136</v>
      </c>
      <c r="C222" s="15" t="s">
        <v>207</v>
      </c>
      <c r="D222" s="15" t="s">
        <v>244</v>
      </c>
      <c r="E222" s="15">
        <v>2022</v>
      </c>
      <c r="F222" s="15" t="s">
        <v>162</v>
      </c>
      <c r="G222" s="15" t="s">
        <v>133</v>
      </c>
      <c r="H222" s="15" t="s">
        <v>136</v>
      </c>
      <c r="I222" s="15" t="s">
        <v>139</v>
      </c>
      <c r="J222" s="15" t="s">
        <v>141</v>
      </c>
      <c r="K222" s="15" t="s">
        <v>199</v>
      </c>
      <c r="L222" s="15" t="s">
        <v>203</v>
      </c>
      <c r="M222" s="15">
        <v>0.56399999999999995</v>
      </c>
      <c r="N222" s="15">
        <v>0.80600000000000005</v>
      </c>
      <c r="O222" s="15">
        <v>0.01</v>
      </c>
      <c r="P222" s="15">
        <v>0.33800000000000002</v>
      </c>
      <c r="Q222" s="15">
        <v>0.152</v>
      </c>
      <c r="R222" s="15">
        <v>0.65600000000000003</v>
      </c>
      <c r="S222" s="15">
        <v>19.806000000000001</v>
      </c>
      <c r="U222" s="15">
        <v>259.40100000000001</v>
      </c>
      <c r="V222" s="15">
        <v>6810</v>
      </c>
    </row>
    <row r="223" spans="2:22" x14ac:dyDescent="0.25">
      <c r="B223" s="15" t="s">
        <v>136</v>
      </c>
      <c r="C223" s="15" t="s">
        <v>207</v>
      </c>
      <c r="D223" s="15" t="s">
        <v>244</v>
      </c>
      <c r="E223" s="15">
        <v>2022</v>
      </c>
      <c r="F223" s="15" t="s">
        <v>162</v>
      </c>
      <c r="G223" s="15" t="s">
        <v>133</v>
      </c>
      <c r="H223" s="15" t="s">
        <v>136</v>
      </c>
      <c r="I223" s="15" t="s">
        <v>139</v>
      </c>
      <c r="J223" s="15" t="s">
        <v>141</v>
      </c>
      <c r="K223" s="15" t="s">
        <v>199</v>
      </c>
      <c r="L223" s="15" t="s">
        <v>204</v>
      </c>
      <c r="M223" s="15">
        <v>0.42699999999999999</v>
      </c>
      <c r="N223" s="15">
        <v>0.747</v>
      </c>
      <c r="O223" s="15">
        <v>8.9999999999999993E-3</v>
      </c>
      <c r="P223" s="15">
        <v>0.20200000000000001</v>
      </c>
      <c r="Q223" s="15">
        <v>4.2999999999999997E-2</v>
      </c>
      <c r="R223" s="15">
        <v>0.505</v>
      </c>
      <c r="S223" s="15">
        <v>26.023</v>
      </c>
      <c r="U223" s="15">
        <v>354.488</v>
      </c>
      <c r="V223" s="15">
        <v>6700</v>
      </c>
    </row>
    <row r="224" spans="2:22" x14ac:dyDescent="0.25">
      <c r="B224" s="15" t="s">
        <v>136</v>
      </c>
      <c r="C224" s="15" t="s">
        <v>207</v>
      </c>
      <c r="D224" s="15" t="s">
        <v>244</v>
      </c>
      <c r="E224" s="15">
        <v>2022</v>
      </c>
      <c r="F224" s="15" t="s">
        <v>162</v>
      </c>
      <c r="G224" s="15" t="s">
        <v>133</v>
      </c>
      <c r="H224" s="15" t="s">
        <v>136</v>
      </c>
      <c r="I224" s="15" t="s">
        <v>139</v>
      </c>
      <c r="J224" s="15" t="s">
        <v>141</v>
      </c>
      <c r="K224" s="15" t="s">
        <v>199</v>
      </c>
      <c r="L224" s="15" t="s">
        <v>205</v>
      </c>
      <c r="M224" s="15">
        <v>3.7829999999999999</v>
      </c>
      <c r="N224" s="15">
        <v>2.605</v>
      </c>
      <c r="O224" s="15">
        <v>3.1E-2</v>
      </c>
      <c r="P224" s="15">
        <v>3.202</v>
      </c>
      <c r="Q224" s="15">
        <v>1.9730000000000001</v>
      </c>
      <c r="R224" s="15">
        <v>4.99</v>
      </c>
      <c r="S224" s="15">
        <v>8.7059999999999995</v>
      </c>
      <c r="U224" s="15">
        <v>46.371000000000002</v>
      </c>
      <c r="V224" s="15">
        <v>7080</v>
      </c>
    </row>
    <row r="225" spans="2:22" x14ac:dyDescent="0.25">
      <c r="B225" s="15" t="s">
        <v>136</v>
      </c>
      <c r="C225" s="15" t="s">
        <v>207</v>
      </c>
      <c r="D225" s="15" t="s">
        <v>245</v>
      </c>
      <c r="E225" s="15">
        <v>2022</v>
      </c>
      <c r="F225" s="15" t="s">
        <v>162</v>
      </c>
      <c r="G225" s="15" t="s">
        <v>133</v>
      </c>
      <c r="H225" s="15" t="s">
        <v>136</v>
      </c>
      <c r="I225" s="15" t="s">
        <v>139</v>
      </c>
      <c r="J225" s="15" t="s">
        <v>141</v>
      </c>
      <c r="K225" s="15" t="s">
        <v>199</v>
      </c>
      <c r="L225" s="15" t="s">
        <v>200</v>
      </c>
      <c r="M225" s="15">
        <v>5.7549999999999999</v>
      </c>
      <c r="N225" s="15">
        <v>3.9359999999999999</v>
      </c>
      <c r="O225" s="15">
        <v>5.0999999999999997E-2</v>
      </c>
      <c r="P225" s="15">
        <v>5.1849999999999996</v>
      </c>
      <c r="Q225" s="15">
        <v>3.0110000000000001</v>
      </c>
      <c r="R225" s="15">
        <v>7.7539999999999996</v>
      </c>
      <c r="S225" s="15">
        <v>-1.1200000000000001</v>
      </c>
      <c r="U225" s="15">
        <v>1.0999999999999999E-2</v>
      </c>
      <c r="V225" s="15">
        <v>6020</v>
      </c>
    </row>
    <row r="226" spans="2:22" x14ac:dyDescent="0.25">
      <c r="B226" s="15" t="s">
        <v>136</v>
      </c>
      <c r="C226" s="15" t="s">
        <v>207</v>
      </c>
      <c r="D226" s="15" t="s">
        <v>245</v>
      </c>
      <c r="E226" s="15">
        <v>2022</v>
      </c>
      <c r="F226" s="15" t="s">
        <v>162</v>
      </c>
      <c r="G226" s="15" t="s">
        <v>133</v>
      </c>
      <c r="H226" s="15" t="s">
        <v>136</v>
      </c>
      <c r="I226" s="15" t="s">
        <v>139</v>
      </c>
      <c r="J226" s="15" t="s">
        <v>141</v>
      </c>
      <c r="K226" s="15" t="s">
        <v>199</v>
      </c>
      <c r="L226" s="15" t="s">
        <v>201</v>
      </c>
      <c r="M226" s="15">
        <v>5.01</v>
      </c>
      <c r="N226" s="15">
        <v>3.17</v>
      </c>
      <c r="O226" s="15">
        <v>3.7999999999999999E-2</v>
      </c>
      <c r="P226" s="15">
        <v>4.45</v>
      </c>
      <c r="Q226" s="15">
        <v>2.8180000000000001</v>
      </c>
      <c r="R226" s="15">
        <v>6.569</v>
      </c>
      <c r="S226" s="15">
        <v>4.2050000000000001</v>
      </c>
      <c r="U226" s="15">
        <v>28.045000000000002</v>
      </c>
      <c r="V226" s="15">
        <v>7100</v>
      </c>
    </row>
    <row r="227" spans="2:22" x14ac:dyDescent="0.25">
      <c r="B227" s="15" t="s">
        <v>136</v>
      </c>
      <c r="C227" s="15" t="s">
        <v>207</v>
      </c>
      <c r="D227" s="15" t="s">
        <v>245</v>
      </c>
      <c r="E227" s="15">
        <v>2022</v>
      </c>
      <c r="F227" s="15" t="s">
        <v>162</v>
      </c>
      <c r="G227" s="15" t="s">
        <v>133</v>
      </c>
      <c r="H227" s="15" t="s">
        <v>136</v>
      </c>
      <c r="I227" s="15" t="s">
        <v>139</v>
      </c>
      <c r="J227" s="15" t="s">
        <v>141</v>
      </c>
      <c r="K227" s="15" t="s">
        <v>199</v>
      </c>
      <c r="L227" s="15" t="s">
        <v>202</v>
      </c>
      <c r="M227" s="15">
        <v>1.48</v>
      </c>
      <c r="N227" s="15">
        <v>1.3620000000000001</v>
      </c>
      <c r="O227" s="15">
        <v>1.6E-2</v>
      </c>
      <c r="P227" s="15">
        <v>1.1160000000000001</v>
      </c>
      <c r="Q227" s="15">
        <v>0.6</v>
      </c>
      <c r="R227" s="15">
        <v>1.9159999999999999</v>
      </c>
      <c r="S227" s="15">
        <v>14.444000000000001</v>
      </c>
      <c r="U227" s="15">
        <v>159.227</v>
      </c>
      <c r="V227" s="15">
        <v>6900</v>
      </c>
    </row>
    <row r="228" spans="2:22" x14ac:dyDescent="0.25">
      <c r="B228" s="15" t="s">
        <v>136</v>
      </c>
      <c r="C228" s="15" t="s">
        <v>207</v>
      </c>
      <c r="D228" s="15" t="s">
        <v>245</v>
      </c>
      <c r="E228" s="15">
        <v>2022</v>
      </c>
      <c r="F228" s="15" t="s">
        <v>162</v>
      </c>
      <c r="G228" s="15" t="s">
        <v>133</v>
      </c>
      <c r="H228" s="15" t="s">
        <v>136</v>
      </c>
      <c r="I228" s="15" t="s">
        <v>139</v>
      </c>
      <c r="J228" s="15" t="s">
        <v>141</v>
      </c>
      <c r="K228" s="15" t="s">
        <v>199</v>
      </c>
      <c r="L228" s="15" t="s">
        <v>203</v>
      </c>
      <c r="M228" s="15">
        <v>0.57499999999999996</v>
      </c>
      <c r="N228" s="15">
        <v>0.81799999999999995</v>
      </c>
      <c r="O228" s="15">
        <v>0.01</v>
      </c>
      <c r="P228" s="15">
        <v>0.35399999999999998</v>
      </c>
      <c r="Q228" s="15">
        <v>0.158</v>
      </c>
      <c r="R228" s="15">
        <v>0.68799999999999994</v>
      </c>
      <c r="S228" s="15">
        <v>19.806000000000001</v>
      </c>
      <c r="U228" s="15">
        <v>259.39499999999998</v>
      </c>
      <c r="V228" s="15">
        <v>6810</v>
      </c>
    </row>
    <row r="229" spans="2:22" x14ac:dyDescent="0.25">
      <c r="B229" s="15" t="s">
        <v>136</v>
      </c>
      <c r="C229" s="15" t="s">
        <v>207</v>
      </c>
      <c r="D229" s="15" t="s">
        <v>245</v>
      </c>
      <c r="E229" s="15">
        <v>2022</v>
      </c>
      <c r="F229" s="15" t="s">
        <v>162</v>
      </c>
      <c r="G229" s="15" t="s">
        <v>133</v>
      </c>
      <c r="H229" s="15" t="s">
        <v>136</v>
      </c>
      <c r="I229" s="15" t="s">
        <v>139</v>
      </c>
      <c r="J229" s="15" t="s">
        <v>141</v>
      </c>
      <c r="K229" s="15" t="s">
        <v>199</v>
      </c>
      <c r="L229" s="15" t="s">
        <v>204</v>
      </c>
      <c r="M229" s="15">
        <v>0.441</v>
      </c>
      <c r="N229" s="15">
        <v>0.78400000000000003</v>
      </c>
      <c r="O229" s="15">
        <v>0.01</v>
      </c>
      <c r="P229" s="15">
        <v>0.21</v>
      </c>
      <c r="Q229" s="15">
        <v>5.0999999999999997E-2</v>
      </c>
      <c r="R229" s="15">
        <v>0.52700000000000002</v>
      </c>
      <c r="S229" s="15">
        <v>26.024000000000001</v>
      </c>
      <c r="U229" s="15">
        <v>354.49900000000002</v>
      </c>
      <c r="V229" s="15">
        <v>6700</v>
      </c>
    </row>
    <row r="230" spans="2:22" x14ac:dyDescent="0.25">
      <c r="B230" s="15" t="s">
        <v>136</v>
      </c>
      <c r="C230" s="15" t="s">
        <v>207</v>
      </c>
      <c r="D230" s="15" t="s">
        <v>245</v>
      </c>
      <c r="E230" s="15">
        <v>2022</v>
      </c>
      <c r="F230" s="15" t="s">
        <v>162</v>
      </c>
      <c r="G230" s="15" t="s">
        <v>133</v>
      </c>
      <c r="H230" s="15" t="s">
        <v>136</v>
      </c>
      <c r="I230" s="15" t="s">
        <v>139</v>
      </c>
      <c r="J230" s="15" t="s">
        <v>141</v>
      </c>
      <c r="K230" s="15" t="s">
        <v>199</v>
      </c>
      <c r="L230" s="15" t="s">
        <v>205</v>
      </c>
      <c r="M230" s="15">
        <v>3.7519999999999998</v>
      </c>
      <c r="N230" s="15">
        <v>2.5649999999999999</v>
      </c>
      <c r="O230" s="15">
        <v>3.1E-2</v>
      </c>
      <c r="P230" s="15">
        <v>3.2280000000000002</v>
      </c>
      <c r="Q230" s="15">
        <v>1.9419999999999999</v>
      </c>
      <c r="R230" s="15">
        <v>4.9829999999999997</v>
      </c>
      <c r="S230" s="15">
        <v>8.7059999999999995</v>
      </c>
      <c r="U230" s="15">
        <v>46.366999999999997</v>
      </c>
      <c r="V230" s="15">
        <v>7070</v>
      </c>
    </row>
    <row r="231" spans="2:22" x14ac:dyDescent="0.25">
      <c r="B231" s="15" t="s">
        <v>136</v>
      </c>
      <c r="C231" s="15" t="s">
        <v>207</v>
      </c>
      <c r="D231" s="15" t="s">
        <v>246</v>
      </c>
      <c r="E231" s="15">
        <v>2022</v>
      </c>
      <c r="F231" s="15" t="s">
        <v>162</v>
      </c>
      <c r="G231" s="15" t="s">
        <v>133</v>
      </c>
      <c r="H231" s="15" t="s">
        <v>136</v>
      </c>
      <c r="I231" s="15" t="s">
        <v>139</v>
      </c>
      <c r="J231" s="15" t="s">
        <v>141</v>
      </c>
      <c r="K231" s="15" t="s">
        <v>199</v>
      </c>
      <c r="L231" s="15" t="s">
        <v>200</v>
      </c>
      <c r="M231" s="15">
        <v>5.5620000000000003</v>
      </c>
      <c r="N231" s="15">
        <v>3.7909999999999999</v>
      </c>
      <c r="O231" s="15">
        <v>4.9000000000000002E-2</v>
      </c>
      <c r="P231" s="15">
        <v>4.9630000000000001</v>
      </c>
      <c r="Q231" s="15">
        <v>2.9740000000000002</v>
      </c>
      <c r="R231" s="15">
        <v>7.5410000000000004</v>
      </c>
      <c r="S231" s="15">
        <v>-1.415</v>
      </c>
      <c r="U231" s="15">
        <v>6.0000000000000001E-3</v>
      </c>
      <c r="V231" s="15">
        <v>6020</v>
      </c>
    </row>
    <row r="232" spans="2:22" x14ac:dyDescent="0.25">
      <c r="B232" s="15" t="s">
        <v>136</v>
      </c>
      <c r="C232" s="15" t="s">
        <v>207</v>
      </c>
      <c r="D232" s="15" t="s">
        <v>246</v>
      </c>
      <c r="E232" s="15">
        <v>2022</v>
      </c>
      <c r="F232" s="15" t="s">
        <v>162</v>
      </c>
      <c r="G232" s="15" t="s">
        <v>133</v>
      </c>
      <c r="H232" s="15" t="s">
        <v>136</v>
      </c>
      <c r="I232" s="15" t="s">
        <v>139</v>
      </c>
      <c r="J232" s="15" t="s">
        <v>141</v>
      </c>
      <c r="K232" s="15" t="s">
        <v>199</v>
      </c>
      <c r="L232" s="15" t="s">
        <v>201</v>
      </c>
      <c r="M232" s="15">
        <v>4.8019999999999996</v>
      </c>
      <c r="N232" s="15">
        <v>3.012</v>
      </c>
      <c r="O232" s="15">
        <v>3.5999999999999997E-2</v>
      </c>
      <c r="P232" s="15">
        <v>4.2850000000000001</v>
      </c>
      <c r="Q232" s="15">
        <v>2.7080000000000002</v>
      </c>
      <c r="R232" s="15">
        <v>6.3049999999999997</v>
      </c>
      <c r="S232" s="15">
        <v>3.83</v>
      </c>
      <c r="U232" s="15">
        <v>11.68</v>
      </c>
      <c r="V232" s="15">
        <v>7100</v>
      </c>
    </row>
    <row r="233" spans="2:22" x14ac:dyDescent="0.25">
      <c r="B233" s="15" t="s">
        <v>136</v>
      </c>
      <c r="C233" s="15" t="s">
        <v>207</v>
      </c>
      <c r="D233" s="15" t="s">
        <v>246</v>
      </c>
      <c r="E233" s="15">
        <v>2022</v>
      </c>
      <c r="F233" s="15" t="s">
        <v>162</v>
      </c>
      <c r="G233" s="15" t="s">
        <v>133</v>
      </c>
      <c r="H233" s="15" t="s">
        <v>136</v>
      </c>
      <c r="I233" s="15" t="s">
        <v>139</v>
      </c>
      <c r="J233" s="15" t="s">
        <v>141</v>
      </c>
      <c r="K233" s="15" t="s">
        <v>199</v>
      </c>
      <c r="L233" s="15" t="s">
        <v>202</v>
      </c>
      <c r="M233" s="15">
        <v>1.3979999999999999</v>
      </c>
      <c r="N233" s="15">
        <v>1.2170000000000001</v>
      </c>
      <c r="O233" s="15">
        <v>1.4999999999999999E-2</v>
      </c>
      <c r="P233" s="15">
        <v>1.08</v>
      </c>
      <c r="Q233" s="15">
        <v>0.58399999999999996</v>
      </c>
      <c r="R233" s="15">
        <v>1.823</v>
      </c>
      <c r="S233" s="15">
        <v>13.843999999999999</v>
      </c>
      <c r="U233" s="15">
        <v>93.715000000000003</v>
      </c>
      <c r="V233" s="15">
        <v>6900</v>
      </c>
    </row>
    <row r="234" spans="2:22" x14ac:dyDescent="0.25">
      <c r="B234" s="15" t="s">
        <v>136</v>
      </c>
      <c r="C234" s="15" t="s">
        <v>207</v>
      </c>
      <c r="D234" s="15" t="s">
        <v>246</v>
      </c>
      <c r="E234" s="15">
        <v>2022</v>
      </c>
      <c r="F234" s="15" t="s">
        <v>162</v>
      </c>
      <c r="G234" s="15" t="s">
        <v>133</v>
      </c>
      <c r="H234" s="15" t="s">
        <v>136</v>
      </c>
      <c r="I234" s="15" t="s">
        <v>139</v>
      </c>
      <c r="J234" s="15" t="s">
        <v>141</v>
      </c>
      <c r="K234" s="15" t="s">
        <v>199</v>
      </c>
      <c r="L234" s="15" t="s">
        <v>203</v>
      </c>
      <c r="M234" s="15">
        <v>0.52600000000000002</v>
      </c>
      <c r="N234" s="15">
        <v>0.66700000000000004</v>
      </c>
      <c r="O234" s="15">
        <v>8.0000000000000002E-3</v>
      </c>
      <c r="P234" s="15">
        <v>0.33300000000000002</v>
      </c>
      <c r="Q234" s="15">
        <v>0.14599999999999999</v>
      </c>
      <c r="R234" s="15">
        <v>0.66200000000000003</v>
      </c>
      <c r="S234" s="15">
        <v>19.202999999999999</v>
      </c>
      <c r="U234" s="15">
        <v>165.79499999999999</v>
      </c>
      <c r="V234" s="15">
        <v>6810</v>
      </c>
    </row>
    <row r="235" spans="2:22" x14ac:dyDescent="0.25">
      <c r="B235" s="15" t="s">
        <v>136</v>
      </c>
      <c r="C235" s="15" t="s">
        <v>207</v>
      </c>
      <c r="D235" s="15" t="s">
        <v>246</v>
      </c>
      <c r="E235" s="15">
        <v>2022</v>
      </c>
      <c r="F235" s="15" t="s">
        <v>162</v>
      </c>
      <c r="G235" s="15" t="s">
        <v>133</v>
      </c>
      <c r="H235" s="15" t="s">
        <v>136</v>
      </c>
      <c r="I235" s="15" t="s">
        <v>139</v>
      </c>
      <c r="J235" s="15" t="s">
        <v>141</v>
      </c>
      <c r="K235" s="15" t="s">
        <v>199</v>
      </c>
      <c r="L235" s="15" t="s">
        <v>204</v>
      </c>
      <c r="M235" s="15">
        <v>0.40100000000000002</v>
      </c>
      <c r="N235" s="15">
        <v>0.64900000000000002</v>
      </c>
      <c r="O235" s="15">
        <v>8.0000000000000002E-3</v>
      </c>
      <c r="P235" s="15">
        <v>0.19800000000000001</v>
      </c>
      <c r="Q235" s="15">
        <v>4.2999999999999997E-2</v>
      </c>
      <c r="R235" s="15">
        <v>0.501</v>
      </c>
      <c r="S235" s="15">
        <v>25.23</v>
      </c>
      <c r="U235" s="15">
        <v>229.08199999999999</v>
      </c>
      <c r="V235" s="15">
        <v>6700</v>
      </c>
    </row>
    <row r="236" spans="2:22" x14ac:dyDescent="0.25">
      <c r="B236" s="15" t="s">
        <v>136</v>
      </c>
      <c r="C236" s="15" t="s">
        <v>207</v>
      </c>
      <c r="D236" s="15" t="s">
        <v>246</v>
      </c>
      <c r="E236" s="15">
        <v>2022</v>
      </c>
      <c r="F236" s="15" t="s">
        <v>162</v>
      </c>
      <c r="G236" s="15" t="s">
        <v>133</v>
      </c>
      <c r="H236" s="15" t="s">
        <v>136</v>
      </c>
      <c r="I236" s="15" t="s">
        <v>139</v>
      </c>
      <c r="J236" s="15" t="s">
        <v>141</v>
      </c>
      <c r="K236" s="15" t="s">
        <v>199</v>
      </c>
      <c r="L236" s="15" t="s">
        <v>205</v>
      </c>
      <c r="M236" s="15">
        <v>3.569</v>
      </c>
      <c r="N236" s="15">
        <v>2.3980000000000001</v>
      </c>
      <c r="O236" s="15">
        <v>2.9000000000000001E-2</v>
      </c>
      <c r="P236" s="15">
        <v>3.0739999999999998</v>
      </c>
      <c r="Q236" s="15">
        <v>1.9</v>
      </c>
      <c r="R236" s="15">
        <v>4.6719999999999997</v>
      </c>
      <c r="S236" s="15">
        <v>8.2119999999999997</v>
      </c>
      <c r="U236" s="15">
        <v>20.335999999999999</v>
      </c>
      <c r="V236" s="15">
        <v>7070</v>
      </c>
    </row>
    <row r="237" spans="2:22" x14ac:dyDescent="0.25">
      <c r="B237" s="15" t="s">
        <v>136</v>
      </c>
      <c r="C237" s="15" t="s">
        <v>207</v>
      </c>
      <c r="D237" s="15" t="s">
        <v>247</v>
      </c>
      <c r="E237" s="15">
        <v>2022</v>
      </c>
      <c r="F237" s="15" t="s">
        <v>162</v>
      </c>
      <c r="G237" s="15" t="s">
        <v>133</v>
      </c>
      <c r="H237" s="15" t="s">
        <v>136</v>
      </c>
      <c r="I237" s="15" t="s">
        <v>139</v>
      </c>
      <c r="J237" s="15" t="s">
        <v>141</v>
      </c>
      <c r="K237" s="15" t="s">
        <v>199</v>
      </c>
      <c r="L237" s="15" t="s">
        <v>200</v>
      </c>
      <c r="M237" s="15">
        <v>5.3460000000000001</v>
      </c>
      <c r="N237" s="15">
        <v>3.73</v>
      </c>
      <c r="O237" s="15">
        <v>4.8000000000000001E-2</v>
      </c>
      <c r="P237" s="15">
        <v>4.8070000000000004</v>
      </c>
      <c r="Q237" s="15">
        <v>2.7429999999999999</v>
      </c>
      <c r="R237" s="15">
        <v>7.2919999999999998</v>
      </c>
      <c r="S237" s="15">
        <v>-1.415</v>
      </c>
      <c r="U237" s="15">
        <v>6.0000000000000001E-3</v>
      </c>
      <c r="V237" s="15">
        <v>6020</v>
      </c>
    </row>
    <row r="238" spans="2:22" x14ac:dyDescent="0.25">
      <c r="B238" s="15" t="s">
        <v>136</v>
      </c>
      <c r="C238" s="15" t="s">
        <v>207</v>
      </c>
      <c r="D238" s="15" t="s">
        <v>247</v>
      </c>
      <c r="E238" s="15">
        <v>2022</v>
      </c>
      <c r="F238" s="15" t="s">
        <v>162</v>
      </c>
      <c r="G238" s="15" t="s">
        <v>133</v>
      </c>
      <c r="H238" s="15" t="s">
        <v>136</v>
      </c>
      <c r="I238" s="15" t="s">
        <v>139</v>
      </c>
      <c r="J238" s="15" t="s">
        <v>141</v>
      </c>
      <c r="K238" s="15" t="s">
        <v>199</v>
      </c>
      <c r="L238" s="15" t="s">
        <v>201</v>
      </c>
      <c r="M238" s="15">
        <v>4.6029999999999998</v>
      </c>
      <c r="N238" s="15">
        <v>2.9550000000000001</v>
      </c>
      <c r="O238" s="15">
        <v>3.5000000000000003E-2</v>
      </c>
      <c r="P238" s="15">
        <v>4.0629999999999997</v>
      </c>
      <c r="Q238" s="15">
        <v>2.5720000000000001</v>
      </c>
      <c r="R238" s="15">
        <v>6.0030000000000001</v>
      </c>
      <c r="S238" s="15">
        <v>3.83</v>
      </c>
      <c r="U238" s="15">
        <v>11.686999999999999</v>
      </c>
      <c r="V238" s="15">
        <v>7100</v>
      </c>
    </row>
    <row r="239" spans="2:22" x14ac:dyDescent="0.25">
      <c r="B239" s="15" t="s">
        <v>136</v>
      </c>
      <c r="C239" s="15" t="s">
        <v>207</v>
      </c>
      <c r="D239" s="15" t="s">
        <v>247</v>
      </c>
      <c r="E239" s="15">
        <v>2022</v>
      </c>
      <c r="F239" s="15" t="s">
        <v>162</v>
      </c>
      <c r="G239" s="15" t="s">
        <v>133</v>
      </c>
      <c r="H239" s="15" t="s">
        <v>136</v>
      </c>
      <c r="I239" s="15" t="s">
        <v>139</v>
      </c>
      <c r="J239" s="15" t="s">
        <v>141</v>
      </c>
      <c r="K239" s="15" t="s">
        <v>199</v>
      </c>
      <c r="L239" s="15" t="s">
        <v>202</v>
      </c>
      <c r="M239" s="15">
        <v>1.3240000000000001</v>
      </c>
      <c r="N239" s="15">
        <v>1.198</v>
      </c>
      <c r="O239" s="15">
        <v>1.4E-2</v>
      </c>
      <c r="P239" s="15">
        <v>0.996</v>
      </c>
      <c r="Q239" s="15">
        <v>0.52800000000000002</v>
      </c>
      <c r="R239" s="15">
        <v>1.7350000000000001</v>
      </c>
      <c r="S239" s="15">
        <v>13.843999999999999</v>
      </c>
      <c r="U239" s="15">
        <v>93.704999999999998</v>
      </c>
      <c r="V239" s="15">
        <v>6900</v>
      </c>
    </row>
    <row r="240" spans="2:22" x14ac:dyDescent="0.25">
      <c r="B240" s="15" t="s">
        <v>136</v>
      </c>
      <c r="C240" s="15" t="s">
        <v>207</v>
      </c>
      <c r="D240" s="15" t="s">
        <v>247</v>
      </c>
      <c r="E240" s="15">
        <v>2022</v>
      </c>
      <c r="F240" s="15" t="s">
        <v>162</v>
      </c>
      <c r="G240" s="15" t="s">
        <v>133</v>
      </c>
      <c r="H240" s="15" t="s">
        <v>136</v>
      </c>
      <c r="I240" s="15" t="s">
        <v>139</v>
      </c>
      <c r="J240" s="15" t="s">
        <v>141</v>
      </c>
      <c r="K240" s="15" t="s">
        <v>199</v>
      </c>
      <c r="L240" s="15" t="s">
        <v>203</v>
      </c>
      <c r="M240" s="15">
        <v>0.47499999999999998</v>
      </c>
      <c r="N240" s="15">
        <v>0.60599999999999998</v>
      </c>
      <c r="O240" s="15">
        <v>7.0000000000000001E-3</v>
      </c>
      <c r="P240" s="15">
        <v>0.29799999999999999</v>
      </c>
      <c r="Q240" s="15">
        <v>0.122</v>
      </c>
      <c r="R240" s="15">
        <v>0.61499999999999999</v>
      </c>
      <c r="S240" s="15">
        <v>19.202999999999999</v>
      </c>
      <c r="U240" s="15">
        <v>165.79400000000001</v>
      </c>
      <c r="V240" s="15">
        <v>6810</v>
      </c>
    </row>
    <row r="241" spans="2:22" x14ac:dyDescent="0.25">
      <c r="B241" s="15" t="s">
        <v>136</v>
      </c>
      <c r="C241" s="15" t="s">
        <v>207</v>
      </c>
      <c r="D241" s="15" t="s">
        <v>247</v>
      </c>
      <c r="E241" s="15">
        <v>2022</v>
      </c>
      <c r="F241" s="15" t="s">
        <v>162</v>
      </c>
      <c r="G241" s="15" t="s">
        <v>133</v>
      </c>
      <c r="H241" s="15" t="s">
        <v>136</v>
      </c>
      <c r="I241" s="15" t="s">
        <v>139</v>
      </c>
      <c r="J241" s="15" t="s">
        <v>141</v>
      </c>
      <c r="K241" s="15" t="s">
        <v>199</v>
      </c>
      <c r="L241" s="15" t="s">
        <v>204</v>
      </c>
      <c r="M241" s="15">
        <v>0.35899999999999999</v>
      </c>
      <c r="N241" s="15">
        <v>0.60199999999999998</v>
      </c>
      <c r="O241" s="15">
        <v>7.0000000000000001E-3</v>
      </c>
      <c r="P241" s="15">
        <v>0.17299999999999999</v>
      </c>
      <c r="Q241" s="15">
        <v>2.4E-2</v>
      </c>
      <c r="R241" s="15">
        <v>0.44400000000000001</v>
      </c>
      <c r="S241" s="15">
        <v>25.23</v>
      </c>
      <c r="U241" s="15">
        <v>229.12799999999999</v>
      </c>
      <c r="V241" s="15">
        <v>6700</v>
      </c>
    </row>
    <row r="242" spans="2:22" x14ac:dyDescent="0.25">
      <c r="B242" s="15" t="s">
        <v>136</v>
      </c>
      <c r="C242" s="15" t="s">
        <v>207</v>
      </c>
      <c r="D242" s="15" t="s">
        <v>247</v>
      </c>
      <c r="E242" s="15">
        <v>2022</v>
      </c>
      <c r="F242" s="15" t="s">
        <v>162</v>
      </c>
      <c r="G242" s="15" t="s">
        <v>133</v>
      </c>
      <c r="H242" s="15" t="s">
        <v>136</v>
      </c>
      <c r="I242" s="15" t="s">
        <v>139</v>
      </c>
      <c r="J242" s="15" t="s">
        <v>141</v>
      </c>
      <c r="K242" s="15" t="s">
        <v>199</v>
      </c>
      <c r="L242" s="15" t="s">
        <v>205</v>
      </c>
      <c r="M242" s="15">
        <v>3.387</v>
      </c>
      <c r="N242" s="15">
        <v>2.3450000000000002</v>
      </c>
      <c r="O242" s="15">
        <v>2.8000000000000001E-2</v>
      </c>
      <c r="P242" s="15">
        <v>2.9140000000000001</v>
      </c>
      <c r="Q242" s="15">
        <v>1.762</v>
      </c>
      <c r="R242" s="15">
        <v>4.4530000000000003</v>
      </c>
      <c r="S242" s="15">
        <v>8.2119999999999997</v>
      </c>
      <c r="U242" s="15">
        <v>20.335999999999999</v>
      </c>
      <c r="V242" s="15">
        <v>7070</v>
      </c>
    </row>
    <row r="243" spans="2:22" x14ac:dyDescent="0.25">
      <c r="B243" s="15" t="s">
        <v>136</v>
      </c>
      <c r="C243" s="15" t="s">
        <v>207</v>
      </c>
      <c r="D243" s="15" t="s">
        <v>248</v>
      </c>
      <c r="E243" s="15">
        <v>2022</v>
      </c>
      <c r="F243" s="15" t="s">
        <v>162</v>
      </c>
      <c r="G243" s="15" t="s">
        <v>133</v>
      </c>
      <c r="H243" s="15" t="s">
        <v>136</v>
      </c>
      <c r="I243" s="15" t="s">
        <v>139</v>
      </c>
      <c r="J243" s="15" t="s">
        <v>141</v>
      </c>
      <c r="K243" s="15" t="s">
        <v>199</v>
      </c>
      <c r="L243" s="15" t="s">
        <v>200</v>
      </c>
      <c r="M243" s="15">
        <v>5.0439999999999996</v>
      </c>
      <c r="N243" s="15">
        <v>3.5910000000000002</v>
      </c>
      <c r="O243" s="15">
        <v>4.5999999999999999E-2</v>
      </c>
      <c r="P243" s="15">
        <v>4.4939999999999998</v>
      </c>
      <c r="Q243" s="15">
        <v>2.496</v>
      </c>
      <c r="R243" s="15">
        <v>6.9720000000000004</v>
      </c>
      <c r="S243" s="15">
        <v>-1.6830000000000001</v>
      </c>
      <c r="U243" s="15">
        <v>1E-3</v>
      </c>
      <c r="V243" s="15">
        <v>6020</v>
      </c>
    </row>
    <row r="244" spans="2:22" x14ac:dyDescent="0.25">
      <c r="B244" s="15" t="s">
        <v>136</v>
      </c>
      <c r="C244" s="15" t="s">
        <v>207</v>
      </c>
      <c r="D244" s="15" t="s">
        <v>248</v>
      </c>
      <c r="E244" s="15">
        <v>2022</v>
      </c>
      <c r="F244" s="15" t="s">
        <v>162</v>
      </c>
      <c r="G244" s="15" t="s">
        <v>133</v>
      </c>
      <c r="H244" s="15" t="s">
        <v>136</v>
      </c>
      <c r="I244" s="15" t="s">
        <v>139</v>
      </c>
      <c r="J244" s="15" t="s">
        <v>141</v>
      </c>
      <c r="K244" s="15" t="s">
        <v>199</v>
      </c>
      <c r="L244" s="15" t="s">
        <v>201</v>
      </c>
      <c r="M244" s="15">
        <v>4.3460000000000001</v>
      </c>
      <c r="N244" s="15">
        <v>2.8410000000000002</v>
      </c>
      <c r="O244" s="15">
        <v>3.4000000000000002E-2</v>
      </c>
      <c r="P244" s="15">
        <v>3.847</v>
      </c>
      <c r="Q244" s="15">
        <v>2.3719999999999999</v>
      </c>
      <c r="R244" s="15">
        <v>5.782</v>
      </c>
      <c r="S244" s="15">
        <v>3.4670000000000001</v>
      </c>
      <c r="U244" s="15">
        <v>1.6180000000000001</v>
      </c>
      <c r="V244" s="15">
        <v>7100</v>
      </c>
    </row>
    <row r="245" spans="2:22" x14ac:dyDescent="0.25">
      <c r="B245" s="15" t="s">
        <v>136</v>
      </c>
      <c r="C245" s="15" t="s">
        <v>207</v>
      </c>
      <c r="D245" s="15" t="s">
        <v>248</v>
      </c>
      <c r="E245" s="15">
        <v>2022</v>
      </c>
      <c r="F245" s="15" t="s">
        <v>162</v>
      </c>
      <c r="G245" s="15" t="s">
        <v>133</v>
      </c>
      <c r="H245" s="15" t="s">
        <v>136</v>
      </c>
      <c r="I245" s="15" t="s">
        <v>139</v>
      </c>
      <c r="J245" s="15" t="s">
        <v>141</v>
      </c>
      <c r="K245" s="15" t="s">
        <v>199</v>
      </c>
      <c r="L245" s="15" t="s">
        <v>202</v>
      </c>
      <c r="M245" s="15">
        <v>1.212</v>
      </c>
      <c r="N245" s="15">
        <v>1.109</v>
      </c>
      <c r="O245" s="15">
        <v>1.2999999999999999E-2</v>
      </c>
      <c r="P245" s="15">
        <v>0.90200000000000002</v>
      </c>
      <c r="Q245" s="15">
        <v>0.46</v>
      </c>
      <c r="R245" s="15">
        <v>1.621</v>
      </c>
      <c r="S245" s="15">
        <v>13.151999999999999</v>
      </c>
      <c r="U245" s="15">
        <v>42.354999999999997</v>
      </c>
      <c r="V245" s="15">
        <v>6900</v>
      </c>
    </row>
    <row r="246" spans="2:22" x14ac:dyDescent="0.25">
      <c r="B246" s="15" t="s">
        <v>136</v>
      </c>
      <c r="C246" s="15" t="s">
        <v>207</v>
      </c>
      <c r="D246" s="15" t="s">
        <v>248</v>
      </c>
      <c r="E246" s="15">
        <v>2022</v>
      </c>
      <c r="F246" s="15" t="s">
        <v>162</v>
      </c>
      <c r="G246" s="15" t="s">
        <v>133</v>
      </c>
      <c r="H246" s="15" t="s">
        <v>136</v>
      </c>
      <c r="I246" s="15" t="s">
        <v>139</v>
      </c>
      <c r="J246" s="15" t="s">
        <v>141</v>
      </c>
      <c r="K246" s="15" t="s">
        <v>199</v>
      </c>
      <c r="L246" s="15" t="s">
        <v>203</v>
      </c>
      <c r="M246" s="15">
        <v>0.41799999999999998</v>
      </c>
      <c r="N246" s="15">
        <v>0.54800000000000004</v>
      </c>
      <c r="O246" s="15">
        <v>7.0000000000000001E-3</v>
      </c>
      <c r="P246" s="15">
        <v>0.248</v>
      </c>
      <c r="Q246" s="15">
        <v>9.5000000000000001E-2</v>
      </c>
      <c r="R246" s="15">
        <v>0.53700000000000003</v>
      </c>
      <c r="S246" s="15">
        <v>18.337</v>
      </c>
      <c r="U246" s="15">
        <v>78.378</v>
      </c>
      <c r="V246" s="15">
        <v>6810</v>
      </c>
    </row>
    <row r="247" spans="2:22" x14ac:dyDescent="0.25">
      <c r="B247" s="15" t="s">
        <v>136</v>
      </c>
      <c r="C247" s="15" t="s">
        <v>207</v>
      </c>
      <c r="D247" s="15" t="s">
        <v>248</v>
      </c>
      <c r="E247" s="15">
        <v>2022</v>
      </c>
      <c r="F247" s="15" t="s">
        <v>162</v>
      </c>
      <c r="G247" s="15" t="s">
        <v>133</v>
      </c>
      <c r="H247" s="15" t="s">
        <v>136</v>
      </c>
      <c r="I247" s="15" t="s">
        <v>139</v>
      </c>
      <c r="J247" s="15" t="s">
        <v>141</v>
      </c>
      <c r="K247" s="15" t="s">
        <v>199</v>
      </c>
      <c r="L247" s="15" t="s">
        <v>204</v>
      </c>
      <c r="M247" s="15">
        <v>0.309</v>
      </c>
      <c r="N247" s="15">
        <v>0.50600000000000001</v>
      </c>
      <c r="O247" s="15">
        <v>6.0000000000000001E-3</v>
      </c>
      <c r="P247" s="15">
        <v>0.13800000000000001</v>
      </c>
      <c r="Q247" s="15">
        <v>0.01</v>
      </c>
      <c r="R247" s="15">
        <v>0.39400000000000002</v>
      </c>
      <c r="S247" s="15">
        <v>23.913</v>
      </c>
      <c r="U247" s="15">
        <v>105.46</v>
      </c>
      <c r="V247" s="15">
        <v>6700</v>
      </c>
    </row>
    <row r="248" spans="2:22" x14ac:dyDescent="0.25">
      <c r="B248" s="15" t="s">
        <v>136</v>
      </c>
      <c r="C248" s="15" t="s">
        <v>207</v>
      </c>
      <c r="D248" s="15" t="s">
        <v>248</v>
      </c>
      <c r="E248" s="15">
        <v>2022</v>
      </c>
      <c r="F248" s="15" t="s">
        <v>162</v>
      </c>
      <c r="G248" s="15" t="s">
        <v>133</v>
      </c>
      <c r="H248" s="15" t="s">
        <v>136</v>
      </c>
      <c r="I248" s="15" t="s">
        <v>139</v>
      </c>
      <c r="J248" s="15" t="s">
        <v>141</v>
      </c>
      <c r="K248" s="15" t="s">
        <v>199</v>
      </c>
      <c r="L248" s="15" t="s">
        <v>205</v>
      </c>
      <c r="M248" s="15">
        <v>3.165</v>
      </c>
      <c r="N248" s="15">
        <v>2.2269999999999999</v>
      </c>
      <c r="O248" s="15">
        <v>2.5999999999999999E-2</v>
      </c>
      <c r="P248" s="15">
        <v>2.7240000000000002</v>
      </c>
      <c r="Q248" s="15">
        <v>1.611</v>
      </c>
      <c r="R248" s="15">
        <v>4.1929999999999996</v>
      </c>
      <c r="S248" s="15">
        <v>7.7530000000000001</v>
      </c>
      <c r="U248" s="15">
        <v>6.2380000000000004</v>
      </c>
      <c r="V248" s="15">
        <v>7080</v>
      </c>
    </row>
    <row r="249" spans="2:22" x14ac:dyDescent="0.25">
      <c r="B249" s="15" t="s">
        <v>136</v>
      </c>
      <c r="C249" s="15" t="s">
        <v>207</v>
      </c>
      <c r="D249" s="15" t="s">
        <v>249</v>
      </c>
      <c r="E249" s="15">
        <v>2022</v>
      </c>
      <c r="F249" s="15" t="s">
        <v>162</v>
      </c>
      <c r="G249" s="15" t="s">
        <v>133</v>
      </c>
      <c r="H249" s="15" t="s">
        <v>136</v>
      </c>
      <c r="I249" s="15" t="s">
        <v>139</v>
      </c>
      <c r="J249" s="15" t="s">
        <v>141</v>
      </c>
      <c r="K249" s="15" t="s">
        <v>199</v>
      </c>
      <c r="L249" s="15" t="s">
        <v>200</v>
      </c>
      <c r="M249" s="15">
        <v>4.68</v>
      </c>
      <c r="N249" s="15">
        <v>3.528</v>
      </c>
      <c r="O249" s="15">
        <v>4.4999999999999998E-2</v>
      </c>
      <c r="P249" s="15">
        <v>4.1639999999999997</v>
      </c>
      <c r="Q249" s="15">
        <v>2.117</v>
      </c>
      <c r="R249" s="15">
        <v>6.5709999999999997</v>
      </c>
      <c r="S249" s="15">
        <v>-1.6830000000000001</v>
      </c>
      <c r="U249" s="15">
        <v>1E-3</v>
      </c>
      <c r="V249" s="15">
        <v>6020</v>
      </c>
    </row>
    <row r="250" spans="2:22" x14ac:dyDescent="0.25">
      <c r="B250" s="15" t="s">
        <v>136</v>
      </c>
      <c r="C250" s="15" t="s">
        <v>207</v>
      </c>
      <c r="D250" s="15" t="s">
        <v>249</v>
      </c>
      <c r="E250" s="15">
        <v>2022</v>
      </c>
      <c r="F250" s="15" t="s">
        <v>162</v>
      </c>
      <c r="G250" s="15" t="s">
        <v>133</v>
      </c>
      <c r="H250" s="15" t="s">
        <v>136</v>
      </c>
      <c r="I250" s="15" t="s">
        <v>139</v>
      </c>
      <c r="J250" s="15" t="s">
        <v>141</v>
      </c>
      <c r="K250" s="15" t="s">
        <v>199</v>
      </c>
      <c r="L250" s="15" t="s">
        <v>201</v>
      </c>
      <c r="M250" s="15">
        <v>4.0449999999999999</v>
      </c>
      <c r="N250" s="15">
        <v>2.7930000000000001</v>
      </c>
      <c r="O250" s="15">
        <v>3.3000000000000002E-2</v>
      </c>
      <c r="P250" s="15">
        <v>3.5680000000000001</v>
      </c>
      <c r="Q250" s="15">
        <v>2.0819999999999999</v>
      </c>
      <c r="R250" s="15">
        <v>5.4169999999999998</v>
      </c>
      <c r="S250" s="15">
        <v>3.4670000000000001</v>
      </c>
      <c r="U250" s="15">
        <v>1.6180000000000001</v>
      </c>
      <c r="V250" s="15">
        <v>7100</v>
      </c>
    </row>
    <row r="251" spans="2:22" x14ac:dyDescent="0.25">
      <c r="B251" s="15" t="s">
        <v>136</v>
      </c>
      <c r="C251" s="15" t="s">
        <v>207</v>
      </c>
      <c r="D251" s="15" t="s">
        <v>249</v>
      </c>
      <c r="E251" s="15">
        <v>2022</v>
      </c>
      <c r="F251" s="15" t="s">
        <v>162</v>
      </c>
      <c r="G251" s="15" t="s">
        <v>133</v>
      </c>
      <c r="H251" s="15" t="s">
        <v>136</v>
      </c>
      <c r="I251" s="15" t="s">
        <v>139</v>
      </c>
      <c r="J251" s="15" t="s">
        <v>141</v>
      </c>
      <c r="K251" s="15" t="s">
        <v>199</v>
      </c>
      <c r="L251" s="15" t="s">
        <v>202</v>
      </c>
      <c r="M251" s="15">
        <v>1.1120000000000001</v>
      </c>
      <c r="N251" s="15">
        <v>1.075</v>
      </c>
      <c r="O251" s="15">
        <v>1.2999999999999999E-2</v>
      </c>
      <c r="P251" s="15">
        <v>0.81599999999999995</v>
      </c>
      <c r="Q251" s="15">
        <v>0.38400000000000001</v>
      </c>
      <c r="R251" s="15">
        <v>1.4810000000000001</v>
      </c>
      <c r="S251" s="15">
        <v>13.151999999999999</v>
      </c>
      <c r="U251" s="15">
        <v>42.351999999999997</v>
      </c>
      <c r="V251" s="15">
        <v>6900</v>
      </c>
    </row>
    <row r="252" spans="2:22" x14ac:dyDescent="0.25">
      <c r="B252" s="15" t="s">
        <v>136</v>
      </c>
      <c r="C252" s="15" t="s">
        <v>207</v>
      </c>
      <c r="D252" s="15" t="s">
        <v>249</v>
      </c>
      <c r="E252" s="15">
        <v>2022</v>
      </c>
      <c r="F252" s="15" t="s">
        <v>162</v>
      </c>
      <c r="G252" s="15" t="s">
        <v>133</v>
      </c>
      <c r="H252" s="15" t="s">
        <v>136</v>
      </c>
      <c r="I252" s="15" t="s">
        <v>139</v>
      </c>
      <c r="J252" s="15" t="s">
        <v>141</v>
      </c>
      <c r="K252" s="15" t="s">
        <v>199</v>
      </c>
      <c r="L252" s="15" t="s">
        <v>203</v>
      </c>
      <c r="M252" s="15">
        <v>0.374</v>
      </c>
      <c r="N252" s="15">
        <v>0.51500000000000001</v>
      </c>
      <c r="O252" s="15">
        <v>6.0000000000000001E-3</v>
      </c>
      <c r="P252" s="15">
        <v>0.20699999999999999</v>
      </c>
      <c r="Q252" s="15">
        <v>7.1999999999999995E-2</v>
      </c>
      <c r="R252" s="15">
        <v>0.48199999999999998</v>
      </c>
      <c r="S252" s="15">
        <v>18.337</v>
      </c>
      <c r="U252" s="15">
        <v>78.369</v>
      </c>
      <c r="V252" s="15">
        <v>6810</v>
      </c>
    </row>
    <row r="253" spans="2:22" x14ac:dyDescent="0.25">
      <c r="B253" s="15" t="s">
        <v>136</v>
      </c>
      <c r="C253" s="15" t="s">
        <v>207</v>
      </c>
      <c r="D253" s="15" t="s">
        <v>249</v>
      </c>
      <c r="E253" s="15">
        <v>2022</v>
      </c>
      <c r="F253" s="15" t="s">
        <v>162</v>
      </c>
      <c r="G253" s="15" t="s">
        <v>133</v>
      </c>
      <c r="H253" s="15" t="s">
        <v>136</v>
      </c>
      <c r="I253" s="15" t="s">
        <v>139</v>
      </c>
      <c r="J253" s="15" t="s">
        <v>141</v>
      </c>
      <c r="K253" s="15" t="s">
        <v>199</v>
      </c>
      <c r="L253" s="15" t="s">
        <v>204</v>
      </c>
      <c r="M253" s="15">
        <v>0.28599999999999998</v>
      </c>
      <c r="N253" s="15">
        <v>0.49199999999999999</v>
      </c>
      <c r="O253" s="15">
        <v>6.0000000000000001E-3</v>
      </c>
      <c r="P253" s="15">
        <v>0.109</v>
      </c>
      <c r="Q253" s="15">
        <v>2E-3</v>
      </c>
      <c r="R253" s="15">
        <v>0.35199999999999998</v>
      </c>
      <c r="S253" s="15">
        <v>23.913</v>
      </c>
      <c r="U253" s="15">
        <v>105.447</v>
      </c>
      <c r="V253" s="15">
        <v>6690</v>
      </c>
    </row>
    <row r="254" spans="2:22" x14ac:dyDescent="0.25">
      <c r="B254" s="15" t="s">
        <v>136</v>
      </c>
      <c r="C254" s="15" t="s">
        <v>207</v>
      </c>
      <c r="D254" s="15" t="s">
        <v>249</v>
      </c>
      <c r="E254" s="15">
        <v>2022</v>
      </c>
      <c r="F254" s="15" t="s">
        <v>162</v>
      </c>
      <c r="G254" s="15" t="s">
        <v>133</v>
      </c>
      <c r="H254" s="15" t="s">
        <v>136</v>
      </c>
      <c r="I254" s="15" t="s">
        <v>139</v>
      </c>
      <c r="J254" s="15" t="s">
        <v>141</v>
      </c>
      <c r="K254" s="15" t="s">
        <v>199</v>
      </c>
      <c r="L254" s="15" t="s">
        <v>205</v>
      </c>
      <c r="M254" s="15">
        <v>2.9220000000000002</v>
      </c>
      <c r="N254" s="15">
        <v>2.1469999999999998</v>
      </c>
      <c r="O254" s="15">
        <v>2.5999999999999999E-2</v>
      </c>
      <c r="P254" s="15">
        <v>2.5110000000000001</v>
      </c>
      <c r="Q254" s="15">
        <v>1.399</v>
      </c>
      <c r="R254" s="15">
        <v>3.9380000000000002</v>
      </c>
      <c r="S254" s="15">
        <v>7.7539999999999996</v>
      </c>
      <c r="U254" s="15">
        <v>6.2380000000000004</v>
      </c>
      <c r="V254" s="15">
        <v>7070</v>
      </c>
    </row>
    <row r="255" spans="2:22" x14ac:dyDescent="0.25">
      <c r="B255" s="15" t="s">
        <v>136</v>
      </c>
      <c r="C255" s="15" t="s">
        <v>207</v>
      </c>
      <c r="D255" s="15" t="s">
        <v>250</v>
      </c>
      <c r="E255" s="15">
        <v>2022</v>
      </c>
      <c r="F255" s="15" t="s">
        <v>162</v>
      </c>
      <c r="G255" s="15" t="s">
        <v>133</v>
      </c>
      <c r="H255" s="15" t="s">
        <v>136</v>
      </c>
      <c r="I255" s="15" t="s">
        <v>139</v>
      </c>
      <c r="J255" s="15" t="s">
        <v>141</v>
      </c>
      <c r="K255" s="15" t="s">
        <v>199</v>
      </c>
      <c r="L255" s="15" t="s">
        <v>200</v>
      </c>
      <c r="M255" s="15">
        <v>4.3140000000000001</v>
      </c>
      <c r="N255" s="15">
        <v>3.4670000000000001</v>
      </c>
      <c r="O255" s="15">
        <v>4.4999999999999998E-2</v>
      </c>
      <c r="P255" s="15">
        <v>3.8260000000000001</v>
      </c>
      <c r="Q255" s="15">
        <v>1.6970000000000001</v>
      </c>
      <c r="R255" s="15">
        <v>6.1740000000000004</v>
      </c>
      <c r="S255" s="15">
        <v>-1.863</v>
      </c>
      <c r="U255" s="15">
        <v>0</v>
      </c>
      <c r="V255" s="15">
        <v>6020</v>
      </c>
    </row>
    <row r="256" spans="2:22" x14ac:dyDescent="0.25">
      <c r="B256" s="15" t="s">
        <v>136</v>
      </c>
      <c r="C256" s="15" t="s">
        <v>207</v>
      </c>
      <c r="D256" s="15" t="s">
        <v>250</v>
      </c>
      <c r="E256" s="15">
        <v>2022</v>
      </c>
      <c r="F256" s="15" t="s">
        <v>162</v>
      </c>
      <c r="G256" s="15" t="s">
        <v>133</v>
      </c>
      <c r="H256" s="15" t="s">
        <v>136</v>
      </c>
      <c r="I256" s="15" t="s">
        <v>139</v>
      </c>
      <c r="J256" s="15" t="s">
        <v>141</v>
      </c>
      <c r="K256" s="15" t="s">
        <v>199</v>
      </c>
      <c r="L256" s="15" t="s">
        <v>201</v>
      </c>
      <c r="M256" s="15">
        <v>3.6949999999999998</v>
      </c>
      <c r="N256" s="15">
        <v>2.72</v>
      </c>
      <c r="O256" s="15">
        <v>3.2000000000000001E-2</v>
      </c>
      <c r="P256" s="15">
        <v>3.2309999999999999</v>
      </c>
      <c r="Q256" s="15">
        <v>1.762</v>
      </c>
      <c r="R256" s="15">
        <v>5.0369999999999999</v>
      </c>
      <c r="S256" s="15">
        <v>3.19</v>
      </c>
      <c r="U256" s="15">
        <v>2E-3</v>
      </c>
      <c r="V256" s="15">
        <v>7090</v>
      </c>
    </row>
    <row r="257" spans="2:22" x14ac:dyDescent="0.25">
      <c r="B257" s="15" t="s">
        <v>136</v>
      </c>
      <c r="C257" s="15" t="s">
        <v>207</v>
      </c>
      <c r="D257" s="15" t="s">
        <v>250</v>
      </c>
      <c r="E257" s="15">
        <v>2022</v>
      </c>
      <c r="F257" s="15" t="s">
        <v>162</v>
      </c>
      <c r="G257" s="15" t="s">
        <v>133</v>
      </c>
      <c r="H257" s="15" t="s">
        <v>136</v>
      </c>
      <c r="I257" s="15" t="s">
        <v>139</v>
      </c>
      <c r="J257" s="15" t="s">
        <v>141</v>
      </c>
      <c r="K257" s="15" t="s">
        <v>199</v>
      </c>
      <c r="L257" s="15" t="s">
        <v>202</v>
      </c>
      <c r="M257" s="15">
        <v>0.999</v>
      </c>
      <c r="N257" s="15">
        <v>1.02</v>
      </c>
      <c r="O257" s="15">
        <v>1.2E-2</v>
      </c>
      <c r="P257" s="15">
        <v>0.71299999999999997</v>
      </c>
      <c r="Q257" s="15">
        <v>0.308</v>
      </c>
      <c r="R257" s="15">
        <v>1.3240000000000001</v>
      </c>
      <c r="S257" s="15">
        <v>12.446</v>
      </c>
      <c r="U257" s="15">
        <v>11.007</v>
      </c>
      <c r="V257" s="15">
        <v>6900</v>
      </c>
    </row>
    <row r="258" spans="2:22" x14ac:dyDescent="0.25">
      <c r="B258" s="15" t="s">
        <v>136</v>
      </c>
      <c r="C258" s="15" t="s">
        <v>207</v>
      </c>
      <c r="D258" s="15" t="s">
        <v>250</v>
      </c>
      <c r="E258" s="15">
        <v>2022</v>
      </c>
      <c r="F258" s="15" t="s">
        <v>162</v>
      </c>
      <c r="G258" s="15" t="s">
        <v>133</v>
      </c>
      <c r="H258" s="15" t="s">
        <v>136</v>
      </c>
      <c r="I258" s="15" t="s">
        <v>139</v>
      </c>
      <c r="J258" s="15" t="s">
        <v>141</v>
      </c>
      <c r="K258" s="15" t="s">
        <v>199</v>
      </c>
      <c r="L258" s="15" t="s">
        <v>203</v>
      </c>
      <c r="M258" s="15">
        <v>0.32800000000000001</v>
      </c>
      <c r="N258" s="15">
        <v>0.46800000000000003</v>
      </c>
      <c r="O258" s="15">
        <v>6.0000000000000001E-3</v>
      </c>
      <c r="P258" s="15">
        <v>0.17199999999999999</v>
      </c>
      <c r="Q258" s="15">
        <v>5.2999999999999999E-2</v>
      </c>
      <c r="R258" s="15">
        <v>0.40899999999999997</v>
      </c>
      <c r="S258" s="15">
        <v>17.317</v>
      </c>
      <c r="U258" s="15">
        <v>21.41</v>
      </c>
      <c r="V258" s="15">
        <v>6810</v>
      </c>
    </row>
    <row r="259" spans="2:22" x14ac:dyDescent="0.25">
      <c r="B259" s="15" t="s">
        <v>136</v>
      </c>
      <c r="C259" s="15" t="s">
        <v>207</v>
      </c>
      <c r="D259" s="15" t="s">
        <v>250</v>
      </c>
      <c r="E259" s="15">
        <v>2022</v>
      </c>
      <c r="F259" s="15" t="s">
        <v>162</v>
      </c>
      <c r="G259" s="15" t="s">
        <v>133</v>
      </c>
      <c r="H259" s="15" t="s">
        <v>136</v>
      </c>
      <c r="I259" s="15" t="s">
        <v>139</v>
      </c>
      <c r="J259" s="15" t="s">
        <v>141</v>
      </c>
      <c r="K259" s="15" t="s">
        <v>199</v>
      </c>
      <c r="L259" s="15" t="s">
        <v>204</v>
      </c>
      <c r="M259" s="15">
        <v>0.245</v>
      </c>
      <c r="N259" s="15">
        <v>0.48499999999999999</v>
      </c>
      <c r="O259" s="15">
        <v>6.0000000000000001E-3</v>
      </c>
      <c r="P259" s="15">
        <v>7.9000000000000001E-2</v>
      </c>
      <c r="Q259" s="15">
        <v>0</v>
      </c>
      <c r="R259" s="15">
        <v>0.27700000000000002</v>
      </c>
      <c r="S259" s="15">
        <v>22.247</v>
      </c>
      <c r="U259" s="15">
        <v>25.126000000000001</v>
      </c>
      <c r="V259" s="15">
        <v>6690</v>
      </c>
    </row>
    <row r="260" spans="2:22" x14ac:dyDescent="0.25">
      <c r="B260" s="15" t="s">
        <v>136</v>
      </c>
      <c r="C260" s="15" t="s">
        <v>207</v>
      </c>
      <c r="D260" s="15" t="s">
        <v>250</v>
      </c>
      <c r="E260" s="15">
        <v>2022</v>
      </c>
      <c r="F260" s="15" t="s">
        <v>162</v>
      </c>
      <c r="G260" s="15" t="s">
        <v>133</v>
      </c>
      <c r="H260" s="15" t="s">
        <v>136</v>
      </c>
      <c r="I260" s="15" t="s">
        <v>139</v>
      </c>
      <c r="J260" s="15" t="s">
        <v>141</v>
      </c>
      <c r="K260" s="15" t="s">
        <v>199</v>
      </c>
      <c r="L260" s="15" t="s">
        <v>205</v>
      </c>
      <c r="M260" s="15">
        <v>2.6429999999999998</v>
      </c>
      <c r="N260" s="15">
        <v>2.0659999999999998</v>
      </c>
      <c r="O260" s="15">
        <v>2.5000000000000001E-2</v>
      </c>
      <c r="P260" s="15">
        <v>2.2509999999999999</v>
      </c>
      <c r="Q260" s="15">
        <v>1.147</v>
      </c>
      <c r="R260" s="15">
        <v>3.605</v>
      </c>
      <c r="S260" s="15">
        <v>7.3730000000000002</v>
      </c>
      <c r="U260" s="15">
        <v>0.56200000000000006</v>
      </c>
      <c r="V260" s="15">
        <v>7070</v>
      </c>
    </row>
    <row r="261" spans="2:22" x14ac:dyDescent="0.25">
      <c r="B261" s="15" t="s">
        <v>136</v>
      </c>
      <c r="C261" s="15" t="s">
        <v>207</v>
      </c>
      <c r="D261" s="15" t="s">
        <v>251</v>
      </c>
      <c r="E261" s="15">
        <v>2022</v>
      </c>
      <c r="F261" s="15" t="s">
        <v>162</v>
      </c>
      <c r="G261" s="15" t="s">
        <v>133</v>
      </c>
      <c r="H261" s="15" t="s">
        <v>136</v>
      </c>
      <c r="I261" s="15" t="s">
        <v>139</v>
      </c>
      <c r="J261" s="15" t="s">
        <v>141</v>
      </c>
      <c r="K261" s="15" t="s">
        <v>199</v>
      </c>
      <c r="L261" s="15" t="s">
        <v>200</v>
      </c>
      <c r="M261" s="15">
        <v>3.8180000000000001</v>
      </c>
      <c r="N261" s="15">
        <v>3.4049999999999998</v>
      </c>
      <c r="O261" s="15">
        <v>4.3999999999999997E-2</v>
      </c>
      <c r="P261" s="15">
        <v>3.2280000000000002</v>
      </c>
      <c r="Q261" s="15">
        <v>1.0780000000000001</v>
      </c>
      <c r="R261" s="15">
        <v>5.6070000000000002</v>
      </c>
      <c r="S261" s="15">
        <v>-1.863</v>
      </c>
      <c r="U261" s="15">
        <v>0</v>
      </c>
      <c r="V261" s="15">
        <v>6020</v>
      </c>
    </row>
    <row r="262" spans="2:22" x14ac:dyDescent="0.25">
      <c r="B262" s="15" t="s">
        <v>136</v>
      </c>
      <c r="C262" s="15" t="s">
        <v>207</v>
      </c>
      <c r="D262" s="15" t="s">
        <v>251</v>
      </c>
      <c r="E262" s="15">
        <v>2022</v>
      </c>
      <c r="F262" s="15" t="s">
        <v>162</v>
      </c>
      <c r="G262" s="15" t="s">
        <v>133</v>
      </c>
      <c r="H262" s="15" t="s">
        <v>136</v>
      </c>
      <c r="I262" s="15" t="s">
        <v>139</v>
      </c>
      <c r="J262" s="15" t="s">
        <v>141</v>
      </c>
      <c r="K262" s="15" t="s">
        <v>199</v>
      </c>
      <c r="L262" s="15" t="s">
        <v>201</v>
      </c>
      <c r="M262" s="15">
        <v>3.2069999999999999</v>
      </c>
      <c r="N262" s="15">
        <v>2.645</v>
      </c>
      <c r="O262" s="15">
        <v>3.1E-2</v>
      </c>
      <c r="P262" s="15">
        <v>2.68</v>
      </c>
      <c r="Q262" s="15">
        <v>1.2330000000000001</v>
      </c>
      <c r="R262" s="15">
        <v>4.5220000000000002</v>
      </c>
      <c r="S262" s="15">
        <v>3.19</v>
      </c>
      <c r="U262" s="15">
        <v>2E-3</v>
      </c>
      <c r="V262" s="15">
        <v>7090</v>
      </c>
    </row>
    <row r="263" spans="2:22" x14ac:dyDescent="0.25">
      <c r="B263" s="15" t="s">
        <v>136</v>
      </c>
      <c r="C263" s="15" t="s">
        <v>207</v>
      </c>
      <c r="D263" s="15" t="s">
        <v>251</v>
      </c>
      <c r="E263" s="15">
        <v>2022</v>
      </c>
      <c r="F263" s="15" t="s">
        <v>162</v>
      </c>
      <c r="G263" s="15" t="s">
        <v>133</v>
      </c>
      <c r="H263" s="15" t="s">
        <v>136</v>
      </c>
      <c r="I263" s="15" t="s">
        <v>139</v>
      </c>
      <c r="J263" s="15" t="s">
        <v>141</v>
      </c>
      <c r="K263" s="15" t="s">
        <v>199</v>
      </c>
      <c r="L263" s="15" t="s">
        <v>202</v>
      </c>
      <c r="M263" s="15">
        <v>0.875</v>
      </c>
      <c r="N263" s="15">
        <v>0.995</v>
      </c>
      <c r="O263" s="15">
        <v>1.2E-2</v>
      </c>
      <c r="P263" s="15">
        <v>0.56799999999999995</v>
      </c>
      <c r="Q263" s="15">
        <v>0.22600000000000001</v>
      </c>
      <c r="R263" s="15">
        <v>1.157</v>
      </c>
      <c r="S263" s="15">
        <v>12.446</v>
      </c>
      <c r="U263" s="15">
        <v>11.007999999999999</v>
      </c>
      <c r="V263" s="15">
        <v>6900</v>
      </c>
    </row>
    <row r="264" spans="2:22" x14ac:dyDescent="0.25">
      <c r="B264" s="15" t="s">
        <v>136</v>
      </c>
      <c r="C264" s="15" t="s">
        <v>207</v>
      </c>
      <c r="D264" s="15" t="s">
        <v>251</v>
      </c>
      <c r="E264" s="15">
        <v>2022</v>
      </c>
      <c r="F264" s="15" t="s">
        <v>162</v>
      </c>
      <c r="G264" s="15" t="s">
        <v>133</v>
      </c>
      <c r="H264" s="15" t="s">
        <v>136</v>
      </c>
      <c r="I264" s="15" t="s">
        <v>139</v>
      </c>
      <c r="J264" s="15" t="s">
        <v>141</v>
      </c>
      <c r="K264" s="15" t="s">
        <v>199</v>
      </c>
      <c r="L264" s="15" t="s">
        <v>203</v>
      </c>
      <c r="M264" s="15">
        <v>0.28699999999999998</v>
      </c>
      <c r="N264" s="15">
        <v>0.44600000000000001</v>
      </c>
      <c r="O264" s="15">
        <v>5.0000000000000001E-3</v>
      </c>
      <c r="P264" s="15">
        <v>0.14000000000000001</v>
      </c>
      <c r="Q264" s="15">
        <v>3.7999999999999999E-2</v>
      </c>
      <c r="R264" s="15">
        <v>0.34699999999999998</v>
      </c>
      <c r="S264" s="15">
        <v>17.317</v>
      </c>
      <c r="U264" s="15">
        <v>21.408999999999999</v>
      </c>
      <c r="V264" s="15">
        <v>6810</v>
      </c>
    </row>
    <row r="265" spans="2:22" x14ac:dyDescent="0.25">
      <c r="B265" s="15" t="s">
        <v>136</v>
      </c>
      <c r="C265" s="15" t="s">
        <v>207</v>
      </c>
      <c r="D265" s="15" t="s">
        <v>251</v>
      </c>
      <c r="E265" s="15">
        <v>2022</v>
      </c>
      <c r="F265" s="15" t="s">
        <v>162</v>
      </c>
      <c r="G265" s="15" t="s">
        <v>133</v>
      </c>
      <c r="H265" s="15" t="s">
        <v>136</v>
      </c>
      <c r="I265" s="15" t="s">
        <v>139</v>
      </c>
      <c r="J265" s="15" t="s">
        <v>141</v>
      </c>
      <c r="K265" s="15" t="s">
        <v>199</v>
      </c>
      <c r="L265" s="15" t="s">
        <v>204</v>
      </c>
      <c r="M265" s="15">
        <v>0.21199999999999999</v>
      </c>
      <c r="N265" s="15">
        <v>0.438</v>
      </c>
      <c r="O265" s="15">
        <v>5.0000000000000001E-3</v>
      </c>
      <c r="P265" s="15">
        <v>6.2E-2</v>
      </c>
      <c r="Q265" s="15">
        <v>0</v>
      </c>
      <c r="R265" s="15">
        <v>0.23300000000000001</v>
      </c>
      <c r="S265" s="15">
        <v>22.245999999999999</v>
      </c>
      <c r="U265" s="15">
        <v>25.117999999999999</v>
      </c>
      <c r="V265" s="15">
        <v>6700</v>
      </c>
    </row>
    <row r="266" spans="2:22" x14ac:dyDescent="0.25">
      <c r="B266" s="15" t="s">
        <v>136</v>
      </c>
      <c r="C266" s="15" t="s">
        <v>207</v>
      </c>
      <c r="D266" s="15" t="s">
        <v>251</v>
      </c>
      <c r="E266" s="15">
        <v>2022</v>
      </c>
      <c r="F266" s="15" t="s">
        <v>162</v>
      </c>
      <c r="G266" s="15" t="s">
        <v>133</v>
      </c>
      <c r="H266" s="15" t="s">
        <v>136</v>
      </c>
      <c r="I266" s="15" t="s">
        <v>139</v>
      </c>
      <c r="J266" s="15" t="s">
        <v>141</v>
      </c>
      <c r="K266" s="15" t="s">
        <v>199</v>
      </c>
      <c r="L266" s="15" t="s">
        <v>205</v>
      </c>
      <c r="M266" s="15">
        <v>2.2909999999999999</v>
      </c>
      <c r="N266" s="15">
        <v>2.004</v>
      </c>
      <c r="O266" s="15">
        <v>2.4E-2</v>
      </c>
      <c r="P266" s="15">
        <v>1.8560000000000001</v>
      </c>
      <c r="Q266" s="15">
        <v>0.80500000000000005</v>
      </c>
      <c r="R266" s="15">
        <v>3.181</v>
      </c>
      <c r="S266" s="15">
        <v>7.3730000000000002</v>
      </c>
      <c r="U266" s="15">
        <v>0.56200000000000006</v>
      </c>
      <c r="V266" s="15">
        <v>7070</v>
      </c>
    </row>
    <row r="267" spans="2:22" x14ac:dyDescent="0.25">
      <c r="B267" s="15" t="s">
        <v>136</v>
      </c>
      <c r="C267" s="15" t="s">
        <v>207</v>
      </c>
      <c r="D267" s="15" t="s">
        <v>252</v>
      </c>
      <c r="E267" s="15">
        <v>2022</v>
      </c>
      <c r="F267" s="15" t="s">
        <v>162</v>
      </c>
      <c r="G267" s="15" t="s">
        <v>133</v>
      </c>
      <c r="H267" s="15" t="s">
        <v>136</v>
      </c>
      <c r="I267" s="15" t="s">
        <v>139</v>
      </c>
      <c r="J267" s="15" t="s">
        <v>141</v>
      </c>
      <c r="K267" s="15" t="s">
        <v>199</v>
      </c>
      <c r="L267" s="15" t="s">
        <v>200</v>
      </c>
      <c r="M267" s="15">
        <v>3.1669999999999998</v>
      </c>
      <c r="N267" s="15">
        <v>3.1840000000000002</v>
      </c>
      <c r="O267" s="15">
        <v>4.1000000000000002E-2</v>
      </c>
      <c r="P267" s="15">
        <v>2.4209999999999998</v>
      </c>
      <c r="Q267" s="15">
        <v>0.52600000000000002</v>
      </c>
      <c r="R267" s="15">
        <v>4.851</v>
      </c>
      <c r="S267" s="15">
        <v>-2.016</v>
      </c>
      <c r="U267" s="15">
        <v>0</v>
      </c>
      <c r="V267" s="15">
        <v>6020</v>
      </c>
    </row>
    <row r="268" spans="2:22" x14ac:dyDescent="0.25">
      <c r="B268" s="15" t="s">
        <v>136</v>
      </c>
      <c r="C268" s="15" t="s">
        <v>207</v>
      </c>
      <c r="D268" s="15" t="s">
        <v>252</v>
      </c>
      <c r="E268" s="15">
        <v>2022</v>
      </c>
      <c r="F268" s="15" t="s">
        <v>162</v>
      </c>
      <c r="G268" s="15" t="s">
        <v>133</v>
      </c>
      <c r="H268" s="15" t="s">
        <v>136</v>
      </c>
      <c r="I268" s="15" t="s">
        <v>139</v>
      </c>
      <c r="J268" s="15" t="s">
        <v>141</v>
      </c>
      <c r="K268" s="15" t="s">
        <v>199</v>
      </c>
      <c r="L268" s="15" t="s">
        <v>201</v>
      </c>
      <c r="M268" s="15">
        <v>2.6659999999999999</v>
      </c>
      <c r="N268" s="15">
        <v>2.4710000000000001</v>
      </c>
      <c r="O268" s="15">
        <v>2.9000000000000001E-2</v>
      </c>
      <c r="P268" s="15">
        <v>2.0760000000000001</v>
      </c>
      <c r="Q268" s="15">
        <v>0.75600000000000001</v>
      </c>
      <c r="R268" s="15">
        <v>3.8639999999999999</v>
      </c>
      <c r="S268" s="15">
        <v>2.9710000000000001</v>
      </c>
      <c r="U268" s="15">
        <v>0</v>
      </c>
      <c r="V268" s="15">
        <v>7090</v>
      </c>
    </row>
    <row r="269" spans="2:22" x14ac:dyDescent="0.25">
      <c r="B269" s="15" t="s">
        <v>136</v>
      </c>
      <c r="C269" s="15" t="s">
        <v>207</v>
      </c>
      <c r="D269" s="15" t="s">
        <v>252</v>
      </c>
      <c r="E269" s="15">
        <v>2022</v>
      </c>
      <c r="F269" s="15" t="s">
        <v>162</v>
      </c>
      <c r="G269" s="15" t="s">
        <v>133</v>
      </c>
      <c r="H269" s="15" t="s">
        <v>136</v>
      </c>
      <c r="I269" s="15" t="s">
        <v>139</v>
      </c>
      <c r="J269" s="15" t="s">
        <v>141</v>
      </c>
      <c r="K269" s="15" t="s">
        <v>199</v>
      </c>
      <c r="L269" s="15" t="s">
        <v>202</v>
      </c>
      <c r="M269" s="15">
        <v>0.73699999999999999</v>
      </c>
      <c r="N269" s="15">
        <v>0.90800000000000003</v>
      </c>
      <c r="O269" s="15">
        <v>1.0999999999999999E-2</v>
      </c>
      <c r="P269" s="15">
        <v>0.433</v>
      </c>
      <c r="Q269" s="15">
        <v>0.153</v>
      </c>
      <c r="R269" s="15">
        <v>0.97499999999999998</v>
      </c>
      <c r="S269" s="15">
        <v>11.819000000000001</v>
      </c>
      <c r="U269" s="15">
        <v>0.66900000000000004</v>
      </c>
      <c r="V269" s="15">
        <v>6900</v>
      </c>
    </row>
    <row r="270" spans="2:22" x14ac:dyDescent="0.25">
      <c r="B270" s="15" t="s">
        <v>136</v>
      </c>
      <c r="C270" s="15" t="s">
        <v>207</v>
      </c>
      <c r="D270" s="15" t="s">
        <v>252</v>
      </c>
      <c r="E270" s="15">
        <v>2022</v>
      </c>
      <c r="F270" s="15" t="s">
        <v>162</v>
      </c>
      <c r="G270" s="15" t="s">
        <v>133</v>
      </c>
      <c r="H270" s="15" t="s">
        <v>136</v>
      </c>
      <c r="I270" s="15" t="s">
        <v>139</v>
      </c>
      <c r="J270" s="15" t="s">
        <v>141</v>
      </c>
      <c r="K270" s="15" t="s">
        <v>199</v>
      </c>
      <c r="L270" s="15" t="s">
        <v>203</v>
      </c>
      <c r="M270" s="15">
        <v>0.249</v>
      </c>
      <c r="N270" s="15">
        <v>0.42499999999999999</v>
      </c>
      <c r="O270" s="15">
        <v>5.0000000000000001E-3</v>
      </c>
      <c r="P270" s="15">
        <v>0.113</v>
      </c>
      <c r="Q270" s="15">
        <v>2.5999999999999999E-2</v>
      </c>
      <c r="R270" s="15">
        <v>0.28699999999999998</v>
      </c>
      <c r="S270" s="15">
        <v>16.369</v>
      </c>
      <c r="U270" s="15">
        <v>1.1100000000000001</v>
      </c>
      <c r="V270" s="15">
        <v>6810</v>
      </c>
    </row>
    <row r="271" spans="2:22" x14ac:dyDescent="0.25">
      <c r="B271" s="15" t="s">
        <v>136</v>
      </c>
      <c r="C271" s="15" t="s">
        <v>207</v>
      </c>
      <c r="D271" s="15" t="s">
        <v>252</v>
      </c>
      <c r="E271" s="15">
        <v>2022</v>
      </c>
      <c r="F271" s="15" t="s">
        <v>162</v>
      </c>
      <c r="G271" s="15" t="s">
        <v>133</v>
      </c>
      <c r="H271" s="15" t="s">
        <v>136</v>
      </c>
      <c r="I271" s="15" t="s">
        <v>139</v>
      </c>
      <c r="J271" s="15" t="s">
        <v>141</v>
      </c>
      <c r="K271" s="15" t="s">
        <v>199</v>
      </c>
      <c r="L271" s="15" t="s">
        <v>204</v>
      </c>
      <c r="M271" s="15">
        <v>0.189</v>
      </c>
      <c r="N271" s="15">
        <v>0.40799999999999997</v>
      </c>
      <c r="O271" s="15">
        <v>5.0000000000000001E-3</v>
      </c>
      <c r="P271" s="15">
        <v>4.4999999999999998E-2</v>
      </c>
      <c r="Q271" s="15">
        <v>0</v>
      </c>
      <c r="R271" s="15">
        <v>0.20200000000000001</v>
      </c>
      <c r="S271" s="15">
        <v>20.803000000000001</v>
      </c>
      <c r="U271" s="15">
        <v>1.2150000000000001</v>
      </c>
      <c r="V271" s="15">
        <v>6690</v>
      </c>
    </row>
    <row r="272" spans="2:22" x14ac:dyDescent="0.25">
      <c r="B272" s="15" t="s">
        <v>136</v>
      </c>
      <c r="C272" s="15" t="s">
        <v>207</v>
      </c>
      <c r="D272" s="15" t="s">
        <v>252</v>
      </c>
      <c r="E272" s="15">
        <v>2022</v>
      </c>
      <c r="F272" s="15" t="s">
        <v>162</v>
      </c>
      <c r="G272" s="15" t="s">
        <v>133</v>
      </c>
      <c r="H272" s="15" t="s">
        <v>136</v>
      </c>
      <c r="I272" s="15" t="s">
        <v>139</v>
      </c>
      <c r="J272" s="15" t="s">
        <v>141</v>
      </c>
      <c r="K272" s="15" t="s">
        <v>199</v>
      </c>
      <c r="L272" s="15" t="s">
        <v>205</v>
      </c>
      <c r="M272" s="15">
        <v>1.885</v>
      </c>
      <c r="N272" s="15">
        <v>1.8520000000000001</v>
      </c>
      <c r="O272" s="15">
        <v>2.1999999999999999E-2</v>
      </c>
      <c r="P272" s="15">
        <v>1.3759999999999999</v>
      </c>
      <c r="Q272" s="15">
        <v>0.48599999999999999</v>
      </c>
      <c r="R272" s="15">
        <v>2.7229999999999999</v>
      </c>
      <c r="S272" s="15">
        <v>7.0289999999999999</v>
      </c>
      <c r="U272" s="15">
        <v>2.1000000000000001E-2</v>
      </c>
      <c r="V272" s="15">
        <v>7070</v>
      </c>
    </row>
    <row r="273" spans="2:22" x14ac:dyDescent="0.25">
      <c r="B273" s="15" t="s">
        <v>136</v>
      </c>
      <c r="C273" s="15" t="s">
        <v>207</v>
      </c>
      <c r="D273" s="15" t="s">
        <v>253</v>
      </c>
      <c r="E273" s="15">
        <v>2022</v>
      </c>
      <c r="F273" s="15" t="s">
        <v>162</v>
      </c>
      <c r="G273" s="15" t="s">
        <v>133</v>
      </c>
      <c r="H273" s="15" t="s">
        <v>136</v>
      </c>
      <c r="I273" s="15" t="s">
        <v>139</v>
      </c>
      <c r="J273" s="15" t="s">
        <v>141</v>
      </c>
      <c r="K273" s="15" t="s">
        <v>199</v>
      </c>
      <c r="L273" s="15" t="s">
        <v>200</v>
      </c>
      <c r="M273" s="15">
        <v>2.37</v>
      </c>
      <c r="N273" s="15">
        <v>2.84</v>
      </c>
      <c r="O273" s="15">
        <v>3.6999999999999998E-2</v>
      </c>
      <c r="P273" s="15">
        <v>1.379</v>
      </c>
      <c r="Q273" s="15">
        <v>0.104</v>
      </c>
      <c r="R273" s="15">
        <v>3.67</v>
      </c>
      <c r="S273" s="15">
        <v>-2.016</v>
      </c>
      <c r="U273" s="15">
        <v>0</v>
      </c>
      <c r="V273" s="15">
        <v>6020</v>
      </c>
    </row>
    <row r="274" spans="2:22" x14ac:dyDescent="0.25">
      <c r="B274" s="15" t="s">
        <v>136</v>
      </c>
      <c r="C274" s="15" t="s">
        <v>207</v>
      </c>
      <c r="D274" s="15" t="s">
        <v>253</v>
      </c>
      <c r="E274" s="15">
        <v>2022</v>
      </c>
      <c r="F274" s="15" t="s">
        <v>162</v>
      </c>
      <c r="G274" s="15" t="s">
        <v>133</v>
      </c>
      <c r="H274" s="15" t="s">
        <v>136</v>
      </c>
      <c r="I274" s="15" t="s">
        <v>139</v>
      </c>
      <c r="J274" s="15" t="s">
        <v>141</v>
      </c>
      <c r="K274" s="15" t="s">
        <v>199</v>
      </c>
      <c r="L274" s="15" t="s">
        <v>201</v>
      </c>
      <c r="M274" s="15">
        <v>1.9810000000000001</v>
      </c>
      <c r="N274" s="15">
        <v>2.206</v>
      </c>
      <c r="O274" s="15">
        <v>2.5999999999999999E-2</v>
      </c>
      <c r="P274" s="15">
        <v>1.262</v>
      </c>
      <c r="Q274" s="15">
        <v>0.33800000000000002</v>
      </c>
      <c r="R274" s="15">
        <v>2.9020000000000001</v>
      </c>
      <c r="S274" s="15">
        <v>2.9710000000000001</v>
      </c>
      <c r="U274" s="15">
        <v>0</v>
      </c>
      <c r="V274" s="15">
        <v>7090</v>
      </c>
    </row>
    <row r="275" spans="2:22" x14ac:dyDescent="0.25">
      <c r="B275" s="15" t="s">
        <v>136</v>
      </c>
      <c r="C275" s="15" t="s">
        <v>207</v>
      </c>
      <c r="D275" s="15" t="s">
        <v>253</v>
      </c>
      <c r="E275" s="15">
        <v>2022</v>
      </c>
      <c r="F275" s="15" t="s">
        <v>162</v>
      </c>
      <c r="G275" s="15" t="s">
        <v>133</v>
      </c>
      <c r="H275" s="15" t="s">
        <v>136</v>
      </c>
      <c r="I275" s="15" t="s">
        <v>139</v>
      </c>
      <c r="J275" s="15" t="s">
        <v>141</v>
      </c>
      <c r="K275" s="15" t="s">
        <v>199</v>
      </c>
      <c r="L275" s="15" t="s">
        <v>202</v>
      </c>
      <c r="M275" s="15">
        <v>0.56999999999999995</v>
      </c>
      <c r="N275" s="15">
        <v>0.79400000000000004</v>
      </c>
      <c r="O275" s="15">
        <v>0.01</v>
      </c>
      <c r="P275" s="15">
        <v>0.28599999999999998</v>
      </c>
      <c r="Q275" s="15">
        <v>9.5000000000000001E-2</v>
      </c>
      <c r="R275" s="15">
        <v>0.73199999999999998</v>
      </c>
      <c r="S275" s="15">
        <v>11.819000000000001</v>
      </c>
      <c r="U275" s="15">
        <v>0.66900000000000004</v>
      </c>
      <c r="V275" s="15">
        <v>6900</v>
      </c>
    </row>
    <row r="276" spans="2:22" x14ac:dyDescent="0.25">
      <c r="B276" s="15" t="s">
        <v>136</v>
      </c>
      <c r="C276" s="15" t="s">
        <v>207</v>
      </c>
      <c r="D276" s="15" t="s">
        <v>253</v>
      </c>
      <c r="E276" s="15">
        <v>2022</v>
      </c>
      <c r="F276" s="15" t="s">
        <v>162</v>
      </c>
      <c r="G276" s="15" t="s">
        <v>133</v>
      </c>
      <c r="H276" s="15" t="s">
        <v>136</v>
      </c>
      <c r="I276" s="15" t="s">
        <v>139</v>
      </c>
      <c r="J276" s="15" t="s">
        <v>141</v>
      </c>
      <c r="K276" s="15" t="s">
        <v>199</v>
      </c>
      <c r="L276" s="15" t="s">
        <v>203</v>
      </c>
      <c r="M276" s="15">
        <v>0.221</v>
      </c>
      <c r="N276" s="15">
        <v>0.41499999999999998</v>
      </c>
      <c r="O276" s="15">
        <v>5.0000000000000001E-3</v>
      </c>
      <c r="P276" s="15">
        <v>9.1999999999999998E-2</v>
      </c>
      <c r="Q276" s="15">
        <v>1.4999999999999999E-2</v>
      </c>
      <c r="R276" s="15">
        <v>0.246</v>
      </c>
      <c r="S276" s="15">
        <v>16.369</v>
      </c>
      <c r="U276" s="15">
        <v>1.1100000000000001</v>
      </c>
      <c r="V276" s="15">
        <v>6810</v>
      </c>
    </row>
    <row r="277" spans="2:22" x14ac:dyDescent="0.25">
      <c r="B277" s="15" t="s">
        <v>136</v>
      </c>
      <c r="C277" s="15" t="s">
        <v>207</v>
      </c>
      <c r="D277" s="15" t="s">
        <v>253</v>
      </c>
      <c r="E277" s="15">
        <v>2022</v>
      </c>
      <c r="F277" s="15" t="s">
        <v>162</v>
      </c>
      <c r="G277" s="15" t="s">
        <v>133</v>
      </c>
      <c r="H277" s="15" t="s">
        <v>136</v>
      </c>
      <c r="I277" s="15" t="s">
        <v>139</v>
      </c>
      <c r="J277" s="15" t="s">
        <v>141</v>
      </c>
      <c r="K277" s="15" t="s">
        <v>199</v>
      </c>
      <c r="L277" s="15" t="s">
        <v>204</v>
      </c>
      <c r="M277" s="15">
        <v>0.17399999999999999</v>
      </c>
      <c r="N277" s="15">
        <v>0.41499999999999998</v>
      </c>
      <c r="O277" s="15">
        <v>5.0000000000000001E-3</v>
      </c>
      <c r="P277" s="15">
        <v>3.9E-2</v>
      </c>
      <c r="Q277" s="15">
        <v>0</v>
      </c>
      <c r="R277" s="15">
        <v>0.18099999999999999</v>
      </c>
      <c r="S277" s="15">
        <v>20.803000000000001</v>
      </c>
      <c r="U277" s="15">
        <v>1.2150000000000001</v>
      </c>
      <c r="V277" s="15">
        <v>6690</v>
      </c>
    </row>
    <row r="278" spans="2:22" x14ac:dyDescent="0.25">
      <c r="B278" s="15" t="s">
        <v>136</v>
      </c>
      <c r="C278" s="15" t="s">
        <v>207</v>
      </c>
      <c r="D278" s="15" t="s">
        <v>253</v>
      </c>
      <c r="E278" s="15">
        <v>2022</v>
      </c>
      <c r="F278" s="15" t="s">
        <v>162</v>
      </c>
      <c r="G278" s="15" t="s">
        <v>133</v>
      </c>
      <c r="H278" s="15" t="s">
        <v>136</v>
      </c>
      <c r="I278" s="15" t="s">
        <v>139</v>
      </c>
      <c r="J278" s="15" t="s">
        <v>141</v>
      </c>
      <c r="K278" s="15" t="s">
        <v>199</v>
      </c>
      <c r="L278" s="15" t="s">
        <v>205</v>
      </c>
      <c r="M278" s="15">
        <v>1.3839999999999999</v>
      </c>
      <c r="N278" s="15">
        <v>1.6220000000000001</v>
      </c>
      <c r="O278" s="15">
        <v>1.9E-2</v>
      </c>
      <c r="P278" s="15">
        <v>0.81100000000000005</v>
      </c>
      <c r="Q278" s="15">
        <v>0.24099999999999999</v>
      </c>
      <c r="R278" s="15">
        <v>1.972</v>
      </c>
      <c r="S278" s="15">
        <v>7.0289999999999999</v>
      </c>
      <c r="U278" s="15">
        <v>2.1000000000000001E-2</v>
      </c>
      <c r="V278" s="15">
        <v>7070</v>
      </c>
    </row>
    <row r="279" spans="2:22" x14ac:dyDescent="0.25">
      <c r="B279" s="15" t="s">
        <v>136</v>
      </c>
      <c r="C279" s="15" t="s">
        <v>207</v>
      </c>
      <c r="D279" s="15" t="s">
        <v>254</v>
      </c>
      <c r="E279" s="15">
        <v>2022</v>
      </c>
      <c r="F279" s="15" t="s">
        <v>162</v>
      </c>
      <c r="G279" s="15" t="s">
        <v>133</v>
      </c>
      <c r="H279" s="15" t="s">
        <v>136</v>
      </c>
      <c r="I279" s="15" t="s">
        <v>139</v>
      </c>
      <c r="J279" s="15" t="s">
        <v>141</v>
      </c>
      <c r="K279" s="15" t="s">
        <v>199</v>
      </c>
      <c r="L279" s="15" t="s">
        <v>200</v>
      </c>
      <c r="M279" s="15">
        <v>1.736</v>
      </c>
      <c r="N279" s="15">
        <v>2.4009999999999998</v>
      </c>
      <c r="O279" s="15">
        <v>3.1E-2</v>
      </c>
      <c r="P279" s="15">
        <v>0.71899999999999997</v>
      </c>
      <c r="Q279" s="15">
        <v>3.0000000000000001E-3</v>
      </c>
      <c r="R279" s="15">
        <v>2.657</v>
      </c>
      <c r="S279" s="15">
        <v>-2.1930000000000001</v>
      </c>
      <c r="U279" s="15">
        <v>0</v>
      </c>
      <c r="V279" s="15">
        <v>6020</v>
      </c>
    </row>
    <row r="280" spans="2:22" x14ac:dyDescent="0.25">
      <c r="B280" s="15" t="s">
        <v>136</v>
      </c>
      <c r="C280" s="15" t="s">
        <v>207</v>
      </c>
      <c r="D280" s="15" t="s">
        <v>254</v>
      </c>
      <c r="E280" s="15">
        <v>2022</v>
      </c>
      <c r="F280" s="15" t="s">
        <v>162</v>
      </c>
      <c r="G280" s="15" t="s">
        <v>133</v>
      </c>
      <c r="H280" s="15" t="s">
        <v>136</v>
      </c>
      <c r="I280" s="15" t="s">
        <v>139</v>
      </c>
      <c r="J280" s="15" t="s">
        <v>141</v>
      </c>
      <c r="K280" s="15" t="s">
        <v>199</v>
      </c>
      <c r="L280" s="15" t="s">
        <v>201</v>
      </c>
      <c r="M280" s="15">
        <v>1.3819999999999999</v>
      </c>
      <c r="N280" s="15">
        <v>1.788</v>
      </c>
      <c r="O280" s="15">
        <v>2.1000000000000001E-2</v>
      </c>
      <c r="P280" s="15">
        <v>0.67400000000000004</v>
      </c>
      <c r="Q280" s="15">
        <v>0.13900000000000001</v>
      </c>
      <c r="R280" s="15">
        <v>1.9910000000000001</v>
      </c>
      <c r="S280" s="15">
        <v>2.8130000000000002</v>
      </c>
      <c r="U280" s="15">
        <v>0</v>
      </c>
      <c r="V280" s="15">
        <v>7090</v>
      </c>
    </row>
    <row r="281" spans="2:22" x14ac:dyDescent="0.25">
      <c r="B281" s="15" t="s">
        <v>136</v>
      </c>
      <c r="C281" s="15" t="s">
        <v>207</v>
      </c>
      <c r="D281" s="15" t="s">
        <v>254</v>
      </c>
      <c r="E281" s="15">
        <v>2022</v>
      </c>
      <c r="F281" s="15" t="s">
        <v>162</v>
      </c>
      <c r="G281" s="15" t="s">
        <v>133</v>
      </c>
      <c r="H281" s="15" t="s">
        <v>136</v>
      </c>
      <c r="I281" s="15" t="s">
        <v>139</v>
      </c>
      <c r="J281" s="15" t="s">
        <v>141</v>
      </c>
      <c r="K281" s="15" t="s">
        <v>199</v>
      </c>
      <c r="L281" s="15" t="s">
        <v>202</v>
      </c>
      <c r="M281" s="15">
        <v>0.40500000000000003</v>
      </c>
      <c r="N281" s="15">
        <v>0.64200000000000002</v>
      </c>
      <c r="O281" s="15">
        <v>8.0000000000000002E-3</v>
      </c>
      <c r="P281" s="15">
        <v>0.17100000000000001</v>
      </c>
      <c r="Q281" s="15">
        <v>4.9000000000000002E-2</v>
      </c>
      <c r="R281" s="15">
        <v>0.48199999999999998</v>
      </c>
      <c r="S281" s="15">
        <v>11.324999999999999</v>
      </c>
      <c r="U281" s="15">
        <v>0</v>
      </c>
      <c r="V281" s="15">
        <v>6900</v>
      </c>
    </row>
    <row r="282" spans="2:22" x14ac:dyDescent="0.25">
      <c r="B282" s="15" t="s">
        <v>136</v>
      </c>
      <c r="C282" s="15" t="s">
        <v>207</v>
      </c>
      <c r="D282" s="15" t="s">
        <v>254</v>
      </c>
      <c r="E282" s="15">
        <v>2022</v>
      </c>
      <c r="F282" s="15" t="s">
        <v>162</v>
      </c>
      <c r="G282" s="15" t="s">
        <v>133</v>
      </c>
      <c r="H282" s="15" t="s">
        <v>136</v>
      </c>
      <c r="I282" s="15" t="s">
        <v>139</v>
      </c>
      <c r="J282" s="15" t="s">
        <v>141</v>
      </c>
      <c r="K282" s="15" t="s">
        <v>199</v>
      </c>
      <c r="L282" s="15" t="s">
        <v>203</v>
      </c>
      <c r="M282" s="15">
        <v>0.16900000000000001</v>
      </c>
      <c r="N282" s="15">
        <v>0.33500000000000002</v>
      </c>
      <c r="O282" s="15">
        <v>4.0000000000000001E-3</v>
      </c>
      <c r="P282" s="15">
        <v>6.3E-2</v>
      </c>
      <c r="Q282" s="15">
        <v>5.0000000000000001E-3</v>
      </c>
      <c r="R282" s="15">
        <v>0.182</v>
      </c>
      <c r="S282" s="15">
        <v>15.64</v>
      </c>
      <c r="U282" s="15">
        <v>0</v>
      </c>
      <c r="V282" s="15">
        <v>6810</v>
      </c>
    </row>
    <row r="283" spans="2:22" x14ac:dyDescent="0.25">
      <c r="B283" s="15" t="s">
        <v>136</v>
      </c>
      <c r="C283" s="15" t="s">
        <v>207</v>
      </c>
      <c r="D283" s="15" t="s">
        <v>254</v>
      </c>
      <c r="E283" s="15">
        <v>2022</v>
      </c>
      <c r="F283" s="15" t="s">
        <v>162</v>
      </c>
      <c r="G283" s="15" t="s">
        <v>133</v>
      </c>
      <c r="H283" s="15" t="s">
        <v>136</v>
      </c>
      <c r="I283" s="15" t="s">
        <v>139</v>
      </c>
      <c r="J283" s="15" t="s">
        <v>141</v>
      </c>
      <c r="K283" s="15" t="s">
        <v>199</v>
      </c>
      <c r="L283" s="15" t="s">
        <v>204</v>
      </c>
      <c r="M283" s="15">
        <v>0.13100000000000001</v>
      </c>
      <c r="N283" s="15">
        <v>0.312</v>
      </c>
      <c r="O283" s="15">
        <v>4.0000000000000001E-3</v>
      </c>
      <c r="P283" s="15">
        <v>1.9E-2</v>
      </c>
      <c r="Q283" s="15">
        <v>0</v>
      </c>
      <c r="R283" s="15">
        <v>0.13500000000000001</v>
      </c>
      <c r="S283" s="15">
        <v>19.753</v>
      </c>
      <c r="U283" s="15">
        <v>0</v>
      </c>
      <c r="V283" s="15">
        <v>6690</v>
      </c>
    </row>
    <row r="284" spans="2:22" x14ac:dyDescent="0.25">
      <c r="B284" s="15" t="s">
        <v>136</v>
      </c>
      <c r="C284" s="15" t="s">
        <v>207</v>
      </c>
      <c r="D284" s="15" t="s">
        <v>254</v>
      </c>
      <c r="E284" s="15">
        <v>2022</v>
      </c>
      <c r="F284" s="15" t="s">
        <v>162</v>
      </c>
      <c r="G284" s="15" t="s">
        <v>133</v>
      </c>
      <c r="H284" s="15" t="s">
        <v>136</v>
      </c>
      <c r="I284" s="15" t="s">
        <v>139</v>
      </c>
      <c r="J284" s="15" t="s">
        <v>141</v>
      </c>
      <c r="K284" s="15" t="s">
        <v>199</v>
      </c>
      <c r="L284" s="15" t="s">
        <v>205</v>
      </c>
      <c r="M284" s="15">
        <v>0.95899999999999996</v>
      </c>
      <c r="N284" s="15">
        <v>1.302</v>
      </c>
      <c r="O284" s="15">
        <v>1.4999999999999999E-2</v>
      </c>
      <c r="P284" s="15">
        <v>0.435</v>
      </c>
      <c r="Q284" s="15">
        <v>0.11700000000000001</v>
      </c>
      <c r="R284" s="15">
        <v>1.321</v>
      </c>
      <c r="S284" s="15">
        <v>6.79</v>
      </c>
      <c r="U284" s="15">
        <v>0</v>
      </c>
      <c r="V284" s="15">
        <v>7070</v>
      </c>
    </row>
    <row r="285" spans="2:22" x14ac:dyDescent="0.25">
      <c r="B285" s="15" t="s">
        <v>136</v>
      </c>
      <c r="C285" s="15" t="s">
        <v>207</v>
      </c>
      <c r="D285" s="15" t="s">
        <v>255</v>
      </c>
      <c r="E285" s="15">
        <v>2022</v>
      </c>
      <c r="F285" s="15" t="s">
        <v>162</v>
      </c>
      <c r="G285" s="15" t="s">
        <v>133</v>
      </c>
      <c r="H285" s="15" t="s">
        <v>136</v>
      </c>
      <c r="I285" s="15" t="s">
        <v>139</v>
      </c>
      <c r="J285" s="15" t="s">
        <v>141</v>
      </c>
      <c r="K285" s="15" t="s">
        <v>199</v>
      </c>
      <c r="L285" s="15" t="s">
        <v>200</v>
      </c>
      <c r="M285" s="15">
        <v>1.339</v>
      </c>
      <c r="N285" s="15">
        <v>2.044</v>
      </c>
      <c r="O285" s="15">
        <v>2.5999999999999999E-2</v>
      </c>
      <c r="P285" s="15">
        <v>0.33800000000000002</v>
      </c>
      <c r="Q285" s="15">
        <v>0</v>
      </c>
      <c r="R285" s="15">
        <v>1.97</v>
      </c>
      <c r="S285" s="15">
        <v>-2.1930000000000001</v>
      </c>
      <c r="U285" s="15">
        <v>0</v>
      </c>
      <c r="V285" s="15">
        <v>6020</v>
      </c>
    </row>
    <row r="286" spans="2:22" x14ac:dyDescent="0.25">
      <c r="B286" s="15" t="s">
        <v>136</v>
      </c>
      <c r="C286" s="15" t="s">
        <v>207</v>
      </c>
      <c r="D286" s="15" t="s">
        <v>255</v>
      </c>
      <c r="E286" s="15">
        <v>2022</v>
      </c>
      <c r="F286" s="15" t="s">
        <v>162</v>
      </c>
      <c r="G286" s="15" t="s">
        <v>133</v>
      </c>
      <c r="H286" s="15" t="s">
        <v>136</v>
      </c>
      <c r="I286" s="15" t="s">
        <v>139</v>
      </c>
      <c r="J286" s="15" t="s">
        <v>141</v>
      </c>
      <c r="K286" s="15" t="s">
        <v>199</v>
      </c>
      <c r="L286" s="15" t="s">
        <v>201</v>
      </c>
      <c r="M286" s="15">
        <v>1.006</v>
      </c>
      <c r="N286" s="15">
        <v>1.472</v>
      </c>
      <c r="O286" s="15">
        <v>1.7000000000000001E-2</v>
      </c>
      <c r="P286" s="15">
        <v>0.39200000000000002</v>
      </c>
      <c r="Q286" s="15">
        <v>5.6000000000000001E-2</v>
      </c>
      <c r="R286" s="15">
        <v>1.3420000000000001</v>
      </c>
      <c r="S286" s="15">
        <v>2.8119999999999998</v>
      </c>
      <c r="U286" s="15">
        <v>0</v>
      </c>
      <c r="V286" s="15">
        <v>7090</v>
      </c>
    </row>
    <row r="287" spans="2:22" x14ac:dyDescent="0.25">
      <c r="B287" s="15" t="s">
        <v>136</v>
      </c>
      <c r="C287" s="15" t="s">
        <v>207</v>
      </c>
      <c r="D287" s="15" t="s">
        <v>255</v>
      </c>
      <c r="E287" s="15">
        <v>2022</v>
      </c>
      <c r="F287" s="15" t="s">
        <v>162</v>
      </c>
      <c r="G287" s="15" t="s">
        <v>133</v>
      </c>
      <c r="H287" s="15" t="s">
        <v>136</v>
      </c>
      <c r="I287" s="15" t="s">
        <v>139</v>
      </c>
      <c r="J287" s="15" t="s">
        <v>141</v>
      </c>
      <c r="K287" s="15" t="s">
        <v>199</v>
      </c>
      <c r="L287" s="15" t="s">
        <v>202</v>
      </c>
      <c r="M287" s="15">
        <v>0.29499999999999998</v>
      </c>
      <c r="N287" s="15">
        <v>0.53800000000000003</v>
      </c>
      <c r="O287" s="15">
        <v>6.0000000000000001E-3</v>
      </c>
      <c r="P287" s="15">
        <v>0.105</v>
      </c>
      <c r="Q287" s="15">
        <v>1.9E-2</v>
      </c>
      <c r="R287" s="15">
        <v>0.318</v>
      </c>
      <c r="S287" s="15">
        <v>11.324999999999999</v>
      </c>
      <c r="U287" s="15">
        <v>0</v>
      </c>
      <c r="V287" s="15">
        <v>6900</v>
      </c>
    </row>
    <row r="288" spans="2:22" x14ac:dyDescent="0.25">
      <c r="B288" s="15" t="s">
        <v>136</v>
      </c>
      <c r="C288" s="15" t="s">
        <v>207</v>
      </c>
      <c r="D288" s="15" t="s">
        <v>255</v>
      </c>
      <c r="E288" s="15">
        <v>2022</v>
      </c>
      <c r="F288" s="15" t="s">
        <v>162</v>
      </c>
      <c r="G288" s="15" t="s">
        <v>133</v>
      </c>
      <c r="H288" s="15" t="s">
        <v>136</v>
      </c>
      <c r="I288" s="15" t="s">
        <v>139</v>
      </c>
      <c r="J288" s="15" t="s">
        <v>141</v>
      </c>
      <c r="K288" s="15" t="s">
        <v>199</v>
      </c>
      <c r="L288" s="15" t="s">
        <v>203</v>
      </c>
      <c r="M288" s="15">
        <v>0.128</v>
      </c>
      <c r="N288" s="15">
        <v>0.29099999999999998</v>
      </c>
      <c r="O288" s="15">
        <v>4.0000000000000001E-3</v>
      </c>
      <c r="P288" s="15">
        <v>3.9E-2</v>
      </c>
      <c r="Q288" s="15">
        <v>0</v>
      </c>
      <c r="R288" s="15">
        <v>0.13</v>
      </c>
      <c r="S288" s="15">
        <v>15.64</v>
      </c>
      <c r="U288" s="15">
        <v>0</v>
      </c>
      <c r="V288" s="15">
        <v>6810</v>
      </c>
    </row>
    <row r="289" spans="2:22" x14ac:dyDescent="0.25">
      <c r="B289" s="15" t="s">
        <v>136</v>
      </c>
      <c r="C289" s="15" t="s">
        <v>207</v>
      </c>
      <c r="D289" s="15" t="s">
        <v>255</v>
      </c>
      <c r="E289" s="15">
        <v>2022</v>
      </c>
      <c r="F289" s="15" t="s">
        <v>162</v>
      </c>
      <c r="G289" s="15" t="s">
        <v>133</v>
      </c>
      <c r="H289" s="15" t="s">
        <v>136</v>
      </c>
      <c r="I289" s="15" t="s">
        <v>139</v>
      </c>
      <c r="J289" s="15" t="s">
        <v>141</v>
      </c>
      <c r="K289" s="15" t="s">
        <v>199</v>
      </c>
      <c r="L289" s="15" t="s">
        <v>204</v>
      </c>
      <c r="M289" s="15">
        <v>0.10299999999999999</v>
      </c>
      <c r="N289" s="15">
        <v>0.28199999999999997</v>
      </c>
      <c r="O289" s="15">
        <v>3.0000000000000001E-3</v>
      </c>
      <c r="P289" s="15">
        <v>3.0000000000000001E-3</v>
      </c>
      <c r="Q289" s="15">
        <v>0</v>
      </c>
      <c r="R289" s="15">
        <v>8.6999999999999994E-2</v>
      </c>
      <c r="S289" s="15">
        <v>19.753</v>
      </c>
      <c r="U289" s="15">
        <v>0</v>
      </c>
      <c r="V289" s="15">
        <v>6690</v>
      </c>
    </row>
    <row r="290" spans="2:22" x14ac:dyDescent="0.25">
      <c r="B290" s="15" t="s">
        <v>136</v>
      </c>
      <c r="C290" s="15" t="s">
        <v>207</v>
      </c>
      <c r="D290" s="15" t="s">
        <v>255</v>
      </c>
      <c r="E290" s="15">
        <v>2022</v>
      </c>
      <c r="F290" s="15" t="s">
        <v>162</v>
      </c>
      <c r="G290" s="15" t="s">
        <v>133</v>
      </c>
      <c r="H290" s="15" t="s">
        <v>136</v>
      </c>
      <c r="I290" s="15" t="s">
        <v>139</v>
      </c>
      <c r="J290" s="15" t="s">
        <v>141</v>
      </c>
      <c r="K290" s="15" t="s">
        <v>199</v>
      </c>
      <c r="L290" s="15" t="s">
        <v>205</v>
      </c>
      <c r="M290" s="15">
        <v>0.69199999999999995</v>
      </c>
      <c r="N290" s="15">
        <v>1.0580000000000001</v>
      </c>
      <c r="O290" s="15">
        <v>1.2999999999999999E-2</v>
      </c>
      <c r="P290" s="15">
        <v>0.25600000000000001</v>
      </c>
      <c r="Q290" s="15">
        <v>6.3E-2</v>
      </c>
      <c r="R290" s="15">
        <v>0.86199999999999999</v>
      </c>
      <c r="S290" s="15">
        <v>6.7889999999999997</v>
      </c>
      <c r="U290" s="15">
        <v>0</v>
      </c>
      <c r="V290" s="15">
        <v>7070</v>
      </c>
    </row>
  </sheetData>
  <mergeCells count="1">
    <mergeCell ref="B1:V1"/>
  </mergeCells>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A1:V290"/>
  <sheetViews>
    <sheetView zoomScale="85" zoomScaleNormal="85" workbookViewId="0">
      <selection activeCell="B1" sqref="B1:V1"/>
    </sheetView>
  </sheetViews>
  <sheetFormatPr defaultColWidth="16" defaultRowHeight="15" x14ac:dyDescent="0.25"/>
  <cols>
    <col min="1" max="1" width="22.7109375" style="18" customWidth="1"/>
    <col min="2" max="2" width="19.42578125" style="15" customWidth="1"/>
    <col min="3" max="3" width="17.5703125" style="15" customWidth="1"/>
    <col min="4" max="4" width="16" style="15"/>
    <col min="5" max="5" width="17.5703125" style="15" customWidth="1"/>
    <col min="6" max="6" width="17.28515625" style="15" customWidth="1"/>
    <col min="7" max="7" width="28.140625" style="15" customWidth="1"/>
    <col min="8" max="8" width="27.140625" style="15" customWidth="1"/>
    <col min="9" max="9" width="24.5703125" style="15" customWidth="1"/>
    <col min="10" max="10" width="16" style="15"/>
    <col min="11" max="11" width="24.5703125" style="15" customWidth="1"/>
    <col min="12" max="13" width="16" style="15"/>
    <col min="14" max="14" width="17.7109375" style="15" customWidth="1"/>
    <col min="15" max="15" width="18.85546875" style="15" customWidth="1"/>
    <col min="16" max="16" width="18" style="15" customWidth="1"/>
    <col min="17" max="17" width="16" style="15"/>
    <col min="18" max="18" width="19" style="15" customWidth="1"/>
    <col min="19" max="19" width="16" style="15"/>
    <col min="20" max="20" width="18.7109375" style="15" customWidth="1"/>
    <col min="21" max="21" width="16" style="15"/>
    <col min="22" max="22" width="18.42578125" style="15" customWidth="1"/>
    <col min="23" max="16384" width="16" style="15"/>
  </cols>
  <sheetData>
    <row r="1" spans="1:22" ht="38.25" customHeight="1" x14ac:dyDescent="0.25">
      <c r="A1" s="37" t="str">
        <f>HYPERLINK("#Contents!A1","Return to table of contents")</f>
        <v>Return to table of contents</v>
      </c>
      <c r="B1" s="47" t="s">
        <v>379</v>
      </c>
      <c r="C1" s="47"/>
      <c r="D1" s="47"/>
      <c r="E1" s="47"/>
      <c r="F1" s="47"/>
      <c r="G1" s="47"/>
      <c r="H1" s="47"/>
      <c r="I1" s="47"/>
      <c r="J1" s="47"/>
      <c r="K1" s="47"/>
      <c r="L1" s="47"/>
      <c r="M1" s="47"/>
      <c r="N1" s="47"/>
      <c r="O1" s="47"/>
      <c r="P1" s="47"/>
      <c r="Q1" s="47"/>
      <c r="R1" s="47"/>
      <c r="S1" s="47"/>
      <c r="T1" s="47"/>
      <c r="U1" s="47"/>
      <c r="V1" s="48"/>
    </row>
    <row r="2" spans="1:22" ht="30" x14ac:dyDescent="0.25">
      <c r="A2" s="19"/>
      <c r="B2" s="5" t="s">
        <v>120</v>
      </c>
      <c r="C2" s="5" t="s">
        <v>123</v>
      </c>
      <c r="D2" s="5" t="s">
        <v>126</v>
      </c>
      <c r="E2" s="5" t="s">
        <v>127</v>
      </c>
      <c r="F2" s="5" t="s">
        <v>128</v>
      </c>
      <c r="G2" s="5" t="s">
        <v>131</v>
      </c>
      <c r="H2" s="5" t="s">
        <v>134</v>
      </c>
      <c r="I2" s="5" t="s">
        <v>137</v>
      </c>
      <c r="J2" s="5" t="s">
        <v>140</v>
      </c>
      <c r="K2" s="5" t="s">
        <v>142</v>
      </c>
      <c r="L2" s="5" t="s">
        <v>145</v>
      </c>
      <c r="M2" s="5" t="s">
        <v>147</v>
      </c>
      <c r="N2" s="5" t="s">
        <v>149</v>
      </c>
      <c r="O2" s="5" t="s">
        <v>150</v>
      </c>
      <c r="P2" s="5" t="s">
        <v>151</v>
      </c>
      <c r="Q2" s="5" t="s">
        <v>152</v>
      </c>
      <c r="R2" s="5" t="s">
        <v>153</v>
      </c>
      <c r="S2" s="5" t="s">
        <v>154</v>
      </c>
      <c r="T2" s="5" t="s">
        <v>155</v>
      </c>
      <c r="U2" s="5" t="s">
        <v>156</v>
      </c>
      <c r="V2" s="5" t="s">
        <v>158</v>
      </c>
    </row>
    <row r="3" spans="1:22" x14ac:dyDescent="0.25">
      <c r="A3" s="19"/>
      <c r="B3" s="15" t="s">
        <v>122</v>
      </c>
      <c r="C3" s="15" t="s">
        <v>207</v>
      </c>
      <c r="D3" s="15" t="s">
        <v>208</v>
      </c>
      <c r="E3" s="15">
        <v>2022</v>
      </c>
      <c r="F3" s="15" t="s">
        <v>162</v>
      </c>
      <c r="G3" s="15" t="s">
        <v>133</v>
      </c>
      <c r="H3" s="15" t="s">
        <v>136</v>
      </c>
      <c r="I3" s="15" t="s">
        <v>139</v>
      </c>
      <c r="J3" s="15" t="s">
        <v>141</v>
      </c>
      <c r="K3" s="15" t="s">
        <v>199</v>
      </c>
      <c r="L3" s="15" t="s">
        <v>200</v>
      </c>
      <c r="M3" s="15">
        <v>0.309</v>
      </c>
      <c r="N3" s="15">
        <v>0.45200000000000001</v>
      </c>
      <c r="O3" s="15">
        <v>6.0000000000000001E-3</v>
      </c>
      <c r="P3" s="15">
        <v>0.189</v>
      </c>
      <c r="Q3" s="15">
        <v>0.108</v>
      </c>
      <c r="R3" s="15">
        <v>0.34100000000000003</v>
      </c>
      <c r="S3" s="15">
        <v>-2.37</v>
      </c>
      <c r="U3" s="15">
        <v>0</v>
      </c>
      <c r="V3" s="15">
        <v>6540</v>
      </c>
    </row>
    <row r="4" spans="1:22" x14ac:dyDescent="0.25">
      <c r="B4" s="15" t="s">
        <v>122</v>
      </c>
      <c r="C4" s="15" t="s">
        <v>207</v>
      </c>
      <c r="D4" s="15" t="s">
        <v>208</v>
      </c>
      <c r="E4" s="15">
        <v>2022</v>
      </c>
      <c r="F4" s="15" t="s">
        <v>162</v>
      </c>
      <c r="G4" s="15" t="s">
        <v>133</v>
      </c>
      <c r="H4" s="15" t="s">
        <v>136</v>
      </c>
      <c r="I4" s="15" t="s">
        <v>139</v>
      </c>
      <c r="J4" s="15" t="s">
        <v>141</v>
      </c>
      <c r="K4" s="15" t="s">
        <v>199</v>
      </c>
      <c r="L4" s="15" t="s">
        <v>201</v>
      </c>
      <c r="M4" s="15">
        <v>0.29699999999999999</v>
      </c>
      <c r="N4" s="15">
        <v>0.32</v>
      </c>
      <c r="O4" s="15">
        <v>3.0000000000000001E-3</v>
      </c>
      <c r="P4" s="15">
        <v>0.20699999999999999</v>
      </c>
      <c r="Q4" s="15">
        <v>0.123</v>
      </c>
      <c r="R4" s="15">
        <v>0.35399999999999998</v>
      </c>
      <c r="S4" s="15">
        <v>2.6949999999999998</v>
      </c>
      <c r="U4" s="15">
        <v>0</v>
      </c>
      <c r="V4" s="15">
        <v>8590</v>
      </c>
    </row>
    <row r="5" spans="1:22" x14ac:dyDescent="0.25">
      <c r="B5" s="15" t="s">
        <v>122</v>
      </c>
      <c r="C5" s="15" t="s">
        <v>207</v>
      </c>
      <c r="D5" s="15" t="s">
        <v>208</v>
      </c>
      <c r="E5" s="15">
        <v>2022</v>
      </c>
      <c r="F5" s="15" t="s">
        <v>162</v>
      </c>
      <c r="G5" s="15" t="s">
        <v>133</v>
      </c>
      <c r="H5" s="15" t="s">
        <v>136</v>
      </c>
      <c r="I5" s="15" t="s">
        <v>139</v>
      </c>
      <c r="J5" s="15" t="s">
        <v>141</v>
      </c>
      <c r="K5" s="15" t="s">
        <v>199</v>
      </c>
      <c r="L5" s="15" t="s">
        <v>202</v>
      </c>
      <c r="M5" s="15">
        <v>0.253</v>
      </c>
      <c r="N5" s="15">
        <v>0.26500000000000001</v>
      </c>
      <c r="O5" s="15">
        <v>3.0000000000000001E-3</v>
      </c>
      <c r="P5" s="15">
        <v>0.189</v>
      </c>
      <c r="Q5" s="15">
        <v>0.11799999999999999</v>
      </c>
      <c r="R5" s="15">
        <v>0.307</v>
      </c>
      <c r="S5" s="15">
        <v>10.96</v>
      </c>
      <c r="U5" s="15">
        <v>0</v>
      </c>
      <c r="V5" s="15">
        <v>8400</v>
      </c>
    </row>
    <row r="6" spans="1:22" x14ac:dyDescent="0.25">
      <c r="B6" s="15" t="s">
        <v>122</v>
      </c>
      <c r="C6" s="15" t="s">
        <v>207</v>
      </c>
      <c r="D6" s="15" t="s">
        <v>208</v>
      </c>
      <c r="E6" s="15">
        <v>2022</v>
      </c>
      <c r="F6" s="15" t="s">
        <v>162</v>
      </c>
      <c r="G6" s="15" t="s">
        <v>133</v>
      </c>
      <c r="H6" s="15" t="s">
        <v>136</v>
      </c>
      <c r="I6" s="15" t="s">
        <v>139</v>
      </c>
      <c r="J6" s="15" t="s">
        <v>141</v>
      </c>
      <c r="K6" s="15" t="s">
        <v>199</v>
      </c>
      <c r="L6" s="15" t="s">
        <v>203</v>
      </c>
      <c r="M6" s="15">
        <v>0.25</v>
      </c>
      <c r="N6" s="15">
        <v>0.25700000000000001</v>
      </c>
      <c r="O6" s="15">
        <v>3.0000000000000001E-3</v>
      </c>
      <c r="P6" s="15">
        <v>0.189</v>
      </c>
      <c r="Q6" s="15">
        <v>0.12</v>
      </c>
      <c r="R6" s="15">
        <v>0.30199999999999999</v>
      </c>
      <c r="S6" s="15">
        <v>15.119</v>
      </c>
      <c r="U6" s="15">
        <v>0</v>
      </c>
      <c r="V6" s="15">
        <v>8340</v>
      </c>
    </row>
    <row r="7" spans="1:22" x14ac:dyDescent="0.25">
      <c r="B7" s="15" t="s">
        <v>122</v>
      </c>
      <c r="C7" s="15" t="s">
        <v>207</v>
      </c>
      <c r="D7" s="15" t="s">
        <v>208</v>
      </c>
      <c r="E7" s="15">
        <v>2022</v>
      </c>
      <c r="F7" s="15" t="s">
        <v>162</v>
      </c>
      <c r="G7" s="15" t="s">
        <v>133</v>
      </c>
      <c r="H7" s="15" t="s">
        <v>136</v>
      </c>
      <c r="I7" s="15" t="s">
        <v>139</v>
      </c>
      <c r="J7" s="15" t="s">
        <v>141</v>
      </c>
      <c r="K7" s="15" t="s">
        <v>199</v>
      </c>
      <c r="L7" s="15" t="s">
        <v>204</v>
      </c>
      <c r="M7" s="15">
        <v>0.26800000000000002</v>
      </c>
      <c r="N7" s="15">
        <v>0.28699999999999998</v>
      </c>
      <c r="O7" s="15">
        <v>3.0000000000000001E-3</v>
      </c>
      <c r="P7" s="15">
        <v>0.2</v>
      </c>
      <c r="Q7" s="15">
        <v>0.126</v>
      </c>
      <c r="R7" s="15">
        <v>0.318</v>
      </c>
      <c r="S7" s="15">
        <v>19.007000000000001</v>
      </c>
      <c r="U7" s="15">
        <v>0</v>
      </c>
      <c r="V7" s="15">
        <v>8190</v>
      </c>
    </row>
    <row r="8" spans="1:22" x14ac:dyDescent="0.25">
      <c r="B8" s="15" t="s">
        <v>122</v>
      </c>
      <c r="C8" s="15" t="s">
        <v>207</v>
      </c>
      <c r="D8" s="15" t="s">
        <v>208</v>
      </c>
      <c r="E8" s="15">
        <v>2022</v>
      </c>
      <c r="F8" s="15" t="s">
        <v>162</v>
      </c>
      <c r="G8" s="15" t="s">
        <v>133</v>
      </c>
      <c r="H8" s="15" t="s">
        <v>136</v>
      </c>
      <c r="I8" s="15" t="s">
        <v>139</v>
      </c>
      <c r="J8" s="15" t="s">
        <v>141</v>
      </c>
      <c r="K8" s="15" t="s">
        <v>199</v>
      </c>
      <c r="L8" s="15" t="s">
        <v>205</v>
      </c>
      <c r="M8" s="15">
        <v>0.27800000000000002</v>
      </c>
      <c r="N8" s="15">
        <v>0.28499999999999998</v>
      </c>
      <c r="O8" s="15">
        <v>3.0000000000000001E-3</v>
      </c>
      <c r="P8" s="15">
        <v>0.19900000000000001</v>
      </c>
      <c r="Q8" s="15">
        <v>0.122</v>
      </c>
      <c r="R8" s="15">
        <v>0.33600000000000002</v>
      </c>
      <c r="S8" s="15">
        <v>6.5570000000000004</v>
      </c>
      <c r="U8" s="15">
        <v>0</v>
      </c>
      <c r="V8" s="15">
        <v>8650</v>
      </c>
    </row>
    <row r="9" spans="1:22" x14ac:dyDescent="0.25">
      <c r="B9" s="15" t="s">
        <v>122</v>
      </c>
      <c r="C9" s="15" t="s">
        <v>207</v>
      </c>
      <c r="D9" s="15" t="s">
        <v>209</v>
      </c>
      <c r="E9" s="15">
        <v>2022</v>
      </c>
      <c r="F9" s="15" t="s">
        <v>162</v>
      </c>
      <c r="G9" s="15" t="s">
        <v>133</v>
      </c>
      <c r="H9" s="15" t="s">
        <v>136</v>
      </c>
      <c r="I9" s="15" t="s">
        <v>139</v>
      </c>
      <c r="J9" s="15" t="s">
        <v>141</v>
      </c>
      <c r="K9" s="15" t="s">
        <v>199</v>
      </c>
      <c r="L9" s="15" t="s">
        <v>200</v>
      </c>
      <c r="M9" s="15">
        <v>0.28499999999999998</v>
      </c>
      <c r="N9" s="15">
        <v>0.46800000000000003</v>
      </c>
      <c r="O9" s="15">
        <v>6.0000000000000001E-3</v>
      </c>
      <c r="P9" s="15">
        <v>0.16200000000000001</v>
      </c>
      <c r="Q9" s="15">
        <v>9.6000000000000002E-2</v>
      </c>
      <c r="R9" s="15">
        <v>0.29799999999999999</v>
      </c>
      <c r="S9" s="15">
        <v>-2.3620000000000001</v>
      </c>
      <c r="U9" s="15">
        <v>0</v>
      </c>
      <c r="V9" s="15">
        <v>6540</v>
      </c>
    </row>
    <row r="10" spans="1:22" x14ac:dyDescent="0.25">
      <c r="B10" s="15" t="s">
        <v>122</v>
      </c>
      <c r="C10" s="15" t="s">
        <v>207</v>
      </c>
      <c r="D10" s="15" t="s">
        <v>209</v>
      </c>
      <c r="E10" s="15">
        <v>2022</v>
      </c>
      <c r="F10" s="15" t="s">
        <v>162</v>
      </c>
      <c r="G10" s="15" t="s">
        <v>133</v>
      </c>
      <c r="H10" s="15" t="s">
        <v>136</v>
      </c>
      <c r="I10" s="15" t="s">
        <v>139</v>
      </c>
      <c r="J10" s="15" t="s">
        <v>141</v>
      </c>
      <c r="K10" s="15" t="s">
        <v>199</v>
      </c>
      <c r="L10" s="15" t="s">
        <v>201</v>
      </c>
      <c r="M10" s="15">
        <v>0.26800000000000002</v>
      </c>
      <c r="N10" s="15">
        <v>0.316</v>
      </c>
      <c r="O10" s="15">
        <v>3.0000000000000001E-3</v>
      </c>
      <c r="P10" s="15">
        <v>0.17799999999999999</v>
      </c>
      <c r="Q10" s="15">
        <v>0.109</v>
      </c>
      <c r="R10" s="15">
        <v>0.308</v>
      </c>
      <c r="S10" s="15">
        <v>2.66</v>
      </c>
      <c r="U10" s="15">
        <v>0</v>
      </c>
      <c r="V10" s="15">
        <v>8600</v>
      </c>
    </row>
    <row r="11" spans="1:22" x14ac:dyDescent="0.25">
      <c r="B11" s="15" t="s">
        <v>122</v>
      </c>
      <c r="C11" s="15" t="s">
        <v>207</v>
      </c>
      <c r="D11" s="15" t="s">
        <v>209</v>
      </c>
      <c r="E11" s="15">
        <v>2022</v>
      </c>
      <c r="F11" s="15" t="s">
        <v>162</v>
      </c>
      <c r="G11" s="15" t="s">
        <v>133</v>
      </c>
      <c r="H11" s="15" t="s">
        <v>136</v>
      </c>
      <c r="I11" s="15" t="s">
        <v>139</v>
      </c>
      <c r="J11" s="15" t="s">
        <v>141</v>
      </c>
      <c r="K11" s="15" t="s">
        <v>199</v>
      </c>
      <c r="L11" s="15" t="s">
        <v>202</v>
      </c>
      <c r="M11" s="15">
        <v>0.23200000000000001</v>
      </c>
      <c r="N11" s="15">
        <v>0.26100000000000001</v>
      </c>
      <c r="O11" s="15">
        <v>3.0000000000000001E-3</v>
      </c>
      <c r="P11" s="15">
        <v>0.16900000000000001</v>
      </c>
      <c r="Q11" s="15">
        <v>0.106</v>
      </c>
      <c r="R11" s="15">
        <v>0.27300000000000002</v>
      </c>
      <c r="S11" s="15">
        <v>10.981</v>
      </c>
      <c r="U11" s="15">
        <v>0</v>
      </c>
      <c r="V11" s="15">
        <v>8400</v>
      </c>
    </row>
    <row r="12" spans="1:22" x14ac:dyDescent="0.25">
      <c r="B12" s="15" t="s">
        <v>122</v>
      </c>
      <c r="C12" s="15" t="s">
        <v>207</v>
      </c>
      <c r="D12" s="15" t="s">
        <v>209</v>
      </c>
      <c r="E12" s="15">
        <v>2022</v>
      </c>
      <c r="F12" s="15" t="s">
        <v>162</v>
      </c>
      <c r="G12" s="15" t="s">
        <v>133</v>
      </c>
      <c r="H12" s="15" t="s">
        <v>136</v>
      </c>
      <c r="I12" s="15" t="s">
        <v>139</v>
      </c>
      <c r="J12" s="15" t="s">
        <v>141</v>
      </c>
      <c r="K12" s="15" t="s">
        <v>199</v>
      </c>
      <c r="L12" s="15" t="s">
        <v>203</v>
      </c>
      <c r="M12" s="15">
        <v>0.22800000000000001</v>
      </c>
      <c r="N12" s="15">
        <v>0.252</v>
      </c>
      <c r="O12" s="15">
        <v>3.0000000000000001E-3</v>
      </c>
      <c r="P12" s="15">
        <v>0.17</v>
      </c>
      <c r="Q12" s="15">
        <v>0.109</v>
      </c>
      <c r="R12" s="15">
        <v>0.26800000000000002</v>
      </c>
      <c r="S12" s="15">
        <v>15.17</v>
      </c>
      <c r="U12" s="15">
        <v>0</v>
      </c>
      <c r="V12" s="15">
        <v>8340</v>
      </c>
    </row>
    <row r="13" spans="1:22" x14ac:dyDescent="0.25">
      <c r="B13" s="15" t="s">
        <v>122</v>
      </c>
      <c r="C13" s="15" t="s">
        <v>207</v>
      </c>
      <c r="D13" s="15" t="s">
        <v>209</v>
      </c>
      <c r="E13" s="15">
        <v>2022</v>
      </c>
      <c r="F13" s="15" t="s">
        <v>162</v>
      </c>
      <c r="G13" s="15" t="s">
        <v>133</v>
      </c>
      <c r="H13" s="15" t="s">
        <v>136</v>
      </c>
      <c r="I13" s="15" t="s">
        <v>139</v>
      </c>
      <c r="J13" s="15" t="s">
        <v>141</v>
      </c>
      <c r="K13" s="15" t="s">
        <v>199</v>
      </c>
      <c r="L13" s="15" t="s">
        <v>204</v>
      </c>
      <c r="M13" s="15">
        <v>0.24099999999999999</v>
      </c>
      <c r="N13" s="15">
        <v>0.26600000000000001</v>
      </c>
      <c r="O13" s="15">
        <v>3.0000000000000001E-3</v>
      </c>
      <c r="P13" s="15">
        <v>0.18099999999999999</v>
      </c>
      <c r="Q13" s="15">
        <v>0.113</v>
      </c>
      <c r="R13" s="15">
        <v>0.28299999999999997</v>
      </c>
      <c r="S13" s="15">
        <v>18.581</v>
      </c>
      <c r="U13" s="15">
        <v>0</v>
      </c>
      <c r="V13" s="15">
        <v>8190</v>
      </c>
    </row>
    <row r="14" spans="1:22" x14ac:dyDescent="0.25">
      <c r="B14" s="15" t="s">
        <v>122</v>
      </c>
      <c r="C14" s="15" t="s">
        <v>207</v>
      </c>
      <c r="D14" s="15" t="s">
        <v>209</v>
      </c>
      <c r="E14" s="15">
        <v>2022</v>
      </c>
      <c r="F14" s="15" t="s">
        <v>162</v>
      </c>
      <c r="G14" s="15" t="s">
        <v>133</v>
      </c>
      <c r="H14" s="15" t="s">
        <v>136</v>
      </c>
      <c r="I14" s="15" t="s">
        <v>139</v>
      </c>
      <c r="J14" s="15" t="s">
        <v>141</v>
      </c>
      <c r="K14" s="15" t="s">
        <v>199</v>
      </c>
      <c r="L14" s="15" t="s">
        <v>205</v>
      </c>
      <c r="M14" s="15">
        <v>0.252</v>
      </c>
      <c r="N14" s="15">
        <v>0.28199999999999997</v>
      </c>
      <c r="O14" s="15">
        <v>3.0000000000000001E-3</v>
      </c>
      <c r="P14" s="15">
        <v>0.17599999999999999</v>
      </c>
      <c r="Q14" s="15">
        <v>0.109</v>
      </c>
      <c r="R14" s="15">
        <v>0.29799999999999999</v>
      </c>
      <c r="S14" s="15">
        <v>6.58</v>
      </c>
      <c r="U14" s="15">
        <v>0</v>
      </c>
      <c r="V14" s="15">
        <v>8650</v>
      </c>
    </row>
    <row r="15" spans="1:22" x14ac:dyDescent="0.25">
      <c r="B15" s="15" t="s">
        <v>122</v>
      </c>
      <c r="C15" s="15" t="s">
        <v>207</v>
      </c>
      <c r="D15" s="15" t="s">
        <v>210</v>
      </c>
      <c r="E15" s="15">
        <v>2022</v>
      </c>
      <c r="F15" s="15" t="s">
        <v>162</v>
      </c>
      <c r="G15" s="15" t="s">
        <v>133</v>
      </c>
      <c r="H15" s="15" t="s">
        <v>136</v>
      </c>
      <c r="I15" s="15" t="s">
        <v>139</v>
      </c>
      <c r="J15" s="15" t="s">
        <v>141</v>
      </c>
      <c r="K15" s="15" t="s">
        <v>199</v>
      </c>
      <c r="L15" s="15" t="s">
        <v>200</v>
      </c>
      <c r="M15" s="15">
        <v>0.28599999999999998</v>
      </c>
      <c r="N15" s="15">
        <v>0.55900000000000005</v>
      </c>
      <c r="O15" s="15">
        <v>7.0000000000000001E-3</v>
      </c>
      <c r="P15" s="15">
        <v>0.14799999999999999</v>
      </c>
      <c r="Q15" s="15">
        <v>8.8999999999999996E-2</v>
      </c>
      <c r="R15" s="15">
        <v>0.26700000000000002</v>
      </c>
      <c r="S15" s="15">
        <v>-2.4990000000000001</v>
      </c>
      <c r="U15" s="15">
        <v>0</v>
      </c>
      <c r="V15" s="15">
        <v>6540</v>
      </c>
    </row>
    <row r="16" spans="1:22" x14ac:dyDescent="0.25">
      <c r="B16" s="15" t="s">
        <v>122</v>
      </c>
      <c r="C16" s="15" t="s">
        <v>207</v>
      </c>
      <c r="D16" s="15" t="s">
        <v>210</v>
      </c>
      <c r="E16" s="15">
        <v>2022</v>
      </c>
      <c r="F16" s="15" t="s">
        <v>162</v>
      </c>
      <c r="G16" s="15" t="s">
        <v>133</v>
      </c>
      <c r="H16" s="15" t="s">
        <v>136</v>
      </c>
      <c r="I16" s="15" t="s">
        <v>139</v>
      </c>
      <c r="J16" s="15" t="s">
        <v>141</v>
      </c>
      <c r="K16" s="15" t="s">
        <v>199</v>
      </c>
      <c r="L16" s="15" t="s">
        <v>201</v>
      </c>
      <c r="M16" s="15">
        <v>0.26400000000000001</v>
      </c>
      <c r="N16" s="15">
        <v>0.39300000000000002</v>
      </c>
      <c r="O16" s="15">
        <v>4.0000000000000001E-3</v>
      </c>
      <c r="P16" s="15">
        <v>0.16300000000000001</v>
      </c>
      <c r="Q16" s="15">
        <v>9.9000000000000005E-2</v>
      </c>
      <c r="R16" s="15">
        <v>0.28100000000000003</v>
      </c>
      <c r="S16" s="15">
        <v>2.4500000000000002</v>
      </c>
      <c r="U16" s="15">
        <v>0</v>
      </c>
      <c r="V16" s="15">
        <v>8600</v>
      </c>
    </row>
    <row r="17" spans="2:22" x14ac:dyDescent="0.25">
      <c r="B17" s="15" t="s">
        <v>122</v>
      </c>
      <c r="C17" s="15" t="s">
        <v>207</v>
      </c>
      <c r="D17" s="15" t="s">
        <v>210</v>
      </c>
      <c r="E17" s="15">
        <v>2022</v>
      </c>
      <c r="F17" s="15" t="s">
        <v>162</v>
      </c>
      <c r="G17" s="15" t="s">
        <v>133</v>
      </c>
      <c r="H17" s="15" t="s">
        <v>136</v>
      </c>
      <c r="I17" s="15" t="s">
        <v>139</v>
      </c>
      <c r="J17" s="15" t="s">
        <v>141</v>
      </c>
      <c r="K17" s="15" t="s">
        <v>199</v>
      </c>
      <c r="L17" s="15" t="s">
        <v>202</v>
      </c>
      <c r="M17" s="15">
        <v>0.22800000000000001</v>
      </c>
      <c r="N17" s="15">
        <v>0.32700000000000001</v>
      </c>
      <c r="O17" s="15">
        <v>4.0000000000000001E-3</v>
      </c>
      <c r="P17" s="15">
        <v>0.154</v>
      </c>
      <c r="Q17" s="15">
        <v>9.8000000000000004E-2</v>
      </c>
      <c r="R17" s="15">
        <v>0.248</v>
      </c>
      <c r="S17" s="15">
        <v>10.72</v>
      </c>
      <c r="U17" s="15">
        <v>0</v>
      </c>
      <c r="V17" s="15">
        <v>8400</v>
      </c>
    </row>
    <row r="18" spans="2:22" x14ac:dyDescent="0.25">
      <c r="B18" s="15" t="s">
        <v>122</v>
      </c>
      <c r="C18" s="15" t="s">
        <v>207</v>
      </c>
      <c r="D18" s="15" t="s">
        <v>210</v>
      </c>
      <c r="E18" s="15">
        <v>2022</v>
      </c>
      <c r="F18" s="15" t="s">
        <v>162</v>
      </c>
      <c r="G18" s="15" t="s">
        <v>133</v>
      </c>
      <c r="H18" s="15" t="s">
        <v>136</v>
      </c>
      <c r="I18" s="15" t="s">
        <v>139</v>
      </c>
      <c r="J18" s="15" t="s">
        <v>141</v>
      </c>
      <c r="K18" s="15" t="s">
        <v>199</v>
      </c>
      <c r="L18" s="15" t="s">
        <v>203</v>
      </c>
      <c r="M18" s="15">
        <v>0.22600000000000001</v>
      </c>
      <c r="N18" s="15">
        <v>0.318</v>
      </c>
      <c r="O18" s="15">
        <v>3.0000000000000001E-3</v>
      </c>
      <c r="P18" s="15">
        <v>0.158</v>
      </c>
      <c r="Q18" s="15">
        <v>0.10100000000000001</v>
      </c>
      <c r="R18" s="15">
        <v>0.247</v>
      </c>
      <c r="S18" s="15">
        <v>14.763</v>
      </c>
      <c r="U18" s="15">
        <v>0</v>
      </c>
      <c r="V18" s="15">
        <v>8340</v>
      </c>
    </row>
    <row r="19" spans="2:22" x14ac:dyDescent="0.25">
      <c r="B19" s="15" t="s">
        <v>122</v>
      </c>
      <c r="C19" s="15" t="s">
        <v>207</v>
      </c>
      <c r="D19" s="15" t="s">
        <v>210</v>
      </c>
      <c r="E19" s="15">
        <v>2022</v>
      </c>
      <c r="F19" s="15" t="s">
        <v>162</v>
      </c>
      <c r="G19" s="15" t="s">
        <v>133</v>
      </c>
      <c r="H19" s="15" t="s">
        <v>136</v>
      </c>
      <c r="I19" s="15" t="s">
        <v>139</v>
      </c>
      <c r="J19" s="15" t="s">
        <v>141</v>
      </c>
      <c r="K19" s="15" t="s">
        <v>199</v>
      </c>
      <c r="L19" s="15" t="s">
        <v>204</v>
      </c>
      <c r="M19" s="15">
        <v>0.24</v>
      </c>
      <c r="N19" s="15">
        <v>0.34699999999999998</v>
      </c>
      <c r="O19" s="15">
        <v>4.0000000000000001E-3</v>
      </c>
      <c r="P19" s="15">
        <v>0.16800000000000001</v>
      </c>
      <c r="Q19" s="15">
        <v>0.107</v>
      </c>
      <c r="R19" s="15">
        <v>0.26600000000000001</v>
      </c>
      <c r="S19" s="15">
        <v>17.991</v>
      </c>
      <c r="U19" s="15">
        <v>0</v>
      </c>
      <c r="V19" s="15">
        <v>8190</v>
      </c>
    </row>
    <row r="20" spans="2:22" x14ac:dyDescent="0.25">
      <c r="B20" s="15" t="s">
        <v>122</v>
      </c>
      <c r="C20" s="15" t="s">
        <v>207</v>
      </c>
      <c r="D20" s="15" t="s">
        <v>210</v>
      </c>
      <c r="E20" s="15">
        <v>2022</v>
      </c>
      <c r="F20" s="15" t="s">
        <v>162</v>
      </c>
      <c r="G20" s="15" t="s">
        <v>133</v>
      </c>
      <c r="H20" s="15" t="s">
        <v>136</v>
      </c>
      <c r="I20" s="15" t="s">
        <v>139</v>
      </c>
      <c r="J20" s="15" t="s">
        <v>141</v>
      </c>
      <c r="K20" s="15" t="s">
        <v>199</v>
      </c>
      <c r="L20" s="15" t="s">
        <v>205</v>
      </c>
      <c r="M20" s="15">
        <v>0.248</v>
      </c>
      <c r="N20" s="15">
        <v>0.35599999999999998</v>
      </c>
      <c r="O20" s="15">
        <v>4.0000000000000001E-3</v>
      </c>
      <c r="P20" s="15">
        <v>0.16</v>
      </c>
      <c r="Q20" s="15">
        <v>0.1</v>
      </c>
      <c r="R20" s="15">
        <v>0.26900000000000002</v>
      </c>
      <c r="S20" s="15">
        <v>6.4160000000000004</v>
      </c>
      <c r="U20" s="15">
        <v>0</v>
      </c>
      <c r="V20" s="15">
        <v>8660</v>
      </c>
    </row>
    <row r="21" spans="2:22" x14ac:dyDescent="0.25">
      <c r="B21" s="15" t="s">
        <v>122</v>
      </c>
      <c r="C21" s="15" t="s">
        <v>207</v>
      </c>
      <c r="D21" s="15" t="s">
        <v>211</v>
      </c>
      <c r="E21" s="15">
        <v>2022</v>
      </c>
      <c r="F21" s="15" t="s">
        <v>162</v>
      </c>
      <c r="G21" s="15" t="s">
        <v>133</v>
      </c>
      <c r="H21" s="15" t="s">
        <v>136</v>
      </c>
      <c r="I21" s="15" t="s">
        <v>139</v>
      </c>
      <c r="J21" s="15" t="s">
        <v>141</v>
      </c>
      <c r="K21" s="15" t="s">
        <v>199</v>
      </c>
      <c r="L21" s="15" t="s">
        <v>200</v>
      </c>
      <c r="M21" s="15">
        <v>0.27500000000000002</v>
      </c>
      <c r="N21" s="15">
        <v>0.58199999999999996</v>
      </c>
      <c r="O21" s="15">
        <v>7.0000000000000001E-3</v>
      </c>
      <c r="P21" s="15">
        <v>0.13700000000000001</v>
      </c>
      <c r="Q21" s="15">
        <v>8.3000000000000004E-2</v>
      </c>
      <c r="R21" s="15">
        <v>0.248</v>
      </c>
      <c r="S21" s="15">
        <v>-2.4990000000000001</v>
      </c>
      <c r="U21" s="15">
        <v>0</v>
      </c>
      <c r="V21" s="15">
        <v>6540</v>
      </c>
    </row>
    <row r="22" spans="2:22" x14ac:dyDescent="0.25">
      <c r="B22" s="15" t="s">
        <v>122</v>
      </c>
      <c r="C22" s="15" t="s">
        <v>207</v>
      </c>
      <c r="D22" s="15" t="s">
        <v>211</v>
      </c>
      <c r="E22" s="15">
        <v>2022</v>
      </c>
      <c r="F22" s="15" t="s">
        <v>162</v>
      </c>
      <c r="G22" s="15" t="s">
        <v>133</v>
      </c>
      <c r="H22" s="15" t="s">
        <v>136</v>
      </c>
      <c r="I22" s="15" t="s">
        <v>139</v>
      </c>
      <c r="J22" s="15" t="s">
        <v>141</v>
      </c>
      <c r="K22" s="15" t="s">
        <v>199</v>
      </c>
      <c r="L22" s="15" t="s">
        <v>201</v>
      </c>
      <c r="M22" s="15">
        <v>0.25</v>
      </c>
      <c r="N22" s="15">
        <v>0.39800000000000002</v>
      </c>
      <c r="O22" s="15">
        <v>4.0000000000000001E-3</v>
      </c>
      <c r="P22" s="15">
        <v>0.15</v>
      </c>
      <c r="Q22" s="15">
        <v>9.2999999999999999E-2</v>
      </c>
      <c r="R22" s="15">
        <v>0.255</v>
      </c>
      <c r="S22" s="15">
        <v>2.4500000000000002</v>
      </c>
      <c r="U22" s="15">
        <v>0</v>
      </c>
      <c r="V22" s="15">
        <v>8600</v>
      </c>
    </row>
    <row r="23" spans="2:22" x14ac:dyDescent="0.25">
      <c r="B23" s="15" t="s">
        <v>122</v>
      </c>
      <c r="C23" s="15" t="s">
        <v>207</v>
      </c>
      <c r="D23" s="15" t="s">
        <v>211</v>
      </c>
      <c r="E23" s="15">
        <v>2022</v>
      </c>
      <c r="F23" s="15" t="s">
        <v>162</v>
      </c>
      <c r="G23" s="15" t="s">
        <v>133</v>
      </c>
      <c r="H23" s="15" t="s">
        <v>136</v>
      </c>
      <c r="I23" s="15" t="s">
        <v>139</v>
      </c>
      <c r="J23" s="15" t="s">
        <v>141</v>
      </c>
      <c r="K23" s="15" t="s">
        <v>199</v>
      </c>
      <c r="L23" s="15" t="s">
        <v>202</v>
      </c>
      <c r="M23" s="15">
        <v>0.215</v>
      </c>
      <c r="N23" s="15">
        <v>0.31900000000000001</v>
      </c>
      <c r="O23" s="15">
        <v>3.0000000000000001E-3</v>
      </c>
      <c r="P23" s="15">
        <v>0.14399999999999999</v>
      </c>
      <c r="Q23" s="15">
        <v>9.1999999999999998E-2</v>
      </c>
      <c r="R23" s="15">
        <v>0.22900000000000001</v>
      </c>
      <c r="S23" s="15">
        <v>10.718999999999999</v>
      </c>
      <c r="U23" s="15">
        <v>0</v>
      </c>
      <c r="V23" s="15">
        <v>8400</v>
      </c>
    </row>
    <row r="24" spans="2:22" x14ac:dyDescent="0.25">
      <c r="B24" s="15" t="s">
        <v>122</v>
      </c>
      <c r="C24" s="15" t="s">
        <v>207</v>
      </c>
      <c r="D24" s="15" t="s">
        <v>211</v>
      </c>
      <c r="E24" s="15">
        <v>2022</v>
      </c>
      <c r="F24" s="15" t="s">
        <v>162</v>
      </c>
      <c r="G24" s="15" t="s">
        <v>133</v>
      </c>
      <c r="H24" s="15" t="s">
        <v>136</v>
      </c>
      <c r="I24" s="15" t="s">
        <v>139</v>
      </c>
      <c r="J24" s="15" t="s">
        <v>141</v>
      </c>
      <c r="K24" s="15" t="s">
        <v>199</v>
      </c>
      <c r="L24" s="15" t="s">
        <v>203</v>
      </c>
      <c r="M24" s="15">
        <v>0.21299999999999999</v>
      </c>
      <c r="N24" s="15">
        <v>0.3</v>
      </c>
      <c r="O24" s="15">
        <v>3.0000000000000001E-3</v>
      </c>
      <c r="P24" s="15">
        <v>0.14699999999999999</v>
      </c>
      <c r="Q24" s="15">
        <v>9.6000000000000002E-2</v>
      </c>
      <c r="R24" s="15">
        <v>0.22900000000000001</v>
      </c>
      <c r="S24" s="15">
        <v>14.763</v>
      </c>
      <c r="U24" s="15">
        <v>0</v>
      </c>
      <c r="V24" s="15">
        <v>8340</v>
      </c>
    </row>
    <row r="25" spans="2:22" x14ac:dyDescent="0.25">
      <c r="B25" s="15" t="s">
        <v>122</v>
      </c>
      <c r="C25" s="15" t="s">
        <v>207</v>
      </c>
      <c r="D25" s="15" t="s">
        <v>211</v>
      </c>
      <c r="E25" s="15">
        <v>2022</v>
      </c>
      <c r="F25" s="15" t="s">
        <v>162</v>
      </c>
      <c r="G25" s="15" t="s">
        <v>133</v>
      </c>
      <c r="H25" s="15" t="s">
        <v>136</v>
      </c>
      <c r="I25" s="15" t="s">
        <v>139</v>
      </c>
      <c r="J25" s="15" t="s">
        <v>141</v>
      </c>
      <c r="K25" s="15" t="s">
        <v>199</v>
      </c>
      <c r="L25" s="15" t="s">
        <v>204</v>
      </c>
      <c r="M25" s="15">
        <v>0.22600000000000001</v>
      </c>
      <c r="N25" s="15">
        <v>0.33400000000000002</v>
      </c>
      <c r="O25" s="15">
        <v>4.0000000000000001E-3</v>
      </c>
      <c r="P25" s="15">
        <v>0.158</v>
      </c>
      <c r="Q25" s="15">
        <v>0.10199999999999999</v>
      </c>
      <c r="R25" s="15">
        <v>0.247</v>
      </c>
      <c r="S25" s="15">
        <v>17.989999999999998</v>
      </c>
      <c r="U25" s="15">
        <v>0</v>
      </c>
      <c r="V25" s="15">
        <v>8190</v>
      </c>
    </row>
    <row r="26" spans="2:22" x14ac:dyDescent="0.25">
      <c r="B26" s="15" t="s">
        <v>122</v>
      </c>
      <c r="C26" s="15" t="s">
        <v>207</v>
      </c>
      <c r="D26" s="15" t="s">
        <v>211</v>
      </c>
      <c r="E26" s="15">
        <v>2022</v>
      </c>
      <c r="F26" s="15" t="s">
        <v>162</v>
      </c>
      <c r="G26" s="15" t="s">
        <v>133</v>
      </c>
      <c r="H26" s="15" t="s">
        <v>136</v>
      </c>
      <c r="I26" s="15" t="s">
        <v>139</v>
      </c>
      <c r="J26" s="15" t="s">
        <v>141</v>
      </c>
      <c r="K26" s="15" t="s">
        <v>199</v>
      </c>
      <c r="L26" s="15" t="s">
        <v>205</v>
      </c>
      <c r="M26" s="15">
        <v>0.23499999999999999</v>
      </c>
      <c r="N26" s="15">
        <v>0.36099999999999999</v>
      </c>
      <c r="O26" s="15">
        <v>4.0000000000000001E-3</v>
      </c>
      <c r="P26" s="15">
        <v>0.15</v>
      </c>
      <c r="Q26" s="15">
        <v>9.4E-2</v>
      </c>
      <c r="R26" s="15">
        <v>0.248</v>
      </c>
      <c r="S26" s="15">
        <v>6.4160000000000004</v>
      </c>
      <c r="U26" s="15">
        <v>0</v>
      </c>
      <c r="V26" s="15">
        <v>8660</v>
      </c>
    </row>
    <row r="27" spans="2:22" x14ac:dyDescent="0.25">
      <c r="B27" s="15" t="s">
        <v>122</v>
      </c>
      <c r="C27" s="15" t="s">
        <v>207</v>
      </c>
      <c r="D27" s="15" t="s">
        <v>212</v>
      </c>
      <c r="E27" s="15">
        <v>2022</v>
      </c>
      <c r="F27" s="15" t="s">
        <v>162</v>
      </c>
      <c r="G27" s="15" t="s">
        <v>133</v>
      </c>
      <c r="H27" s="15" t="s">
        <v>136</v>
      </c>
      <c r="I27" s="15" t="s">
        <v>139</v>
      </c>
      <c r="J27" s="15" t="s">
        <v>141</v>
      </c>
      <c r="K27" s="15" t="s">
        <v>199</v>
      </c>
      <c r="L27" s="15" t="s">
        <v>200</v>
      </c>
      <c r="M27" s="15">
        <v>0.26200000000000001</v>
      </c>
      <c r="N27" s="15">
        <v>0.56999999999999995</v>
      </c>
      <c r="O27" s="15">
        <v>7.0000000000000001E-3</v>
      </c>
      <c r="P27" s="15">
        <v>0.13200000000000001</v>
      </c>
      <c r="Q27" s="15">
        <v>8.1000000000000003E-2</v>
      </c>
      <c r="R27" s="15">
        <v>0.22900000000000001</v>
      </c>
      <c r="S27" s="15">
        <v>-2.706</v>
      </c>
      <c r="U27" s="15">
        <v>0</v>
      </c>
      <c r="V27" s="15">
        <v>6540</v>
      </c>
    </row>
    <row r="28" spans="2:22" x14ac:dyDescent="0.25">
      <c r="B28" s="15" t="s">
        <v>122</v>
      </c>
      <c r="C28" s="15" t="s">
        <v>207</v>
      </c>
      <c r="D28" s="15" t="s">
        <v>212</v>
      </c>
      <c r="E28" s="15">
        <v>2022</v>
      </c>
      <c r="F28" s="15" t="s">
        <v>162</v>
      </c>
      <c r="G28" s="15" t="s">
        <v>133</v>
      </c>
      <c r="H28" s="15" t="s">
        <v>136</v>
      </c>
      <c r="I28" s="15" t="s">
        <v>139</v>
      </c>
      <c r="J28" s="15" t="s">
        <v>141</v>
      </c>
      <c r="K28" s="15" t="s">
        <v>199</v>
      </c>
      <c r="L28" s="15" t="s">
        <v>201</v>
      </c>
      <c r="M28" s="15">
        <v>0.23899999999999999</v>
      </c>
      <c r="N28" s="15">
        <v>0.39</v>
      </c>
      <c r="O28" s="15">
        <v>4.0000000000000001E-3</v>
      </c>
      <c r="P28" s="15">
        <v>0.14199999999999999</v>
      </c>
      <c r="Q28" s="15">
        <v>8.8999999999999996E-2</v>
      </c>
      <c r="R28" s="15">
        <v>0.24099999999999999</v>
      </c>
      <c r="S28" s="15">
        <v>2.2109999999999999</v>
      </c>
      <c r="U28" s="15">
        <v>0</v>
      </c>
      <c r="V28" s="15">
        <v>8600</v>
      </c>
    </row>
    <row r="29" spans="2:22" x14ac:dyDescent="0.25">
      <c r="B29" s="15" t="s">
        <v>122</v>
      </c>
      <c r="C29" s="15" t="s">
        <v>207</v>
      </c>
      <c r="D29" s="15" t="s">
        <v>212</v>
      </c>
      <c r="E29" s="15">
        <v>2022</v>
      </c>
      <c r="F29" s="15" t="s">
        <v>162</v>
      </c>
      <c r="G29" s="15" t="s">
        <v>133</v>
      </c>
      <c r="H29" s="15" t="s">
        <v>136</v>
      </c>
      <c r="I29" s="15" t="s">
        <v>139</v>
      </c>
      <c r="J29" s="15" t="s">
        <v>141</v>
      </c>
      <c r="K29" s="15" t="s">
        <v>199</v>
      </c>
      <c r="L29" s="15" t="s">
        <v>202</v>
      </c>
      <c r="M29" s="15">
        <v>0.20399999999999999</v>
      </c>
      <c r="N29" s="15">
        <v>0.3</v>
      </c>
      <c r="O29" s="15">
        <v>3.0000000000000001E-3</v>
      </c>
      <c r="P29" s="15">
        <v>0.13700000000000001</v>
      </c>
      <c r="Q29" s="15">
        <v>8.8999999999999996E-2</v>
      </c>
      <c r="R29" s="15">
        <v>0.215</v>
      </c>
      <c r="S29" s="15">
        <v>10.446999999999999</v>
      </c>
      <c r="U29" s="15">
        <v>0</v>
      </c>
      <c r="V29" s="15">
        <v>8400</v>
      </c>
    </row>
    <row r="30" spans="2:22" x14ac:dyDescent="0.25">
      <c r="B30" s="15" t="s">
        <v>122</v>
      </c>
      <c r="C30" s="15" t="s">
        <v>207</v>
      </c>
      <c r="D30" s="15" t="s">
        <v>212</v>
      </c>
      <c r="E30" s="15">
        <v>2022</v>
      </c>
      <c r="F30" s="15" t="s">
        <v>162</v>
      </c>
      <c r="G30" s="15" t="s">
        <v>133</v>
      </c>
      <c r="H30" s="15" t="s">
        <v>136</v>
      </c>
      <c r="I30" s="15" t="s">
        <v>139</v>
      </c>
      <c r="J30" s="15" t="s">
        <v>141</v>
      </c>
      <c r="K30" s="15" t="s">
        <v>199</v>
      </c>
      <c r="L30" s="15" t="s">
        <v>203</v>
      </c>
      <c r="M30" s="15">
        <v>0.20200000000000001</v>
      </c>
      <c r="N30" s="15">
        <v>0.28399999999999997</v>
      </c>
      <c r="O30" s="15">
        <v>3.0000000000000001E-3</v>
      </c>
      <c r="P30" s="15">
        <v>0.14099999999999999</v>
      </c>
      <c r="Q30" s="15">
        <v>9.1999999999999998E-2</v>
      </c>
      <c r="R30" s="15">
        <v>0.218</v>
      </c>
      <c r="S30" s="15">
        <v>14.377000000000001</v>
      </c>
      <c r="U30" s="15">
        <v>0</v>
      </c>
      <c r="V30" s="15">
        <v>8340</v>
      </c>
    </row>
    <row r="31" spans="2:22" x14ac:dyDescent="0.25">
      <c r="B31" s="15" t="s">
        <v>122</v>
      </c>
      <c r="C31" s="15" t="s">
        <v>207</v>
      </c>
      <c r="D31" s="15" t="s">
        <v>212</v>
      </c>
      <c r="E31" s="15">
        <v>2022</v>
      </c>
      <c r="F31" s="15" t="s">
        <v>162</v>
      </c>
      <c r="G31" s="15" t="s">
        <v>133</v>
      </c>
      <c r="H31" s="15" t="s">
        <v>136</v>
      </c>
      <c r="I31" s="15" t="s">
        <v>139</v>
      </c>
      <c r="J31" s="15" t="s">
        <v>141</v>
      </c>
      <c r="K31" s="15" t="s">
        <v>199</v>
      </c>
      <c r="L31" s="15" t="s">
        <v>204</v>
      </c>
      <c r="M31" s="15">
        <v>0.216</v>
      </c>
      <c r="N31" s="15">
        <v>0.316</v>
      </c>
      <c r="O31" s="15">
        <v>3.0000000000000001E-3</v>
      </c>
      <c r="P31" s="15">
        <v>0.151</v>
      </c>
      <c r="Q31" s="15">
        <v>9.8000000000000004E-2</v>
      </c>
      <c r="R31" s="15">
        <v>0.23499999999999999</v>
      </c>
      <c r="S31" s="15">
        <v>17.408000000000001</v>
      </c>
      <c r="U31" s="15">
        <v>0</v>
      </c>
      <c r="V31" s="15">
        <v>8190</v>
      </c>
    </row>
    <row r="32" spans="2:22" x14ac:dyDescent="0.25">
      <c r="B32" s="15" t="s">
        <v>122</v>
      </c>
      <c r="C32" s="15" t="s">
        <v>207</v>
      </c>
      <c r="D32" s="15" t="s">
        <v>212</v>
      </c>
      <c r="E32" s="15">
        <v>2022</v>
      </c>
      <c r="F32" s="15" t="s">
        <v>162</v>
      </c>
      <c r="G32" s="15" t="s">
        <v>133</v>
      </c>
      <c r="H32" s="15" t="s">
        <v>136</v>
      </c>
      <c r="I32" s="15" t="s">
        <v>139</v>
      </c>
      <c r="J32" s="15" t="s">
        <v>141</v>
      </c>
      <c r="K32" s="15" t="s">
        <v>199</v>
      </c>
      <c r="L32" s="15" t="s">
        <v>205</v>
      </c>
      <c r="M32" s="15">
        <v>0.224</v>
      </c>
      <c r="N32" s="15">
        <v>0.34899999999999998</v>
      </c>
      <c r="O32" s="15">
        <v>4.0000000000000001E-3</v>
      </c>
      <c r="P32" s="15">
        <v>0.14199999999999999</v>
      </c>
      <c r="Q32" s="15">
        <v>0.09</v>
      </c>
      <c r="R32" s="15">
        <v>0.23300000000000001</v>
      </c>
      <c r="S32" s="15">
        <v>6.2679999999999998</v>
      </c>
      <c r="U32" s="15">
        <v>0</v>
      </c>
      <c r="V32" s="15">
        <v>8650</v>
      </c>
    </row>
    <row r="33" spans="2:22" x14ac:dyDescent="0.25">
      <c r="B33" s="15" t="s">
        <v>122</v>
      </c>
      <c r="C33" s="15" t="s">
        <v>207</v>
      </c>
      <c r="D33" s="15" t="s">
        <v>213</v>
      </c>
      <c r="E33" s="15">
        <v>2022</v>
      </c>
      <c r="F33" s="15" t="s">
        <v>162</v>
      </c>
      <c r="G33" s="15" t="s">
        <v>133</v>
      </c>
      <c r="H33" s="15" t="s">
        <v>136</v>
      </c>
      <c r="I33" s="15" t="s">
        <v>139</v>
      </c>
      <c r="J33" s="15" t="s">
        <v>141</v>
      </c>
      <c r="K33" s="15" t="s">
        <v>199</v>
      </c>
      <c r="L33" s="15" t="s">
        <v>200</v>
      </c>
      <c r="M33" s="15">
        <v>0.25700000000000001</v>
      </c>
      <c r="N33" s="15">
        <v>0.54200000000000004</v>
      </c>
      <c r="O33" s="15">
        <v>7.0000000000000001E-3</v>
      </c>
      <c r="P33" s="15">
        <v>0.128</v>
      </c>
      <c r="Q33" s="15">
        <v>7.9000000000000001E-2</v>
      </c>
      <c r="R33" s="15">
        <v>0.223</v>
      </c>
      <c r="S33" s="15">
        <v>-2.706</v>
      </c>
      <c r="U33" s="15">
        <v>0</v>
      </c>
      <c r="V33" s="15">
        <v>6540</v>
      </c>
    </row>
    <row r="34" spans="2:22" x14ac:dyDescent="0.25">
      <c r="B34" s="15" t="s">
        <v>122</v>
      </c>
      <c r="C34" s="15" t="s">
        <v>207</v>
      </c>
      <c r="D34" s="15" t="s">
        <v>213</v>
      </c>
      <c r="E34" s="15">
        <v>2022</v>
      </c>
      <c r="F34" s="15" t="s">
        <v>162</v>
      </c>
      <c r="G34" s="15" t="s">
        <v>133</v>
      </c>
      <c r="H34" s="15" t="s">
        <v>136</v>
      </c>
      <c r="I34" s="15" t="s">
        <v>139</v>
      </c>
      <c r="J34" s="15" t="s">
        <v>141</v>
      </c>
      <c r="K34" s="15" t="s">
        <v>199</v>
      </c>
      <c r="L34" s="15" t="s">
        <v>201</v>
      </c>
      <c r="M34" s="15">
        <v>0.23</v>
      </c>
      <c r="N34" s="15">
        <v>0.37</v>
      </c>
      <c r="O34" s="15">
        <v>4.0000000000000001E-3</v>
      </c>
      <c r="P34" s="15">
        <v>0.13700000000000001</v>
      </c>
      <c r="Q34" s="15">
        <v>8.6999999999999994E-2</v>
      </c>
      <c r="R34" s="15">
        <v>0.22800000000000001</v>
      </c>
      <c r="S34" s="15">
        <v>2.2109999999999999</v>
      </c>
      <c r="U34" s="15">
        <v>0</v>
      </c>
      <c r="V34" s="15">
        <v>8600</v>
      </c>
    </row>
    <row r="35" spans="2:22" x14ac:dyDescent="0.25">
      <c r="B35" s="15" t="s">
        <v>122</v>
      </c>
      <c r="C35" s="15" t="s">
        <v>207</v>
      </c>
      <c r="D35" s="15" t="s">
        <v>213</v>
      </c>
      <c r="E35" s="15">
        <v>2022</v>
      </c>
      <c r="F35" s="15" t="s">
        <v>162</v>
      </c>
      <c r="G35" s="15" t="s">
        <v>133</v>
      </c>
      <c r="H35" s="15" t="s">
        <v>136</v>
      </c>
      <c r="I35" s="15" t="s">
        <v>139</v>
      </c>
      <c r="J35" s="15" t="s">
        <v>141</v>
      </c>
      <c r="K35" s="15" t="s">
        <v>199</v>
      </c>
      <c r="L35" s="15" t="s">
        <v>202</v>
      </c>
      <c r="M35" s="15">
        <v>0.19800000000000001</v>
      </c>
      <c r="N35" s="15">
        <v>0.28899999999999998</v>
      </c>
      <c r="O35" s="15">
        <v>3.0000000000000001E-3</v>
      </c>
      <c r="P35" s="15">
        <v>0.13200000000000001</v>
      </c>
      <c r="Q35" s="15">
        <v>8.6999999999999994E-2</v>
      </c>
      <c r="R35" s="15">
        <v>0.20699999999999999</v>
      </c>
      <c r="S35" s="15">
        <v>10.448</v>
      </c>
      <c r="U35" s="15">
        <v>0</v>
      </c>
      <c r="V35" s="15">
        <v>8400</v>
      </c>
    </row>
    <row r="36" spans="2:22" x14ac:dyDescent="0.25">
      <c r="B36" s="15" t="s">
        <v>122</v>
      </c>
      <c r="C36" s="15" t="s">
        <v>207</v>
      </c>
      <c r="D36" s="15" t="s">
        <v>213</v>
      </c>
      <c r="E36" s="15">
        <v>2022</v>
      </c>
      <c r="F36" s="15" t="s">
        <v>162</v>
      </c>
      <c r="G36" s="15" t="s">
        <v>133</v>
      </c>
      <c r="H36" s="15" t="s">
        <v>136</v>
      </c>
      <c r="I36" s="15" t="s">
        <v>139</v>
      </c>
      <c r="J36" s="15" t="s">
        <v>141</v>
      </c>
      <c r="K36" s="15" t="s">
        <v>199</v>
      </c>
      <c r="L36" s="15" t="s">
        <v>203</v>
      </c>
      <c r="M36" s="15">
        <v>0.19700000000000001</v>
      </c>
      <c r="N36" s="15">
        <v>0.27600000000000002</v>
      </c>
      <c r="O36" s="15">
        <v>3.0000000000000001E-3</v>
      </c>
      <c r="P36" s="15">
        <v>0.13700000000000001</v>
      </c>
      <c r="Q36" s="15">
        <v>0.09</v>
      </c>
      <c r="R36" s="15">
        <v>0.21099999999999999</v>
      </c>
      <c r="S36" s="15">
        <v>14.377000000000001</v>
      </c>
      <c r="U36" s="15">
        <v>0</v>
      </c>
      <c r="V36" s="15">
        <v>8340</v>
      </c>
    </row>
    <row r="37" spans="2:22" x14ac:dyDescent="0.25">
      <c r="B37" s="15" t="s">
        <v>122</v>
      </c>
      <c r="C37" s="15" t="s">
        <v>207</v>
      </c>
      <c r="D37" s="15" t="s">
        <v>213</v>
      </c>
      <c r="E37" s="15">
        <v>2022</v>
      </c>
      <c r="F37" s="15" t="s">
        <v>162</v>
      </c>
      <c r="G37" s="15" t="s">
        <v>133</v>
      </c>
      <c r="H37" s="15" t="s">
        <v>136</v>
      </c>
      <c r="I37" s="15" t="s">
        <v>139</v>
      </c>
      <c r="J37" s="15" t="s">
        <v>141</v>
      </c>
      <c r="K37" s="15" t="s">
        <v>199</v>
      </c>
      <c r="L37" s="15" t="s">
        <v>204</v>
      </c>
      <c r="M37" s="15">
        <v>0.21</v>
      </c>
      <c r="N37" s="15">
        <v>0.30599999999999999</v>
      </c>
      <c r="O37" s="15">
        <v>3.0000000000000001E-3</v>
      </c>
      <c r="P37" s="15">
        <v>0.14799999999999999</v>
      </c>
      <c r="Q37" s="15">
        <v>9.6000000000000002E-2</v>
      </c>
      <c r="R37" s="15">
        <v>0.22800000000000001</v>
      </c>
      <c r="S37" s="15">
        <v>17.408000000000001</v>
      </c>
      <c r="U37" s="15">
        <v>0</v>
      </c>
      <c r="V37" s="15">
        <v>8190</v>
      </c>
    </row>
    <row r="38" spans="2:22" x14ac:dyDescent="0.25">
      <c r="B38" s="15" t="s">
        <v>122</v>
      </c>
      <c r="C38" s="15" t="s">
        <v>207</v>
      </c>
      <c r="D38" s="15" t="s">
        <v>213</v>
      </c>
      <c r="E38" s="15">
        <v>2022</v>
      </c>
      <c r="F38" s="15" t="s">
        <v>162</v>
      </c>
      <c r="G38" s="15" t="s">
        <v>133</v>
      </c>
      <c r="H38" s="15" t="s">
        <v>136</v>
      </c>
      <c r="I38" s="15" t="s">
        <v>139</v>
      </c>
      <c r="J38" s="15" t="s">
        <v>141</v>
      </c>
      <c r="K38" s="15" t="s">
        <v>199</v>
      </c>
      <c r="L38" s="15" t="s">
        <v>205</v>
      </c>
      <c r="M38" s="15">
        <v>0.217</v>
      </c>
      <c r="N38" s="15">
        <v>0.33300000000000002</v>
      </c>
      <c r="O38" s="15">
        <v>4.0000000000000001E-3</v>
      </c>
      <c r="P38" s="15">
        <v>0.13700000000000001</v>
      </c>
      <c r="Q38" s="15">
        <v>8.6999999999999994E-2</v>
      </c>
      <c r="R38" s="15">
        <v>0.222</v>
      </c>
      <c r="S38" s="15">
        <v>6.2679999999999998</v>
      </c>
      <c r="U38" s="15">
        <v>0</v>
      </c>
      <c r="V38" s="15">
        <v>8650</v>
      </c>
    </row>
    <row r="39" spans="2:22" x14ac:dyDescent="0.25">
      <c r="B39" s="15" t="s">
        <v>122</v>
      </c>
      <c r="C39" s="15" t="s">
        <v>207</v>
      </c>
      <c r="D39" s="15" t="s">
        <v>214</v>
      </c>
      <c r="E39" s="15">
        <v>2022</v>
      </c>
      <c r="F39" s="15" t="s">
        <v>162</v>
      </c>
      <c r="G39" s="15" t="s">
        <v>133</v>
      </c>
      <c r="H39" s="15" t="s">
        <v>136</v>
      </c>
      <c r="I39" s="15" t="s">
        <v>139</v>
      </c>
      <c r="J39" s="15" t="s">
        <v>141</v>
      </c>
      <c r="K39" s="15" t="s">
        <v>199</v>
      </c>
      <c r="L39" s="15" t="s">
        <v>200</v>
      </c>
      <c r="M39" s="15">
        <v>0.248</v>
      </c>
      <c r="N39" s="15">
        <v>0.52700000000000002</v>
      </c>
      <c r="O39" s="15">
        <v>7.0000000000000001E-3</v>
      </c>
      <c r="P39" s="15">
        <v>0.124</v>
      </c>
      <c r="Q39" s="15">
        <v>7.8E-2</v>
      </c>
      <c r="R39" s="15">
        <v>0.215</v>
      </c>
      <c r="S39" s="15">
        <v>-2.8690000000000002</v>
      </c>
      <c r="U39" s="15">
        <v>0</v>
      </c>
      <c r="V39" s="15">
        <v>6540</v>
      </c>
    </row>
    <row r="40" spans="2:22" x14ac:dyDescent="0.25">
      <c r="B40" s="15" t="s">
        <v>122</v>
      </c>
      <c r="C40" s="15" t="s">
        <v>207</v>
      </c>
      <c r="D40" s="15" t="s">
        <v>214</v>
      </c>
      <c r="E40" s="15">
        <v>2022</v>
      </c>
      <c r="F40" s="15" t="s">
        <v>162</v>
      </c>
      <c r="G40" s="15" t="s">
        <v>133</v>
      </c>
      <c r="H40" s="15" t="s">
        <v>136</v>
      </c>
      <c r="I40" s="15" t="s">
        <v>139</v>
      </c>
      <c r="J40" s="15" t="s">
        <v>141</v>
      </c>
      <c r="K40" s="15" t="s">
        <v>199</v>
      </c>
      <c r="L40" s="15" t="s">
        <v>201</v>
      </c>
      <c r="M40" s="15">
        <v>0.224</v>
      </c>
      <c r="N40" s="15">
        <v>0.374</v>
      </c>
      <c r="O40" s="15">
        <v>4.0000000000000001E-3</v>
      </c>
      <c r="P40" s="15">
        <v>0.13300000000000001</v>
      </c>
      <c r="Q40" s="15">
        <v>8.5000000000000006E-2</v>
      </c>
      <c r="R40" s="15">
        <v>0.22</v>
      </c>
      <c r="S40" s="15">
        <v>2.004</v>
      </c>
      <c r="U40" s="15">
        <v>0</v>
      </c>
      <c r="V40" s="15">
        <v>8600</v>
      </c>
    </row>
    <row r="41" spans="2:22" x14ac:dyDescent="0.25">
      <c r="B41" s="15" t="s">
        <v>122</v>
      </c>
      <c r="C41" s="15" t="s">
        <v>207</v>
      </c>
      <c r="D41" s="15" t="s">
        <v>214</v>
      </c>
      <c r="E41" s="15">
        <v>2022</v>
      </c>
      <c r="F41" s="15" t="s">
        <v>162</v>
      </c>
      <c r="G41" s="15" t="s">
        <v>133</v>
      </c>
      <c r="H41" s="15" t="s">
        <v>136</v>
      </c>
      <c r="I41" s="15" t="s">
        <v>139</v>
      </c>
      <c r="J41" s="15" t="s">
        <v>141</v>
      </c>
      <c r="K41" s="15" t="s">
        <v>199</v>
      </c>
      <c r="L41" s="15" t="s">
        <v>202</v>
      </c>
      <c r="M41" s="15">
        <v>0.193</v>
      </c>
      <c r="N41" s="15">
        <v>0.29199999999999998</v>
      </c>
      <c r="O41" s="15">
        <v>3.0000000000000001E-3</v>
      </c>
      <c r="P41" s="15">
        <v>0.128</v>
      </c>
      <c r="Q41" s="15">
        <v>8.4000000000000005E-2</v>
      </c>
      <c r="R41" s="15">
        <v>0.2</v>
      </c>
      <c r="S41" s="15">
        <v>10.228</v>
      </c>
      <c r="U41" s="15">
        <v>0</v>
      </c>
      <c r="V41" s="15">
        <v>8400</v>
      </c>
    </row>
    <row r="42" spans="2:22" x14ac:dyDescent="0.25">
      <c r="B42" s="15" t="s">
        <v>122</v>
      </c>
      <c r="C42" s="15" t="s">
        <v>207</v>
      </c>
      <c r="D42" s="15" t="s">
        <v>214</v>
      </c>
      <c r="E42" s="15">
        <v>2022</v>
      </c>
      <c r="F42" s="15" t="s">
        <v>162</v>
      </c>
      <c r="G42" s="15" t="s">
        <v>133</v>
      </c>
      <c r="H42" s="15" t="s">
        <v>136</v>
      </c>
      <c r="I42" s="15" t="s">
        <v>139</v>
      </c>
      <c r="J42" s="15" t="s">
        <v>141</v>
      </c>
      <c r="K42" s="15" t="s">
        <v>199</v>
      </c>
      <c r="L42" s="15" t="s">
        <v>203</v>
      </c>
      <c r="M42" s="15">
        <v>0.191</v>
      </c>
      <c r="N42" s="15">
        <v>0.27800000000000002</v>
      </c>
      <c r="O42" s="15">
        <v>3.0000000000000001E-3</v>
      </c>
      <c r="P42" s="15">
        <v>0.13200000000000001</v>
      </c>
      <c r="Q42" s="15">
        <v>8.7999999999999995E-2</v>
      </c>
      <c r="R42" s="15">
        <v>0.20300000000000001</v>
      </c>
      <c r="S42" s="15">
        <v>14.061</v>
      </c>
      <c r="U42" s="15">
        <v>0</v>
      </c>
      <c r="V42" s="15">
        <v>8340</v>
      </c>
    </row>
    <row r="43" spans="2:22" x14ac:dyDescent="0.25">
      <c r="B43" s="15" t="s">
        <v>122</v>
      </c>
      <c r="C43" s="15" t="s">
        <v>207</v>
      </c>
      <c r="D43" s="15" t="s">
        <v>214</v>
      </c>
      <c r="E43" s="15">
        <v>2022</v>
      </c>
      <c r="F43" s="15" t="s">
        <v>162</v>
      </c>
      <c r="G43" s="15" t="s">
        <v>133</v>
      </c>
      <c r="H43" s="15" t="s">
        <v>136</v>
      </c>
      <c r="I43" s="15" t="s">
        <v>139</v>
      </c>
      <c r="J43" s="15" t="s">
        <v>141</v>
      </c>
      <c r="K43" s="15" t="s">
        <v>199</v>
      </c>
      <c r="L43" s="15" t="s">
        <v>204</v>
      </c>
      <c r="M43" s="15">
        <v>0.20399999999999999</v>
      </c>
      <c r="N43" s="15">
        <v>0.311</v>
      </c>
      <c r="O43" s="15">
        <v>3.0000000000000001E-3</v>
      </c>
      <c r="P43" s="15">
        <v>0.14399999999999999</v>
      </c>
      <c r="Q43" s="15">
        <v>9.2999999999999999E-2</v>
      </c>
      <c r="R43" s="15">
        <v>0.22</v>
      </c>
      <c r="S43" s="15">
        <v>16.908000000000001</v>
      </c>
      <c r="U43" s="15">
        <v>0</v>
      </c>
      <c r="V43" s="15">
        <v>8190</v>
      </c>
    </row>
    <row r="44" spans="2:22" x14ac:dyDescent="0.25">
      <c r="B44" s="15" t="s">
        <v>122</v>
      </c>
      <c r="C44" s="15" t="s">
        <v>207</v>
      </c>
      <c r="D44" s="15" t="s">
        <v>214</v>
      </c>
      <c r="E44" s="15">
        <v>2022</v>
      </c>
      <c r="F44" s="15" t="s">
        <v>162</v>
      </c>
      <c r="G44" s="15" t="s">
        <v>133</v>
      </c>
      <c r="H44" s="15" t="s">
        <v>136</v>
      </c>
      <c r="I44" s="15" t="s">
        <v>139</v>
      </c>
      <c r="J44" s="15" t="s">
        <v>141</v>
      </c>
      <c r="K44" s="15" t="s">
        <v>199</v>
      </c>
      <c r="L44" s="15" t="s">
        <v>205</v>
      </c>
      <c r="M44" s="15">
        <v>0.21099999999999999</v>
      </c>
      <c r="N44" s="15">
        <v>0.33800000000000002</v>
      </c>
      <c r="O44" s="15">
        <v>4.0000000000000001E-3</v>
      </c>
      <c r="P44" s="15">
        <v>0.13200000000000001</v>
      </c>
      <c r="Q44" s="15">
        <v>8.5000000000000006E-2</v>
      </c>
      <c r="R44" s="15">
        <v>0.21299999999999999</v>
      </c>
      <c r="S44" s="15">
        <v>6.1319999999999997</v>
      </c>
      <c r="U44" s="15">
        <v>0</v>
      </c>
      <c r="V44" s="15">
        <v>8650</v>
      </c>
    </row>
    <row r="45" spans="2:22" x14ac:dyDescent="0.25">
      <c r="B45" s="15" t="s">
        <v>122</v>
      </c>
      <c r="C45" s="15" t="s">
        <v>207</v>
      </c>
      <c r="D45" s="15" t="s">
        <v>215</v>
      </c>
      <c r="E45" s="15">
        <v>2022</v>
      </c>
      <c r="F45" s="15" t="s">
        <v>162</v>
      </c>
      <c r="G45" s="15" t="s">
        <v>133</v>
      </c>
      <c r="H45" s="15" t="s">
        <v>136</v>
      </c>
      <c r="I45" s="15" t="s">
        <v>139</v>
      </c>
      <c r="J45" s="15" t="s">
        <v>141</v>
      </c>
      <c r="K45" s="15" t="s">
        <v>199</v>
      </c>
      <c r="L45" s="15" t="s">
        <v>200</v>
      </c>
      <c r="M45" s="15">
        <v>0.24099999999999999</v>
      </c>
      <c r="N45" s="15">
        <v>0.501</v>
      </c>
      <c r="O45" s="15">
        <v>6.0000000000000001E-3</v>
      </c>
      <c r="P45" s="15">
        <v>0.122</v>
      </c>
      <c r="Q45" s="15">
        <v>7.6999999999999999E-2</v>
      </c>
      <c r="R45" s="15">
        <v>0.21099999999999999</v>
      </c>
      <c r="S45" s="15">
        <v>-2.8690000000000002</v>
      </c>
      <c r="U45" s="15">
        <v>0</v>
      </c>
      <c r="V45" s="15">
        <v>6540</v>
      </c>
    </row>
    <row r="46" spans="2:22" x14ac:dyDescent="0.25">
      <c r="B46" s="15" t="s">
        <v>122</v>
      </c>
      <c r="C46" s="15" t="s">
        <v>207</v>
      </c>
      <c r="D46" s="15" t="s">
        <v>215</v>
      </c>
      <c r="E46" s="15">
        <v>2022</v>
      </c>
      <c r="F46" s="15" t="s">
        <v>162</v>
      </c>
      <c r="G46" s="15" t="s">
        <v>133</v>
      </c>
      <c r="H46" s="15" t="s">
        <v>136</v>
      </c>
      <c r="I46" s="15" t="s">
        <v>139</v>
      </c>
      <c r="J46" s="15" t="s">
        <v>141</v>
      </c>
      <c r="K46" s="15" t="s">
        <v>199</v>
      </c>
      <c r="L46" s="15" t="s">
        <v>201</v>
      </c>
      <c r="M46" s="15">
        <v>0.218</v>
      </c>
      <c r="N46" s="15">
        <v>0.35699999999999998</v>
      </c>
      <c r="O46" s="15">
        <v>4.0000000000000001E-3</v>
      </c>
      <c r="P46" s="15">
        <v>0.13100000000000001</v>
      </c>
      <c r="Q46" s="15">
        <v>8.4000000000000005E-2</v>
      </c>
      <c r="R46" s="15">
        <v>0.215</v>
      </c>
      <c r="S46" s="15">
        <v>2.004</v>
      </c>
      <c r="U46" s="15">
        <v>0</v>
      </c>
      <c r="V46" s="15">
        <v>8600</v>
      </c>
    </row>
    <row r="47" spans="2:22" x14ac:dyDescent="0.25">
      <c r="B47" s="15" t="s">
        <v>122</v>
      </c>
      <c r="C47" s="15" t="s">
        <v>207</v>
      </c>
      <c r="D47" s="15" t="s">
        <v>215</v>
      </c>
      <c r="E47" s="15">
        <v>2022</v>
      </c>
      <c r="F47" s="15" t="s">
        <v>162</v>
      </c>
      <c r="G47" s="15" t="s">
        <v>133</v>
      </c>
      <c r="H47" s="15" t="s">
        <v>136</v>
      </c>
      <c r="I47" s="15" t="s">
        <v>139</v>
      </c>
      <c r="J47" s="15" t="s">
        <v>141</v>
      </c>
      <c r="K47" s="15" t="s">
        <v>199</v>
      </c>
      <c r="L47" s="15" t="s">
        <v>202</v>
      </c>
      <c r="M47" s="15">
        <v>0.187</v>
      </c>
      <c r="N47" s="15">
        <v>0.27400000000000002</v>
      </c>
      <c r="O47" s="15">
        <v>3.0000000000000001E-3</v>
      </c>
      <c r="P47" s="15">
        <v>0.125</v>
      </c>
      <c r="Q47" s="15">
        <v>8.2000000000000003E-2</v>
      </c>
      <c r="R47" s="15">
        <v>0.19500000000000001</v>
      </c>
      <c r="S47" s="15">
        <v>10.228</v>
      </c>
      <c r="U47" s="15">
        <v>0</v>
      </c>
      <c r="V47" s="15">
        <v>8400</v>
      </c>
    </row>
    <row r="48" spans="2:22" x14ac:dyDescent="0.25">
      <c r="B48" s="15" t="s">
        <v>122</v>
      </c>
      <c r="C48" s="15" t="s">
        <v>207</v>
      </c>
      <c r="D48" s="15" t="s">
        <v>215</v>
      </c>
      <c r="E48" s="15">
        <v>2022</v>
      </c>
      <c r="F48" s="15" t="s">
        <v>162</v>
      </c>
      <c r="G48" s="15" t="s">
        <v>133</v>
      </c>
      <c r="H48" s="15" t="s">
        <v>136</v>
      </c>
      <c r="I48" s="15" t="s">
        <v>139</v>
      </c>
      <c r="J48" s="15" t="s">
        <v>141</v>
      </c>
      <c r="K48" s="15" t="s">
        <v>199</v>
      </c>
      <c r="L48" s="15" t="s">
        <v>203</v>
      </c>
      <c r="M48" s="15">
        <v>0.185</v>
      </c>
      <c r="N48" s="15">
        <v>0.25700000000000001</v>
      </c>
      <c r="O48" s="15">
        <v>3.0000000000000001E-3</v>
      </c>
      <c r="P48" s="15">
        <v>0.13</v>
      </c>
      <c r="Q48" s="15">
        <v>8.5999999999999993E-2</v>
      </c>
      <c r="R48" s="15">
        <v>0.19900000000000001</v>
      </c>
      <c r="S48" s="15">
        <v>14.061</v>
      </c>
      <c r="U48" s="15">
        <v>0</v>
      </c>
      <c r="V48" s="15">
        <v>8340</v>
      </c>
    </row>
    <row r="49" spans="2:22" x14ac:dyDescent="0.25">
      <c r="B49" s="15" t="s">
        <v>122</v>
      </c>
      <c r="C49" s="15" t="s">
        <v>207</v>
      </c>
      <c r="D49" s="15" t="s">
        <v>215</v>
      </c>
      <c r="E49" s="15">
        <v>2022</v>
      </c>
      <c r="F49" s="15" t="s">
        <v>162</v>
      </c>
      <c r="G49" s="15" t="s">
        <v>133</v>
      </c>
      <c r="H49" s="15" t="s">
        <v>136</v>
      </c>
      <c r="I49" s="15" t="s">
        <v>139</v>
      </c>
      <c r="J49" s="15" t="s">
        <v>141</v>
      </c>
      <c r="K49" s="15" t="s">
        <v>199</v>
      </c>
      <c r="L49" s="15" t="s">
        <v>204</v>
      </c>
      <c r="M49" s="15">
        <v>0.19700000000000001</v>
      </c>
      <c r="N49" s="15">
        <v>0.27900000000000003</v>
      </c>
      <c r="O49" s="15">
        <v>3.0000000000000001E-3</v>
      </c>
      <c r="P49" s="15">
        <v>0.14099999999999999</v>
      </c>
      <c r="Q49" s="15">
        <v>9.1999999999999998E-2</v>
      </c>
      <c r="R49" s="15">
        <v>0.217</v>
      </c>
      <c r="S49" s="15">
        <v>16.908000000000001</v>
      </c>
      <c r="U49" s="15">
        <v>0</v>
      </c>
      <c r="V49" s="15">
        <v>8190</v>
      </c>
    </row>
    <row r="50" spans="2:22" x14ac:dyDescent="0.25">
      <c r="B50" s="15" t="s">
        <v>122</v>
      </c>
      <c r="C50" s="15" t="s">
        <v>207</v>
      </c>
      <c r="D50" s="15" t="s">
        <v>215</v>
      </c>
      <c r="E50" s="15">
        <v>2022</v>
      </c>
      <c r="F50" s="15" t="s">
        <v>162</v>
      </c>
      <c r="G50" s="15" t="s">
        <v>133</v>
      </c>
      <c r="H50" s="15" t="s">
        <v>136</v>
      </c>
      <c r="I50" s="15" t="s">
        <v>139</v>
      </c>
      <c r="J50" s="15" t="s">
        <v>141</v>
      </c>
      <c r="K50" s="15" t="s">
        <v>199</v>
      </c>
      <c r="L50" s="15" t="s">
        <v>205</v>
      </c>
      <c r="M50" s="15">
        <v>0.20499999999999999</v>
      </c>
      <c r="N50" s="15">
        <v>0.318</v>
      </c>
      <c r="O50" s="15">
        <v>3.0000000000000001E-3</v>
      </c>
      <c r="P50" s="15">
        <v>0.129</v>
      </c>
      <c r="Q50" s="15">
        <v>8.3000000000000004E-2</v>
      </c>
      <c r="R50" s="15">
        <v>0.20799999999999999</v>
      </c>
      <c r="S50" s="15">
        <v>6.1319999999999997</v>
      </c>
      <c r="U50" s="15">
        <v>0</v>
      </c>
      <c r="V50" s="15">
        <v>8650</v>
      </c>
    </row>
    <row r="51" spans="2:22" x14ac:dyDescent="0.25">
      <c r="B51" s="15" t="s">
        <v>122</v>
      </c>
      <c r="C51" s="15" t="s">
        <v>207</v>
      </c>
      <c r="D51" s="15" t="s">
        <v>216</v>
      </c>
      <c r="E51" s="15">
        <v>2022</v>
      </c>
      <c r="F51" s="15" t="s">
        <v>162</v>
      </c>
      <c r="G51" s="15" t="s">
        <v>133</v>
      </c>
      <c r="H51" s="15" t="s">
        <v>136</v>
      </c>
      <c r="I51" s="15" t="s">
        <v>139</v>
      </c>
      <c r="J51" s="15" t="s">
        <v>141</v>
      </c>
      <c r="K51" s="15" t="s">
        <v>199</v>
      </c>
      <c r="L51" s="15" t="s">
        <v>200</v>
      </c>
      <c r="M51" s="15">
        <v>0.23300000000000001</v>
      </c>
      <c r="N51" s="15">
        <v>0.46700000000000003</v>
      </c>
      <c r="O51" s="15">
        <v>6.0000000000000001E-3</v>
      </c>
      <c r="P51" s="15">
        <v>0.122</v>
      </c>
      <c r="Q51" s="15">
        <v>7.5999999999999998E-2</v>
      </c>
      <c r="R51" s="15">
        <v>0.20799999999999999</v>
      </c>
      <c r="S51" s="15">
        <v>-2.9910000000000001</v>
      </c>
      <c r="U51" s="15">
        <v>0</v>
      </c>
      <c r="V51" s="15">
        <v>6540</v>
      </c>
    </row>
    <row r="52" spans="2:22" x14ac:dyDescent="0.25">
      <c r="B52" s="15" t="s">
        <v>122</v>
      </c>
      <c r="C52" s="15" t="s">
        <v>207</v>
      </c>
      <c r="D52" s="15" t="s">
        <v>216</v>
      </c>
      <c r="E52" s="15">
        <v>2022</v>
      </c>
      <c r="F52" s="15" t="s">
        <v>162</v>
      </c>
      <c r="G52" s="15" t="s">
        <v>133</v>
      </c>
      <c r="H52" s="15" t="s">
        <v>136</v>
      </c>
      <c r="I52" s="15" t="s">
        <v>139</v>
      </c>
      <c r="J52" s="15" t="s">
        <v>141</v>
      </c>
      <c r="K52" s="15" t="s">
        <v>199</v>
      </c>
      <c r="L52" s="15" t="s">
        <v>201</v>
      </c>
      <c r="M52" s="15">
        <v>0.214</v>
      </c>
      <c r="N52" s="15">
        <v>0.33400000000000002</v>
      </c>
      <c r="O52" s="15">
        <v>4.0000000000000001E-3</v>
      </c>
      <c r="P52" s="15">
        <v>0.129</v>
      </c>
      <c r="Q52" s="15">
        <v>8.2000000000000003E-2</v>
      </c>
      <c r="R52" s="15">
        <v>0.21299999999999999</v>
      </c>
      <c r="S52" s="15">
        <v>1.8640000000000001</v>
      </c>
      <c r="U52" s="15">
        <v>0</v>
      </c>
      <c r="V52" s="15">
        <v>8600</v>
      </c>
    </row>
    <row r="53" spans="2:22" x14ac:dyDescent="0.25">
      <c r="B53" s="15" t="s">
        <v>122</v>
      </c>
      <c r="C53" s="15" t="s">
        <v>207</v>
      </c>
      <c r="D53" s="15" t="s">
        <v>216</v>
      </c>
      <c r="E53" s="15">
        <v>2022</v>
      </c>
      <c r="F53" s="15" t="s">
        <v>162</v>
      </c>
      <c r="G53" s="15" t="s">
        <v>133</v>
      </c>
      <c r="H53" s="15" t="s">
        <v>136</v>
      </c>
      <c r="I53" s="15" t="s">
        <v>139</v>
      </c>
      <c r="J53" s="15" t="s">
        <v>141</v>
      </c>
      <c r="K53" s="15" t="s">
        <v>199</v>
      </c>
      <c r="L53" s="15" t="s">
        <v>202</v>
      </c>
      <c r="M53" s="15">
        <v>0.182</v>
      </c>
      <c r="N53" s="15">
        <v>0.25600000000000001</v>
      </c>
      <c r="O53" s="15">
        <v>3.0000000000000001E-3</v>
      </c>
      <c r="P53" s="15">
        <v>0.124</v>
      </c>
      <c r="Q53" s="15">
        <v>8.1000000000000003E-2</v>
      </c>
      <c r="R53" s="15">
        <v>0.193</v>
      </c>
      <c r="S53" s="15">
        <v>10.067</v>
      </c>
      <c r="U53" s="15">
        <v>0</v>
      </c>
      <c r="V53" s="15">
        <v>8400</v>
      </c>
    </row>
    <row r="54" spans="2:22" x14ac:dyDescent="0.25">
      <c r="B54" s="15" t="s">
        <v>122</v>
      </c>
      <c r="C54" s="15" t="s">
        <v>207</v>
      </c>
      <c r="D54" s="15" t="s">
        <v>216</v>
      </c>
      <c r="E54" s="15">
        <v>2022</v>
      </c>
      <c r="F54" s="15" t="s">
        <v>162</v>
      </c>
      <c r="G54" s="15" t="s">
        <v>133</v>
      </c>
      <c r="H54" s="15" t="s">
        <v>136</v>
      </c>
      <c r="I54" s="15" t="s">
        <v>139</v>
      </c>
      <c r="J54" s="15" t="s">
        <v>141</v>
      </c>
      <c r="K54" s="15" t="s">
        <v>199</v>
      </c>
      <c r="L54" s="15" t="s">
        <v>203</v>
      </c>
      <c r="M54" s="15">
        <v>0.17899999999999999</v>
      </c>
      <c r="N54" s="15">
        <v>0.23699999999999999</v>
      </c>
      <c r="O54" s="15">
        <v>3.0000000000000001E-3</v>
      </c>
      <c r="P54" s="15">
        <v>0.128</v>
      </c>
      <c r="Q54" s="15">
        <v>8.5000000000000006E-2</v>
      </c>
      <c r="R54" s="15">
        <v>0.19700000000000001</v>
      </c>
      <c r="S54" s="15">
        <v>13.827999999999999</v>
      </c>
      <c r="U54" s="15">
        <v>0</v>
      </c>
      <c r="V54" s="15">
        <v>8340</v>
      </c>
    </row>
    <row r="55" spans="2:22" x14ac:dyDescent="0.25">
      <c r="B55" s="15" t="s">
        <v>122</v>
      </c>
      <c r="C55" s="15" t="s">
        <v>207</v>
      </c>
      <c r="D55" s="15" t="s">
        <v>216</v>
      </c>
      <c r="E55" s="15">
        <v>2022</v>
      </c>
      <c r="F55" s="15" t="s">
        <v>162</v>
      </c>
      <c r="G55" s="15" t="s">
        <v>133</v>
      </c>
      <c r="H55" s="15" t="s">
        <v>136</v>
      </c>
      <c r="I55" s="15" t="s">
        <v>139</v>
      </c>
      <c r="J55" s="15" t="s">
        <v>141</v>
      </c>
      <c r="K55" s="15" t="s">
        <v>199</v>
      </c>
      <c r="L55" s="15" t="s">
        <v>204</v>
      </c>
      <c r="M55" s="15">
        <v>0.191</v>
      </c>
      <c r="N55" s="15">
        <v>0.254</v>
      </c>
      <c r="O55" s="15">
        <v>3.0000000000000001E-3</v>
      </c>
      <c r="P55" s="15">
        <v>0.13900000000000001</v>
      </c>
      <c r="Q55" s="15">
        <v>9.0999999999999998E-2</v>
      </c>
      <c r="R55" s="15">
        <v>0.21299999999999999</v>
      </c>
      <c r="S55" s="15">
        <v>16.501000000000001</v>
      </c>
      <c r="U55" s="15">
        <v>0</v>
      </c>
      <c r="V55" s="15">
        <v>8190</v>
      </c>
    </row>
    <row r="56" spans="2:22" x14ac:dyDescent="0.25">
      <c r="B56" s="15" t="s">
        <v>122</v>
      </c>
      <c r="C56" s="15" t="s">
        <v>207</v>
      </c>
      <c r="D56" s="15" t="s">
        <v>216</v>
      </c>
      <c r="E56" s="15">
        <v>2022</v>
      </c>
      <c r="F56" s="15" t="s">
        <v>162</v>
      </c>
      <c r="G56" s="15" t="s">
        <v>133</v>
      </c>
      <c r="H56" s="15" t="s">
        <v>136</v>
      </c>
      <c r="I56" s="15" t="s">
        <v>139</v>
      </c>
      <c r="J56" s="15" t="s">
        <v>141</v>
      </c>
      <c r="K56" s="15" t="s">
        <v>199</v>
      </c>
      <c r="L56" s="15" t="s">
        <v>205</v>
      </c>
      <c r="M56" s="15">
        <v>0.2</v>
      </c>
      <c r="N56" s="15">
        <v>0.29899999999999999</v>
      </c>
      <c r="O56" s="15">
        <v>3.0000000000000001E-3</v>
      </c>
      <c r="P56" s="15">
        <v>0.127</v>
      </c>
      <c r="Q56" s="15">
        <v>8.2000000000000003E-2</v>
      </c>
      <c r="R56" s="15">
        <v>0.20599999999999999</v>
      </c>
      <c r="S56" s="15">
        <v>6.032</v>
      </c>
      <c r="U56" s="15">
        <v>0</v>
      </c>
      <c r="V56" s="15">
        <v>8650</v>
      </c>
    </row>
    <row r="57" spans="2:22" x14ac:dyDescent="0.25">
      <c r="B57" s="15" t="s">
        <v>122</v>
      </c>
      <c r="C57" s="15" t="s">
        <v>207</v>
      </c>
      <c r="D57" s="15" t="s">
        <v>217</v>
      </c>
      <c r="E57" s="15">
        <v>2022</v>
      </c>
      <c r="F57" s="15" t="s">
        <v>162</v>
      </c>
      <c r="G57" s="15" t="s">
        <v>133</v>
      </c>
      <c r="H57" s="15" t="s">
        <v>136</v>
      </c>
      <c r="I57" s="15" t="s">
        <v>139</v>
      </c>
      <c r="J57" s="15" t="s">
        <v>141</v>
      </c>
      <c r="K57" s="15" t="s">
        <v>199</v>
      </c>
      <c r="L57" s="15" t="s">
        <v>200</v>
      </c>
      <c r="M57" s="15">
        <v>0.22800000000000001</v>
      </c>
      <c r="N57" s="15">
        <v>0.42499999999999999</v>
      </c>
      <c r="O57" s="15">
        <v>5.0000000000000001E-3</v>
      </c>
      <c r="P57" s="15">
        <v>0.122</v>
      </c>
      <c r="Q57" s="15">
        <v>7.5999999999999998E-2</v>
      </c>
      <c r="R57" s="15">
        <v>0.21</v>
      </c>
      <c r="S57" s="15">
        <v>-2.9910000000000001</v>
      </c>
      <c r="U57" s="15">
        <v>0</v>
      </c>
      <c r="V57" s="15">
        <v>6540</v>
      </c>
    </row>
    <row r="58" spans="2:22" x14ac:dyDescent="0.25">
      <c r="B58" s="15" t="s">
        <v>122</v>
      </c>
      <c r="C58" s="15" t="s">
        <v>207</v>
      </c>
      <c r="D58" s="15" t="s">
        <v>217</v>
      </c>
      <c r="E58" s="15">
        <v>2022</v>
      </c>
      <c r="F58" s="15" t="s">
        <v>162</v>
      </c>
      <c r="G58" s="15" t="s">
        <v>133</v>
      </c>
      <c r="H58" s="15" t="s">
        <v>136</v>
      </c>
      <c r="I58" s="15" t="s">
        <v>139</v>
      </c>
      <c r="J58" s="15" t="s">
        <v>141</v>
      </c>
      <c r="K58" s="15" t="s">
        <v>199</v>
      </c>
      <c r="L58" s="15" t="s">
        <v>201</v>
      </c>
      <c r="M58" s="15">
        <v>0.20899999999999999</v>
      </c>
      <c r="N58" s="15">
        <v>0.30099999999999999</v>
      </c>
      <c r="O58" s="15">
        <v>3.0000000000000001E-3</v>
      </c>
      <c r="P58" s="15">
        <v>0.129</v>
      </c>
      <c r="Q58" s="15">
        <v>8.2000000000000003E-2</v>
      </c>
      <c r="R58" s="15">
        <v>0.214</v>
      </c>
      <c r="S58" s="15">
        <v>1.8640000000000001</v>
      </c>
      <c r="U58" s="15">
        <v>0</v>
      </c>
      <c r="V58" s="15">
        <v>8600</v>
      </c>
    </row>
    <row r="59" spans="2:22" x14ac:dyDescent="0.25">
      <c r="B59" s="15" t="s">
        <v>122</v>
      </c>
      <c r="C59" s="15" t="s">
        <v>207</v>
      </c>
      <c r="D59" s="15" t="s">
        <v>217</v>
      </c>
      <c r="E59" s="15">
        <v>2022</v>
      </c>
      <c r="F59" s="15" t="s">
        <v>162</v>
      </c>
      <c r="G59" s="15" t="s">
        <v>133</v>
      </c>
      <c r="H59" s="15" t="s">
        <v>136</v>
      </c>
      <c r="I59" s="15" t="s">
        <v>139</v>
      </c>
      <c r="J59" s="15" t="s">
        <v>141</v>
      </c>
      <c r="K59" s="15" t="s">
        <v>199</v>
      </c>
      <c r="L59" s="15" t="s">
        <v>202</v>
      </c>
      <c r="M59" s="15">
        <v>0.17699999999999999</v>
      </c>
      <c r="N59" s="15">
        <v>0.22900000000000001</v>
      </c>
      <c r="O59" s="15">
        <v>3.0000000000000001E-3</v>
      </c>
      <c r="P59" s="15">
        <v>0.124</v>
      </c>
      <c r="Q59" s="15">
        <v>8.1000000000000003E-2</v>
      </c>
      <c r="R59" s="15">
        <v>0.192</v>
      </c>
      <c r="S59" s="15">
        <v>10.067</v>
      </c>
      <c r="U59" s="15">
        <v>0</v>
      </c>
      <c r="V59" s="15">
        <v>8400</v>
      </c>
    </row>
    <row r="60" spans="2:22" x14ac:dyDescent="0.25">
      <c r="B60" s="15" t="s">
        <v>122</v>
      </c>
      <c r="C60" s="15" t="s">
        <v>207</v>
      </c>
      <c r="D60" s="15" t="s">
        <v>217</v>
      </c>
      <c r="E60" s="15">
        <v>2022</v>
      </c>
      <c r="F60" s="15" t="s">
        <v>162</v>
      </c>
      <c r="G60" s="15" t="s">
        <v>133</v>
      </c>
      <c r="H60" s="15" t="s">
        <v>136</v>
      </c>
      <c r="I60" s="15" t="s">
        <v>139</v>
      </c>
      <c r="J60" s="15" t="s">
        <v>141</v>
      </c>
      <c r="K60" s="15" t="s">
        <v>199</v>
      </c>
      <c r="L60" s="15" t="s">
        <v>203</v>
      </c>
      <c r="M60" s="15">
        <v>0.17499999999999999</v>
      </c>
      <c r="N60" s="15">
        <v>0.21</v>
      </c>
      <c r="O60" s="15">
        <v>2E-3</v>
      </c>
      <c r="P60" s="15">
        <v>0.128</v>
      </c>
      <c r="Q60" s="15">
        <v>8.5000000000000006E-2</v>
      </c>
      <c r="R60" s="15">
        <v>0.19500000000000001</v>
      </c>
      <c r="S60" s="15">
        <v>13.827999999999999</v>
      </c>
      <c r="U60" s="15">
        <v>0</v>
      </c>
      <c r="V60" s="15">
        <v>8340</v>
      </c>
    </row>
    <row r="61" spans="2:22" x14ac:dyDescent="0.25">
      <c r="B61" s="15" t="s">
        <v>122</v>
      </c>
      <c r="C61" s="15" t="s">
        <v>207</v>
      </c>
      <c r="D61" s="15" t="s">
        <v>217</v>
      </c>
      <c r="E61" s="15">
        <v>2022</v>
      </c>
      <c r="F61" s="15" t="s">
        <v>162</v>
      </c>
      <c r="G61" s="15" t="s">
        <v>133</v>
      </c>
      <c r="H61" s="15" t="s">
        <v>136</v>
      </c>
      <c r="I61" s="15" t="s">
        <v>139</v>
      </c>
      <c r="J61" s="15" t="s">
        <v>141</v>
      </c>
      <c r="K61" s="15" t="s">
        <v>199</v>
      </c>
      <c r="L61" s="15" t="s">
        <v>204</v>
      </c>
      <c r="M61" s="15">
        <v>0.186</v>
      </c>
      <c r="N61" s="15">
        <v>0.23599999999999999</v>
      </c>
      <c r="O61" s="15">
        <v>3.0000000000000001E-3</v>
      </c>
      <c r="P61" s="15">
        <v>0.13900000000000001</v>
      </c>
      <c r="Q61" s="15">
        <v>9.0999999999999998E-2</v>
      </c>
      <c r="R61" s="15">
        <v>0.21099999999999999</v>
      </c>
      <c r="S61" s="15">
        <v>16.501000000000001</v>
      </c>
      <c r="U61" s="15">
        <v>0</v>
      </c>
      <c r="V61" s="15">
        <v>8190</v>
      </c>
    </row>
    <row r="62" spans="2:22" x14ac:dyDescent="0.25">
      <c r="B62" s="15" t="s">
        <v>122</v>
      </c>
      <c r="C62" s="15" t="s">
        <v>207</v>
      </c>
      <c r="D62" s="15" t="s">
        <v>217</v>
      </c>
      <c r="E62" s="15">
        <v>2022</v>
      </c>
      <c r="F62" s="15" t="s">
        <v>162</v>
      </c>
      <c r="G62" s="15" t="s">
        <v>133</v>
      </c>
      <c r="H62" s="15" t="s">
        <v>136</v>
      </c>
      <c r="I62" s="15" t="s">
        <v>139</v>
      </c>
      <c r="J62" s="15" t="s">
        <v>141</v>
      </c>
      <c r="K62" s="15" t="s">
        <v>199</v>
      </c>
      <c r="L62" s="15" t="s">
        <v>205</v>
      </c>
      <c r="M62" s="15">
        <v>0.19600000000000001</v>
      </c>
      <c r="N62" s="15">
        <v>0.27300000000000002</v>
      </c>
      <c r="O62" s="15">
        <v>3.0000000000000001E-3</v>
      </c>
      <c r="P62" s="15">
        <v>0.127</v>
      </c>
      <c r="Q62" s="15">
        <v>8.3000000000000004E-2</v>
      </c>
      <c r="R62" s="15">
        <v>0.20699999999999999</v>
      </c>
      <c r="S62" s="15">
        <v>6.032</v>
      </c>
      <c r="U62" s="15">
        <v>0</v>
      </c>
      <c r="V62" s="15">
        <v>8650</v>
      </c>
    </row>
    <row r="63" spans="2:22" x14ac:dyDescent="0.25">
      <c r="B63" s="15" t="s">
        <v>122</v>
      </c>
      <c r="C63" s="15" t="s">
        <v>207</v>
      </c>
      <c r="D63" s="15" t="s">
        <v>218</v>
      </c>
      <c r="E63" s="15">
        <v>2022</v>
      </c>
      <c r="F63" s="15" t="s">
        <v>162</v>
      </c>
      <c r="G63" s="15" t="s">
        <v>133</v>
      </c>
      <c r="H63" s="15" t="s">
        <v>136</v>
      </c>
      <c r="I63" s="15" t="s">
        <v>139</v>
      </c>
      <c r="J63" s="15" t="s">
        <v>141</v>
      </c>
      <c r="K63" s="15" t="s">
        <v>199</v>
      </c>
      <c r="L63" s="15" t="s">
        <v>200</v>
      </c>
      <c r="M63" s="15">
        <v>0.219</v>
      </c>
      <c r="N63" s="15">
        <v>0.379</v>
      </c>
      <c r="O63" s="15">
        <v>5.0000000000000001E-3</v>
      </c>
      <c r="P63" s="15">
        <v>0.124</v>
      </c>
      <c r="Q63" s="15">
        <v>7.8E-2</v>
      </c>
      <c r="R63" s="15">
        <v>0.214</v>
      </c>
      <c r="S63" s="15">
        <v>-3.1040000000000001</v>
      </c>
      <c r="U63" s="15">
        <v>0</v>
      </c>
      <c r="V63" s="15">
        <v>6540</v>
      </c>
    </row>
    <row r="64" spans="2:22" x14ac:dyDescent="0.25">
      <c r="B64" s="15" t="s">
        <v>122</v>
      </c>
      <c r="C64" s="15" t="s">
        <v>207</v>
      </c>
      <c r="D64" s="15" t="s">
        <v>218</v>
      </c>
      <c r="E64" s="15">
        <v>2022</v>
      </c>
      <c r="F64" s="15" t="s">
        <v>162</v>
      </c>
      <c r="G64" s="15" t="s">
        <v>133</v>
      </c>
      <c r="H64" s="15" t="s">
        <v>136</v>
      </c>
      <c r="I64" s="15" t="s">
        <v>139</v>
      </c>
      <c r="J64" s="15" t="s">
        <v>141</v>
      </c>
      <c r="K64" s="15" t="s">
        <v>199</v>
      </c>
      <c r="L64" s="15" t="s">
        <v>201</v>
      </c>
      <c r="M64" s="15">
        <v>0.20399999999999999</v>
      </c>
      <c r="N64" s="15">
        <v>0.26600000000000001</v>
      </c>
      <c r="O64" s="15">
        <v>3.0000000000000001E-3</v>
      </c>
      <c r="P64" s="15">
        <v>0.13</v>
      </c>
      <c r="Q64" s="15">
        <v>8.3000000000000004E-2</v>
      </c>
      <c r="R64" s="15">
        <v>0.218</v>
      </c>
      <c r="S64" s="15">
        <v>1.7709999999999999</v>
      </c>
      <c r="U64" s="15">
        <v>0</v>
      </c>
      <c r="V64" s="15">
        <v>8600</v>
      </c>
    </row>
    <row r="65" spans="2:22" x14ac:dyDescent="0.25">
      <c r="B65" s="15" t="s">
        <v>122</v>
      </c>
      <c r="C65" s="15" t="s">
        <v>207</v>
      </c>
      <c r="D65" s="15" t="s">
        <v>218</v>
      </c>
      <c r="E65" s="15">
        <v>2022</v>
      </c>
      <c r="F65" s="15" t="s">
        <v>162</v>
      </c>
      <c r="G65" s="15" t="s">
        <v>133</v>
      </c>
      <c r="H65" s="15" t="s">
        <v>136</v>
      </c>
      <c r="I65" s="15" t="s">
        <v>139</v>
      </c>
      <c r="J65" s="15" t="s">
        <v>141</v>
      </c>
      <c r="K65" s="15" t="s">
        <v>199</v>
      </c>
      <c r="L65" s="15" t="s">
        <v>202</v>
      </c>
      <c r="M65" s="15">
        <v>0.17199999999999999</v>
      </c>
      <c r="N65" s="15">
        <v>0.2</v>
      </c>
      <c r="O65" s="15">
        <v>2E-3</v>
      </c>
      <c r="P65" s="15">
        <v>0.125</v>
      </c>
      <c r="Q65" s="15">
        <v>8.1000000000000003E-2</v>
      </c>
      <c r="R65" s="15">
        <v>0.19400000000000001</v>
      </c>
      <c r="S65" s="15">
        <v>9.99</v>
      </c>
      <c r="U65" s="15">
        <v>0.113</v>
      </c>
      <c r="V65" s="15">
        <v>8400</v>
      </c>
    </row>
    <row r="66" spans="2:22" x14ac:dyDescent="0.25">
      <c r="B66" s="15" t="s">
        <v>122</v>
      </c>
      <c r="C66" s="15" t="s">
        <v>207</v>
      </c>
      <c r="D66" s="15" t="s">
        <v>218</v>
      </c>
      <c r="E66" s="15">
        <v>2022</v>
      </c>
      <c r="F66" s="15" t="s">
        <v>162</v>
      </c>
      <c r="G66" s="15" t="s">
        <v>133</v>
      </c>
      <c r="H66" s="15" t="s">
        <v>136</v>
      </c>
      <c r="I66" s="15" t="s">
        <v>139</v>
      </c>
      <c r="J66" s="15" t="s">
        <v>141</v>
      </c>
      <c r="K66" s="15" t="s">
        <v>199</v>
      </c>
      <c r="L66" s="15" t="s">
        <v>203</v>
      </c>
      <c r="M66" s="15">
        <v>0.16900000000000001</v>
      </c>
      <c r="N66" s="15">
        <v>0.182</v>
      </c>
      <c r="O66" s="15">
        <v>2E-3</v>
      </c>
      <c r="P66" s="15">
        <v>0.128</v>
      </c>
      <c r="Q66" s="15">
        <v>8.5000000000000006E-2</v>
      </c>
      <c r="R66" s="15">
        <v>0.19500000000000001</v>
      </c>
      <c r="S66" s="15">
        <v>13.708</v>
      </c>
      <c r="U66" s="15">
        <v>0.16400000000000001</v>
      </c>
      <c r="V66" s="15">
        <v>8340</v>
      </c>
    </row>
    <row r="67" spans="2:22" x14ac:dyDescent="0.25">
      <c r="B67" s="15" t="s">
        <v>122</v>
      </c>
      <c r="C67" s="15" t="s">
        <v>207</v>
      </c>
      <c r="D67" s="15" t="s">
        <v>218</v>
      </c>
      <c r="E67" s="15">
        <v>2022</v>
      </c>
      <c r="F67" s="15" t="s">
        <v>162</v>
      </c>
      <c r="G67" s="15" t="s">
        <v>133</v>
      </c>
      <c r="H67" s="15" t="s">
        <v>136</v>
      </c>
      <c r="I67" s="15" t="s">
        <v>139</v>
      </c>
      <c r="J67" s="15" t="s">
        <v>141</v>
      </c>
      <c r="K67" s="15" t="s">
        <v>199</v>
      </c>
      <c r="L67" s="15" t="s">
        <v>204</v>
      </c>
      <c r="M67" s="15">
        <v>0.182</v>
      </c>
      <c r="N67" s="15">
        <v>0.2</v>
      </c>
      <c r="O67" s="15">
        <v>2E-3</v>
      </c>
      <c r="P67" s="15">
        <v>0.13800000000000001</v>
      </c>
      <c r="Q67" s="15">
        <v>0.09</v>
      </c>
      <c r="R67" s="15">
        <v>0.21099999999999999</v>
      </c>
      <c r="S67" s="15">
        <v>16.309000000000001</v>
      </c>
      <c r="U67" s="15">
        <v>4.1000000000000002E-2</v>
      </c>
      <c r="V67" s="15">
        <v>8190</v>
      </c>
    </row>
    <row r="68" spans="2:22" x14ac:dyDescent="0.25">
      <c r="B68" s="15" t="s">
        <v>122</v>
      </c>
      <c r="C68" s="15" t="s">
        <v>207</v>
      </c>
      <c r="D68" s="15" t="s">
        <v>218</v>
      </c>
      <c r="E68" s="15">
        <v>2022</v>
      </c>
      <c r="F68" s="15" t="s">
        <v>162</v>
      </c>
      <c r="G68" s="15" t="s">
        <v>133</v>
      </c>
      <c r="H68" s="15" t="s">
        <v>136</v>
      </c>
      <c r="I68" s="15" t="s">
        <v>139</v>
      </c>
      <c r="J68" s="15" t="s">
        <v>141</v>
      </c>
      <c r="K68" s="15" t="s">
        <v>199</v>
      </c>
      <c r="L68" s="15" t="s">
        <v>205</v>
      </c>
      <c r="M68" s="15">
        <v>0.191</v>
      </c>
      <c r="N68" s="15">
        <v>0.23899999999999999</v>
      </c>
      <c r="O68" s="15">
        <v>3.0000000000000001E-3</v>
      </c>
      <c r="P68" s="15">
        <v>0.129</v>
      </c>
      <c r="Q68" s="15">
        <v>8.4000000000000005E-2</v>
      </c>
      <c r="R68" s="15">
        <v>0.21</v>
      </c>
      <c r="S68" s="15">
        <v>5.9859999999999998</v>
      </c>
      <c r="U68" s="15">
        <v>4.0000000000000001E-3</v>
      </c>
      <c r="V68" s="15">
        <v>8650</v>
      </c>
    </row>
    <row r="69" spans="2:22" x14ac:dyDescent="0.25">
      <c r="B69" s="15" t="s">
        <v>122</v>
      </c>
      <c r="C69" s="15" t="s">
        <v>207</v>
      </c>
      <c r="D69" s="15" t="s">
        <v>219</v>
      </c>
      <c r="E69" s="15">
        <v>2022</v>
      </c>
      <c r="F69" s="15" t="s">
        <v>162</v>
      </c>
      <c r="G69" s="15" t="s">
        <v>133</v>
      </c>
      <c r="H69" s="15" t="s">
        <v>136</v>
      </c>
      <c r="I69" s="15" t="s">
        <v>139</v>
      </c>
      <c r="J69" s="15" t="s">
        <v>141</v>
      </c>
      <c r="K69" s="15" t="s">
        <v>199</v>
      </c>
      <c r="L69" s="15" t="s">
        <v>200</v>
      </c>
      <c r="M69" s="15">
        <v>0.22800000000000001</v>
      </c>
      <c r="N69" s="15">
        <v>0.36199999999999999</v>
      </c>
      <c r="O69" s="15">
        <v>4.0000000000000001E-3</v>
      </c>
      <c r="P69" s="15">
        <v>0.13</v>
      </c>
      <c r="Q69" s="15">
        <v>0.08</v>
      </c>
      <c r="R69" s="15">
        <v>0.22700000000000001</v>
      </c>
      <c r="S69" s="15">
        <v>-3.1040000000000001</v>
      </c>
      <c r="U69" s="15">
        <v>0</v>
      </c>
      <c r="V69" s="15">
        <v>6540</v>
      </c>
    </row>
    <row r="70" spans="2:22" x14ac:dyDescent="0.25">
      <c r="B70" s="15" t="s">
        <v>122</v>
      </c>
      <c r="C70" s="15" t="s">
        <v>207</v>
      </c>
      <c r="D70" s="15" t="s">
        <v>219</v>
      </c>
      <c r="E70" s="15">
        <v>2022</v>
      </c>
      <c r="F70" s="15" t="s">
        <v>162</v>
      </c>
      <c r="G70" s="15" t="s">
        <v>133</v>
      </c>
      <c r="H70" s="15" t="s">
        <v>136</v>
      </c>
      <c r="I70" s="15" t="s">
        <v>139</v>
      </c>
      <c r="J70" s="15" t="s">
        <v>141</v>
      </c>
      <c r="K70" s="15" t="s">
        <v>199</v>
      </c>
      <c r="L70" s="15" t="s">
        <v>201</v>
      </c>
      <c r="M70" s="15">
        <v>0.21099999999999999</v>
      </c>
      <c r="N70" s="15">
        <v>0.25900000000000001</v>
      </c>
      <c r="O70" s="15">
        <v>3.0000000000000001E-3</v>
      </c>
      <c r="P70" s="15">
        <v>0.13700000000000001</v>
      </c>
      <c r="Q70" s="15">
        <v>8.5999999999999993E-2</v>
      </c>
      <c r="R70" s="15">
        <v>0.23300000000000001</v>
      </c>
      <c r="S70" s="15">
        <v>1.7709999999999999</v>
      </c>
      <c r="U70" s="15">
        <v>0</v>
      </c>
      <c r="V70" s="15">
        <v>8600</v>
      </c>
    </row>
    <row r="71" spans="2:22" x14ac:dyDescent="0.25">
      <c r="B71" s="15" t="s">
        <v>122</v>
      </c>
      <c r="C71" s="15" t="s">
        <v>207</v>
      </c>
      <c r="D71" s="15" t="s">
        <v>219</v>
      </c>
      <c r="E71" s="15">
        <v>2022</v>
      </c>
      <c r="F71" s="15" t="s">
        <v>162</v>
      </c>
      <c r="G71" s="15" t="s">
        <v>133</v>
      </c>
      <c r="H71" s="15" t="s">
        <v>136</v>
      </c>
      <c r="I71" s="15" t="s">
        <v>139</v>
      </c>
      <c r="J71" s="15" t="s">
        <v>141</v>
      </c>
      <c r="K71" s="15" t="s">
        <v>199</v>
      </c>
      <c r="L71" s="15" t="s">
        <v>202</v>
      </c>
      <c r="M71" s="15">
        <v>0.17499999999999999</v>
      </c>
      <c r="N71" s="15">
        <v>0.18</v>
      </c>
      <c r="O71" s="15">
        <v>2E-3</v>
      </c>
      <c r="P71" s="15">
        <v>0.129</v>
      </c>
      <c r="Q71" s="15">
        <v>8.4000000000000005E-2</v>
      </c>
      <c r="R71" s="15">
        <v>0.20300000000000001</v>
      </c>
      <c r="S71" s="15">
        <v>9.99</v>
      </c>
      <c r="U71" s="15">
        <v>0.113</v>
      </c>
      <c r="V71" s="15">
        <v>8400</v>
      </c>
    </row>
    <row r="72" spans="2:22" x14ac:dyDescent="0.25">
      <c r="B72" s="15" t="s">
        <v>122</v>
      </c>
      <c r="C72" s="15" t="s">
        <v>207</v>
      </c>
      <c r="D72" s="15" t="s">
        <v>219</v>
      </c>
      <c r="E72" s="15">
        <v>2022</v>
      </c>
      <c r="F72" s="15" t="s">
        <v>162</v>
      </c>
      <c r="G72" s="15" t="s">
        <v>133</v>
      </c>
      <c r="H72" s="15" t="s">
        <v>136</v>
      </c>
      <c r="I72" s="15" t="s">
        <v>139</v>
      </c>
      <c r="J72" s="15" t="s">
        <v>141</v>
      </c>
      <c r="K72" s="15" t="s">
        <v>199</v>
      </c>
      <c r="L72" s="15" t="s">
        <v>203</v>
      </c>
      <c r="M72" s="15">
        <v>0.17100000000000001</v>
      </c>
      <c r="N72" s="15">
        <v>0.16500000000000001</v>
      </c>
      <c r="O72" s="15">
        <v>2E-3</v>
      </c>
      <c r="P72" s="15">
        <v>0.13200000000000001</v>
      </c>
      <c r="Q72" s="15">
        <v>8.6999999999999994E-2</v>
      </c>
      <c r="R72" s="15">
        <v>0.2</v>
      </c>
      <c r="S72" s="15">
        <v>13.708</v>
      </c>
      <c r="U72" s="15">
        <v>0.16400000000000001</v>
      </c>
      <c r="V72" s="15">
        <v>8340</v>
      </c>
    </row>
    <row r="73" spans="2:22" x14ac:dyDescent="0.25">
      <c r="B73" s="15" t="s">
        <v>122</v>
      </c>
      <c r="C73" s="15" t="s">
        <v>207</v>
      </c>
      <c r="D73" s="15" t="s">
        <v>219</v>
      </c>
      <c r="E73" s="15">
        <v>2022</v>
      </c>
      <c r="F73" s="15" t="s">
        <v>162</v>
      </c>
      <c r="G73" s="15" t="s">
        <v>133</v>
      </c>
      <c r="H73" s="15" t="s">
        <v>136</v>
      </c>
      <c r="I73" s="15" t="s">
        <v>139</v>
      </c>
      <c r="J73" s="15" t="s">
        <v>141</v>
      </c>
      <c r="K73" s="15" t="s">
        <v>199</v>
      </c>
      <c r="L73" s="15" t="s">
        <v>204</v>
      </c>
      <c r="M73" s="15">
        <v>0.182</v>
      </c>
      <c r="N73" s="15">
        <v>0.18</v>
      </c>
      <c r="O73" s="15">
        <v>2E-3</v>
      </c>
      <c r="P73" s="15">
        <v>0.14099999999999999</v>
      </c>
      <c r="Q73" s="15">
        <v>9.1999999999999998E-2</v>
      </c>
      <c r="R73" s="15">
        <v>0.217</v>
      </c>
      <c r="S73" s="15">
        <v>16.309000000000001</v>
      </c>
      <c r="U73" s="15">
        <v>4.1000000000000002E-2</v>
      </c>
      <c r="V73" s="15">
        <v>8190</v>
      </c>
    </row>
    <row r="74" spans="2:22" x14ac:dyDescent="0.25">
      <c r="B74" s="15" t="s">
        <v>122</v>
      </c>
      <c r="C74" s="15" t="s">
        <v>207</v>
      </c>
      <c r="D74" s="15" t="s">
        <v>219</v>
      </c>
      <c r="E74" s="15">
        <v>2022</v>
      </c>
      <c r="F74" s="15" t="s">
        <v>162</v>
      </c>
      <c r="G74" s="15" t="s">
        <v>133</v>
      </c>
      <c r="H74" s="15" t="s">
        <v>136</v>
      </c>
      <c r="I74" s="15" t="s">
        <v>139</v>
      </c>
      <c r="J74" s="15" t="s">
        <v>141</v>
      </c>
      <c r="K74" s="15" t="s">
        <v>199</v>
      </c>
      <c r="L74" s="15" t="s">
        <v>205</v>
      </c>
      <c r="M74" s="15">
        <v>0.19600000000000001</v>
      </c>
      <c r="N74" s="15">
        <v>0.22600000000000001</v>
      </c>
      <c r="O74" s="15">
        <v>2E-3</v>
      </c>
      <c r="P74" s="15">
        <v>0.13500000000000001</v>
      </c>
      <c r="Q74" s="15">
        <v>8.5999999999999993E-2</v>
      </c>
      <c r="R74" s="15">
        <v>0.221</v>
      </c>
      <c r="S74" s="15">
        <v>5.9859999999999998</v>
      </c>
      <c r="U74" s="15">
        <v>4.0000000000000001E-3</v>
      </c>
      <c r="V74" s="15">
        <v>8650</v>
      </c>
    </row>
    <row r="75" spans="2:22" x14ac:dyDescent="0.25">
      <c r="B75" s="15" t="s">
        <v>122</v>
      </c>
      <c r="C75" s="15" t="s">
        <v>207</v>
      </c>
      <c r="D75" s="15" t="s">
        <v>220</v>
      </c>
      <c r="E75" s="15">
        <v>2022</v>
      </c>
      <c r="F75" s="15" t="s">
        <v>162</v>
      </c>
      <c r="G75" s="15" t="s">
        <v>133</v>
      </c>
      <c r="H75" s="15" t="s">
        <v>136</v>
      </c>
      <c r="I75" s="15" t="s">
        <v>139</v>
      </c>
      <c r="J75" s="15" t="s">
        <v>141</v>
      </c>
      <c r="K75" s="15" t="s">
        <v>199</v>
      </c>
      <c r="L75" s="15" t="s">
        <v>200</v>
      </c>
      <c r="M75" s="15">
        <v>0.23899999999999999</v>
      </c>
      <c r="N75" s="15">
        <v>0.34499999999999997</v>
      </c>
      <c r="O75" s="15">
        <v>4.0000000000000001E-3</v>
      </c>
      <c r="P75" s="15">
        <v>0.14000000000000001</v>
      </c>
      <c r="Q75" s="15">
        <v>8.5000000000000006E-2</v>
      </c>
      <c r="R75" s="15">
        <v>0.248</v>
      </c>
      <c r="S75" s="15">
        <v>-3.117</v>
      </c>
      <c r="U75" s="15">
        <v>0</v>
      </c>
      <c r="V75" s="15">
        <v>6540</v>
      </c>
    </row>
    <row r="76" spans="2:22" x14ac:dyDescent="0.25">
      <c r="B76" s="15" t="s">
        <v>122</v>
      </c>
      <c r="C76" s="15" t="s">
        <v>207</v>
      </c>
      <c r="D76" s="15" t="s">
        <v>220</v>
      </c>
      <c r="E76" s="15">
        <v>2022</v>
      </c>
      <c r="F76" s="15" t="s">
        <v>162</v>
      </c>
      <c r="G76" s="15" t="s">
        <v>133</v>
      </c>
      <c r="H76" s="15" t="s">
        <v>136</v>
      </c>
      <c r="I76" s="15" t="s">
        <v>139</v>
      </c>
      <c r="J76" s="15" t="s">
        <v>141</v>
      </c>
      <c r="K76" s="15" t="s">
        <v>199</v>
      </c>
      <c r="L76" s="15" t="s">
        <v>201</v>
      </c>
      <c r="M76" s="15">
        <v>0.224</v>
      </c>
      <c r="N76" s="15">
        <v>0.26100000000000001</v>
      </c>
      <c r="O76" s="15">
        <v>3.0000000000000001E-3</v>
      </c>
      <c r="P76" s="15">
        <v>0.14599999999999999</v>
      </c>
      <c r="Q76" s="15">
        <v>9.1999999999999998E-2</v>
      </c>
      <c r="R76" s="15">
        <v>0.251</v>
      </c>
      <c r="S76" s="15">
        <v>1.712</v>
      </c>
      <c r="U76" s="15">
        <v>1E-3</v>
      </c>
      <c r="V76" s="15">
        <v>8600</v>
      </c>
    </row>
    <row r="77" spans="2:22" x14ac:dyDescent="0.25">
      <c r="B77" s="15" t="s">
        <v>122</v>
      </c>
      <c r="C77" s="15" t="s">
        <v>207</v>
      </c>
      <c r="D77" s="15" t="s">
        <v>220</v>
      </c>
      <c r="E77" s="15">
        <v>2022</v>
      </c>
      <c r="F77" s="15" t="s">
        <v>162</v>
      </c>
      <c r="G77" s="15" t="s">
        <v>133</v>
      </c>
      <c r="H77" s="15" t="s">
        <v>136</v>
      </c>
      <c r="I77" s="15" t="s">
        <v>139</v>
      </c>
      <c r="J77" s="15" t="s">
        <v>141</v>
      </c>
      <c r="K77" s="15" t="s">
        <v>199</v>
      </c>
      <c r="L77" s="15" t="s">
        <v>202</v>
      </c>
      <c r="M77" s="15">
        <v>0.183</v>
      </c>
      <c r="N77" s="15">
        <v>0.17</v>
      </c>
      <c r="O77" s="15">
        <v>2E-3</v>
      </c>
      <c r="P77" s="15">
        <v>0.13600000000000001</v>
      </c>
      <c r="Q77" s="15">
        <v>8.8999999999999996E-2</v>
      </c>
      <c r="R77" s="15">
        <v>0.214</v>
      </c>
      <c r="S77" s="15">
        <v>10.096</v>
      </c>
      <c r="U77" s="15">
        <v>8.4879999999999995</v>
      </c>
      <c r="V77" s="15">
        <v>8400</v>
      </c>
    </row>
    <row r="78" spans="2:22" x14ac:dyDescent="0.25">
      <c r="B78" s="15" t="s">
        <v>122</v>
      </c>
      <c r="C78" s="15" t="s">
        <v>207</v>
      </c>
      <c r="D78" s="15" t="s">
        <v>220</v>
      </c>
      <c r="E78" s="15">
        <v>2022</v>
      </c>
      <c r="F78" s="15" t="s">
        <v>162</v>
      </c>
      <c r="G78" s="15" t="s">
        <v>133</v>
      </c>
      <c r="H78" s="15" t="s">
        <v>136</v>
      </c>
      <c r="I78" s="15" t="s">
        <v>139</v>
      </c>
      <c r="J78" s="15" t="s">
        <v>141</v>
      </c>
      <c r="K78" s="15" t="s">
        <v>199</v>
      </c>
      <c r="L78" s="15" t="s">
        <v>203</v>
      </c>
      <c r="M78" s="15">
        <v>0.17799999999999999</v>
      </c>
      <c r="N78" s="15">
        <v>0.156</v>
      </c>
      <c r="O78" s="15">
        <v>2E-3</v>
      </c>
      <c r="P78" s="15">
        <v>0.13800000000000001</v>
      </c>
      <c r="Q78" s="15">
        <v>9.0999999999999998E-2</v>
      </c>
      <c r="R78" s="15">
        <v>0.21199999999999999</v>
      </c>
      <c r="S78" s="15">
        <v>13.882999999999999</v>
      </c>
      <c r="U78" s="15">
        <v>12.696</v>
      </c>
      <c r="V78" s="15">
        <v>8340</v>
      </c>
    </row>
    <row r="79" spans="2:22" x14ac:dyDescent="0.25">
      <c r="B79" s="15" t="s">
        <v>122</v>
      </c>
      <c r="C79" s="15" t="s">
        <v>207</v>
      </c>
      <c r="D79" s="15" t="s">
        <v>220</v>
      </c>
      <c r="E79" s="15">
        <v>2022</v>
      </c>
      <c r="F79" s="15" t="s">
        <v>162</v>
      </c>
      <c r="G79" s="15" t="s">
        <v>133</v>
      </c>
      <c r="H79" s="15" t="s">
        <v>136</v>
      </c>
      <c r="I79" s="15" t="s">
        <v>139</v>
      </c>
      <c r="J79" s="15" t="s">
        <v>141</v>
      </c>
      <c r="K79" s="15" t="s">
        <v>199</v>
      </c>
      <c r="L79" s="15" t="s">
        <v>204</v>
      </c>
      <c r="M79" s="15">
        <v>0.188</v>
      </c>
      <c r="N79" s="15">
        <v>0.17199999999999999</v>
      </c>
      <c r="O79" s="15">
        <v>2E-3</v>
      </c>
      <c r="P79" s="15">
        <v>0.14799999999999999</v>
      </c>
      <c r="Q79" s="15">
        <v>9.6000000000000002E-2</v>
      </c>
      <c r="R79" s="15">
        <v>0.22700000000000001</v>
      </c>
      <c r="S79" s="15">
        <v>16.411000000000001</v>
      </c>
      <c r="U79" s="15">
        <v>10.801</v>
      </c>
      <c r="V79" s="15">
        <v>8190</v>
      </c>
    </row>
    <row r="80" spans="2:22" x14ac:dyDescent="0.25">
      <c r="B80" s="15" t="s">
        <v>122</v>
      </c>
      <c r="C80" s="15" t="s">
        <v>207</v>
      </c>
      <c r="D80" s="15" t="s">
        <v>220</v>
      </c>
      <c r="E80" s="15">
        <v>2022</v>
      </c>
      <c r="F80" s="15" t="s">
        <v>162</v>
      </c>
      <c r="G80" s="15" t="s">
        <v>133</v>
      </c>
      <c r="H80" s="15" t="s">
        <v>136</v>
      </c>
      <c r="I80" s="15" t="s">
        <v>139</v>
      </c>
      <c r="J80" s="15" t="s">
        <v>141</v>
      </c>
      <c r="K80" s="15" t="s">
        <v>199</v>
      </c>
      <c r="L80" s="15" t="s">
        <v>205</v>
      </c>
      <c r="M80" s="15">
        <v>0.20899999999999999</v>
      </c>
      <c r="N80" s="15">
        <v>0.222</v>
      </c>
      <c r="O80" s="15">
        <v>2E-3</v>
      </c>
      <c r="P80" s="15">
        <v>0.14399999999999999</v>
      </c>
      <c r="Q80" s="15">
        <v>9.1999999999999998E-2</v>
      </c>
      <c r="R80" s="15">
        <v>0.24099999999999999</v>
      </c>
      <c r="S80" s="15">
        <v>5.9870000000000001</v>
      </c>
      <c r="U80" s="15">
        <v>0.32900000000000001</v>
      </c>
      <c r="V80" s="15">
        <v>8650</v>
      </c>
    </row>
    <row r="81" spans="2:22" x14ac:dyDescent="0.25">
      <c r="B81" s="15" t="s">
        <v>122</v>
      </c>
      <c r="C81" s="15" t="s">
        <v>207</v>
      </c>
      <c r="D81" s="15" t="s">
        <v>221</v>
      </c>
      <c r="E81" s="15">
        <v>2022</v>
      </c>
      <c r="F81" s="15" t="s">
        <v>162</v>
      </c>
      <c r="G81" s="15" t="s">
        <v>133</v>
      </c>
      <c r="H81" s="15" t="s">
        <v>136</v>
      </c>
      <c r="I81" s="15" t="s">
        <v>139</v>
      </c>
      <c r="J81" s="15" t="s">
        <v>141</v>
      </c>
      <c r="K81" s="15" t="s">
        <v>199</v>
      </c>
      <c r="L81" s="15" t="s">
        <v>200</v>
      </c>
      <c r="M81" s="15">
        <v>0.27500000000000002</v>
      </c>
      <c r="N81" s="15">
        <v>0.375</v>
      </c>
      <c r="O81" s="15">
        <v>5.0000000000000001E-3</v>
      </c>
      <c r="P81" s="15">
        <v>0.161</v>
      </c>
      <c r="Q81" s="15">
        <v>9.5000000000000001E-2</v>
      </c>
      <c r="R81" s="15">
        <v>0.3</v>
      </c>
      <c r="S81" s="15">
        <v>-3.117</v>
      </c>
      <c r="U81" s="15">
        <v>0</v>
      </c>
      <c r="V81" s="15">
        <v>6540</v>
      </c>
    </row>
    <row r="82" spans="2:22" x14ac:dyDescent="0.25">
      <c r="B82" s="15" t="s">
        <v>122</v>
      </c>
      <c r="C82" s="15" t="s">
        <v>207</v>
      </c>
      <c r="D82" s="15" t="s">
        <v>221</v>
      </c>
      <c r="E82" s="15">
        <v>2022</v>
      </c>
      <c r="F82" s="15" t="s">
        <v>162</v>
      </c>
      <c r="G82" s="15" t="s">
        <v>133</v>
      </c>
      <c r="H82" s="15" t="s">
        <v>136</v>
      </c>
      <c r="I82" s="15" t="s">
        <v>139</v>
      </c>
      <c r="J82" s="15" t="s">
        <v>141</v>
      </c>
      <c r="K82" s="15" t="s">
        <v>199</v>
      </c>
      <c r="L82" s="15" t="s">
        <v>201</v>
      </c>
      <c r="M82" s="15">
        <v>0.25900000000000001</v>
      </c>
      <c r="N82" s="15">
        <v>0.28799999999999998</v>
      </c>
      <c r="O82" s="15">
        <v>3.0000000000000001E-3</v>
      </c>
      <c r="P82" s="15">
        <v>0.17100000000000001</v>
      </c>
      <c r="Q82" s="15">
        <v>0.105</v>
      </c>
      <c r="R82" s="15">
        <v>0.30099999999999999</v>
      </c>
      <c r="S82" s="15">
        <v>1.712</v>
      </c>
      <c r="U82" s="15">
        <v>1E-3</v>
      </c>
      <c r="V82" s="15">
        <v>8600</v>
      </c>
    </row>
    <row r="83" spans="2:22" x14ac:dyDescent="0.25">
      <c r="B83" s="15" t="s">
        <v>122</v>
      </c>
      <c r="C83" s="15" t="s">
        <v>207</v>
      </c>
      <c r="D83" s="15" t="s">
        <v>221</v>
      </c>
      <c r="E83" s="15">
        <v>2022</v>
      </c>
      <c r="F83" s="15" t="s">
        <v>162</v>
      </c>
      <c r="G83" s="15" t="s">
        <v>133</v>
      </c>
      <c r="H83" s="15" t="s">
        <v>136</v>
      </c>
      <c r="I83" s="15" t="s">
        <v>139</v>
      </c>
      <c r="J83" s="15" t="s">
        <v>141</v>
      </c>
      <c r="K83" s="15" t="s">
        <v>199</v>
      </c>
      <c r="L83" s="15" t="s">
        <v>202</v>
      </c>
      <c r="M83" s="15">
        <v>0.20899999999999999</v>
      </c>
      <c r="N83" s="15">
        <v>0.189</v>
      </c>
      <c r="O83" s="15">
        <v>2E-3</v>
      </c>
      <c r="P83" s="15">
        <v>0.156</v>
      </c>
      <c r="Q83" s="15">
        <v>0.1</v>
      </c>
      <c r="R83" s="15">
        <v>0.251</v>
      </c>
      <c r="S83" s="15">
        <v>10.096</v>
      </c>
      <c r="U83" s="15">
        <v>8.4890000000000008</v>
      </c>
      <c r="V83" s="15">
        <v>8400</v>
      </c>
    </row>
    <row r="84" spans="2:22" x14ac:dyDescent="0.25">
      <c r="B84" s="15" t="s">
        <v>122</v>
      </c>
      <c r="C84" s="15" t="s">
        <v>207</v>
      </c>
      <c r="D84" s="15" t="s">
        <v>221</v>
      </c>
      <c r="E84" s="15">
        <v>2022</v>
      </c>
      <c r="F84" s="15" t="s">
        <v>162</v>
      </c>
      <c r="G84" s="15" t="s">
        <v>133</v>
      </c>
      <c r="H84" s="15" t="s">
        <v>136</v>
      </c>
      <c r="I84" s="15" t="s">
        <v>139</v>
      </c>
      <c r="J84" s="15" t="s">
        <v>141</v>
      </c>
      <c r="K84" s="15" t="s">
        <v>199</v>
      </c>
      <c r="L84" s="15" t="s">
        <v>203</v>
      </c>
      <c r="M84" s="15">
        <v>0.19800000000000001</v>
      </c>
      <c r="N84" s="15">
        <v>0.17499999999999999</v>
      </c>
      <c r="O84" s="15">
        <v>2E-3</v>
      </c>
      <c r="P84" s="15">
        <v>0.154</v>
      </c>
      <c r="Q84" s="15">
        <v>0.1</v>
      </c>
      <c r="R84" s="15">
        <v>0.24</v>
      </c>
      <c r="S84" s="15">
        <v>13.882999999999999</v>
      </c>
      <c r="U84" s="15">
        <v>12.696</v>
      </c>
      <c r="V84" s="15">
        <v>8340</v>
      </c>
    </row>
    <row r="85" spans="2:22" x14ac:dyDescent="0.25">
      <c r="B85" s="15" t="s">
        <v>122</v>
      </c>
      <c r="C85" s="15" t="s">
        <v>207</v>
      </c>
      <c r="D85" s="15" t="s">
        <v>221</v>
      </c>
      <c r="E85" s="15">
        <v>2022</v>
      </c>
      <c r="F85" s="15" t="s">
        <v>162</v>
      </c>
      <c r="G85" s="15" t="s">
        <v>133</v>
      </c>
      <c r="H85" s="15" t="s">
        <v>136</v>
      </c>
      <c r="I85" s="15" t="s">
        <v>139</v>
      </c>
      <c r="J85" s="15" t="s">
        <v>141</v>
      </c>
      <c r="K85" s="15" t="s">
        <v>199</v>
      </c>
      <c r="L85" s="15" t="s">
        <v>204</v>
      </c>
      <c r="M85" s="15">
        <v>0.20699999999999999</v>
      </c>
      <c r="N85" s="15">
        <v>0.192</v>
      </c>
      <c r="O85" s="15">
        <v>2E-3</v>
      </c>
      <c r="P85" s="15">
        <v>0.16</v>
      </c>
      <c r="Q85" s="15">
        <v>0.10199999999999999</v>
      </c>
      <c r="R85" s="15">
        <v>0.249</v>
      </c>
      <c r="S85" s="15">
        <v>16.411000000000001</v>
      </c>
      <c r="U85" s="15">
        <v>10.801</v>
      </c>
      <c r="V85" s="15">
        <v>8190</v>
      </c>
    </row>
    <row r="86" spans="2:22" x14ac:dyDescent="0.25">
      <c r="B86" s="15" t="s">
        <v>122</v>
      </c>
      <c r="C86" s="15" t="s">
        <v>207</v>
      </c>
      <c r="D86" s="15" t="s">
        <v>221</v>
      </c>
      <c r="E86" s="15">
        <v>2022</v>
      </c>
      <c r="F86" s="15" t="s">
        <v>162</v>
      </c>
      <c r="G86" s="15" t="s">
        <v>133</v>
      </c>
      <c r="H86" s="15" t="s">
        <v>136</v>
      </c>
      <c r="I86" s="15" t="s">
        <v>139</v>
      </c>
      <c r="J86" s="15" t="s">
        <v>141</v>
      </c>
      <c r="K86" s="15" t="s">
        <v>199</v>
      </c>
      <c r="L86" s="15" t="s">
        <v>205</v>
      </c>
      <c r="M86" s="15">
        <v>0.24199999999999999</v>
      </c>
      <c r="N86" s="15">
        <v>0.248</v>
      </c>
      <c r="O86" s="15">
        <v>3.0000000000000001E-3</v>
      </c>
      <c r="P86" s="15">
        <v>0.16700000000000001</v>
      </c>
      <c r="Q86" s="15">
        <v>0.104</v>
      </c>
      <c r="R86" s="15">
        <v>0.28699999999999998</v>
      </c>
      <c r="S86" s="15">
        <v>5.9870000000000001</v>
      </c>
      <c r="U86" s="15">
        <v>0.32900000000000001</v>
      </c>
      <c r="V86" s="15">
        <v>8650</v>
      </c>
    </row>
    <row r="87" spans="2:22" x14ac:dyDescent="0.25">
      <c r="B87" s="15" t="s">
        <v>122</v>
      </c>
      <c r="C87" s="15" t="s">
        <v>207</v>
      </c>
      <c r="D87" s="15" t="s">
        <v>222</v>
      </c>
      <c r="E87" s="15">
        <v>2022</v>
      </c>
      <c r="F87" s="15" t="s">
        <v>162</v>
      </c>
      <c r="G87" s="15" t="s">
        <v>133</v>
      </c>
      <c r="H87" s="15" t="s">
        <v>136</v>
      </c>
      <c r="I87" s="15" t="s">
        <v>139</v>
      </c>
      <c r="J87" s="15" t="s">
        <v>141</v>
      </c>
      <c r="K87" s="15" t="s">
        <v>199</v>
      </c>
      <c r="L87" s="15" t="s">
        <v>200</v>
      </c>
      <c r="M87" s="15">
        <v>0.32</v>
      </c>
      <c r="N87" s="15">
        <v>0.40699999999999997</v>
      </c>
      <c r="O87" s="15">
        <v>5.0000000000000001E-3</v>
      </c>
      <c r="P87" s="15">
        <v>0.19600000000000001</v>
      </c>
      <c r="Q87" s="15">
        <v>0.109</v>
      </c>
      <c r="R87" s="15">
        <v>0.36399999999999999</v>
      </c>
      <c r="S87" s="15">
        <v>-3.181</v>
      </c>
      <c r="U87" s="15">
        <v>0</v>
      </c>
      <c r="V87" s="15">
        <v>6540</v>
      </c>
    </row>
    <row r="88" spans="2:22" x14ac:dyDescent="0.25">
      <c r="B88" s="15" t="s">
        <v>122</v>
      </c>
      <c r="C88" s="15" t="s">
        <v>207</v>
      </c>
      <c r="D88" s="15" t="s">
        <v>222</v>
      </c>
      <c r="E88" s="15">
        <v>2022</v>
      </c>
      <c r="F88" s="15" t="s">
        <v>162</v>
      </c>
      <c r="G88" s="15" t="s">
        <v>133</v>
      </c>
      <c r="H88" s="15" t="s">
        <v>136</v>
      </c>
      <c r="I88" s="15" t="s">
        <v>139</v>
      </c>
      <c r="J88" s="15" t="s">
        <v>141</v>
      </c>
      <c r="K88" s="15" t="s">
        <v>199</v>
      </c>
      <c r="L88" s="15" t="s">
        <v>201</v>
      </c>
      <c r="M88" s="15">
        <v>0.30199999999999999</v>
      </c>
      <c r="N88" s="15">
        <v>0.318</v>
      </c>
      <c r="O88" s="15">
        <v>3.0000000000000001E-3</v>
      </c>
      <c r="P88" s="15">
        <v>0.20699999999999999</v>
      </c>
      <c r="Q88" s="15">
        <v>0.122</v>
      </c>
      <c r="R88" s="15">
        <v>0.36599999999999999</v>
      </c>
      <c r="S88" s="15">
        <v>1.6679999999999999</v>
      </c>
      <c r="U88" s="15">
        <v>0.55800000000000005</v>
      </c>
      <c r="V88" s="15">
        <v>8600</v>
      </c>
    </row>
    <row r="89" spans="2:22" x14ac:dyDescent="0.25">
      <c r="B89" s="15" t="s">
        <v>122</v>
      </c>
      <c r="C89" s="15" t="s">
        <v>207</v>
      </c>
      <c r="D89" s="15" t="s">
        <v>222</v>
      </c>
      <c r="E89" s="15">
        <v>2022</v>
      </c>
      <c r="F89" s="15" t="s">
        <v>162</v>
      </c>
      <c r="G89" s="15" t="s">
        <v>133</v>
      </c>
      <c r="H89" s="15" t="s">
        <v>136</v>
      </c>
      <c r="I89" s="15" t="s">
        <v>139</v>
      </c>
      <c r="J89" s="15" t="s">
        <v>141</v>
      </c>
      <c r="K89" s="15" t="s">
        <v>199</v>
      </c>
      <c r="L89" s="15" t="s">
        <v>202</v>
      </c>
      <c r="M89" s="15">
        <v>0.24099999999999999</v>
      </c>
      <c r="N89" s="15">
        <v>0.20699999999999999</v>
      </c>
      <c r="O89" s="15">
        <v>2E-3</v>
      </c>
      <c r="P89" s="15">
        <v>0.186</v>
      </c>
      <c r="Q89" s="15">
        <v>0.114</v>
      </c>
      <c r="R89" s="15">
        <v>0.29899999999999999</v>
      </c>
      <c r="S89" s="15">
        <v>10.443</v>
      </c>
      <c r="U89" s="15">
        <v>41.588000000000001</v>
      </c>
      <c r="V89" s="15">
        <v>8400</v>
      </c>
    </row>
    <row r="90" spans="2:22" x14ac:dyDescent="0.25">
      <c r="B90" s="15" t="s">
        <v>122</v>
      </c>
      <c r="C90" s="15" t="s">
        <v>207</v>
      </c>
      <c r="D90" s="15" t="s">
        <v>222</v>
      </c>
      <c r="E90" s="15">
        <v>2022</v>
      </c>
      <c r="F90" s="15" t="s">
        <v>162</v>
      </c>
      <c r="G90" s="15" t="s">
        <v>133</v>
      </c>
      <c r="H90" s="15" t="s">
        <v>136</v>
      </c>
      <c r="I90" s="15" t="s">
        <v>139</v>
      </c>
      <c r="J90" s="15" t="s">
        <v>141</v>
      </c>
      <c r="K90" s="15" t="s">
        <v>199</v>
      </c>
      <c r="L90" s="15" t="s">
        <v>203</v>
      </c>
      <c r="M90" s="15">
        <v>0.22500000000000001</v>
      </c>
      <c r="N90" s="15">
        <v>0.17899999999999999</v>
      </c>
      <c r="O90" s="15">
        <v>2E-3</v>
      </c>
      <c r="P90" s="15">
        <v>0.17799999999999999</v>
      </c>
      <c r="Q90" s="15">
        <v>0.113</v>
      </c>
      <c r="R90" s="15">
        <v>0.28000000000000003</v>
      </c>
      <c r="S90" s="15">
        <v>14.492000000000001</v>
      </c>
      <c r="U90" s="15">
        <v>60.671999999999997</v>
      </c>
      <c r="V90" s="15">
        <v>8340</v>
      </c>
    </row>
    <row r="91" spans="2:22" x14ac:dyDescent="0.25">
      <c r="B91" s="15" t="s">
        <v>122</v>
      </c>
      <c r="C91" s="15" t="s">
        <v>207</v>
      </c>
      <c r="D91" s="15" t="s">
        <v>222</v>
      </c>
      <c r="E91" s="15">
        <v>2022</v>
      </c>
      <c r="F91" s="15" t="s">
        <v>162</v>
      </c>
      <c r="G91" s="15" t="s">
        <v>133</v>
      </c>
      <c r="H91" s="15" t="s">
        <v>136</v>
      </c>
      <c r="I91" s="15" t="s">
        <v>139</v>
      </c>
      <c r="J91" s="15" t="s">
        <v>141</v>
      </c>
      <c r="K91" s="15" t="s">
        <v>199</v>
      </c>
      <c r="L91" s="15" t="s">
        <v>204</v>
      </c>
      <c r="M91" s="15">
        <v>0.22800000000000001</v>
      </c>
      <c r="N91" s="15">
        <v>0.19400000000000001</v>
      </c>
      <c r="O91" s="15">
        <v>2E-3</v>
      </c>
      <c r="P91" s="15">
        <v>0.182</v>
      </c>
      <c r="Q91" s="15">
        <v>0.112</v>
      </c>
      <c r="R91" s="15">
        <v>0.28399999999999997</v>
      </c>
      <c r="S91" s="15">
        <v>17.366</v>
      </c>
      <c r="U91" s="15">
        <v>73.813000000000002</v>
      </c>
      <c r="V91" s="15">
        <v>8190</v>
      </c>
    </row>
    <row r="92" spans="2:22" x14ac:dyDescent="0.25">
      <c r="B92" s="15" t="s">
        <v>122</v>
      </c>
      <c r="C92" s="15" t="s">
        <v>207</v>
      </c>
      <c r="D92" s="15" t="s">
        <v>222</v>
      </c>
      <c r="E92" s="15">
        <v>2022</v>
      </c>
      <c r="F92" s="15" t="s">
        <v>162</v>
      </c>
      <c r="G92" s="15" t="s">
        <v>133</v>
      </c>
      <c r="H92" s="15" t="s">
        <v>136</v>
      </c>
      <c r="I92" s="15" t="s">
        <v>139</v>
      </c>
      <c r="J92" s="15" t="s">
        <v>141</v>
      </c>
      <c r="K92" s="15" t="s">
        <v>199</v>
      </c>
      <c r="L92" s="15" t="s">
        <v>205</v>
      </c>
      <c r="M92" s="15">
        <v>0.28399999999999997</v>
      </c>
      <c r="N92" s="15">
        <v>0.27700000000000002</v>
      </c>
      <c r="O92" s="15">
        <v>3.0000000000000001E-3</v>
      </c>
      <c r="P92" s="15">
        <v>0.20399999999999999</v>
      </c>
      <c r="Q92" s="15">
        <v>0.123</v>
      </c>
      <c r="R92" s="15">
        <v>0.35</v>
      </c>
      <c r="S92" s="15">
        <v>6.0730000000000004</v>
      </c>
      <c r="U92" s="15">
        <v>7.6870000000000003</v>
      </c>
      <c r="V92" s="15">
        <v>8650</v>
      </c>
    </row>
    <row r="93" spans="2:22" x14ac:dyDescent="0.25">
      <c r="B93" s="15" t="s">
        <v>122</v>
      </c>
      <c r="C93" s="15" t="s">
        <v>207</v>
      </c>
      <c r="D93" s="15" t="s">
        <v>223</v>
      </c>
      <c r="E93" s="15">
        <v>2022</v>
      </c>
      <c r="F93" s="15" t="s">
        <v>162</v>
      </c>
      <c r="G93" s="15" t="s">
        <v>133</v>
      </c>
      <c r="H93" s="15" t="s">
        <v>136</v>
      </c>
      <c r="I93" s="15" t="s">
        <v>139</v>
      </c>
      <c r="J93" s="15" t="s">
        <v>141</v>
      </c>
      <c r="K93" s="15" t="s">
        <v>199</v>
      </c>
      <c r="L93" s="15" t="s">
        <v>200</v>
      </c>
      <c r="M93" s="15">
        <v>0.38700000000000001</v>
      </c>
      <c r="N93" s="15">
        <v>0.47</v>
      </c>
      <c r="O93" s="15">
        <v>6.0000000000000001E-3</v>
      </c>
      <c r="P93" s="15">
        <v>0.247</v>
      </c>
      <c r="Q93" s="15">
        <v>0.13500000000000001</v>
      </c>
      <c r="R93" s="15">
        <v>0.45300000000000001</v>
      </c>
      <c r="S93" s="15">
        <v>-3.181</v>
      </c>
      <c r="U93" s="15">
        <v>0</v>
      </c>
      <c r="V93" s="15">
        <v>6540</v>
      </c>
    </row>
    <row r="94" spans="2:22" x14ac:dyDescent="0.25">
      <c r="B94" s="15" t="s">
        <v>122</v>
      </c>
      <c r="C94" s="15" t="s">
        <v>207</v>
      </c>
      <c r="D94" s="15" t="s">
        <v>223</v>
      </c>
      <c r="E94" s="15">
        <v>2022</v>
      </c>
      <c r="F94" s="15" t="s">
        <v>162</v>
      </c>
      <c r="G94" s="15" t="s">
        <v>133</v>
      </c>
      <c r="H94" s="15" t="s">
        <v>136</v>
      </c>
      <c r="I94" s="15" t="s">
        <v>139</v>
      </c>
      <c r="J94" s="15" t="s">
        <v>141</v>
      </c>
      <c r="K94" s="15" t="s">
        <v>199</v>
      </c>
      <c r="L94" s="15" t="s">
        <v>201</v>
      </c>
      <c r="M94" s="15">
        <v>0.36399999999999999</v>
      </c>
      <c r="N94" s="15">
        <v>0.36799999999999999</v>
      </c>
      <c r="O94" s="15">
        <v>4.0000000000000001E-3</v>
      </c>
      <c r="P94" s="15">
        <v>0.25900000000000001</v>
      </c>
      <c r="Q94" s="15">
        <v>0.152</v>
      </c>
      <c r="R94" s="15">
        <v>0.443</v>
      </c>
      <c r="S94" s="15">
        <v>1.6679999999999999</v>
      </c>
      <c r="U94" s="15">
        <v>0.55800000000000005</v>
      </c>
      <c r="V94" s="15">
        <v>8600</v>
      </c>
    </row>
    <row r="95" spans="2:22" x14ac:dyDescent="0.25">
      <c r="B95" s="15" t="s">
        <v>122</v>
      </c>
      <c r="C95" s="15" t="s">
        <v>207</v>
      </c>
      <c r="D95" s="15" t="s">
        <v>223</v>
      </c>
      <c r="E95" s="15">
        <v>2022</v>
      </c>
      <c r="F95" s="15" t="s">
        <v>162</v>
      </c>
      <c r="G95" s="15" t="s">
        <v>133</v>
      </c>
      <c r="H95" s="15" t="s">
        <v>136</v>
      </c>
      <c r="I95" s="15" t="s">
        <v>139</v>
      </c>
      <c r="J95" s="15" t="s">
        <v>141</v>
      </c>
      <c r="K95" s="15" t="s">
        <v>199</v>
      </c>
      <c r="L95" s="15" t="s">
        <v>202</v>
      </c>
      <c r="M95" s="15">
        <v>0.28799999999999998</v>
      </c>
      <c r="N95" s="15">
        <v>0.24399999999999999</v>
      </c>
      <c r="O95" s="15">
        <v>3.0000000000000001E-3</v>
      </c>
      <c r="P95" s="15">
        <v>0.22600000000000001</v>
      </c>
      <c r="Q95" s="15">
        <v>0.13700000000000001</v>
      </c>
      <c r="R95" s="15">
        <v>0.36</v>
      </c>
      <c r="S95" s="15">
        <v>10.443</v>
      </c>
      <c r="U95" s="15">
        <v>41.585999999999999</v>
      </c>
      <c r="V95" s="15">
        <v>8400</v>
      </c>
    </row>
    <row r="96" spans="2:22" x14ac:dyDescent="0.25">
      <c r="B96" s="15" t="s">
        <v>122</v>
      </c>
      <c r="C96" s="15" t="s">
        <v>207</v>
      </c>
      <c r="D96" s="15" t="s">
        <v>223</v>
      </c>
      <c r="E96" s="15">
        <v>2022</v>
      </c>
      <c r="F96" s="15" t="s">
        <v>162</v>
      </c>
      <c r="G96" s="15" t="s">
        <v>133</v>
      </c>
      <c r="H96" s="15" t="s">
        <v>136</v>
      </c>
      <c r="I96" s="15" t="s">
        <v>139</v>
      </c>
      <c r="J96" s="15" t="s">
        <v>141</v>
      </c>
      <c r="K96" s="15" t="s">
        <v>199</v>
      </c>
      <c r="L96" s="15" t="s">
        <v>203</v>
      </c>
      <c r="M96" s="15">
        <v>0.26200000000000001</v>
      </c>
      <c r="N96" s="15">
        <v>0.20799999999999999</v>
      </c>
      <c r="O96" s="15">
        <v>2E-3</v>
      </c>
      <c r="P96" s="15">
        <v>0.21299999999999999</v>
      </c>
      <c r="Q96" s="15">
        <v>0.13200000000000001</v>
      </c>
      <c r="R96" s="15">
        <v>0.32600000000000001</v>
      </c>
      <c r="S96" s="15">
        <v>14.492000000000001</v>
      </c>
      <c r="U96" s="15">
        <v>60.673000000000002</v>
      </c>
      <c r="V96" s="15">
        <v>8340</v>
      </c>
    </row>
    <row r="97" spans="2:22" x14ac:dyDescent="0.25">
      <c r="B97" s="15" t="s">
        <v>122</v>
      </c>
      <c r="C97" s="15" t="s">
        <v>207</v>
      </c>
      <c r="D97" s="15" t="s">
        <v>223</v>
      </c>
      <c r="E97" s="15">
        <v>2022</v>
      </c>
      <c r="F97" s="15" t="s">
        <v>162</v>
      </c>
      <c r="G97" s="15" t="s">
        <v>133</v>
      </c>
      <c r="H97" s="15" t="s">
        <v>136</v>
      </c>
      <c r="I97" s="15" t="s">
        <v>139</v>
      </c>
      <c r="J97" s="15" t="s">
        <v>141</v>
      </c>
      <c r="K97" s="15" t="s">
        <v>199</v>
      </c>
      <c r="L97" s="15" t="s">
        <v>204</v>
      </c>
      <c r="M97" s="15">
        <v>0.25900000000000001</v>
      </c>
      <c r="N97" s="15">
        <v>0.217</v>
      </c>
      <c r="O97" s="15">
        <v>2E-3</v>
      </c>
      <c r="P97" s="15">
        <v>0.20799999999999999</v>
      </c>
      <c r="Q97" s="15">
        <v>0.128</v>
      </c>
      <c r="R97" s="15">
        <v>0.32200000000000001</v>
      </c>
      <c r="S97" s="15">
        <v>17.366</v>
      </c>
      <c r="U97" s="15">
        <v>73.813999999999993</v>
      </c>
      <c r="V97" s="15">
        <v>8190</v>
      </c>
    </row>
    <row r="98" spans="2:22" x14ac:dyDescent="0.25">
      <c r="B98" s="15" t="s">
        <v>122</v>
      </c>
      <c r="C98" s="15" t="s">
        <v>207</v>
      </c>
      <c r="D98" s="15" t="s">
        <v>223</v>
      </c>
      <c r="E98" s="15">
        <v>2022</v>
      </c>
      <c r="F98" s="15" t="s">
        <v>162</v>
      </c>
      <c r="G98" s="15" t="s">
        <v>133</v>
      </c>
      <c r="H98" s="15" t="s">
        <v>136</v>
      </c>
      <c r="I98" s="15" t="s">
        <v>139</v>
      </c>
      <c r="J98" s="15" t="s">
        <v>141</v>
      </c>
      <c r="K98" s="15" t="s">
        <v>199</v>
      </c>
      <c r="L98" s="15" t="s">
        <v>205</v>
      </c>
      <c r="M98" s="15">
        <v>0.34</v>
      </c>
      <c r="N98" s="15">
        <v>0.317</v>
      </c>
      <c r="O98" s="15">
        <v>3.0000000000000001E-3</v>
      </c>
      <c r="P98" s="15">
        <v>0.253</v>
      </c>
      <c r="Q98" s="15">
        <v>0.152</v>
      </c>
      <c r="R98" s="15">
        <v>0.41499999999999998</v>
      </c>
      <c r="S98" s="15">
        <v>6.0730000000000004</v>
      </c>
      <c r="U98" s="15">
        <v>7.6870000000000003</v>
      </c>
      <c r="V98" s="15">
        <v>8650</v>
      </c>
    </row>
    <row r="99" spans="2:22" x14ac:dyDescent="0.25">
      <c r="B99" s="15" t="s">
        <v>122</v>
      </c>
      <c r="C99" s="15" t="s">
        <v>207</v>
      </c>
      <c r="D99" s="15" t="s">
        <v>224</v>
      </c>
      <c r="E99" s="15">
        <v>2022</v>
      </c>
      <c r="F99" s="15" t="s">
        <v>162</v>
      </c>
      <c r="G99" s="15" t="s">
        <v>133</v>
      </c>
      <c r="H99" s="15" t="s">
        <v>136</v>
      </c>
      <c r="I99" s="15" t="s">
        <v>139</v>
      </c>
      <c r="J99" s="15" t="s">
        <v>141</v>
      </c>
      <c r="K99" s="15" t="s">
        <v>199</v>
      </c>
      <c r="L99" s="15" t="s">
        <v>200</v>
      </c>
      <c r="M99" s="15">
        <v>0.42699999999999999</v>
      </c>
      <c r="N99" s="15">
        <v>0.47399999999999998</v>
      </c>
      <c r="O99" s="15">
        <v>6.0000000000000001E-3</v>
      </c>
      <c r="P99" s="15">
        <v>0.29199999999999998</v>
      </c>
      <c r="Q99" s="15">
        <v>0.161</v>
      </c>
      <c r="R99" s="15">
        <v>0.51200000000000001</v>
      </c>
      <c r="S99" s="15">
        <v>-3.18</v>
      </c>
      <c r="U99" s="15">
        <v>4.0000000000000001E-3</v>
      </c>
      <c r="V99" s="15">
        <v>6540</v>
      </c>
    </row>
    <row r="100" spans="2:22" x14ac:dyDescent="0.25">
      <c r="B100" s="15" t="s">
        <v>122</v>
      </c>
      <c r="C100" s="15" t="s">
        <v>207</v>
      </c>
      <c r="D100" s="15" t="s">
        <v>224</v>
      </c>
      <c r="E100" s="15">
        <v>2022</v>
      </c>
      <c r="F100" s="15" t="s">
        <v>162</v>
      </c>
      <c r="G100" s="15" t="s">
        <v>133</v>
      </c>
      <c r="H100" s="15" t="s">
        <v>136</v>
      </c>
      <c r="I100" s="15" t="s">
        <v>139</v>
      </c>
      <c r="J100" s="15" t="s">
        <v>141</v>
      </c>
      <c r="K100" s="15" t="s">
        <v>199</v>
      </c>
      <c r="L100" s="15" t="s">
        <v>201</v>
      </c>
      <c r="M100" s="15">
        <v>0.40699999999999997</v>
      </c>
      <c r="N100" s="15">
        <v>0.38100000000000001</v>
      </c>
      <c r="O100" s="15">
        <v>4.0000000000000001E-3</v>
      </c>
      <c r="P100" s="15">
        <v>0.30399999999999999</v>
      </c>
      <c r="Q100" s="15">
        <v>0.18099999999999999</v>
      </c>
      <c r="R100" s="15">
        <v>0.499</v>
      </c>
      <c r="S100" s="15">
        <v>1.8220000000000001</v>
      </c>
      <c r="U100" s="15">
        <v>13.917</v>
      </c>
      <c r="V100" s="15">
        <v>8600</v>
      </c>
    </row>
    <row r="101" spans="2:22" x14ac:dyDescent="0.25">
      <c r="B101" s="15" t="s">
        <v>122</v>
      </c>
      <c r="C101" s="15" t="s">
        <v>207</v>
      </c>
      <c r="D101" s="15" t="s">
        <v>224</v>
      </c>
      <c r="E101" s="15">
        <v>2022</v>
      </c>
      <c r="F101" s="15" t="s">
        <v>162</v>
      </c>
      <c r="G101" s="15" t="s">
        <v>133</v>
      </c>
      <c r="H101" s="15" t="s">
        <v>136</v>
      </c>
      <c r="I101" s="15" t="s">
        <v>139</v>
      </c>
      <c r="J101" s="15" t="s">
        <v>141</v>
      </c>
      <c r="K101" s="15" t="s">
        <v>199</v>
      </c>
      <c r="L101" s="15" t="s">
        <v>202</v>
      </c>
      <c r="M101" s="15">
        <v>0.316</v>
      </c>
      <c r="N101" s="15">
        <v>0.24399999999999999</v>
      </c>
      <c r="O101" s="15">
        <v>3.0000000000000001E-3</v>
      </c>
      <c r="P101" s="15">
        <v>0.25700000000000001</v>
      </c>
      <c r="Q101" s="15">
        <v>0.159</v>
      </c>
      <c r="R101" s="15">
        <v>0.39500000000000002</v>
      </c>
      <c r="S101" s="15">
        <v>11.083</v>
      </c>
      <c r="U101" s="15">
        <v>100.17400000000001</v>
      </c>
      <c r="V101" s="15">
        <v>8400</v>
      </c>
    </row>
    <row r="102" spans="2:22" x14ac:dyDescent="0.25">
      <c r="B102" s="15" t="s">
        <v>122</v>
      </c>
      <c r="C102" s="15" t="s">
        <v>207</v>
      </c>
      <c r="D102" s="15" t="s">
        <v>224</v>
      </c>
      <c r="E102" s="15">
        <v>2022</v>
      </c>
      <c r="F102" s="15" t="s">
        <v>162</v>
      </c>
      <c r="G102" s="15" t="s">
        <v>133</v>
      </c>
      <c r="H102" s="15" t="s">
        <v>136</v>
      </c>
      <c r="I102" s="15" t="s">
        <v>139</v>
      </c>
      <c r="J102" s="15" t="s">
        <v>141</v>
      </c>
      <c r="K102" s="15" t="s">
        <v>199</v>
      </c>
      <c r="L102" s="15" t="s">
        <v>203</v>
      </c>
      <c r="M102" s="15">
        <v>0.28799999999999998</v>
      </c>
      <c r="N102" s="15">
        <v>0.21</v>
      </c>
      <c r="O102" s="15">
        <v>2E-3</v>
      </c>
      <c r="P102" s="15">
        <v>0.24099999999999999</v>
      </c>
      <c r="Q102" s="15">
        <v>0.151</v>
      </c>
      <c r="R102" s="15">
        <v>0.36</v>
      </c>
      <c r="S102" s="15">
        <v>15.438000000000001</v>
      </c>
      <c r="U102" s="15">
        <v>143.70400000000001</v>
      </c>
      <c r="V102" s="15">
        <v>8340</v>
      </c>
    </row>
    <row r="103" spans="2:22" x14ac:dyDescent="0.25">
      <c r="B103" s="15" t="s">
        <v>122</v>
      </c>
      <c r="C103" s="15" t="s">
        <v>207</v>
      </c>
      <c r="D103" s="15" t="s">
        <v>224</v>
      </c>
      <c r="E103" s="15">
        <v>2022</v>
      </c>
      <c r="F103" s="15" t="s">
        <v>162</v>
      </c>
      <c r="G103" s="15" t="s">
        <v>133</v>
      </c>
      <c r="H103" s="15" t="s">
        <v>136</v>
      </c>
      <c r="I103" s="15" t="s">
        <v>139</v>
      </c>
      <c r="J103" s="15" t="s">
        <v>141</v>
      </c>
      <c r="K103" s="15" t="s">
        <v>199</v>
      </c>
      <c r="L103" s="15" t="s">
        <v>204</v>
      </c>
      <c r="M103" s="15">
        <v>0.28399999999999997</v>
      </c>
      <c r="N103" s="15">
        <v>0.22900000000000001</v>
      </c>
      <c r="O103" s="15">
        <v>3.0000000000000001E-3</v>
      </c>
      <c r="P103" s="15">
        <v>0.23400000000000001</v>
      </c>
      <c r="Q103" s="15">
        <v>0.14199999999999999</v>
      </c>
      <c r="R103" s="15">
        <v>0.35499999999999998</v>
      </c>
      <c r="S103" s="15">
        <v>18.972999999999999</v>
      </c>
      <c r="U103" s="15">
        <v>177.964</v>
      </c>
      <c r="V103" s="15">
        <v>8190</v>
      </c>
    </row>
    <row r="104" spans="2:22" x14ac:dyDescent="0.25">
      <c r="B104" s="15" t="s">
        <v>122</v>
      </c>
      <c r="C104" s="15" t="s">
        <v>207</v>
      </c>
      <c r="D104" s="15" t="s">
        <v>224</v>
      </c>
      <c r="E104" s="15">
        <v>2022</v>
      </c>
      <c r="F104" s="15" t="s">
        <v>162</v>
      </c>
      <c r="G104" s="15" t="s">
        <v>133</v>
      </c>
      <c r="H104" s="15" t="s">
        <v>136</v>
      </c>
      <c r="I104" s="15" t="s">
        <v>139</v>
      </c>
      <c r="J104" s="15" t="s">
        <v>141</v>
      </c>
      <c r="K104" s="15" t="s">
        <v>199</v>
      </c>
      <c r="L104" s="15" t="s">
        <v>205</v>
      </c>
      <c r="M104" s="15">
        <v>0.375</v>
      </c>
      <c r="N104" s="15">
        <v>0.32100000000000001</v>
      </c>
      <c r="O104" s="15">
        <v>3.0000000000000001E-3</v>
      </c>
      <c r="P104" s="15">
        <v>0.29299999999999998</v>
      </c>
      <c r="Q104" s="15">
        <v>0.17799999999999999</v>
      </c>
      <c r="R104" s="15">
        <v>0.46</v>
      </c>
      <c r="S104" s="15">
        <v>6.484</v>
      </c>
      <c r="U104" s="15">
        <v>40.122</v>
      </c>
      <c r="V104" s="15">
        <v>8650</v>
      </c>
    </row>
    <row r="105" spans="2:22" x14ac:dyDescent="0.25">
      <c r="B105" s="15" t="s">
        <v>122</v>
      </c>
      <c r="C105" s="15" t="s">
        <v>207</v>
      </c>
      <c r="D105" s="15" t="s">
        <v>225</v>
      </c>
      <c r="E105" s="15">
        <v>2022</v>
      </c>
      <c r="F105" s="15" t="s">
        <v>162</v>
      </c>
      <c r="G105" s="15" t="s">
        <v>133</v>
      </c>
      <c r="H105" s="15" t="s">
        <v>136</v>
      </c>
      <c r="I105" s="15" t="s">
        <v>139</v>
      </c>
      <c r="J105" s="15" t="s">
        <v>141</v>
      </c>
      <c r="K105" s="15" t="s">
        <v>199</v>
      </c>
      <c r="L105" s="15" t="s">
        <v>200</v>
      </c>
      <c r="M105" s="15">
        <v>0.45200000000000001</v>
      </c>
      <c r="N105" s="15">
        <v>0.48199999999999998</v>
      </c>
      <c r="O105" s="15">
        <v>6.0000000000000001E-3</v>
      </c>
      <c r="P105" s="15">
        <v>0.32200000000000001</v>
      </c>
      <c r="Q105" s="15">
        <v>0.183</v>
      </c>
      <c r="R105" s="15">
        <v>0.54100000000000004</v>
      </c>
      <c r="S105" s="15">
        <v>-3.18</v>
      </c>
      <c r="U105" s="15">
        <v>4.0000000000000001E-3</v>
      </c>
      <c r="V105" s="15">
        <v>6540</v>
      </c>
    </row>
    <row r="106" spans="2:22" x14ac:dyDescent="0.25">
      <c r="B106" s="15" t="s">
        <v>122</v>
      </c>
      <c r="C106" s="15" t="s">
        <v>207</v>
      </c>
      <c r="D106" s="15" t="s">
        <v>225</v>
      </c>
      <c r="E106" s="15">
        <v>2022</v>
      </c>
      <c r="F106" s="15" t="s">
        <v>162</v>
      </c>
      <c r="G106" s="15" t="s">
        <v>133</v>
      </c>
      <c r="H106" s="15" t="s">
        <v>136</v>
      </c>
      <c r="I106" s="15" t="s">
        <v>139</v>
      </c>
      <c r="J106" s="15" t="s">
        <v>141</v>
      </c>
      <c r="K106" s="15" t="s">
        <v>199</v>
      </c>
      <c r="L106" s="15" t="s">
        <v>201</v>
      </c>
      <c r="M106" s="15">
        <v>0.435</v>
      </c>
      <c r="N106" s="15">
        <v>0.373</v>
      </c>
      <c r="O106" s="15">
        <v>4.0000000000000001E-3</v>
      </c>
      <c r="P106" s="15">
        <v>0.34100000000000003</v>
      </c>
      <c r="Q106" s="15">
        <v>0.20799999999999999</v>
      </c>
      <c r="R106" s="15">
        <v>0.54200000000000004</v>
      </c>
      <c r="S106" s="15">
        <v>1.8220000000000001</v>
      </c>
      <c r="U106" s="15">
        <v>13.914999999999999</v>
      </c>
      <c r="V106" s="15">
        <v>8600</v>
      </c>
    </row>
    <row r="107" spans="2:22" x14ac:dyDescent="0.25">
      <c r="B107" s="15" t="s">
        <v>122</v>
      </c>
      <c r="C107" s="15" t="s">
        <v>207</v>
      </c>
      <c r="D107" s="15" t="s">
        <v>225</v>
      </c>
      <c r="E107" s="15">
        <v>2022</v>
      </c>
      <c r="F107" s="15" t="s">
        <v>162</v>
      </c>
      <c r="G107" s="15" t="s">
        <v>133</v>
      </c>
      <c r="H107" s="15" t="s">
        <v>136</v>
      </c>
      <c r="I107" s="15" t="s">
        <v>139</v>
      </c>
      <c r="J107" s="15" t="s">
        <v>141</v>
      </c>
      <c r="K107" s="15" t="s">
        <v>199</v>
      </c>
      <c r="L107" s="15" t="s">
        <v>202</v>
      </c>
      <c r="M107" s="15">
        <v>0.33800000000000002</v>
      </c>
      <c r="N107" s="15">
        <v>0.24299999999999999</v>
      </c>
      <c r="O107" s="15">
        <v>3.0000000000000001E-3</v>
      </c>
      <c r="P107" s="15">
        <v>0.28199999999999997</v>
      </c>
      <c r="Q107" s="15">
        <v>0.18</v>
      </c>
      <c r="R107" s="15">
        <v>0.42499999999999999</v>
      </c>
      <c r="S107" s="15">
        <v>11.083</v>
      </c>
      <c r="U107" s="15">
        <v>100.17400000000001</v>
      </c>
      <c r="V107" s="15">
        <v>8400</v>
      </c>
    </row>
    <row r="108" spans="2:22" x14ac:dyDescent="0.25">
      <c r="B108" s="15" t="s">
        <v>122</v>
      </c>
      <c r="C108" s="15" t="s">
        <v>207</v>
      </c>
      <c r="D108" s="15" t="s">
        <v>225</v>
      </c>
      <c r="E108" s="15">
        <v>2022</v>
      </c>
      <c r="F108" s="15" t="s">
        <v>162</v>
      </c>
      <c r="G108" s="15" t="s">
        <v>133</v>
      </c>
      <c r="H108" s="15" t="s">
        <v>136</v>
      </c>
      <c r="I108" s="15" t="s">
        <v>139</v>
      </c>
      <c r="J108" s="15" t="s">
        <v>141</v>
      </c>
      <c r="K108" s="15" t="s">
        <v>199</v>
      </c>
      <c r="L108" s="15" t="s">
        <v>203</v>
      </c>
      <c r="M108" s="15">
        <v>0.308</v>
      </c>
      <c r="N108" s="15">
        <v>0.21199999999999999</v>
      </c>
      <c r="O108" s="15">
        <v>2E-3</v>
      </c>
      <c r="P108" s="15">
        <v>0.26200000000000001</v>
      </c>
      <c r="Q108" s="15">
        <v>0.16900000000000001</v>
      </c>
      <c r="R108" s="15">
        <v>0.38700000000000001</v>
      </c>
      <c r="S108" s="15">
        <v>15.438000000000001</v>
      </c>
      <c r="U108" s="15">
        <v>143.70400000000001</v>
      </c>
      <c r="V108" s="15">
        <v>8340</v>
      </c>
    </row>
    <row r="109" spans="2:22" x14ac:dyDescent="0.25">
      <c r="B109" s="15" t="s">
        <v>122</v>
      </c>
      <c r="C109" s="15" t="s">
        <v>207</v>
      </c>
      <c r="D109" s="15" t="s">
        <v>225</v>
      </c>
      <c r="E109" s="15">
        <v>2022</v>
      </c>
      <c r="F109" s="15" t="s">
        <v>162</v>
      </c>
      <c r="G109" s="15" t="s">
        <v>133</v>
      </c>
      <c r="H109" s="15" t="s">
        <v>136</v>
      </c>
      <c r="I109" s="15" t="s">
        <v>139</v>
      </c>
      <c r="J109" s="15" t="s">
        <v>141</v>
      </c>
      <c r="K109" s="15" t="s">
        <v>199</v>
      </c>
      <c r="L109" s="15" t="s">
        <v>204</v>
      </c>
      <c r="M109" s="15">
        <v>0.30399999999999999</v>
      </c>
      <c r="N109" s="15">
        <v>0.23599999999999999</v>
      </c>
      <c r="O109" s="15">
        <v>3.0000000000000001E-3</v>
      </c>
      <c r="P109" s="15">
        <v>0.251</v>
      </c>
      <c r="Q109" s="15">
        <v>0.157</v>
      </c>
      <c r="R109" s="15">
        <v>0.38200000000000001</v>
      </c>
      <c r="S109" s="15">
        <v>18.972999999999999</v>
      </c>
      <c r="U109" s="15">
        <v>177.964</v>
      </c>
      <c r="V109" s="15">
        <v>8190</v>
      </c>
    </row>
    <row r="110" spans="2:22" x14ac:dyDescent="0.25">
      <c r="B110" s="15" t="s">
        <v>122</v>
      </c>
      <c r="C110" s="15" t="s">
        <v>207</v>
      </c>
      <c r="D110" s="15" t="s">
        <v>225</v>
      </c>
      <c r="E110" s="15">
        <v>2022</v>
      </c>
      <c r="F110" s="15" t="s">
        <v>162</v>
      </c>
      <c r="G110" s="15" t="s">
        <v>133</v>
      </c>
      <c r="H110" s="15" t="s">
        <v>136</v>
      </c>
      <c r="I110" s="15" t="s">
        <v>139</v>
      </c>
      <c r="J110" s="15" t="s">
        <v>141</v>
      </c>
      <c r="K110" s="15" t="s">
        <v>199</v>
      </c>
      <c r="L110" s="15" t="s">
        <v>205</v>
      </c>
      <c r="M110" s="15">
        <v>0.39800000000000002</v>
      </c>
      <c r="N110" s="15">
        <v>0.313</v>
      </c>
      <c r="O110" s="15">
        <v>3.0000000000000001E-3</v>
      </c>
      <c r="P110" s="15">
        <v>0.32200000000000001</v>
      </c>
      <c r="Q110" s="15">
        <v>0.20300000000000001</v>
      </c>
      <c r="R110" s="15">
        <v>0.49399999999999999</v>
      </c>
      <c r="S110" s="15">
        <v>6.4829999999999997</v>
      </c>
      <c r="U110" s="15">
        <v>40.122999999999998</v>
      </c>
      <c r="V110" s="15">
        <v>8650</v>
      </c>
    </row>
    <row r="111" spans="2:22" x14ac:dyDescent="0.25">
      <c r="B111" s="15" t="s">
        <v>122</v>
      </c>
      <c r="C111" s="15" t="s">
        <v>207</v>
      </c>
      <c r="D111" s="15" t="s">
        <v>226</v>
      </c>
      <c r="E111" s="15">
        <v>2022</v>
      </c>
      <c r="F111" s="15" t="s">
        <v>162</v>
      </c>
      <c r="G111" s="15" t="s">
        <v>133</v>
      </c>
      <c r="H111" s="15" t="s">
        <v>136</v>
      </c>
      <c r="I111" s="15" t="s">
        <v>139</v>
      </c>
      <c r="J111" s="15" t="s">
        <v>141</v>
      </c>
      <c r="K111" s="15" t="s">
        <v>199</v>
      </c>
      <c r="L111" s="15" t="s">
        <v>200</v>
      </c>
      <c r="M111" s="15">
        <v>0.46100000000000002</v>
      </c>
      <c r="N111" s="15">
        <v>0.47599999999999998</v>
      </c>
      <c r="O111" s="15">
        <v>6.0000000000000001E-3</v>
      </c>
      <c r="P111" s="15">
        <v>0.33</v>
      </c>
      <c r="Q111" s="15">
        <v>0.193</v>
      </c>
      <c r="R111" s="15">
        <v>0.56299999999999994</v>
      </c>
      <c r="S111" s="15">
        <v>-2.8370000000000002</v>
      </c>
      <c r="U111" s="15">
        <v>15.917</v>
      </c>
      <c r="V111" s="15">
        <v>6540</v>
      </c>
    </row>
    <row r="112" spans="2:22" x14ac:dyDescent="0.25">
      <c r="B112" s="15" t="s">
        <v>122</v>
      </c>
      <c r="C112" s="15" t="s">
        <v>207</v>
      </c>
      <c r="D112" s="15" t="s">
        <v>226</v>
      </c>
      <c r="E112" s="15">
        <v>2022</v>
      </c>
      <c r="F112" s="15" t="s">
        <v>162</v>
      </c>
      <c r="G112" s="15" t="s">
        <v>133</v>
      </c>
      <c r="H112" s="15" t="s">
        <v>136</v>
      </c>
      <c r="I112" s="15" t="s">
        <v>139</v>
      </c>
      <c r="J112" s="15" t="s">
        <v>141</v>
      </c>
      <c r="K112" s="15" t="s">
        <v>199</v>
      </c>
      <c r="L112" s="15" t="s">
        <v>201</v>
      </c>
      <c r="M112" s="15">
        <v>0.44600000000000001</v>
      </c>
      <c r="N112" s="15">
        <v>0.35699999999999998</v>
      </c>
      <c r="O112" s="15">
        <v>4.0000000000000001E-3</v>
      </c>
      <c r="P112" s="15">
        <v>0.35599999999999998</v>
      </c>
      <c r="Q112" s="15">
        <v>0.223</v>
      </c>
      <c r="R112" s="15">
        <v>0.55800000000000005</v>
      </c>
      <c r="S112" s="15">
        <v>2.359</v>
      </c>
      <c r="U112" s="15">
        <v>57.433</v>
      </c>
      <c r="V112" s="15">
        <v>8600</v>
      </c>
    </row>
    <row r="113" spans="2:22" x14ac:dyDescent="0.25">
      <c r="B113" s="15" t="s">
        <v>122</v>
      </c>
      <c r="C113" s="15" t="s">
        <v>207</v>
      </c>
      <c r="D113" s="15" t="s">
        <v>226</v>
      </c>
      <c r="E113" s="15">
        <v>2022</v>
      </c>
      <c r="F113" s="15" t="s">
        <v>162</v>
      </c>
      <c r="G113" s="15" t="s">
        <v>133</v>
      </c>
      <c r="H113" s="15" t="s">
        <v>136</v>
      </c>
      <c r="I113" s="15" t="s">
        <v>139</v>
      </c>
      <c r="J113" s="15" t="s">
        <v>141</v>
      </c>
      <c r="K113" s="15" t="s">
        <v>199</v>
      </c>
      <c r="L113" s="15" t="s">
        <v>202</v>
      </c>
      <c r="M113" s="15">
        <v>0.34599999999999997</v>
      </c>
      <c r="N113" s="15">
        <v>0.23200000000000001</v>
      </c>
      <c r="O113" s="15">
        <v>3.0000000000000001E-3</v>
      </c>
      <c r="P113" s="15">
        <v>0.29299999999999998</v>
      </c>
      <c r="Q113" s="15">
        <v>0.193</v>
      </c>
      <c r="R113" s="15">
        <v>0.436</v>
      </c>
      <c r="S113" s="15">
        <v>11.994999999999999</v>
      </c>
      <c r="U113" s="15">
        <v>178.58</v>
      </c>
      <c r="V113" s="15">
        <v>8400</v>
      </c>
    </row>
    <row r="114" spans="2:22" x14ac:dyDescent="0.25">
      <c r="B114" s="15" t="s">
        <v>122</v>
      </c>
      <c r="C114" s="15" t="s">
        <v>207</v>
      </c>
      <c r="D114" s="15" t="s">
        <v>226</v>
      </c>
      <c r="E114" s="15">
        <v>2022</v>
      </c>
      <c r="F114" s="15" t="s">
        <v>162</v>
      </c>
      <c r="G114" s="15" t="s">
        <v>133</v>
      </c>
      <c r="H114" s="15" t="s">
        <v>136</v>
      </c>
      <c r="I114" s="15" t="s">
        <v>139</v>
      </c>
      <c r="J114" s="15" t="s">
        <v>141</v>
      </c>
      <c r="K114" s="15" t="s">
        <v>199</v>
      </c>
      <c r="L114" s="15" t="s">
        <v>203</v>
      </c>
      <c r="M114" s="15">
        <v>0.315</v>
      </c>
      <c r="N114" s="15">
        <v>0.20599999999999999</v>
      </c>
      <c r="O114" s="15">
        <v>2E-3</v>
      </c>
      <c r="P114" s="15">
        <v>0.27100000000000002</v>
      </c>
      <c r="Q114" s="15">
        <v>0.17899999999999999</v>
      </c>
      <c r="R114" s="15">
        <v>0.4</v>
      </c>
      <c r="S114" s="15">
        <v>16.521999999999998</v>
      </c>
      <c r="U114" s="15">
        <v>242.30600000000001</v>
      </c>
      <c r="V114" s="15">
        <v>8340</v>
      </c>
    </row>
    <row r="115" spans="2:22" x14ac:dyDescent="0.25">
      <c r="B115" s="15" t="s">
        <v>122</v>
      </c>
      <c r="C115" s="15" t="s">
        <v>207</v>
      </c>
      <c r="D115" s="15" t="s">
        <v>226</v>
      </c>
      <c r="E115" s="15">
        <v>2022</v>
      </c>
      <c r="F115" s="15" t="s">
        <v>162</v>
      </c>
      <c r="G115" s="15" t="s">
        <v>133</v>
      </c>
      <c r="H115" s="15" t="s">
        <v>136</v>
      </c>
      <c r="I115" s="15" t="s">
        <v>139</v>
      </c>
      <c r="J115" s="15" t="s">
        <v>141</v>
      </c>
      <c r="K115" s="15" t="s">
        <v>199</v>
      </c>
      <c r="L115" s="15" t="s">
        <v>204</v>
      </c>
      <c r="M115" s="15">
        <v>0.311</v>
      </c>
      <c r="N115" s="15">
        <v>0.22800000000000001</v>
      </c>
      <c r="O115" s="15">
        <v>3.0000000000000001E-3</v>
      </c>
      <c r="P115" s="15">
        <v>0.25800000000000001</v>
      </c>
      <c r="Q115" s="15">
        <v>0.16400000000000001</v>
      </c>
      <c r="R115" s="15">
        <v>0.38900000000000001</v>
      </c>
      <c r="S115" s="15">
        <v>20.672000000000001</v>
      </c>
      <c r="U115" s="15">
        <v>305.58300000000003</v>
      </c>
      <c r="V115" s="15">
        <v>8190</v>
      </c>
    </row>
    <row r="116" spans="2:22" x14ac:dyDescent="0.25">
      <c r="B116" s="15" t="s">
        <v>122</v>
      </c>
      <c r="C116" s="15" t="s">
        <v>207</v>
      </c>
      <c r="D116" s="15" t="s">
        <v>226</v>
      </c>
      <c r="E116" s="15">
        <v>2022</v>
      </c>
      <c r="F116" s="15" t="s">
        <v>162</v>
      </c>
      <c r="G116" s="15" t="s">
        <v>133</v>
      </c>
      <c r="H116" s="15" t="s">
        <v>136</v>
      </c>
      <c r="I116" s="15" t="s">
        <v>139</v>
      </c>
      <c r="J116" s="15" t="s">
        <v>141</v>
      </c>
      <c r="K116" s="15" t="s">
        <v>199</v>
      </c>
      <c r="L116" s="15" t="s">
        <v>205</v>
      </c>
      <c r="M116" s="15">
        <v>0.40600000000000003</v>
      </c>
      <c r="N116" s="15">
        <v>0.29699999999999999</v>
      </c>
      <c r="O116" s="15">
        <v>3.0000000000000001E-3</v>
      </c>
      <c r="P116" s="15">
        <v>0.33600000000000002</v>
      </c>
      <c r="Q116" s="15">
        <v>0.218</v>
      </c>
      <c r="R116" s="15">
        <v>0.50600000000000001</v>
      </c>
      <c r="S116" s="15">
        <v>7.2110000000000003</v>
      </c>
      <c r="U116" s="15">
        <v>102.54600000000001</v>
      </c>
      <c r="V116" s="15">
        <v>8650</v>
      </c>
    </row>
    <row r="117" spans="2:22" x14ac:dyDescent="0.25">
      <c r="B117" s="15" t="s">
        <v>122</v>
      </c>
      <c r="C117" s="15" t="s">
        <v>207</v>
      </c>
      <c r="D117" s="15" t="s">
        <v>227</v>
      </c>
      <c r="E117" s="15">
        <v>2022</v>
      </c>
      <c r="F117" s="15" t="s">
        <v>162</v>
      </c>
      <c r="G117" s="15" t="s">
        <v>133</v>
      </c>
      <c r="H117" s="15" t="s">
        <v>136</v>
      </c>
      <c r="I117" s="15" t="s">
        <v>139</v>
      </c>
      <c r="J117" s="15" t="s">
        <v>141</v>
      </c>
      <c r="K117" s="15" t="s">
        <v>199</v>
      </c>
      <c r="L117" s="15" t="s">
        <v>200</v>
      </c>
      <c r="M117" s="15">
        <v>0.46700000000000003</v>
      </c>
      <c r="N117" s="15">
        <v>0.47099999999999997</v>
      </c>
      <c r="O117" s="15">
        <v>6.0000000000000001E-3</v>
      </c>
      <c r="P117" s="15">
        <v>0.34100000000000003</v>
      </c>
      <c r="Q117" s="15">
        <v>0.19900000000000001</v>
      </c>
      <c r="R117" s="15">
        <v>0.56999999999999995</v>
      </c>
      <c r="S117" s="15">
        <v>-2.8370000000000002</v>
      </c>
      <c r="U117" s="15">
        <v>15.917</v>
      </c>
      <c r="V117" s="15">
        <v>6540</v>
      </c>
    </row>
    <row r="118" spans="2:22" x14ac:dyDescent="0.25">
      <c r="B118" s="15" t="s">
        <v>122</v>
      </c>
      <c r="C118" s="15" t="s">
        <v>207</v>
      </c>
      <c r="D118" s="15" t="s">
        <v>227</v>
      </c>
      <c r="E118" s="15">
        <v>2022</v>
      </c>
      <c r="F118" s="15" t="s">
        <v>162</v>
      </c>
      <c r="G118" s="15" t="s">
        <v>133</v>
      </c>
      <c r="H118" s="15" t="s">
        <v>136</v>
      </c>
      <c r="I118" s="15" t="s">
        <v>139</v>
      </c>
      <c r="J118" s="15" t="s">
        <v>141</v>
      </c>
      <c r="K118" s="15" t="s">
        <v>199</v>
      </c>
      <c r="L118" s="15" t="s">
        <v>201</v>
      </c>
      <c r="M118" s="15">
        <v>0.45500000000000002</v>
      </c>
      <c r="N118" s="15">
        <v>0.35099999999999998</v>
      </c>
      <c r="O118" s="15">
        <v>4.0000000000000001E-3</v>
      </c>
      <c r="P118" s="15">
        <v>0.36599999999999999</v>
      </c>
      <c r="Q118" s="15">
        <v>0.23499999999999999</v>
      </c>
      <c r="R118" s="15">
        <v>0.56599999999999995</v>
      </c>
      <c r="S118" s="15">
        <v>2.359</v>
      </c>
      <c r="U118" s="15">
        <v>57.432000000000002</v>
      </c>
      <c r="V118" s="15">
        <v>8600</v>
      </c>
    </row>
    <row r="119" spans="2:22" x14ac:dyDescent="0.25">
      <c r="B119" s="15" t="s">
        <v>122</v>
      </c>
      <c r="C119" s="15" t="s">
        <v>207</v>
      </c>
      <c r="D119" s="15" t="s">
        <v>227</v>
      </c>
      <c r="E119" s="15">
        <v>2022</v>
      </c>
      <c r="F119" s="15" t="s">
        <v>162</v>
      </c>
      <c r="G119" s="15" t="s">
        <v>133</v>
      </c>
      <c r="H119" s="15" t="s">
        <v>136</v>
      </c>
      <c r="I119" s="15" t="s">
        <v>139</v>
      </c>
      <c r="J119" s="15" t="s">
        <v>141</v>
      </c>
      <c r="K119" s="15" t="s">
        <v>199</v>
      </c>
      <c r="L119" s="15" t="s">
        <v>202</v>
      </c>
      <c r="M119" s="15">
        <v>0.35299999999999998</v>
      </c>
      <c r="N119" s="15">
        <v>0.22900000000000001</v>
      </c>
      <c r="O119" s="15">
        <v>2E-3</v>
      </c>
      <c r="P119" s="15">
        <v>0.30199999999999999</v>
      </c>
      <c r="Q119" s="15">
        <v>0.2</v>
      </c>
      <c r="R119" s="15">
        <v>0.443</v>
      </c>
      <c r="S119" s="15">
        <v>11.994999999999999</v>
      </c>
      <c r="U119" s="15">
        <v>178.58</v>
      </c>
      <c r="V119" s="15">
        <v>8400</v>
      </c>
    </row>
    <row r="120" spans="2:22" x14ac:dyDescent="0.25">
      <c r="B120" s="15" t="s">
        <v>122</v>
      </c>
      <c r="C120" s="15" t="s">
        <v>207</v>
      </c>
      <c r="D120" s="15" t="s">
        <v>227</v>
      </c>
      <c r="E120" s="15">
        <v>2022</v>
      </c>
      <c r="F120" s="15" t="s">
        <v>162</v>
      </c>
      <c r="G120" s="15" t="s">
        <v>133</v>
      </c>
      <c r="H120" s="15" t="s">
        <v>136</v>
      </c>
      <c r="I120" s="15" t="s">
        <v>139</v>
      </c>
      <c r="J120" s="15" t="s">
        <v>141</v>
      </c>
      <c r="K120" s="15" t="s">
        <v>199</v>
      </c>
      <c r="L120" s="15" t="s">
        <v>203</v>
      </c>
      <c r="M120" s="15">
        <v>0.32</v>
      </c>
      <c r="N120" s="15">
        <v>0.20499999999999999</v>
      </c>
      <c r="O120" s="15">
        <v>2E-3</v>
      </c>
      <c r="P120" s="15">
        <v>0.27800000000000002</v>
      </c>
      <c r="Q120" s="15">
        <v>0.182</v>
      </c>
      <c r="R120" s="15">
        <v>0.40400000000000003</v>
      </c>
      <c r="S120" s="15">
        <v>16.521999999999998</v>
      </c>
      <c r="U120" s="15">
        <v>242.30600000000001</v>
      </c>
      <c r="V120" s="15">
        <v>8340</v>
      </c>
    </row>
    <row r="121" spans="2:22" x14ac:dyDescent="0.25">
      <c r="B121" s="15" t="s">
        <v>122</v>
      </c>
      <c r="C121" s="15" t="s">
        <v>207</v>
      </c>
      <c r="D121" s="15" t="s">
        <v>227</v>
      </c>
      <c r="E121" s="15">
        <v>2022</v>
      </c>
      <c r="F121" s="15" t="s">
        <v>162</v>
      </c>
      <c r="G121" s="15" t="s">
        <v>133</v>
      </c>
      <c r="H121" s="15" t="s">
        <v>136</v>
      </c>
      <c r="I121" s="15" t="s">
        <v>139</v>
      </c>
      <c r="J121" s="15" t="s">
        <v>141</v>
      </c>
      <c r="K121" s="15" t="s">
        <v>199</v>
      </c>
      <c r="L121" s="15" t="s">
        <v>204</v>
      </c>
      <c r="M121" s="15">
        <v>0.318</v>
      </c>
      <c r="N121" s="15">
        <v>0.23599999999999999</v>
      </c>
      <c r="O121" s="15">
        <v>3.0000000000000001E-3</v>
      </c>
      <c r="P121" s="15">
        <v>0.26500000000000001</v>
      </c>
      <c r="Q121" s="15">
        <v>0.16600000000000001</v>
      </c>
      <c r="R121" s="15">
        <v>0.40200000000000002</v>
      </c>
      <c r="S121" s="15">
        <v>20.672000000000001</v>
      </c>
      <c r="U121" s="15">
        <v>305.59100000000001</v>
      </c>
      <c r="V121" s="15">
        <v>8190</v>
      </c>
    </row>
    <row r="122" spans="2:22" x14ac:dyDescent="0.25">
      <c r="B122" s="15" t="s">
        <v>122</v>
      </c>
      <c r="C122" s="15" t="s">
        <v>207</v>
      </c>
      <c r="D122" s="15" t="s">
        <v>227</v>
      </c>
      <c r="E122" s="15">
        <v>2022</v>
      </c>
      <c r="F122" s="15" t="s">
        <v>162</v>
      </c>
      <c r="G122" s="15" t="s">
        <v>133</v>
      </c>
      <c r="H122" s="15" t="s">
        <v>136</v>
      </c>
      <c r="I122" s="15" t="s">
        <v>139</v>
      </c>
      <c r="J122" s="15" t="s">
        <v>141</v>
      </c>
      <c r="K122" s="15" t="s">
        <v>199</v>
      </c>
      <c r="L122" s="15" t="s">
        <v>205</v>
      </c>
      <c r="M122" s="15">
        <v>0.41199999999999998</v>
      </c>
      <c r="N122" s="15">
        <v>0.28799999999999998</v>
      </c>
      <c r="O122" s="15">
        <v>3.0000000000000001E-3</v>
      </c>
      <c r="P122" s="15">
        <v>0.34399999999999997</v>
      </c>
      <c r="Q122" s="15">
        <v>0.22600000000000001</v>
      </c>
      <c r="R122" s="15">
        <v>0.51600000000000001</v>
      </c>
      <c r="S122" s="15">
        <v>7.2110000000000003</v>
      </c>
      <c r="U122" s="15">
        <v>102.544</v>
      </c>
      <c r="V122" s="15">
        <v>8650</v>
      </c>
    </row>
    <row r="123" spans="2:22" x14ac:dyDescent="0.25">
      <c r="B123" s="15" t="s">
        <v>122</v>
      </c>
      <c r="C123" s="15" t="s">
        <v>207</v>
      </c>
      <c r="D123" s="15" t="s">
        <v>228</v>
      </c>
      <c r="E123" s="15">
        <v>2022</v>
      </c>
      <c r="F123" s="15" t="s">
        <v>162</v>
      </c>
      <c r="G123" s="15" t="s">
        <v>133</v>
      </c>
      <c r="H123" s="15" t="s">
        <v>136</v>
      </c>
      <c r="I123" s="15" t="s">
        <v>139</v>
      </c>
      <c r="J123" s="15" t="s">
        <v>141</v>
      </c>
      <c r="K123" s="15" t="s">
        <v>199</v>
      </c>
      <c r="L123" s="15" t="s">
        <v>200</v>
      </c>
      <c r="M123" s="15">
        <v>0.46800000000000003</v>
      </c>
      <c r="N123" s="15">
        <v>0.46800000000000003</v>
      </c>
      <c r="O123" s="15">
        <v>6.0000000000000001E-3</v>
      </c>
      <c r="P123" s="15">
        <v>0.34200000000000003</v>
      </c>
      <c r="Q123" s="15">
        <v>0.19800000000000001</v>
      </c>
      <c r="R123" s="15">
        <v>0.56599999999999995</v>
      </c>
      <c r="S123" s="15">
        <v>-1.7010000000000001</v>
      </c>
      <c r="U123" s="15">
        <v>75.983999999999995</v>
      </c>
      <c r="V123" s="15">
        <v>6540</v>
      </c>
    </row>
    <row r="124" spans="2:22" x14ac:dyDescent="0.25">
      <c r="B124" s="15" t="s">
        <v>122</v>
      </c>
      <c r="C124" s="15" t="s">
        <v>207</v>
      </c>
      <c r="D124" s="15" t="s">
        <v>228</v>
      </c>
      <c r="E124" s="15">
        <v>2022</v>
      </c>
      <c r="F124" s="15" t="s">
        <v>162</v>
      </c>
      <c r="G124" s="15" t="s">
        <v>133</v>
      </c>
      <c r="H124" s="15" t="s">
        <v>136</v>
      </c>
      <c r="I124" s="15" t="s">
        <v>139</v>
      </c>
      <c r="J124" s="15" t="s">
        <v>141</v>
      </c>
      <c r="K124" s="15" t="s">
        <v>199</v>
      </c>
      <c r="L124" s="15" t="s">
        <v>201</v>
      </c>
      <c r="M124" s="15">
        <v>0.45700000000000002</v>
      </c>
      <c r="N124" s="15">
        <v>0.34899999999999998</v>
      </c>
      <c r="O124" s="15">
        <v>4.0000000000000001E-3</v>
      </c>
      <c r="P124" s="15">
        <v>0.36799999999999999</v>
      </c>
      <c r="Q124" s="15">
        <v>0.23799999999999999</v>
      </c>
      <c r="R124" s="15">
        <v>0.57299999999999995</v>
      </c>
      <c r="S124" s="15">
        <v>3.39</v>
      </c>
      <c r="U124" s="15">
        <v>133.74700000000001</v>
      </c>
      <c r="V124" s="15">
        <v>8600</v>
      </c>
    </row>
    <row r="125" spans="2:22" x14ac:dyDescent="0.25">
      <c r="B125" s="15" t="s">
        <v>122</v>
      </c>
      <c r="C125" s="15" t="s">
        <v>207</v>
      </c>
      <c r="D125" s="15" t="s">
        <v>228</v>
      </c>
      <c r="E125" s="15">
        <v>2022</v>
      </c>
      <c r="F125" s="15" t="s">
        <v>162</v>
      </c>
      <c r="G125" s="15" t="s">
        <v>133</v>
      </c>
      <c r="H125" s="15" t="s">
        <v>136</v>
      </c>
      <c r="I125" s="15" t="s">
        <v>139</v>
      </c>
      <c r="J125" s="15" t="s">
        <v>141</v>
      </c>
      <c r="K125" s="15" t="s">
        <v>199</v>
      </c>
      <c r="L125" s="15" t="s">
        <v>202</v>
      </c>
      <c r="M125" s="15">
        <v>0.35199999999999998</v>
      </c>
      <c r="N125" s="15">
        <v>0.22500000000000001</v>
      </c>
      <c r="O125" s="15">
        <v>2E-3</v>
      </c>
      <c r="P125" s="15">
        <v>0.30399999999999999</v>
      </c>
      <c r="Q125" s="15">
        <v>0.20100000000000001</v>
      </c>
      <c r="R125" s="15">
        <v>0.44500000000000001</v>
      </c>
      <c r="S125" s="15">
        <v>12.946</v>
      </c>
      <c r="U125" s="15">
        <v>270.26400000000001</v>
      </c>
      <c r="V125" s="15">
        <v>8400</v>
      </c>
    </row>
    <row r="126" spans="2:22" x14ac:dyDescent="0.25">
      <c r="B126" s="15" t="s">
        <v>122</v>
      </c>
      <c r="C126" s="15" t="s">
        <v>207</v>
      </c>
      <c r="D126" s="15" t="s">
        <v>228</v>
      </c>
      <c r="E126" s="15">
        <v>2022</v>
      </c>
      <c r="F126" s="15" t="s">
        <v>162</v>
      </c>
      <c r="G126" s="15" t="s">
        <v>133</v>
      </c>
      <c r="H126" s="15" t="s">
        <v>136</v>
      </c>
      <c r="I126" s="15" t="s">
        <v>139</v>
      </c>
      <c r="J126" s="15" t="s">
        <v>141</v>
      </c>
      <c r="K126" s="15" t="s">
        <v>199</v>
      </c>
      <c r="L126" s="15" t="s">
        <v>203</v>
      </c>
      <c r="M126" s="15">
        <v>0.318</v>
      </c>
      <c r="N126" s="15">
        <v>0.20399999999999999</v>
      </c>
      <c r="O126" s="15">
        <v>2E-3</v>
      </c>
      <c r="P126" s="15">
        <v>0.27800000000000002</v>
      </c>
      <c r="Q126" s="15">
        <v>0.182</v>
      </c>
      <c r="R126" s="15">
        <v>0.40200000000000002</v>
      </c>
      <c r="S126" s="15">
        <v>17.53</v>
      </c>
      <c r="U126" s="15">
        <v>344.93099999999998</v>
      </c>
      <c r="V126" s="15">
        <v>8340</v>
      </c>
    </row>
    <row r="127" spans="2:22" x14ac:dyDescent="0.25">
      <c r="B127" s="15" t="s">
        <v>122</v>
      </c>
      <c r="C127" s="15" t="s">
        <v>207</v>
      </c>
      <c r="D127" s="15" t="s">
        <v>228</v>
      </c>
      <c r="E127" s="15">
        <v>2022</v>
      </c>
      <c r="F127" s="15" t="s">
        <v>162</v>
      </c>
      <c r="G127" s="15" t="s">
        <v>133</v>
      </c>
      <c r="H127" s="15" t="s">
        <v>136</v>
      </c>
      <c r="I127" s="15" t="s">
        <v>139</v>
      </c>
      <c r="J127" s="15" t="s">
        <v>141</v>
      </c>
      <c r="K127" s="15" t="s">
        <v>199</v>
      </c>
      <c r="L127" s="15" t="s">
        <v>204</v>
      </c>
      <c r="M127" s="15">
        <v>0.314</v>
      </c>
      <c r="N127" s="15">
        <v>0.23400000000000001</v>
      </c>
      <c r="O127" s="15">
        <v>3.0000000000000001E-3</v>
      </c>
      <c r="P127" s="15">
        <v>0.26300000000000001</v>
      </c>
      <c r="Q127" s="15">
        <v>0.16600000000000001</v>
      </c>
      <c r="R127" s="15">
        <v>0.39400000000000002</v>
      </c>
      <c r="S127" s="15">
        <v>22.318999999999999</v>
      </c>
      <c r="U127" s="15">
        <v>432.05200000000002</v>
      </c>
      <c r="V127" s="15">
        <v>8190</v>
      </c>
    </row>
    <row r="128" spans="2:22" x14ac:dyDescent="0.25">
      <c r="B128" s="15" t="s">
        <v>122</v>
      </c>
      <c r="C128" s="15" t="s">
        <v>207</v>
      </c>
      <c r="D128" s="15" t="s">
        <v>228</v>
      </c>
      <c r="E128" s="15">
        <v>2022</v>
      </c>
      <c r="F128" s="15" t="s">
        <v>162</v>
      </c>
      <c r="G128" s="15" t="s">
        <v>133</v>
      </c>
      <c r="H128" s="15" t="s">
        <v>136</v>
      </c>
      <c r="I128" s="15" t="s">
        <v>139</v>
      </c>
      <c r="J128" s="15" t="s">
        <v>141</v>
      </c>
      <c r="K128" s="15" t="s">
        <v>199</v>
      </c>
      <c r="L128" s="15" t="s">
        <v>205</v>
      </c>
      <c r="M128" s="15">
        <v>0.41299999999999998</v>
      </c>
      <c r="N128" s="15">
        <v>0.28499999999999998</v>
      </c>
      <c r="O128" s="15">
        <v>3.0000000000000001E-3</v>
      </c>
      <c r="P128" s="15">
        <v>0.34799999999999998</v>
      </c>
      <c r="Q128" s="15">
        <v>0.22500000000000001</v>
      </c>
      <c r="R128" s="15">
        <v>0.52100000000000002</v>
      </c>
      <c r="S128" s="15">
        <v>8.1170000000000009</v>
      </c>
      <c r="U128" s="15">
        <v>177.19300000000001</v>
      </c>
      <c r="V128" s="15">
        <v>8650</v>
      </c>
    </row>
    <row r="129" spans="2:22" x14ac:dyDescent="0.25">
      <c r="B129" s="15" t="s">
        <v>122</v>
      </c>
      <c r="C129" s="15" t="s">
        <v>207</v>
      </c>
      <c r="D129" s="15" t="s">
        <v>229</v>
      </c>
      <c r="E129" s="15">
        <v>2022</v>
      </c>
      <c r="F129" s="15" t="s">
        <v>162</v>
      </c>
      <c r="G129" s="15" t="s">
        <v>133</v>
      </c>
      <c r="H129" s="15" t="s">
        <v>136</v>
      </c>
      <c r="I129" s="15" t="s">
        <v>139</v>
      </c>
      <c r="J129" s="15" t="s">
        <v>141</v>
      </c>
      <c r="K129" s="15" t="s">
        <v>199</v>
      </c>
      <c r="L129" s="15" t="s">
        <v>200</v>
      </c>
      <c r="M129" s="15">
        <v>0.46300000000000002</v>
      </c>
      <c r="N129" s="15">
        <v>0.46300000000000002</v>
      </c>
      <c r="O129" s="15">
        <v>6.0000000000000001E-3</v>
      </c>
      <c r="P129" s="15">
        <v>0.33800000000000002</v>
      </c>
      <c r="Q129" s="15">
        <v>0.192</v>
      </c>
      <c r="R129" s="15">
        <v>0.56699999999999995</v>
      </c>
      <c r="S129" s="15">
        <v>-1.7</v>
      </c>
      <c r="U129" s="15">
        <v>75.983000000000004</v>
      </c>
      <c r="V129" s="15">
        <v>6540</v>
      </c>
    </row>
    <row r="130" spans="2:22" x14ac:dyDescent="0.25">
      <c r="B130" s="15" t="s">
        <v>122</v>
      </c>
      <c r="C130" s="15" t="s">
        <v>207</v>
      </c>
      <c r="D130" s="15" t="s">
        <v>229</v>
      </c>
      <c r="E130" s="15">
        <v>2022</v>
      </c>
      <c r="F130" s="15" t="s">
        <v>162</v>
      </c>
      <c r="G130" s="15" t="s">
        <v>133</v>
      </c>
      <c r="H130" s="15" t="s">
        <v>136</v>
      </c>
      <c r="I130" s="15" t="s">
        <v>139</v>
      </c>
      <c r="J130" s="15" t="s">
        <v>141</v>
      </c>
      <c r="K130" s="15" t="s">
        <v>199</v>
      </c>
      <c r="L130" s="15" t="s">
        <v>201</v>
      </c>
      <c r="M130" s="15">
        <v>0.45500000000000002</v>
      </c>
      <c r="N130" s="15">
        <v>0.34300000000000003</v>
      </c>
      <c r="O130" s="15">
        <v>4.0000000000000001E-3</v>
      </c>
      <c r="P130" s="15">
        <v>0.374</v>
      </c>
      <c r="Q130" s="15">
        <v>0.23499999999999999</v>
      </c>
      <c r="R130" s="15">
        <v>0.57099999999999995</v>
      </c>
      <c r="S130" s="15">
        <v>3.39</v>
      </c>
      <c r="U130" s="15">
        <v>133.745</v>
      </c>
      <c r="V130" s="15">
        <v>8600</v>
      </c>
    </row>
    <row r="131" spans="2:22" x14ac:dyDescent="0.25">
      <c r="B131" s="15" t="s">
        <v>122</v>
      </c>
      <c r="C131" s="15" t="s">
        <v>207</v>
      </c>
      <c r="D131" s="15" t="s">
        <v>229</v>
      </c>
      <c r="E131" s="15">
        <v>2022</v>
      </c>
      <c r="F131" s="15" t="s">
        <v>162</v>
      </c>
      <c r="G131" s="15" t="s">
        <v>133</v>
      </c>
      <c r="H131" s="15" t="s">
        <v>136</v>
      </c>
      <c r="I131" s="15" t="s">
        <v>139</v>
      </c>
      <c r="J131" s="15" t="s">
        <v>141</v>
      </c>
      <c r="K131" s="15" t="s">
        <v>199</v>
      </c>
      <c r="L131" s="15" t="s">
        <v>202</v>
      </c>
      <c r="M131" s="15">
        <v>0.34899999999999998</v>
      </c>
      <c r="N131" s="15">
        <v>0.221</v>
      </c>
      <c r="O131" s="15">
        <v>2E-3</v>
      </c>
      <c r="P131" s="15">
        <v>0.30099999999999999</v>
      </c>
      <c r="Q131" s="15">
        <v>0.19900000000000001</v>
      </c>
      <c r="R131" s="15">
        <v>0.443</v>
      </c>
      <c r="S131" s="15">
        <v>12.946</v>
      </c>
      <c r="U131" s="15">
        <v>270.25200000000001</v>
      </c>
      <c r="V131" s="15">
        <v>8400</v>
      </c>
    </row>
    <row r="132" spans="2:22" x14ac:dyDescent="0.25">
      <c r="B132" s="15" t="s">
        <v>122</v>
      </c>
      <c r="C132" s="15" t="s">
        <v>207</v>
      </c>
      <c r="D132" s="15" t="s">
        <v>229</v>
      </c>
      <c r="E132" s="15">
        <v>2022</v>
      </c>
      <c r="F132" s="15" t="s">
        <v>162</v>
      </c>
      <c r="G132" s="15" t="s">
        <v>133</v>
      </c>
      <c r="H132" s="15" t="s">
        <v>136</v>
      </c>
      <c r="I132" s="15" t="s">
        <v>139</v>
      </c>
      <c r="J132" s="15" t="s">
        <v>141</v>
      </c>
      <c r="K132" s="15" t="s">
        <v>199</v>
      </c>
      <c r="L132" s="15" t="s">
        <v>203</v>
      </c>
      <c r="M132" s="15">
        <v>0.316</v>
      </c>
      <c r="N132" s="15">
        <v>0.20200000000000001</v>
      </c>
      <c r="O132" s="15">
        <v>2E-3</v>
      </c>
      <c r="P132" s="15">
        <v>0.27400000000000002</v>
      </c>
      <c r="Q132" s="15">
        <v>0.18</v>
      </c>
      <c r="R132" s="15">
        <v>0.40100000000000002</v>
      </c>
      <c r="S132" s="15">
        <v>17.53</v>
      </c>
      <c r="U132" s="15">
        <v>344.93400000000003</v>
      </c>
      <c r="V132" s="15">
        <v>8340</v>
      </c>
    </row>
    <row r="133" spans="2:22" x14ac:dyDescent="0.25">
      <c r="B133" s="15" t="s">
        <v>122</v>
      </c>
      <c r="C133" s="15" t="s">
        <v>207</v>
      </c>
      <c r="D133" s="15" t="s">
        <v>229</v>
      </c>
      <c r="E133" s="15">
        <v>2022</v>
      </c>
      <c r="F133" s="15" t="s">
        <v>162</v>
      </c>
      <c r="G133" s="15" t="s">
        <v>133</v>
      </c>
      <c r="H133" s="15" t="s">
        <v>136</v>
      </c>
      <c r="I133" s="15" t="s">
        <v>139</v>
      </c>
      <c r="J133" s="15" t="s">
        <v>141</v>
      </c>
      <c r="K133" s="15" t="s">
        <v>199</v>
      </c>
      <c r="L133" s="15" t="s">
        <v>204</v>
      </c>
      <c r="M133" s="15">
        <v>0.313</v>
      </c>
      <c r="N133" s="15">
        <v>0.23100000000000001</v>
      </c>
      <c r="O133" s="15">
        <v>3.0000000000000001E-3</v>
      </c>
      <c r="P133" s="15">
        <v>0.26100000000000001</v>
      </c>
      <c r="Q133" s="15">
        <v>0.16300000000000001</v>
      </c>
      <c r="R133" s="15">
        <v>0.39600000000000002</v>
      </c>
      <c r="S133" s="15">
        <v>22.318999999999999</v>
      </c>
      <c r="U133" s="15">
        <v>432.05700000000002</v>
      </c>
      <c r="V133" s="15">
        <v>8190</v>
      </c>
    </row>
    <row r="134" spans="2:22" x14ac:dyDescent="0.25">
      <c r="B134" s="15" t="s">
        <v>122</v>
      </c>
      <c r="C134" s="15" t="s">
        <v>207</v>
      </c>
      <c r="D134" s="15" t="s">
        <v>229</v>
      </c>
      <c r="E134" s="15">
        <v>2022</v>
      </c>
      <c r="F134" s="15" t="s">
        <v>162</v>
      </c>
      <c r="G134" s="15" t="s">
        <v>133</v>
      </c>
      <c r="H134" s="15" t="s">
        <v>136</v>
      </c>
      <c r="I134" s="15" t="s">
        <v>139</v>
      </c>
      <c r="J134" s="15" t="s">
        <v>141</v>
      </c>
      <c r="K134" s="15" t="s">
        <v>199</v>
      </c>
      <c r="L134" s="15" t="s">
        <v>205</v>
      </c>
      <c r="M134" s="15">
        <v>0.40899999999999997</v>
      </c>
      <c r="N134" s="15">
        <v>0.27800000000000002</v>
      </c>
      <c r="O134" s="15">
        <v>3.0000000000000001E-3</v>
      </c>
      <c r="P134" s="15">
        <v>0.34699999999999998</v>
      </c>
      <c r="Q134" s="15">
        <v>0.223</v>
      </c>
      <c r="R134" s="15">
        <v>0.51500000000000001</v>
      </c>
      <c r="S134" s="15">
        <v>8.1170000000000009</v>
      </c>
      <c r="U134" s="15">
        <v>177.191</v>
      </c>
      <c r="V134" s="15">
        <v>8650</v>
      </c>
    </row>
    <row r="135" spans="2:22" x14ac:dyDescent="0.25">
      <c r="B135" s="15" t="s">
        <v>122</v>
      </c>
      <c r="C135" s="15" t="s">
        <v>207</v>
      </c>
      <c r="D135" s="15" t="s">
        <v>230</v>
      </c>
      <c r="E135" s="15">
        <v>2022</v>
      </c>
      <c r="F135" s="15" t="s">
        <v>162</v>
      </c>
      <c r="G135" s="15" t="s">
        <v>133</v>
      </c>
      <c r="H135" s="15" t="s">
        <v>136</v>
      </c>
      <c r="I135" s="15" t="s">
        <v>139</v>
      </c>
      <c r="J135" s="15" t="s">
        <v>141</v>
      </c>
      <c r="K135" s="15" t="s">
        <v>199</v>
      </c>
      <c r="L135" s="15" t="s">
        <v>200</v>
      </c>
      <c r="M135" s="15">
        <v>0.45600000000000002</v>
      </c>
      <c r="N135" s="15">
        <v>0.44900000000000001</v>
      </c>
      <c r="O135" s="15">
        <v>6.0000000000000001E-3</v>
      </c>
      <c r="P135" s="15">
        <v>0.33200000000000002</v>
      </c>
      <c r="Q135" s="15">
        <v>0.191</v>
      </c>
      <c r="R135" s="15">
        <v>0.56599999999999995</v>
      </c>
      <c r="S135" s="15">
        <v>-0.51900000000000002</v>
      </c>
      <c r="U135" s="15">
        <v>135.15199999999999</v>
      </c>
      <c r="V135" s="15">
        <v>6540</v>
      </c>
    </row>
    <row r="136" spans="2:22" x14ac:dyDescent="0.25">
      <c r="B136" s="15" t="s">
        <v>122</v>
      </c>
      <c r="C136" s="15" t="s">
        <v>207</v>
      </c>
      <c r="D136" s="15" t="s">
        <v>230</v>
      </c>
      <c r="E136" s="15">
        <v>2022</v>
      </c>
      <c r="F136" s="15" t="s">
        <v>162</v>
      </c>
      <c r="G136" s="15" t="s">
        <v>133</v>
      </c>
      <c r="H136" s="15" t="s">
        <v>136</v>
      </c>
      <c r="I136" s="15" t="s">
        <v>139</v>
      </c>
      <c r="J136" s="15" t="s">
        <v>141</v>
      </c>
      <c r="K136" s="15" t="s">
        <v>199</v>
      </c>
      <c r="L136" s="15" t="s">
        <v>201</v>
      </c>
      <c r="M136" s="15">
        <v>0.45</v>
      </c>
      <c r="N136" s="15">
        <v>0.33700000000000002</v>
      </c>
      <c r="O136" s="15">
        <v>4.0000000000000001E-3</v>
      </c>
      <c r="P136" s="15">
        <v>0.37</v>
      </c>
      <c r="Q136" s="15">
        <v>0.23400000000000001</v>
      </c>
      <c r="R136" s="15">
        <v>0.56699999999999995</v>
      </c>
      <c r="S136" s="15">
        <v>4.3029999999999999</v>
      </c>
      <c r="U136" s="15">
        <v>196.80500000000001</v>
      </c>
      <c r="V136" s="15">
        <v>8600</v>
      </c>
    </row>
    <row r="137" spans="2:22" x14ac:dyDescent="0.25">
      <c r="B137" s="15" t="s">
        <v>122</v>
      </c>
      <c r="C137" s="15" t="s">
        <v>207</v>
      </c>
      <c r="D137" s="15" t="s">
        <v>230</v>
      </c>
      <c r="E137" s="15">
        <v>2022</v>
      </c>
      <c r="F137" s="15" t="s">
        <v>162</v>
      </c>
      <c r="G137" s="15" t="s">
        <v>133</v>
      </c>
      <c r="H137" s="15" t="s">
        <v>136</v>
      </c>
      <c r="I137" s="15" t="s">
        <v>139</v>
      </c>
      <c r="J137" s="15" t="s">
        <v>141</v>
      </c>
      <c r="K137" s="15" t="s">
        <v>199</v>
      </c>
      <c r="L137" s="15" t="s">
        <v>202</v>
      </c>
      <c r="M137" s="15">
        <v>0.34499999999999997</v>
      </c>
      <c r="N137" s="15">
        <v>0.22</v>
      </c>
      <c r="O137" s="15">
        <v>2E-3</v>
      </c>
      <c r="P137" s="15">
        <v>0.29499999999999998</v>
      </c>
      <c r="Q137" s="15">
        <v>0.19800000000000001</v>
      </c>
      <c r="R137" s="15">
        <v>0.436</v>
      </c>
      <c r="S137" s="15">
        <v>13.798999999999999</v>
      </c>
      <c r="U137" s="15">
        <v>346.577</v>
      </c>
      <c r="V137" s="15">
        <v>8400</v>
      </c>
    </row>
    <row r="138" spans="2:22" x14ac:dyDescent="0.25">
      <c r="B138" s="15" t="s">
        <v>122</v>
      </c>
      <c r="C138" s="15" t="s">
        <v>207</v>
      </c>
      <c r="D138" s="15" t="s">
        <v>230</v>
      </c>
      <c r="E138" s="15">
        <v>2022</v>
      </c>
      <c r="F138" s="15" t="s">
        <v>162</v>
      </c>
      <c r="G138" s="15" t="s">
        <v>133</v>
      </c>
      <c r="H138" s="15" t="s">
        <v>136</v>
      </c>
      <c r="I138" s="15" t="s">
        <v>139</v>
      </c>
      <c r="J138" s="15" t="s">
        <v>141</v>
      </c>
      <c r="K138" s="15" t="s">
        <v>199</v>
      </c>
      <c r="L138" s="15" t="s">
        <v>203</v>
      </c>
      <c r="M138" s="15">
        <v>0.312</v>
      </c>
      <c r="N138" s="15">
        <v>0.2</v>
      </c>
      <c r="O138" s="15">
        <v>2E-3</v>
      </c>
      <c r="P138" s="15">
        <v>0.26900000000000002</v>
      </c>
      <c r="Q138" s="15">
        <v>0.17899999999999999</v>
      </c>
      <c r="R138" s="15">
        <v>0.39500000000000002</v>
      </c>
      <c r="S138" s="15">
        <v>18.474</v>
      </c>
      <c r="U138" s="15">
        <v>427.42200000000003</v>
      </c>
      <c r="V138" s="15">
        <v>8340</v>
      </c>
    </row>
    <row r="139" spans="2:22" x14ac:dyDescent="0.25">
      <c r="B139" s="15" t="s">
        <v>122</v>
      </c>
      <c r="C139" s="15" t="s">
        <v>207</v>
      </c>
      <c r="D139" s="15" t="s">
        <v>230</v>
      </c>
      <c r="E139" s="15">
        <v>2022</v>
      </c>
      <c r="F139" s="15" t="s">
        <v>162</v>
      </c>
      <c r="G139" s="15" t="s">
        <v>133</v>
      </c>
      <c r="H139" s="15" t="s">
        <v>136</v>
      </c>
      <c r="I139" s="15" t="s">
        <v>139</v>
      </c>
      <c r="J139" s="15" t="s">
        <v>141</v>
      </c>
      <c r="K139" s="15" t="s">
        <v>199</v>
      </c>
      <c r="L139" s="15" t="s">
        <v>204</v>
      </c>
      <c r="M139" s="15">
        <v>0.308</v>
      </c>
      <c r="N139" s="15">
        <v>0.23499999999999999</v>
      </c>
      <c r="O139" s="15">
        <v>3.0000000000000001E-3</v>
      </c>
      <c r="P139" s="15">
        <v>0.25600000000000001</v>
      </c>
      <c r="Q139" s="15">
        <v>0.159</v>
      </c>
      <c r="R139" s="15">
        <v>0.39100000000000001</v>
      </c>
      <c r="S139" s="15">
        <v>23.771000000000001</v>
      </c>
      <c r="U139" s="15">
        <v>538.99199999999996</v>
      </c>
      <c r="V139" s="15">
        <v>8190</v>
      </c>
    </row>
    <row r="140" spans="2:22" x14ac:dyDescent="0.25">
      <c r="B140" s="15" t="s">
        <v>122</v>
      </c>
      <c r="C140" s="15" t="s">
        <v>207</v>
      </c>
      <c r="D140" s="15" t="s">
        <v>230</v>
      </c>
      <c r="E140" s="15">
        <v>2022</v>
      </c>
      <c r="F140" s="15" t="s">
        <v>162</v>
      </c>
      <c r="G140" s="15" t="s">
        <v>133</v>
      </c>
      <c r="H140" s="15" t="s">
        <v>136</v>
      </c>
      <c r="I140" s="15" t="s">
        <v>139</v>
      </c>
      <c r="J140" s="15" t="s">
        <v>141</v>
      </c>
      <c r="K140" s="15" t="s">
        <v>199</v>
      </c>
      <c r="L140" s="15" t="s">
        <v>205</v>
      </c>
      <c r="M140" s="15">
        <v>0.40400000000000003</v>
      </c>
      <c r="N140" s="15">
        <v>0.27300000000000002</v>
      </c>
      <c r="O140" s="15">
        <v>3.0000000000000001E-3</v>
      </c>
      <c r="P140" s="15">
        <v>0.34200000000000003</v>
      </c>
      <c r="Q140" s="15">
        <v>0.222</v>
      </c>
      <c r="R140" s="15">
        <v>0.51200000000000001</v>
      </c>
      <c r="S140" s="15">
        <v>8.89</v>
      </c>
      <c r="U140" s="15">
        <v>238.62899999999999</v>
      </c>
      <c r="V140" s="15">
        <v>8650</v>
      </c>
    </row>
    <row r="141" spans="2:22" x14ac:dyDescent="0.25">
      <c r="B141" s="15" t="s">
        <v>122</v>
      </c>
      <c r="C141" s="15" t="s">
        <v>207</v>
      </c>
      <c r="D141" s="15" t="s">
        <v>231</v>
      </c>
      <c r="E141" s="15">
        <v>2022</v>
      </c>
      <c r="F141" s="15" t="s">
        <v>162</v>
      </c>
      <c r="G141" s="15" t="s">
        <v>133</v>
      </c>
      <c r="H141" s="15" t="s">
        <v>136</v>
      </c>
      <c r="I141" s="15" t="s">
        <v>139</v>
      </c>
      <c r="J141" s="15" t="s">
        <v>141</v>
      </c>
      <c r="K141" s="15" t="s">
        <v>199</v>
      </c>
      <c r="L141" s="15" t="s">
        <v>200</v>
      </c>
      <c r="M141" s="15">
        <v>0.44900000000000001</v>
      </c>
      <c r="N141" s="15">
        <v>0.442</v>
      </c>
      <c r="O141" s="15">
        <v>5.0000000000000001E-3</v>
      </c>
      <c r="P141" s="15">
        <v>0.32900000000000001</v>
      </c>
      <c r="Q141" s="15">
        <v>0.189</v>
      </c>
      <c r="R141" s="15">
        <v>0.55900000000000005</v>
      </c>
      <c r="S141" s="15">
        <v>-0.51900000000000002</v>
      </c>
      <c r="U141" s="15">
        <v>135.15100000000001</v>
      </c>
      <c r="V141" s="15">
        <v>6540</v>
      </c>
    </row>
    <row r="142" spans="2:22" x14ac:dyDescent="0.25">
      <c r="B142" s="15" t="s">
        <v>122</v>
      </c>
      <c r="C142" s="15" t="s">
        <v>207</v>
      </c>
      <c r="D142" s="15" t="s">
        <v>231</v>
      </c>
      <c r="E142" s="15">
        <v>2022</v>
      </c>
      <c r="F142" s="15" t="s">
        <v>162</v>
      </c>
      <c r="G142" s="15" t="s">
        <v>133</v>
      </c>
      <c r="H142" s="15" t="s">
        <v>136</v>
      </c>
      <c r="I142" s="15" t="s">
        <v>139</v>
      </c>
      <c r="J142" s="15" t="s">
        <v>141</v>
      </c>
      <c r="K142" s="15" t="s">
        <v>199</v>
      </c>
      <c r="L142" s="15" t="s">
        <v>201</v>
      </c>
      <c r="M142" s="15">
        <v>0.44700000000000001</v>
      </c>
      <c r="N142" s="15">
        <v>0.33300000000000002</v>
      </c>
      <c r="O142" s="15">
        <v>4.0000000000000001E-3</v>
      </c>
      <c r="P142" s="15">
        <v>0.36599999999999999</v>
      </c>
      <c r="Q142" s="15">
        <v>0.23100000000000001</v>
      </c>
      <c r="R142" s="15">
        <v>0.56399999999999995</v>
      </c>
      <c r="S142" s="15">
        <v>4.3029999999999999</v>
      </c>
      <c r="U142" s="15">
        <v>196.803</v>
      </c>
      <c r="V142" s="15">
        <v>8600</v>
      </c>
    </row>
    <row r="143" spans="2:22" x14ac:dyDescent="0.25">
      <c r="B143" s="15" t="s">
        <v>122</v>
      </c>
      <c r="C143" s="15" t="s">
        <v>207</v>
      </c>
      <c r="D143" s="15" t="s">
        <v>231</v>
      </c>
      <c r="E143" s="15">
        <v>2022</v>
      </c>
      <c r="F143" s="15" t="s">
        <v>162</v>
      </c>
      <c r="G143" s="15" t="s">
        <v>133</v>
      </c>
      <c r="H143" s="15" t="s">
        <v>136</v>
      </c>
      <c r="I143" s="15" t="s">
        <v>139</v>
      </c>
      <c r="J143" s="15" t="s">
        <v>141</v>
      </c>
      <c r="K143" s="15" t="s">
        <v>199</v>
      </c>
      <c r="L143" s="15" t="s">
        <v>202</v>
      </c>
      <c r="M143" s="15">
        <v>0.34100000000000003</v>
      </c>
      <c r="N143" s="15">
        <v>0.218</v>
      </c>
      <c r="O143" s="15">
        <v>2E-3</v>
      </c>
      <c r="P143" s="15">
        <v>0.29299999999999998</v>
      </c>
      <c r="Q143" s="15">
        <v>0.193</v>
      </c>
      <c r="R143" s="15">
        <v>0.435</v>
      </c>
      <c r="S143" s="15">
        <v>13.798999999999999</v>
      </c>
      <c r="U143" s="15">
        <v>346.57600000000002</v>
      </c>
      <c r="V143" s="15">
        <v>8400</v>
      </c>
    </row>
    <row r="144" spans="2:22" x14ac:dyDescent="0.25">
      <c r="B144" s="15" t="s">
        <v>122</v>
      </c>
      <c r="C144" s="15" t="s">
        <v>207</v>
      </c>
      <c r="D144" s="15" t="s">
        <v>231</v>
      </c>
      <c r="E144" s="15">
        <v>2022</v>
      </c>
      <c r="F144" s="15" t="s">
        <v>162</v>
      </c>
      <c r="G144" s="15" t="s">
        <v>133</v>
      </c>
      <c r="H144" s="15" t="s">
        <v>136</v>
      </c>
      <c r="I144" s="15" t="s">
        <v>139</v>
      </c>
      <c r="J144" s="15" t="s">
        <v>141</v>
      </c>
      <c r="K144" s="15" t="s">
        <v>199</v>
      </c>
      <c r="L144" s="15" t="s">
        <v>203</v>
      </c>
      <c r="M144" s="15">
        <v>0.309</v>
      </c>
      <c r="N144" s="15">
        <v>0.19700000000000001</v>
      </c>
      <c r="O144" s="15">
        <v>2E-3</v>
      </c>
      <c r="P144" s="15">
        <v>0.26600000000000001</v>
      </c>
      <c r="Q144" s="15">
        <v>0.17599999999999999</v>
      </c>
      <c r="R144" s="15">
        <v>0.39100000000000001</v>
      </c>
      <c r="S144" s="15">
        <v>18.474</v>
      </c>
      <c r="U144" s="15">
        <v>427.42200000000003</v>
      </c>
      <c r="V144" s="15">
        <v>8340</v>
      </c>
    </row>
    <row r="145" spans="2:22" x14ac:dyDescent="0.25">
      <c r="B145" s="15" t="s">
        <v>122</v>
      </c>
      <c r="C145" s="15" t="s">
        <v>207</v>
      </c>
      <c r="D145" s="15" t="s">
        <v>231</v>
      </c>
      <c r="E145" s="15">
        <v>2022</v>
      </c>
      <c r="F145" s="15" t="s">
        <v>162</v>
      </c>
      <c r="G145" s="15" t="s">
        <v>133</v>
      </c>
      <c r="H145" s="15" t="s">
        <v>136</v>
      </c>
      <c r="I145" s="15" t="s">
        <v>139</v>
      </c>
      <c r="J145" s="15" t="s">
        <v>141</v>
      </c>
      <c r="K145" s="15" t="s">
        <v>199</v>
      </c>
      <c r="L145" s="15" t="s">
        <v>204</v>
      </c>
      <c r="M145" s="15">
        <v>0.30599999999999999</v>
      </c>
      <c r="N145" s="15">
        <v>0.23799999999999999</v>
      </c>
      <c r="O145" s="15">
        <v>3.0000000000000001E-3</v>
      </c>
      <c r="P145" s="15">
        <v>0.252</v>
      </c>
      <c r="Q145" s="15">
        <v>0.158</v>
      </c>
      <c r="R145" s="15">
        <v>0.38600000000000001</v>
      </c>
      <c r="S145" s="15">
        <v>23.771000000000001</v>
      </c>
      <c r="U145" s="15">
        <v>538.99</v>
      </c>
      <c r="V145" s="15">
        <v>8190</v>
      </c>
    </row>
    <row r="146" spans="2:22" x14ac:dyDescent="0.25">
      <c r="B146" s="15" t="s">
        <v>122</v>
      </c>
      <c r="C146" s="15" t="s">
        <v>207</v>
      </c>
      <c r="D146" s="15" t="s">
        <v>231</v>
      </c>
      <c r="E146" s="15">
        <v>2022</v>
      </c>
      <c r="F146" s="15" t="s">
        <v>162</v>
      </c>
      <c r="G146" s="15" t="s">
        <v>133</v>
      </c>
      <c r="H146" s="15" t="s">
        <v>136</v>
      </c>
      <c r="I146" s="15" t="s">
        <v>139</v>
      </c>
      <c r="J146" s="15" t="s">
        <v>141</v>
      </c>
      <c r="K146" s="15" t="s">
        <v>199</v>
      </c>
      <c r="L146" s="15" t="s">
        <v>205</v>
      </c>
      <c r="M146" s="15">
        <v>0.40200000000000002</v>
      </c>
      <c r="N146" s="15">
        <v>0.27</v>
      </c>
      <c r="O146" s="15">
        <v>3.0000000000000001E-3</v>
      </c>
      <c r="P146" s="15">
        <v>0.34200000000000003</v>
      </c>
      <c r="Q146" s="15">
        <v>0.221</v>
      </c>
      <c r="R146" s="15">
        <v>0.50900000000000001</v>
      </c>
      <c r="S146" s="15">
        <v>8.89</v>
      </c>
      <c r="U146" s="15">
        <v>238.626</v>
      </c>
      <c r="V146" s="15">
        <v>8650</v>
      </c>
    </row>
    <row r="147" spans="2:22" x14ac:dyDescent="0.25">
      <c r="B147" s="15" t="s">
        <v>122</v>
      </c>
      <c r="C147" s="15" t="s">
        <v>207</v>
      </c>
      <c r="D147" s="15" t="s">
        <v>232</v>
      </c>
      <c r="E147" s="15">
        <v>2022</v>
      </c>
      <c r="F147" s="15" t="s">
        <v>162</v>
      </c>
      <c r="G147" s="15" t="s">
        <v>133</v>
      </c>
      <c r="H147" s="15" t="s">
        <v>136</v>
      </c>
      <c r="I147" s="15" t="s">
        <v>139</v>
      </c>
      <c r="J147" s="15" t="s">
        <v>141</v>
      </c>
      <c r="K147" s="15" t="s">
        <v>199</v>
      </c>
      <c r="L147" s="15" t="s">
        <v>200</v>
      </c>
      <c r="M147" s="15">
        <v>0.45200000000000001</v>
      </c>
      <c r="N147" s="15">
        <v>0.44600000000000001</v>
      </c>
      <c r="O147" s="15">
        <v>6.0000000000000001E-3</v>
      </c>
      <c r="P147" s="15">
        <v>0.33</v>
      </c>
      <c r="Q147" s="15">
        <v>0.186</v>
      </c>
      <c r="R147" s="15">
        <v>0.56000000000000005</v>
      </c>
      <c r="S147" s="15">
        <v>0.41699999999999998</v>
      </c>
      <c r="U147" s="15">
        <v>168.334</v>
      </c>
      <c r="V147" s="15">
        <v>6540</v>
      </c>
    </row>
    <row r="148" spans="2:22" x14ac:dyDescent="0.25">
      <c r="B148" s="15" t="s">
        <v>122</v>
      </c>
      <c r="C148" s="15" t="s">
        <v>207</v>
      </c>
      <c r="D148" s="15" t="s">
        <v>232</v>
      </c>
      <c r="E148" s="15">
        <v>2022</v>
      </c>
      <c r="F148" s="15" t="s">
        <v>162</v>
      </c>
      <c r="G148" s="15" t="s">
        <v>133</v>
      </c>
      <c r="H148" s="15" t="s">
        <v>136</v>
      </c>
      <c r="I148" s="15" t="s">
        <v>139</v>
      </c>
      <c r="J148" s="15" t="s">
        <v>141</v>
      </c>
      <c r="K148" s="15" t="s">
        <v>199</v>
      </c>
      <c r="L148" s="15" t="s">
        <v>201</v>
      </c>
      <c r="M148" s="15">
        <v>0.45100000000000001</v>
      </c>
      <c r="N148" s="15">
        <v>0.33600000000000002</v>
      </c>
      <c r="O148" s="15">
        <v>4.0000000000000001E-3</v>
      </c>
      <c r="P148" s="15">
        <v>0.36799999999999999</v>
      </c>
      <c r="Q148" s="15">
        <v>0.22800000000000001</v>
      </c>
      <c r="R148" s="15">
        <v>0.56999999999999995</v>
      </c>
      <c r="S148" s="15">
        <v>5.008</v>
      </c>
      <c r="U148" s="15">
        <v>236.84299999999999</v>
      </c>
      <c r="V148" s="15">
        <v>8600</v>
      </c>
    </row>
    <row r="149" spans="2:22" x14ac:dyDescent="0.25">
      <c r="B149" s="15" t="s">
        <v>122</v>
      </c>
      <c r="C149" s="15" t="s">
        <v>207</v>
      </c>
      <c r="D149" s="15" t="s">
        <v>232</v>
      </c>
      <c r="E149" s="15">
        <v>2022</v>
      </c>
      <c r="F149" s="15" t="s">
        <v>162</v>
      </c>
      <c r="G149" s="15" t="s">
        <v>133</v>
      </c>
      <c r="H149" s="15" t="s">
        <v>136</v>
      </c>
      <c r="I149" s="15" t="s">
        <v>139</v>
      </c>
      <c r="J149" s="15" t="s">
        <v>141</v>
      </c>
      <c r="K149" s="15" t="s">
        <v>199</v>
      </c>
      <c r="L149" s="15" t="s">
        <v>202</v>
      </c>
      <c r="M149" s="15">
        <v>0.34499999999999997</v>
      </c>
      <c r="N149" s="15">
        <v>0.221</v>
      </c>
      <c r="O149" s="15">
        <v>2E-3</v>
      </c>
      <c r="P149" s="15">
        <v>0.29599999999999999</v>
      </c>
      <c r="Q149" s="15">
        <v>0.19500000000000001</v>
      </c>
      <c r="R149" s="15">
        <v>0.437</v>
      </c>
      <c r="S149" s="15">
        <v>14.41</v>
      </c>
      <c r="U149" s="15">
        <v>395.83100000000002</v>
      </c>
      <c r="V149" s="15">
        <v>8400</v>
      </c>
    </row>
    <row r="150" spans="2:22" x14ac:dyDescent="0.25">
      <c r="B150" s="15" t="s">
        <v>122</v>
      </c>
      <c r="C150" s="15" t="s">
        <v>207</v>
      </c>
      <c r="D150" s="15" t="s">
        <v>232</v>
      </c>
      <c r="E150" s="15">
        <v>2022</v>
      </c>
      <c r="F150" s="15" t="s">
        <v>162</v>
      </c>
      <c r="G150" s="15" t="s">
        <v>133</v>
      </c>
      <c r="H150" s="15" t="s">
        <v>136</v>
      </c>
      <c r="I150" s="15" t="s">
        <v>139</v>
      </c>
      <c r="J150" s="15" t="s">
        <v>141</v>
      </c>
      <c r="K150" s="15" t="s">
        <v>199</v>
      </c>
      <c r="L150" s="15" t="s">
        <v>203</v>
      </c>
      <c r="M150" s="15">
        <v>0.311</v>
      </c>
      <c r="N150" s="15">
        <v>0.2</v>
      </c>
      <c r="O150" s="15">
        <v>2E-3</v>
      </c>
      <c r="P150" s="15">
        <v>0.27</v>
      </c>
      <c r="Q150" s="15">
        <v>0.17599999999999999</v>
      </c>
      <c r="R150" s="15">
        <v>0.39400000000000002</v>
      </c>
      <c r="S150" s="15">
        <v>19.190999999999999</v>
      </c>
      <c r="U150" s="15">
        <v>487.98500000000001</v>
      </c>
      <c r="V150" s="15">
        <v>8340</v>
      </c>
    </row>
    <row r="151" spans="2:22" x14ac:dyDescent="0.25">
      <c r="B151" s="15" t="s">
        <v>122</v>
      </c>
      <c r="C151" s="15" t="s">
        <v>207</v>
      </c>
      <c r="D151" s="15" t="s">
        <v>232</v>
      </c>
      <c r="E151" s="15">
        <v>2022</v>
      </c>
      <c r="F151" s="15" t="s">
        <v>162</v>
      </c>
      <c r="G151" s="15" t="s">
        <v>133</v>
      </c>
      <c r="H151" s="15" t="s">
        <v>136</v>
      </c>
      <c r="I151" s="15" t="s">
        <v>139</v>
      </c>
      <c r="J151" s="15" t="s">
        <v>141</v>
      </c>
      <c r="K151" s="15" t="s">
        <v>199</v>
      </c>
      <c r="L151" s="15" t="s">
        <v>204</v>
      </c>
      <c r="M151" s="15">
        <v>0.309</v>
      </c>
      <c r="N151" s="15">
        <v>0.24199999999999999</v>
      </c>
      <c r="O151" s="15">
        <v>3.0000000000000001E-3</v>
      </c>
      <c r="P151" s="15">
        <v>0.254</v>
      </c>
      <c r="Q151" s="15">
        <v>0.16</v>
      </c>
      <c r="R151" s="15">
        <v>0.39200000000000002</v>
      </c>
      <c r="S151" s="15">
        <v>24.89</v>
      </c>
      <c r="U151" s="15">
        <v>620.73699999999997</v>
      </c>
      <c r="V151" s="15">
        <v>8190</v>
      </c>
    </row>
    <row r="152" spans="2:22" x14ac:dyDescent="0.25">
      <c r="B152" s="15" t="s">
        <v>122</v>
      </c>
      <c r="C152" s="15" t="s">
        <v>207</v>
      </c>
      <c r="D152" s="15" t="s">
        <v>232</v>
      </c>
      <c r="E152" s="15">
        <v>2022</v>
      </c>
      <c r="F152" s="15" t="s">
        <v>162</v>
      </c>
      <c r="G152" s="15" t="s">
        <v>133</v>
      </c>
      <c r="H152" s="15" t="s">
        <v>136</v>
      </c>
      <c r="I152" s="15" t="s">
        <v>139</v>
      </c>
      <c r="J152" s="15" t="s">
        <v>141</v>
      </c>
      <c r="K152" s="15" t="s">
        <v>199</v>
      </c>
      <c r="L152" s="15" t="s">
        <v>205</v>
      </c>
      <c r="M152" s="15">
        <v>0.40699999999999997</v>
      </c>
      <c r="N152" s="15">
        <v>0.27400000000000002</v>
      </c>
      <c r="O152" s="15">
        <v>3.0000000000000001E-3</v>
      </c>
      <c r="P152" s="15">
        <v>0.34399999999999997</v>
      </c>
      <c r="Q152" s="15">
        <v>0.222</v>
      </c>
      <c r="R152" s="15">
        <v>0.51500000000000001</v>
      </c>
      <c r="S152" s="15">
        <v>9.4580000000000002</v>
      </c>
      <c r="U152" s="15">
        <v>275.83499999999998</v>
      </c>
      <c r="V152" s="15">
        <v>8650</v>
      </c>
    </row>
    <row r="153" spans="2:22" x14ac:dyDescent="0.25">
      <c r="B153" s="15" t="s">
        <v>122</v>
      </c>
      <c r="C153" s="15" t="s">
        <v>207</v>
      </c>
      <c r="D153" s="15" t="s">
        <v>233</v>
      </c>
      <c r="E153" s="15">
        <v>2022</v>
      </c>
      <c r="F153" s="15" t="s">
        <v>162</v>
      </c>
      <c r="G153" s="15" t="s">
        <v>133</v>
      </c>
      <c r="H153" s="15" t="s">
        <v>136</v>
      </c>
      <c r="I153" s="15" t="s">
        <v>139</v>
      </c>
      <c r="J153" s="15" t="s">
        <v>141</v>
      </c>
      <c r="K153" s="15" t="s">
        <v>199</v>
      </c>
      <c r="L153" s="15" t="s">
        <v>200</v>
      </c>
      <c r="M153" s="15">
        <v>0.46400000000000002</v>
      </c>
      <c r="N153" s="15">
        <v>0.45800000000000002</v>
      </c>
      <c r="O153" s="15">
        <v>6.0000000000000001E-3</v>
      </c>
      <c r="P153" s="15">
        <v>0.34</v>
      </c>
      <c r="Q153" s="15">
        <v>0.19500000000000001</v>
      </c>
      <c r="R153" s="15">
        <v>0.57099999999999995</v>
      </c>
      <c r="S153" s="15">
        <v>0.41699999999999998</v>
      </c>
      <c r="U153" s="15">
        <v>168.33</v>
      </c>
      <c r="V153" s="15">
        <v>6540</v>
      </c>
    </row>
    <row r="154" spans="2:22" x14ac:dyDescent="0.25">
      <c r="B154" s="15" t="s">
        <v>122</v>
      </c>
      <c r="C154" s="15" t="s">
        <v>207</v>
      </c>
      <c r="D154" s="15" t="s">
        <v>233</v>
      </c>
      <c r="E154" s="15">
        <v>2022</v>
      </c>
      <c r="F154" s="15" t="s">
        <v>162</v>
      </c>
      <c r="G154" s="15" t="s">
        <v>133</v>
      </c>
      <c r="H154" s="15" t="s">
        <v>136</v>
      </c>
      <c r="I154" s="15" t="s">
        <v>139</v>
      </c>
      <c r="J154" s="15" t="s">
        <v>141</v>
      </c>
      <c r="K154" s="15" t="s">
        <v>199</v>
      </c>
      <c r="L154" s="15" t="s">
        <v>201</v>
      </c>
      <c r="M154" s="15">
        <v>0.46899999999999997</v>
      </c>
      <c r="N154" s="15">
        <v>0.34300000000000003</v>
      </c>
      <c r="O154" s="15">
        <v>4.0000000000000001E-3</v>
      </c>
      <c r="P154" s="15">
        <v>0.38700000000000001</v>
      </c>
      <c r="Q154" s="15">
        <v>0.24399999999999999</v>
      </c>
      <c r="R154" s="15">
        <v>0.59799999999999998</v>
      </c>
      <c r="S154" s="15">
        <v>5.008</v>
      </c>
      <c r="U154" s="15">
        <v>236.84299999999999</v>
      </c>
      <c r="V154" s="15">
        <v>8600</v>
      </c>
    </row>
    <row r="155" spans="2:22" x14ac:dyDescent="0.25">
      <c r="B155" s="15" t="s">
        <v>122</v>
      </c>
      <c r="C155" s="15" t="s">
        <v>207</v>
      </c>
      <c r="D155" s="15" t="s">
        <v>233</v>
      </c>
      <c r="E155" s="15">
        <v>2022</v>
      </c>
      <c r="F155" s="15" t="s">
        <v>162</v>
      </c>
      <c r="G155" s="15" t="s">
        <v>133</v>
      </c>
      <c r="H155" s="15" t="s">
        <v>136</v>
      </c>
      <c r="I155" s="15" t="s">
        <v>139</v>
      </c>
      <c r="J155" s="15" t="s">
        <v>141</v>
      </c>
      <c r="K155" s="15" t="s">
        <v>199</v>
      </c>
      <c r="L155" s="15" t="s">
        <v>202</v>
      </c>
      <c r="M155" s="15">
        <v>0.35799999999999998</v>
      </c>
      <c r="N155" s="15">
        <v>0.22600000000000001</v>
      </c>
      <c r="O155" s="15">
        <v>2E-3</v>
      </c>
      <c r="P155" s="15">
        <v>0.307</v>
      </c>
      <c r="Q155" s="15">
        <v>0.20399999999999999</v>
      </c>
      <c r="R155" s="15">
        <v>0.45300000000000001</v>
      </c>
      <c r="S155" s="15">
        <v>14.41</v>
      </c>
      <c r="U155" s="15">
        <v>395.827</v>
      </c>
      <c r="V155" s="15">
        <v>8400</v>
      </c>
    </row>
    <row r="156" spans="2:22" x14ac:dyDescent="0.25">
      <c r="B156" s="15" t="s">
        <v>122</v>
      </c>
      <c r="C156" s="15" t="s">
        <v>207</v>
      </c>
      <c r="D156" s="15" t="s">
        <v>233</v>
      </c>
      <c r="E156" s="15">
        <v>2022</v>
      </c>
      <c r="F156" s="15" t="s">
        <v>162</v>
      </c>
      <c r="G156" s="15" t="s">
        <v>133</v>
      </c>
      <c r="H156" s="15" t="s">
        <v>136</v>
      </c>
      <c r="I156" s="15" t="s">
        <v>139</v>
      </c>
      <c r="J156" s="15" t="s">
        <v>141</v>
      </c>
      <c r="K156" s="15" t="s">
        <v>199</v>
      </c>
      <c r="L156" s="15" t="s">
        <v>203</v>
      </c>
      <c r="M156" s="15">
        <v>0.32400000000000001</v>
      </c>
      <c r="N156" s="15">
        <v>0.21</v>
      </c>
      <c r="O156" s="15">
        <v>2E-3</v>
      </c>
      <c r="P156" s="15">
        <v>0.28199999999999997</v>
      </c>
      <c r="Q156" s="15">
        <v>0.183</v>
      </c>
      <c r="R156" s="15">
        <v>0.41</v>
      </c>
      <c r="S156" s="15">
        <v>19.190999999999999</v>
      </c>
      <c r="U156" s="15">
        <v>487.983</v>
      </c>
      <c r="V156" s="15">
        <v>8340</v>
      </c>
    </row>
    <row r="157" spans="2:22" x14ac:dyDescent="0.25">
      <c r="B157" s="15" t="s">
        <v>122</v>
      </c>
      <c r="C157" s="15" t="s">
        <v>207</v>
      </c>
      <c r="D157" s="15" t="s">
        <v>233</v>
      </c>
      <c r="E157" s="15">
        <v>2022</v>
      </c>
      <c r="F157" s="15" t="s">
        <v>162</v>
      </c>
      <c r="G157" s="15" t="s">
        <v>133</v>
      </c>
      <c r="H157" s="15" t="s">
        <v>136</v>
      </c>
      <c r="I157" s="15" t="s">
        <v>139</v>
      </c>
      <c r="J157" s="15" t="s">
        <v>141</v>
      </c>
      <c r="K157" s="15" t="s">
        <v>199</v>
      </c>
      <c r="L157" s="15" t="s">
        <v>204</v>
      </c>
      <c r="M157" s="15">
        <v>0.32100000000000001</v>
      </c>
      <c r="N157" s="15">
        <v>0.247</v>
      </c>
      <c r="O157" s="15">
        <v>3.0000000000000001E-3</v>
      </c>
      <c r="P157" s="15">
        <v>0.26300000000000001</v>
      </c>
      <c r="Q157" s="15">
        <v>0.16700000000000001</v>
      </c>
      <c r="R157" s="15">
        <v>0.40899999999999997</v>
      </c>
      <c r="S157" s="15">
        <v>24.89</v>
      </c>
      <c r="U157" s="15">
        <v>620.73400000000004</v>
      </c>
      <c r="V157" s="15">
        <v>8190</v>
      </c>
    </row>
    <row r="158" spans="2:22" x14ac:dyDescent="0.25">
      <c r="B158" s="15" t="s">
        <v>122</v>
      </c>
      <c r="C158" s="15" t="s">
        <v>207</v>
      </c>
      <c r="D158" s="15" t="s">
        <v>233</v>
      </c>
      <c r="E158" s="15">
        <v>2022</v>
      </c>
      <c r="F158" s="15" t="s">
        <v>162</v>
      </c>
      <c r="G158" s="15" t="s">
        <v>133</v>
      </c>
      <c r="H158" s="15" t="s">
        <v>136</v>
      </c>
      <c r="I158" s="15" t="s">
        <v>139</v>
      </c>
      <c r="J158" s="15" t="s">
        <v>141</v>
      </c>
      <c r="K158" s="15" t="s">
        <v>199</v>
      </c>
      <c r="L158" s="15" t="s">
        <v>205</v>
      </c>
      <c r="M158" s="15">
        <v>0.42399999999999999</v>
      </c>
      <c r="N158" s="15">
        <v>0.28100000000000003</v>
      </c>
      <c r="O158" s="15">
        <v>3.0000000000000001E-3</v>
      </c>
      <c r="P158" s="15">
        <v>0.35899999999999999</v>
      </c>
      <c r="Q158" s="15">
        <v>0.23200000000000001</v>
      </c>
      <c r="R158" s="15">
        <v>0.53900000000000003</v>
      </c>
      <c r="S158" s="15">
        <v>9.4580000000000002</v>
      </c>
      <c r="U158" s="15">
        <v>275.83100000000002</v>
      </c>
      <c r="V158" s="15">
        <v>8650</v>
      </c>
    </row>
    <row r="159" spans="2:22" x14ac:dyDescent="0.25">
      <c r="B159" s="15" t="s">
        <v>122</v>
      </c>
      <c r="C159" s="15" t="s">
        <v>207</v>
      </c>
      <c r="D159" s="15" t="s">
        <v>234</v>
      </c>
      <c r="E159" s="15">
        <v>2022</v>
      </c>
      <c r="F159" s="15" t="s">
        <v>162</v>
      </c>
      <c r="G159" s="15" t="s">
        <v>133</v>
      </c>
      <c r="H159" s="15" t="s">
        <v>136</v>
      </c>
      <c r="I159" s="15" t="s">
        <v>139</v>
      </c>
      <c r="J159" s="15" t="s">
        <v>141</v>
      </c>
      <c r="K159" s="15" t="s">
        <v>199</v>
      </c>
      <c r="L159" s="15" t="s">
        <v>200</v>
      </c>
      <c r="M159" s="15">
        <v>0.47099999999999997</v>
      </c>
      <c r="N159" s="15">
        <v>0.45</v>
      </c>
      <c r="O159" s="15">
        <v>6.0000000000000001E-3</v>
      </c>
      <c r="P159" s="15">
        <v>0.34899999999999998</v>
      </c>
      <c r="Q159" s="15">
        <v>0.19700000000000001</v>
      </c>
      <c r="R159" s="15">
        <v>0.59</v>
      </c>
      <c r="S159" s="15">
        <v>1.0189999999999999</v>
      </c>
      <c r="U159" s="15">
        <v>168.52</v>
      </c>
      <c r="V159" s="15">
        <v>6540</v>
      </c>
    </row>
    <row r="160" spans="2:22" x14ac:dyDescent="0.25">
      <c r="B160" s="15" t="s">
        <v>122</v>
      </c>
      <c r="C160" s="15" t="s">
        <v>207</v>
      </c>
      <c r="D160" s="15" t="s">
        <v>234</v>
      </c>
      <c r="E160" s="15">
        <v>2022</v>
      </c>
      <c r="F160" s="15" t="s">
        <v>162</v>
      </c>
      <c r="G160" s="15" t="s">
        <v>133</v>
      </c>
      <c r="H160" s="15" t="s">
        <v>136</v>
      </c>
      <c r="I160" s="15" t="s">
        <v>139</v>
      </c>
      <c r="J160" s="15" t="s">
        <v>141</v>
      </c>
      <c r="K160" s="15" t="s">
        <v>199</v>
      </c>
      <c r="L160" s="15" t="s">
        <v>201</v>
      </c>
      <c r="M160" s="15">
        <v>0.47399999999999998</v>
      </c>
      <c r="N160" s="15">
        <v>0.34499999999999997</v>
      </c>
      <c r="O160" s="15">
        <v>4.0000000000000001E-3</v>
      </c>
      <c r="P160" s="15">
        <v>0.39100000000000001</v>
      </c>
      <c r="Q160" s="15">
        <v>0.249</v>
      </c>
      <c r="R160" s="15">
        <v>0.60099999999999998</v>
      </c>
      <c r="S160" s="15">
        <v>5.4829999999999997</v>
      </c>
      <c r="U160" s="15">
        <v>244.68799999999999</v>
      </c>
      <c r="V160" s="15">
        <v>8600</v>
      </c>
    </row>
    <row r="161" spans="2:22" x14ac:dyDescent="0.25">
      <c r="B161" s="15" t="s">
        <v>122</v>
      </c>
      <c r="C161" s="15" t="s">
        <v>207</v>
      </c>
      <c r="D161" s="15" t="s">
        <v>234</v>
      </c>
      <c r="E161" s="15">
        <v>2022</v>
      </c>
      <c r="F161" s="15" t="s">
        <v>162</v>
      </c>
      <c r="G161" s="15" t="s">
        <v>133</v>
      </c>
      <c r="H161" s="15" t="s">
        <v>136</v>
      </c>
      <c r="I161" s="15" t="s">
        <v>139</v>
      </c>
      <c r="J161" s="15" t="s">
        <v>141</v>
      </c>
      <c r="K161" s="15" t="s">
        <v>199</v>
      </c>
      <c r="L161" s="15" t="s">
        <v>202</v>
      </c>
      <c r="M161" s="15">
        <v>0.36099999999999999</v>
      </c>
      <c r="N161" s="15">
        <v>0.22600000000000001</v>
      </c>
      <c r="O161" s="15">
        <v>2E-3</v>
      </c>
      <c r="P161" s="15">
        <v>0.311</v>
      </c>
      <c r="Q161" s="15">
        <v>0.20499999999999999</v>
      </c>
      <c r="R161" s="15">
        <v>0.46</v>
      </c>
      <c r="S161" s="15">
        <v>14.85</v>
      </c>
      <c r="U161" s="15">
        <v>417.42200000000003</v>
      </c>
      <c r="V161" s="15">
        <v>8400</v>
      </c>
    </row>
    <row r="162" spans="2:22" x14ac:dyDescent="0.25">
      <c r="B162" s="15" t="s">
        <v>122</v>
      </c>
      <c r="C162" s="15" t="s">
        <v>207</v>
      </c>
      <c r="D162" s="15" t="s">
        <v>234</v>
      </c>
      <c r="E162" s="15">
        <v>2022</v>
      </c>
      <c r="F162" s="15" t="s">
        <v>162</v>
      </c>
      <c r="G162" s="15" t="s">
        <v>133</v>
      </c>
      <c r="H162" s="15" t="s">
        <v>136</v>
      </c>
      <c r="I162" s="15" t="s">
        <v>139</v>
      </c>
      <c r="J162" s="15" t="s">
        <v>141</v>
      </c>
      <c r="K162" s="15" t="s">
        <v>199</v>
      </c>
      <c r="L162" s="15" t="s">
        <v>203</v>
      </c>
      <c r="M162" s="15">
        <v>0.32500000000000001</v>
      </c>
      <c r="N162" s="15">
        <v>0.20799999999999999</v>
      </c>
      <c r="O162" s="15">
        <v>2E-3</v>
      </c>
      <c r="P162" s="15">
        <v>0.28199999999999997</v>
      </c>
      <c r="Q162" s="15">
        <v>0.184</v>
      </c>
      <c r="R162" s="15">
        <v>0.41299999999999998</v>
      </c>
      <c r="S162" s="15">
        <v>19.754000000000001</v>
      </c>
      <c r="U162" s="15">
        <v>520.02099999999996</v>
      </c>
      <c r="V162" s="15">
        <v>8340</v>
      </c>
    </row>
    <row r="163" spans="2:22" x14ac:dyDescent="0.25">
      <c r="B163" s="15" t="s">
        <v>122</v>
      </c>
      <c r="C163" s="15" t="s">
        <v>207</v>
      </c>
      <c r="D163" s="15" t="s">
        <v>234</v>
      </c>
      <c r="E163" s="15">
        <v>2022</v>
      </c>
      <c r="F163" s="15" t="s">
        <v>162</v>
      </c>
      <c r="G163" s="15" t="s">
        <v>133</v>
      </c>
      <c r="H163" s="15" t="s">
        <v>136</v>
      </c>
      <c r="I163" s="15" t="s">
        <v>139</v>
      </c>
      <c r="J163" s="15" t="s">
        <v>141</v>
      </c>
      <c r="K163" s="15" t="s">
        <v>199</v>
      </c>
      <c r="L163" s="15" t="s">
        <v>204</v>
      </c>
      <c r="M163" s="15">
        <v>0.32300000000000001</v>
      </c>
      <c r="N163" s="15">
        <v>0.24199999999999999</v>
      </c>
      <c r="O163" s="15">
        <v>3.0000000000000001E-3</v>
      </c>
      <c r="P163" s="15">
        <v>0.26900000000000002</v>
      </c>
      <c r="Q163" s="15">
        <v>0.16900000000000001</v>
      </c>
      <c r="R163" s="15">
        <v>0.41299999999999998</v>
      </c>
      <c r="S163" s="15">
        <v>25.69</v>
      </c>
      <c r="U163" s="15">
        <v>664.55899999999997</v>
      </c>
      <c r="V163" s="15">
        <v>8190</v>
      </c>
    </row>
    <row r="164" spans="2:22" x14ac:dyDescent="0.25">
      <c r="B164" s="15" t="s">
        <v>122</v>
      </c>
      <c r="C164" s="15" t="s">
        <v>207</v>
      </c>
      <c r="D164" s="15" t="s">
        <v>234</v>
      </c>
      <c r="E164" s="15">
        <v>2022</v>
      </c>
      <c r="F164" s="15" t="s">
        <v>162</v>
      </c>
      <c r="G164" s="15" t="s">
        <v>133</v>
      </c>
      <c r="H164" s="15" t="s">
        <v>136</v>
      </c>
      <c r="I164" s="15" t="s">
        <v>139</v>
      </c>
      <c r="J164" s="15" t="s">
        <v>141</v>
      </c>
      <c r="K164" s="15" t="s">
        <v>199</v>
      </c>
      <c r="L164" s="15" t="s">
        <v>205</v>
      </c>
      <c r="M164" s="15">
        <v>0.42899999999999999</v>
      </c>
      <c r="N164" s="15">
        <v>0.28299999999999997</v>
      </c>
      <c r="O164" s="15">
        <v>3.0000000000000001E-3</v>
      </c>
      <c r="P164" s="15">
        <v>0.36399999999999999</v>
      </c>
      <c r="Q164" s="15">
        <v>0.23799999999999999</v>
      </c>
      <c r="R164" s="15">
        <v>0.54400000000000004</v>
      </c>
      <c r="S164" s="15">
        <v>9.8279999999999994</v>
      </c>
      <c r="U164" s="15">
        <v>282.30900000000003</v>
      </c>
      <c r="V164" s="15">
        <v>8650</v>
      </c>
    </row>
    <row r="165" spans="2:22" x14ac:dyDescent="0.25">
      <c r="B165" s="15" t="s">
        <v>122</v>
      </c>
      <c r="C165" s="15" t="s">
        <v>207</v>
      </c>
      <c r="D165" s="15" t="s">
        <v>235</v>
      </c>
      <c r="E165" s="15">
        <v>2022</v>
      </c>
      <c r="F165" s="15" t="s">
        <v>162</v>
      </c>
      <c r="G165" s="15" t="s">
        <v>133</v>
      </c>
      <c r="H165" s="15" t="s">
        <v>136</v>
      </c>
      <c r="I165" s="15" t="s">
        <v>139</v>
      </c>
      <c r="J165" s="15" t="s">
        <v>141</v>
      </c>
      <c r="K165" s="15" t="s">
        <v>199</v>
      </c>
      <c r="L165" s="15" t="s">
        <v>200</v>
      </c>
      <c r="M165" s="15">
        <v>0.46700000000000003</v>
      </c>
      <c r="N165" s="15">
        <v>0.44400000000000001</v>
      </c>
      <c r="O165" s="15">
        <v>5.0000000000000001E-3</v>
      </c>
      <c r="P165" s="15">
        <v>0.34799999999999998</v>
      </c>
      <c r="Q165" s="15">
        <v>0.19900000000000001</v>
      </c>
      <c r="R165" s="15">
        <v>0.57999999999999996</v>
      </c>
      <c r="S165" s="15">
        <v>1.0189999999999999</v>
      </c>
      <c r="U165" s="15">
        <v>168.52199999999999</v>
      </c>
      <c r="V165" s="15">
        <v>6540</v>
      </c>
    </row>
    <row r="166" spans="2:22" x14ac:dyDescent="0.25">
      <c r="B166" s="15" t="s">
        <v>122</v>
      </c>
      <c r="C166" s="15" t="s">
        <v>207</v>
      </c>
      <c r="D166" s="15" t="s">
        <v>235</v>
      </c>
      <c r="E166" s="15">
        <v>2022</v>
      </c>
      <c r="F166" s="15" t="s">
        <v>162</v>
      </c>
      <c r="G166" s="15" t="s">
        <v>133</v>
      </c>
      <c r="H166" s="15" t="s">
        <v>136</v>
      </c>
      <c r="I166" s="15" t="s">
        <v>139</v>
      </c>
      <c r="J166" s="15" t="s">
        <v>141</v>
      </c>
      <c r="K166" s="15" t="s">
        <v>199</v>
      </c>
      <c r="L166" s="15" t="s">
        <v>201</v>
      </c>
      <c r="M166" s="15">
        <v>0.46600000000000003</v>
      </c>
      <c r="N166" s="15">
        <v>0.34</v>
      </c>
      <c r="O166" s="15">
        <v>4.0000000000000001E-3</v>
      </c>
      <c r="P166" s="15">
        <v>0.38400000000000001</v>
      </c>
      <c r="Q166" s="15">
        <v>0.245</v>
      </c>
      <c r="R166" s="15">
        <v>0.58699999999999997</v>
      </c>
      <c r="S166" s="15">
        <v>5.4829999999999997</v>
      </c>
      <c r="U166" s="15">
        <v>244.68600000000001</v>
      </c>
      <c r="V166" s="15">
        <v>8600</v>
      </c>
    </row>
    <row r="167" spans="2:22" x14ac:dyDescent="0.25">
      <c r="B167" s="15" t="s">
        <v>122</v>
      </c>
      <c r="C167" s="15" t="s">
        <v>207</v>
      </c>
      <c r="D167" s="15" t="s">
        <v>235</v>
      </c>
      <c r="E167" s="15">
        <v>2022</v>
      </c>
      <c r="F167" s="15" t="s">
        <v>162</v>
      </c>
      <c r="G167" s="15" t="s">
        <v>133</v>
      </c>
      <c r="H167" s="15" t="s">
        <v>136</v>
      </c>
      <c r="I167" s="15" t="s">
        <v>139</v>
      </c>
      <c r="J167" s="15" t="s">
        <v>141</v>
      </c>
      <c r="K167" s="15" t="s">
        <v>199</v>
      </c>
      <c r="L167" s="15" t="s">
        <v>202</v>
      </c>
      <c r="M167" s="15">
        <v>0.35299999999999998</v>
      </c>
      <c r="N167" s="15">
        <v>0.223</v>
      </c>
      <c r="O167" s="15">
        <v>2E-3</v>
      </c>
      <c r="P167" s="15">
        <v>0.30499999999999999</v>
      </c>
      <c r="Q167" s="15">
        <v>0.20200000000000001</v>
      </c>
      <c r="R167" s="15">
        <v>0.45100000000000001</v>
      </c>
      <c r="S167" s="15">
        <v>14.85</v>
      </c>
      <c r="U167" s="15">
        <v>417.42099999999999</v>
      </c>
      <c r="V167" s="15">
        <v>8400</v>
      </c>
    </row>
    <row r="168" spans="2:22" x14ac:dyDescent="0.25">
      <c r="B168" s="15" t="s">
        <v>122</v>
      </c>
      <c r="C168" s="15" t="s">
        <v>207</v>
      </c>
      <c r="D168" s="15" t="s">
        <v>235</v>
      </c>
      <c r="E168" s="15">
        <v>2022</v>
      </c>
      <c r="F168" s="15" t="s">
        <v>162</v>
      </c>
      <c r="G168" s="15" t="s">
        <v>133</v>
      </c>
      <c r="H168" s="15" t="s">
        <v>136</v>
      </c>
      <c r="I168" s="15" t="s">
        <v>139</v>
      </c>
      <c r="J168" s="15" t="s">
        <v>141</v>
      </c>
      <c r="K168" s="15" t="s">
        <v>199</v>
      </c>
      <c r="L168" s="15" t="s">
        <v>203</v>
      </c>
      <c r="M168" s="15">
        <v>0.318</v>
      </c>
      <c r="N168" s="15">
        <v>0.20300000000000001</v>
      </c>
      <c r="O168" s="15">
        <v>2E-3</v>
      </c>
      <c r="P168" s="15">
        <v>0.27500000000000002</v>
      </c>
      <c r="Q168" s="15">
        <v>0.183</v>
      </c>
      <c r="R168" s="15">
        <v>0.40400000000000003</v>
      </c>
      <c r="S168" s="15">
        <v>19.754000000000001</v>
      </c>
      <c r="U168" s="15">
        <v>520.01900000000001</v>
      </c>
      <c r="V168" s="15">
        <v>8340</v>
      </c>
    </row>
    <row r="169" spans="2:22" x14ac:dyDescent="0.25">
      <c r="B169" s="15" t="s">
        <v>122</v>
      </c>
      <c r="C169" s="15" t="s">
        <v>207</v>
      </c>
      <c r="D169" s="15" t="s">
        <v>235</v>
      </c>
      <c r="E169" s="15">
        <v>2022</v>
      </c>
      <c r="F169" s="15" t="s">
        <v>162</v>
      </c>
      <c r="G169" s="15" t="s">
        <v>133</v>
      </c>
      <c r="H169" s="15" t="s">
        <v>136</v>
      </c>
      <c r="I169" s="15" t="s">
        <v>139</v>
      </c>
      <c r="J169" s="15" t="s">
        <v>141</v>
      </c>
      <c r="K169" s="15" t="s">
        <v>199</v>
      </c>
      <c r="L169" s="15" t="s">
        <v>204</v>
      </c>
      <c r="M169" s="15">
        <v>0.317</v>
      </c>
      <c r="N169" s="15">
        <v>0.24299999999999999</v>
      </c>
      <c r="O169" s="15">
        <v>3.0000000000000001E-3</v>
      </c>
      <c r="P169" s="15">
        <v>0.26300000000000001</v>
      </c>
      <c r="Q169" s="15">
        <v>0.16900000000000001</v>
      </c>
      <c r="R169" s="15">
        <v>0.39800000000000002</v>
      </c>
      <c r="S169" s="15">
        <v>25.69</v>
      </c>
      <c r="U169" s="15">
        <v>664.52599999999995</v>
      </c>
      <c r="V169" s="15">
        <v>8190</v>
      </c>
    </row>
    <row r="170" spans="2:22" x14ac:dyDescent="0.25">
      <c r="B170" s="15" t="s">
        <v>122</v>
      </c>
      <c r="C170" s="15" t="s">
        <v>207</v>
      </c>
      <c r="D170" s="15" t="s">
        <v>235</v>
      </c>
      <c r="E170" s="15">
        <v>2022</v>
      </c>
      <c r="F170" s="15" t="s">
        <v>162</v>
      </c>
      <c r="G170" s="15" t="s">
        <v>133</v>
      </c>
      <c r="H170" s="15" t="s">
        <v>136</v>
      </c>
      <c r="I170" s="15" t="s">
        <v>139</v>
      </c>
      <c r="J170" s="15" t="s">
        <v>141</v>
      </c>
      <c r="K170" s="15" t="s">
        <v>199</v>
      </c>
      <c r="L170" s="15" t="s">
        <v>205</v>
      </c>
      <c r="M170" s="15">
        <v>0.42</v>
      </c>
      <c r="N170" s="15">
        <v>0.28000000000000003</v>
      </c>
      <c r="O170" s="15">
        <v>3.0000000000000001E-3</v>
      </c>
      <c r="P170" s="15">
        <v>0.35599999999999998</v>
      </c>
      <c r="Q170" s="15">
        <v>0.23200000000000001</v>
      </c>
      <c r="R170" s="15">
        <v>0.53200000000000003</v>
      </c>
      <c r="S170" s="15">
        <v>9.8279999999999994</v>
      </c>
      <c r="U170" s="15">
        <v>282.30799999999999</v>
      </c>
      <c r="V170" s="15">
        <v>8650</v>
      </c>
    </row>
    <row r="171" spans="2:22" x14ac:dyDescent="0.25">
      <c r="B171" s="15" t="s">
        <v>122</v>
      </c>
      <c r="C171" s="15" t="s">
        <v>207</v>
      </c>
      <c r="D171" s="15" t="s">
        <v>236</v>
      </c>
      <c r="E171" s="15">
        <v>2022</v>
      </c>
      <c r="F171" s="15" t="s">
        <v>162</v>
      </c>
      <c r="G171" s="15" t="s">
        <v>133</v>
      </c>
      <c r="H171" s="15" t="s">
        <v>136</v>
      </c>
      <c r="I171" s="15" t="s">
        <v>139</v>
      </c>
      <c r="J171" s="15" t="s">
        <v>141</v>
      </c>
      <c r="K171" s="15" t="s">
        <v>199</v>
      </c>
      <c r="L171" s="15" t="s">
        <v>200</v>
      </c>
      <c r="M171" s="15">
        <v>0.45200000000000001</v>
      </c>
      <c r="N171" s="15">
        <v>0.44</v>
      </c>
      <c r="O171" s="15">
        <v>5.0000000000000001E-3</v>
      </c>
      <c r="P171" s="15">
        <v>0.33400000000000002</v>
      </c>
      <c r="Q171" s="15">
        <v>0.191</v>
      </c>
      <c r="R171" s="15">
        <v>0.56200000000000006</v>
      </c>
      <c r="S171" s="15">
        <v>1.2190000000000001</v>
      </c>
      <c r="U171" s="15">
        <v>135.333</v>
      </c>
      <c r="V171" s="15">
        <v>6540</v>
      </c>
    </row>
    <row r="172" spans="2:22" x14ac:dyDescent="0.25">
      <c r="B172" s="15" t="s">
        <v>122</v>
      </c>
      <c r="C172" s="15" t="s">
        <v>207</v>
      </c>
      <c r="D172" s="15" t="s">
        <v>236</v>
      </c>
      <c r="E172" s="15">
        <v>2022</v>
      </c>
      <c r="F172" s="15" t="s">
        <v>162</v>
      </c>
      <c r="G172" s="15" t="s">
        <v>133</v>
      </c>
      <c r="H172" s="15" t="s">
        <v>136</v>
      </c>
      <c r="I172" s="15" t="s">
        <v>139</v>
      </c>
      <c r="J172" s="15" t="s">
        <v>141</v>
      </c>
      <c r="K172" s="15" t="s">
        <v>199</v>
      </c>
      <c r="L172" s="15" t="s">
        <v>201</v>
      </c>
      <c r="M172" s="15">
        <v>0.44900000000000001</v>
      </c>
      <c r="N172" s="15">
        <v>0.33300000000000002</v>
      </c>
      <c r="O172" s="15">
        <v>4.0000000000000001E-3</v>
      </c>
      <c r="P172" s="15">
        <v>0.36699999999999999</v>
      </c>
      <c r="Q172" s="15">
        <v>0.23400000000000001</v>
      </c>
      <c r="R172" s="15">
        <v>0.56899999999999995</v>
      </c>
      <c r="S172" s="15">
        <v>5.7320000000000002</v>
      </c>
      <c r="U172" s="15">
        <v>222.40299999999999</v>
      </c>
      <c r="V172" s="15">
        <v>8600</v>
      </c>
    </row>
    <row r="173" spans="2:22" x14ac:dyDescent="0.25">
      <c r="B173" s="15" t="s">
        <v>122</v>
      </c>
      <c r="C173" s="15" t="s">
        <v>207</v>
      </c>
      <c r="D173" s="15" t="s">
        <v>236</v>
      </c>
      <c r="E173" s="15">
        <v>2022</v>
      </c>
      <c r="F173" s="15" t="s">
        <v>162</v>
      </c>
      <c r="G173" s="15" t="s">
        <v>133</v>
      </c>
      <c r="H173" s="15" t="s">
        <v>136</v>
      </c>
      <c r="I173" s="15" t="s">
        <v>139</v>
      </c>
      <c r="J173" s="15" t="s">
        <v>141</v>
      </c>
      <c r="K173" s="15" t="s">
        <v>199</v>
      </c>
      <c r="L173" s="15" t="s">
        <v>202</v>
      </c>
      <c r="M173" s="15">
        <v>0.33800000000000002</v>
      </c>
      <c r="N173" s="15">
        <v>0.218</v>
      </c>
      <c r="O173" s="15">
        <v>2E-3</v>
      </c>
      <c r="P173" s="15">
        <v>0.28999999999999998</v>
      </c>
      <c r="Q173" s="15">
        <v>0.19</v>
      </c>
      <c r="R173" s="15">
        <v>0.43</v>
      </c>
      <c r="S173" s="15">
        <v>15.156000000000001</v>
      </c>
      <c r="U173" s="15">
        <v>410.06200000000001</v>
      </c>
      <c r="V173" s="15">
        <v>8400</v>
      </c>
    </row>
    <row r="174" spans="2:22" x14ac:dyDescent="0.25">
      <c r="B174" s="15" t="s">
        <v>122</v>
      </c>
      <c r="C174" s="15" t="s">
        <v>207</v>
      </c>
      <c r="D174" s="15" t="s">
        <v>236</v>
      </c>
      <c r="E174" s="15">
        <v>2022</v>
      </c>
      <c r="F174" s="15" t="s">
        <v>162</v>
      </c>
      <c r="G174" s="15" t="s">
        <v>133</v>
      </c>
      <c r="H174" s="15" t="s">
        <v>136</v>
      </c>
      <c r="I174" s="15" t="s">
        <v>139</v>
      </c>
      <c r="J174" s="15" t="s">
        <v>141</v>
      </c>
      <c r="K174" s="15" t="s">
        <v>199</v>
      </c>
      <c r="L174" s="15" t="s">
        <v>203</v>
      </c>
      <c r="M174" s="15">
        <v>0.30499999999999999</v>
      </c>
      <c r="N174" s="15">
        <v>0.19900000000000001</v>
      </c>
      <c r="O174" s="15">
        <v>2E-3</v>
      </c>
      <c r="P174" s="15">
        <v>0.26100000000000001</v>
      </c>
      <c r="Q174" s="15">
        <v>0.17599999999999999</v>
      </c>
      <c r="R174" s="15">
        <v>0.38300000000000001</v>
      </c>
      <c r="S174" s="15">
        <v>20.161000000000001</v>
      </c>
      <c r="U174" s="15">
        <v>521.41099999999994</v>
      </c>
      <c r="V174" s="15">
        <v>8340</v>
      </c>
    </row>
    <row r="175" spans="2:22" x14ac:dyDescent="0.25">
      <c r="B175" s="15" t="s">
        <v>122</v>
      </c>
      <c r="C175" s="15" t="s">
        <v>207</v>
      </c>
      <c r="D175" s="15" t="s">
        <v>236</v>
      </c>
      <c r="E175" s="15">
        <v>2022</v>
      </c>
      <c r="F175" s="15" t="s">
        <v>162</v>
      </c>
      <c r="G175" s="15" t="s">
        <v>133</v>
      </c>
      <c r="H175" s="15" t="s">
        <v>136</v>
      </c>
      <c r="I175" s="15" t="s">
        <v>139</v>
      </c>
      <c r="J175" s="15" t="s">
        <v>141</v>
      </c>
      <c r="K175" s="15" t="s">
        <v>199</v>
      </c>
      <c r="L175" s="15" t="s">
        <v>204</v>
      </c>
      <c r="M175" s="15">
        <v>0.308</v>
      </c>
      <c r="N175" s="15">
        <v>0.24199999999999999</v>
      </c>
      <c r="O175" s="15">
        <v>3.0000000000000001E-3</v>
      </c>
      <c r="P175" s="15">
        <v>0.252</v>
      </c>
      <c r="Q175" s="15">
        <v>0.161</v>
      </c>
      <c r="R175" s="15">
        <v>0.38800000000000001</v>
      </c>
      <c r="S175" s="15">
        <v>26.254999999999999</v>
      </c>
      <c r="U175" s="15">
        <v>675.3</v>
      </c>
      <c r="V175" s="15">
        <v>8190</v>
      </c>
    </row>
    <row r="176" spans="2:22" x14ac:dyDescent="0.25">
      <c r="B176" s="15" t="s">
        <v>122</v>
      </c>
      <c r="C176" s="15" t="s">
        <v>207</v>
      </c>
      <c r="D176" s="15" t="s">
        <v>236</v>
      </c>
      <c r="E176" s="15">
        <v>2022</v>
      </c>
      <c r="F176" s="15" t="s">
        <v>162</v>
      </c>
      <c r="G176" s="15" t="s">
        <v>133</v>
      </c>
      <c r="H176" s="15" t="s">
        <v>136</v>
      </c>
      <c r="I176" s="15" t="s">
        <v>139</v>
      </c>
      <c r="J176" s="15" t="s">
        <v>141</v>
      </c>
      <c r="K176" s="15" t="s">
        <v>199</v>
      </c>
      <c r="L176" s="15" t="s">
        <v>205</v>
      </c>
      <c r="M176" s="15">
        <v>0.40400000000000003</v>
      </c>
      <c r="N176" s="15">
        <v>0.27300000000000002</v>
      </c>
      <c r="O176" s="15">
        <v>3.0000000000000001E-3</v>
      </c>
      <c r="P176" s="15">
        <v>0.34200000000000003</v>
      </c>
      <c r="Q176" s="15">
        <v>0.22</v>
      </c>
      <c r="R176" s="15">
        <v>0.51</v>
      </c>
      <c r="S176" s="15">
        <v>10</v>
      </c>
      <c r="U176" s="15">
        <v>260.64499999999998</v>
      </c>
      <c r="V176" s="15">
        <v>8650</v>
      </c>
    </row>
    <row r="177" spans="2:22" x14ac:dyDescent="0.25">
      <c r="B177" s="15" t="s">
        <v>122</v>
      </c>
      <c r="C177" s="15" t="s">
        <v>207</v>
      </c>
      <c r="D177" s="15" t="s">
        <v>237</v>
      </c>
      <c r="E177" s="15">
        <v>2022</v>
      </c>
      <c r="F177" s="15" t="s">
        <v>162</v>
      </c>
      <c r="G177" s="15" t="s">
        <v>133</v>
      </c>
      <c r="H177" s="15" t="s">
        <v>136</v>
      </c>
      <c r="I177" s="15" t="s">
        <v>139</v>
      </c>
      <c r="J177" s="15" t="s">
        <v>141</v>
      </c>
      <c r="K177" s="15" t="s">
        <v>199</v>
      </c>
      <c r="L177" s="15" t="s">
        <v>200</v>
      </c>
      <c r="M177" s="15">
        <v>0.44800000000000001</v>
      </c>
      <c r="N177" s="15">
        <v>0.442</v>
      </c>
      <c r="O177" s="15">
        <v>5.0000000000000001E-3</v>
      </c>
      <c r="P177" s="15">
        <v>0.32400000000000001</v>
      </c>
      <c r="Q177" s="15">
        <v>0.185</v>
      </c>
      <c r="R177" s="15">
        <v>0.55400000000000005</v>
      </c>
      <c r="S177" s="15">
        <v>1.2190000000000001</v>
      </c>
      <c r="U177" s="15">
        <v>135.33199999999999</v>
      </c>
      <c r="V177" s="15">
        <v>6540</v>
      </c>
    </row>
    <row r="178" spans="2:22" x14ac:dyDescent="0.25">
      <c r="B178" s="15" t="s">
        <v>122</v>
      </c>
      <c r="C178" s="15" t="s">
        <v>207</v>
      </c>
      <c r="D178" s="15" t="s">
        <v>237</v>
      </c>
      <c r="E178" s="15">
        <v>2022</v>
      </c>
      <c r="F178" s="15" t="s">
        <v>162</v>
      </c>
      <c r="G178" s="15" t="s">
        <v>133</v>
      </c>
      <c r="H178" s="15" t="s">
        <v>136</v>
      </c>
      <c r="I178" s="15" t="s">
        <v>139</v>
      </c>
      <c r="J178" s="15" t="s">
        <v>141</v>
      </c>
      <c r="K178" s="15" t="s">
        <v>199</v>
      </c>
      <c r="L178" s="15" t="s">
        <v>201</v>
      </c>
      <c r="M178" s="15">
        <v>0.438</v>
      </c>
      <c r="N178" s="15">
        <v>0.32700000000000001</v>
      </c>
      <c r="O178" s="15">
        <v>4.0000000000000001E-3</v>
      </c>
      <c r="P178" s="15">
        <v>0.35599999999999998</v>
      </c>
      <c r="Q178" s="15">
        <v>0.22600000000000001</v>
      </c>
      <c r="R178" s="15">
        <v>0.55200000000000005</v>
      </c>
      <c r="S178" s="15">
        <v>5.7320000000000002</v>
      </c>
      <c r="U178" s="15">
        <v>222.40199999999999</v>
      </c>
      <c r="V178" s="15">
        <v>8600</v>
      </c>
    </row>
    <row r="179" spans="2:22" x14ac:dyDescent="0.25">
      <c r="B179" s="15" t="s">
        <v>122</v>
      </c>
      <c r="C179" s="15" t="s">
        <v>207</v>
      </c>
      <c r="D179" s="15" t="s">
        <v>237</v>
      </c>
      <c r="E179" s="15">
        <v>2022</v>
      </c>
      <c r="F179" s="15" t="s">
        <v>162</v>
      </c>
      <c r="G179" s="15" t="s">
        <v>133</v>
      </c>
      <c r="H179" s="15" t="s">
        <v>136</v>
      </c>
      <c r="I179" s="15" t="s">
        <v>139</v>
      </c>
      <c r="J179" s="15" t="s">
        <v>141</v>
      </c>
      <c r="K179" s="15" t="s">
        <v>199</v>
      </c>
      <c r="L179" s="15" t="s">
        <v>202</v>
      </c>
      <c r="M179" s="15">
        <v>0.32800000000000001</v>
      </c>
      <c r="N179" s="15">
        <v>0.21299999999999999</v>
      </c>
      <c r="O179" s="15">
        <v>2E-3</v>
      </c>
      <c r="P179" s="15">
        <v>0.28100000000000003</v>
      </c>
      <c r="Q179" s="15">
        <v>0.184</v>
      </c>
      <c r="R179" s="15">
        <v>0.41399999999999998</v>
      </c>
      <c r="S179" s="15">
        <v>15.156000000000001</v>
      </c>
      <c r="U179" s="15">
        <v>410.065</v>
      </c>
      <c r="V179" s="15">
        <v>8400</v>
      </c>
    </row>
    <row r="180" spans="2:22" x14ac:dyDescent="0.25">
      <c r="B180" s="15" t="s">
        <v>122</v>
      </c>
      <c r="C180" s="15" t="s">
        <v>207</v>
      </c>
      <c r="D180" s="15" t="s">
        <v>237</v>
      </c>
      <c r="E180" s="15">
        <v>2022</v>
      </c>
      <c r="F180" s="15" t="s">
        <v>162</v>
      </c>
      <c r="G180" s="15" t="s">
        <v>133</v>
      </c>
      <c r="H180" s="15" t="s">
        <v>136</v>
      </c>
      <c r="I180" s="15" t="s">
        <v>139</v>
      </c>
      <c r="J180" s="15" t="s">
        <v>141</v>
      </c>
      <c r="K180" s="15" t="s">
        <v>199</v>
      </c>
      <c r="L180" s="15" t="s">
        <v>203</v>
      </c>
      <c r="M180" s="15">
        <v>0.29599999999999999</v>
      </c>
      <c r="N180" s="15">
        <v>0.19700000000000001</v>
      </c>
      <c r="O180" s="15">
        <v>2E-3</v>
      </c>
      <c r="P180" s="15">
        <v>0.254</v>
      </c>
      <c r="Q180" s="15">
        <v>0.16900000000000001</v>
      </c>
      <c r="R180" s="15">
        <v>0.373</v>
      </c>
      <c r="S180" s="15">
        <v>20.161000000000001</v>
      </c>
      <c r="U180" s="15">
        <v>521.41099999999994</v>
      </c>
      <c r="V180" s="15">
        <v>8340</v>
      </c>
    </row>
    <row r="181" spans="2:22" x14ac:dyDescent="0.25">
      <c r="B181" s="15" t="s">
        <v>122</v>
      </c>
      <c r="C181" s="15" t="s">
        <v>207</v>
      </c>
      <c r="D181" s="15" t="s">
        <v>237</v>
      </c>
      <c r="E181" s="15">
        <v>2022</v>
      </c>
      <c r="F181" s="15" t="s">
        <v>162</v>
      </c>
      <c r="G181" s="15" t="s">
        <v>133</v>
      </c>
      <c r="H181" s="15" t="s">
        <v>136</v>
      </c>
      <c r="I181" s="15" t="s">
        <v>139</v>
      </c>
      <c r="J181" s="15" t="s">
        <v>141</v>
      </c>
      <c r="K181" s="15" t="s">
        <v>199</v>
      </c>
      <c r="L181" s="15" t="s">
        <v>204</v>
      </c>
      <c r="M181" s="15">
        <v>0.29899999999999999</v>
      </c>
      <c r="N181" s="15">
        <v>0.23499999999999999</v>
      </c>
      <c r="O181" s="15">
        <v>3.0000000000000001E-3</v>
      </c>
      <c r="P181" s="15">
        <v>0.246</v>
      </c>
      <c r="Q181" s="15">
        <v>0.158</v>
      </c>
      <c r="R181" s="15">
        <v>0.375</v>
      </c>
      <c r="S181" s="15">
        <v>26.254999999999999</v>
      </c>
      <c r="U181" s="15">
        <v>675.32299999999998</v>
      </c>
      <c r="V181" s="15">
        <v>8190</v>
      </c>
    </row>
    <row r="182" spans="2:22" x14ac:dyDescent="0.25">
      <c r="B182" s="15" t="s">
        <v>122</v>
      </c>
      <c r="C182" s="15" t="s">
        <v>207</v>
      </c>
      <c r="D182" s="15" t="s">
        <v>237</v>
      </c>
      <c r="E182" s="15">
        <v>2022</v>
      </c>
      <c r="F182" s="15" t="s">
        <v>162</v>
      </c>
      <c r="G182" s="15" t="s">
        <v>133</v>
      </c>
      <c r="H182" s="15" t="s">
        <v>136</v>
      </c>
      <c r="I182" s="15" t="s">
        <v>139</v>
      </c>
      <c r="J182" s="15" t="s">
        <v>141</v>
      </c>
      <c r="K182" s="15" t="s">
        <v>199</v>
      </c>
      <c r="L182" s="15" t="s">
        <v>205</v>
      </c>
      <c r="M182" s="15">
        <v>0.39300000000000002</v>
      </c>
      <c r="N182" s="15">
        <v>0.26800000000000002</v>
      </c>
      <c r="O182" s="15">
        <v>3.0000000000000001E-3</v>
      </c>
      <c r="P182" s="15">
        <v>0.33300000000000002</v>
      </c>
      <c r="Q182" s="15">
        <v>0.214</v>
      </c>
      <c r="R182" s="15">
        <v>0.496</v>
      </c>
      <c r="S182" s="15">
        <v>10</v>
      </c>
      <c r="U182" s="15">
        <v>260.64800000000002</v>
      </c>
      <c r="V182" s="15">
        <v>8650</v>
      </c>
    </row>
    <row r="183" spans="2:22" x14ac:dyDescent="0.25">
      <c r="B183" s="15" t="s">
        <v>122</v>
      </c>
      <c r="C183" s="15" t="s">
        <v>207</v>
      </c>
      <c r="D183" s="15" t="s">
        <v>238</v>
      </c>
      <c r="E183" s="15">
        <v>2022</v>
      </c>
      <c r="F183" s="15" t="s">
        <v>162</v>
      </c>
      <c r="G183" s="15" t="s">
        <v>133</v>
      </c>
      <c r="H183" s="15" t="s">
        <v>136</v>
      </c>
      <c r="I183" s="15" t="s">
        <v>139</v>
      </c>
      <c r="J183" s="15" t="s">
        <v>141</v>
      </c>
      <c r="K183" s="15" t="s">
        <v>199</v>
      </c>
      <c r="L183" s="15" t="s">
        <v>200</v>
      </c>
      <c r="M183" s="15">
        <v>0.44500000000000001</v>
      </c>
      <c r="N183" s="15">
        <v>0.42599999999999999</v>
      </c>
      <c r="O183" s="15">
        <v>5.0000000000000001E-3</v>
      </c>
      <c r="P183" s="15">
        <v>0.32100000000000001</v>
      </c>
      <c r="Q183" s="15">
        <v>0.19</v>
      </c>
      <c r="R183" s="15">
        <v>0.55200000000000005</v>
      </c>
      <c r="S183" s="15">
        <v>0.87</v>
      </c>
      <c r="U183" s="15">
        <v>76.403999999999996</v>
      </c>
      <c r="V183" s="15">
        <v>6540</v>
      </c>
    </row>
    <row r="184" spans="2:22" x14ac:dyDescent="0.25">
      <c r="B184" s="15" t="s">
        <v>122</v>
      </c>
      <c r="C184" s="15" t="s">
        <v>207</v>
      </c>
      <c r="D184" s="15" t="s">
        <v>238</v>
      </c>
      <c r="E184" s="15">
        <v>2022</v>
      </c>
      <c r="F184" s="15" t="s">
        <v>162</v>
      </c>
      <c r="G184" s="15" t="s">
        <v>133</v>
      </c>
      <c r="H184" s="15" t="s">
        <v>136</v>
      </c>
      <c r="I184" s="15" t="s">
        <v>139</v>
      </c>
      <c r="J184" s="15" t="s">
        <v>141</v>
      </c>
      <c r="K184" s="15" t="s">
        <v>199</v>
      </c>
      <c r="L184" s="15" t="s">
        <v>201</v>
      </c>
      <c r="M184" s="15">
        <v>0.436</v>
      </c>
      <c r="N184" s="15">
        <v>0.32400000000000001</v>
      </c>
      <c r="O184" s="15">
        <v>3.0000000000000001E-3</v>
      </c>
      <c r="P184" s="15">
        <v>0.35499999999999998</v>
      </c>
      <c r="Q184" s="15">
        <v>0.22600000000000001</v>
      </c>
      <c r="R184" s="15">
        <v>0.54900000000000004</v>
      </c>
      <c r="S184" s="15">
        <v>5.6929999999999996</v>
      </c>
      <c r="U184" s="15">
        <v>172.34</v>
      </c>
      <c r="V184" s="15">
        <v>8600</v>
      </c>
    </row>
    <row r="185" spans="2:22" x14ac:dyDescent="0.25">
      <c r="B185" s="15" t="s">
        <v>122</v>
      </c>
      <c r="C185" s="15" t="s">
        <v>207</v>
      </c>
      <c r="D185" s="15" t="s">
        <v>238</v>
      </c>
      <c r="E185" s="15">
        <v>2022</v>
      </c>
      <c r="F185" s="15" t="s">
        <v>162</v>
      </c>
      <c r="G185" s="15" t="s">
        <v>133</v>
      </c>
      <c r="H185" s="15" t="s">
        <v>136</v>
      </c>
      <c r="I185" s="15" t="s">
        <v>139</v>
      </c>
      <c r="J185" s="15" t="s">
        <v>141</v>
      </c>
      <c r="K185" s="15" t="s">
        <v>199</v>
      </c>
      <c r="L185" s="15" t="s">
        <v>202</v>
      </c>
      <c r="M185" s="15">
        <v>0.32400000000000001</v>
      </c>
      <c r="N185" s="15">
        <v>0.21</v>
      </c>
      <c r="O185" s="15">
        <v>2E-3</v>
      </c>
      <c r="P185" s="15">
        <v>0.27800000000000002</v>
      </c>
      <c r="Q185" s="15">
        <v>0.182</v>
      </c>
      <c r="R185" s="15">
        <v>0.40899999999999997</v>
      </c>
      <c r="S185" s="15">
        <v>15.276</v>
      </c>
      <c r="U185" s="15">
        <v>373.279</v>
      </c>
      <c r="V185" s="15">
        <v>8400</v>
      </c>
    </row>
    <row r="186" spans="2:22" x14ac:dyDescent="0.25">
      <c r="B186" s="15" t="s">
        <v>122</v>
      </c>
      <c r="C186" s="15" t="s">
        <v>207</v>
      </c>
      <c r="D186" s="15" t="s">
        <v>238</v>
      </c>
      <c r="E186" s="15">
        <v>2022</v>
      </c>
      <c r="F186" s="15" t="s">
        <v>162</v>
      </c>
      <c r="G186" s="15" t="s">
        <v>133</v>
      </c>
      <c r="H186" s="15" t="s">
        <v>136</v>
      </c>
      <c r="I186" s="15" t="s">
        <v>139</v>
      </c>
      <c r="J186" s="15" t="s">
        <v>141</v>
      </c>
      <c r="K186" s="15" t="s">
        <v>199</v>
      </c>
      <c r="L186" s="15" t="s">
        <v>203</v>
      </c>
      <c r="M186" s="15">
        <v>0.29299999999999998</v>
      </c>
      <c r="N186" s="15">
        <v>0.19500000000000001</v>
      </c>
      <c r="O186" s="15">
        <v>2E-3</v>
      </c>
      <c r="P186" s="15">
        <v>0.251</v>
      </c>
      <c r="Q186" s="15">
        <v>0.16600000000000001</v>
      </c>
      <c r="R186" s="15">
        <v>0.36699999999999999</v>
      </c>
      <c r="S186" s="15">
        <v>20.385000000000002</v>
      </c>
      <c r="U186" s="15">
        <v>493.952</v>
      </c>
      <c r="V186" s="15">
        <v>8340</v>
      </c>
    </row>
    <row r="187" spans="2:22" x14ac:dyDescent="0.25">
      <c r="B187" s="15" t="s">
        <v>122</v>
      </c>
      <c r="C187" s="15" t="s">
        <v>207</v>
      </c>
      <c r="D187" s="15" t="s">
        <v>238</v>
      </c>
      <c r="E187" s="15">
        <v>2022</v>
      </c>
      <c r="F187" s="15" t="s">
        <v>162</v>
      </c>
      <c r="G187" s="15" t="s">
        <v>133</v>
      </c>
      <c r="H187" s="15" t="s">
        <v>136</v>
      </c>
      <c r="I187" s="15" t="s">
        <v>139</v>
      </c>
      <c r="J187" s="15" t="s">
        <v>141</v>
      </c>
      <c r="K187" s="15" t="s">
        <v>199</v>
      </c>
      <c r="L187" s="15" t="s">
        <v>204</v>
      </c>
      <c r="M187" s="15">
        <v>0.29599999999999999</v>
      </c>
      <c r="N187" s="15">
        <v>0.23799999999999999</v>
      </c>
      <c r="O187" s="15">
        <v>3.0000000000000001E-3</v>
      </c>
      <c r="P187" s="15">
        <v>0.24199999999999999</v>
      </c>
      <c r="Q187" s="15">
        <v>0.157</v>
      </c>
      <c r="R187" s="15">
        <v>0.36899999999999999</v>
      </c>
      <c r="S187" s="15">
        <v>26.623999999999999</v>
      </c>
      <c r="U187" s="15">
        <v>642.36599999999999</v>
      </c>
      <c r="V187" s="15">
        <v>8190</v>
      </c>
    </row>
    <row r="188" spans="2:22" x14ac:dyDescent="0.25">
      <c r="B188" s="15" t="s">
        <v>122</v>
      </c>
      <c r="C188" s="15" t="s">
        <v>207</v>
      </c>
      <c r="D188" s="15" t="s">
        <v>238</v>
      </c>
      <c r="E188" s="15">
        <v>2022</v>
      </c>
      <c r="F188" s="15" t="s">
        <v>162</v>
      </c>
      <c r="G188" s="15" t="s">
        <v>133</v>
      </c>
      <c r="H188" s="15" t="s">
        <v>136</v>
      </c>
      <c r="I188" s="15" t="s">
        <v>139</v>
      </c>
      <c r="J188" s="15" t="s">
        <v>141</v>
      </c>
      <c r="K188" s="15" t="s">
        <v>199</v>
      </c>
      <c r="L188" s="15" t="s">
        <v>205</v>
      </c>
      <c r="M188" s="15">
        <v>0.39100000000000001</v>
      </c>
      <c r="N188" s="15">
        <v>0.26700000000000002</v>
      </c>
      <c r="O188" s="15">
        <v>3.0000000000000001E-3</v>
      </c>
      <c r="P188" s="15">
        <v>0.33</v>
      </c>
      <c r="Q188" s="15">
        <v>0.21299999999999999</v>
      </c>
      <c r="R188" s="15">
        <v>0.49</v>
      </c>
      <c r="S188" s="15">
        <v>9.952</v>
      </c>
      <c r="U188" s="15">
        <v>216.55099999999999</v>
      </c>
      <c r="V188" s="15">
        <v>8650</v>
      </c>
    </row>
    <row r="189" spans="2:22" x14ac:dyDescent="0.25">
      <c r="B189" s="15" t="s">
        <v>122</v>
      </c>
      <c r="C189" s="15" t="s">
        <v>207</v>
      </c>
      <c r="D189" s="15" t="s">
        <v>239</v>
      </c>
      <c r="E189" s="15">
        <v>2022</v>
      </c>
      <c r="F189" s="15" t="s">
        <v>162</v>
      </c>
      <c r="G189" s="15" t="s">
        <v>133</v>
      </c>
      <c r="H189" s="15" t="s">
        <v>136</v>
      </c>
      <c r="I189" s="15" t="s">
        <v>139</v>
      </c>
      <c r="J189" s="15" t="s">
        <v>141</v>
      </c>
      <c r="K189" s="15" t="s">
        <v>199</v>
      </c>
      <c r="L189" s="15" t="s">
        <v>200</v>
      </c>
      <c r="M189" s="15">
        <v>0.45500000000000002</v>
      </c>
      <c r="N189" s="15">
        <v>0.437</v>
      </c>
      <c r="O189" s="15">
        <v>5.0000000000000001E-3</v>
      </c>
      <c r="P189" s="15">
        <v>0.33600000000000002</v>
      </c>
      <c r="Q189" s="15">
        <v>0.19600000000000001</v>
      </c>
      <c r="R189" s="15">
        <v>0.56000000000000005</v>
      </c>
      <c r="S189" s="15">
        <v>0.871</v>
      </c>
      <c r="U189" s="15">
        <v>76.403999999999996</v>
      </c>
      <c r="V189" s="15">
        <v>6540</v>
      </c>
    </row>
    <row r="190" spans="2:22" x14ac:dyDescent="0.25">
      <c r="B190" s="15" t="s">
        <v>122</v>
      </c>
      <c r="C190" s="15" t="s">
        <v>207</v>
      </c>
      <c r="D190" s="15" t="s">
        <v>239</v>
      </c>
      <c r="E190" s="15">
        <v>2022</v>
      </c>
      <c r="F190" s="15" t="s">
        <v>162</v>
      </c>
      <c r="G190" s="15" t="s">
        <v>133</v>
      </c>
      <c r="H190" s="15" t="s">
        <v>136</v>
      </c>
      <c r="I190" s="15" t="s">
        <v>139</v>
      </c>
      <c r="J190" s="15" t="s">
        <v>141</v>
      </c>
      <c r="K190" s="15" t="s">
        <v>199</v>
      </c>
      <c r="L190" s="15" t="s">
        <v>201</v>
      </c>
      <c r="M190" s="15">
        <v>0.44400000000000001</v>
      </c>
      <c r="N190" s="15">
        <v>0.33100000000000002</v>
      </c>
      <c r="O190" s="15">
        <v>4.0000000000000001E-3</v>
      </c>
      <c r="P190" s="15">
        <v>0.36299999999999999</v>
      </c>
      <c r="Q190" s="15">
        <v>0.22900000000000001</v>
      </c>
      <c r="R190" s="15">
        <v>0.55600000000000005</v>
      </c>
      <c r="S190" s="15">
        <v>5.6929999999999996</v>
      </c>
      <c r="U190" s="15">
        <v>172.33799999999999</v>
      </c>
      <c r="V190" s="15">
        <v>8600</v>
      </c>
    </row>
    <row r="191" spans="2:22" x14ac:dyDescent="0.25">
      <c r="B191" s="15" t="s">
        <v>122</v>
      </c>
      <c r="C191" s="15" t="s">
        <v>207</v>
      </c>
      <c r="D191" s="15" t="s">
        <v>239</v>
      </c>
      <c r="E191" s="15">
        <v>2022</v>
      </c>
      <c r="F191" s="15" t="s">
        <v>162</v>
      </c>
      <c r="G191" s="15" t="s">
        <v>133</v>
      </c>
      <c r="H191" s="15" t="s">
        <v>136</v>
      </c>
      <c r="I191" s="15" t="s">
        <v>139</v>
      </c>
      <c r="J191" s="15" t="s">
        <v>141</v>
      </c>
      <c r="K191" s="15" t="s">
        <v>199</v>
      </c>
      <c r="L191" s="15" t="s">
        <v>202</v>
      </c>
      <c r="M191" s="15">
        <v>0.32600000000000001</v>
      </c>
      <c r="N191" s="15">
        <v>0.21299999999999999</v>
      </c>
      <c r="O191" s="15">
        <v>2E-3</v>
      </c>
      <c r="P191" s="15">
        <v>0.27900000000000003</v>
      </c>
      <c r="Q191" s="15">
        <v>0.185</v>
      </c>
      <c r="R191" s="15">
        <v>0.41</v>
      </c>
      <c r="S191" s="15">
        <v>15.276</v>
      </c>
      <c r="U191" s="15">
        <v>373.27699999999999</v>
      </c>
      <c r="V191" s="15">
        <v>8400</v>
      </c>
    </row>
    <row r="192" spans="2:22" x14ac:dyDescent="0.25">
      <c r="B192" s="15" t="s">
        <v>122</v>
      </c>
      <c r="C192" s="15" t="s">
        <v>207</v>
      </c>
      <c r="D192" s="15" t="s">
        <v>239</v>
      </c>
      <c r="E192" s="15">
        <v>2022</v>
      </c>
      <c r="F192" s="15" t="s">
        <v>162</v>
      </c>
      <c r="G192" s="15" t="s">
        <v>133</v>
      </c>
      <c r="H192" s="15" t="s">
        <v>136</v>
      </c>
      <c r="I192" s="15" t="s">
        <v>139</v>
      </c>
      <c r="J192" s="15" t="s">
        <v>141</v>
      </c>
      <c r="K192" s="15" t="s">
        <v>199</v>
      </c>
      <c r="L192" s="15" t="s">
        <v>203</v>
      </c>
      <c r="M192" s="15">
        <v>0.29399999999999998</v>
      </c>
      <c r="N192" s="15">
        <v>0.19700000000000001</v>
      </c>
      <c r="O192" s="15">
        <v>2E-3</v>
      </c>
      <c r="P192" s="15">
        <v>0.251</v>
      </c>
      <c r="Q192" s="15">
        <v>0.16700000000000001</v>
      </c>
      <c r="R192" s="15">
        <v>0.36799999999999999</v>
      </c>
      <c r="S192" s="15">
        <v>20.385000000000002</v>
      </c>
      <c r="U192" s="15">
        <v>493.952</v>
      </c>
      <c r="V192" s="15">
        <v>8340</v>
      </c>
    </row>
    <row r="193" spans="2:22" x14ac:dyDescent="0.25">
      <c r="B193" s="15" t="s">
        <v>122</v>
      </c>
      <c r="C193" s="15" t="s">
        <v>207</v>
      </c>
      <c r="D193" s="15" t="s">
        <v>239</v>
      </c>
      <c r="E193" s="15">
        <v>2022</v>
      </c>
      <c r="F193" s="15" t="s">
        <v>162</v>
      </c>
      <c r="G193" s="15" t="s">
        <v>133</v>
      </c>
      <c r="H193" s="15" t="s">
        <v>136</v>
      </c>
      <c r="I193" s="15" t="s">
        <v>139</v>
      </c>
      <c r="J193" s="15" t="s">
        <v>141</v>
      </c>
      <c r="K193" s="15" t="s">
        <v>199</v>
      </c>
      <c r="L193" s="15" t="s">
        <v>204</v>
      </c>
      <c r="M193" s="15">
        <v>0.29699999999999999</v>
      </c>
      <c r="N193" s="15">
        <v>0.23599999999999999</v>
      </c>
      <c r="O193" s="15">
        <v>3.0000000000000001E-3</v>
      </c>
      <c r="P193" s="15">
        <v>0.24399999999999999</v>
      </c>
      <c r="Q193" s="15">
        <v>0.156</v>
      </c>
      <c r="R193" s="15">
        <v>0.37</v>
      </c>
      <c r="S193" s="15">
        <v>26.623999999999999</v>
      </c>
      <c r="U193" s="15">
        <v>642.36800000000005</v>
      </c>
      <c r="V193" s="15">
        <v>8190</v>
      </c>
    </row>
    <row r="194" spans="2:22" x14ac:dyDescent="0.25">
      <c r="B194" s="15" t="s">
        <v>122</v>
      </c>
      <c r="C194" s="15" t="s">
        <v>207</v>
      </c>
      <c r="D194" s="15" t="s">
        <v>239</v>
      </c>
      <c r="E194" s="15">
        <v>2022</v>
      </c>
      <c r="F194" s="15" t="s">
        <v>162</v>
      </c>
      <c r="G194" s="15" t="s">
        <v>133</v>
      </c>
      <c r="H194" s="15" t="s">
        <v>136</v>
      </c>
      <c r="I194" s="15" t="s">
        <v>139</v>
      </c>
      <c r="J194" s="15" t="s">
        <v>141</v>
      </c>
      <c r="K194" s="15" t="s">
        <v>199</v>
      </c>
      <c r="L194" s="15" t="s">
        <v>205</v>
      </c>
      <c r="M194" s="15">
        <v>0.39600000000000002</v>
      </c>
      <c r="N194" s="15">
        <v>0.27300000000000002</v>
      </c>
      <c r="O194" s="15">
        <v>3.0000000000000001E-3</v>
      </c>
      <c r="P194" s="15">
        <v>0.33400000000000002</v>
      </c>
      <c r="Q194" s="15">
        <v>0.216</v>
      </c>
      <c r="R194" s="15">
        <v>0.497</v>
      </c>
      <c r="S194" s="15">
        <v>9.952</v>
      </c>
      <c r="U194" s="15">
        <v>216.554</v>
      </c>
      <c r="V194" s="15">
        <v>8650</v>
      </c>
    </row>
    <row r="195" spans="2:22" x14ac:dyDescent="0.25">
      <c r="B195" s="15" t="s">
        <v>122</v>
      </c>
      <c r="C195" s="15" t="s">
        <v>207</v>
      </c>
      <c r="D195" s="15" t="s">
        <v>240</v>
      </c>
      <c r="E195" s="15">
        <v>2022</v>
      </c>
      <c r="F195" s="15" t="s">
        <v>162</v>
      </c>
      <c r="G195" s="15" t="s">
        <v>133</v>
      </c>
      <c r="H195" s="15" t="s">
        <v>136</v>
      </c>
      <c r="I195" s="15" t="s">
        <v>139</v>
      </c>
      <c r="J195" s="15" t="s">
        <v>141</v>
      </c>
      <c r="K195" s="15" t="s">
        <v>199</v>
      </c>
      <c r="L195" s="15" t="s">
        <v>200</v>
      </c>
      <c r="M195" s="15">
        <v>0.48399999999999999</v>
      </c>
      <c r="N195" s="15">
        <v>0.44900000000000001</v>
      </c>
      <c r="O195" s="15">
        <v>6.0000000000000001E-3</v>
      </c>
      <c r="P195" s="15">
        <v>0.36099999999999999</v>
      </c>
      <c r="Q195" s="15">
        <v>0.216</v>
      </c>
      <c r="R195" s="15">
        <v>0.60299999999999998</v>
      </c>
      <c r="S195" s="15">
        <v>-9.6000000000000002E-2</v>
      </c>
      <c r="U195" s="15">
        <v>14.585000000000001</v>
      </c>
      <c r="V195" s="15">
        <v>6540</v>
      </c>
    </row>
    <row r="196" spans="2:22" x14ac:dyDescent="0.25">
      <c r="B196" s="15" t="s">
        <v>122</v>
      </c>
      <c r="C196" s="15" t="s">
        <v>207</v>
      </c>
      <c r="D196" s="15" t="s">
        <v>240</v>
      </c>
      <c r="E196" s="15">
        <v>2022</v>
      </c>
      <c r="F196" s="15" t="s">
        <v>162</v>
      </c>
      <c r="G196" s="15" t="s">
        <v>133</v>
      </c>
      <c r="H196" s="15" t="s">
        <v>136</v>
      </c>
      <c r="I196" s="15" t="s">
        <v>139</v>
      </c>
      <c r="J196" s="15" t="s">
        <v>141</v>
      </c>
      <c r="K196" s="15" t="s">
        <v>199</v>
      </c>
      <c r="L196" s="15" t="s">
        <v>201</v>
      </c>
      <c r="M196" s="15">
        <v>0.46800000000000003</v>
      </c>
      <c r="N196" s="15">
        <v>0.34699999999999998</v>
      </c>
      <c r="O196" s="15">
        <v>4.0000000000000001E-3</v>
      </c>
      <c r="P196" s="15">
        <v>0.38200000000000001</v>
      </c>
      <c r="Q196" s="15">
        <v>0.24299999999999999</v>
      </c>
      <c r="R196" s="15">
        <v>0.58799999999999997</v>
      </c>
      <c r="S196" s="15">
        <v>5.2859999999999996</v>
      </c>
      <c r="U196" s="15">
        <v>108.651</v>
      </c>
      <c r="V196" s="15">
        <v>8600</v>
      </c>
    </row>
    <row r="197" spans="2:22" x14ac:dyDescent="0.25">
      <c r="B197" s="15" t="s">
        <v>122</v>
      </c>
      <c r="C197" s="15" t="s">
        <v>207</v>
      </c>
      <c r="D197" s="15" t="s">
        <v>240</v>
      </c>
      <c r="E197" s="15">
        <v>2022</v>
      </c>
      <c r="F197" s="15" t="s">
        <v>162</v>
      </c>
      <c r="G197" s="15" t="s">
        <v>133</v>
      </c>
      <c r="H197" s="15" t="s">
        <v>136</v>
      </c>
      <c r="I197" s="15" t="s">
        <v>139</v>
      </c>
      <c r="J197" s="15" t="s">
        <v>141</v>
      </c>
      <c r="K197" s="15" t="s">
        <v>199</v>
      </c>
      <c r="L197" s="15" t="s">
        <v>202</v>
      </c>
      <c r="M197" s="15">
        <v>0.33900000000000002</v>
      </c>
      <c r="N197" s="15">
        <v>0.224</v>
      </c>
      <c r="O197" s="15">
        <v>2E-3</v>
      </c>
      <c r="P197" s="15">
        <v>0.28899999999999998</v>
      </c>
      <c r="Q197" s="15">
        <v>0.189</v>
      </c>
      <c r="R197" s="15">
        <v>0.42599999999999999</v>
      </c>
      <c r="S197" s="15">
        <v>15.201000000000001</v>
      </c>
      <c r="U197" s="15">
        <v>314.35199999999998</v>
      </c>
      <c r="V197" s="15">
        <v>8400</v>
      </c>
    </row>
    <row r="198" spans="2:22" x14ac:dyDescent="0.25">
      <c r="B198" s="15" t="s">
        <v>122</v>
      </c>
      <c r="C198" s="15" t="s">
        <v>207</v>
      </c>
      <c r="D198" s="15" t="s">
        <v>240</v>
      </c>
      <c r="E198" s="15">
        <v>2022</v>
      </c>
      <c r="F198" s="15" t="s">
        <v>162</v>
      </c>
      <c r="G198" s="15" t="s">
        <v>133</v>
      </c>
      <c r="H198" s="15" t="s">
        <v>136</v>
      </c>
      <c r="I198" s="15" t="s">
        <v>139</v>
      </c>
      <c r="J198" s="15" t="s">
        <v>141</v>
      </c>
      <c r="K198" s="15" t="s">
        <v>199</v>
      </c>
      <c r="L198" s="15" t="s">
        <v>203</v>
      </c>
      <c r="M198" s="15">
        <v>0.30299999999999999</v>
      </c>
      <c r="N198" s="15">
        <v>0.20699999999999999</v>
      </c>
      <c r="O198" s="15">
        <v>2E-3</v>
      </c>
      <c r="P198" s="15">
        <v>0.25800000000000001</v>
      </c>
      <c r="Q198" s="15">
        <v>0.17100000000000001</v>
      </c>
      <c r="R198" s="15">
        <v>0.379</v>
      </c>
      <c r="S198" s="15">
        <v>20.402000000000001</v>
      </c>
      <c r="U198" s="15">
        <v>434.17599999999999</v>
      </c>
      <c r="V198" s="15">
        <v>8340</v>
      </c>
    </row>
    <row r="199" spans="2:22" x14ac:dyDescent="0.25">
      <c r="B199" s="15" t="s">
        <v>122</v>
      </c>
      <c r="C199" s="15" t="s">
        <v>207</v>
      </c>
      <c r="D199" s="15" t="s">
        <v>240</v>
      </c>
      <c r="E199" s="15">
        <v>2022</v>
      </c>
      <c r="F199" s="15" t="s">
        <v>162</v>
      </c>
      <c r="G199" s="15" t="s">
        <v>133</v>
      </c>
      <c r="H199" s="15" t="s">
        <v>136</v>
      </c>
      <c r="I199" s="15" t="s">
        <v>139</v>
      </c>
      <c r="J199" s="15" t="s">
        <v>141</v>
      </c>
      <c r="K199" s="15" t="s">
        <v>199</v>
      </c>
      <c r="L199" s="15" t="s">
        <v>204</v>
      </c>
      <c r="M199" s="15">
        <v>0.30499999999999999</v>
      </c>
      <c r="N199" s="15">
        <v>0.246</v>
      </c>
      <c r="O199" s="15">
        <v>3.0000000000000001E-3</v>
      </c>
      <c r="P199" s="15">
        <v>0.25</v>
      </c>
      <c r="Q199" s="15">
        <v>0.16</v>
      </c>
      <c r="R199" s="15">
        <v>0.379</v>
      </c>
      <c r="S199" s="15">
        <v>26.690999999999999</v>
      </c>
      <c r="U199" s="15">
        <v>569.08900000000006</v>
      </c>
      <c r="V199" s="15">
        <v>8190</v>
      </c>
    </row>
    <row r="200" spans="2:22" x14ac:dyDescent="0.25">
      <c r="B200" s="15" t="s">
        <v>122</v>
      </c>
      <c r="C200" s="15" t="s">
        <v>207</v>
      </c>
      <c r="D200" s="15" t="s">
        <v>240</v>
      </c>
      <c r="E200" s="15">
        <v>2022</v>
      </c>
      <c r="F200" s="15" t="s">
        <v>162</v>
      </c>
      <c r="G200" s="15" t="s">
        <v>133</v>
      </c>
      <c r="H200" s="15" t="s">
        <v>136</v>
      </c>
      <c r="I200" s="15" t="s">
        <v>139</v>
      </c>
      <c r="J200" s="15" t="s">
        <v>141</v>
      </c>
      <c r="K200" s="15" t="s">
        <v>199</v>
      </c>
      <c r="L200" s="15" t="s">
        <v>205</v>
      </c>
      <c r="M200" s="15">
        <v>0.41399999999999998</v>
      </c>
      <c r="N200" s="15">
        <v>0.28499999999999998</v>
      </c>
      <c r="O200" s="15">
        <v>3.0000000000000001E-3</v>
      </c>
      <c r="P200" s="15">
        <v>0.34899999999999998</v>
      </c>
      <c r="Q200" s="15">
        <v>0.22700000000000001</v>
      </c>
      <c r="R200" s="15">
        <v>0.52</v>
      </c>
      <c r="S200" s="15">
        <v>9.68</v>
      </c>
      <c r="U200" s="15">
        <v>156.999</v>
      </c>
      <c r="V200" s="15">
        <v>8650</v>
      </c>
    </row>
    <row r="201" spans="2:22" x14ac:dyDescent="0.25">
      <c r="B201" s="15" t="s">
        <v>122</v>
      </c>
      <c r="C201" s="15" t="s">
        <v>207</v>
      </c>
      <c r="D201" s="15" t="s">
        <v>241</v>
      </c>
      <c r="E201" s="15">
        <v>2022</v>
      </c>
      <c r="F201" s="15" t="s">
        <v>162</v>
      </c>
      <c r="G201" s="15" t="s">
        <v>133</v>
      </c>
      <c r="H201" s="15" t="s">
        <v>136</v>
      </c>
      <c r="I201" s="15" t="s">
        <v>139</v>
      </c>
      <c r="J201" s="15" t="s">
        <v>141</v>
      </c>
      <c r="K201" s="15" t="s">
        <v>199</v>
      </c>
      <c r="L201" s="15" t="s">
        <v>200</v>
      </c>
      <c r="M201" s="15">
        <v>0.54300000000000004</v>
      </c>
      <c r="N201" s="15">
        <v>0.48799999999999999</v>
      </c>
      <c r="O201" s="15">
        <v>6.0000000000000001E-3</v>
      </c>
      <c r="P201" s="15">
        <v>0.41199999999999998</v>
      </c>
      <c r="Q201" s="15">
        <v>0.246</v>
      </c>
      <c r="R201" s="15">
        <v>0.68</v>
      </c>
      <c r="S201" s="15">
        <v>-9.6000000000000002E-2</v>
      </c>
      <c r="U201" s="15">
        <v>14.585000000000001</v>
      </c>
      <c r="V201" s="15">
        <v>6540</v>
      </c>
    </row>
    <row r="202" spans="2:22" x14ac:dyDescent="0.25">
      <c r="B202" s="15" t="s">
        <v>122</v>
      </c>
      <c r="C202" s="15" t="s">
        <v>207</v>
      </c>
      <c r="D202" s="15" t="s">
        <v>241</v>
      </c>
      <c r="E202" s="15">
        <v>2022</v>
      </c>
      <c r="F202" s="15" t="s">
        <v>162</v>
      </c>
      <c r="G202" s="15" t="s">
        <v>133</v>
      </c>
      <c r="H202" s="15" t="s">
        <v>136</v>
      </c>
      <c r="I202" s="15" t="s">
        <v>139</v>
      </c>
      <c r="J202" s="15" t="s">
        <v>141</v>
      </c>
      <c r="K202" s="15" t="s">
        <v>199</v>
      </c>
      <c r="L202" s="15" t="s">
        <v>201</v>
      </c>
      <c r="M202" s="15">
        <v>0.51600000000000001</v>
      </c>
      <c r="N202" s="15">
        <v>0.377</v>
      </c>
      <c r="O202" s="15">
        <v>4.0000000000000001E-3</v>
      </c>
      <c r="P202" s="15">
        <v>0.42</v>
      </c>
      <c r="Q202" s="15">
        <v>0.26800000000000002</v>
      </c>
      <c r="R202" s="15">
        <v>0.65400000000000003</v>
      </c>
      <c r="S202" s="15">
        <v>5.2859999999999996</v>
      </c>
      <c r="U202" s="15">
        <v>108.652</v>
      </c>
      <c r="V202" s="15">
        <v>8600</v>
      </c>
    </row>
    <row r="203" spans="2:22" x14ac:dyDescent="0.25">
      <c r="B203" s="15" t="s">
        <v>122</v>
      </c>
      <c r="C203" s="15" t="s">
        <v>207</v>
      </c>
      <c r="D203" s="15" t="s">
        <v>241</v>
      </c>
      <c r="E203" s="15">
        <v>2022</v>
      </c>
      <c r="F203" s="15" t="s">
        <v>162</v>
      </c>
      <c r="G203" s="15" t="s">
        <v>133</v>
      </c>
      <c r="H203" s="15" t="s">
        <v>136</v>
      </c>
      <c r="I203" s="15" t="s">
        <v>139</v>
      </c>
      <c r="J203" s="15" t="s">
        <v>141</v>
      </c>
      <c r="K203" s="15" t="s">
        <v>199</v>
      </c>
      <c r="L203" s="15" t="s">
        <v>202</v>
      </c>
      <c r="M203" s="15">
        <v>0.36799999999999999</v>
      </c>
      <c r="N203" s="15">
        <v>0.249</v>
      </c>
      <c r="O203" s="15">
        <v>3.0000000000000001E-3</v>
      </c>
      <c r="P203" s="15">
        <v>0.312</v>
      </c>
      <c r="Q203" s="15">
        <v>0.20200000000000001</v>
      </c>
      <c r="R203" s="15">
        <v>0.46500000000000002</v>
      </c>
      <c r="S203" s="15">
        <v>15.201000000000001</v>
      </c>
      <c r="U203" s="15">
        <v>314.35199999999998</v>
      </c>
      <c r="V203" s="15">
        <v>8400</v>
      </c>
    </row>
    <row r="204" spans="2:22" x14ac:dyDescent="0.25">
      <c r="B204" s="15" t="s">
        <v>122</v>
      </c>
      <c r="C204" s="15" t="s">
        <v>207</v>
      </c>
      <c r="D204" s="15" t="s">
        <v>241</v>
      </c>
      <c r="E204" s="15">
        <v>2022</v>
      </c>
      <c r="F204" s="15" t="s">
        <v>162</v>
      </c>
      <c r="G204" s="15" t="s">
        <v>133</v>
      </c>
      <c r="H204" s="15" t="s">
        <v>136</v>
      </c>
      <c r="I204" s="15" t="s">
        <v>139</v>
      </c>
      <c r="J204" s="15" t="s">
        <v>141</v>
      </c>
      <c r="K204" s="15" t="s">
        <v>199</v>
      </c>
      <c r="L204" s="15" t="s">
        <v>203</v>
      </c>
      <c r="M204" s="15">
        <v>0.32500000000000001</v>
      </c>
      <c r="N204" s="15">
        <v>0.22800000000000001</v>
      </c>
      <c r="O204" s="15">
        <v>2E-3</v>
      </c>
      <c r="P204" s="15">
        <v>0.27500000000000002</v>
      </c>
      <c r="Q204" s="15">
        <v>0.18</v>
      </c>
      <c r="R204" s="15">
        <v>0.41</v>
      </c>
      <c r="S204" s="15">
        <v>20.402000000000001</v>
      </c>
      <c r="U204" s="15">
        <v>434.17599999999999</v>
      </c>
      <c r="V204" s="15">
        <v>8340</v>
      </c>
    </row>
    <row r="205" spans="2:22" x14ac:dyDescent="0.25">
      <c r="B205" s="15" t="s">
        <v>122</v>
      </c>
      <c r="C205" s="15" t="s">
        <v>207</v>
      </c>
      <c r="D205" s="15" t="s">
        <v>241</v>
      </c>
      <c r="E205" s="15">
        <v>2022</v>
      </c>
      <c r="F205" s="15" t="s">
        <v>162</v>
      </c>
      <c r="G205" s="15" t="s">
        <v>133</v>
      </c>
      <c r="H205" s="15" t="s">
        <v>136</v>
      </c>
      <c r="I205" s="15" t="s">
        <v>139</v>
      </c>
      <c r="J205" s="15" t="s">
        <v>141</v>
      </c>
      <c r="K205" s="15" t="s">
        <v>199</v>
      </c>
      <c r="L205" s="15" t="s">
        <v>204</v>
      </c>
      <c r="M205" s="15">
        <v>0.32300000000000001</v>
      </c>
      <c r="N205" s="15">
        <v>0.26700000000000002</v>
      </c>
      <c r="O205" s="15">
        <v>3.0000000000000001E-3</v>
      </c>
      <c r="P205" s="15">
        <v>0.26200000000000001</v>
      </c>
      <c r="Q205" s="15">
        <v>0.16500000000000001</v>
      </c>
      <c r="R205" s="15">
        <v>0.40200000000000002</v>
      </c>
      <c r="S205" s="15">
        <v>26.690999999999999</v>
      </c>
      <c r="U205" s="15">
        <v>569.09100000000001</v>
      </c>
      <c r="V205" s="15">
        <v>8190</v>
      </c>
    </row>
    <row r="206" spans="2:22" x14ac:dyDescent="0.25">
      <c r="B206" s="15" t="s">
        <v>122</v>
      </c>
      <c r="C206" s="15" t="s">
        <v>207</v>
      </c>
      <c r="D206" s="15" t="s">
        <v>241</v>
      </c>
      <c r="E206" s="15">
        <v>2022</v>
      </c>
      <c r="F206" s="15" t="s">
        <v>162</v>
      </c>
      <c r="G206" s="15" t="s">
        <v>133</v>
      </c>
      <c r="H206" s="15" t="s">
        <v>136</v>
      </c>
      <c r="I206" s="15" t="s">
        <v>139</v>
      </c>
      <c r="J206" s="15" t="s">
        <v>141</v>
      </c>
      <c r="K206" s="15" t="s">
        <v>199</v>
      </c>
      <c r="L206" s="15" t="s">
        <v>205</v>
      </c>
      <c r="M206" s="15">
        <v>0.45400000000000001</v>
      </c>
      <c r="N206" s="15">
        <v>0.311</v>
      </c>
      <c r="O206" s="15">
        <v>3.0000000000000001E-3</v>
      </c>
      <c r="P206" s="15">
        <v>0.38</v>
      </c>
      <c r="Q206" s="15">
        <v>0.246</v>
      </c>
      <c r="R206" s="15">
        <v>0.57299999999999995</v>
      </c>
      <c r="S206" s="15">
        <v>9.68</v>
      </c>
      <c r="U206" s="15">
        <v>157</v>
      </c>
      <c r="V206" s="15">
        <v>8650</v>
      </c>
    </row>
    <row r="207" spans="2:22" x14ac:dyDescent="0.25">
      <c r="B207" s="15" t="s">
        <v>122</v>
      </c>
      <c r="C207" s="15" t="s">
        <v>207</v>
      </c>
      <c r="D207" s="15" t="s">
        <v>242</v>
      </c>
      <c r="E207" s="15">
        <v>2022</v>
      </c>
      <c r="F207" s="15" t="s">
        <v>162</v>
      </c>
      <c r="G207" s="15" t="s">
        <v>133</v>
      </c>
      <c r="H207" s="15" t="s">
        <v>136</v>
      </c>
      <c r="I207" s="15" t="s">
        <v>139</v>
      </c>
      <c r="J207" s="15" t="s">
        <v>141</v>
      </c>
      <c r="K207" s="15" t="s">
        <v>199</v>
      </c>
      <c r="L207" s="15" t="s">
        <v>200</v>
      </c>
      <c r="M207" s="15">
        <v>0.60699999999999998</v>
      </c>
      <c r="N207" s="15">
        <v>0.53200000000000003</v>
      </c>
      <c r="O207" s="15">
        <v>7.0000000000000001E-3</v>
      </c>
      <c r="P207" s="15">
        <v>0.46600000000000003</v>
      </c>
      <c r="Q207" s="15">
        <v>0.27200000000000002</v>
      </c>
      <c r="R207" s="15">
        <v>0.77900000000000003</v>
      </c>
      <c r="S207" s="15">
        <v>-0.76100000000000001</v>
      </c>
      <c r="U207" s="15">
        <v>3.9E-2</v>
      </c>
      <c r="V207" s="15">
        <v>6540</v>
      </c>
    </row>
    <row r="208" spans="2:22" x14ac:dyDescent="0.25">
      <c r="B208" s="15" t="s">
        <v>122</v>
      </c>
      <c r="C208" s="15" t="s">
        <v>207</v>
      </c>
      <c r="D208" s="15" t="s">
        <v>242</v>
      </c>
      <c r="E208" s="15">
        <v>2022</v>
      </c>
      <c r="F208" s="15" t="s">
        <v>162</v>
      </c>
      <c r="G208" s="15" t="s">
        <v>133</v>
      </c>
      <c r="H208" s="15" t="s">
        <v>136</v>
      </c>
      <c r="I208" s="15" t="s">
        <v>139</v>
      </c>
      <c r="J208" s="15" t="s">
        <v>141</v>
      </c>
      <c r="K208" s="15" t="s">
        <v>199</v>
      </c>
      <c r="L208" s="15" t="s">
        <v>201</v>
      </c>
      <c r="M208" s="15">
        <v>0.57799999999999996</v>
      </c>
      <c r="N208" s="15">
        <v>0.41399999999999998</v>
      </c>
      <c r="O208" s="15">
        <v>4.0000000000000001E-3</v>
      </c>
      <c r="P208" s="15">
        <v>0.47899999999999998</v>
      </c>
      <c r="Q208" s="15">
        <v>0.30099999999999999</v>
      </c>
      <c r="R208" s="15">
        <v>0.73699999999999999</v>
      </c>
      <c r="S208" s="15">
        <v>4.6929999999999996</v>
      </c>
      <c r="U208" s="15">
        <v>56.148000000000003</v>
      </c>
      <c r="V208" s="15">
        <v>8600</v>
      </c>
    </row>
    <row r="209" spans="2:22" x14ac:dyDescent="0.25">
      <c r="B209" s="15" t="s">
        <v>122</v>
      </c>
      <c r="C209" s="15" t="s">
        <v>207</v>
      </c>
      <c r="D209" s="15" t="s">
        <v>242</v>
      </c>
      <c r="E209" s="15">
        <v>2022</v>
      </c>
      <c r="F209" s="15" t="s">
        <v>162</v>
      </c>
      <c r="G209" s="15" t="s">
        <v>133</v>
      </c>
      <c r="H209" s="15" t="s">
        <v>136</v>
      </c>
      <c r="I209" s="15" t="s">
        <v>139</v>
      </c>
      <c r="J209" s="15" t="s">
        <v>141</v>
      </c>
      <c r="K209" s="15" t="s">
        <v>199</v>
      </c>
      <c r="L209" s="15" t="s">
        <v>202</v>
      </c>
      <c r="M209" s="15">
        <v>0.41099999999999998</v>
      </c>
      <c r="N209" s="15">
        <v>0.28000000000000003</v>
      </c>
      <c r="O209" s="15">
        <v>3.0000000000000001E-3</v>
      </c>
      <c r="P209" s="15">
        <v>0.34699999999999998</v>
      </c>
      <c r="Q209" s="15">
        <v>0.22</v>
      </c>
      <c r="R209" s="15">
        <v>0.52400000000000002</v>
      </c>
      <c r="S209" s="15">
        <v>14.929</v>
      </c>
      <c r="U209" s="15">
        <v>241.541</v>
      </c>
      <c r="V209" s="15">
        <v>8400</v>
      </c>
    </row>
    <row r="210" spans="2:22" x14ac:dyDescent="0.25">
      <c r="B210" s="15" t="s">
        <v>122</v>
      </c>
      <c r="C210" s="15" t="s">
        <v>207</v>
      </c>
      <c r="D210" s="15" t="s">
        <v>242</v>
      </c>
      <c r="E210" s="15">
        <v>2022</v>
      </c>
      <c r="F210" s="15" t="s">
        <v>162</v>
      </c>
      <c r="G210" s="15" t="s">
        <v>133</v>
      </c>
      <c r="H210" s="15" t="s">
        <v>136</v>
      </c>
      <c r="I210" s="15" t="s">
        <v>139</v>
      </c>
      <c r="J210" s="15" t="s">
        <v>141</v>
      </c>
      <c r="K210" s="15" t="s">
        <v>199</v>
      </c>
      <c r="L210" s="15" t="s">
        <v>203</v>
      </c>
      <c r="M210" s="15">
        <v>0.36</v>
      </c>
      <c r="N210" s="15">
        <v>0.255</v>
      </c>
      <c r="O210" s="15">
        <v>3.0000000000000001E-3</v>
      </c>
      <c r="P210" s="15">
        <v>0.30099999999999999</v>
      </c>
      <c r="Q210" s="15">
        <v>0.193</v>
      </c>
      <c r="R210" s="15">
        <v>0.45</v>
      </c>
      <c r="S210" s="15">
        <v>20.218</v>
      </c>
      <c r="U210" s="15">
        <v>356.29899999999998</v>
      </c>
      <c r="V210" s="15">
        <v>8340</v>
      </c>
    </row>
    <row r="211" spans="2:22" x14ac:dyDescent="0.25">
      <c r="B211" s="15" t="s">
        <v>122</v>
      </c>
      <c r="C211" s="15" t="s">
        <v>207</v>
      </c>
      <c r="D211" s="15" t="s">
        <v>242</v>
      </c>
      <c r="E211" s="15">
        <v>2022</v>
      </c>
      <c r="F211" s="15" t="s">
        <v>162</v>
      </c>
      <c r="G211" s="15" t="s">
        <v>133</v>
      </c>
      <c r="H211" s="15" t="s">
        <v>136</v>
      </c>
      <c r="I211" s="15" t="s">
        <v>139</v>
      </c>
      <c r="J211" s="15" t="s">
        <v>141</v>
      </c>
      <c r="K211" s="15" t="s">
        <v>199</v>
      </c>
      <c r="L211" s="15" t="s">
        <v>204</v>
      </c>
      <c r="M211" s="15">
        <v>0.35099999999999998</v>
      </c>
      <c r="N211" s="15">
        <v>0.28699999999999998</v>
      </c>
      <c r="O211" s="15">
        <v>3.0000000000000001E-3</v>
      </c>
      <c r="P211" s="15">
        <v>0.28000000000000003</v>
      </c>
      <c r="Q211" s="15">
        <v>0.17699999999999999</v>
      </c>
      <c r="R211" s="15">
        <v>0.438</v>
      </c>
      <c r="S211" s="15">
        <v>26.486000000000001</v>
      </c>
      <c r="U211" s="15">
        <v>472.608</v>
      </c>
      <c r="V211" s="15">
        <v>8190</v>
      </c>
    </row>
    <row r="212" spans="2:22" x14ac:dyDescent="0.25">
      <c r="B212" s="15" t="s">
        <v>122</v>
      </c>
      <c r="C212" s="15" t="s">
        <v>207</v>
      </c>
      <c r="D212" s="15" t="s">
        <v>242</v>
      </c>
      <c r="E212" s="15">
        <v>2022</v>
      </c>
      <c r="F212" s="15" t="s">
        <v>162</v>
      </c>
      <c r="G212" s="15" t="s">
        <v>133</v>
      </c>
      <c r="H212" s="15" t="s">
        <v>136</v>
      </c>
      <c r="I212" s="15" t="s">
        <v>139</v>
      </c>
      <c r="J212" s="15" t="s">
        <v>141</v>
      </c>
      <c r="K212" s="15" t="s">
        <v>199</v>
      </c>
      <c r="L212" s="15" t="s">
        <v>205</v>
      </c>
      <c r="M212" s="15">
        <v>0.50900000000000001</v>
      </c>
      <c r="N212" s="15">
        <v>0.34899999999999998</v>
      </c>
      <c r="O212" s="15">
        <v>4.0000000000000001E-3</v>
      </c>
      <c r="P212" s="15">
        <v>0.42799999999999999</v>
      </c>
      <c r="Q212" s="15">
        <v>0.27100000000000002</v>
      </c>
      <c r="R212" s="15">
        <v>0.65100000000000002</v>
      </c>
      <c r="S212" s="15">
        <v>9.23</v>
      </c>
      <c r="U212" s="15">
        <v>96.257999999999996</v>
      </c>
      <c r="V212" s="15">
        <v>8650</v>
      </c>
    </row>
    <row r="213" spans="2:22" x14ac:dyDescent="0.25">
      <c r="B213" s="15" t="s">
        <v>122</v>
      </c>
      <c r="C213" s="15" t="s">
        <v>207</v>
      </c>
      <c r="D213" s="15" t="s">
        <v>243</v>
      </c>
      <c r="E213" s="15">
        <v>2022</v>
      </c>
      <c r="F213" s="15" t="s">
        <v>162</v>
      </c>
      <c r="G213" s="15" t="s">
        <v>133</v>
      </c>
      <c r="H213" s="15" t="s">
        <v>136</v>
      </c>
      <c r="I213" s="15" t="s">
        <v>139</v>
      </c>
      <c r="J213" s="15" t="s">
        <v>141</v>
      </c>
      <c r="K213" s="15" t="s">
        <v>199</v>
      </c>
      <c r="L213" s="15" t="s">
        <v>200</v>
      </c>
      <c r="M213" s="15">
        <v>0.66100000000000003</v>
      </c>
      <c r="N213" s="15">
        <v>0.55600000000000005</v>
      </c>
      <c r="O213" s="15">
        <v>7.0000000000000001E-3</v>
      </c>
      <c r="P213" s="15">
        <v>0.51600000000000001</v>
      </c>
      <c r="Q213" s="15">
        <v>0.29899999999999999</v>
      </c>
      <c r="R213" s="15">
        <v>0.85799999999999998</v>
      </c>
      <c r="S213" s="15">
        <v>-0.76100000000000001</v>
      </c>
      <c r="U213" s="15">
        <v>3.9E-2</v>
      </c>
      <c r="V213" s="15">
        <v>6540</v>
      </c>
    </row>
    <row r="214" spans="2:22" x14ac:dyDescent="0.25">
      <c r="B214" s="15" t="s">
        <v>122</v>
      </c>
      <c r="C214" s="15" t="s">
        <v>207</v>
      </c>
      <c r="D214" s="15" t="s">
        <v>243</v>
      </c>
      <c r="E214" s="15">
        <v>2022</v>
      </c>
      <c r="F214" s="15" t="s">
        <v>162</v>
      </c>
      <c r="G214" s="15" t="s">
        <v>133</v>
      </c>
      <c r="H214" s="15" t="s">
        <v>136</v>
      </c>
      <c r="I214" s="15" t="s">
        <v>139</v>
      </c>
      <c r="J214" s="15" t="s">
        <v>141</v>
      </c>
      <c r="K214" s="15" t="s">
        <v>199</v>
      </c>
      <c r="L214" s="15" t="s">
        <v>201</v>
      </c>
      <c r="M214" s="15">
        <v>0.64900000000000002</v>
      </c>
      <c r="N214" s="15">
        <v>0.45600000000000002</v>
      </c>
      <c r="O214" s="15">
        <v>5.0000000000000001E-3</v>
      </c>
      <c r="P214" s="15">
        <v>0.54200000000000004</v>
      </c>
      <c r="Q214" s="15">
        <v>0.33900000000000002</v>
      </c>
      <c r="R214" s="15">
        <v>0.84599999999999997</v>
      </c>
      <c r="S214" s="15">
        <v>4.6929999999999996</v>
      </c>
      <c r="U214" s="15">
        <v>56.15</v>
      </c>
      <c r="V214" s="15">
        <v>8600</v>
      </c>
    </row>
    <row r="215" spans="2:22" x14ac:dyDescent="0.25">
      <c r="B215" s="15" t="s">
        <v>122</v>
      </c>
      <c r="C215" s="15" t="s">
        <v>207</v>
      </c>
      <c r="D215" s="15" t="s">
        <v>243</v>
      </c>
      <c r="E215" s="15">
        <v>2022</v>
      </c>
      <c r="F215" s="15" t="s">
        <v>162</v>
      </c>
      <c r="G215" s="15" t="s">
        <v>133</v>
      </c>
      <c r="H215" s="15" t="s">
        <v>136</v>
      </c>
      <c r="I215" s="15" t="s">
        <v>139</v>
      </c>
      <c r="J215" s="15" t="s">
        <v>141</v>
      </c>
      <c r="K215" s="15" t="s">
        <v>199</v>
      </c>
      <c r="L215" s="15" t="s">
        <v>202</v>
      </c>
      <c r="M215" s="15">
        <v>0.46400000000000002</v>
      </c>
      <c r="N215" s="15">
        <v>0.308</v>
      </c>
      <c r="O215" s="15">
        <v>3.0000000000000001E-3</v>
      </c>
      <c r="P215" s="15">
        <v>0.39600000000000002</v>
      </c>
      <c r="Q215" s="15">
        <v>0.246</v>
      </c>
      <c r="R215" s="15">
        <v>0.59899999999999998</v>
      </c>
      <c r="S215" s="15">
        <v>14.929</v>
      </c>
      <c r="U215" s="15">
        <v>241.54300000000001</v>
      </c>
      <c r="V215" s="15">
        <v>8400</v>
      </c>
    </row>
    <row r="216" spans="2:22" x14ac:dyDescent="0.25">
      <c r="B216" s="15" t="s">
        <v>122</v>
      </c>
      <c r="C216" s="15" t="s">
        <v>207</v>
      </c>
      <c r="D216" s="15" t="s">
        <v>243</v>
      </c>
      <c r="E216" s="15">
        <v>2022</v>
      </c>
      <c r="F216" s="15" t="s">
        <v>162</v>
      </c>
      <c r="G216" s="15" t="s">
        <v>133</v>
      </c>
      <c r="H216" s="15" t="s">
        <v>136</v>
      </c>
      <c r="I216" s="15" t="s">
        <v>139</v>
      </c>
      <c r="J216" s="15" t="s">
        <v>141</v>
      </c>
      <c r="K216" s="15" t="s">
        <v>199</v>
      </c>
      <c r="L216" s="15" t="s">
        <v>203</v>
      </c>
      <c r="M216" s="15">
        <v>0.40200000000000002</v>
      </c>
      <c r="N216" s="15">
        <v>0.27600000000000002</v>
      </c>
      <c r="O216" s="15">
        <v>3.0000000000000001E-3</v>
      </c>
      <c r="P216" s="15">
        <v>0.33900000000000002</v>
      </c>
      <c r="Q216" s="15">
        <v>0.215</v>
      </c>
      <c r="R216" s="15">
        <v>0.51700000000000002</v>
      </c>
      <c r="S216" s="15">
        <v>20.218</v>
      </c>
      <c r="U216" s="15">
        <v>356.298</v>
      </c>
      <c r="V216" s="15">
        <v>8340</v>
      </c>
    </row>
    <row r="217" spans="2:22" x14ac:dyDescent="0.25">
      <c r="B217" s="15" t="s">
        <v>122</v>
      </c>
      <c r="C217" s="15" t="s">
        <v>207</v>
      </c>
      <c r="D217" s="15" t="s">
        <v>243</v>
      </c>
      <c r="E217" s="15">
        <v>2022</v>
      </c>
      <c r="F217" s="15" t="s">
        <v>162</v>
      </c>
      <c r="G217" s="15" t="s">
        <v>133</v>
      </c>
      <c r="H217" s="15" t="s">
        <v>136</v>
      </c>
      <c r="I217" s="15" t="s">
        <v>139</v>
      </c>
      <c r="J217" s="15" t="s">
        <v>141</v>
      </c>
      <c r="K217" s="15" t="s">
        <v>199</v>
      </c>
      <c r="L217" s="15" t="s">
        <v>204</v>
      </c>
      <c r="M217" s="15">
        <v>0.38900000000000001</v>
      </c>
      <c r="N217" s="15">
        <v>0.309</v>
      </c>
      <c r="O217" s="15">
        <v>3.0000000000000001E-3</v>
      </c>
      <c r="P217" s="15">
        <v>0.313</v>
      </c>
      <c r="Q217" s="15">
        <v>0.193</v>
      </c>
      <c r="R217" s="15">
        <v>0.495</v>
      </c>
      <c r="S217" s="15">
        <v>26.486000000000001</v>
      </c>
      <c r="U217" s="15">
        <v>472.60700000000003</v>
      </c>
      <c r="V217" s="15">
        <v>8190</v>
      </c>
    </row>
    <row r="218" spans="2:22" x14ac:dyDescent="0.25">
      <c r="B218" s="15" t="s">
        <v>122</v>
      </c>
      <c r="C218" s="15" t="s">
        <v>207</v>
      </c>
      <c r="D218" s="15" t="s">
        <v>243</v>
      </c>
      <c r="E218" s="15">
        <v>2022</v>
      </c>
      <c r="F218" s="15" t="s">
        <v>162</v>
      </c>
      <c r="G218" s="15" t="s">
        <v>133</v>
      </c>
      <c r="H218" s="15" t="s">
        <v>136</v>
      </c>
      <c r="I218" s="15" t="s">
        <v>139</v>
      </c>
      <c r="J218" s="15" t="s">
        <v>141</v>
      </c>
      <c r="K218" s="15" t="s">
        <v>199</v>
      </c>
      <c r="L218" s="15" t="s">
        <v>205</v>
      </c>
      <c r="M218" s="15">
        <v>0.57499999999999996</v>
      </c>
      <c r="N218" s="15">
        <v>0.38400000000000001</v>
      </c>
      <c r="O218" s="15">
        <v>4.0000000000000001E-3</v>
      </c>
      <c r="P218" s="15">
        <v>0.48899999999999999</v>
      </c>
      <c r="Q218" s="15">
        <v>0.30499999999999999</v>
      </c>
      <c r="R218" s="15">
        <v>0.745</v>
      </c>
      <c r="S218" s="15">
        <v>9.23</v>
      </c>
      <c r="U218" s="15">
        <v>96.257999999999996</v>
      </c>
      <c r="V218" s="15">
        <v>8650</v>
      </c>
    </row>
    <row r="219" spans="2:22" x14ac:dyDescent="0.25">
      <c r="B219" s="15" t="s">
        <v>122</v>
      </c>
      <c r="C219" s="15" t="s">
        <v>207</v>
      </c>
      <c r="D219" s="15" t="s">
        <v>244</v>
      </c>
      <c r="E219" s="15">
        <v>2022</v>
      </c>
      <c r="F219" s="15" t="s">
        <v>162</v>
      </c>
      <c r="G219" s="15" t="s">
        <v>133</v>
      </c>
      <c r="H219" s="15" t="s">
        <v>136</v>
      </c>
      <c r="I219" s="15" t="s">
        <v>139</v>
      </c>
      <c r="J219" s="15" t="s">
        <v>141</v>
      </c>
      <c r="K219" s="15" t="s">
        <v>199</v>
      </c>
      <c r="L219" s="15" t="s">
        <v>200</v>
      </c>
      <c r="M219" s="15">
        <v>0.68700000000000006</v>
      </c>
      <c r="N219" s="15">
        <v>0.57699999999999996</v>
      </c>
      <c r="O219" s="15">
        <v>7.0000000000000001E-3</v>
      </c>
      <c r="P219" s="15">
        <v>0.53300000000000003</v>
      </c>
      <c r="Q219" s="15">
        <v>0.315</v>
      </c>
      <c r="R219" s="15">
        <v>0.89100000000000001</v>
      </c>
      <c r="S219" s="15">
        <v>-1.1339999999999999</v>
      </c>
      <c r="U219" s="15">
        <v>1.9E-2</v>
      </c>
      <c r="V219" s="15">
        <v>6540</v>
      </c>
    </row>
    <row r="220" spans="2:22" x14ac:dyDescent="0.25">
      <c r="B220" s="15" t="s">
        <v>122</v>
      </c>
      <c r="C220" s="15" t="s">
        <v>207</v>
      </c>
      <c r="D220" s="15" t="s">
        <v>244</v>
      </c>
      <c r="E220" s="15">
        <v>2022</v>
      </c>
      <c r="F220" s="15" t="s">
        <v>162</v>
      </c>
      <c r="G220" s="15" t="s">
        <v>133</v>
      </c>
      <c r="H220" s="15" t="s">
        <v>136</v>
      </c>
      <c r="I220" s="15" t="s">
        <v>139</v>
      </c>
      <c r="J220" s="15" t="s">
        <v>141</v>
      </c>
      <c r="K220" s="15" t="s">
        <v>199</v>
      </c>
      <c r="L220" s="15" t="s">
        <v>201</v>
      </c>
      <c r="M220" s="15">
        <v>0.68300000000000005</v>
      </c>
      <c r="N220" s="15">
        <v>0.47099999999999997</v>
      </c>
      <c r="O220" s="15">
        <v>5.0000000000000001E-3</v>
      </c>
      <c r="P220" s="15">
        <v>0.57699999999999996</v>
      </c>
      <c r="Q220" s="15">
        <v>0.35499999999999998</v>
      </c>
      <c r="R220" s="15">
        <v>0.89200000000000002</v>
      </c>
      <c r="S220" s="15">
        <v>4.2290000000000001</v>
      </c>
      <c r="U220" s="15">
        <v>29.172999999999998</v>
      </c>
      <c r="V220" s="15">
        <v>8600</v>
      </c>
    </row>
    <row r="221" spans="2:22" x14ac:dyDescent="0.25">
      <c r="B221" s="15" t="s">
        <v>122</v>
      </c>
      <c r="C221" s="15" t="s">
        <v>207</v>
      </c>
      <c r="D221" s="15" t="s">
        <v>244</v>
      </c>
      <c r="E221" s="15">
        <v>2022</v>
      </c>
      <c r="F221" s="15" t="s">
        <v>162</v>
      </c>
      <c r="G221" s="15" t="s">
        <v>133</v>
      </c>
      <c r="H221" s="15" t="s">
        <v>136</v>
      </c>
      <c r="I221" s="15" t="s">
        <v>139</v>
      </c>
      <c r="J221" s="15" t="s">
        <v>141</v>
      </c>
      <c r="K221" s="15" t="s">
        <v>199</v>
      </c>
      <c r="L221" s="15" t="s">
        <v>202</v>
      </c>
      <c r="M221" s="15">
        <v>0.498</v>
      </c>
      <c r="N221" s="15">
        <v>0.32800000000000001</v>
      </c>
      <c r="O221" s="15">
        <v>4.0000000000000001E-3</v>
      </c>
      <c r="P221" s="15">
        <v>0.42699999999999999</v>
      </c>
      <c r="Q221" s="15">
        <v>0.26300000000000001</v>
      </c>
      <c r="R221" s="15">
        <v>0.64600000000000002</v>
      </c>
      <c r="S221" s="15">
        <v>14.49</v>
      </c>
      <c r="U221" s="15">
        <v>168.46199999999999</v>
      </c>
      <c r="V221" s="15">
        <v>8400</v>
      </c>
    </row>
    <row r="222" spans="2:22" x14ac:dyDescent="0.25">
      <c r="B222" s="15" t="s">
        <v>122</v>
      </c>
      <c r="C222" s="15" t="s">
        <v>207</v>
      </c>
      <c r="D222" s="15" t="s">
        <v>244</v>
      </c>
      <c r="E222" s="15">
        <v>2022</v>
      </c>
      <c r="F222" s="15" t="s">
        <v>162</v>
      </c>
      <c r="G222" s="15" t="s">
        <v>133</v>
      </c>
      <c r="H222" s="15" t="s">
        <v>136</v>
      </c>
      <c r="I222" s="15" t="s">
        <v>139</v>
      </c>
      <c r="J222" s="15" t="s">
        <v>141</v>
      </c>
      <c r="K222" s="15" t="s">
        <v>199</v>
      </c>
      <c r="L222" s="15" t="s">
        <v>203</v>
      </c>
      <c r="M222" s="15">
        <v>0.434</v>
      </c>
      <c r="N222" s="15">
        <v>0.29599999999999999</v>
      </c>
      <c r="O222" s="15">
        <v>3.0000000000000001E-3</v>
      </c>
      <c r="P222" s="15">
        <v>0.36499999999999999</v>
      </c>
      <c r="Q222" s="15">
        <v>0.23</v>
      </c>
      <c r="R222" s="15">
        <v>0.56299999999999994</v>
      </c>
      <c r="S222" s="15">
        <v>19.834</v>
      </c>
      <c r="U222" s="15">
        <v>265.77199999999999</v>
      </c>
      <c r="V222" s="15">
        <v>8340</v>
      </c>
    </row>
    <row r="223" spans="2:22" x14ac:dyDescent="0.25">
      <c r="B223" s="15" t="s">
        <v>122</v>
      </c>
      <c r="C223" s="15" t="s">
        <v>207</v>
      </c>
      <c r="D223" s="15" t="s">
        <v>244</v>
      </c>
      <c r="E223" s="15">
        <v>2022</v>
      </c>
      <c r="F223" s="15" t="s">
        <v>162</v>
      </c>
      <c r="G223" s="15" t="s">
        <v>133</v>
      </c>
      <c r="H223" s="15" t="s">
        <v>136</v>
      </c>
      <c r="I223" s="15" t="s">
        <v>139</v>
      </c>
      <c r="J223" s="15" t="s">
        <v>141</v>
      </c>
      <c r="K223" s="15" t="s">
        <v>199</v>
      </c>
      <c r="L223" s="15" t="s">
        <v>204</v>
      </c>
      <c r="M223" s="15">
        <v>0.41399999999999998</v>
      </c>
      <c r="N223" s="15">
        <v>0.32900000000000001</v>
      </c>
      <c r="O223" s="15">
        <v>4.0000000000000001E-3</v>
      </c>
      <c r="P223" s="15">
        <v>0.33300000000000002</v>
      </c>
      <c r="Q223" s="15">
        <v>0.20300000000000001</v>
      </c>
      <c r="R223" s="15">
        <v>0.52600000000000002</v>
      </c>
      <c r="S223" s="15">
        <v>26.007000000000001</v>
      </c>
      <c r="U223" s="15">
        <v>355.625</v>
      </c>
      <c r="V223" s="15">
        <v>8190</v>
      </c>
    </row>
    <row r="224" spans="2:22" x14ac:dyDescent="0.25">
      <c r="B224" s="15" t="s">
        <v>122</v>
      </c>
      <c r="C224" s="15" t="s">
        <v>207</v>
      </c>
      <c r="D224" s="15" t="s">
        <v>244</v>
      </c>
      <c r="E224" s="15">
        <v>2022</v>
      </c>
      <c r="F224" s="15" t="s">
        <v>162</v>
      </c>
      <c r="G224" s="15" t="s">
        <v>133</v>
      </c>
      <c r="H224" s="15" t="s">
        <v>136</v>
      </c>
      <c r="I224" s="15" t="s">
        <v>139</v>
      </c>
      <c r="J224" s="15" t="s">
        <v>141</v>
      </c>
      <c r="K224" s="15" t="s">
        <v>199</v>
      </c>
      <c r="L224" s="15" t="s">
        <v>205</v>
      </c>
      <c r="M224" s="15">
        <v>0.61499999999999999</v>
      </c>
      <c r="N224" s="15">
        <v>0.40300000000000002</v>
      </c>
      <c r="O224" s="15">
        <v>4.0000000000000001E-3</v>
      </c>
      <c r="P224" s="15">
        <v>0.52600000000000002</v>
      </c>
      <c r="Q224" s="15">
        <v>0.33</v>
      </c>
      <c r="R224" s="15">
        <v>0.80200000000000005</v>
      </c>
      <c r="S224" s="15">
        <v>8.718</v>
      </c>
      <c r="U224" s="15">
        <v>48.408000000000001</v>
      </c>
      <c r="V224" s="15">
        <v>8650</v>
      </c>
    </row>
    <row r="225" spans="2:22" x14ac:dyDescent="0.25">
      <c r="B225" s="15" t="s">
        <v>122</v>
      </c>
      <c r="C225" s="15" t="s">
        <v>207</v>
      </c>
      <c r="D225" s="15" t="s">
        <v>245</v>
      </c>
      <c r="E225" s="15">
        <v>2022</v>
      </c>
      <c r="F225" s="15" t="s">
        <v>162</v>
      </c>
      <c r="G225" s="15" t="s">
        <v>133</v>
      </c>
      <c r="H225" s="15" t="s">
        <v>136</v>
      </c>
      <c r="I225" s="15" t="s">
        <v>139</v>
      </c>
      <c r="J225" s="15" t="s">
        <v>141</v>
      </c>
      <c r="K225" s="15" t="s">
        <v>199</v>
      </c>
      <c r="L225" s="15" t="s">
        <v>200</v>
      </c>
      <c r="M225" s="15">
        <v>0.68400000000000005</v>
      </c>
      <c r="N225" s="15">
        <v>0.57299999999999995</v>
      </c>
      <c r="O225" s="15">
        <v>7.0000000000000001E-3</v>
      </c>
      <c r="P225" s="15">
        <v>0.53500000000000003</v>
      </c>
      <c r="Q225" s="15">
        <v>0.318</v>
      </c>
      <c r="R225" s="15">
        <v>0.88</v>
      </c>
      <c r="S225" s="15">
        <v>-1.1339999999999999</v>
      </c>
      <c r="U225" s="15">
        <v>1.9E-2</v>
      </c>
      <c r="V225" s="15">
        <v>6540</v>
      </c>
    </row>
    <row r="226" spans="2:22" x14ac:dyDescent="0.25">
      <c r="B226" s="15" t="s">
        <v>122</v>
      </c>
      <c r="C226" s="15" t="s">
        <v>207</v>
      </c>
      <c r="D226" s="15" t="s">
        <v>245</v>
      </c>
      <c r="E226" s="15">
        <v>2022</v>
      </c>
      <c r="F226" s="15" t="s">
        <v>162</v>
      </c>
      <c r="G226" s="15" t="s">
        <v>133</v>
      </c>
      <c r="H226" s="15" t="s">
        <v>136</v>
      </c>
      <c r="I226" s="15" t="s">
        <v>139</v>
      </c>
      <c r="J226" s="15" t="s">
        <v>141</v>
      </c>
      <c r="K226" s="15" t="s">
        <v>199</v>
      </c>
      <c r="L226" s="15" t="s">
        <v>201</v>
      </c>
      <c r="M226" s="15">
        <v>0.68400000000000005</v>
      </c>
      <c r="N226" s="15">
        <v>0.47099999999999997</v>
      </c>
      <c r="O226" s="15">
        <v>5.0000000000000001E-3</v>
      </c>
      <c r="P226" s="15">
        <v>0.57599999999999996</v>
      </c>
      <c r="Q226" s="15">
        <v>0.36099999999999999</v>
      </c>
      <c r="R226" s="15">
        <v>0.88100000000000001</v>
      </c>
      <c r="S226" s="15">
        <v>4.2290000000000001</v>
      </c>
      <c r="U226" s="15">
        <v>29.172999999999998</v>
      </c>
      <c r="V226" s="15">
        <v>8600</v>
      </c>
    </row>
    <row r="227" spans="2:22" x14ac:dyDescent="0.25">
      <c r="B227" s="15" t="s">
        <v>122</v>
      </c>
      <c r="C227" s="15" t="s">
        <v>207</v>
      </c>
      <c r="D227" s="15" t="s">
        <v>245</v>
      </c>
      <c r="E227" s="15">
        <v>2022</v>
      </c>
      <c r="F227" s="15" t="s">
        <v>162</v>
      </c>
      <c r="G227" s="15" t="s">
        <v>133</v>
      </c>
      <c r="H227" s="15" t="s">
        <v>136</v>
      </c>
      <c r="I227" s="15" t="s">
        <v>139</v>
      </c>
      <c r="J227" s="15" t="s">
        <v>141</v>
      </c>
      <c r="K227" s="15" t="s">
        <v>199</v>
      </c>
      <c r="L227" s="15" t="s">
        <v>202</v>
      </c>
      <c r="M227" s="15">
        <v>0.50700000000000001</v>
      </c>
      <c r="N227" s="15">
        <v>0.32900000000000001</v>
      </c>
      <c r="O227" s="15">
        <v>4.0000000000000001E-3</v>
      </c>
      <c r="P227" s="15">
        <v>0.434</v>
      </c>
      <c r="Q227" s="15">
        <v>0.27300000000000002</v>
      </c>
      <c r="R227" s="15">
        <v>0.65900000000000003</v>
      </c>
      <c r="S227" s="15">
        <v>14.49</v>
      </c>
      <c r="U227" s="15">
        <v>168.459</v>
      </c>
      <c r="V227" s="15">
        <v>8400</v>
      </c>
    </row>
    <row r="228" spans="2:22" x14ac:dyDescent="0.25">
      <c r="B228" s="15" t="s">
        <v>122</v>
      </c>
      <c r="C228" s="15" t="s">
        <v>207</v>
      </c>
      <c r="D228" s="15" t="s">
        <v>245</v>
      </c>
      <c r="E228" s="15">
        <v>2022</v>
      </c>
      <c r="F228" s="15" t="s">
        <v>162</v>
      </c>
      <c r="G228" s="15" t="s">
        <v>133</v>
      </c>
      <c r="H228" s="15" t="s">
        <v>136</v>
      </c>
      <c r="I228" s="15" t="s">
        <v>139</v>
      </c>
      <c r="J228" s="15" t="s">
        <v>141</v>
      </c>
      <c r="K228" s="15" t="s">
        <v>199</v>
      </c>
      <c r="L228" s="15" t="s">
        <v>203</v>
      </c>
      <c r="M228" s="15">
        <v>0.442</v>
      </c>
      <c r="N228" s="15">
        <v>0.29499999999999998</v>
      </c>
      <c r="O228" s="15">
        <v>3.0000000000000001E-3</v>
      </c>
      <c r="P228" s="15">
        <v>0.373</v>
      </c>
      <c r="Q228" s="15">
        <v>0.24099999999999999</v>
      </c>
      <c r="R228" s="15">
        <v>0.56699999999999995</v>
      </c>
      <c r="S228" s="15">
        <v>19.834</v>
      </c>
      <c r="U228" s="15">
        <v>265.77300000000002</v>
      </c>
      <c r="V228" s="15">
        <v>8340</v>
      </c>
    </row>
    <row r="229" spans="2:22" x14ac:dyDescent="0.25">
      <c r="B229" s="15" t="s">
        <v>122</v>
      </c>
      <c r="C229" s="15" t="s">
        <v>207</v>
      </c>
      <c r="D229" s="15" t="s">
        <v>245</v>
      </c>
      <c r="E229" s="15">
        <v>2022</v>
      </c>
      <c r="F229" s="15" t="s">
        <v>162</v>
      </c>
      <c r="G229" s="15" t="s">
        <v>133</v>
      </c>
      <c r="H229" s="15" t="s">
        <v>136</v>
      </c>
      <c r="I229" s="15" t="s">
        <v>139</v>
      </c>
      <c r="J229" s="15" t="s">
        <v>141</v>
      </c>
      <c r="K229" s="15" t="s">
        <v>199</v>
      </c>
      <c r="L229" s="15" t="s">
        <v>204</v>
      </c>
      <c r="M229" s="15">
        <v>0.42299999999999999</v>
      </c>
      <c r="N229" s="15">
        <v>0.33500000000000002</v>
      </c>
      <c r="O229" s="15">
        <v>4.0000000000000001E-3</v>
      </c>
      <c r="P229" s="15">
        <v>0.34100000000000003</v>
      </c>
      <c r="Q229" s="15">
        <v>0.20899999999999999</v>
      </c>
      <c r="R229" s="15">
        <v>0.53800000000000003</v>
      </c>
      <c r="S229" s="15">
        <v>26.007000000000001</v>
      </c>
      <c r="U229" s="15">
        <v>355.62099999999998</v>
      </c>
      <c r="V229" s="15">
        <v>8190</v>
      </c>
    </row>
    <row r="230" spans="2:22" x14ac:dyDescent="0.25">
      <c r="B230" s="15" t="s">
        <v>122</v>
      </c>
      <c r="C230" s="15" t="s">
        <v>207</v>
      </c>
      <c r="D230" s="15" t="s">
        <v>245</v>
      </c>
      <c r="E230" s="15">
        <v>2022</v>
      </c>
      <c r="F230" s="15" t="s">
        <v>162</v>
      </c>
      <c r="G230" s="15" t="s">
        <v>133</v>
      </c>
      <c r="H230" s="15" t="s">
        <v>136</v>
      </c>
      <c r="I230" s="15" t="s">
        <v>139</v>
      </c>
      <c r="J230" s="15" t="s">
        <v>141</v>
      </c>
      <c r="K230" s="15" t="s">
        <v>199</v>
      </c>
      <c r="L230" s="15" t="s">
        <v>205</v>
      </c>
      <c r="M230" s="15">
        <v>0.623</v>
      </c>
      <c r="N230" s="15">
        <v>0.40500000000000003</v>
      </c>
      <c r="O230" s="15">
        <v>4.0000000000000001E-3</v>
      </c>
      <c r="P230" s="15">
        <v>0.53400000000000003</v>
      </c>
      <c r="Q230" s="15">
        <v>0.33900000000000002</v>
      </c>
      <c r="R230" s="15">
        <v>0.80500000000000005</v>
      </c>
      <c r="S230" s="15">
        <v>8.718</v>
      </c>
      <c r="U230" s="15">
        <v>48.408000000000001</v>
      </c>
      <c r="V230" s="15">
        <v>8650</v>
      </c>
    </row>
    <row r="231" spans="2:22" x14ac:dyDescent="0.25">
      <c r="B231" s="15" t="s">
        <v>122</v>
      </c>
      <c r="C231" s="15" t="s">
        <v>207</v>
      </c>
      <c r="D231" s="15" t="s">
        <v>246</v>
      </c>
      <c r="E231" s="15">
        <v>2022</v>
      </c>
      <c r="F231" s="15" t="s">
        <v>162</v>
      </c>
      <c r="G231" s="15" t="s">
        <v>133</v>
      </c>
      <c r="H231" s="15" t="s">
        <v>136</v>
      </c>
      <c r="I231" s="15" t="s">
        <v>139</v>
      </c>
      <c r="J231" s="15" t="s">
        <v>141</v>
      </c>
      <c r="K231" s="15" t="s">
        <v>199</v>
      </c>
      <c r="L231" s="15" t="s">
        <v>200</v>
      </c>
      <c r="M231" s="15">
        <v>0.66300000000000003</v>
      </c>
      <c r="N231" s="15">
        <v>0.56599999999999995</v>
      </c>
      <c r="O231" s="15">
        <v>7.0000000000000001E-3</v>
      </c>
      <c r="P231" s="15">
        <v>0.51</v>
      </c>
      <c r="Q231" s="15">
        <v>0.307</v>
      </c>
      <c r="R231" s="15">
        <v>0.84299999999999997</v>
      </c>
      <c r="S231" s="15">
        <v>-1.429</v>
      </c>
      <c r="U231" s="15">
        <v>8.9999999999999993E-3</v>
      </c>
      <c r="V231" s="15">
        <v>6540</v>
      </c>
    </row>
    <row r="232" spans="2:22" x14ac:dyDescent="0.25">
      <c r="B232" s="15" t="s">
        <v>122</v>
      </c>
      <c r="C232" s="15" t="s">
        <v>207</v>
      </c>
      <c r="D232" s="15" t="s">
        <v>246</v>
      </c>
      <c r="E232" s="15">
        <v>2022</v>
      </c>
      <c r="F232" s="15" t="s">
        <v>162</v>
      </c>
      <c r="G232" s="15" t="s">
        <v>133</v>
      </c>
      <c r="H232" s="15" t="s">
        <v>136</v>
      </c>
      <c r="I232" s="15" t="s">
        <v>139</v>
      </c>
      <c r="J232" s="15" t="s">
        <v>141</v>
      </c>
      <c r="K232" s="15" t="s">
        <v>199</v>
      </c>
      <c r="L232" s="15" t="s">
        <v>201</v>
      </c>
      <c r="M232" s="15">
        <v>0.66</v>
      </c>
      <c r="N232" s="15">
        <v>0.46400000000000002</v>
      </c>
      <c r="O232" s="15">
        <v>5.0000000000000001E-3</v>
      </c>
      <c r="P232" s="15">
        <v>0.55100000000000005</v>
      </c>
      <c r="Q232" s="15">
        <v>0.35</v>
      </c>
      <c r="R232" s="15">
        <v>0.84</v>
      </c>
      <c r="S232" s="15">
        <v>3.8439999999999999</v>
      </c>
      <c r="U232" s="15">
        <v>12.166</v>
      </c>
      <c r="V232" s="15">
        <v>8600</v>
      </c>
    </row>
    <row r="233" spans="2:22" x14ac:dyDescent="0.25">
      <c r="B233" s="15" t="s">
        <v>122</v>
      </c>
      <c r="C233" s="15" t="s">
        <v>207</v>
      </c>
      <c r="D233" s="15" t="s">
        <v>246</v>
      </c>
      <c r="E233" s="15">
        <v>2022</v>
      </c>
      <c r="F233" s="15" t="s">
        <v>162</v>
      </c>
      <c r="G233" s="15" t="s">
        <v>133</v>
      </c>
      <c r="H233" s="15" t="s">
        <v>136</v>
      </c>
      <c r="I233" s="15" t="s">
        <v>139</v>
      </c>
      <c r="J233" s="15" t="s">
        <v>141</v>
      </c>
      <c r="K233" s="15" t="s">
        <v>199</v>
      </c>
      <c r="L233" s="15" t="s">
        <v>202</v>
      </c>
      <c r="M233" s="15">
        <v>0.496</v>
      </c>
      <c r="N233" s="15">
        <v>0.32700000000000001</v>
      </c>
      <c r="O233" s="15">
        <v>4.0000000000000001E-3</v>
      </c>
      <c r="P233" s="15">
        <v>0.42299999999999999</v>
      </c>
      <c r="Q233" s="15">
        <v>0.27</v>
      </c>
      <c r="R233" s="15">
        <v>0.63900000000000001</v>
      </c>
      <c r="S233" s="15">
        <v>13.898</v>
      </c>
      <c r="U233" s="15">
        <v>100.77200000000001</v>
      </c>
      <c r="V233" s="15">
        <v>8400</v>
      </c>
    </row>
    <row r="234" spans="2:22" x14ac:dyDescent="0.25">
      <c r="B234" s="15" t="s">
        <v>122</v>
      </c>
      <c r="C234" s="15" t="s">
        <v>207</v>
      </c>
      <c r="D234" s="15" t="s">
        <v>246</v>
      </c>
      <c r="E234" s="15">
        <v>2022</v>
      </c>
      <c r="F234" s="15" t="s">
        <v>162</v>
      </c>
      <c r="G234" s="15" t="s">
        <v>133</v>
      </c>
      <c r="H234" s="15" t="s">
        <v>136</v>
      </c>
      <c r="I234" s="15" t="s">
        <v>139</v>
      </c>
      <c r="J234" s="15" t="s">
        <v>141</v>
      </c>
      <c r="K234" s="15" t="s">
        <v>199</v>
      </c>
      <c r="L234" s="15" t="s">
        <v>203</v>
      </c>
      <c r="M234" s="15">
        <v>0.432</v>
      </c>
      <c r="N234" s="15">
        <v>0.28999999999999998</v>
      </c>
      <c r="O234" s="15">
        <v>3.0000000000000001E-3</v>
      </c>
      <c r="P234" s="15">
        <v>0.36699999999999999</v>
      </c>
      <c r="Q234" s="15">
        <v>0.23599999999999999</v>
      </c>
      <c r="R234" s="15">
        <v>0.55100000000000005</v>
      </c>
      <c r="S234" s="15">
        <v>19.234000000000002</v>
      </c>
      <c r="U234" s="15">
        <v>170.93700000000001</v>
      </c>
      <c r="V234" s="15">
        <v>8340</v>
      </c>
    </row>
    <row r="235" spans="2:22" x14ac:dyDescent="0.25">
      <c r="B235" s="15" t="s">
        <v>122</v>
      </c>
      <c r="C235" s="15" t="s">
        <v>207</v>
      </c>
      <c r="D235" s="15" t="s">
        <v>246</v>
      </c>
      <c r="E235" s="15">
        <v>2022</v>
      </c>
      <c r="F235" s="15" t="s">
        <v>162</v>
      </c>
      <c r="G235" s="15" t="s">
        <v>133</v>
      </c>
      <c r="H235" s="15" t="s">
        <v>136</v>
      </c>
      <c r="I235" s="15" t="s">
        <v>139</v>
      </c>
      <c r="J235" s="15" t="s">
        <v>141</v>
      </c>
      <c r="K235" s="15" t="s">
        <v>199</v>
      </c>
      <c r="L235" s="15" t="s">
        <v>204</v>
      </c>
      <c r="M235" s="15">
        <v>0.41899999999999998</v>
      </c>
      <c r="N235" s="15">
        <v>0.32500000000000001</v>
      </c>
      <c r="O235" s="15">
        <v>4.0000000000000001E-3</v>
      </c>
      <c r="P235" s="15">
        <v>0.33800000000000002</v>
      </c>
      <c r="Q235" s="15">
        <v>0.21</v>
      </c>
      <c r="R235" s="15">
        <v>0.53400000000000003</v>
      </c>
      <c r="S235" s="15">
        <v>25.213000000000001</v>
      </c>
      <c r="U235" s="15">
        <v>230.41200000000001</v>
      </c>
      <c r="V235" s="15">
        <v>8190</v>
      </c>
    </row>
    <row r="236" spans="2:22" x14ac:dyDescent="0.25">
      <c r="B236" s="15" t="s">
        <v>122</v>
      </c>
      <c r="C236" s="15" t="s">
        <v>207</v>
      </c>
      <c r="D236" s="15" t="s">
        <v>246</v>
      </c>
      <c r="E236" s="15">
        <v>2022</v>
      </c>
      <c r="F236" s="15" t="s">
        <v>162</v>
      </c>
      <c r="G236" s="15" t="s">
        <v>133</v>
      </c>
      <c r="H236" s="15" t="s">
        <v>136</v>
      </c>
      <c r="I236" s="15" t="s">
        <v>139</v>
      </c>
      <c r="J236" s="15" t="s">
        <v>141</v>
      </c>
      <c r="K236" s="15" t="s">
        <v>199</v>
      </c>
      <c r="L236" s="15" t="s">
        <v>205</v>
      </c>
      <c r="M236" s="15">
        <v>0.60699999999999998</v>
      </c>
      <c r="N236" s="15">
        <v>0.40300000000000002</v>
      </c>
      <c r="O236" s="15">
        <v>4.0000000000000001E-3</v>
      </c>
      <c r="P236" s="15">
        <v>0.51600000000000001</v>
      </c>
      <c r="Q236" s="15">
        <v>0.32800000000000001</v>
      </c>
      <c r="R236" s="15">
        <v>0.77600000000000002</v>
      </c>
      <c r="S236" s="15">
        <v>8.2149999999999999</v>
      </c>
      <c r="U236" s="15">
        <v>21.434000000000001</v>
      </c>
      <c r="V236" s="15">
        <v>8650</v>
      </c>
    </row>
    <row r="237" spans="2:22" x14ac:dyDescent="0.25">
      <c r="B237" s="15" t="s">
        <v>122</v>
      </c>
      <c r="C237" s="15" t="s">
        <v>207</v>
      </c>
      <c r="D237" s="15" t="s">
        <v>247</v>
      </c>
      <c r="E237" s="15">
        <v>2022</v>
      </c>
      <c r="F237" s="15" t="s">
        <v>162</v>
      </c>
      <c r="G237" s="15" t="s">
        <v>133</v>
      </c>
      <c r="H237" s="15" t="s">
        <v>136</v>
      </c>
      <c r="I237" s="15" t="s">
        <v>139</v>
      </c>
      <c r="J237" s="15" t="s">
        <v>141</v>
      </c>
      <c r="K237" s="15" t="s">
        <v>199</v>
      </c>
      <c r="L237" s="15" t="s">
        <v>200</v>
      </c>
      <c r="M237" s="15">
        <v>0.627</v>
      </c>
      <c r="N237" s="15">
        <v>0.55100000000000005</v>
      </c>
      <c r="O237" s="15">
        <v>7.0000000000000001E-3</v>
      </c>
      <c r="P237" s="15">
        <v>0.48399999999999999</v>
      </c>
      <c r="Q237" s="15">
        <v>0.29099999999999998</v>
      </c>
      <c r="R237" s="15">
        <v>0.77500000000000002</v>
      </c>
      <c r="S237" s="15">
        <v>-1.4279999999999999</v>
      </c>
      <c r="U237" s="15">
        <v>8.9999999999999993E-3</v>
      </c>
      <c r="V237" s="15">
        <v>6540</v>
      </c>
    </row>
    <row r="238" spans="2:22" x14ac:dyDescent="0.25">
      <c r="B238" s="15" t="s">
        <v>122</v>
      </c>
      <c r="C238" s="15" t="s">
        <v>207</v>
      </c>
      <c r="D238" s="15" t="s">
        <v>247</v>
      </c>
      <c r="E238" s="15">
        <v>2022</v>
      </c>
      <c r="F238" s="15" t="s">
        <v>162</v>
      </c>
      <c r="G238" s="15" t="s">
        <v>133</v>
      </c>
      <c r="H238" s="15" t="s">
        <v>136</v>
      </c>
      <c r="I238" s="15" t="s">
        <v>139</v>
      </c>
      <c r="J238" s="15" t="s">
        <v>141</v>
      </c>
      <c r="K238" s="15" t="s">
        <v>199</v>
      </c>
      <c r="L238" s="15" t="s">
        <v>201</v>
      </c>
      <c r="M238" s="15">
        <v>0.626</v>
      </c>
      <c r="N238" s="15">
        <v>0.44900000000000001</v>
      </c>
      <c r="O238" s="15">
        <v>5.0000000000000001E-3</v>
      </c>
      <c r="P238" s="15">
        <v>0.51400000000000001</v>
      </c>
      <c r="Q238" s="15">
        <v>0.32700000000000001</v>
      </c>
      <c r="R238" s="15">
        <v>0.78900000000000003</v>
      </c>
      <c r="S238" s="15">
        <v>3.8439999999999999</v>
      </c>
      <c r="U238" s="15">
        <v>12.167</v>
      </c>
      <c r="V238" s="15">
        <v>8600</v>
      </c>
    </row>
    <row r="239" spans="2:22" x14ac:dyDescent="0.25">
      <c r="B239" s="15" t="s">
        <v>122</v>
      </c>
      <c r="C239" s="15" t="s">
        <v>207</v>
      </c>
      <c r="D239" s="15" t="s">
        <v>247</v>
      </c>
      <c r="E239" s="15">
        <v>2022</v>
      </c>
      <c r="F239" s="15" t="s">
        <v>162</v>
      </c>
      <c r="G239" s="15" t="s">
        <v>133</v>
      </c>
      <c r="H239" s="15" t="s">
        <v>136</v>
      </c>
      <c r="I239" s="15" t="s">
        <v>139</v>
      </c>
      <c r="J239" s="15" t="s">
        <v>141</v>
      </c>
      <c r="K239" s="15" t="s">
        <v>199</v>
      </c>
      <c r="L239" s="15" t="s">
        <v>202</v>
      </c>
      <c r="M239" s="15">
        <v>0.47899999999999998</v>
      </c>
      <c r="N239" s="15">
        <v>0.32</v>
      </c>
      <c r="O239" s="15">
        <v>3.0000000000000001E-3</v>
      </c>
      <c r="P239" s="15">
        <v>0.40500000000000003</v>
      </c>
      <c r="Q239" s="15">
        <v>0.26300000000000001</v>
      </c>
      <c r="R239" s="15">
        <v>0.60499999999999998</v>
      </c>
      <c r="S239" s="15">
        <v>13.898</v>
      </c>
      <c r="U239" s="15">
        <v>100.771</v>
      </c>
      <c r="V239" s="15">
        <v>8400</v>
      </c>
    </row>
    <row r="240" spans="2:22" x14ac:dyDescent="0.25">
      <c r="B240" s="15" t="s">
        <v>122</v>
      </c>
      <c r="C240" s="15" t="s">
        <v>207</v>
      </c>
      <c r="D240" s="15" t="s">
        <v>247</v>
      </c>
      <c r="E240" s="15">
        <v>2022</v>
      </c>
      <c r="F240" s="15" t="s">
        <v>162</v>
      </c>
      <c r="G240" s="15" t="s">
        <v>133</v>
      </c>
      <c r="H240" s="15" t="s">
        <v>136</v>
      </c>
      <c r="I240" s="15" t="s">
        <v>139</v>
      </c>
      <c r="J240" s="15" t="s">
        <v>141</v>
      </c>
      <c r="K240" s="15" t="s">
        <v>199</v>
      </c>
      <c r="L240" s="15" t="s">
        <v>203</v>
      </c>
      <c r="M240" s="15">
        <v>0.41899999999999998</v>
      </c>
      <c r="N240" s="15">
        <v>0.28299999999999997</v>
      </c>
      <c r="O240" s="15">
        <v>3.0000000000000001E-3</v>
      </c>
      <c r="P240" s="15">
        <v>0.35499999999999998</v>
      </c>
      <c r="Q240" s="15">
        <v>0.23100000000000001</v>
      </c>
      <c r="R240" s="15">
        <v>0.53200000000000003</v>
      </c>
      <c r="S240" s="15">
        <v>19.233000000000001</v>
      </c>
      <c r="U240" s="15">
        <v>170.93600000000001</v>
      </c>
      <c r="V240" s="15">
        <v>8340</v>
      </c>
    </row>
    <row r="241" spans="2:22" x14ac:dyDescent="0.25">
      <c r="B241" s="15" t="s">
        <v>122</v>
      </c>
      <c r="C241" s="15" t="s">
        <v>207</v>
      </c>
      <c r="D241" s="15" t="s">
        <v>247</v>
      </c>
      <c r="E241" s="15">
        <v>2022</v>
      </c>
      <c r="F241" s="15" t="s">
        <v>162</v>
      </c>
      <c r="G241" s="15" t="s">
        <v>133</v>
      </c>
      <c r="H241" s="15" t="s">
        <v>136</v>
      </c>
      <c r="I241" s="15" t="s">
        <v>139</v>
      </c>
      <c r="J241" s="15" t="s">
        <v>141</v>
      </c>
      <c r="K241" s="15" t="s">
        <v>199</v>
      </c>
      <c r="L241" s="15" t="s">
        <v>204</v>
      </c>
      <c r="M241" s="15">
        <v>0.40500000000000003</v>
      </c>
      <c r="N241" s="15">
        <v>0.313</v>
      </c>
      <c r="O241" s="15">
        <v>3.0000000000000001E-3</v>
      </c>
      <c r="P241" s="15">
        <v>0.32900000000000001</v>
      </c>
      <c r="Q241" s="15">
        <v>0.20699999999999999</v>
      </c>
      <c r="R241" s="15">
        <v>0.51500000000000001</v>
      </c>
      <c r="S241" s="15">
        <v>25.213000000000001</v>
      </c>
      <c r="U241" s="15">
        <v>230.41</v>
      </c>
      <c r="V241" s="15">
        <v>8190</v>
      </c>
    </row>
    <row r="242" spans="2:22" x14ac:dyDescent="0.25">
      <c r="B242" s="15" t="s">
        <v>122</v>
      </c>
      <c r="C242" s="15" t="s">
        <v>207</v>
      </c>
      <c r="D242" s="15" t="s">
        <v>247</v>
      </c>
      <c r="E242" s="15">
        <v>2022</v>
      </c>
      <c r="F242" s="15" t="s">
        <v>162</v>
      </c>
      <c r="G242" s="15" t="s">
        <v>133</v>
      </c>
      <c r="H242" s="15" t="s">
        <v>136</v>
      </c>
      <c r="I242" s="15" t="s">
        <v>139</v>
      </c>
      <c r="J242" s="15" t="s">
        <v>141</v>
      </c>
      <c r="K242" s="15" t="s">
        <v>199</v>
      </c>
      <c r="L242" s="15" t="s">
        <v>205</v>
      </c>
      <c r="M242" s="15">
        <v>0.57899999999999996</v>
      </c>
      <c r="N242" s="15">
        <v>0.39100000000000001</v>
      </c>
      <c r="O242" s="15">
        <v>4.0000000000000001E-3</v>
      </c>
      <c r="P242" s="15">
        <v>0.48899999999999999</v>
      </c>
      <c r="Q242" s="15">
        <v>0.315</v>
      </c>
      <c r="R242" s="15">
        <v>0.73299999999999998</v>
      </c>
      <c r="S242" s="15">
        <v>8.2149999999999999</v>
      </c>
      <c r="U242" s="15">
        <v>21.436</v>
      </c>
      <c r="V242" s="15">
        <v>8650</v>
      </c>
    </row>
    <row r="243" spans="2:22" x14ac:dyDescent="0.25">
      <c r="B243" s="15" t="s">
        <v>122</v>
      </c>
      <c r="C243" s="15" t="s">
        <v>207</v>
      </c>
      <c r="D243" s="15" t="s">
        <v>248</v>
      </c>
      <c r="E243" s="15">
        <v>2022</v>
      </c>
      <c r="F243" s="15" t="s">
        <v>162</v>
      </c>
      <c r="G243" s="15" t="s">
        <v>133</v>
      </c>
      <c r="H243" s="15" t="s">
        <v>136</v>
      </c>
      <c r="I243" s="15" t="s">
        <v>139</v>
      </c>
      <c r="J243" s="15" t="s">
        <v>141</v>
      </c>
      <c r="K243" s="15" t="s">
        <v>199</v>
      </c>
      <c r="L243" s="15" t="s">
        <v>200</v>
      </c>
      <c r="M243" s="15">
        <v>0.59499999999999997</v>
      </c>
      <c r="N243" s="15">
        <v>0.53</v>
      </c>
      <c r="O243" s="15">
        <v>7.0000000000000001E-3</v>
      </c>
      <c r="P243" s="15">
        <v>0.45200000000000001</v>
      </c>
      <c r="Q243" s="15">
        <v>0.27400000000000002</v>
      </c>
      <c r="R243" s="15">
        <v>0.73399999999999999</v>
      </c>
      <c r="S243" s="15">
        <v>-1.6950000000000001</v>
      </c>
      <c r="U243" s="15">
        <v>2E-3</v>
      </c>
      <c r="V243" s="15">
        <v>6540</v>
      </c>
    </row>
    <row r="244" spans="2:22" x14ac:dyDescent="0.25">
      <c r="B244" s="15" t="s">
        <v>122</v>
      </c>
      <c r="C244" s="15" t="s">
        <v>207</v>
      </c>
      <c r="D244" s="15" t="s">
        <v>248</v>
      </c>
      <c r="E244" s="15">
        <v>2022</v>
      </c>
      <c r="F244" s="15" t="s">
        <v>162</v>
      </c>
      <c r="G244" s="15" t="s">
        <v>133</v>
      </c>
      <c r="H244" s="15" t="s">
        <v>136</v>
      </c>
      <c r="I244" s="15" t="s">
        <v>139</v>
      </c>
      <c r="J244" s="15" t="s">
        <v>141</v>
      </c>
      <c r="K244" s="15" t="s">
        <v>199</v>
      </c>
      <c r="L244" s="15" t="s">
        <v>201</v>
      </c>
      <c r="M244" s="15">
        <v>0.59099999999999997</v>
      </c>
      <c r="N244" s="15">
        <v>0.433</v>
      </c>
      <c r="O244" s="15">
        <v>5.0000000000000001E-3</v>
      </c>
      <c r="P244" s="15">
        <v>0.48199999999999998</v>
      </c>
      <c r="Q244" s="15">
        <v>0.312</v>
      </c>
      <c r="R244" s="15">
        <v>0.74099999999999999</v>
      </c>
      <c r="S244" s="15">
        <v>3.4729999999999999</v>
      </c>
      <c r="U244" s="15">
        <v>1.7170000000000001</v>
      </c>
      <c r="V244" s="15">
        <v>8600</v>
      </c>
    </row>
    <row r="245" spans="2:22" x14ac:dyDescent="0.25">
      <c r="B245" s="15" t="s">
        <v>122</v>
      </c>
      <c r="C245" s="15" t="s">
        <v>207</v>
      </c>
      <c r="D245" s="15" t="s">
        <v>248</v>
      </c>
      <c r="E245" s="15">
        <v>2022</v>
      </c>
      <c r="F245" s="15" t="s">
        <v>162</v>
      </c>
      <c r="G245" s="15" t="s">
        <v>133</v>
      </c>
      <c r="H245" s="15" t="s">
        <v>136</v>
      </c>
      <c r="I245" s="15" t="s">
        <v>139</v>
      </c>
      <c r="J245" s="15" t="s">
        <v>141</v>
      </c>
      <c r="K245" s="15" t="s">
        <v>199</v>
      </c>
      <c r="L245" s="15" t="s">
        <v>202</v>
      </c>
      <c r="M245" s="15">
        <v>0.45600000000000002</v>
      </c>
      <c r="N245" s="15">
        <v>0.309</v>
      </c>
      <c r="O245" s="15">
        <v>3.0000000000000001E-3</v>
      </c>
      <c r="P245" s="15">
        <v>0.38500000000000001</v>
      </c>
      <c r="Q245" s="15">
        <v>0.25</v>
      </c>
      <c r="R245" s="15">
        <v>0.57299999999999995</v>
      </c>
      <c r="S245" s="15">
        <v>13.198</v>
      </c>
      <c r="U245" s="15">
        <v>46.078000000000003</v>
      </c>
      <c r="V245" s="15">
        <v>8400</v>
      </c>
    </row>
    <row r="246" spans="2:22" x14ac:dyDescent="0.25">
      <c r="B246" s="15" t="s">
        <v>122</v>
      </c>
      <c r="C246" s="15" t="s">
        <v>207</v>
      </c>
      <c r="D246" s="15" t="s">
        <v>248</v>
      </c>
      <c r="E246" s="15">
        <v>2022</v>
      </c>
      <c r="F246" s="15" t="s">
        <v>162</v>
      </c>
      <c r="G246" s="15" t="s">
        <v>133</v>
      </c>
      <c r="H246" s="15" t="s">
        <v>136</v>
      </c>
      <c r="I246" s="15" t="s">
        <v>139</v>
      </c>
      <c r="J246" s="15" t="s">
        <v>141</v>
      </c>
      <c r="K246" s="15" t="s">
        <v>199</v>
      </c>
      <c r="L246" s="15" t="s">
        <v>203</v>
      </c>
      <c r="M246" s="15">
        <v>0.40200000000000002</v>
      </c>
      <c r="N246" s="15">
        <v>0.27500000000000002</v>
      </c>
      <c r="O246" s="15">
        <v>3.0000000000000001E-3</v>
      </c>
      <c r="P246" s="15">
        <v>0.33800000000000002</v>
      </c>
      <c r="Q246" s="15">
        <v>0.221</v>
      </c>
      <c r="R246" s="15">
        <v>0.505</v>
      </c>
      <c r="S246" s="15">
        <v>18.369</v>
      </c>
      <c r="U246" s="15">
        <v>81.69</v>
      </c>
      <c r="V246" s="15">
        <v>8340</v>
      </c>
    </row>
    <row r="247" spans="2:22" x14ac:dyDescent="0.25">
      <c r="B247" s="15" t="s">
        <v>122</v>
      </c>
      <c r="C247" s="15" t="s">
        <v>207</v>
      </c>
      <c r="D247" s="15" t="s">
        <v>248</v>
      </c>
      <c r="E247" s="15">
        <v>2022</v>
      </c>
      <c r="F247" s="15" t="s">
        <v>162</v>
      </c>
      <c r="G247" s="15" t="s">
        <v>133</v>
      </c>
      <c r="H247" s="15" t="s">
        <v>136</v>
      </c>
      <c r="I247" s="15" t="s">
        <v>139</v>
      </c>
      <c r="J247" s="15" t="s">
        <v>141</v>
      </c>
      <c r="K247" s="15" t="s">
        <v>199</v>
      </c>
      <c r="L247" s="15" t="s">
        <v>204</v>
      </c>
      <c r="M247" s="15">
        <v>0.39100000000000001</v>
      </c>
      <c r="N247" s="15">
        <v>0.312</v>
      </c>
      <c r="O247" s="15">
        <v>3.0000000000000001E-3</v>
      </c>
      <c r="P247" s="15">
        <v>0.315</v>
      </c>
      <c r="Q247" s="15">
        <v>0.20100000000000001</v>
      </c>
      <c r="R247" s="15">
        <v>0.48599999999999999</v>
      </c>
      <c r="S247" s="15">
        <v>23.893999999999998</v>
      </c>
      <c r="U247" s="15">
        <v>106.054</v>
      </c>
      <c r="V247" s="15">
        <v>8190</v>
      </c>
    </row>
    <row r="248" spans="2:22" x14ac:dyDescent="0.25">
      <c r="B248" s="15" t="s">
        <v>122</v>
      </c>
      <c r="C248" s="15" t="s">
        <v>207</v>
      </c>
      <c r="D248" s="15" t="s">
        <v>248</v>
      </c>
      <c r="E248" s="15">
        <v>2022</v>
      </c>
      <c r="F248" s="15" t="s">
        <v>162</v>
      </c>
      <c r="G248" s="15" t="s">
        <v>133</v>
      </c>
      <c r="H248" s="15" t="s">
        <v>136</v>
      </c>
      <c r="I248" s="15" t="s">
        <v>139</v>
      </c>
      <c r="J248" s="15" t="s">
        <v>141</v>
      </c>
      <c r="K248" s="15" t="s">
        <v>199</v>
      </c>
      <c r="L248" s="15" t="s">
        <v>205</v>
      </c>
      <c r="M248" s="15">
        <v>0.54600000000000004</v>
      </c>
      <c r="N248" s="15">
        <v>0.376</v>
      </c>
      <c r="O248" s="15">
        <v>4.0000000000000001E-3</v>
      </c>
      <c r="P248" s="15">
        <v>0.45700000000000002</v>
      </c>
      <c r="Q248" s="15">
        <v>0.29699999999999999</v>
      </c>
      <c r="R248" s="15">
        <v>0.68400000000000005</v>
      </c>
      <c r="S248" s="15">
        <v>7.75</v>
      </c>
      <c r="U248" s="15">
        <v>6.6680000000000001</v>
      </c>
      <c r="V248" s="15">
        <v>8650</v>
      </c>
    </row>
    <row r="249" spans="2:22" x14ac:dyDescent="0.25">
      <c r="B249" s="15" t="s">
        <v>122</v>
      </c>
      <c r="C249" s="15" t="s">
        <v>207</v>
      </c>
      <c r="D249" s="15" t="s">
        <v>249</v>
      </c>
      <c r="E249" s="15">
        <v>2022</v>
      </c>
      <c r="F249" s="15" t="s">
        <v>162</v>
      </c>
      <c r="G249" s="15" t="s">
        <v>133</v>
      </c>
      <c r="H249" s="15" t="s">
        <v>136</v>
      </c>
      <c r="I249" s="15" t="s">
        <v>139</v>
      </c>
      <c r="J249" s="15" t="s">
        <v>141</v>
      </c>
      <c r="K249" s="15" t="s">
        <v>199</v>
      </c>
      <c r="L249" s="15" t="s">
        <v>200</v>
      </c>
      <c r="M249" s="15">
        <v>0.56899999999999995</v>
      </c>
      <c r="N249" s="15">
        <v>0.51100000000000001</v>
      </c>
      <c r="O249" s="15">
        <v>6.0000000000000001E-3</v>
      </c>
      <c r="P249" s="15">
        <v>0.433</v>
      </c>
      <c r="Q249" s="15">
        <v>0.26500000000000001</v>
      </c>
      <c r="R249" s="15">
        <v>0.69699999999999995</v>
      </c>
      <c r="S249" s="15">
        <v>-1.6950000000000001</v>
      </c>
      <c r="U249" s="15">
        <v>2E-3</v>
      </c>
      <c r="V249" s="15">
        <v>6540</v>
      </c>
    </row>
    <row r="250" spans="2:22" x14ac:dyDescent="0.25">
      <c r="B250" s="15" t="s">
        <v>122</v>
      </c>
      <c r="C250" s="15" t="s">
        <v>207</v>
      </c>
      <c r="D250" s="15" t="s">
        <v>249</v>
      </c>
      <c r="E250" s="15">
        <v>2022</v>
      </c>
      <c r="F250" s="15" t="s">
        <v>162</v>
      </c>
      <c r="G250" s="15" t="s">
        <v>133</v>
      </c>
      <c r="H250" s="15" t="s">
        <v>136</v>
      </c>
      <c r="I250" s="15" t="s">
        <v>139</v>
      </c>
      <c r="J250" s="15" t="s">
        <v>141</v>
      </c>
      <c r="K250" s="15" t="s">
        <v>199</v>
      </c>
      <c r="L250" s="15" t="s">
        <v>201</v>
      </c>
      <c r="M250" s="15">
        <v>0.55700000000000005</v>
      </c>
      <c r="N250" s="15">
        <v>0.41299999999999998</v>
      </c>
      <c r="O250" s="15">
        <v>4.0000000000000001E-3</v>
      </c>
      <c r="P250" s="15">
        <v>0.45</v>
      </c>
      <c r="Q250" s="15">
        <v>0.29299999999999998</v>
      </c>
      <c r="R250" s="15">
        <v>0.69399999999999995</v>
      </c>
      <c r="S250" s="15">
        <v>3.4729999999999999</v>
      </c>
      <c r="U250" s="15">
        <v>1.7170000000000001</v>
      </c>
      <c r="V250" s="15">
        <v>8600</v>
      </c>
    </row>
    <row r="251" spans="2:22" x14ac:dyDescent="0.25">
      <c r="B251" s="15" t="s">
        <v>122</v>
      </c>
      <c r="C251" s="15" t="s">
        <v>207</v>
      </c>
      <c r="D251" s="15" t="s">
        <v>249</v>
      </c>
      <c r="E251" s="15">
        <v>2022</v>
      </c>
      <c r="F251" s="15" t="s">
        <v>162</v>
      </c>
      <c r="G251" s="15" t="s">
        <v>133</v>
      </c>
      <c r="H251" s="15" t="s">
        <v>136</v>
      </c>
      <c r="I251" s="15" t="s">
        <v>139</v>
      </c>
      <c r="J251" s="15" t="s">
        <v>141</v>
      </c>
      <c r="K251" s="15" t="s">
        <v>199</v>
      </c>
      <c r="L251" s="15" t="s">
        <v>202</v>
      </c>
      <c r="M251" s="15">
        <v>0.434</v>
      </c>
      <c r="N251" s="15">
        <v>0.29499999999999998</v>
      </c>
      <c r="O251" s="15">
        <v>3.0000000000000001E-3</v>
      </c>
      <c r="P251" s="15">
        <v>0.36499999999999999</v>
      </c>
      <c r="Q251" s="15">
        <v>0.23899999999999999</v>
      </c>
      <c r="R251" s="15">
        <v>0.54300000000000004</v>
      </c>
      <c r="S251" s="15">
        <v>13.198</v>
      </c>
      <c r="U251" s="15">
        <v>46.073</v>
      </c>
      <c r="V251" s="15">
        <v>8400</v>
      </c>
    </row>
    <row r="252" spans="2:22" x14ac:dyDescent="0.25">
      <c r="B252" s="15" t="s">
        <v>122</v>
      </c>
      <c r="C252" s="15" t="s">
        <v>207</v>
      </c>
      <c r="D252" s="15" t="s">
        <v>249</v>
      </c>
      <c r="E252" s="15">
        <v>2022</v>
      </c>
      <c r="F252" s="15" t="s">
        <v>162</v>
      </c>
      <c r="G252" s="15" t="s">
        <v>133</v>
      </c>
      <c r="H252" s="15" t="s">
        <v>136</v>
      </c>
      <c r="I252" s="15" t="s">
        <v>139</v>
      </c>
      <c r="J252" s="15" t="s">
        <v>141</v>
      </c>
      <c r="K252" s="15" t="s">
        <v>199</v>
      </c>
      <c r="L252" s="15" t="s">
        <v>203</v>
      </c>
      <c r="M252" s="15">
        <v>0.38900000000000001</v>
      </c>
      <c r="N252" s="15">
        <v>0.26400000000000001</v>
      </c>
      <c r="O252" s="15">
        <v>3.0000000000000001E-3</v>
      </c>
      <c r="P252" s="15">
        <v>0.32900000000000001</v>
      </c>
      <c r="Q252" s="15">
        <v>0.216</v>
      </c>
      <c r="R252" s="15">
        <v>0.48699999999999999</v>
      </c>
      <c r="S252" s="15">
        <v>18.369</v>
      </c>
      <c r="U252" s="15">
        <v>81.69</v>
      </c>
      <c r="V252" s="15">
        <v>8340</v>
      </c>
    </row>
    <row r="253" spans="2:22" x14ac:dyDescent="0.25">
      <c r="B253" s="15" t="s">
        <v>122</v>
      </c>
      <c r="C253" s="15" t="s">
        <v>207</v>
      </c>
      <c r="D253" s="15" t="s">
        <v>249</v>
      </c>
      <c r="E253" s="15">
        <v>2022</v>
      </c>
      <c r="F253" s="15" t="s">
        <v>162</v>
      </c>
      <c r="G253" s="15" t="s">
        <v>133</v>
      </c>
      <c r="H253" s="15" t="s">
        <v>136</v>
      </c>
      <c r="I253" s="15" t="s">
        <v>139</v>
      </c>
      <c r="J253" s="15" t="s">
        <v>141</v>
      </c>
      <c r="K253" s="15" t="s">
        <v>199</v>
      </c>
      <c r="L253" s="15" t="s">
        <v>204</v>
      </c>
      <c r="M253" s="15">
        <v>0.38200000000000001</v>
      </c>
      <c r="N253" s="15">
        <v>0.308</v>
      </c>
      <c r="O253" s="15">
        <v>3.0000000000000001E-3</v>
      </c>
      <c r="P253" s="15">
        <v>0.308</v>
      </c>
      <c r="Q253" s="15">
        <v>0.19800000000000001</v>
      </c>
      <c r="R253" s="15">
        <v>0.47599999999999998</v>
      </c>
      <c r="S253" s="15">
        <v>23.893999999999998</v>
      </c>
      <c r="U253" s="15">
        <v>106.053</v>
      </c>
      <c r="V253" s="15">
        <v>8190</v>
      </c>
    </row>
    <row r="254" spans="2:22" x14ac:dyDescent="0.25">
      <c r="B254" s="15" t="s">
        <v>122</v>
      </c>
      <c r="C254" s="15" t="s">
        <v>207</v>
      </c>
      <c r="D254" s="15" t="s">
        <v>249</v>
      </c>
      <c r="E254" s="15">
        <v>2022</v>
      </c>
      <c r="F254" s="15" t="s">
        <v>162</v>
      </c>
      <c r="G254" s="15" t="s">
        <v>133</v>
      </c>
      <c r="H254" s="15" t="s">
        <v>136</v>
      </c>
      <c r="I254" s="15" t="s">
        <v>139</v>
      </c>
      <c r="J254" s="15" t="s">
        <v>141</v>
      </c>
      <c r="K254" s="15" t="s">
        <v>199</v>
      </c>
      <c r="L254" s="15" t="s">
        <v>205</v>
      </c>
      <c r="M254" s="15">
        <v>0.51500000000000001</v>
      </c>
      <c r="N254" s="15">
        <v>0.35899999999999999</v>
      </c>
      <c r="O254" s="15">
        <v>4.0000000000000001E-3</v>
      </c>
      <c r="P254" s="15">
        <v>0.42899999999999999</v>
      </c>
      <c r="Q254" s="15">
        <v>0.27900000000000003</v>
      </c>
      <c r="R254" s="15">
        <v>0.64300000000000002</v>
      </c>
      <c r="S254" s="15">
        <v>7.75</v>
      </c>
      <c r="U254" s="15">
        <v>6.6680000000000001</v>
      </c>
      <c r="V254" s="15">
        <v>8650</v>
      </c>
    </row>
    <row r="255" spans="2:22" x14ac:dyDescent="0.25">
      <c r="B255" s="15" t="s">
        <v>122</v>
      </c>
      <c r="C255" s="15" t="s">
        <v>207</v>
      </c>
      <c r="D255" s="15" t="s">
        <v>250</v>
      </c>
      <c r="E255" s="15">
        <v>2022</v>
      </c>
      <c r="F255" s="15" t="s">
        <v>162</v>
      </c>
      <c r="G255" s="15" t="s">
        <v>133</v>
      </c>
      <c r="H255" s="15" t="s">
        <v>136</v>
      </c>
      <c r="I255" s="15" t="s">
        <v>139</v>
      </c>
      <c r="J255" s="15" t="s">
        <v>141</v>
      </c>
      <c r="K255" s="15" t="s">
        <v>199</v>
      </c>
      <c r="L255" s="15" t="s">
        <v>200</v>
      </c>
      <c r="M255" s="15">
        <v>0.54</v>
      </c>
      <c r="N255" s="15">
        <v>0.503</v>
      </c>
      <c r="O255" s="15">
        <v>6.0000000000000001E-3</v>
      </c>
      <c r="P255" s="15">
        <v>0.40300000000000002</v>
      </c>
      <c r="Q255" s="15">
        <v>0.248</v>
      </c>
      <c r="R255" s="15">
        <v>0.65700000000000003</v>
      </c>
      <c r="S255" s="15">
        <v>-1.8740000000000001</v>
      </c>
      <c r="U255" s="15">
        <v>0</v>
      </c>
      <c r="V255" s="15">
        <v>6540</v>
      </c>
    </row>
    <row r="256" spans="2:22" x14ac:dyDescent="0.25">
      <c r="B256" s="15" t="s">
        <v>122</v>
      </c>
      <c r="C256" s="15" t="s">
        <v>207</v>
      </c>
      <c r="D256" s="15" t="s">
        <v>250</v>
      </c>
      <c r="E256" s="15">
        <v>2022</v>
      </c>
      <c r="F256" s="15" t="s">
        <v>162</v>
      </c>
      <c r="G256" s="15" t="s">
        <v>133</v>
      </c>
      <c r="H256" s="15" t="s">
        <v>136</v>
      </c>
      <c r="I256" s="15" t="s">
        <v>139</v>
      </c>
      <c r="J256" s="15" t="s">
        <v>141</v>
      </c>
      <c r="K256" s="15" t="s">
        <v>199</v>
      </c>
      <c r="L256" s="15" t="s">
        <v>201</v>
      </c>
      <c r="M256" s="15">
        <v>0.52600000000000002</v>
      </c>
      <c r="N256" s="15">
        <v>0.40400000000000003</v>
      </c>
      <c r="O256" s="15">
        <v>4.0000000000000001E-3</v>
      </c>
      <c r="P256" s="15">
        <v>0.42099999999999999</v>
      </c>
      <c r="Q256" s="15">
        <v>0.27800000000000002</v>
      </c>
      <c r="R256" s="15">
        <v>0.64600000000000002</v>
      </c>
      <c r="S256" s="15">
        <v>3.19</v>
      </c>
      <c r="U256" s="15">
        <v>3.0000000000000001E-3</v>
      </c>
      <c r="V256" s="15">
        <v>8600</v>
      </c>
    </row>
    <row r="257" spans="2:22" x14ac:dyDescent="0.25">
      <c r="B257" s="15" t="s">
        <v>122</v>
      </c>
      <c r="C257" s="15" t="s">
        <v>207</v>
      </c>
      <c r="D257" s="15" t="s">
        <v>250</v>
      </c>
      <c r="E257" s="15">
        <v>2022</v>
      </c>
      <c r="F257" s="15" t="s">
        <v>162</v>
      </c>
      <c r="G257" s="15" t="s">
        <v>133</v>
      </c>
      <c r="H257" s="15" t="s">
        <v>136</v>
      </c>
      <c r="I257" s="15" t="s">
        <v>139</v>
      </c>
      <c r="J257" s="15" t="s">
        <v>141</v>
      </c>
      <c r="K257" s="15" t="s">
        <v>199</v>
      </c>
      <c r="L257" s="15" t="s">
        <v>202</v>
      </c>
      <c r="M257" s="15">
        <v>0.41699999999999998</v>
      </c>
      <c r="N257" s="15">
        <v>0.29399999999999998</v>
      </c>
      <c r="O257" s="15">
        <v>3.0000000000000001E-3</v>
      </c>
      <c r="P257" s="15">
        <v>0.34699999999999998</v>
      </c>
      <c r="Q257" s="15">
        <v>0.22800000000000001</v>
      </c>
      <c r="R257" s="15">
        <v>0.51500000000000001</v>
      </c>
      <c r="S257" s="15">
        <v>12.47</v>
      </c>
      <c r="U257" s="15">
        <v>12.112</v>
      </c>
      <c r="V257" s="15">
        <v>8400</v>
      </c>
    </row>
    <row r="258" spans="2:22" x14ac:dyDescent="0.25">
      <c r="B258" s="15" t="s">
        <v>122</v>
      </c>
      <c r="C258" s="15" t="s">
        <v>207</v>
      </c>
      <c r="D258" s="15" t="s">
        <v>250</v>
      </c>
      <c r="E258" s="15">
        <v>2022</v>
      </c>
      <c r="F258" s="15" t="s">
        <v>162</v>
      </c>
      <c r="G258" s="15" t="s">
        <v>133</v>
      </c>
      <c r="H258" s="15" t="s">
        <v>136</v>
      </c>
      <c r="I258" s="15" t="s">
        <v>139</v>
      </c>
      <c r="J258" s="15" t="s">
        <v>141</v>
      </c>
      <c r="K258" s="15" t="s">
        <v>199</v>
      </c>
      <c r="L258" s="15" t="s">
        <v>203</v>
      </c>
      <c r="M258" s="15">
        <v>0.378</v>
      </c>
      <c r="N258" s="15">
        <v>0.26700000000000002</v>
      </c>
      <c r="O258" s="15">
        <v>3.0000000000000001E-3</v>
      </c>
      <c r="P258" s="15">
        <v>0.317</v>
      </c>
      <c r="Q258" s="15">
        <v>0.21099999999999999</v>
      </c>
      <c r="R258" s="15">
        <v>0.47</v>
      </c>
      <c r="S258" s="15">
        <v>17.332999999999998</v>
      </c>
      <c r="U258" s="15">
        <v>22.428000000000001</v>
      </c>
      <c r="V258" s="15">
        <v>8340</v>
      </c>
    </row>
    <row r="259" spans="2:22" x14ac:dyDescent="0.25">
      <c r="B259" s="15" t="s">
        <v>122</v>
      </c>
      <c r="C259" s="15" t="s">
        <v>207</v>
      </c>
      <c r="D259" s="15" t="s">
        <v>250</v>
      </c>
      <c r="E259" s="15">
        <v>2022</v>
      </c>
      <c r="F259" s="15" t="s">
        <v>162</v>
      </c>
      <c r="G259" s="15" t="s">
        <v>133</v>
      </c>
      <c r="H259" s="15" t="s">
        <v>136</v>
      </c>
      <c r="I259" s="15" t="s">
        <v>139</v>
      </c>
      <c r="J259" s="15" t="s">
        <v>141</v>
      </c>
      <c r="K259" s="15" t="s">
        <v>199</v>
      </c>
      <c r="L259" s="15" t="s">
        <v>204</v>
      </c>
      <c r="M259" s="15">
        <v>0.375</v>
      </c>
      <c r="N259" s="15">
        <v>0.30399999999999999</v>
      </c>
      <c r="O259" s="15">
        <v>3.0000000000000001E-3</v>
      </c>
      <c r="P259" s="15">
        <v>0.30299999999999999</v>
      </c>
      <c r="Q259" s="15">
        <v>0.19600000000000001</v>
      </c>
      <c r="R259" s="15">
        <v>0.46100000000000002</v>
      </c>
      <c r="S259" s="15">
        <v>22.234999999999999</v>
      </c>
      <c r="U259" s="15">
        <v>25.678000000000001</v>
      </c>
      <c r="V259" s="15">
        <v>8190</v>
      </c>
    </row>
    <row r="260" spans="2:22" x14ac:dyDescent="0.25">
      <c r="B260" s="15" t="s">
        <v>122</v>
      </c>
      <c r="C260" s="15" t="s">
        <v>207</v>
      </c>
      <c r="D260" s="15" t="s">
        <v>250</v>
      </c>
      <c r="E260" s="15">
        <v>2022</v>
      </c>
      <c r="F260" s="15" t="s">
        <v>162</v>
      </c>
      <c r="G260" s="15" t="s">
        <v>133</v>
      </c>
      <c r="H260" s="15" t="s">
        <v>136</v>
      </c>
      <c r="I260" s="15" t="s">
        <v>139</v>
      </c>
      <c r="J260" s="15" t="s">
        <v>141</v>
      </c>
      <c r="K260" s="15" t="s">
        <v>199</v>
      </c>
      <c r="L260" s="15" t="s">
        <v>205</v>
      </c>
      <c r="M260" s="15">
        <v>0.49</v>
      </c>
      <c r="N260" s="15">
        <v>0.35299999999999998</v>
      </c>
      <c r="O260" s="15">
        <v>4.0000000000000001E-3</v>
      </c>
      <c r="P260" s="15">
        <v>0.40500000000000003</v>
      </c>
      <c r="Q260" s="15">
        <v>0.26500000000000001</v>
      </c>
      <c r="R260" s="15">
        <v>0.60299999999999998</v>
      </c>
      <c r="S260" s="15">
        <v>7.3620000000000001</v>
      </c>
      <c r="U260" s="15">
        <v>0.628</v>
      </c>
      <c r="V260" s="15">
        <v>8650</v>
      </c>
    </row>
    <row r="261" spans="2:22" x14ac:dyDescent="0.25">
      <c r="B261" s="15" t="s">
        <v>122</v>
      </c>
      <c r="C261" s="15" t="s">
        <v>207</v>
      </c>
      <c r="D261" s="15" t="s">
        <v>251</v>
      </c>
      <c r="E261" s="15">
        <v>2022</v>
      </c>
      <c r="F261" s="15" t="s">
        <v>162</v>
      </c>
      <c r="G261" s="15" t="s">
        <v>133</v>
      </c>
      <c r="H261" s="15" t="s">
        <v>136</v>
      </c>
      <c r="I261" s="15" t="s">
        <v>139</v>
      </c>
      <c r="J261" s="15" t="s">
        <v>141</v>
      </c>
      <c r="K261" s="15" t="s">
        <v>199</v>
      </c>
      <c r="L261" s="15" t="s">
        <v>200</v>
      </c>
      <c r="M261" s="15">
        <v>0.51200000000000001</v>
      </c>
      <c r="N261" s="15">
        <v>0.496</v>
      </c>
      <c r="O261" s="15">
        <v>6.0000000000000001E-3</v>
      </c>
      <c r="P261" s="15">
        <v>0.378</v>
      </c>
      <c r="Q261" s="15">
        <v>0.23699999999999999</v>
      </c>
      <c r="R261" s="15">
        <v>0.60899999999999999</v>
      </c>
      <c r="S261" s="15">
        <v>-1.8740000000000001</v>
      </c>
      <c r="U261" s="15">
        <v>0</v>
      </c>
      <c r="V261" s="15">
        <v>6540</v>
      </c>
    </row>
    <row r="262" spans="2:22" x14ac:dyDescent="0.25">
      <c r="B262" s="15" t="s">
        <v>122</v>
      </c>
      <c r="C262" s="15" t="s">
        <v>207</v>
      </c>
      <c r="D262" s="15" t="s">
        <v>251</v>
      </c>
      <c r="E262" s="15">
        <v>2022</v>
      </c>
      <c r="F262" s="15" t="s">
        <v>162</v>
      </c>
      <c r="G262" s="15" t="s">
        <v>133</v>
      </c>
      <c r="H262" s="15" t="s">
        <v>136</v>
      </c>
      <c r="I262" s="15" t="s">
        <v>139</v>
      </c>
      <c r="J262" s="15" t="s">
        <v>141</v>
      </c>
      <c r="K262" s="15" t="s">
        <v>199</v>
      </c>
      <c r="L262" s="15" t="s">
        <v>201</v>
      </c>
      <c r="M262" s="15">
        <v>0.497</v>
      </c>
      <c r="N262" s="15">
        <v>0.38800000000000001</v>
      </c>
      <c r="O262" s="15">
        <v>4.0000000000000001E-3</v>
      </c>
      <c r="P262" s="15">
        <v>0.39700000000000002</v>
      </c>
      <c r="Q262" s="15">
        <v>0.26</v>
      </c>
      <c r="R262" s="15">
        <v>0.61299999999999999</v>
      </c>
      <c r="S262" s="15">
        <v>3.19</v>
      </c>
      <c r="U262" s="15">
        <v>3.0000000000000001E-3</v>
      </c>
      <c r="V262" s="15">
        <v>8600</v>
      </c>
    </row>
    <row r="263" spans="2:22" x14ac:dyDescent="0.25">
      <c r="B263" s="15" t="s">
        <v>122</v>
      </c>
      <c r="C263" s="15" t="s">
        <v>207</v>
      </c>
      <c r="D263" s="15" t="s">
        <v>251</v>
      </c>
      <c r="E263" s="15">
        <v>2022</v>
      </c>
      <c r="F263" s="15" t="s">
        <v>162</v>
      </c>
      <c r="G263" s="15" t="s">
        <v>133</v>
      </c>
      <c r="H263" s="15" t="s">
        <v>136</v>
      </c>
      <c r="I263" s="15" t="s">
        <v>139</v>
      </c>
      <c r="J263" s="15" t="s">
        <v>141</v>
      </c>
      <c r="K263" s="15" t="s">
        <v>199</v>
      </c>
      <c r="L263" s="15" t="s">
        <v>202</v>
      </c>
      <c r="M263" s="15">
        <v>0.4</v>
      </c>
      <c r="N263" s="15">
        <v>0.28599999999999998</v>
      </c>
      <c r="O263" s="15">
        <v>3.0000000000000001E-3</v>
      </c>
      <c r="P263" s="15">
        <v>0.33200000000000002</v>
      </c>
      <c r="Q263" s="15">
        <v>0.221</v>
      </c>
      <c r="R263" s="15">
        <v>0.49299999999999999</v>
      </c>
      <c r="S263" s="15">
        <v>12.47</v>
      </c>
      <c r="U263" s="15">
        <v>12.109</v>
      </c>
      <c r="V263" s="15">
        <v>8400</v>
      </c>
    </row>
    <row r="264" spans="2:22" x14ac:dyDescent="0.25">
      <c r="B264" s="15" t="s">
        <v>122</v>
      </c>
      <c r="C264" s="15" t="s">
        <v>207</v>
      </c>
      <c r="D264" s="15" t="s">
        <v>251</v>
      </c>
      <c r="E264" s="15">
        <v>2022</v>
      </c>
      <c r="F264" s="15" t="s">
        <v>162</v>
      </c>
      <c r="G264" s="15" t="s">
        <v>133</v>
      </c>
      <c r="H264" s="15" t="s">
        <v>136</v>
      </c>
      <c r="I264" s="15" t="s">
        <v>139</v>
      </c>
      <c r="J264" s="15" t="s">
        <v>141</v>
      </c>
      <c r="K264" s="15" t="s">
        <v>199</v>
      </c>
      <c r="L264" s="15" t="s">
        <v>203</v>
      </c>
      <c r="M264" s="15">
        <v>0.36699999999999999</v>
      </c>
      <c r="N264" s="15">
        <v>0.26300000000000001</v>
      </c>
      <c r="O264" s="15">
        <v>3.0000000000000001E-3</v>
      </c>
      <c r="P264" s="15">
        <v>0.309</v>
      </c>
      <c r="Q264" s="15">
        <v>0.20499999999999999</v>
      </c>
      <c r="R264" s="15">
        <v>0.45400000000000001</v>
      </c>
      <c r="S264" s="15">
        <v>17.332999999999998</v>
      </c>
      <c r="U264" s="15">
        <v>22.428000000000001</v>
      </c>
      <c r="V264" s="15">
        <v>8340</v>
      </c>
    </row>
    <row r="265" spans="2:22" x14ac:dyDescent="0.25">
      <c r="B265" s="15" t="s">
        <v>122</v>
      </c>
      <c r="C265" s="15" t="s">
        <v>207</v>
      </c>
      <c r="D265" s="15" t="s">
        <v>251</v>
      </c>
      <c r="E265" s="15">
        <v>2022</v>
      </c>
      <c r="F265" s="15" t="s">
        <v>162</v>
      </c>
      <c r="G265" s="15" t="s">
        <v>133</v>
      </c>
      <c r="H265" s="15" t="s">
        <v>136</v>
      </c>
      <c r="I265" s="15" t="s">
        <v>139</v>
      </c>
      <c r="J265" s="15" t="s">
        <v>141</v>
      </c>
      <c r="K265" s="15" t="s">
        <v>199</v>
      </c>
      <c r="L265" s="15" t="s">
        <v>204</v>
      </c>
      <c r="M265" s="15">
        <v>0.377</v>
      </c>
      <c r="N265" s="15">
        <v>0.30599999999999999</v>
      </c>
      <c r="O265" s="15">
        <v>3.0000000000000001E-3</v>
      </c>
      <c r="P265" s="15">
        <v>0.30299999999999999</v>
      </c>
      <c r="Q265" s="15">
        <v>0.2</v>
      </c>
      <c r="R265" s="15">
        <v>0.46200000000000002</v>
      </c>
      <c r="S265" s="15">
        <v>22.234999999999999</v>
      </c>
      <c r="U265" s="15">
        <v>25.678000000000001</v>
      </c>
      <c r="V265" s="15">
        <v>8190</v>
      </c>
    </row>
    <row r="266" spans="2:22" x14ac:dyDescent="0.25">
      <c r="B266" s="15" t="s">
        <v>122</v>
      </c>
      <c r="C266" s="15" t="s">
        <v>207</v>
      </c>
      <c r="D266" s="15" t="s">
        <v>251</v>
      </c>
      <c r="E266" s="15">
        <v>2022</v>
      </c>
      <c r="F266" s="15" t="s">
        <v>162</v>
      </c>
      <c r="G266" s="15" t="s">
        <v>133</v>
      </c>
      <c r="H266" s="15" t="s">
        <v>136</v>
      </c>
      <c r="I266" s="15" t="s">
        <v>139</v>
      </c>
      <c r="J266" s="15" t="s">
        <v>141</v>
      </c>
      <c r="K266" s="15" t="s">
        <v>199</v>
      </c>
      <c r="L266" s="15" t="s">
        <v>205</v>
      </c>
      <c r="M266" s="15">
        <v>0.46300000000000002</v>
      </c>
      <c r="N266" s="15">
        <v>0.33900000000000002</v>
      </c>
      <c r="O266" s="15">
        <v>4.0000000000000001E-3</v>
      </c>
      <c r="P266" s="15">
        <v>0.379</v>
      </c>
      <c r="Q266" s="15">
        <v>0.25</v>
      </c>
      <c r="R266" s="15">
        <v>0.57399999999999995</v>
      </c>
      <c r="S266" s="15">
        <v>7.3620000000000001</v>
      </c>
      <c r="U266" s="15">
        <v>0.628</v>
      </c>
      <c r="V266" s="15">
        <v>8650</v>
      </c>
    </row>
    <row r="267" spans="2:22" x14ac:dyDescent="0.25">
      <c r="B267" s="15" t="s">
        <v>122</v>
      </c>
      <c r="C267" s="15" t="s">
        <v>207</v>
      </c>
      <c r="D267" s="15" t="s">
        <v>252</v>
      </c>
      <c r="E267" s="15">
        <v>2022</v>
      </c>
      <c r="F267" s="15" t="s">
        <v>162</v>
      </c>
      <c r="G267" s="15" t="s">
        <v>133</v>
      </c>
      <c r="H267" s="15" t="s">
        <v>136</v>
      </c>
      <c r="I267" s="15" t="s">
        <v>139</v>
      </c>
      <c r="J267" s="15" t="s">
        <v>141</v>
      </c>
      <c r="K267" s="15" t="s">
        <v>199</v>
      </c>
      <c r="L267" s="15" t="s">
        <v>200</v>
      </c>
      <c r="M267" s="15">
        <v>0.48099999999999998</v>
      </c>
      <c r="N267" s="15">
        <v>0.49299999999999999</v>
      </c>
      <c r="O267" s="15">
        <v>6.0000000000000001E-3</v>
      </c>
      <c r="P267" s="15">
        <v>0.34599999999999997</v>
      </c>
      <c r="Q267" s="15">
        <v>0.217</v>
      </c>
      <c r="R267" s="15">
        <v>0.56799999999999995</v>
      </c>
      <c r="S267" s="15">
        <v>-2.0329999999999999</v>
      </c>
      <c r="U267" s="15">
        <v>0</v>
      </c>
      <c r="V267" s="15">
        <v>6540</v>
      </c>
    </row>
    <row r="268" spans="2:22" x14ac:dyDescent="0.25">
      <c r="B268" s="15" t="s">
        <v>122</v>
      </c>
      <c r="C268" s="15" t="s">
        <v>207</v>
      </c>
      <c r="D268" s="15" t="s">
        <v>252</v>
      </c>
      <c r="E268" s="15">
        <v>2022</v>
      </c>
      <c r="F268" s="15" t="s">
        <v>162</v>
      </c>
      <c r="G268" s="15" t="s">
        <v>133</v>
      </c>
      <c r="H268" s="15" t="s">
        <v>136</v>
      </c>
      <c r="I268" s="15" t="s">
        <v>139</v>
      </c>
      <c r="J268" s="15" t="s">
        <v>141</v>
      </c>
      <c r="K268" s="15" t="s">
        <v>199</v>
      </c>
      <c r="L268" s="15" t="s">
        <v>201</v>
      </c>
      <c r="M268" s="15">
        <v>0.46200000000000002</v>
      </c>
      <c r="N268" s="15">
        <v>0.373</v>
      </c>
      <c r="O268" s="15">
        <v>4.0000000000000001E-3</v>
      </c>
      <c r="P268" s="15">
        <v>0.36399999999999999</v>
      </c>
      <c r="Q268" s="15">
        <v>0.23599999999999999</v>
      </c>
      <c r="R268" s="15">
        <v>0.56499999999999995</v>
      </c>
      <c r="S268" s="15">
        <v>2.9649999999999999</v>
      </c>
      <c r="U268" s="15">
        <v>0</v>
      </c>
      <c r="V268" s="15">
        <v>8600</v>
      </c>
    </row>
    <row r="269" spans="2:22" x14ac:dyDescent="0.25">
      <c r="B269" s="15" t="s">
        <v>122</v>
      </c>
      <c r="C269" s="15" t="s">
        <v>207</v>
      </c>
      <c r="D269" s="15" t="s">
        <v>252</v>
      </c>
      <c r="E269" s="15">
        <v>2022</v>
      </c>
      <c r="F269" s="15" t="s">
        <v>162</v>
      </c>
      <c r="G269" s="15" t="s">
        <v>133</v>
      </c>
      <c r="H269" s="15" t="s">
        <v>136</v>
      </c>
      <c r="I269" s="15" t="s">
        <v>139</v>
      </c>
      <c r="J269" s="15" t="s">
        <v>141</v>
      </c>
      <c r="K269" s="15" t="s">
        <v>199</v>
      </c>
      <c r="L269" s="15" t="s">
        <v>202</v>
      </c>
      <c r="M269" s="15">
        <v>0.377</v>
      </c>
      <c r="N269" s="15">
        <v>0.27700000000000002</v>
      </c>
      <c r="O269" s="15">
        <v>3.0000000000000001E-3</v>
      </c>
      <c r="P269" s="15">
        <v>0.31</v>
      </c>
      <c r="Q269" s="15">
        <v>0.20599999999999999</v>
      </c>
      <c r="R269" s="15">
        <v>0.46500000000000002</v>
      </c>
      <c r="S269" s="15">
        <v>11.819000000000001</v>
      </c>
      <c r="U269" s="15">
        <v>0.77100000000000002</v>
      </c>
      <c r="V269" s="15">
        <v>8400</v>
      </c>
    </row>
    <row r="270" spans="2:22" x14ac:dyDescent="0.25">
      <c r="B270" s="15" t="s">
        <v>122</v>
      </c>
      <c r="C270" s="15" t="s">
        <v>207</v>
      </c>
      <c r="D270" s="15" t="s">
        <v>252</v>
      </c>
      <c r="E270" s="15">
        <v>2022</v>
      </c>
      <c r="F270" s="15" t="s">
        <v>162</v>
      </c>
      <c r="G270" s="15" t="s">
        <v>133</v>
      </c>
      <c r="H270" s="15" t="s">
        <v>136</v>
      </c>
      <c r="I270" s="15" t="s">
        <v>139</v>
      </c>
      <c r="J270" s="15" t="s">
        <v>141</v>
      </c>
      <c r="K270" s="15" t="s">
        <v>199</v>
      </c>
      <c r="L270" s="15" t="s">
        <v>203</v>
      </c>
      <c r="M270" s="15">
        <v>0.35299999999999998</v>
      </c>
      <c r="N270" s="15">
        <v>0.25700000000000001</v>
      </c>
      <c r="O270" s="15">
        <v>3.0000000000000001E-3</v>
      </c>
      <c r="P270" s="15">
        <v>0.29299999999999998</v>
      </c>
      <c r="Q270" s="15">
        <v>0.19500000000000001</v>
      </c>
      <c r="R270" s="15">
        <v>0.437</v>
      </c>
      <c r="S270" s="15">
        <v>16.369</v>
      </c>
      <c r="U270" s="15">
        <v>1.194</v>
      </c>
      <c r="V270" s="15">
        <v>8340</v>
      </c>
    </row>
    <row r="271" spans="2:22" x14ac:dyDescent="0.25">
      <c r="B271" s="15" t="s">
        <v>122</v>
      </c>
      <c r="C271" s="15" t="s">
        <v>207</v>
      </c>
      <c r="D271" s="15" t="s">
        <v>252</v>
      </c>
      <c r="E271" s="15">
        <v>2022</v>
      </c>
      <c r="F271" s="15" t="s">
        <v>162</v>
      </c>
      <c r="G271" s="15" t="s">
        <v>133</v>
      </c>
      <c r="H271" s="15" t="s">
        <v>136</v>
      </c>
      <c r="I271" s="15" t="s">
        <v>139</v>
      </c>
      <c r="J271" s="15" t="s">
        <v>141</v>
      </c>
      <c r="K271" s="15" t="s">
        <v>199</v>
      </c>
      <c r="L271" s="15" t="s">
        <v>204</v>
      </c>
      <c r="M271" s="15">
        <v>0.36599999999999999</v>
      </c>
      <c r="N271" s="15">
        <v>0.3</v>
      </c>
      <c r="O271" s="15">
        <v>3.0000000000000001E-3</v>
      </c>
      <c r="P271" s="15">
        <v>0.29399999999999998</v>
      </c>
      <c r="Q271" s="15">
        <v>0.193</v>
      </c>
      <c r="R271" s="15">
        <v>0.45</v>
      </c>
      <c r="S271" s="15">
        <v>20.786999999999999</v>
      </c>
      <c r="U271" s="15">
        <v>1.3260000000000001</v>
      </c>
      <c r="V271" s="15">
        <v>8190</v>
      </c>
    </row>
    <row r="272" spans="2:22" x14ac:dyDescent="0.25">
      <c r="B272" s="15" t="s">
        <v>122</v>
      </c>
      <c r="C272" s="15" t="s">
        <v>207</v>
      </c>
      <c r="D272" s="15" t="s">
        <v>252</v>
      </c>
      <c r="E272" s="15">
        <v>2022</v>
      </c>
      <c r="F272" s="15" t="s">
        <v>162</v>
      </c>
      <c r="G272" s="15" t="s">
        <v>133</v>
      </c>
      <c r="H272" s="15" t="s">
        <v>136</v>
      </c>
      <c r="I272" s="15" t="s">
        <v>139</v>
      </c>
      <c r="J272" s="15" t="s">
        <v>141</v>
      </c>
      <c r="K272" s="15" t="s">
        <v>199</v>
      </c>
      <c r="L272" s="15" t="s">
        <v>205</v>
      </c>
      <c r="M272" s="15">
        <v>0.43099999999999999</v>
      </c>
      <c r="N272" s="15">
        <v>0.32600000000000001</v>
      </c>
      <c r="O272" s="15">
        <v>4.0000000000000001E-3</v>
      </c>
      <c r="P272" s="15">
        <v>0.34899999999999998</v>
      </c>
      <c r="Q272" s="15">
        <v>0.22800000000000001</v>
      </c>
      <c r="R272" s="15">
        <v>0.53400000000000003</v>
      </c>
      <c r="S272" s="15">
        <v>7.0119999999999996</v>
      </c>
      <c r="U272" s="15">
        <v>2.5000000000000001E-2</v>
      </c>
      <c r="V272" s="15">
        <v>8650</v>
      </c>
    </row>
    <row r="273" spans="2:22" x14ac:dyDescent="0.25">
      <c r="B273" s="15" t="s">
        <v>122</v>
      </c>
      <c r="C273" s="15" t="s">
        <v>207</v>
      </c>
      <c r="D273" s="15" t="s">
        <v>253</v>
      </c>
      <c r="E273" s="15">
        <v>2022</v>
      </c>
      <c r="F273" s="15" t="s">
        <v>162</v>
      </c>
      <c r="G273" s="15" t="s">
        <v>133</v>
      </c>
      <c r="H273" s="15" t="s">
        <v>136</v>
      </c>
      <c r="I273" s="15" t="s">
        <v>139</v>
      </c>
      <c r="J273" s="15" t="s">
        <v>141</v>
      </c>
      <c r="K273" s="15" t="s">
        <v>199</v>
      </c>
      <c r="L273" s="15" t="s">
        <v>200</v>
      </c>
      <c r="M273" s="15">
        <v>0.44800000000000001</v>
      </c>
      <c r="N273" s="15">
        <v>0.48299999999999998</v>
      </c>
      <c r="O273" s="15">
        <v>6.0000000000000001E-3</v>
      </c>
      <c r="P273" s="15">
        <v>0.31900000000000001</v>
      </c>
      <c r="Q273" s="15">
        <v>0.188</v>
      </c>
      <c r="R273" s="15">
        <v>0.53200000000000003</v>
      </c>
      <c r="S273" s="15">
        <v>-2.0329999999999999</v>
      </c>
      <c r="U273" s="15">
        <v>0</v>
      </c>
      <c r="V273" s="15">
        <v>6540</v>
      </c>
    </row>
    <row r="274" spans="2:22" x14ac:dyDescent="0.25">
      <c r="B274" s="15" t="s">
        <v>122</v>
      </c>
      <c r="C274" s="15" t="s">
        <v>207</v>
      </c>
      <c r="D274" s="15" t="s">
        <v>253</v>
      </c>
      <c r="E274" s="15">
        <v>2022</v>
      </c>
      <c r="F274" s="15" t="s">
        <v>162</v>
      </c>
      <c r="G274" s="15" t="s">
        <v>133</v>
      </c>
      <c r="H274" s="15" t="s">
        <v>136</v>
      </c>
      <c r="I274" s="15" t="s">
        <v>139</v>
      </c>
      <c r="J274" s="15" t="s">
        <v>141</v>
      </c>
      <c r="K274" s="15" t="s">
        <v>199</v>
      </c>
      <c r="L274" s="15" t="s">
        <v>201</v>
      </c>
      <c r="M274" s="15">
        <v>0.42699999999999999</v>
      </c>
      <c r="N274" s="15">
        <v>0.36099999999999999</v>
      </c>
      <c r="O274" s="15">
        <v>4.0000000000000001E-3</v>
      </c>
      <c r="P274" s="15">
        <v>0.33300000000000002</v>
      </c>
      <c r="Q274" s="15">
        <v>0.21199999999999999</v>
      </c>
      <c r="R274" s="15">
        <v>0.52900000000000003</v>
      </c>
      <c r="S274" s="15">
        <v>2.9649999999999999</v>
      </c>
      <c r="U274" s="15">
        <v>0</v>
      </c>
      <c r="V274" s="15">
        <v>8600</v>
      </c>
    </row>
    <row r="275" spans="2:22" x14ac:dyDescent="0.25">
      <c r="B275" s="15" t="s">
        <v>122</v>
      </c>
      <c r="C275" s="15" t="s">
        <v>207</v>
      </c>
      <c r="D275" s="15" t="s">
        <v>253</v>
      </c>
      <c r="E275" s="15">
        <v>2022</v>
      </c>
      <c r="F275" s="15" t="s">
        <v>162</v>
      </c>
      <c r="G275" s="15" t="s">
        <v>133</v>
      </c>
      <c r="H275" s="15" t="s">
        <v>136</v>
      </c>
      <c r="I275" s="15" t="s">
        <v>139</v>
      </c>
      <c r="J275" s="15" t="s">
        <v>141</v>
      </c>
      <c r="K275" s="15" t="s">
        <v>199</v>
      </c>
      <c r="L275" s="15" t="s">
        <v>202</v>
      </c>
      <c r="M275" s="15">
        <v>0.35499999999999998</v>
      </c>
      <c r="N275" s="15">
        <v>0.27200000000000002</v>
      </c>
      <c r="O275" s="15">
        <v>3.0000000000000001E-3</v>
      </c>
      <c r="P275" s="15">
        <v>0.28999999999999998</v>
      </c>
      <c r="Q275" s="15">
        <v>0.19</v>
      </c>
      <c r="R275" s="15">
        <v>0.44</v>
      </c>
      <c r="S275" s="15">
        <v>11.819000000000001</v>
      </c>
      <c r="U275" s="15">
        <v>0.77100000000000002</v>
      </c>
      <c r="V275" s="15">
        <v>8400</v>
      </c>
    </row>
    <row r="276" spans="2:22" x14ac:dyDescent="0.25">
      <c r="B276" s="15" t="s">
        <v>122</v>
      </c>
      <c r="C276" s="15" t="s">
        <v>207</v>
      </c>
      <c r="D276" s="15" t="s">
        <v>253</v>
      </c>
      <c r="E276" s="15">
        <v>2022</v>
      </c>
      <c r="F276" s="15" t="s">
        <v>162</v>
      </c>
      <c r="G276" s="15" t="s">
        <v>133</v>
      </c>
      <c r="H276" s="15" t="s">
        <v>136</v>
      </c>
      <c r="I276" s="15" t="s">
        <v>139</v>
      </c>
      <c r="J276" s="15" t="s">
        <v>141</v>
      </c>
      <c r="K276" s="15" t="s">
        <v>199</v>
      </c>
      <c r="L276" s="15" t="s">
        <v>203</v>
      </c>
      <c r="M276" s="15">
        <v>0.33700000000000002</v>
      </c>
      <c r="N276" s="15">
        <v>0.253</v>
      </c>
      <c r="O276" s="15">
        <v>3.0000000000000001E-3</v>
      </c>
      <c r="P276" s="15">
        <v>0.27700000000000002</v>
      </c>
      <c r="Q276" s="15">
        <v>0.184</v>
      </c>
      <c r="R276" s="15">
        <v>0.41699999999999998</v>
      </c>
      <c r="S276" s="15">
        <v>16.369</v>
      </c>
      <c r="U276" s="15">
        <v>1.194</v>
      </c>
      <c r="V276" s="15">
        <v>8340</v>
      </c>
    </row>
    <row r="277" spans="2:22" x14ac:dyDescent="0.25">
      <c r="B277" s="15" t="s">
        <v>122</v>
      </c>
      <c r="C277" s="15" t="s">
        <v>207</v>
      </c>
      <c r="D277" s="15" t="s">
        <v>253</v>
      </c>
      <c r="E277" s="15">
        <v>2022</v>
      </c>
      <c r="F277" s="15" t="s">
        <v>162</v>
      </c>
      <c r="G277" s="15" t="s">
        <v>133</v>
      </c>
      <c r="H277" s="15" t="s">
        <v>136</v>
      </c>
      <c r="I277" s="15" t="s">
        <v>139</v>
      </c>
      <c r="J277" s="15" t="s">
        <v>141</v>
      </c>
      <c r="K277" s="15" t="s">
        <v>199</v>
      </c>
      <c r="L277" s="15" t="s">
        <v>204</v>
      </c>
      <c r="M277" s="15">
        <v>0.35299999999999998</v>
      </c>
      <c r="N277" s="15">
        <v>0.29399999999999998</v>
      </c>
      <c r="O277" s="15">
        <v>3.0000000000000001E-3</v>
      </c>
      <c r="P277" s="15">
        <v>0.28199999999999997</v>
      </c>
      <c r="Q277" s="15">
        <v>0.183</v>
      </c>
      <c r="R277" s="15">
        <v>0.434</v>
      </c>
      <c r="S277" s="15">
        <v>20.786999999999999</v>
      </c>
      <c r="U277" s="15">
        <v>1.3260000000000001</v>
      </c>
      <c r="V277" s="15">
        <v>8190</v>
      </c>
    </row>
    <row r="278" spans="2:22" x14ac:dyDescent="0.25">
      <c r="B278" s="15" t="s">
        <v>122</v>
      </c>
      <c r="C278" s="15" t="s">
        <v>207</v>
      </c>
      <c r="D278" s="15" t="s">
        <v>253</v>
      </c>
      <c r="E278" s="15">
        <v>2022</v>
      </c>
      <c r="F278" s="15" t="s">
        <v>162</v>
      </c>
      <c r="G278" s="15" t="s">
        <v>133</v>
      </c>
      <c r="H278" s="15" t="s">
        <v>136</v>
      </c>
      <c r="I278" s="15" t="s">
        <v>139</v>
      </c>
      <c r="J278" s="15" t="s">
        <v>141</v>
      </c>
      <c r="K278" s="15" t="s">
        <v>199</v>
      </c>
      <c r="L278" s="15" t="s">
        <v>205</v>
      </c>
      <c r="M278" s="15">
        <v>0.39900000000000002</v>
      </c>
      <c r="N278" s="15">
        <v>0.313</v>
      </c>
      <c r="O278" s="15">
        <v>3.0000000000000001E-3</v>
      </c>
      <c r="P278" s="15">
        <v>0.32</v>
      </c>
      <c r="Q278" s="15">
        <v>0.20499999999999999</v>
      </c>
      <c r="R278" s="15">
        <v>0.496</v>
      </c>
      <c r="S278" s="15">
        <v>7.0119999999999996</v>
      </c>
      <c r="U278" s="15">
        <v>2.5000000000000001E-2</v>
      </c>
      <c r="V278" s="15">
        <v>8650</v>
      </c>
    </row>
    <row r="279" spans="2:22" x14ac:dyDescent="0.25">
      <c r="B279" s="15" t="s">
        <v>122</v>
      </c>
      <c r="C279" s="15" t="s">
        <v>207</v>
      </c>
      <c r="D279" s="15" t="s">
        <v>254</v>
      </c>
      <c r="E279" s="15">
        <v>2022</v>
      </c>
      <c r="F279" s="15" t="s">
        <v>162</v>
      </c>
      <c r="G279" s="15" t="s">
        <v>133</v>
      </c>
      <c r="H279" s="15" t="s">
        <v>136</v>
      </c>
      <c r="I279" s="15" t="s">
        <v>139</v>
      </c>
      <c r="J279" s="15" t="s">
        <v>141</v>
      </c>
      <c r="K279" s="15" t="s">
        <v>199</v>
      </c>
      <c r="L279" s="15" t="s">
        <v>200</v>
      </c>
      <c r="M279" s="15">
        <v>0.39800000000000002</v>
      </c>
      <c r="N279" s="15">
        <v>0.46800000000000003</v>
      </c>
      <c r="O279" s="15">
        <v>6.0000000000000001E-3</v>
      </c>
      <c r="P279" s="15">
        <v>0.27200000000000002</v>
      </c>
      <c r="Q279" s="15">
        <v>0.156</v>
      </c>
      <c r="R279" s="15">
        <v>0.46899999999999997</v>
      </c>
      <c r="S279" s="15">
        <v>-2.2069999999999999</v>
      </c>
      <c r="U279" s="15">
        <v>0</v>
      </c>
      <c r="V279" s="15">
        <v>6540</v>
      </c>
    </row>
    <row r="280" spans="2:22" x14ac:dyDescent="0.25">
      <c r="B280" s="15" t="s">
        <v>122</v>
      </c>
      <c r="C280" s="15" t="s">
        <v>207</v>
      </c>
      <c r="D280" s="15" t="s">
        <v>254</v>
      </c>
      <c r="E280" s="15">
        <v>2022</v>
      </c>
      <c r="F280" s="15" t="s">
        <v>162</v>
      </c>
      <c r="G280" s="15" t="s">
        <v>133</v>
      </c>
      <c r="H280" s="15" t="s">
        <v>136</v>
      </c>
      <c r="I280" s="15" t="s">
        <v>139</v>
      </c>
      <c r="J280" s="15" t="s">
        <v>141</v>
      </c>
      <c r="K280" s="15" t="s">
        <v>199</v>
      </c>
      <c r="L280" s="15" t="s">
        <v>201</v>
      </c>
      <c r="M280" s="15">
        <v>0.38100000000000001</v>
      </c>
      <c r="N280" s="15">
        <v>0.34300000000000003</v>
      </c>
      <c r="O280" s="15">
        <v>4.0000000000000001E-3</v>
      </c>
      <c r="P280" s="15">
        <v>0.28599999999999998</v>
      </c>
      <c r="Q280" s="15">
        <v>0.17699999999999999</v>
      </c>
      <c r="R280" s="15">
        <v>0.46600000000000003</v>
      </c>
      <c r="S280" s="15">
        <v>2.8039999999999998</v>
      </c>
      <c r="U280" s="15">
        <v>0</v>
      </c>
      <c r="V280" s="15">
        <v>8600</v>
      </c>
    </row>
    <row r="281" spans="2:22" x14ac:dyDescent="0.25">
      <c r="B281" s="15" t="s">
        <v>122</v>
      </c>
      <c r="C281" s="15" t="s">
        <v>207</v>
      </c>
      <c r="D281" s="15" t="s">
        <v>254</v>
      </c>
      <c r="E281" s="15">
        <v>2022</v>
      </c>
      <c r="F281" s="15" t="s">
        <v>162</v>
      </c>
      <c r="G281" s="15" t="s">
        <v>133</v>
      </c>
      <c r="H281" s="15" t="s">
        <v>136</v>
      </c>
      <c r="I281" s="15" t="s">
        <v>139</v>
      </c>
      <c r="J281" s="15" t="s">
        <v>141</v>
      </c>
      <c r="K281" s="15" t="s">
        <v>199</v>
      </c>
      <c r="L281" s="15" t="s">
        <v>202</v>
      </c>
      <c r="M281" s="15">
        <v>0.32100000000000001</v>
      </c>
      <c r="N281" s="15">
        <v>0.26300000000000001</v>
      </c>
      <c r="O281" s="15">
        <v>3.0000000000000001E-3</v>
      </c>
      <c r="P281" s="15">
        <v>0.255</v>
      </c>
      <c r="Q281" s="15">
        <v>0.16300000000000001</v>
      </c>
      <c r="R281" s="15">
        <v>0.39700000000000002</v>
      </c>
      <c r="S281" s="15">
        <v>11.308</v>
      </c>
      <c r="U281" s="15">
        <v>0</v>
      </c>
      <c r="V281" s="15">
        <v>8400</v>
      </c>
    </row>
    <row r="282" spans="2:22" x14ac:dyDescent="0.25">
      <c r="B282" s="15" t="s">
        <v>122</v>
      </c>
      <c r="C282" s="15" t="s">
        <v>207</v>
      </c>
      <c r="D282" s="15" t="s">
        <v>254</v>
      </c>
      <c r="E282" s="15">
        <v>2022</v>
      </c>
      <c r="F282" s="15" t="s">
        <v>162</v>
      </c>
      <c r="G282" s="15" t="s">
        <v>133</v>
      </c>
      <c r="H282" s="15" t="s">
        <v>136</v>
      </c>
      <c r="I282" s="15" t="s">
        <v>139</v>
      </c>
      <c r="J282" s="15" t="s">
        <v>141</v>
      </c>
      <c r="K282" s="15" t="s">
        <v>199</v>
      </c>
      <c r="L282" s="15" t="s">
        <v>203</v>
      </c>
      <c r="M282" s="15">
        <v>0.308</v>
      </c>
      <c r="N282" s="15">
        <v>0.245</v>
      </c>
      <c r="O282" s="15">
        <v>3.0000000000000001E-3</v>
      </c>
      <c r="P282" s="15">
        <v>0.249</v>
      </c>
      <c r="Q282" s="15">
        <v>0.16</v>
      </c>
      <c r="R282" s="15">
        <v>0.38200000000000001</v>
      </c>
      <c r="S282" s="15">
        <v>15.629</v>
      </c>
      <c r="U282" s="15">
        <v>0</v>
      </c>
      <c r="V282" s="15">
        <v>8340</v>
      </c>
    </row>
    <row r="283" spans="2:22" x14ac:dyDescent="0.25">
      <c r="B283" s="15" t="s">
        <v>122</v>
      </c>
      <c r="C283" s="15" t="s">
        <v>207</v>
      </c>
      <c r="D283" s="15" t="s">
        <v>254</v>
      </c>
      <c r="E283" s="15">
        <v>2022</v>
      </c>
      <c r="F283" s="15" t="s">
        <v>162</v>
      </c>
      <c r="G283" s="15" t="s">
        <v>133</v>
      </c>
      <c r="H283" s="15" t="s">
        <v>136</v>
      </c>
      <c r="I283" s="15" t="s">
        <v>139</v>
      </c>
      <c r="J283" s="15" t="s">
        <v>141</v>
      </c>
      <c r="K283" s="15" t="s">
        <v>199</v>
      </c>
      <c r="L283" s="15" t="s">
        <v>204</v>
      </c>
      <c r="M283" s="15">
        <v>0.32600000000000001</v>
      </c>
      <c r="N283" s="15">
        <v>0.29199999999999998</v>
      </c>
      <c r="O283" s="15">
        <v>3.0000000000000001E-3</v>
      </c>
      <c r="P283" s="15">
        <v>0.255</v>
      </c>
      <c r="Q283" s="15">
        <v>0.16300000000000001</v>
      </c>
      <c r="R283" s="15">
        <v>0.39900000000000002</v>
      </c>
      <c r="S283" s="15">
        <v>19.734999999999999</v>
      </c>
      <c r="U283" s="15">
        <v>0</v>
      </c>
      <c r="V283" s="15">
        <v>8190</v>
      </c>
    </row>
    <row r="284" spans="2:22" x14ac:dyDescent="0.25">
      <c r="B284" s="15" t="s">
        <v>122</v>
      </c>
      <c r="C284" s="15" t="s">
        <v>207</v>
      </c>
      <c r="D284" s="15" t="s">
        <v>254</v>
      </c>
      <c r="E284" s="15">
        <v>2022</v>
      </c>
      <c r="F284" s="15" t="s">
        <v>162</v>
      </c>
      <c r="G284" s="15" t="s">
        <v>133</v>
      </c>
      <c r="H284" s="15" t="s">
        <v>136</v>
      </c>
      <c r="I284" s="15" t="s">
        <v>139</v>
      </c>
      <c r="J284" s="15" t="s">
        <v>141</v>
      </c>
      <c r="K284" s="15" t="s">
        <v>199</v>
      </c>
      <c r="L284" s="15" t="s">
        <v>205</v>
      </c>
      <c r="M284" s="15">
        <v>0.35599999999999998</v>
      </c>
      <c r="N284" s="15">
        <v>0.30199999999999999</v>
      </c>
      <c r="O284" s="15">
        <v>3.0000000000000001E-3</v>
      </c>
      <c r="P284" s="15">
        <v>0.27700000000000002</v>
      </c>
      <c r="Q284" s="15">
        <v>0.17299999999999999</v>
      </c>
      <c r="R284" s="15">
        <v>0.443</v>
      </c>
      <c r="S284" s="15">
        <v>6.7670000000000003</v>
      </c>
      <c r="U284" s="15">
        <v>0</v>
      </c>
      <c r="V284" s="15">
        <v>8650</v>
      </c>
    </row>
    <row r="285" spans="2:22" x14ac:dyDescent="0.25">
      <c r="B285" s="15" t="s">
        <v>122</v>
      </c>
      <c r="C285" s="15" t="s">
        <v>207</v>
      </c>
      <c r="D285" s="15" t="s">
        <v>255</v>
      </c>
      <c r="E285" s="15">
        <v>2022</v>
      </c>
      <c r="F285" s="15" t="s">
        <v>162</v>
      </c>
      <c r="G285" s="15" t="s">
        <v>133</v>
      </c>
      <c r="H285" s="15" t="s">
        <v>136</v>
      </c>
      <c r="I285" s="15" t="s">
        <v>139</v>
      </c>
      <c r="J285" s="15" t="s">
        <v>141</v>
      </c>
      <c r="K285" s="15" t="s">
        <v>199</v>
      </c>
      <c r="L285" s="15" t="s">
        <v>200</v>
      </c>
      <c r="M285" s="15">
        <v>0.34599999999999997</v>
      </c>
      <c r="N285" s="15">
        <v>0.44600000000000001</v>
      </c>
      <c r="O285" s="15">
        <v>6.0000000000000001E-3</v>
      </c>
      <c r="P285" s="15">
        <v>0.224</v>
      </c>
      <c r="Q285" s="15">
        <v>0.127</v>
      </c>
      <c r="R285" s="15">
        <v>0.40100000000000002</v>
      </c>
      <c r="S285" s="15">
        <v>-2.2069999999999999</v>
      </c>
      <c r="U285" s="15">
        <v>0</v>
      </c>
      <c r="V285" s="15">
        <v>6540</v>
      </c>
    </row>
    <row r="286" spans="2:22" x14ac:dyDescent="0.25">
      <c r="B286" s="15" t="s">
        <v>122</v>
      </c>
      <c r="C286" s="15" t="s">
        <v>207</v>
      </c>
      <c r="D286" s="15" t="s">
        <v>255</v>
      </c>
      <c r="E286" s="15">
        <v>2022</v>
      </c>
      <c r="F286" s="15" t="s">
        <v>162</v>
      </c>
      <c r="G286" s="15" t="s">
        <v>133</v>
      </c>
      <c r="H286" s="15" t="s">
        <v>136</v>
      </c>
      <c r="I286" s="15" t="s">
        <v>139</v>
      </c>
      <c r="J286" s="15" t="s">
        <v>141</v>
      </c>
      <c r="K286" s="15" t="s">
        <v>199</v>
      </c>
      <c r="L286" s="15" t="s">
        <v>201</v>
      </c>
      <c r="M286" s="15">
        <v>0.33200000000000002</v>
      </c>
      <c r="N286" s="15">
        <v>0.32200000000000001</v>
      </c>
      <c r="O286" s="15">
        <v>3.0000000000000001E-3</v>
      </c>
      <c r="P286" s="15">
        <v>0.24</v>
      </c>
      <c r="Q286" s="15">
        <v>0.14499999999999999</v>
      </c>
      <c r="R286" s="15">
        <v>0.40600000000000003</v>
      </c>
      <c r="S286" s="15">
        <v>2.8039999999999998</v>
      </c>
      <c r="U286" s="15">
        <v>0</v>
      </c>
      <c r="V286" s="15">
        <v>8600</v>
      </c>
    </row>
    <row r="287" spans="2:22" x14ac:dyDescent="0.25">
      <c r="B287" s="15" t="s">
        <v>122</v>
      </c>
      <c r="C287" s="15" t="s">
        <v>207</v>
      </c>
      <c r="D287" s="15" t="s">
        <v>255</v>
      </c>
      <c r="E287" s="15">
        <v>2022</v>
      </c>
      <c r="F287" s="15" t="s">
        <v>162</v>
      </c>
      <c r="G287" s="15" t="s">
        <v>133</v>
      </c>
      <c r="H287" s="15" t="s">
        <v>136</v>
      </c>
      <c r="I287" s="15" t="s">
        <v>139</v>
      </c>
      <c r="J287" s="15" t="s">
        <v>141</v>
      </c>
      <c r="K287" s="15" t="s">
        <v>199</v>
      </c>
      <c r="L287" s="15" t="s">
        <v>202</v>
      </c>
      <c r="M287" s="15">
        <v>0.28199999999999997</v>
      </c>
      <c r="N287" s="15">
        <v>0.24399999999999999</v>
      </c>
      <c r="O287" s="15">
        <v>3.0000000000000001E-3</v>
      </c>
      <c r="P287" s="15">
        <v>0.217</v>
      </c>
      <c r="Q287" s="15">
        <v>0.13700000000000001</v>
      </c>
      <c r="R287" s="15">
        <v>0.34899999999999998</v>
      </c>
      <c r="S287" s="15">
        <v>11.307</v>
      </c>
      <c r="U287" s="15">
        <v>0</v>
      </c>
      <c r="V287" s="15">
        <v>8400</v>
      </c>
    </row>
    <row r="288" spans="2:22" x14ac:dyDescent="0.25">
      <c r="B288" s="15" t="s">
        <v>122</v>
      </c>
      <c r="C288" s="15" t="s">
        <v>207</v>
      </c>
      <c r="D288" s="15" t="s">
        <v>255</v>
      </c>
      <c r="E288" s="15">
        <v>2022</v>
      </c>
      <c r="F288" s="15" t="s">
        <v>162</v>
      </c>
      <c r="G288" s="15" t="s">
        <v>133</v>
      </c>
      <c r="H288" s="15" t="s">
        <v>136</v>
      </c>
      <c r="I288" s="15" t="s">
        <v>139</v>
      </c>
      <c r="J288" s="15" t="s">
        <v>141</v>
      </c>
      <c r="K288" s="15" t="s">
        <v>199</v>
      </c>
      <c r="L288" s="15" t="s">
        <v>203</v>
      </c>
      <c r="M288" s="15">
        <v>0.27500000000000002</v>
      </c>
      <c r="N288" s="15">
        <v>0.23300000000000001</v>
      </c>
      <c r="O288" s="15">
        <v>3.0000000000000001E-3</v>
      </c>
      <c r="P288" s="15">
        <v>0.217</v>
      </c>
      <c r="Q288" s="15">
        <v>0.13600000000000001</v>
      </c>
      <c r="R288" s="15">
        <v>0.33900000000000002</v>
      </c>
      <c r="S288" s="15">
        <v>15.629</v>
      </c>
      <c r="U288" s="15">
        <v>0</v>
      </c>
      <c r="V288" s="15">
        <v>8340</v>
      </c>
    </row>
    <row r="289" spans="2:22" x14ac:dyDescent="0.25">
      <c r="B289" s="15" t="s">
        <v>122</v>
      </c>
      <c r="C289" s="15" t="s">
        <v>207</v>
      </c>
      <c r="D289" s="15" t="s">
        <v>255</v>
      </c>
      <c r="E289" s="15">
        <v>2022</v>
      </c>
      <c r="F289" s="15" t="s">
        <v>162</v>
      </c>
      <c r="G289" s="15" t="s">
        <v>133</v>
      </c>
      <c r="H289" s="15" t="s">
        <v>136</v>
      </c>
      <c r="I289" s="15" t="s">
        <v>139</v>
      </c>
      <c r="J289" s="15" t="s">
        <v>141</v>
      </c>
      <c r="K289" s="15" t="s">
        <v>199</v>
      </c>
      <c r="L289" s="15" t="s">
        <v>204</v>
      </c>
      <c r="M289" s="15">
        <v>0.29399999999999998</v>
      </c>
      <c r="N289" s="15">
        <v>0.27600000000000002</v>
      </c>
      <c r="O289" s="15">
        <v>3.0000000000000001E-3</v>
      </c>
      <c r="P289" s="15">
        <v>0.224</v>
      </c>
      <c r="Q289" s="15">
        <v>0.14099999999999999</v>
      </c>
      <c r="R289" s="15">
        <v>0.35599999999999998</v>
      </c>
      <c r="S289" s="15">
        <v>19.734999999999999</v>
      </c>
      <c r="U289" s="15">
        <v>0</v>
      </c>
      <c r="V289" s="15">
        <v>8190</v>
      </c>
    </row>
    <row r="290" spans="2:22" x14ac:dyDescent="0.25">
      <c r="B290" s="15" t="s">
        <v>122</v>
      </c>
      <c r="C290" s="15" t="s">
        <v>207</v>
      </c>
      <c r="D290" s="15" t="s">
        <v>255</v>
      </c>
      <c r="E290" s="15">
        <v>2022</v>
      </c>
      <c r="F290" s="15" t="s">
        <v>162</v>
      </c>
      <c r="G290" s="15" t="s">
        <v>133</v>
      </c>
      <c r="H290" s="15" t="s">
        <v>136</v>
      </c>
      <c r="I290" s="15" t="s">
        <v>139</v>
      </c>
      <c r="J290" s="15" t="s">
        <v>141</v>
      </c>
      <c r="K290" s="15" t="s">
        <v>199</v>
      </c>
      <c r="L290" s="15" t="s">
        <v>205</v>
      </c>
      <c r="M290" s="15">
        <v>0.311</v>
      </c>
      <c r="N290" s="15">
        <v>0.28000000000000003</v>
      </c>
      <c r="O290" s="15">
        <v>3.0000000000000001E-3</v>
      </c>
      <c r="P290" s="15">
        <v>0.23400000000000001</v>
      </c>
      <c r="Q290" s="15">
        <v>0.14399999999999999</v>
      </c>
      <c r="R290" s="15">
        <v>0.38700000000000001</v>
      </c>
      <c r="S290" s="15">
        <v>6.7670000000000003</v>
      </c>
      <c r="U290" s="15">
        <v>0</v>
      </c>
      <c r="V290" s="15">
        <v>8650</v>
      </c>
    </row>
  </sheetData>
  <mergeCells count="1">
    <mergeCell ref="B1:V1"/>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V146"/>
  <sheetViews>
    <sheetView zoomScale="85" zoomScaleNormal="85" workbookViewId="0">
      <selection activeCell="A2" sqref="A2"/>
    </sheetView>
  </sheetViews>
  <sheetFormatPr defaultColWidth="16" defaultRowHeight="15" x14ac:dyDescent="0.25"/>
  <cols>
    <col min="1" max="1" width="22.7109375" style="18" customWidth="1"/>
    <col min="2" max="2" width="19.42578125" style="15" customWidth="1"/>
    <col min="3" max="3" width="17.5703125" style="15" customWidth="1"/>
    <col min="4" max="4" width="16" style="15"/>
    <col min="5" max="5" width="17.5703125" style="15" customWidth="1"/>
    <col min="6" max="6" width="17.28515625" style="15" customWidth="1"/>
    <col min="7" max="7" width="28.140625" style="15" customWidth="1"/>
    <col min="8" max="8" width="27.140625" style="15" customWidth="1"/>
    <col min="9" max="9" width="24.5703125" style="15" customWidth="1"/>
    <col min="10" max="10" width="16" style="15"/>
    <col min="11" max="11" width="24.5703125" style="15" customWidth="1"/>
    <col min="12" max="13" width="16" style="15"/>
    <col min="14" max="14" width="17.7109375" style="15" customWidth="1"/>
    <col min="15" max="15" width="18.85546875" style="15" customWidth="1"/>
    <col min="16" max="16" width="18" style="15" customWidth="1"/>
    <col min="17" max="17" width="16" style="15"/>
    <col min="18" max="18" width="19" style="15" customWidth="1"/>
    <col min="19" max="19" width="16" style="15"/>
    <col min="20" max="20" width="18.7109375" style="15" customWidth="1"/>
    <col min="21" max="21" width="16" style="15"/>
    <col min="22" max="22" width="18.42578125" style="15" customWidth="1"/>
    <col min="23" max="16384" width="16" style="15"/>
  </cols>
  <sheetData>
    <row r="1" spans="1:22" ht="38.25" customHeight="1" x14ac:dyDescent="0.25">
      <c r="A1" s="37" t="str">
        <f>HYPERLINK("#Contents!A1","Return to table of contents")</f>
        <v>Return to table of contents</v>
      </c>
      <c r="B1" s="47" t="s">
        <v>206</v>
      </c>
      <c r="C1" s="47"/>
      <c r="D1" s="47"/>
      <c r="E1" s="47"/>
      <c r="F1" s="47"/>
      <c r="G1" s="47"/>
      <c r="H1" s="47"/>
      <c r="I1" s="47"/>
      <c r="J1" s="47"/>
      <c r="K1" s="47"/>
      <c r="L1" s="47"/>
      <c r="M1" s="47"/>
      <c r="N1" s="47"/>
      <c r="O1" s="47"/>
      <c r="P1" s="47"/>
      <c r="Q1" s="47"/>
      <c r="R1" s="47"/>
      <c r="S1" s="47"/>
      <c r="T1" s="47"/>
      <c r="U1" s="47"/>
      <c r="V1" s="48"/>
    </row>
    <row r="2" spans="1:22" ht="30" x14ac:dyDescent="0.25">
      <c r="A2" s="19"/>
      <c r="B2" s="5" t="s">
        <v>120</v>
      </c>
      <c r="C2" s="5" t="s">
        <v>123</v>
      </c>
      <c r="D2" s="5" t="s">
        <v>126</v>
      </c>
      <c r="E2" s="5" t="s">
        <v>127</v>
      </c>
      <c r="F2" s="5" t="s">
        <v>128</v>
      </c>
      <c r="G2" s="5" t="s">
        <v>131</v>
      </c>
      <c r="H2" s="5" t="s">
        <v>134</v>
      </c>
      <c r="I2" s="5" t="s">
        <v>137</v>
      </c>
      <c r="J2" s="5" t="s">
        <v>140</v>
      </c>
      <c r="K2" s="5" t="s">
        <v>142</v>
      </c>
      <c r="L2" s="5" t="s">
        <v>145</v>
      </c>
      <c r="M2" s="5" t="s">
        <v>147</v>
      </c>
      <c r="N2" s="5" t="s">
        <v>149</v>
      </c>
      <c r="O2" s="5" t="s">
        <v>150</v>
      </c>
      <c r="P2" s="5" t="s">
        <v>151</v>
      </c>
      <c r="Q2" s="5" t="s">
        <v>152</v>
      </c>
      <c r="R2" s="5" t="s">
        <v>153</v>
      </c>
      <c r="S2" s="5" t="s">
        <v>154</v>
      </c>
      <c r="T2" s="5" t="s">
        <v>155</v>
      </c>
      <c r="U2" s="5" t="s">
        <v>156</v>
      </c>
      <c r="V2" s="5" t="s">
        <v>158</v>
      </c>
    </row>
    <row r="3" spans="1:22" x14ac:dyDescent="0.25">
      <c r="A3" s="19"/>
      <c r="B3" s="15" t="s">
        <v>136</v>
      </c>
      <c r="C3" s="15" t="s">
        <v>207</v>
      </c>
      <c r="D3" s="15" t="s">
        <v>208</v>
      </c>
      <c r="E3" s="15">
        <v>2021</v>
      </c>
      <c r="F3" s="15" t="s">
        <v>162</v>
      </c>
      <c r="G3" s="15" t="s">
        <v>133</v>
      </c>
      <c r="H3" s="15" t="s">
        <v>136</v>
      </c>
      <c r="I3" s="15" t="s">
        <v>139</v>
      </c>
      <c r="J3" s="15" t="s">
        <v>141</v>
      </c>
      <c r="M3" s="15">
        <v>0.44500000000000001</v>
      </c>
      <c r="N3" s="15">
        <v>0.7</v>
      </c>
      <c r="O3" s="15">
        <v>8.9999999999999993E-3</v>
      </c>
      <c r="P3" s="15">
        <v>0.16500000000000001</v>
      </c>
      <c r="Q3" s="15">
        <v>4.2000000000000003E-2</v>
      </c>
      <c r="R3" s="15">
        <v>0.53700000000000003</v>
      </c>
      <c r="S3" s="15">
        <v>9.1750000000000007</v>
      </c>
      <c r="U3" s="15">
        <v>0</v>
      </c>
      <c r="V3" s="15">
        <v>6470</v>
      </c>
    </row>
    <row r="4" spans="1:22" x14ac:dyDescent="0.25">
      <c r="B4" s="15" t="s">
        <v>136</v>
      </c>
      <c r="C4" s="15" t="s">
        <v>207</v>
      </c>
      <c r="D4" s="15" t="s">
        <v>208</v>
      </c>
      <c r="E4" s="15">
        <v>2022</v>
      </c>
      <c r="F4" s="15" t="s">
        <v>162</v>
      </c>
      <c r="G4" s="15" t="s">
        <v>133</v>
      </c>
      <c r="H4" s="15" t="s">
        <v>136</v>
      </c>
      <c r="I4" s="15" t="s">
        <v>139</v>
      </c>
      <c r="J4" s="15" t="s">
        <v>141</v>
      </c>
      <c r="M4" s="15">
        <v>0.35699999999999998</v>
      </c>
      <c r="N4" s="15">
        <v>0.58199999999999996</v>
      </c>
      <c r="O4" s="15">
        <v>7.0000000000000001E-3</v>
      </c>
      <c r="P4" s="15">
        <v>0.13600000000000001</v>
      </c>
      <c r="Q4" s="15">
        <v>3.5000000000000003E-2</v>
      </c>
      <c r="R4" s="15">
        <v>0.42</v>
      </c>
      <c r="S4" s="15">
        <v>9.8940000000000001</v>
      </c>
      <c r="U4" s="15">
        <v>0</v>
      </c>
      <c r="V4" s="15">
        <v>6160</v>
      </c>
    </row>
    <row r="5" spans="1:22" x14ac:dyDescent="0.25">
      <c r="B5" s="15" t="s">
        <v>136</v>
      </c>
      <c r="C5" s="15" t="s">
        <v>207</v>
      </c>
      <c r="D5" s="15" t="s">
        <v>208</v>
      </c>
      <c r="E5" s="15">
        <v>2023</v>
      </c>
      <c r="F5" s="15" t="s">
        <v>162</v>
      </c>
      <c r="G5" s="15" t="s">
        <v>133</v>
      </c>
      <c r="H5" s="15" t="s">
        <v>136</v>
      </c>
      <c r="I5" s="15" t="s">
        <v>139</v>
      </c>
      <c r="J5" s="15" t="s">
        <v>141</v>
      </c>
      <c r="M5" s="15">
        <v>0.34899999999999998</v>
      </c>
      <c r="N5" s="15">
        <v>0.56000000000000005</v>
      </c>
      <c r="O5" s="15">
        <v>7.0000000000000001E-3</v>
      </c>
      <c r="P5" s="15">
        <v>0.13200000000000001</v>
      </c>
      <c r="Q5" s="15">
        <v>3.3000000000000002E-2</v>
      </c>
      <c r="R5" s="15">
        <v>0.41799999999999998</v>
      </c>
      <c r="S5" s="15">
        <v>9.9</v>
      </c>
      <c r="U5" s="15">
        <v>0</v>
      </c>
      <c r="V5" s="15">
        <v>6100</v>
      </c>
    </row>
    <row r="6" spans="1:22" x14ac:dyDescent="0.25">
      <c r="B6" s="15" t="s">
        <v>136</v>
      </c>
      <c r="C6" s="15" t="s">
        <v>207</v>
      </c>
      <c r="D6" s="15" t="s">
        <v>209</v>
      </c>
      <c r="E6" s="15">
        <v>2021</v>
      </c>
      <c r="F6" s="15" t="s">
        <v>162</v>
      </c>
      <c r="G6" s="15" t="s">
        <v>133</v>
      </c>
      <c r="H6" s="15" t="s">
        <v>136</v>
      </c>
      <c r="I6" s="15" t="s">
        <v>139</v>
      </c>
      <c r="J6" s="15" t="s">
        <v>141</v>
      </c>
      <c r="M6" s="15">
        <v>0.39100000000000001</v>
      </c>
      <c r="N6" s="15">
        <v>0.69699999999999995</v>
      </c>
      <c r="O6" s="15">
        <v>8.9999999999999993E-3</v>
      </c>
      <c r="P6" s="15">
        <v>0.128</v>
      </c>
      <c r="Q6" s="15">
        <v>0.03</v>
      </c>
      <c r="R6" s="15">
        <v>0.42799999999999999</v>
      </c>
      <c r="S6" s="15">
        <v>9.1470000000000002</v>
      </c>
      <c r="U6" s="15">
        <v>0</v>
      </c>
      <c r="V6" s="15">
        <v>6490</v>
      </c>
    </row>
    <row r="7" spans="1:22" x14ac:dyDescent="0.25">
      <c r="B7" s="15" t="s">
        <v>136</v>
      </c>
      <c r="C7" s="15" t="s">
        <v>207</v>
      </c>
      <c r="D7" s="15" t="s">
        <v>209</v>
      </c>
      <c r="E7" s="15">
        <v>2022</v>
      </c>
      <c r="F7" s="15" t="s">
        <v>162</v>
      </c>
      <c r="G7" s="15" t="s">
        <v>133</v>
      </c>
      <c r="H7" s="15" t="s">
        <v>136</v>
      </c>
      <c r="I7" s="15" t="s">
        <v>139</v>
      </c>
      <c r="J7" s="15" t="s">
        <v>141</v>
      </c>
      <c r="M7" s="15">
        <v>0.29799999999999999</v>
      </c>
      <c r="N7" s="15">
        <v>0.53</v>
      </c>
      <c r="O7" s="15">
        <v>7.0000000000000001E-3</v>
      </c>
      <c r="P7" s="15">
        <v>0.10100000000000001</v>
      </c>
      <c r="Q7" s="15">
        <v>2.3E-2</v>
      </c>
      <c r="R7" s="15">
        <v>0.314</v>
      </c>
      <c r="S7" s="15">
        <v>9.8849999999999998</v>
      </c>
      <c r="U7" s="15">
        <v>0</v>
      </c>
      <c r="V7" s="15">
        <v>6160</v>
      </c>
    </row>
    <row r="8" spans="1:22" x14ac:dyDescent="0.25">
      <c r="B8" s="15" t="s">
        <v>136</v>
      </c>
      <c r="C8" s="15" t="s">
        <v>207</v>
      </c>
      <c r="D8" s="15" t="s">
        <v>209</v>
      </c>
      <c r="E8" s="15">
        <v>2023</v>
      </c>
      <c r="F8" s="15" t="s">
        <v>162</v>
      </c>
      <c r="G8" s="15" t="s">
        <v>133</v>
      </c>
      <c r="H8" s="15" t="s">
        <v>136</v>
      </c>
      <c r="I8" s="15" t="s">
        <v>139</v>
      </c>
      <c r="J8" s="15" t="s">
        <v>141</v>
      </c>
      <c r="M8" s="15">
        <v>0.28899999999999998</v>
      </c>
      <c r="N8" s="15">
        <v>0.50900000000000001</v>
      </c>
      <c r="O8" s="15">
        <v>7.0000000000000001E-3</v>
      </c>
      <c r="P8" s="15">
        <v>9.6000000000000002E-2</v>
      </c>
      <c r="Q8" s="15">
        <v>2.1000000000000001E-2</v>
      </c>
      <c r="R8" s="15">
        <v>0.314</v>
      </c>
      <c r="S8" s="15">
        <v>9.8960000000000008</v>
      </c>
      <c r="U8" s="15">
        <v>0</v>
      </c>
      <c r="V8" s="15">
        <v>6100</v>
      </c>
    </row>
    <row r="9" spans="1:22" x14ac:dyDescent="0.25">
      <c r="B9" s="15" t="s">
        <v>136</v>
      </c>
      <c r="C9" s="15" t="s">
        <v>207</v>
      </c>
      <c r="D9" s="15" t="s">
        <v>210</v>
      </c>
      <c r="E9" s="15">
        <v>2021</v>
      </c>
      <c r="F9" s="15" t="s">
        <v>162</v>
      </c>
      <c r="G9" s="15" t="s">
        <v>133</v>
      </c>
      <c r="H9" s="15" t="s">
        <v>136</v>
      </c>
      <c r="I9" s="15" t="s">
        <v>139</v>
      </c>
      <c r="J9" s="15" t="s">
        <v>141</v>
      </c>
      <c r="M9" s="15">
        <v>0.33800000000000002</v>
      </c>
      <c r="N9" s="15">
        <v>0.63600000000000001</v>
      </c>
      <c r="O9" s="15">
        <v>8.0000000000000002E-3</v>
      </c>
      <c r="P9" s="15">
        <v>9.6000000000000002E-2</v>
      </c>
      <c r="Q9" s="15">
        <v>0.02</v>
      </c>
      <c r="R9" s="15">
        <v>0.34399999999999997</v>
      </c>
      <c r="S9" s="15">
        <v>8.8879999999999999</v>
      </c>
      <c r="U9" s="15">
        <v>0</v>
      </c>
      <c r="V9" s="15">
        <v>6490</v>
      </c>
    </row>
    <row r="10" spans="1:22" x14ac:dyDescent="0.25">
      <c r="B10" s="15" t="s">
        <v>136</v>
      </c>
      <c r="C10" s="15" t="s">
        <v>207</v>
      </c>
      <c r="D10" s="15" t="s">
        <v>210</v>
      </c>
      <c r="E10" s="15">
        <v>2022</v>
      </c>
      <c r="F10" s="15" t="s">
        <v>162</v>
      </c>
      <c r="G10" s="15" t="s">
        <v>133</v>
      </c>
      <c r="H10" s="15" t="s">
        <v>136</v>
      </c>
      <c r="I10" s="15" t="s">
        <v>139</v>
      </c>
      <c r="J10" s="15" t="s">
        <v>141</v>
      </c>
      <c r="M10" s="15">
        <v>0.27</v>
      </c>
      <c r="N10" s="15">
        <v>0.50700000000000001</v>
      </c>
      <c r="O10" s="15">
        <v>6.0000000000000001E-3</v>
      </c>
      <c r="P10" s="15">
        <v>8.4000000000000005E-2</v>
      </c>
      <c r="Q10" s="15">
        <v>1.6E-2</v>
      </c>
      <c r="R10" s="15">
        <v>0.26700000000000002</v>
      </c>
      <c r="S10" s="15">
        <v>9.6129999999999995</v>
      </c>
      <c r="U10" s="15">
        <v>0</v>
      </c>
      <c r="V10" s="15">
        <v>6110</v>
      </c>
    </row>
    <row r="11" spans="1:22" x14ac:dyDescent="0.25">
      <c r="B11" s="15" t="s">
        <v>136</v>
      </c>
      <c r="C11" s="15" t="s">
        <v>207</v>
      </c>
      <c r="D11" s="15" t="s">
        <v>210</v>
      </c>
      <c r="E11" s="15">
        <v>2023</v>
      </c>
      <c r="F11" s="15" t="s">
        <v>162</v>
      </c>
      <c r="G11" s="15" t="s">
        <v>133</v>
      </c>
      <c r="H11" s="15" t="s">
        <v>136</v>
      </c>
      <c r="I11" s="15" t="s">
        <v>139</v>
      </c>
      <c r="J11" s="15" t="s">
        <v>141</v>
      </c>
      <c r="M11" s="15">
        <v>0.25800000000000001</v>
      </c>
      <c r="N11" s="15">
        <v>0.48299999999999998</v>
      </c>
      <c r="O11" s="15">
        <v>6.0000000000000001E-3</v>
      </c>
      <c r="P11" s="15">
        <v>7.8E-2</v>
      </c>
      <c r="Q11" s="15">
        <v>1.4E-2</v>
      </c>
      <c r="R11" s="15">
        <v>0.25900000000000001</v>
      </c>
      <c r="S11" s="15">
        <v>9.6609999999999996</v>
      </c>
      <c r="U11" s="15">
        <v>0</v>
      </c>
      <c r="V11" s="15">
        <v>6090</v>
      </c>
    </row>
    <row r="12" spans="1:22" x14ac:dyDescent="0.25">
      <c r="B12" s="15" t="s">
        <v>136</v>
      </c>
      <c r="C12" s="15" t="s">
        <v>207</v>
      </c>
      <c r="D12" s="15" t="s">
        <v>211</v>
      </c>
      <c r="E12" s="15">
        <v>2021</v>
      </c>
      <c r="F12" s="15" t="s">
        <v>162</v>
      </c>
      <c r="G12" s="15" t="s">
        <v>133</v>
      </c>
      <c r="H12" s="15" t="s">
        <v>136</v>
      </c>
      <c r="I12" s="15" t="s">
        <v>139</v>
      </c>
      <c r="J12" s="15" t="s">
        <v>141</v>
      </c>
      <c r="M12" s="15">
        <v>0.34399999999999997</v>
      </c>
      <c r="N12" s="15">
        <v>0.67900000000000005</v>
      </c>
      <c r="O12" s="15">
        <v>8.0000000000000002E-3</v>
      </c>
      <c r="P12" s="15">
        <v>0.09</v>
      </c>
      <c r="Q12" s="15">
        <v>1.4999999999999999E-2</v>
      </c>
      <c r="R12" s="15">
        <v>0.33300000000000002</v>
      </c>
      <c r="S12" s="15">
        <v>8.8879999999999999</v>
      </c>
      <c r="U12" s="15">
        <v>0</v>
      </c>
      <c r="V12" s="15">
        <v>6520</v>
      </c>
    </row>
    <row r="13" spans="1:22" x14ac:dyDescent="0.25">
      <c r="B13" s="15" t="s">
        <v>136</v>
      </c>
      <c r="C13" s="15" t="s">
        <v>207</v>
      </c>
      <c r="D13" s="15" t="s">
        <v>211</v>
      </c>
      <c r="E13" s="15">
        <v>2022</v>
      </c>
      <c r="F13" s="15" t="s">
        <v>162</v>
      </c>
      <c r="G13" s="15" t="s">
        <v>133</v>
      </c>
      <c r="H13" s="15" t="s">
        <v>136</v>
      </c>
      <c r="I13" s="15" t="s">
        <v>139</v>
      </c>
      <c r="J13" s="15" t="s">
        <v>141</v>
      </c>
      <c r="M13" s="15">
        <v>0.26</v>
      </c>
      <c r="N13" s="15">
        <v>0.504</v>
      </c>
      <c r="O13" s="15">
        <v>6.0000000000000001E-3</v>
      </c>
      <c r="P13" s="15">
        <v>7.6999999999999999E-2</v>
      </c>
      <c r="Q13" s="15">
        <v>1.2E-2</v>
      </c>
      <c r="R13" s="15">
        <v>0.254</v>
      </c>
      <c r="S13" s="15">
        <v>9.6189999999999998</v>
      </c>
      <c r="U13" s="15">
        <v>0</v>
      </c>
      <c r="V13" s="15">
        <v>6190</v>
      </c>
    </row>
    <row r="14" spans="1:22" x14ac:dyDescent="0.25">
      <c r="B14" s="15" t="s">
        <v>136</v>
      </c>
      <c r="C14" s="15" t="s">
        <v>207</v>
      </c>
      <c r="D14" s="15" t="s">
        <v>211</v>
      </c>
      <c r="E14" s="15">
        <v>2023</v>
      </c>
      <c r="F14" s="15" t="s">
        <v>162</v>
      </c>
      <c r="G14" s="15" t="s">
        <v>133</v>
      </c>
      <c r="H14" s="15" t="s">
        <v>136</v>
      </c>
      <c r="I14" s="15" t="s">
        <v>139</v>
      </c>
      <c r="J14" s="15" t="s">
        <v>141</v>
      </c>
      <c r="M14" s="15">
        <v>0.245</v>
      </c>
      <c r="N14" s="15">
        <v>0.48799999999999999</v>
      </c>
      <c r="O14" s="15">
        <v>6.0000000000000001E-3</v>
      </c>
      <c r="P14" s="15">
        <v>6.9000000000000006E-2</v>
      </c>
      <c r="Q14" s="15">
        <v>0.01</v>
      </c>
      <c r="R14" s="15">
        <v>0.23599999999999999</v>
      </c>
      <c r="S14" s="15">
        <v>9.6620000000000008</v>
      </c>
      <c r="U14" s="15">
        <v>0</v>
      </c>
      <c r="V14" s="15">
        <v>6090</v>
      </c>
    </row>
    <row r="15" spans="1:22" x14ac:dyDescent="0.25">
      <c r="B15" s="15" t="s">
        <v>136</v>
      </c>
      <c r="C15" s="15" t="s">
        <v>207</v>
      </c>
      <c r="D15" s="15" t="s">
        <v>212</v>
      </c>
      <c r="E15" s="15">
        <v>2021</v>
      </c>
      <c r="F15" s="15" t="s">
        <v>162</v>
      </c>
      <c r="G15" s="15" t="s">
        <v>133</v>
      </c>
      <c r="H15" s="15" t="s">
        <v>136</v>
      </c>
      <c r="I15" s="15" t="s">
        <v>139</v>
      </c>
      <c r="J15" s="15" t="s">
        <v>141</v>
      </c>
      <c r="M15" s="15">
        <v>0.318</v>
      </c>
      <c r="N15" s="15">
        <v>0.624</v>
      </c>
      <c r="O15" s="15">
        <v>8.0000000000000002E-3</v>
      </c>
      <c r="P15" s="15">
        <v>8.3000000000000004E-2</v>
      </c>
      <c r="Q15" s="15">
        <v>1.0999999999999999E-2</v>
      </c>
      <c r="R15" s="15">
        <v>0.29799999999999999</v>
      </c>
      <c r="S15" s="15">
        <v>8.6850000000000005</v>
      </c>
      <c r="U15" s="15">
        <v>0</v>
      </c>
      <c r="V15" s="15">
        <v>6530</v>
      </c>
    </row>
    <row r="16" spans="1:22" x14ac:dyDescent="0.25">
      <c r="B16" s="15" t="s">
        <v>136</v>
      </c>
      <c r="C16" s="15" t="s">
        <v>207</v>
      </c>
      <c r="D16" s="15" t="s">
        <v>212</v>
      </c>
      <c r="E16" s="15">
        <v>2022</v>
      </c>
      <c r="F16" s="15" t="s">
        <v>162</v>
      </c>
      <c r="G16" s="15" t="s">
        <v>133</v>
      </c>
      <c r="H16" s="15" t="s">
        <v>136</v>
      </c>
      <c r="I16" s="15" t="s">
        <v>139</v>
      </c>
      <c r="J16" s="15" t="s">
        <v>141</v>
      </c>
      <c r="M16" s="15">
        <v>0.254</v>
      </c>
      <c r="N16" s="15">
        <v>0.49199999999999999</v>
      </c>
      <c r="O16" s="15">
        <v>6.0000000000000001E-3</v>
      </c>
      <c r="P16" s="15">
        <v>7.1999999999999995E-2</v>
      </c>
      <c r="Q16" s="15">
        <v>0.01</v>
      </c>
      <c r="R16" s="15">
        <v>0.247</v>
      </c>
      <c r="S16" s="15">
        <v>9.36</v>
      </c>
      <c r="U16" s="15">
        <v>0</v>
      </c>
      <c r="V16" s="15">
        <v>6190</v>
      </c>
    </row>
    <row r="17" spans="2:22" x14ac:dyDescent="0.25">
      <c r="B17" s="15" t="s">
        <v>136</v>
      </c>
      <c r="C17" s="15" t="s">
        <v>207</v>
      </c>
      <c r="D17" s="15" t="s">
        <v>212</v>
      </c>
      <c r="E17" s="15">
        <v>2023</v>
      </c>
      <c r="F17" s="15" t="s">
        <v>162</v>
      </c>
      <c r="G17" s="15" t="s">
        <v>133</v>
      </c>
      <c r="H17" s="15" t="s">
        <v>136</v>
      </c>
      <c r="I17" s="15" t="s">
        <v>139</v>
      </c>
      <c r="J17" s="15" t="s">
        <v>141</v>
      </c>
      <c r="M17" s="15">
        <v>0.23899999999999999</v>
      </c>
      <c r="N17" s="15">
        <v>0.47599999999999998</v>
      </c>
      <c r="O17" s="15">
        <v>6.0000000000000001E-3</v>
      </c>
      <c r="P17" s="15">
        <v>6.3E-2</v>
      </c>
      <c r="Q17" s="15">
        <v>7.0000000000000001E-3</v>
      </c>
      <c r="R17" s="15">
        <v>0.22600000000000001</v>
      </c>
      <c r="S17" s="15">
        <v>9.4670000000000005</v>
      </c>
      <c r="U17" s="15">
        <v>0</v>
      </c>
      <c r="V17" s="15">
        <v>6090</v>
      </c>
    </row>
    <row r="18" spans="2:22" x14ac:dyDescent="0.25">
      <c r="B18" s="15" t="s">
        <v>136</v>
      </c>
      <c r="C18" s="15" t="s">
        <v>207</v>
      </c>
      <c r="D18" s="15" t="s">
        <v>213</v>
      </c>
      <c r="E18" s="15">
        <v>2021</v>
      </c>
      <c r="F18" s="15" t="s">
        <v>162</v>
      </c>
      <c r="G18" s="15" t="s">
        <v>133</v>
      </c>
      <c r="H18" s="15" t="s">
        <v>136</v>
      </c>
      <c r="I18" s="15" t="s">
        <v>139</v>
      </c>
      <c r="J18" s="15" t="s">
        <v>141</v>
      </c>
      <c r="M18" s="15">
        <v>0.32</v>
      </c>
      <c r="N18" s="15">
        <v>0.63400000000000001</v>
      </c>
      <c r="O18" s="15">
        <v>8.0000000000000002E-3</v>
      </c>
      <c r="P18" s="15">
        <v>0.08</v>
      </c>
      <c r="Q18" s="15">
        <v>8.9999999999999993E-3</v>
      </c>
      <c r="R18" s="15">
        <v>0.29699999999999999</v>
      </c>
      <c r="S18" s="15">
        <v>8.6850000000000005</v>
      </c>
      <c r="U18" s="15">
        <v>0</v>
      </c>
      <c r="V18" s="15">
        <v>6520</v>
      </c>
    </row>
    <row r="19" spans="2:22" x14ac:dyDescent="0.25">
      <c r="B19" s="15" t="s">
        <v>136</v>
      </c>
      <c r="C19" s="15" t="s">
        <v>207</v>
      </c>
      <c r="D19" s="15" t="s">
        <v>213</v>
      </c>
      <c r="E19" s="15">
        <v>2022</v>
      </c>
      <c r="F19" s="15" t="s">
        <v>162</v>
      </c>
      <c r="G19" s="15" t="s">
        <v>133</v>
      </c>
      <c r="H19" s="15" t="s">
        <v>136</v>
      </c>
      <c r="I19" s="15" t="s">
        <v>139</v>
      </c>
      <c r="J19" s="15" t="s">
        <v>141</v>
      </c>
      <c r="M19" s="15">
        <v>0.255</v>
      </c>
      <c r="N19" s="15">
        <v>0.496</v>
      </c>
      <c r="O19" s="15">
        <v>6.0000000000000001E-3</v>
      </c>
      <c r="P19" s="15">
        <v>7.0999999999999994E-2</v>
      </c>
      <c r="Q19" s="15">
        <v>8.9999999999999993E-3</v>
      </c>
      <c r="R19" s="15">
        <v>0.248</v>
      </c>
      <c r="S19" s="15">
        <v>9.36</v>
      </c>
      <c r="U19" s="15">
        <v>0</v>
      </c>
      <c r="V19" s="15">
        <v>6190</v>
      </c>
    </row>
    <row r="20" spans="2:22" x14ac:dyDescent="0.25">
      <c r="B20" s="15" t="s">
        <v>136</v>
      </c>
      <c r="C20" s="15" t="s">
        <v>207</v>
      </c>
      <c r="D20" s="15" t="s">
        <v>213</v>
      </c>
      <c r="E20" s="15">
        <v>2023</v>
      </c>
      <c r="F20" s="15" t="s">
        <v>162</v>
      </c>
      <c r="G20" s="15" t="s">
        <v>133</v>
      </c>
      <c r="H20" s="15" t="s">
        <v>136</v>
      </c>
      <c r="I20" s="15" t="s">
        <v>139</v>
      </c>
      <c r="J20" s="15" t="s">
        <v>141</v>
      </c>
      <c r="M20" s="15">
        <v>0.23899999999999999</v>
      </c>
      <c r="N20" s="15">
        <v>0.47599999999999998</v>
      </c>
      <c r="O20" s="15">
        <v>6.0000000000000001E-3</v>
      </c>
      <c r="P20" s="15">
        <v>6.2E-2</v>
      </c>
      <c r="Q20" s="15">
        <v>7.0000000000000001E-3</v>
      </c>
      <c r="R20" s="15">
        <v>0.22800000000000001</v>
      </c>
      <c r="S20" s="15">
        <v>9.468</v>
      </c>
      <c r="U20" s="15">
        <v>0</v>
      </c>
      <c r="V20" s="15">
        <v>6090</v>
      </c>
    </row>
    <row r="21" spans="2:22" x14ac:dyDescent="0.25">
      <c r="B21" s="15" t="s">
        <v>136</v>
      </c>
      <c r="C21" s="15" t="s">
        <v>207</v>
      </c>
      <c r="D21" s="15" t="s">
        <v>214</v>
      </c>
      <c r="E21" s="15">
        <v>2021</v>
      </c>
      <c r="F21" s="15" t="s">
        <v>162</v>
      </c>
      <c r="G21" s="15" t="s">
        <v>133</v>
      </c>
      <c r="H21" s="15" t="s">
        <v>136</v>
      </c>
      <c r="I21" s="15" t="s">
        <v>139</v>
      </c>
      <c r="J21" s="15" t="s">
        <v>141</v>
      </c>
      <c r="M21" s="15">
        <v>0.32700000000000001</v>
      </c>
      <c r="N21" s="15">
        <v>0.64500000000000002</v>
      </c>
      <c r="O21" s="15">
        <v>8.0000000000000002E-3</v>
      </c>
      <c r="P21" s="15">
        <v>0.08</v>
      </c>
      <c r="Q21" s="15">
        <v>8.9999999999999993E-3</v>
      </c>
      <c r="R21" s="15">
        <v>0.311</v>
      </c>
      <c r="S21" s="15">
        <v>8.4979999999999993</v>
      </c>
      <c r="U21" s="15">
        <v>0</v>
      </c>
      <c r="V21" s="15">
        <v>6530</v>
      </c>
    </row>
    <row r="22" spans="2:22" x14ac:dyDescent="0.25">
      <c r="B22" s="15" t="s">
        <v>136</v>
      </c>
      <c r="C22" s="15" t="s">
        <v>207</v>
      </c>
      <c r="D22" s="15" t="s">
        <v>214</v>
      </c>
      <c r="E22" s="15">
        <v>2022</v>
      </c>
      <c r="F22" s="15" t="s">
        <v>162</v>
      </c>
      <c r="G22" s="15" t="s">
        <v>133</v>
      </c>
      <c r="H22" s="15" t="s">
        <v>136</v>
      </c>
      <c r="I22" s="15" t="s">
        <v>139</v>
      </c>
      <c r="J22" s="15" t="s">
        <v>141</v>
      </c>
      <c r="M22" s="15">
        <v>0.26400000000000001</v>
      </c>
      <c r="N22" s="15">
        <v>0.51800000000000002</v>
      </c>
      <c r="O22" s="15">
        <v>7.0000000000000001E-3</v>
      </c>
      <c r="P22" s="15">
        <v>7.0000000000000007E-2</v>
      </c>
      <c r="Q22" s="15">
        <v>8.0000000000000002E-3</v>
      </c>
      <c r="R22" s="15">
        <v>0.254</v>
      </c>
      <c r="S22" s="15">
        <v>9.1370000000000005</v>
      </c>
      <c r="U22" s="15">
        <v>0</v>
      </c>
      <c r="V22" s="15">
        <v>6190</v>
      </c>
    </row>
    <row r="23" spans="2:22" x14ac:dyDescent="0.25">
      <c r="B23" s="15" t="s">
        <v>136</v>
      </c>
      <c r="C23" s="15" t="s">
        <v>207</v>
      </c>
      <c r="D23" s="15" t="s">
        <v>214</v>
      </c>
      <c r="E23" s="15">
        <v>2023</v>
      </c>
      <c r="F23" s="15" t="s">
        <v>162</v>
      </c>
      <c r="G23" s="15" t="s">
        <v>133</v>
      </c>
      <c r="H23" s="15" t="s">
        <v>136</v>
      </c>
      <c r="I23" s="15" t="s">
        <v>139</v>
      </c>
      <c r="J23" s="15" t="s">
        <v>141</v>
      </c>
      <c r="M23" s="15">
        <v>0.24399999999999999</v>
      </c>
      <c r="N23" s="15">
        <v>0.49</v>
      </c>
      <c r="O23" s="15">
        <v>6.0000000000000001E-3</v>
      </c>
      <c r="P23" s="15">
        <v>6.2E-2</v>
      </c>
      <c r="Q23" s="15">
        <v>6.0000000000000001E-3</v>
      </c>
      <c r="R23" s="15">
        <v>0.22900000000000001</v>
      </c>
      <c r="S23" s="15">
        <v>9.2870000000000008</v>
      </c>
      <c r="U23" s="15">
        <v>0</v>
      </c>
      <c r="V23" s="15">
        <v>6090</v>
      </c>
    </row>
    <row r="24" spans="2:22" x14ac:dyDescent="0.25">
      <c r="B24" s="15" t="s">
        <v>136</v>
      </c>
      <c r="C24" s="15" t="s">
        <v>207</v>
      </c>
      <c r="D24" s="15" t="s">
        <v>215</v>
      </c>
      <c r="E24" s="15">
        <v>2021</v>
      </c>
      <c r="F24" s="15" t="s">
        <v>162</v>
      </c>
      <c r="G24" s="15" t="s">
        <v>133</v>
      </c>
      <c r="H24" s="15" t="s">
        <v>136</v>
      </c>
      <c r="I24" s="15" t="s">
        <v>139</v>
      </c>
      <c r="J24" s="15" t="s">
        <v>141</v>
      </c>
      <c r="M24" s="15">
        <v>0.34399999999999997</v>
      </c>
      <c r="N24" s="15">
        <v>0.68400000000000005</v>
      </c>
      <c r="O24" s="15">
        <v>8.0000000000000002E-3</v>
      </c>
      <c r="P24" s="15">
        <v>8.2000000000000003E-2</v>
      </c>
      <c r="Q24" s="15">
        <v>8.9999999999999993E-3</v>
      </c>
      <c r="R24" s="15">
        <v>0.32700000000000001</v>
      </c>
      <c r="S24" s="15">
        <v>8.4969999999999999</v>
      </c>
      <c r="U24" s="15">
        <v>0</v>
      </c>
      <c r="V24" s="15">
        <v>6530</v>
      </c>
    </row>
    <row r="25" spans="2:22" x14ac:dyDescent="0.25">
      <c r="B25" s="15" t="s">
        <v>136</v>
      </c>
      <c r="C25" s="15" t="s">
        <v>207</v>
      </c>
      <c r="D25" s="15" t="s">
        <v>215</v>
      </c>
      <c r="E25" s="15">
        <v>2022</v>
      </c>
      <c r="F25" s="15" t="s">
        <v>162</v>
      </c>
      <c r="G25" s="15" t="s">
        <v>133</v>
      </c>
      <c r="H25" s="15" t="s">
        <v>136</v>
      </c>
      <c r="I25" s="15" t="s">
        <v>139</v>
      </c>
      <c r="J25" s="15" t="s">
        <v>141</v>
      </c>
      <c r="M25" s="15">
        <v>0.27700000000000002</v>
      </c>
      <c r="N25" s="15">
        <v>0.55300000000000005</v>
      </c>
      <c r="O25" s="15">
        <v>7.0000000000000001E-3</v>
      </c>
      <c r="P25" s="15">
        <v>7.3999999999999996E-2</v>
      </c>
      <c r="Q25" s="15">
        <v>8.9999999999999993E-3</v>
      </c>
      <c r="R25" s="15">
        <v>0.26600000000000001</v>
      </c>
      <c r="S25" s="15">
        <v>9.1370000000000005</v>
      </c>
      <c r="U25" s="15">
        <v>0</v>
      </c>
      <c r="V25" s="15">
        <v>6190</v>
      </c>
    </row>
    <row r="26" spans="2:22" x14ac:dyDescent="0.25">
      <c r="B26" s="15" t="s">
        <v>136</v>
      </c>
      <c r="C26" s="15" t="s">
        <v>207</v>
      </c>
      <c r="D26" s="15" t="s">
        <v>215</v>
      </c>
      <c r="E26" s="15">
        <v>2023</v>
      </c>
      <c r="F26" s="15" t="s">
        <v>162</v>
      </c>
      <c r="G26" s="15" t="s">
        <v>133</v>
      </c>
      <c r="H26" s="15" t="s">
        <v>136</v>
      </c>
      <c r="I26" s="15" t="s">
        <v>139</v>
      </c>
      <c r="J26" s="15" t="s">
        <v>141</v>
      </c>
      <c r="M26" s="15">
        <v>0.26200000000000001</v>
      </c>
      <c r="N26" s="15">
        <v>0.57899999999999996</v>
      </c>
      <c r="O26" s="15">
        <v>7.0000000000000001E-3</v>
      </c>
      <c r="P26" s="15">
        <v>6.4000000000000001E-2</v>
      </c>
      <c r="Q26" s="15">
        <v>6.0000000000000001E-3</v>
      </c>
      <c r="R26" s="15">
        <v>0.24299999999999999</v>
      </c>
      <c r="S26" s="15">
        <v>9.2870000000000008</v>
      </c>
      <c r="U26" s="15">
        <v>0</v>
      </c>
      <c r="V26" s="15">
        <v>6090</v>
      </c>
    </row>
    <row r="27" spans="2:22" x14ac:dyDescent="0.25">
      <c r="B27" s="15" t="s">
        <v>136</v>
      </c>
      <c r="C27" s="15" t="s">
        <v>207</v>
      </c>
      <c r="D27" s="15" t="s">
        <v>216</v>
      </c>
      <c r="E27" s="15">
        <v>2021</v>
      </c>
      <c r="F27" s="15" t="s">
        <v>162</v>
      </c>
      <c r="G27" s="15" t="s">
        <v>133</v>
      </c>
      <c r="H27" s="15" t="s">
        <v>136</v>
      </c>
      <c r="I27" s="15" t="s">
        <v>139</v>
      </c>
      <c r="J27" s="15" t="s">
        <v>141</v>
      </c>
      <c r="M27" s="15">
        <v>0.377</v>
      </c>
      <c r="N27" s="15">
        <v>0.73599999999999999</v>
      </c>
      <c r="O27" s="15">
        <v>8.9999999999999993E-3</v>
      </c>
      <c r="P27" s="15">
        <v>0.09</v>
      </c>
      <c r="Q27" s="15">
        <v>1.0999999999999999E-2</v>
      </c>
      <c r="R27" s="15">
        <v>0.376</v>
      </c>
      <c r="S27" s="15">
        <v>8.3650000000000002</v>
      </c>
      <c r="U27" s="15">
        <v>0</v>
      </c>
      <c r="V27" s="15">
        <v>6520</v>
      </c>
    </row>
    <row r="28" spans="2:22" x14ac:dyDescent="0.25">
      <c r="B28" s="15" t="s">
        <v>136</v>
      </c>
      <c r="C28" s="15" t="s">
        <v>207</v>
      </c>
      <c r="D28" s="15" t="s">
        <v>216</v>
      </c>
      <c r="E28" s="15">
        <v>2022</v>
      </c>
      <c r="F28" s="15" t="s">
        <v>162</v>
      </c>
      <c r="G28" s="15" t="s">
        <v>133</v>
      </c>
      <c r="H28" s="15" t="s">
        <v>136</v>
      </c>
      <c r="I28" s="15" t="s">
        <v>139</v>
      </c>
      <c r="J28" s="15" t="s">
        <v>141</v>
      </c>
      <c r="M28" s="15">
        <v>0.30399999999999999</v>
      </c>
      <c r="N28" s="15">
        <v>0.60299999999999998</v>
      </c>
      <c r="O28" s="15">
        <v>8.0000000000000002E-3</v>
      </c>
      <c r="P28" s="15">
        <v>0.08</v>
      </c>
      <c r="Q28" s="15">
        <v>1.0999999999999999E-2</v>
      </c>
      <c r="R28" s="15">
        <v>0.3</v>
      </c>
      <c r="S28" s="15">
        <v>8.9730000000000008</v>
      </c>
      <c r="U28" s="15">
        <v>0</v>
      </c>
      <c r="V28" s="15">
        <v>6190</v>
      </c>
    </row>
    <row r="29" spans="2:22" x14ac:dyDescent="0.25">
      <c r="B29" s="15" t="s">
        <v>136</v>
      </c>
      <c r="C29" s="15" t="s">
        <v>207</v>
      </c>
      <c r="D29" s="15" t="s">
        <v>216</v>
      </c>
      <c r="E29" s="15">
        <v>2023</v>
      </c>
      <c r="F29" s="15" t="s">
        <v>162</v>
      </c>
      <c r="G29" s="15" t="s">
        <v>133</v>
      </c>
      <c r="H29" s="15" t="s">
        <v>136</v>
      </c>
      <c r="I29" s="15" t="s">
        <v>139</v>
      </c>
      <c r="J29" s="15" t="s">
        <v>141</v>
      </c>
      <c r="M29" s="15">
        <v>0.28000000000000003</v>
      </c>
      <c r="N29" s="15">
        <v>0.57099999999999995</v>
      </c>
      <c r="O29" s="15">
        <v>7.0000000000000001E-3</v>
      </c>
      <c r="P29" s="15">
        <v>6.7000000000000004E-2</v>
      </c>
      <c r="Q29" s="15">
        <v>8.0000000000000002E-3</v>
      </c>
      <c r="R29" s="15">
        <v>0.27400000000000002</v>
      </c>
      <c r="S29" s="15">
        <v>9.1679999999999993</v>
      </c>
      <c r="U29" s="15">
        <v>0</v>
      </c>
      <c r="V29" s="15">
        <v>6090</v>
      </c>
    </row>
    <row r="30" spans="2:22" x14ac:dyDescent="0.25">
      <c r="B30" s="15" t="s">
        <v>136</v>
      </c>
      <c r="C30" s="15" t="s">
        <v>207</v>
      </c>
      <c r="D30" s="15" t="s">
        <v>217</v>
      </c>
      <c r="E30" s="15">
        <v>2021</v>
      </c>
      <c r="F30" s="15" t="s">
        <v>162</v>
      </c>
      <c r="G30" s="15" t="s">
        <v>133</v>
      </c>
      <c r="H30" s="15" t="s">
        <v>136</v>
      </c>
      <c r="I30" s="15" t="s">
        <v>139</v>
      </c>
      <c r="J30" s="15" t="s">
        <v>141</v>
      </c>
      <c r="M30" s="15">
        <v>0.437</v>
      </c>
      <c r="N30" s="15">
        <v>0.84099999999999997</v>
      </c>
      <c r="O30" s="15">
        <v>0.01</v>
      </c>
      <c r="P30" s="15">
        <v>0.10199999999999999</v>
      </c>
      <c r="Q30" s="15">
        <v>1.4999999999999999E-2</v>
      </c>
      <c r="R30" s="15">
        <v>0.45600000000000002</v>
      </c>
      <c r="S30" s="15">
        <v>8.3650000000000002</v>
      </c>
      <c r="U30" s="15">
        <v>0</v>
      </c>
      <c r="V30" s="15">
        <v>6530</v>
      </c>
    </row>
    <row r="31" spans="2:22" x14ac:dyDescent="0.25">
      <c r="B31" s="15" t="s">
        <v>136</v>
      </c>
      <c r="C31" s="15" t="s">
        <v>207</v>
      </c>
      <c r="D31" s="15" t="s">
        <v>217</v>
      </c>
      <c r="E31" s="15">
        <v>2022</v>
      </c>
      <c r="F31" s="15" t="s">
        <v>162</v>
      </c>
      <c r="G31" s="15" t="s">
        <v>133</v>
      </c>
      <c r="H31" s="15" t="s">
        <v>136</v>
      </c>
      <c r="I31" s="15" t="s">
        <v>139</v>
      </c>
      <c r="J31" s="15" t="s">
        <v>141</v>
      </c>
      <c r="M31" s="15">
        <v>0.35699999999999998</v>
      </c>
      <c r="N31" s="15">
        <v>0.69299999999999995</v>
      </c>
      <c r="O31" s="15">
        <v>8.9999999999999993E-3</v>
      </c>
      <c r="P31" s="15">
        <v>9.1999999999999998E-2</v>
      </c>
      <c r="Q31" s="15">
        <v>1.4E-2</v>
      </c>
      <c r="R31" s="15">
        <v>0.36799999999999999</v>
      </c>
      <c r="S31" s="15">
        <v>8.9730000000000008</v>
      </c>
      <c r="U31" s="15">
        <v>0</v>
      </c>
      <c r="V31" s="15">
        <v>6190</v>
      </c>
    </row>
    <row r="32" spans="2:22" x14ac:dyDescent="0.25">
      <c r="B32" s="15" t="s">
        <v>136</v>
      </c>
      <c r="C32" s="15" t="s">
        <v>207</v>
      </c>
      <c r="D32" s="15" t="s">
        <v>217</v>
      </c>
      <c r="E32" s="15">
        <v>2023</v>
      </c>
      <c r="F32" s="15" t="s">
        <v>162</v>
      </c>
      <c r="G32" s="15" t="s">
        <v>133</v>
      </c>
      <c r="H32" s="15" t="s">
        <v>136</v>
      </c>
      <c r="I32" s="15" t="s">
        <v>139</v>
      </c>
      <c r="J32" s="15" t="s">
        <v>141</v>
      </c>
      <c r="M32" s="15">
        <v>0.33800000000000002</v>
      </c>
      <c r="N32" s="15">
        <v>0.70899999999999996</v>
      </c>
      <c r="O32" s="15">
        <v>8.9999999999999993E-3</v>
      </c>
      <c r="P32" s="15">
        <v>7.8E-2</v>
      </c>
      <c r="Q32" s="15">
        <v>0.01</v>
      </c>
      <c r="R32" s="15">
        <v>0.31900000000000001</v>
      </c>
      <c r="S32" s="15">
        <v>9.1679999999999993</v>
      </c>
      <c r="U32" s="15">
        <v>0</v>
      </c>
      <c r="V32" s="15">
        <v>6090</v>
      </c>
    </row>
    <row r="33" spans="2:22" x14ac:dyDescent="0.25">
      <c r="B33" s="15" t="s">
        <v>136</v>
      </c>
      <c r="C33" s="15" t="s">
        <v>207</v>
      </c>
      <c r="D33" s="15" t="s">
        <v>218</v>
      </c>
      <c r="E33" s="15">
        <v>2021</v>
      </c>
      <c r="F33" s="15" t="s">
        <v>162</v>
      </c>
      <c r="G33" s="15" t="s">
        <v>133</v>
      </c>
      <c r="H33" s="15" t="s">
        <v>136</v>
      </c>
      <c r="I33" s="15" t="s">
        <v>139</v>
      </c>
      <c r="J33" s="15" t="s">
        <v>141</v>
      </c>
      <c r="M33" s="15">
        <v>0.57999999999999996</v>
      </c>
      <c r="N33" s="15">
        <v>1.1060000000000001</v>
      </c>
      <c r="O33" s="15">
        <v>1.4E-2</v>
      </c>
      <c r="P33" s="15">
        <v>0.13100000000000001</v>
      </c>
      <c r="Q33" s="15">
        <v>2.1000000000000001E-2</v>
      </c>
      <c r="R33" s="15">
        <v>0.61</v>
      </c>
      <c r="S33" s="15">
        <v>8.2970000000000006</v>
      </c>
      <c r="U33" s="15">
        <v>5.8999999999999997E-2</v>
      </c>
      <c r="V33" s="15">
        <v>6530</v>
      </c>
    </row>
    <row r="34" spans="2:22" x14ac:dyDescent="0.25">
      <c r="B34" s="15" t="s">
        <v>136</v>
      </c>
      <c r="C34" s="15" t="s">
        <v>207</v>
      </c>
      <c r="D34" s="15" t="s">
        <v>218</v>
      </c>
      <c r="E34" s="15">
        <v>2022</v>
      </c>
      <c r="F34" s="15" t="s">
        <v>162</v>
      </c>
      <c r="G34" s="15" t="s">
        <v>133</v>
      </c>
      <c r="H34" s="15" t="s">
        <v>136</v>
      </c>
      <c r="I34" s="15" t="s">
        <v>139</v>
      </c>
      <c r="J34" s="15" t="s">
        <v>141</v>
      </c>
      <c r="M34" s="15">
        <v>0.47899999999999998</v>
      </c>
      <c r="N34" s="15">
        <v>0.94</v>
      </c>
      <c r="O34" s="15">
        <v>1.2E-2</v>
      </c>
      <c r="P34" s="15">
        <v>0.11700000000000001</v>
      </c>
      <c r="Q34" s="15">
        <v>0.02</v>
      </c>
      <c r="R34" s="15">
        <v>0.49199999999999999</v>
      </c>
      <c r="S34" s="15">
        <v>8.8889999999999993</v>
      </c>
      <c r="U34" s="15">
        <v>6.7000000000000004E-2</v>
      </c>
      <c r="V34" s="15">
        <v>6190</v>
      </c>
    </row>
    <row r="35" spans="2:22" x14ac:dyDescent="0.25">
      <c r="B35" s="15" t="s">
        <v>136</v>
      </c>
      <c r="C35" s="15" t="s">
        <v>207</v>
      </c>
      <c r="D35" s="15" t="s">
        <v>218</v>
      </c>
      <c r="E35" s="15">
        <v>2023</v>
      </c>
      <c r="F35" s="15" t="s">
        <v>162</v>
      </c>
      <c r="G35" s="15" t="s">
        <v>133</v>
      </c>
      <c r="H35" s="15" t="s">
        <v>136</v>
      </c>
      <c r="I35" s="15" t="s">
        <v>139</v>
      </c>
      <c r="J35" s="15" t="s">
        <v>141</v>
      </c>
      <c r="M35" s="15">
        <v>0.437</v>
      </c>
      <c r="N35" s="15">
        <v>0.89100000000000001</v>
      </c>
      <c r="O35" s="15">
        <v>1.0999999999999999E-2</v>
      </c>
      <c r="P35" s="15">
        <v>9.5000000000000001E-2</v>
      </c>
      <c r="Q35" s="15">
        <v>1.4999999999999999E-2</v>
      </c>
      <c r="R35" s="15">
        <v>0.42499999999999999</v>
      </c>
      <c r="S35" s="15">
        <v>9.0939999999999994</v>
      </c>
      <c r="U35" s="15">
        <v>6.9000000000000006E-2</v>
      </c>
      <c r="V35" s="15">
        <v>6090</v>
      </c>
    </row>
    <row r="36" spans="2:22" x14ac:dyDescent="0.25">
      <c r="B36" s="15" t="s">
        <v>136</v>
      </c>
      <c r="C36" s="15" t="s">
        <v>207</v>
      </c>
      <c r="D36" s="15" t="s">
        <v>219</v>
      </c>
      <c r="E36" s="15">
        <v>2021</v>
      </c>
      <c r="F36" s="15" t="s">
        <v>162</v>
      </c>
      <c r="G36" s="15" t="s">
        <v>133</v>
      </c>
      <c r="H36" s="15" t="s">
        <v>136</v>
      </c>
      <c r="I36" s="15" t="s">
        <v>139</v>
      </c>
      <c r="J36" s="15" t="s">
        <v>141</v>
      </c>
      <c r="M36" s="15">
        <v>0.88</v>
      </c>
      <c r="N36" s="15">
        <v>1.579</v>
      </c>
      <c r="O36" s="15">
        <v>0.02</v>
      </c>
      <c r="P36" s="15">
        <v>0.217</v>
      </c>
      <c r="Q36" s="15">
        <v>0.04</v>
      </c>
      <c r="R36" s="15">
        <v>1.01</v>
      </c>
      <c r="S36" s="15">
        <v>8.2959999999999994</v>
      </c>
      <c r="U36" s="15">
        <v>5.8999999999999997E-2</v>
      </c>
      <c r="V36" s="15">
        <v>6530</v>
      </c>
    </row>
    <row r="37" spans="2:22" x14ac:dyDescent="0.25">
      <c r="B37" s="15" t="s">
        <v>136</v>
      </c>
      <c r="C37" s="15" t="s">
        <v>207</v>
      </c>
      <c r="D37" s="15" t="s">
        <v>219</v>
      </c>
      <c r="E37" s="15">
        <v>2022</v>
      </c>
      <c r="F37" s="15" t="s">
        <v>162</v>
      </c>
      <c r="G37" s="15" t="s">
        <v>133</v>
      </c>
      <c r="H37" s="15" t="s">
        <v>136</v>
      </c>
      <c r="I37" s="15" t="s">
        <v>139</v>
      </c>
      <c r="J37" s="15" t="s">
        <v>141</v>
      </c>
      <c r="M37" s="15">
        <v>0.72599999999999998</v>
      </c>
      <c r="N37" s="15">
        <v>1.3540000000000001</v>
      </c>
      <c r="O37" s="15">
        <v>1.7000000000000001E-2</v>
      </c>
      <c r="P37" s="15">
        <v>0.17899999999999999</v>
      </c>
      <c r="Q37" s="15">
        <v>3.5999999999999997E-2</v>
      </c>
      <c r="R37" s="15">
        <v>0.77500000000000002</v>
      </c>
      <c r="S37" s="15">
        <v>8.89</v>
      </c>
      <c r="U37" s="15">
        <v>6.7000000000000004E-2</v>
      </c>
      <c r="V37" s="15">
        <v>6190</v>
      </c>
    </row>
    <row r="38" spans="2:22" x14ac:dyDescent="0.25">
      <c r="B38" s="15" t="s">
        <v>136</v>
      </c>
      <c r="C38" s="15" t="s">
        <v>207</v>
      </c>
      <c r="D38" s="15" t="s">
        <v>219</v>
      </c>
      <c r="E38" s="15">
        <v>2023</v>
      </c>
      <c r="F38" s="15" t="s">
        <v>162</v>
      </c>
      <c r="G38" s="15" t="s">
        <v>133</v>
      </c>
      <c r="H38" s="15" t="s">
        <v>136</v>
      </c>
      <c r="I38" s="15" t="s">
        <v>139</v>
      </c>
      <c r="J38" s="15" t="s">
        <v>141</v>
      </c>
      <c r="M38" s="15">
        <v>0.67400000000000004</v>
      </c>
      <c r="N38" s="15">
        <v>1.325</v>
      </c>
      <c r="O38" s="15">
        <v>1.7000000000000001E-2</v>
      </c>
      <c r="P38" s="15">
        <v>0.14799999999999999</v>
      </c>
      <c r="Q38" s="15">
        <v>2.7E-2</v>
      </c>
      <c r="R38" s="15">
        <v>0.67500000000000004</v>
      </c>
      <c r="S38" s="15">
        <v>9.0939999999999994</v>
      </c>
      <c r="U38" s="15">
        <v>6.9000000000000006E-2</v>
      </c>
      <c r="V38" s="15">
        <v>6090</v>
      </c>
    </row>
    <row r="39" spans="2:22" x14ac:dyDescent="0.25">
      <c r="B39" s="15" t="s">
        <v>136</v>
      </c>
      <c r="C39" s="15" t="s">
        <v>207</v>
      </c>
      <c r="D39" s="15" t="s">
        <v>220</v>
      </c>
      <c r="E39" s="15">
        <v>2021</v>
      </c>
      <c r="F39" s="15" t="s">
        <v>162</v>
      </c>
      <c r="G39" s="15" t="s">
        <v>133</v>
      </c>
      <c r="H39" s="15" t="s">
        <v>136</v>
      </c>
      <c r="I39" s="15" t="s">
        <v>139</v>
      </c>
      <c r="J39" s="15" t="s">
        <v>141</v>
      </c>
      <c r="M39" s="15">
        <v>1.387</v>
      </c>
      <c r="N39" s="15">
        <v>2.1339999999999999</v>
      </c>
      <c r="O39" s="15">
        <v>2.5999999999999999E-2</v>
      </c>
      <c r="P39" s="15">
        <v>0.47</v>
      </c>
      <c r="Q39" s="15">
        <v>8.6999999999999994E-2</v>
      </c>
      <c r="R39" s="15">
        <v>1.821</v>
      </c>
      <c r="S39" s="15">
        <v>8.35</v>
      </c>
      <c r="U39" s="15">
        <v>5.125</v>
      </c>
      <c r="V39" s="15">
        <v>6530</v>
      </c>
    </row>
    <row r="40" spans="2:22" x14ac:dyDescent="0.25">
      <c r="B40" s="15" t="s">
        <v>136</v>
      </c>
      <c r="C40" s="15" t="s">
        <v>207</v>
      </c>
      <c r="D40" s="15" t="s">
        <v>220</v>
      </c>
      <c r="E40" s="15">
        <v>2022</v>
      </c>
      <c r="F40" s="15" t="s">
        <v>162</v>
      </c>
      <c r="G40" s="15" t="s">
        <v>133</v>
      </c>
      <c r="H40" s="15" t="s">
        <v>136</v>
      </c>
      <c r="I40" s="15" t="s">
        <v>139</v>
      </c>
      <c r="J40" s="15" t="s">
        <v>141</v>
      </c>
      <c r="M40" s="15">
        <v>1.1579999999999999</v>
      </c>
      <c r="N40" s="15">
        <v>1.829</v>
      </c>
      <c r="O40" s="15">
        <v>2.3E-2</v>
      </c>
      <c r="P40" s="15">
        <v>0.36899999999999999</v>
      </c>
      <c r="Q40" s="15">
        <v>7.3999999999999996E-2</v>
      </c>
      <c r="R40" s="15">
        <v>1.464</v>
      </c>
      <c r="S40" s="15">
        <v>8.9589999999999996</v>
      </c>
      <c r="U40" s="15">
        <v>5.81</v>
      </c>
      <c r="V40" s="15">
        <v>6190</v>
      </c>
    </row>
    <row r="41" spans="2:22" x14ac:dyDescent="0.25">
      <c r="B41" s="15" t="s">
        <v>136</v>
      </c>
      <c r="C41" s="15" t="s">
        <v>207</v>
      </c>
      <c r="D41" s="15" t="s">
        <v>220</v>
      </c>
      <c r="E41" s="15">
        <v>2023</v>
      </c>
      <c r="F41" s="15" t="s">
        <v>162</v>
      </c>
      <c r="G41" s="15" t="s">
        <v>133</v>
      </c>
      <c r="H41" s="15" t="s">
        <v>136</v>
      </c>
      <c r="I41" s="15" t="s">
        <v>139</v>
      </c>
      <c r="J41" s="15" t="s">
        <v>141</v>
      </c>
      <c r="M41" s="15">
        <v>1.06</v>
      </c>
      <c r="N41" s="15">
        <v>1.7130000000000001</v>
      </c>
      <c r="O41" s="15">
        <v>2.1999999999999999E-2</v>
      </c>
      <c r="P41" s="15">
        <v>0.30599999999999999</v>
      </c>
      <c r="Q41" s="15">
        <v>6.3E-2</v>
      </c>
      <c r="R41" s="15">
        <v>1.33</v>
      </c>
      <c r="S41" s="15">
        <v>9.173</v>
      </c>
      <c r="U41" s="15">
        <v>5.9279999999999999</v>
      </c>
      <c r="V41" s="15">
        <v>6090</v>
      </c>
    </row>
    <row r="42" spans="2:22" x14ac:dyDescent="0.25">
      <c r="B42" s="15" t="s">
        <v>136</v>
      </c>
      <c r="C42" s="15" t="s">
        <v>207</v>
      </c>
      <c r="D42" s="15" t="s">
        <v>221</v>
      </c>
      <c r="E42" s="15">
        <v>2021</v>
      </c>
      <c r="F42" s="15" t="s">
        <v>162</v>
      </c>
      <c r="G42" s="15" t="s">
        <v>133</v>
      </c>
      <c r="H42" s="15" t="s">
        <v>136</v>
      </c>
      <c r="I42" s="15" t="s">
        <v>139</v>
      </c>
      <c r="J42" s="15" t="s">
        <v>141</v>
      </c>
      <c r="M42" s="15">
        <v>2.1909999999999998</v>
      </c>
      <c r="N42" s="15">
        <v>2.7549999999999999</v>
      </c>
      <c r="O42" s="15">
        <v>3.4000000000000002E-2</v>
      </c>
      <c r="P42" s="15">
        <v>1.147</v>
      </c>
      <c r="Q42" s="15">
        <v>0.222</v>
      </c>
      <c r="R42" s="15">
        <v>3.2189999999999999</v>
      </c>
      <c r="S42" s="15">
        <v>8.3490000000000002</v>
      </c>
      <c r="U42" s="15">
        <v>5.125</v>
      </c>
      <c r="V42" s="15">
        <v>6530</v>
      </c>
    </row>
    <row r="43" spans="2:22" x14ac:dyDescent="0.25">
      <c r="B43" s="15" t="s">
        <v>136</v>
      </c>
      <c r="C43" s="15" t="s">
        <v>207</v>
      </c>
      <c r="D43" s="15" t="s">
        <v>221</v>
      </c>
      <c r="E43" s="15">
        <v>2022</v>
      </c>
      <c r="F43" s="15" t="s">
        <v>162</v>
      </c>
      <c r="G43" s="15" t="s">
        <v>133</v>
      </c>
      <c r="H43" s="15" t="s">
        <v>136</v>
      </c>
      <c r="I43" s="15" t="s">
        <v>139</v>
      </c>
      <c r="J43" s="15" t="s">
        <v>141</v>
      </c>
      <c r="M43" s="15">
        <v>1.8360000000000001</v>
      </c>
      <c r="N43" s="15">
        <v>2.3780000000000001</v>
      </c>
      <c r="O43" s="15">
        <v>0.03</v>
      </c>
      <c r="P43" s="15">
        <v>0.873</v>
      </c>
      <c r="Q43" s="15">
        <v>0.185</v>
      </c>
      <c r="R43" s="15">
        <v>2.6560000000000001</v>
      </c>
      <c r="S43" s="15">
        <v>8.9600000000000009</v>
      </c>
      <c r="U43" s="15">
        <v>5.8109999999999999</v>
      </c>
      <c r="V43" s="15">
        <v>6190</v>
      </c>
    </row>
    <row r="44" spans="2:22" x14ac:dyDescent="0.25">
      <c r="B44" s="15" t="s">
        <v>136</v>
      </c>
      <c r="C44" s="15" t="s">
        <v>207</v>
      </c>
      <c r="D44" s="15" t="s">
        <v>221</v>
      </c>
      <c r="E44" s="15">
        <v>2023</v>
      </c>
      <c r="F44" s="15" t="s">
        <v>162</v>
      </c>
      <c r="G44" s="15" t="s">
        <v>133</v>
      </c>
      <c r="H44" s="15" t="s">
        <v>136</v>
      </c>
      <c r="I44" s="15" t="s">
        <v>139</v>
      </c>
      <c r="J44" s="15" t="s">
        <v>141</v>
      </c>
      <c r="M44" s="15">
        <v>1.7270000000000001</v>
      </c>
      <c r="N44" s="15">
        <v>2.343</v>
      </c>
      <c r="O44" s="15">
        <v>0.03</v>
      </c>
      <c r="P44" s="15">
        <v>0.745</v>
      </c>
      <c r="Q44" s="15">
        <v>0.14599999999999999</v>
      </c>
      <c r="R44" s="15">
        <v>2.42</v>
      </c>
      <c r="S44" s="15">
        <v>9.173</v>
      </c>
      <c r="U44" s="15">
        <v>5.9279999999999999</v>
      </c>
      <c r="V44" s="15">
        <v>6090</v>
      </c>
    </row>
    <row r="45" spans="2:22" x14ac:dyDescent="0.25">
      <c r="B45" s="15" t="s">
        <v>136</v>
      </c>
      <c r="C45" s="15" t="s">
        <v>207</v>
      </c>
      <c r="D45" s="15" t="s">
        <v>222</v>
      </c>
      <c r="E45" s="15">
        <v>2021</v>
      </c>
      <c r="F45" s="15" t="s">
        <v>162</v>
      </c>
      <c r="G45" s="15" t="s">
        <v>133</v>
      </c>
      <c r="H45" s="15" t="s">
        <v>136</v>
      </c>
      <c r="I45" s="15" t="s">
        <v>139</v>
      </c>
      <c r="J45" s="15" t="s">
        <v>141</v>
      </c>
      <c r="M45" s="15">
        <v>2.9089999999999998</v>
      </c>
      <c r="N45" s="15">
        <v>3.08</v>
      </c>
      <c r="O45" s="15">
        <v>3.7999999999999999E-2</v>
      </c>
      <c r="P45" s="15">
        <v>1.9490000000000001</v>
      </c>
      <c r="Q45" s="15">
        <v>0.54500000000000004</v>
      </c>
      <c r="R45" s="15">
        <v>4.2409999999999997</v>
      </c>
      <c r="S45" s="15">
        <v>8.593</v>
      </c>
      <c r="U45" s="15">
        <v>28.023</v>
      </c>
      <c r="V45" s="15">
        <v>6530</v>
      </c>
    </row>
    <row r="46" spans="2:22" x14ac:dyDescent="0.25">
      <c r="B46" s="15" t="s">
        <v>136</v>
      </c>
      <c r="C46" s="15" t="s">
        <v>207</v>
      </c>
      <c r="D46" s="15" t="s">
        <v>222</v>
      </c>
      <c r="E46" s="15">
        <v>2022</v>
      </c>
      <c r="F46" s="15" t="s">
        <v>162</v>
      </c>
      <c r="G46" s="15" t="s">
        <v>133</v>
      </c>
      <c r="H46" s="15" t="s">
        <v>136</v>
      </c>
      <c r="I46" s="15" t="s">
        <v>139</v>
      </c>
      <c r="J46" s="15" t="s">
        <v>141</v>
      </c>
      <c r="M46" s="15">
        <v>2.4239999999999999</v>
      </c>
      <c r="N46" s="15">
        <v>2.6269999999999998</v>
      </c>
      <c r="O46" s="15">
        <v>3.3000000000000002E-2</v>
      </c>
      <c r="P46" s="15">
        <v>1.5960000000000001</v>
      </c>
      <c r="Q46" s="15">
        <v>0.438</v>
      </c>
      <c r="R46" s="15">
        <v>3.6019999999999999</v>
      </c>
      <c r="S46" s="15">
        <v>9.2509999999999994</v>
      </c>
      <c r="U46" s="15">
        <v>30.824000000000002</v>
      </c>
      <c r="V46" s="15">
        <v>6190</v>
      </c>
    </row>
    <row r="47" spans="2:22" x14ac:dyDescent="0.25">
      <c r="B47" s="15" t="s">
        <v>136</v>
      </c>
      <c r="C47" s="15" t="s">
        <v>207</v>
      </c>
      <c r="D47" s="15" t="s">
        <v>222</v>
      </c>
      <c r="E47" s="15">
        <v>2023</v>
      </c>
      <c r="F47" s="15" t="s">
        <v>162</v>
      </c>
      <c r="G47" s="15" t="s">
        <v>133</v>
      </c>
      <c r="H47" s="15" t="s">
        <v>136</v>
      </c>
      <c r="I47" s="15" t="s">
        <v>139</v>
      </c>
      <c r="J47" s="15" t="s">
        <v>141</v>
      </c>
      <c r="M47" s="15">
        <v>2.3010000000000002</v>
      </c>
      <c r="N47" s="15">
        <v>2.6440000000000001</v>
      </c>
      <c r="O47" s="15">
        <v>3.4000000000000002E-2</v>
      </c>
      <c r="P47" s="15">
        <v>1.3819999999999999</v>
      </c>
      <c r="Q47" s="15">
        <v>0.33500000000000002</v>
      </c>
      <c r="R47" s="15">
        <v>3.379</v>
      </c>
      <c r="S47" s="15">
        <v>9.4239999999999995</v>
      </c>
      <c r="U47" s="15">
        <v>30.128</v>
      </c>
      <c r="V47" s="15">
        <v>6090</v>
      </c>
    </row>
    <row r="48" spans="2:22" x14ac:dyDescent="0.25">
      <c r="B48" s="15" t="s">
        <v>136</v>
      </c>
      <c r="C48" s="15" t="s">
        <v>207</v>
      </c>
      <c r="D48" s="15" t="s">
        <v>223</v>
      </c>
      <c r="E48" s="15">
        <v>2021</v>
      </c>
      <c r="F48" s="15" t="s">
        <v>162</v>
      </c>
      <c r="G48" s="15" t="s">
        <v>133</v>
      </c>
      <c r="H48" s="15" t="s">
        <v>136</v>
      </c>
      <c r="I48" s="15" t="s">
        <v>139</v>
      </c>
      <c r="J48" s="15" t="s">
        <v>141</v>
      </c>
      <c r="M48" s="15">
        <v>3.1659999999999999</v>
      </c>
      <c r="N48" s="15">
        <v>2.9369999999999998</v>
      </c>
      <c r="O48" s="15">
        <v>3.5999999999999997E-2</v>
      </c>
      <c r="P48" s="15">
        <v>2.3690000000000002</v>
      </c>
      <c r="Q48" s="15">
        <v>0.91700000000000004</v>
      </c>
      <c r="R48" s="15">
        <v>4.6109999999999998</v>
      </c>
      <c r="S48" s="15">
        <v>8.5920000000000005</v>
      </c>
      <c r="U48" s="15">
        <v>28.021000000000001</v>
      </c>
      <c r="V48" s="15">
        <v>6520</v>
      </c>
    </row>
    <row r="49" spans="2:22" x14ac:dyDescent="0.25">
      <c r="B49" s="15" t="s">
        <v>136</v>
      </c>
      <c r="C49" s="15" t="s">
        <v>207</v>
      </c>
      <c r="D49" s="15" t="s">
        <v>223</v>
      </c>
      <c r="E49" s="15">
        <v>2022</v>
      </c>
      <c r="F49" s="15" t="s">
        <v>162</v>
      </c>
      <c r="G49" s="15" t="s">
        <v>133</v>
      </c>
      <c r="H49" s="15" t="s">
        <v>136</v>
      </c>
      <c r="I49" s="15" t="s">
        <v>139</v>
      </c>
      <c r="J49" s="15" t="s">
        <v>141</v>
      </c>
      <c r="M49" s="15">
        <v>2.6669999999999998</v>
      </c>
      <c r="N49" s="15">
        <v>2.5640000000000001</v>
      </c>
      <c r="O49" s="15">
        <v>3.3000000000000002E-2</v>
      </c>
      <c r="P49" s="15">
        <v>1.982</v>
      </c>
      <c r="Q49" s="15">
        <v>0.73599999999999999</v>
      </c>
      <c r="R49" s="15">
        <v>3.7810000000000001</v>
      </c>
      <c r="S49" s="15">
        <v>9.2530000000000001</v>
      </c>
      <c r="U49" s="15">
        <v>30.826000000000001</v>
      </c>
      <c r="V49" s="15">
        <v>6190</v>
      </c>
    </row>
    <row r="50" spans="2:22" x14ac:dyDescent="0.25">
      <c r="B50" s="15" t="s">
        <v>136</v>
      </c>
      <c r="C50" s="15" t="s">
        <v>207</v>
      </c>
      <c r="D50" s="15" t="s">
        <v>223</v>
      </c>
      <c r="E50" s="15">
        <v>2023</v>
      </c>
      <c r="F50" s="15" t="s">
        <v>162</v>
      </c>
      <c r="G50" s="15" t="s">
        <v>133</v>
      </c>
      <c r="H50" s="15" t="s">
        <v>136</v>
      </c>
      <c r="I50" s="15" t="s">
        <v>139</v>
      </c>
      <c r="J50" s="15" t="s">
        <v>141</v>
      </c>
      <c r="M50" s="15">
        <v>2.544</v>
      </c>
      <c r="N50" s="15">
        <v>2.6269999999999998</v>
      </c>
      <c r="O50" s="15">
        <v>3.4000000000000002E-2</v>
      </c>
      <c r="P50" s="15">
        <v>1.7450000000000001</v>
      </c>
      <c r="Q50" s="15">
        <v>0.61299999999999999</v>
      </c>
      <c r="R50" s="15">
        <v>3.66</v>
      </c>
      <c r="S50" s="15">
        <v>9.4250000000000007</v>
      </c>
      <c r="U50" s="15">
        <v>30.128</v>
      </c>
      <c r="V50" s="15">
        <v>6090</v>
      </c>
    </row>
    <row r="51" spans="2:22" x14ac:dyDescent="0.25">
      <c r="B51" s="15" t="s">
        <v>136</v>
      </c>
      <c r="C51" s="15" t="s">
        <v>207</v>
      </c>
      <c r="D51" s="15" t="s">
        <v>224</v>
      </c>
      <c r="E51" s="15">
        <v>2021</v>
      </c>
      <c r="F51" s="15" t="s">
        <v>162</v>
      </c>
      <c r="G51" s="15" t="s">
        <v>133</v>
      </c>
      <c r="H51" s="15" t="s">
        <v>136</v>
      </c>
      <c r="I51" s="15" t="s">
        <v>139</v>
      </c>
      <c r="J51" s="15" t="s">
        <v>141</v>
      </c>
      <c r="M51" s="15">
        <v>3.0350000000000001</v>
      </c>
      <c r="N51" s="15">
        <v>2.577</v>
      </c>
      <c r="O51" s="15">
        <v>3.2000000000000001E-2</v>
      </c>
      <c r="P51" s="15">
        <v>2.403</v>
      </c>
      <c r="Q51" s="15">
        <v>1.1020000000000001</v>
      </c>
      <c r="R51" s="15">
        <v>4.298</v>
      </c>
      <c r="S51" s="15">
        <v>9.0830000000000002</v>
      </c>
      <c r="U51" s="15">
        <v>76.131</v>
      </c>
      <c r="V51" s="15">
        <v>6530</v>
      </c>
    </row>
    <row r="52" spans="2:22" x14ac:dyDescent="0.25">
      <c r="B52" s="15" t="s">
        <v>136</v>
      </c>
      <c r="C52" s="15" t="s">
        <v>207</v>
      </c>
      <c r="D52" s="15" t="s">
        <v>224</v>
      </c>
      <c r="E52" s="15">
        <v>2022</v>
      </c>
      <c r="F52" s="15" t="s">
        <v>162</v>
      </c>
      <c r="G52" s="15" t="s">
        <v>133</v>
      </c>
      <c r="H52" s="15" t="s">
        <v>136</v>
      </c>
      <c r="I52" s="15" t="s">
        <v>139</v>
      </c>
      <c r="J52" s="15" t="s">
        <v>141</v>
      </c>
      <c r="M52" s="15">
        <v>2.488</v>
      </c>
      <c r="N52" s="15">
        <v>2.2029999999999998</v>
      </c>
      <c r="O52" s="15">
        <v>2.8000000000000001E-2</v>
      </c>
      <c r="P52" s="15">
        <v>1.931</v>
      </c>
      <c r="Q52" s="15">
        <v>0.875</v>
      </c>
      <c r="R52" s="15">
        <v>3.4790000000000001</v>
      </c>
      <c r="S52" s="15">
        <v>9.8460000000000001</v>
      </c>
      <c r="U52" s="15">
        <v>81.462000000000003</v>
      </c>
      <c r="V52" s="15">
        <v>6190</v>
      </c>
    </row>
    <row r="53" spans="2:22" x14ac:dyDescent="0.25">
      <c r="B53" s="15" t="s">
        <v>136</v>
      </c>
      <c r="C53" s="15" t="s">
        <v>207</v>
      </c>
      <c r="D53" s="15" t="s">
        <v>224</v>
      </c>
      <c r="E53" s="15">
        <v>2023</v>
      </c>
      <c r="F53" s="15" t="s">
        <v>162</v>
      </c>
      <c r="G53" s="15" t="s">
        <v>133</v>
      </c>
      <c r="H53" s="15" t="s">
        <v>136</v>
      </c>
      <c r="I53" s="15" t="s">
        <v>139</v>
      </c>
      <c r="J53" s="15" t="s">
        <v>141</v>
      </c>
      <c r="M53" s="15">
        <v>2.4209999999999998</v>
      </c>
      <c r="N53" s="15">
        <v>2.2919999999999998</v>
      </c>
      <c r="O53" s="15">
        <v>2.9000000000000001E-2</v>
      </c>
      <c r="P53" s="15">
        <v>1.794</v>
      </c>
      <c r="Q53" s="15">
        <v>0.73299999999999998</v>
      </c>
      <c r="R53" s="15">
        <v>3.4060000000000001</v>
      </c>
      <c r="S53" s="15">
        <v>9.8989999999999991</v>
      </c>
      <c r="U53" s="15">
        <v>75.778000000000006</v>
      </c>
      <c r="V53" s="15">
        <v>6090</v>
      </c>
    </row>
    <row r="54" spans="2:22" x14ac:dyDescent="0.25">
      <c r="B54" s="15" t="s">
        <v>136</v>
      </c>
      <c r="C54" s="15" t="s">
        <v>207</v>
      </c>
      <c r="D54" s="15" t="s">
        <v>225</v>
      </c>
      <c r="E54" s="15">
        <v>2021</v>
      </c>
      <c r="F54" s="15" t="s">
        <v>162</v>
      </c>
      <c r="G54" s="15" t="s">
        <v>133</v>
      </c>
      <c r="H54" s="15" t="s">
        <v>136</v>
      </c>
      <c r="I54" s="15" t="s">
        <v>139</v>
      </c>
      <c r="J54" s="15" t="s">
        <v>141</v>
      </c>
      <c r="M54" s="15">
        <v>2.766</v>
      </c>
      <c r="N54" s="15">
        <v>2.2810000000000001</v>
      </c>
      <c r="O54" s="15">
        <v>2.8000000000000001E-2</v>
      </c>
      <c r="P54" s="15">
        <v>2.2200000000000002</v>
      </c>
      <c r="Q54" s="15">
        <v>1.127</v>
      </c>
      <c r="R54" s="15">
        <v>3.798</v>
      </c>
      <c r="S54" s="15">
        <v>9.0830000000000002</v>
      </c>
      <c r="U54" s="15">
        <v>76.13</v>
      </c>
      <c r="V54" s="15">
        <v>6530</v>
      </c>
    </row>
    <row r="55" spans="2:22" x14ac:dyDescent="0.25">
      <c r="B55" s="15" t="s">
        <v>136</v>
      </c>
      <c r="C55" s="15" t="s">
        <v>207</v>
      </c>
      <c r="D55" s="15" t="s">
        <v>225</v>
      </c>
      <c r="E55" s="15">
        <v>2022</v>
      </c>
      <c r="F55" s="15" t="s">
        <v>162</v>
      </c>
      <c r="G55" s="15" t="s">
        <v>133</v>
      </c>
      <c r="H55" s="15" t="s">
        <v>136</v>
      </c>
      <c r="I55" s="15" t="s">
        <v>139</v>
      </c>
      <c r="J55" s="15" t="s">
        <v>141</v>
      </c>
      <c r="M55" s="15">
        <v>2.2050000000000001</v>
      </c>
      <c r="N55" s="15">
        <v>1.9159999999999999</v>
      </c>
      <c r="O55" s="15">
        <v>2.4E-2</v>
      </c>
      <c r="P55" s="15">
        <v>1.6990000000000001</v>
      </c>
      <c r="Q55" s="15">
        <v>0.84899999999999998</v>
      </c>
      <c r="R55" s="15">
        <v>2.9889999999999999</v>
      </c>
      <c r="S55" s="15">
        <v>9.8460000000000001</v>
      </c>
      <c r="U55" s="15">
        <v>81.451999999999998</v>
      </c>
      <c r="V55" s="15">
        <v>6190</v>
      </c>
    </row>
    <row r="56" spans="2:22" x14ac:dyDescent="0.25">
      <c r="B56" s="15" t="s">
        <v>136</v>
      </c>
      <c r="C56" s="15" t="s">
        <v>207</v>
      </c>
      <c r="D56" s="15" t="s">
        <v>225</v>
      </c>
      <c r="E56" s="15">
        <v>2023</v>
      </c>
      <c r="F56" s="15" t="s">
        <v>162</v>
      </c>
      <c r="G56" s="15" t="s">
        <v>133</v>
      </c>
      <c r="H56" s="15" t="s">
        <v>136</v>
      </c>
      <c r="I56" s="15" t="s">
        <v>139</v>
      </c>
      <c r="J56" s="15" t="s">
        <v>141</v>
      </c>
      <c r="M56" s="15">
        <v>2.1419999999999999</v>
      </c>
      <c r="N56" s="15">
        <v>1.964</v>
      </c>
      <c r="O56" s="15">
        <v>2.5000000000000001E-2</v>
      </c>
      <c r="P56" s="15">
        <v>1.589</v>
      </c>
      <c r="Q56" s="15">
        <v>0.754</v>
      </c>
      <c r="R56" s="15">
        <v>2.9359999999999999</v>
      </c>
      <c r="S56" s="15">
        <v>9.9</v>
      </c>
      <c r="U56" s="15">
        <v>75.778000000000006</v>
      </c>
      <c r="V56" s="15">
        <v>6090</v>
      </c>
    </row>
    <row r="57" spans="2:22" x14ac:dyDescent="0.25">
      <c r="B57" s="15" t="s">
        <v>136</v>
      </c>
      <c r="C57" s="15" t="s">
        <v>207</v>
      </c>
      <c r="D57" s="15" t="s">
        <v>226</v>
      </c>
      <c r="E57" s="15">
        <v>2021</v>
      </c>
      <c r="F57" s="15" t="s">
        <v>162</v>
      </c>
      <c r="G57" s="15" t="s">
        <v>133</v>
      </c>
      <c r="H57" s="15" t="s">
        <v>136</v>
      </c>
      <c r="I57" s="15" t="s">
        <v>139</v>
      </c>
      <c r="J57" s="15" t="s">
        <v>141</v>
      </c>
      <c r="M57" s="15">
        <v>2.39</v>
      </c>
      <c r="N57" s="15">
        <v>1.925</v>
      </c>
      <c r="O57" s="15">
        <v>2.4E-2</v>
      </c>
      <c r="P57" s="15">
        <v>1.9430000000000001</v>
      </c>
      <c r="Q57" s="15">
        <v>1.016</v>
      </c>
      <c r="R57" s="15">
        <v>3.2389999999999999</v>
      </c>
      <c r="S57" s="15">
        <v>9.8320000000000007</v>
      </c>
      <c r="U57" s="15">
        <v>147.61799999999999</v>
      </c>
      <c r="V57" s="15">
        <v>6520</v>
      </c>
    </row>
    <row r="58" spans="2:22" x14ac:dyDescent="0.25">
      <c r="B58" s="15" t="s">
        <v>136</v>
      </c>
      <c r="C58" s="15" t="s">
        <v>207</v>
      </c>
      <c r="D58" s="15" t="s">
        <v>226</v>
      </c>
      <c r="E58" s="15">
        <v>2022</v>
      </c>
      <c r="F58" s="15" t="s">
        <v>162</v>
      </c>
      <c r="G58" s="15" t="s">
        <v>133</v>
      </c>
      <c r="H58" s="15" t="s">
        <v>136</v>
      </c>
      <c r="I58" s="15" t="s">
        <v>139</v>
      </c>
      <c r="J58" s="15" t="s">
        <v>141</v>
      </c>
      <c r="M58" s="15">
        <v>1.8580000000000001</v>
      </c>
      <c r="N58" s="15">
        <v>1.597</v>
      </c>
      <c r="O58" s="15">
        <v>0.02</v>
      </c>
      <c r="P58" s="15">
        <v>1.4390000000000001</v>
      </c>
      <c r="Q58" s="15">
        <v>0.74</v>
      </c>
      <c r="R58" s="15">
        <v>2.536</v>
      </c>
      <c r="S58" s="15">
        <v>10.711</v>
      </c>
      <c r="U58" s="15">
        <v>155.523</v>
      </c>
      <c r="V58" s="15">
        <v>6190</v>
      </c>
    </row>
    <row r="59" spans="2:22" x14ac:dyDescent="0.25">
      <c r="B59" s="15" t="s">
        <v>136</v>
      </c>
      <c r="C59" s="15" t="s">
        <v>207</v>
      </c>
      <c r="D59" s="15" t="s">
        <v>226</v>
      </c>
      <c r="E59" s="15">
        <v>2023</v>
      </c>
      <c r="F59" s="15" t="s">
        <v>162</v>
      </c>
      <c r="G59" s="15" t="s">
        <v>133</v>
      </c>
      <c r="H59" s="15" t="s">
        <v>136</v>
      </c>
      <c r="I59" s="15" t="s">
        <v>139</v>
      </c>
      <c r="J59" s="15" t="s">
        <v>141</v>
      </c>
      <c r="M59" s="15">
        <v>1.786</v>
      </c>
      <c r="N59" s="15">
        <v>1.62</v>
      </c>
      <c r="O59" s="15">
        <v>2.1000000000000001E-2</v>
      </c>
      <c r="P59" s="15">
        <v>1.345</v>
      </c>
      <c r="Q59" s="15">
        <v>0.64500000000000002</v>
      </c>
      <c r="R59" s="15">
        <v>2.444</v>
      </c>
      <c r="S59" s="15">
        <v>10.637</v>
      </c>
      <c r="U59" s="15">
        <v>148.21899999999999</v>
      </c>
      <c r="V59" s="15">
        <v>6090</v>
      </c>
    </row>
    <row r="60" spans="2:22" x14ac:dyDescent="0.25">
      <c r="B60" s="15" t="s">
        <v>136</v>
      </c>
      <c r="C60" s="15" t="s">
        <v>207</v>
      </c>
      <c r="D60" s="15" t="s">
        <v>227</v>
      </c>
      <c r="E60" s="15">
        <v>2021</v>
      </c>
      <c r="F60" s="15" t="s">
        <v>162</v>
      </c>
      <c r="G60" s="15" t="s">
        <v>133</v>
      </c>
      <c r="H60" s="15" t="s">
        <v>136</v>
      </c>
      <c r="I60" s="15" t="s">
        <v>139</v>
      </c>
      <c r="J60" s="15" t="s">
        <v>141</v>
      </c>
      <c r="M60" s="15">
        <v>2.085</v>
      </c>
      <c r="N60" s="15">
        <v>1.6619999999999999</v>
      </c>
      <c r="O60" s="15">
        <v>2.1000000000000001E-2</v>
      </c>
      <c r="P60" s="15">
        <v>1.6859999999999999</v>
      </c>
      <c r="Q60" s="15">
        <v>0.89600000000000002</v>
      </c>
      <c r="R60" s="15">
        <v>2.8140000000000001</v>
      </c>
      <c r="S60" s="15">
        <v>9.8330000000000002</v>
      </c>
      <c r="U60" s="15">
        <v>147.62799999999999</v>
      </c>
      <c r="V60" s="15">
        <v>6530</v>
      </c>
    </row>
    <row r="61" spans="2:22" x14ac:dyDescent="0.25">
      <c r="B61" s="15" t="s">
        <v>136</v>
      </c>
      <c r="C61" s="15" t="s">
        <v>207</v>
      </c>
      <c r="D61" s="15" t="s">
        <v>227</v>
      </c>
      <c r="E61" s="15">
        <v>2022</v>
      </c>
      <c r="F61" s="15" t="s">
        <v>162</v>
      </c>
      <c r="G61" s="15" t="s">
        <v>133</v>
      </c>
      <c r="H61" s="15" t="s">
        <v>136</v>
      </c>
      <c r="I61" s="15" t="s">
        <v>139</v>
      </c>
      <c r="J61" s="15" t="s">
        <v>141</v>
      </c>
      <c r="M61" s="15">
        <v>1.585</v>
      </c>
      <c r="N61" s="15">
        <v>1.359</v>
      </c>
      <c r="O61" s="15">
        <v>1.7000000000000001E-2</v>
      </c>
      <c r="P61" s="15">
        <v>1.2350000000000001</v>
      </c>
      <c r="Q61" s="15">
        <v>0.64700000000000002</v>
      </c>
      <c r="R61" s="15">
        <v>2.1269999999999998</v>
      </c>
      <c r="S61" s="15">
        <v>10.711</v>
      </c>
      <c r="U61" s="15">
        <v>155.524</v>
      </c>
      <c r="V61" s="15">
        <v>6190</v>
      </c>
    </row>
    <row r="62" spans="2:22" x14ac:dyDescent="0.25">
      <c r="B62" s="15" t="s">
        <v>136</v>
      </c>
      <c r="C62" s="15" t="s">
        <v>207</v>
      </c>
      <c r="D62" s="15" t="s">
        <v>227</v>
      </c>
      <c r="E62" s="15">
        <v>2023</v>
      </c>
      <c r="F62" s="15" t="s">
        <v>162</v>
      </c>
      <c r="G62" s="15" t="s">
        <v>133</v>
      </c>
      <c r="H62" s="15" t="s">
        <v>136</v>
      </c>
      <c r="I62" s="15" t="s">
        <v>139</v>
      </c>
      <c r="J62" s="15" t="s">
        <v>141</v>
      </c>
      <c r="M62" s="15">
        <v>1.522</v>
      </c>
      <c r="N62" s="15">
        <v>1.385</v>
      </c>
      <c r="O62" s="15">
        <v>1.7999999999999999E-2</v>
      </c>
      <c r="P62" s="15">
        <v>1.143</v>
      </c>
      <c r="Q62" s="15">
        <v>0.56299999999999994</v>
      </c>
      <c r="R62" s="15">
        <v>2.0419999999999998</v>
      </c>
      <c r="S62" s="15">
        <v>10.637</v>
      </c>
      <c r="U62" s="15">
        <v>148.21899999999999</v>
      </c>
      <c r="V62" s="15">
        <v>6090</v>
      </c>
    </row>
    <row r="63" spans="2:22" x14ac:dyDescent="0.25">
      <c r="B63" s="15" t="s">
        <v>136</v>
      </c>
      <c r="C63" s="15" t="s">
        <v>207</v>
      </c>
      <c r="D63" s="15" t="s">
        <v>228</v>
      </c>
      <c r="E63" s="15">
        <v>2021</v>
      </c>
      <c r="F63" s="15" t="s">
        <v>162</v>
      </c>
      <c r="G63" s="15" t="s">
        <v>133</v>
      </c>
      <c r="H63" s="15" t="s">
        <v>136</v>
      </c>
      <c r="I63" s="15" t="s">
        <v>139</v>
      </c>
      <c r="J63" s="15" t="s">
        <v>141</v>
      </c>
      <c r="M63" s="15">
        <v>1.851</v>
      </c>
      <c r="N63" s="15">
        <v>1.464</v>
      </c>
      <c r="O63" s="15">
        <v>1.7999999999999999E-2</v>
      </c>
      <c r="P63" s="15">
        <v>1.5089999999999999</v>
      </c>
      <c r="Q63" s="15">
        <v>0.81100000000000005</v>
      </c>
      <c r="R63" s="15">
        <v>2.504</v>
      </c>
      <c r="S63" s="15">
        <v>10.685</v>
      </c>
      <c r="U63" s="15">
        <v>230.18899999999999</v>
      </c>
      <c r="V63" s="15">
        <v>6530</v>
      </c>
    </row>
    <row r="64" spans="2:22" x14ac:dyDescent="0.25">
      <c r="B64" s="15" t="s">
        <v>136</v>
      </c>
      <c r="C64" s="15" t="s">
        <v>207</v>
      </c>
      <c r="D64" s="15" t="s">
        <v>228</v>
      </c>
      <c r="E64" s="15">
        <v>2022</v>
      </c>
      <c r="F64" s="15" t="s">
        <v>162</v>
      </c>
      <c r="G64" s="15" t="s">
        <v>133</v>
      </c>
      <c r="H64" s="15" t="s">
        <v>136</v>
      </c>
      <c r="I64" s="15" t="s">
        <v>139</v>
      </c>
      <c r="J64" s="15" t="s">
        <v>141</v>
      </c>
      <c r="M64" s="15">
        <v>1.381</v>
      </c>
      <c r="N64" s="15">
        <v>1.175</v>
      </c>
      <c r="O64" s="15">
        <v>1.4999999999999999E-2</v>
      </c>
      <c r="P64" s="15">
        <v>1.085</v>
      </c>
      <c r="Q64" s="15">
        <v>0.56599999999999995</v>
      </c>
      <c r="R64" s="15">
        <v>1.887</v>
      </c>
      <c r="S64" s="15">
        <v>11.696999999999999</v>
      </c>
      <c r="U64" s="15">
        <v>243.53800000000001</v>
      </c>
      <c r="V64" s="15">
        <v>6190</v>
      </c>
    </row>
    <row r="65" spans="2:22" x14ac:dyDescent="0.25">
      <c r="B65" s="15" t="s">
        <v>136</v>
      </c>
      <c r="C65" s="15" t="s">
        <v>207</v>
      </c>
      <c r="D65" s="15" t="s">
        <v>228</v>
      </c>
      <c r="E65" s="15">
        <v>2023</v>
      </c>
      <c r="F65" s="15" t="s">
        <v>162</v>
      </c>
      <c r="G65" s="15" t="s">
        <v>133</v>
      </c>
      <c r="H65" s="15" t="s">
        <v>136</v>
      </c>
      <c r="I65" s="15" t="s">
        <v>139</v>
      </c>
      <c r="J65" s="15" t="s">
        <v>141</v>
      </c>
      <c r="M65" s="15">
        <v>1.3009999999999999</v>
      </c>
      <c r="N65" s="15">
        <v>1.161</v>
      </c>
      <c r="O65" s="15">
        <v>1.4999999999999999E-2</v>
      </c>
      <c r="P65" s="15">
        <v>0.97299999999999998</v>
      </c>
      <c r="Q65" s="15">
        <v>0.49</v>
      </c>
      <c r="R65" s="15">
        <v>1.7649999999999999</v>
      </c>
      <c r="S65" s="15">
        <v>11.523999999999999</v>
      </c>
      <c r="U65" s="15">
        <v>232.28899999999999</v>
      </c>
      <c r="V65" s="15">
        <v>6090</v>
      </c>
    </row>
    <row r="66" spans="2:22" x14ac:dyDescent="0.25">
      <c r="B66" s="15" t="s">
        <v>136</v>
      </c>
      <c r="C66" s="15" t="s">
        <v>207</v>
      </c>
      <c r="D66" s="15" t="s">
        <v>229</v>
      </c>
      <c r="E66" s="15">
        <v>2021</v>
      </c>
      <c r="F66" s="15" t="s">
        <v>162</v>
      </c>
      <c r="G66" s="15" t="s">
        <v>133</v>
      </c>
      <c r="H66" s="15" t="s">
        <v>136</v>
      </c>
      <c r="I66" s="15" t="s">
        <v>139</v>
      </c>
      <c r="J66" s="15" t="s">
        <v>141</v>
      </c>
      <c r="M66" s="15">
        <v>1.6759999999999999</v>
      </c>
      <c r="N66" s="15">
        <v>1.321</v>
      </c>
      <c r="O66" s="15">
        <v>1.6E-2</v>
      </c>
      <c r="P66" s="15">
        <v>1.387</v>
      </c>
      <c r="Q66" s="15">
        <v>0.73099999999999998</v>
      </c>
      <c r="R66" s="15">
        <v>2.262</v>
      </c>
      <c r="S66" s="15">
        <v>10.683999999999999</v>
      </c>
      <c r="U66" s="15">
        <v>230.18600000000001</v>
      </c>
      <c r="V66" s="15">
        <v>6520</v>
      </c>
    </row>
    <row r="67" spans="2:22" x14ac:dyDescent="0.25">
      <c r="B67" s="15" t="s">
        <v>136</v>
      </c>
      <c r="C67" s="15" t="s">
        <v>207</v>
      </c>
      <c r="D67" s="15" t="s">
        <v>229</v>
      </c>
      <c r="E67" s="15">
        <v>2022</v>
      </c>
      <c r="F67" s="15" t="s">
        <v>162</v>
      </c>
      <c r="G67" s="15" t="s">
        <v>133</v>
      </c>
      <c r="H67" s="15" t="s">
        <v>136</v>
      </c>
      <c r="I67" s="15" t="s">
        <v>139</v>
      </c>
      <c r="J67" s="15" t="s">
        <v>141</v>
      </c>
      <c r="M67" s="15">
        <v>1.222</v>
      </c>
      <c r="N67" s="15">
        <v>1.046</v>
      </c>
      <c r="O67" s="15">
        <v>1.2999999999999999E-2</v>
      </c>
      <c r="P67" s="15">
        <v>0.95599999999999996</v>
      </c>
      <c r="Q67" s="15">
        <v>0.495</v>
      </c>
      <c r="R67" s="15">
        <v>1.651</v>
      </c>
      <c r="S67" s="15">
        <v>11.696999999999999</v>
      </c>
      <c r="U67" s="15">
        <v>243.53800000000001</v>
      </c>
      <c r="V67" s="15">
        <v>6190</v>
      </c>
    </row>
    <row r="68" spans="2:22" x14ac:dyDescent="0.25">
      <c r="B68" s="15" t="s">
        <v>136</v>
      </c>
      <c r="C68" s="15" t="s">
        <v>207</v>
      </c>
      <c r="D68" s="15" t="s">
        <v>229</v>
      </c>
      <c r="E68" s="15">
        <v>2023</v>
      </c>
      <c r="F68" s="15" t="s">
        <v>162</v>
      </c>
      <c r="G68" s="15" t="s">
        <v>133</v>
      </c>
      <c r="H68" s="15" t="s">
        <v>136</v>
      </c>
      <c r="I68" s="15" t="s">
        <v>139</v>
      </c>
      <c r="J68" s="15" t="s">
        <v>141</v>
      </c>
      <c r="M68" s="15">
        <v>1.1439999999999999</v>
      </c>
      <c r="N68" s="15">
        <v>1.024</v>
      </c>
      <c r="O68" s="15">
        <v>1.2999999999999999E-2</v>
      </c>
      <c r="P68" s="15">
        <v>0.86499999999999999</v>
      </c>
      <c r="Q68" s="15">
        <v>0.437</v>
      </c>
      <c r="R68" s="15">
        <v>1.542</v>
      </c>
      <c r="S68" s="15">
        <v>11.523999999999999</v>
      </c>
      <c r="U68" s="15">
        <v>232.291</v>
      </c>
      <c r="V68" s="15">
        <v>6090</v>
      </c>
    </row>
    <row r="69" spans="2:22" x14ac:dyDescent="0.25">
      <c r="B69" s="15" t="s">
        <v>136</v>
      </c>
      <c r="C69" s="15" t="s">
        <v>207</v>
      </c>
      <c r="D69" s="15" t="s">
        <v>230</v>
      </c>
      <c r="E69" s="15">
        <v>2021</v>
      </c>
      <c r="F69" s="15" t="s">
        <v>162</v>
      </c>
      <c r="G69" s="15" t="s">
        <v>133</v>
      </c>
      <c r="H69" s="15" t="s">
        <v>136</v>
      </c>
      <c r="I69" s="15" t="s">
        <v>139</v>
      </c>
      <c r="J69" s="15" t="s">
        <v>141</v>
      </c>
      <c r="M69" s="15">
        <v>1.573</v>
      </c>
      <c r="N69" s="15">
        <v>1.246</v>
      </c>
      <c r="O69" s="15">
        <v>1.4999999999999999E-2</v>
      </c>
      <c r="P69" s="15">
        <v>1.304</v>
      </c>
      <c r="Q69" s="15">
        <v>0.69099999999999995</v>
      </c>
      <c r="R69" s="15">
        <v>2.1259999999999999</v>
      </c>
      <c r="S69" s="15">
        <v>11.462</v>
      </c>
      <c r="U69" s="15">
        <v>301.779</v>
      </c>
      <c r="V69" s="15">
        <v>6520</v>
      </c>
    </row>
    <row r="70" spans="2:22" x14ac:dyDescent="0.25">
      <c r="B70" s="15" t="s">
        <v>136</v>
      </c>
      <c r="C70" s="15" t="s">
        <v>207</v>
      </c>
      <c r="D70" s="15" t="s">
        <v>230</v>
      </c>
      <c r="E70" s="15">
        <v>2022</v>
      </c>
      <c r="F70" s="15" t="s">
        <v>162</v>
      </c>
      <c r="G70" s="15" t="s">
        <v>133</v>
      </c>
      <c r="H70" s="15" t="s">
        <v>136</v>
      </c>
      <c r="I70" s="15" t="s">
        <v>139</v>
      </c>
      <c r="J70" s="15" t="s">
        <v>141</v>
      </c>
      <c r="M70" s="15">
        <v>1.1299999999999999</v>
      </c>
      <c r="N70" s="15">
        <v>0.96699999999999997</v>
      </c>
      <c r="O70" s="15">
        <v>1.2E-2</v>
      </c>
      <c r="P70" s="15">
        <v>0.88200000000000001</v>
      </c>
      <c r="Q70" s="15">
        <v>0.45500000000000002</v>
      </c>
      <c r="R70" s="15">
        <v>1.522</v>
      </c>
      <c r="S70" s="15">
        <v>12.584</v>
      </c>
      <c r="U70" s="15">
        <v>316.19</v>
      </c>
      <c r="V70" s="15">
        <v>6190</v>
      </c>
    </row>
    <row r="71" spans="2:22" x14ac:dyDescent="0.25">
      <c r="B71" s="15" t="s">
        <v>136</v>
      </c>
      <c r="C71" s="15" t="s">
        <v>207</v>
      </c>
      <c r="D71" s="15" t="s">
        <v>230</v>
      </c>
      <c r="E71" s="15">
        <v>2023</v>
      </c>
      <c r="F71" s="15" t="s">
        <v>162</v>
      </c>
      <c r="G71" s="15" t="s">
        <v>133</v>
      </c>
      <c r="H71" s="15" t="s">
        <v>136</v>
      </c>
      <c r="I71" s="15" t="s">
        <v>139</v>
      </c>
      <c r="J71" s="15" t="s">
        <v>141</v>
      </c>
      <c r="M71" s="15">
        <v>1.046</v>
      </c>
      <c r="N71" s="15">
        <v>0.93200000000000005</v>
      </c>
      <c r="O71" s="15">
        <v>1.2E-2</v>
      </c>
      <c r="P71" s="15">
        <v>0.80400000000000005</v>
      </c>
      <c r="Q71" s="15">
        <v>0.39800000000000002</v>
      </c>
      <c r="R71" s="15">
        <v>1.4179999999999999</v>
      </c>
      <c r="S71" s="15">
        <v>12.342000000000001</v>
      </c>
      <c r="U71" s="15">
        <v>303.65100000000001</v>
      </c>
      <c r="V71" s="15">
        <v>6090</v>
      </c>
    </row>
    <row r="72" spans="2:22" x14ac:dyDescent="0.25">
      <c r="B72" s="15" t="s">
        <v>136</v>
      </c>
      <c r="C72" s="15" t="s">
        <v>207</v>
      </c>
      <c r="D72" s="15" t="s">
        <v>231</v>
      </c>
      <c r="E72" s="15">
        <v>2021</v>
      </c>
      <c r="F72" s="15" t="s">
        <v>162</v>
      </c>
      <c r="G72" s="15" t="s">
        <v>133</v>
      </c>
      <c r="H72" s="15" t="s">
        <v>136</v>
      </c>
      <c r="I72" s="15" t="s">
        <v>139</v>
      </c>
      <c r="J72" s="15" t="s">
        <v>141</v>
      </c>
      <c r="M72" s="15">
        <v>1.522</v>
      </c>
      <c r="N72" s="15">
        <v>1.202</v>
      </c>
      <c r="O72" s="15">
        <v>1.4999999999999999E-2</v>
      </c>
      <c r="P72" s="15">
        <v>1.256</v>
      </c>
      <c r="Q72" s="15">
        <v>0.67400000000000004</v>
      </c>
      <c r="R72" s="15">
        <v>2.06</v>
      </c>
      <c r="S72" s="15">
        <v>11.462</v>
      </c>
      <c r="U72" s="15">
        <v>301.78699999999998</v>
      </c>
      <c r="V72" s="15">
        <v>6520</v>
      </c>
    </row>
    <row r="73" spans="2:22" x14ac:dyDescent="0.25">
      <c r="B73" s="15" t="s">
        <v>136</v>
      </c>
      <c r="C73" s="15" t="s">
        <v>207</v>
      </c>
      <c r="D73" s="15" t="s">
        <v>231</v>
      </c>
      <c r="E73" s="15">
        <v>2022</v>
      </c>
      <c r="F73" s="15" t="s">
        <v>162</v>
      </c>
      <c r="G73" s="15" t="s">
        <v>133</v>
      </c>
      <c r="H73" s="15" t="s">
        <v>136</v>
      </c>
      <c r="I73" s="15" t="s">
        <v>139</v>
      </c>
      <c r="J73" s="15" t="s">
        <v>141</v>
      </c>
      <c r="M73" s="15">
        <v>1.0880000000000001</v>
      </c>
      <c r="N73" s="15">
        <v>0.95599999999999996</v>
      </c>
      <c r="O73" s="15">
        <v>1.2E-2</v>
      </c>
      <c r="P73" s="15">
        <v>0.85</v>
      </c>
      <c r="Q73" s="15">
        <v>0.44</v>
      </c>
      <c r="R73" s="15">
        <v>1.4590000000000001</v>
      </c>
      <c r="S73" s="15">
        <v>12.584</v>
      </c>
      <c r="U73" s="15">
        <v>316.19200000000001</v>
      </c>
      <c r="V73" s="15">
        <v>6190</v>
      </c>
    </row>
    <row r="74" spans="2:22" x14ac:dyDescent="0.25">
      <c r="B74" s="15" t="s">
        <v>136</v>
      </c>
      <c r="C74" s="15" t="s">
        <v>207</v>
      </c>
      <c r="D74" s="15" t="s">
        <v>231</v>
      </c>
      <c r="E74" s="15">
        <v>2023</v>
      </c>
      <c r="F74" s="15" t="s">
        <v>162</v>
      </c>
      <c r="G74" s="15" t="s">
        <v>133</v>
      </c>
      <c r="H74" s="15" t="s">
        <v>136</v>
      </c>
      <c r="I74" s="15" t="s">
        <v>139</v>
      </c>
      <c r="J74" s="15" t="s">
        <v>141</v>
      </c>
      <c r="M74" s="15">
        <v>1.002</v>
      </c>
      <c r="N74" s="15">
        <v>0.89700000000000002</v>
      </c>
      <c r="O74" s="15">
        <v>1.0999999999999999E-2</v>
      </c>
      <c r="P74" s="15">
        <v>0.77600000000000002</v>
      </c>
      <c r="Q74" s="15">
        <v>0.38</v>
      </c>
      <c r="R74" s="15">
        <v>1.3460000000000001</v>
      </c>
      <c r="S74" s="15">
        <v>12.342000000000001</v>
      </c>
      <c r="U74" s="15">
        <v>303.65300000000002</v>
      </c>
      <c r="V74" s="15">
        <v>6090</v>
      </c>
    </row>
    <row r="75" spans="2:22" x14ac:dyDescent="0.25">
      <c r="B75" s="15" t="s">
        <v>136</v>
      </c>
      <c r="C75" s="15" t="s">
        <v>207</v>
      </c>
      <c r="D75" s="15" t="s">
        <v>232</v>
      </c>
      <c r="E75" s="15">
        <v>2021</v>
      </c>
      <c r="F75" s="15" t="s">
        <v>162</v>
      </c>
      <c r="G75" s="15" t="s">
        <v>133</v>
      </c>
      <c r="H75" s="15" t="s">
        <v>136</v>
      </c>
      <c r="I75" s="15" t="s">
        <v>139</v>
      </c>
      <c r="J75" s="15" t="s">
        <v>141</v>
      </c>
      <c r="M75" s="15">
        <v>1.5580000000000001</v>
      </c>
      <c r="N75" s="15">
        <v>1.22</v>
      </c>
      <c r="O75" s="15">
        <v>1.4999999999999999E-2</v>
      </c>
      <c r="P75" s="15">
        <v>1.286</v>
      </c>
      <c r="Q75" s="15">
        <v>0.71</v>
      </c>
      <c r="R75" s="15">
        <v>2.0790000000000002</v>
      </c>
      <c r="S75" s="15">
        <v>12.061999999999999</v>
      </c>
      <c r="U75" s="15">
        <v>350.22199999999998</v>
      </c>
      <c r="V75" s="15">
        <v>6520</v>
      </c>
    </row>
    <row r="76" spans="2:22" x14ac:dyDescent="0.25">
      <c r="B76" s="15" t="s">
        <v>136</v>
      </c>
      <c r="C76" s="15" t="s">
        <v>207</v>
      </c>
      <c r="D76" s="15" t="s">
        <v>232</v>
      </c>
      <c r="E76" s="15">
        <v>2022</v>
      </c>
      <c r="F76" s="15" t="s">
        <v>162</v>
      </c>
      <c r="G76" s="15" t="s">
        <v>133</v>
      </c>
      <c r="H76" s="15" t="s">
        <v>136</v>
      </c>
      <c r="I76" s="15" t="s">
        <v>139</v>
      </c>
      <c r="J76" s="15" t="s">
        <v>141</v>
      </c>
      <c r="M76" s="15">
        <v>1.107</v>
      </c>
      <c r="N76" s="15">
        <v>0.96499999999999997</v>
      </c>
      <c r="O76" s="15">
        <v>1.2E-2</v>
      </c>
      <c r="P76" s="15">
        <v>0.85599999999999998</v>
      </c>
      <c r="Q76" s="15">
        <v>0.46</v>
      </c>
      <c r="R76" s="15">
        <v>1.474</v>
      </c>
      <c r="S76" s="15">
        <v>13.24</v>
      </c>
      <c r="U76" s="15">
        <v>364.25900000000001</v>
      </c>
      <c r="V76" s="15">
        <v>6190</v>
      </c>
    </row>
    <row r="77" spans="2:22" x14ac:dyDescent="0.25">
      <c r="B77" s="15" t="s">
        <v>136</v>
      </c>
      <c r="C77" s="15" t="s">
        <v>207</v>
      </c>
      <c r="D77" s="15" t="s">
        <v>232</v>
      </c>
      <c r="E77" s="15">
        <v>2023</v>
      </c>
      <c r="F77" s="15" t="s">
        <v>162</v>
      </c>
      <c r="G77" s="15" t="s">
        <v>133</v>
      </c>
      <c r="H77" s="15" t="s">
        <v>136</v>
      </c>
      <c r="I77" s="15" t="s">
        <v>139</v>
      </c>
      <c r="J77" s="15" t="s">
        <v>141</v>
      </c>
      <c r="M77" s="15">
        <v>1.0129999999999999</v>
      </c>
      <c r="N77" s="15">
        <v>0.92400000000000004</v>
      </c>
      <c r="O77" s="15">
        <v>1.2E-2</v>
      </c>
      <c r="P77" s="15">
        <v>0.77300000000000002</v>
      </c>
      <c r="Q77" s="15">
        <v>0.39200000000000002</v>
      </c>
      <c r="R77" s="15">
        <v>1.3440000000000001</v>
      </c>
      <c r="S77" s="15">
        <v>12.95</v>
      </c>
      <c r="U77" s="15">
        <v>350.35700000000003</v>
      </c>
      <c r="V77" s="15">
        <v>6090</v>
      </c>
    </row>
    <row r="78" spans="2:22" x14ac:dyDescent="0.25">
      <c r="B78" s="15" t="s">
        <v>136</v>
      </c>
      <c r="C78" s="15" t="s">
        <v>207</v>
      </c>
      <c r="D78" s="15" t="s">
        <v>233</v>
      </c>
      <c r="E78" s="15">
        <v>2021</v>
      </c>
      <c r="F78" s="15" t="s">
        <v>162</v>
      </c>
      <c r="G78" s="15" t="s">
        <v>133</v>
      </c>
      <c r="H78" s="15" t="s">
        <v>136</v>
      </c>
      <c r="I78" s="15" t="s">
        <v>139</v>
      </c>
      <c r="J78" s="15" t="s">
        <v>141</v>
      </c>
      <c r="M78" s="15">
        <v>1.627</v>
      </c>
      <c r="N78" s="15">
        <v>1.375</v>
      </c>
      <c r="O78" s="15">
        <v>1.7000000000000001E-2</v>
      </c>
      <c r="P78" s="15">
        <v>1.3080000000000001</v>
      </c>
      <c r="Q78" s="15">
        <v>0.74</v>
      </c>
      <c r="R78" s="15">
        <v>2.109</v>
      </c>
      <c r="S78" s="15">
        <v>12.061999999999999</v>
      </c>
      <c r="U78" s="15">
        <v>350.22300000000001</v>
      </c>
      <c r="V78" s="15">
        <v>6520</v>
      </c>
    </row>
    <row r="79" spans="2:22" x14ac:dyDescent="0.25">
      <c r="B79" s="15" t="s">
        <v>136</v>
      </c>
      <c r="C79" s="15" t="s">
        <v>207</v>
      </c>
      <c r="D79" s="15" t="s">
        <v>233</v>
      </c>
      <c r="E79" s="15">
        <v>2022</v>
      </c>
      <c r="F79" s="15" t="s">
        <v>162</v>
      </c>
      <c r="G79" s="15" t="s">
        <v>133</v>
      </c>
      <c r="H79" s="15" t="s">
        <v>136</v>
      </c>
      <c r="I79" s="15" t="s">
        <v>139</v>
      </c>
      <c r="J79" s="15" t="s">
        <v>141</v>
      </c>
      <c r="M79" s="15">
        <v>1.1890000000000001</v>
      </c>
      <c r="N79" s="15">
        <v>1.125</v>
      </c>
      <c r="O79" s="15">
        <v>1.4E-2</v>
      </c>
      <c r="P79" s="15">
        <v>0.89900000000000002</v>
      </c>
      <c r="Q79" s="15">
        <v>0.48699999999999999</v>
      </c>
      <c r="R79" s="15">
        <v>1.5389999999999999</v>
      </c>
      <c r="S79" s="15">
        <v>13.24</v>
      </c>
      <c r="U79" s="15">
        <v>364.262</v>
      </c>
      <c r="V79" s="15">
        <v>6190</v>
      </c>
    </row>
    <row r="80" spans="2:22" x14ac:dyDescent="0.25">
      <c r="B80" s="15" t="s">
        <v>136</v>
      </c>
      <c r="C80" s="15" t="s">
        <v>207</v>
      </c>
      <c r="D80" s="15" t="s">
        <v>233</v>
      </c>
      <c r="E80" s="15">
        <v>2023</v>
      </c>
      <c r="F80" s="15" t="s">
        <v>162</v>
      </c>
      <c r="G80" s="15" t="s">
        <v>133</v>
      </c>
      <c r="H80" s="15" t="s">
        <v>136</v>
      </c>
      <c r="I80" s="15" t="s">
        <v>139</v>
      </c>
      <c r="J80" s="15" t="s">
        <v>141</v>
      </c>
      <c r="M80" s="15">
        <v>1.1040000000000001</v>
      </c>
      <c r="N80" s="15">
        <v>1.1100000000000001</v>
      </c>
      <c r="O80" s="15">
        <v>1.4E-2</v>
      </c>
      <c r="P80" s="15">
        <v>0.81200000000000006</v>
      </c>
      <c r="Q80" s="15">
        <v>0.41799999999999998</v>
      </c>
      <c r="R80" s="15">
        <v>1.415</v>
      </c>
      <c r="S80" s="15">
        <v>12.95</v>
      </c>
      <c r="U80" s="15">
        <v>350.36399999999998</v>
      </c>
      <c r="V80" s="15">
        <v>6090</v>
      </c>
    </row>
    <row r="81" spans="2:22" x14ac:dyDescent="0.25">
      <c r="B81" s="15" t="s">
        <v>136</v>
      </c>
      <c r="C81" s="15" t="s">
        <v>207</v>
      </c>
      <c r="D81" s="15" t="s">
        <v>234</v>
      </c>
      <c r="E81" s="15">
        <v>2021</v>
      </c>
      <c r="F81" s="15" t="s">
        <v>162</v>
      </c>
      <c r="G81" s="15" t="s">
        <v>133</v>
      </c>
      <c r="H81" s="15" t="s">
        <v>136</v>
      </c>
      <c r="I81" s="15" t="s">
        <v>139</v>
      </c>
      <c r="J81" s="15" t="s">
        <v>141</v>
      </c>
      <c r="M81" s="15">
        <v>1.5620000000000001</v>
      </c>
      <c r="N81" s="15">
        <v>1.194</v>
      </c>
      <c r="O81" s="15">
        <v>1.4999999999999999E-2</v>
      </c>
      <c r="P81" s="15">
        <v>1.3</v>
      </c>
      <c r="Q81" s="15">
        <v>0.745</v>
      </c>
      <c r="R81" s="15">
        <v>2.0779999999999998</v>
      </c>
      <c r="S81" s="15">
        <v>12.494999999999999</v>
      </c>
      <c r="U81" s="15">
        <v>369.59300000000002</v>
      </c>
      <c r="V81" s="15">
        <v>6520</v>
      </c>
    </row>
    <row r="82" spans="2:22" x14ac:dyDescent="0.25">
      <c r="B82" s="15" t="s">
        <v>136</v>
      </c>
      <c r="C82" s="15" t="s">
        <v>207</v>
      </c>
      <c r="D82" s="15" t="s">
        <v>234</v>
      </c>
      <c r="E82" s="15">
        <v>2022</v>
      </c>
      <c r="F82" s="15" t="s">
        <v>162</v>
      </c>
      <c r="G82" s="15" t="s">
        <v>133</v>
      </c>
      <c r="H82" s="15" t="s">
        <v>136</v>
      </c>
      <c r="I82" s="15" t="s">
        <v>139</v>
      </c>
      <c r="J82" s="15" t="s">
        <v>141</v>
      </c>
      <c r="M82" s="15">
        <v>1.1040000000000001</v>
      </c>
      <c r="N82" s="15">
        <v>0.93100000000000005</v>
      </c>
      <c r="O82" s="15">
        <v>1.2E-2</v>
      </c>
      <c r="P82" s="15">
        <v>0.874</v>
      </c>
      <c r="Q82" s="15">
        <v>0.48299999999999998</v>
      </c>
      <c r="R82" s="15">
        <v>1.462</v>
      </c>
      <c r="S82" s="15">
        <v>13.705</v>
      </c>
      <c r="U82" s="15">
        <v>382.50400000000002</v>
      </c>
      <c r="V82" s="15">
        <v>6190</v>
      </c>
    </row>
    <row r="83" spans="2:22" x14ac:dyDescent="0.25">
      <c r="B83" s="15" t="s">
        <v>136</v>
      </c>
      <c r="C83" s="15" t="s">
        <v>207</v>
      </c>
      <c r="D83" s="15" t="s">
        <v>234</v>
      </c>
      <c r="E83" s="15">
        <v>2023</v>
      </c>
      <c r="F83" s="15" t="s">
        <v>162</v>
      </c>
      <c r="G83" s="15" t="s">
        <v>133</v>
      </c>
      <c r="H83" s="15" t="s">
        <v>136</v>
      </c>
      <c r="I83" s="15" t="s">
        <v>139</v>
      </c>
      <c r="J83" s="15" t="s">
        <v>141</v>
      </c>
      <c r="M83" s="15">
        <v>1.034</v>
      </c>
      <c r="N83" s="15">
        <v>0.97299999999999998</v>
      </c>
      <c r="O83" s="15">
        <v>1.2E-2</v>
      </c>
      <c r="P83" s="15">
        <v>0.79600000000000004</v>
      </c>
      <c r="Q83" s="15">
        <v>0.40899999999999997</v>
      </c>
      <c r="R83" s="15">
        <v>1.353</v>
      </c>
      <c r="S83" s="15">
        <v>13.374000000000001</v>
      </c>
      <c r="U83" s="15">
        <v>369.10199999999998</v>
      </c>
      <c r="V83" s="15">
        <v>6090</v>
      </c>
    </row>
    <row r="84" spans="2:22" x14ac:dyDescent="0.25">
      <c r="B84" s="15" t="s">
        <v>136</v>
      </c>
      <c r="C84" s="15" t="s">
        <v>207</v>
      </c>
      <c r="D84" s="15" t="s">
        <v>235</v>
      </c>
      <c r="E84" s="15">
        <v>2021</v>
      </c>
      <c r="F84" s="15" t="s">
        <v>162</v>
      </c>
      <c r="G84" s="15" t="s">
        <v>133</v>
      </c>
      <c r="H84" s="15" t="s">
        <v>136</v>
      </c>
      <c r="I84" s="15" t="s">
        <v>139</v>
      </c>
      <c r="J84" s="15" t="s">
        <v>141</v>
      </c>
      <c r="M84" s="15">
        <v>1.5149999999999999</v>
      </c>
      <c r="N84" s="15">
        <v>1.107</v>
      </c>
      <c r="O84" s="15">
        <v>1.4E-2</v>
      </c>
      <c r="P84" s="15">
        <v>1.2729999999999999</v>
      </c>
      <c r="Q84" s="15">
        <v>0.74</v>
      </c>
      <c r="R84" s="15">
        <v>2.016</v>
      </c>
      <c r="S84" s="15">
        <v>12.494999999999999</v>
      </c>
      <c r="U84" s="15">
        <v>369.59399999999999</v>
      </c>
      <c r="V84" s="15">
        <v>6520</v>
      </c>
    </row>
    <row r="85" spans="2:22" x14ac:dyDescent="0.25">
      <c r="B85" s="15" t="s">
        <v>136</v>
      </c>
      <c r="C85" s="15" t="s">
        <v>207</v>
      </c>
      <c r="D85" s="15" t="s">
        <v>235</v>
      </c>
      <c r="E85" s="15">
        <v>2022</v>
      </c>
      <c r="F85" s="15" t="s">
        <v>162</v>
      </c>
      <c r="G85" s="15" t="s">
        <v>133</v>
      </c>
      <c r="H85" s="15" t="s">
        <v>136</v>
      </c>
      <c r="I85" s="15" t="s">
        <v>139</v>
      </c>
      <c r="J85" s="15" t="s">
        <v>141</v>
      </c>
      <c r="M85" s="15">
        <v>1.079</v>
      </c>
      <c r="N85" s="15">
        <v>0.88800000000000001</v>
      </c>
      <c r="O85" s="15">
        <v>1.0999999999999999E-2</v>
      </c>
      <c r="P85" s="15">
        <v>0.86499999999999999</v>
      </c>
      <c r="Q85" s="15">
        <v>0.48599999999999999</v>
      </c>
      <c r="R85" s="15">
        <v>1.4319999999999999</v>
      </c>
      <c r="S85" s="15">
        <v>13.705</v>
      </c>
      <c r="U85" s="15">
        <v>382.50599999999997</v>
      </c>
      <c r="V85" s="15">
        <v>6190</v>
      </c>
    </row>
    <row r="86" spans="2:22" x14ac:dyDescent="0.25">
      <c r="B86" s="15" t="s">
        <v>136</v>
      </c>
      <c r="C86" s="15" t="s">
        <v>207</v>
      </c>
      <c r="D86" s="15" t="s">
        <v>235</v>
      </c>
      <c r="E86" s="15">
        <v>2023</v>
      </c>
      <c r="F86" s="15" t="s">
        <v>162</v>
      </c>
      <c r="G86" s="15" t="s">
        <v>133</v>
      </c>
      <c r="H86" s="15" t="s">
        <v>136</v>
      </c>
      <c r="I86" s="15" t="s">
        <v>139</v>
      </c>
      <c r="J86" s="15" t="s">
        <v>141</v>
      </c>
      <c r="M86" s="15">
        <v>1</v>
      </c>
      <c r="N86" s="15">
        <v>0.877</v>
      </c>
      <c r="O86" s="15">
        <v>1.0999999999999999E-2</v>
      </c>
      <c r="P86" s="15">
        <v>0.78700000000000003</v>
      </c>
      <c r="Q86" s="15">
        <v>0.41299999999999998</v>
      </c>
      <c r="R86" s="15">
        <v>1.3109999999999999</v>
      </c>
      <c r="S86" s="15">
        <v>13.374000000000001</v>
      </c>
      <c r="U86" s="15">
        <v>369.108</v>
      </c>
      <c r="V86" s="15">
        <v>6090</v>
      </c>
    </row>
    <row r="87" spans="2:22" x14ac:dyDescent="0.25">
      <c r="B87" s="15" t="s">
        <v>136</v>
      </c>
      <c r="C87" s="15" t="s">
        <v>207</v>
      </c>
      <c r="D87" s="15" t="s">
        <v>236</v>
      </c>
      <c r="E87" s="15">
        <v>2021</v>
      </c>
      <c r="F87" s="15" t="s">
        <v>162</v>
      </c>
      <c r="G87" s="15" t="s">
        <v>133</v>
      </c>
      <c r="H87" s="15" t="s">
        <v>136</v>
      </c>
      <c r="I87" s="15" t="s">
        <v>139</v>
      </c>
      <c r="J87" s="15" t="s">
        <v>141</v>
      </c>
      <c r="M87" s="15">
        <v>1.49</v>
      </c>
      <c r="N87" s="15">
        <v>1.0740000000000001</v>
      </c>
      <c r="O87" s="15">
        <v>1.2999999999999999E-2</v>
      </c>
      <c r="P87" s="15">
        <v>1.256</v>
      </c>
      <c r="Q87" s="15">
        <v>0.73899999999999999</v>
      </c>
      <c r="R87" s="15">
        <v>1.978</v>
      </c>
      <c r="S87" s="15">
        <v>12.765000000000001</v>
      </c>
      <c r="U87" s="15">
        <v>358.185</v>
      </c>
      <c r="V87" s="15">
        <v>6520</v>
      </c>
    </row>
    <row r="88" spans="2:22" x14ac:dyDescent="0.25">
      <c r="B88" s="15" t="s">
        <v>136</v>
      </c>
      <c r="C88" s="15" t="s">
        <v>207</v>
      </c>
      <c r="D88" s="15" t="s">
        <v>236</v>
      </c>
      <c r="E88" s="15">
        <v>2022</v>
      </c>
      <c r="F88" s="15" t="s">
        <v>162</v>
      </c>
      <c r="G88" s="15" t="s">
        <v>133</v>
      </c>
      <c r="H88" s="15" t="s">
        <v>136</v>
      </c>
      <c r="I88" s="15" t="s">
        <v>139</v>
      </c>
      <c r="J88" s="15" t="s">
        <v>141</v>
      </c>
      <c r="M88" s="15">
        <v>1.0349999999999999</v>
      </c>
      <c r="N88" s="15">
        <v>0.82699999999999996</v>
      </c>
      <c r="O88" s="15">
        <v>1.0999999999999999E-2</v>
      </c>
      <c r="P88" s="15">
        <v>0.84499999999999997</v>
      </c>
      <c r="Q88" s="15">
        <v>0.47299999999999998</v>
      </c>
      <c r="R88" s="15">
        <v>1.38</v>
      </c>
      <c r="S88" s="15">
        <v>13.989000000000001</v>
      </c>
      <c r="U88" s="15">
        <v>370.5</v>
      </c>
      <c r="V88" s="15">
        <v>6190</v>
      </c>
    </row>
    <row r="89" spans="2:22" x14ac:dyDescent="0.25">
      <c r="B89" s="15" t="s">
        <v>136</v>
      </c>
      <c r="C89" s="15" t="s">
        <v>207</v>
      </c>
      <c r="D89" s="15" t="s">
        <v>236</v>
      </c>
      <c r="E89" s="15">
        <v>2023</v>
      </c>
      <c r="F89" s="15" t="s">
        <v>162</v>
      </c>
      <c r="G89" s="15" t="s">
        <v>133</v>
      </c>
      <c r="H89" s="15" t="s">
        <v>136</v>
      </c>
      <c r="I89" s="15" t="s">
        <v>139</v>
      </c>
      <c r="J89" s="15" t="s">
        <v>141</v>
      </c>
      <c r="M89" s="15">
        <v>0.97099999999999997</v>
      </c>
      <c r="N89" s="15">
        <v>0.82499999999999996</v>
      </c>
      <c r="O89" s="15">
        <v>1.0999999999999999E-2</v>
      </c>
      <c r="P89" s="15">
        <v>0.76600000000000001</v>
      </c>
      <c r="Q89" s="15">
        <v>0.40899999999999997</v>
      </c>
      <c r="R89" s="15">
        <v>1.2889999999999999</v>
      </c>
      <c r="S89" s="15">
        <v>13.63</v>
      </c>
      <c r="U89" s="15">
        <v>357.52100000000002</v>
      </c>
      <c r="V89" s="15">
        <v>6090</v>
      </c>
    </row>
    <row r="90" spans="2:22" x14ac:dyDescent="0.25">
      <c r="B90" s="15" t="s">
        <v>136</v>
      </c>
      <c r="C90" s="15" t="s">
        <v>207</v>
      </c>
      <c r="D90" s="15" t="s">
        <v>237</v>
      </c>
      <c r="E90" s="15">
        <v>2021</v>
      </c>
      <c r="F90" s="15" t="s">
        <v>162</v>
      </c>
      <c r="G90" s="15" t="s">
        <v>133</v>
      </c>
      <c r="H90" s="15" t="s">
        <v>136</v>
      </c>
      <c r="I90" s="15" t="s">
        <v>139</v>
      </c>
      <c r="J90" s="15" t="s">
        <v>141</v>
      </c>
      <c r="M90" s="15">
        <v>1.496</v>
      </c>
      <c r="N90" s="15">
        <v>1.1040000000000001</v>
      </c>
      <c r="O90" s="15">
        <v>1.4E-2</v>
      </c>
      <c r="P90" s="15">
        <v>1.26</v>
      </c>
      <c r="Q90" s="15">
        <v>0.73699999999999999</v>
      </c>
      <c r="R90" s="15">
        <v>1.9730000000000001</v>
      </c>
      <c r="S90" s="15">
        <v>12.765000000000001</v>
      </c>
      <c r="U90" s="15">
        <v>358.17399999999998</v>
      </c>
      <c r="V90" s="15">
        <v>6520</v>
      </c>
    </row>
    <row r="91" spans="2:22" x14ac:dyDescent="0.25">
      <c r="B91" s="15" t="s">
        <v>136</v>
      </c>
      <c r="C91" s="15" t="s">
        <v>207</v>
      </c>
      <c r="D91" s="15" t="s">
        <v>237</v>
      </c>
      <c r="E91" s="15">
        <v>2022</v>
      </c>
      <c r="F91" s="15" t="s">
        <v>162</v>
      </c>
      <c r="G91" s="15" t="s">
        <v>133</v>
      </c>
      <c r="H91" s="15" t="s">
        <v>136</v>
      </c>
      <c r="I91" s="15" t="s">
        <v>139</v>
      </c>
      <c r="J91" s="15" t="s">
        <v>141</v>
      </c>
      <c r="M91" s="15">
        <v>1.0609999999999999</v>
      </c>
      <c r="N91" s="15">
        <v>0.879</v>
      </c>
      <c r="O91" s="15">
        <v>1.0999999999999999E-2</v>
      </c>
      <c r="P91" s="15">
        <v>0.85799999999999998</v>
      </c>
      <c r="Q91" s="15">
        <v>0.47299999999999998</v>
      </c>
      <c r="R91" s="15">
        <v>1.4039999999999999</v>
      </c>
      <c r="S91" s="15">
        <v>13.989000000000001</v>
      </c>
      <c r="U91" s="15">
        <v>370.49700000000001</v>
      </c>
      <c r="V91" s="15">
        <v>6190</v>
      </c>
    </row>
    <row r="92" spans="2:22" x14ac:dyDescent="0.25">
      <c r="B92" s="15" t="s">
        <v>136</v>
      </c>
      <c r="C92" s="15" t="s">
        <v>207</v>
      </c>
      <c r="D92" s="15" t="s">
        <v>237</v>
      </c>
      <c r="E92" s="15">
        <v>2023</v>
      </c>
      <c r="F92" s="15" t="s">
        <v>162</v>
      </c>
      <c r="G92" s="15" t="s">
        <v>133</v>
      </c>
      <c r="H92" s="15" t="s">
        <v>136</v>
      </c>
      <c r="I92" s="15" t="s">
        <v>139</v>
      </c>
      <c r="J92" s="15" t="s">
        <v>141</v>
      </c>
      <c r="M92" s="15">
        <v>0.996</v>
      </c>
      <c r="N92" s="15">
        <v>0.871</v>
      </c>
      <c r="O92" s="15">
        <v>1.0999999999999999E-2</v>
      </c>
      <c r="P92" s="15">
        <v>0.78700000000000003</v>
      </c>
      <c r="Q92" s="15">
        <v>0.40899999999999997</v>
      </c>
      <c r="R92" s="15">
        <v>1.325</v>
      </c>
      <c r="S92" s="15">
        <v>13.63</v>
      </c>
      <c r="U92" s="15">
        <v>357.52</v>
      </c>
      <c r="V92" s="15">
        <v>6090</v>
      </c>
    </row>
    <row r="93" spans="2:22" x14ac:dyDescent="0.25">
      <c r="B93" s="15" t="s">
        <v>136</v>
      </c>
      <c r="C93" s="15" t="s">
        <v>207</v>
      </c>
      <c r="D93" s="15" t="s">
        <v>238</v>
      </c>
      <c r="E93" s="15">
        <v>2021</v>
      </c>
      <c r="F93" s="15" t="s">
        <v>162</v>
      </c>
      <c r="G93" s="15" t="s">
        <v>133</v>
      </c>
      <c r="H93" s="15" t="s">
        <v>136</v>
      </c>
      <c r="I93" s="15" t="s">
        <v>139</v>
      </c>
      <c r="J93" s="15" t="s">
        <v>141</v>
      </c>
      <c r="M93" s="15">
        <v>1.56</v>
      </c>
      <c r="N93" s="15">
        <v>1.1259999999999999</v>
      </c>
      <c r="O93" s="15">
        <v>1.4E-2</v>
      </c>
      <c r="P93" s="15">
        <v>1.319</v>
      </c>
      <c r="Q93" s="15">
        <v>0.77200000000000002</v>
      </c>
      <c r="R93" s="15">
        <v>2.0529999999999999</v>
      </c>
      <c r="S93" s="15">
        <v>12.85</v>
      </c>
      <c r="U93" s="15">
        <v>319.786</v>
      </c>
      <c r="V93" s="15">
        <v>6520</v>
      </c>
    </row>
    <row r="94" spans="2:22" x14ac:dyDescent="0.25">
      <c r="B94" s="15" t="s">
        <v>136</v>
      </c>
      <c r="C94" s="15" t="s">
        <v>207</v>
      </c>
      <c r="D94" s="15" t="s">
        <v>238</v>
      </c>
      <c r="E94" s="15">
        <v>2022</v>
      </c>
      <c r="F94" s="15" t="s">
        <v>162</v>
      </c>
      <c r="G94" s="15" t="s">
        <v>133</v>
      </c>
      <c r="H94" s="15" t="s">
        <v>136</v>
      </c>
      <c r="I94" s="15" t="s">
        <v>139</v>
      </c>
      <c r="J94" s="15" t="s">
        <v>141</v>
      </c>
      <c r="M94" s="15">
        <v>1.129</v>
      </c>
      <c r="N94" s="15">
        <v>0.91500000000000004</v>
      </c>
      <c r="O94" s="15">
        <v>1.2E-2</v>
      </c>
      <c r="P94" s="15">
        <v>0.91600000000000004</v>
      </c>
      <c r="Q94" s="15">
        <v>0.499</v>
      </c>
      <c r="R94" s="15">
        <v>1.4970000000000001</v>
      </c>
      <c r="S94" s="15">
        <v>14.061</v>
      </c>
      <c r="U94" s="15">
        <v>331.39400000000001</v>
      </c>
      <c r="V94" s="15">
        <v>6190</v>
      </c>
    </row>
    <row r="95" spans="2:22" x14ac:dyDescent="0.25">
      <c r="B95" s="15" t="s">
        <v>136</v>
      </c>
      <c r="C95" s="15" t="s">
        <v>207</v>
      </c>
      <c r="D95" s="15" t="s">
        <v>238</v>
      </c>
      <c r="E95" s="15">
        <v>2023</v>
      </c>
      <c r="F95" s="15" t="s">
        <v>162</v>
      </c>
      <c r="G95" s="15" t="s">
        <v>133</v>
      </c>
      <c r="H95" s="15" t="s">
        <v>136</v>
      </c>
      <c r="I95" s="15" t="s">
        <v>139</v>
      </c>
      <c r="J95" s="15" t="s">
        <v>141</v>
      </c>
      <c r="M95" s="15">
        <v>1.0580000000000001</v>
      </c>
      <c r="N95" s="15">
        <v>0.89500000000000002</v>
      </c>
      <c r="O95" s="15">
        <v>1.0999999999999999E-2</v>
      </c>
      <c r="P95" s="15">
        <v>0.84</v>
      </c>
      <c r="Q95" s="15">
        <v>0.44600000000000001</v>
      </c>
      <c r="R95" s="15">
        <v>1.4039999999999999</v>
      </c>
      <c r="S95" s="15">
        <v>13.683999999999999</v>
      </c>
      <c r="U95" s="15">
        <v>320.71600000000001</v>
      </c>
      <c r="V95" s="15">
        <v>6090</v>
      </c>
    </row>
    <row r="96" spans="2:22" x14ac:dyDescent="0.25">
      <c r="B96" s="15" t="s">
        <v>136</v>
      </c>
      <c r="C96" s="15" t="s">
        <v>207</v>
      </c>
      <c r="D96" s="15" t="s">
        <v>239</v>
      </c>
      <c r="E96" s="15">
        <v>2021</v>
      </c>
      <c r="F96" s="15" t="s">
        <v>162</v>
      </c>
      <c r="G96" s="15" t="s">
        <v>133</v>
      </c>
      <c r="H96" s="15" t="s">
        <v>136</v>
      </c>
      <c r="I96" s="15" t="s">
        <v>139</v>
      </c>
      <c r="J96" s="15" t="s">
        <v>141</v>
      </c>
      <c r="M96" s="15">
        <v>1.726</v>
      </c>
      <c r="N96" s="15">
        <v>1.282</v>
      </c>
      <c r="O96" s="15">
        <v>1.6E-2</v>
      </c>
      <c r="P96" s="15">
        <v>1.444</v>
      </c>
      <c r="Q96" s="15">
        <v>0.84699999999999998</v>
      </c>
      <c r="R96" s="15">
        <v>2.238</v>
      </c>
      <c r="S96" s="15">
        <v>12.849</v>
      </c>
      <c r="U96" s="15">
        <v>319.79700000000003</v>
      </c>
      <c r="V96" s="15">
        <v>6510</v>
      </c>
    </row>
    <row r="97" spans="2:22" x14ac:dyDescent="0.25">
      <c r="B97" s="15" t="s">
        <v>136</v>
      </c>
      <c r="C97" s="15" t="s">
        <v>207</v>
      </c>
      <c r="D97" s="15" t="s">
        <v>239</v>
      </c>
      <c r="E97" s="15">
        <v>2022</v>
      </c>
      <c r="F97" s="15" t="s">
        <v>162</v>
      </c>
      <c r="G97" s="15" t="s">
        <v>133</v>
      </c>
      <c r="H97" s="15" t="s">
        <v>136</v>
      </c>
      <c r="I97" s="15" t="s">
        <v>139</v>
      </c>
      <c r="J97" s="15" t="s">
        <v>141</v>
      </c>
      <c r="M97" s="15">
        <v>1.2789999999999999</v>
      </c>
      <c r="N97" s="15">
        <v>1.0289999999999999</v>
      </c>
      <c r="O97" s="15">
        <v>1.2999999999999999E-2</v>
      </c>
      <c r="P97" s="15">
        <v>1.038</v>
      </c>
      <c r="Q97" s="15">
        <v>0.57399999999999995</v>
      </c>
      <c r="R97" s="15">
        <v>1.69</v>
      </c>
      <c r="S97" s="15">
        <v>14.061</v>
      </c>
      <c r="U97" s="15">
        <v>331.40499999999997</v>
      </c>
      <c r="V97" s="15">
        <v>6190</v>
      </c>
    </row>
    <row r="98" spans="2:22" x14ac:dyDescent="0.25">
      <c r="B98" s="15" t="s">
        <v>136</v>
      </c>
      <c r="C98" s="15" t="s">
        <v>207</v>
      </c>
      <c r="D98" s="15" t="s">
        <v>239</v>
      </c>
      <c r="E98" s="15">
        <v>2023</v>
      </c>
      <c r="F98" s="15" t="s">
        <v>162</v>
      </c>
      <c r="G98" s="15" t="s">
        <v>133</v>
      </c>
      <c r="H98" s="15" t="s">
        <v>136</v>
      </c>
      <c r="I98" s="15" t="s">
        <v>139</v>
      </c>
      <c r="J98" s="15" t="s">
        <v>141</v>
      </c>
      <c r="M98" s="15">
        <v>1.2150000000000001</v>
      </c>
      <c r="N98" s="15">
        <v>1.054</v>
      </c>
      <c r="O98" s="15">
        <v>1.4E-2</v>
      </c>
      <c r="P98" s="15">
        <v>0.95399999999999996</v>
      </c>
      <c r="Q98" s="15">
        <v>0.50800000000000001</v>
      </c>
      <c r="R98" s="15">
        <v>1.599</v>
      </c>
      <c r="S98" s="15">
        <v>13.685</v>
      </c>
      <c r="U98" s="15">
        <v>320.71600000000001</v>
      </c>
      <c r="V98" s="15">
        <v>6090</v>
      </c>
    </row>
    <row r="99" spans="2:22" x14ac:dyDescent="0.25">
      <c r="B99" s="15" t="s">
        <v>136</v>
      </c>
      <c r="C99" s="15" t="s">
        <v>207</v>
      </c>
      <c r="D99" s="15" t="s">
        <v>240</v>
      </c>
      <c r="E99" s="15">
        <v>2021</v>
      </c>
      <c r="F99" s="15" t="s">
        <v>162</v>
      </c>
      <c r="G99" s="15" t="s">
        <v>133</v>
      </c>
      <c r="H99" s="15" t="s">
        <v>136</v>
      </c>
      <c r="I99" s="15" t="s">
        <v>139</v>
      </c>
      <c r="J99" s="15" t="s">
        <v>141</v>
      </c>
      <c r="M99" s="15">
        <v>2.0110000000000001</v>
      </c>
      <c r="N99" s="15">
        <v>1.454</v>
      </c>
      <c r="O99" s="15">
        <v>1.7999999999999999E-2</v>
      </c>
      <c r="P99" s="15">
        <v>1.6970000000000001</v>
      </c>
      <c r="Q99" s="15">
        <v>1.0229999999999999</v>
      </c>
      <c r="R99" s="15">
        <v>2.613</v>
      </c>
      <c r="S99" s="15">
        <v>12.722</v>
      </c>
      <c r="U99" s="15">
        <v>262.89999999999998</v>
      </c>
      <c r="V99" s="15">
        <v>6510</v>
      </c>
    </row>
    <row r="100" spans="2:22" x14ac:dyDescent="0.25">
      <c r="B100" s="15" t="s">
        <v>136</v>
      </c>
      <c r="C100" s="15" t="s">
        <v>207</v>
      </c>
      <c r="D100" s="15" t="s">
        <v>240</v>
      </c>
      <c r="E100" s="15">
        <v>2022</v>
      </c>
      <c r="F100" s="15" t="s">
        <v>162</v>
      </c>
      <c r="G100" s="15" t="s">
        <v>133</v>
      </c>
      <c r="H100" s="15" t="s">
        <v>136</v>
      </c>
      <c r="I100" s="15" t="s">
        <v>139</v>
      </c>
      <c r="J100" s="15" t="s">
        <v>141</v>
      </c>
      <c r="M100" s="15">
        <v>1.5349999999999999</v>
      </c>
      <c r="N100" s="15">
        <v>1.206</v>
      </c>
      <c r="O100" s="15">
        <v>1.4999999999999999E-2</v>
      </c>
      <c r="P100" s="15">
        <v>1.25</v>
      </c>
      <c r="Q100" s="15">
        <v>0.71699999999999997</v>
      </c>
      <c r="R100" s="15">
        <v>2.0169999999999999</v>
      </c>
      <c r="S100" s="15">
        <v>13.898</v>
      </c>
      <c r="U100" s="15">
        <v>271.15800000000002</v>
      </c>
      <c r="V100" s="15">
        <v>6180</v>
      </c>
    </row>
    <row r="101" spans="2:22" x14ac:dyDescent="0.25">
      <c r="B101" s="15" t="s">
        <v>136</v>
      </c>
      <c r="C101" s="15" t="s">
        <v>207</v>
      </c>
      <c r="D101" s="15" t="s">
        <v>240</v>
      </c>
      <c r="E101" s="15">
        <v>2023</v>
      </c>
      <c r="F101" s="15" t="s">
        <v>162</v>
      </c>
      <c r="G101" s="15" t="s">
        <v>133</v>
      </c>
      <c r="H101" s="15" t="s">
        <v>136</v>
      </c>
      <c r="I101" s="15" t="s">
        <v>139</v>
      </c>
      <c r="J101" s="15" t="s">
        <v>141</v>
      </c>
      <c r="M101" s="15">
        <v>1.4419999999999999</v>
      </c>
      <c r="N101" s="15">
        <v>1.1950000000000001</v>
      </c>
      <c r="O101" s="15">
        <v>1.4999999999999999E-2</v>
      </c>
      <c r="P101" s="15">
        <v>1.145</v>
      </c>
      <c r="Q101" s="15">
        <v>0.63400000000000001</v>
      </c>
      <c r="R101" s="15">
        <v>1.8919999999999999</v>
      </c>
      <c r="S101" s="15">
        <v>13.52</v>
      </c>
      <c r="U101" s="15">
        <v>263.51299999999998</v>
      </c>
      <c r="V101" s="15">
        <v>6090</v>
      </c>
    </row>
    <row r="102" spans="2:22" x14ac:dyDescent="0.25">
      <c r="B102" s="15" t="s">
        <v>136</v>
      </c>
      <c r="C102" s="15" t="s">
        <v>207</v>
      </c>
      <c r="D102" s="15" t="s">
        <v>241</v>
      </c>
      <c r="E102" s="15">
        <v>2021</v>
      </c>
      <c r="F102" s="15" t="s">
        <v>162</v>
      </c>
      <c r="G102" s="15" t="s">
        <v>133</v>
      </c>
      <c r="H102" s="15" t="s">
        <v>136</v>
      </c>
      <c r="I102" s="15" t="s">
        <v>139</v>
      </c>
      <c r="J102" s="15" t="s">
        <v>141</v>
      </c>
      <c r="M102" s="15">
        <v>2.484</v>
      </c>
      <c r="N102" s="15">
        <v>1.8839999999999999</v>
      </c>
      <c r="O102" s="15">
        <v>2.3E-2</v>
      </c>
      <c r="P102" s="15">
        <v>2.0369999999999999</v>
      </c>
      <c r="Q102" s="15">
        <v>1.212</v>
      </c>
      <c r="R102" s="15">
        <v>3.149</v>
      </c>
      <c r="S102" s="15">
        <v>12.722</v>
      </c>
      <c r="U102" s="15">
        <v>262.89800000000002</v>
      </c>
      <c r="V102" s="15">
        <v>6510</v>
      </c>
    </row>
    <row r="103" spans="2:22" x14ac:dyDescent="0.25">
      <c r="B103" s="15" t="s">
        <v>136</v>
      </c>
      <c r="C103" s="15" t="s">
        <v>207</v>
      </c>
      <c r="D103" s="15" t="s">
        <v>241</v>
      </c>
      <c r="E103" s="15">
        <v>2022</v>
      </c>
      <c r="F103" s="15" t="s">
        <v>162</v>
      </c>
      <c r="G103" s="15" t="s">
        <v>133</v>
      </c>
      <c r="H103" s="15" t="s">
        <v>136</v>
      </c>
      <c r="I103" s="15" t="s">
        <v>139</v>
      </c>
      <c r="J103" s="15" t="s">
        <v>141</v>
      </c>
      <c r="M103" s="15">
        <v>1.9830000000000001</v>
      </c>
      <c r="N103" s="15">
        <v>1.615</v>
      </c>
      <c r="O103" s="15">
        <v>2.1000000000000001E-2</v>
      </c>
      <c r="P103" s="15">
        <v>1.581</v>
      </c>
      <c r="Q103" s="15">
        <v>0.90400000000000003</v>
      </c>
      <c r="R103" s="15">
        <v>2.552</v>
      </c>
      <c r="S103" s="15">
        <v>13.898</v>
      </c>
      <c r="U103" s="15">
        <v>271.14100000000002</v>
      </c>
      <c r="V103" s="15">
        <v>6180</v>
      </c>
    </row>
    <row r="104" spans="2:22" x14ac:dyDescent="0.25">
      <c r="B104" s="15" t="s">
        <v>136</v>
      </c>
      <c r="C104" s="15" t="s">
        <v>207</v>
      </c>
      <c r="D104" s="15" t="s">
        <v>241</v>
      </c>
      <c r="E104" s="15">
        <v>2023</v>
      </c>
      <c r="F104" s="15" t="s">
        <v>162</v>
      </c>
      <c r="G104" s="15" t="s">
        <v>133</v>
      </c>
      <c r="H104" s="15" t="s">
        <v>136</v>
      </c>
      <c r="I104" s="15" t="s">
        <v>139</v>
      </c>
      <c r="J104" s="15" t="s">
        <v>141</v>
      </c>
      <c r="M104" s="15">
        <v>1.913</v>
      </c>
      <c r="N104" s="15">
        <v>1.675</v>
      </c>
      <c r="O104" s="15">
        <v>2.1000000000000001E-2</v>
      </c>
      <c r="P104" s="15">
        <v>1.4710000000000001</v>
      </c>
      <c r="Q104" s="15">
        <v>0.82299999999999995</v>
      </c>
      <c r="R104" s="15">
        <v>2.448</v>
      </c>
      <c r="S104" s="15">
        <v>13.52</v>
      </c>
      <c r="U104" s="15">
        <v>263.512</v>
      </c>
      <c r="V104" s="15">
        <v>6090</v>
      </c>
    </row>
    <row r="105" spans="2:22" x14ac:dyDescent="0.25">
      <c r="B105" s="15" t="s">
        <v>136</v>
      </c>
      <c r="C105" s="15" t="s">
        <v>207</v>
      </c>
      <c r="D105" s="15" t="s">
        <v>242</v>
      </c>
      <c r="E105" s="15">
        <v>2021</v>
      </c>
      <c r="F105" s="15" t="s">
        <v>162</v>
      </c>
      <c r="G105" s="15" t="s">
        <v>133</v>
      </c>
      <c r="H105" s="15" t="s">
        <v>136</v>
      </c>
      <c r="I105" s="15" t="s">
        <v>139</v>
      </c>
      <c r="J105" s="15" t="s">
        <v>141</v>
      </c>
      <c r="M105" s="15">
        <v>2.782</v>
      </c>
      <c r="N105" s="15">
        <v>2.0339999999999998</v>
      </c>
      <c r="O105" s="15">
        <v>2.5000000000000001E-2</v>
      </c>
      <c r="P105" s="15">
        <v>2.3039999999999998</v>
      </c>
      <c r="Q105" s="15">
        <v>1.4159999999999999</v>
      </c>
      <c r="R105" s="15">
        <v>3.5489999999999999</v>
      </c>
      <c r="S105" s="15">
        <v>12.449</v>
      </c>
      <c r="U105" s="15">
        <v>197.857</v>
      </c>
      <c r="V105" s="15">
        <v>6510</v>
      </c>
    </row>
    <row r="106" spans="2:22" x14ac:dyDescent="0.25">
      <c r="B106" s="15" t="s">
        <v>136</v>
      </c>
      <c r="C106" s="15" t="s">
        <v>207</v>
      </c>
      <c r="D106" s="15" t="s">
        <v>242</v>
      </c>
      <c r="E106" s="15">
        <v>2022</v>
      </c>
      <c r="F106" s="15" t="s">
        <v>162</v>
      </c>
      <c r="G106" s="15" t="s">
        <v>133</v>
      </c>
      <c r="H106" s="15" t="s">
        <v>136</v>
      </c>
      <c r="I106" s="15" t="s">
        <v>139</v>
      </c>
      <c r="J106" s="15" t="s">
        <v>141</v>
      </c>
      <c r="M106" s="15">
        <v>2.274</v>
      </c>
      <c r="N106" s="15">
        <v>1.78</v>
      </c>
      <c r="O106" s="15">
        <v>2.3E-2</v>
      </c>
      <c r="P106" s="15">
        <v>1.839</v>
      </c>
      <c r="Q106" s="15">
        <v>1.105</v>
      </c>
      <c r="R106" s="15">
        <v>2.903</v>
      </c>
      <c r="S106" s="15">
        <v>13.555</v>
      </c>
      <c r="U106" s="15">
        <v>203.804</v>
      </c>
      <c r="V106" s="15">
        <v>6180</v>
      </c>
    </row>
    <row r="107" spans="2:22" x14ac:dyDescent="0.25">
      <c r="B107" s="15" t="s">
        <v>136</v>
      </c>
      <c r="C107" s="15" t="s">
        <v>207</v>
      </c>
      <c r="D107" s="15" t="s">
        <v>242</v>
      </c>
      <c r="E107" s="15">
        <v>2023</v>
      </c>
      <c r="F107" s="15" t="s">
        <v>162</v>
      </c>
      <c r="G107" s="15" t="s">
        <v>133</v>
      </c>
      <c r="H107" s="15" t="s">
        <v>136</v>
      </c>
      <c r="I107" s="15" t="s">
        <v>139</v>
      </c>
      <c r="J107" s="15" t="s">
        <v>141</v>
      </c>
      <c r="M107" s="15">
        <v>2.2029999999999998</v>
      </c>
      <c r="N107" s="15">
        <v>1.804</v>
      </c>
      <c r="O107" s="15">
        <v>2.3E-2</v>
      </c>
      <c r="P107" s="15">
        <v>1.724</v>
      </c>
      <c r="Q107" s="15">
        <v>1.0009999999999999</v>
      </c>
      <c r="R107" s="15">
        <v>2.8570000000000002</v>
      </c>
      <c r="S107" s="15">
        <v>13.173999999999999</v>
      </c>
      <c r="U107" s="15">
        <v>198.71299999999999</v>
      </c>
      <c r="V107" s="15">
        <v>6090</v>
      </c>
    </row>
    <row r="108" spans="2:22" x14ac:dyDescent="0.25">
      <c r="B108" s="15" t="s">
        <v>136</v>
      </c>
      <c r="C108" s="15" t="s">
        <v>207</v>
      </c>
      <c r="D108" s="15" t="s">
        <v>243</v>
      </c>
      <c r="E108" s="15">
        <v>2021</v>
      </c>
      <c r="F108" s="15" t="s">
        <v>162</v>
      </c>
      <c r="G108" s="15" t="s">
        <v>133</v>
      </c>
      <c r="H108" s="15" t="s">
        <v>136</v>
      </c>
      <c r="I108" s="15" t="s">
        <v>139</v>
      </c>
      <c r="J108" s="15" t="s">
        <v>141</v>
      </c>
      <c r="M108" s="15">
        <v>2.8940000000000001</v>
      </c>
      <c r="N108" s="15">
        <v>2.02</v>
      </c>
      <c r="O108" s="15">
        <v>2.5000000000000001E-2</v>
      </c>
      <c r="P108" s="15">
        <v>2.42</v>
      </c>
      <c r="Q108" s="15">
        <v>1.552</v>
      </c>
      <c r="R108" s="15">
        <v>3.714</v>
      </c>
      <c r="S108" s="15">
        <v>12.449</v>
      </c>
      <c r="U108" s="15">
        <v>197.86199999999999</v>
      </c>
      <c r="V108" s="15">
        <v>6500</v>
      </c>
    </row>
    <row r="109" spans="2:22" x14ac:dyDescent="0.25">
      <c r="B109" s="15" t="s">
        <v>136</v>
      </c>
      <c r="C109" s="15" t="s">
        <v>207</v>
      </c>
      <c r="D109" s="15" t="s">
        <v>243</v>
      </c>
      <c r="E109" s="15">
        <v>2022</v>
      </c>
      <c r="F109" s="15" t="s">
        <v>162</v>
      </c>
      <c r="G109" s="15" t="s">
        <v>133</v>
      </c>
      <c r="H109" s="15" t="s">
        <v>136</v>
      </c>
      <c r="I109" s="15" t="s">
        <v>139</v>
      </c>
      <c r="J109" s="15" t="s">
        <v>141</v>
      </c>
      <c r="M109" s="15">
        <v>2.3820000000000001</v>
      </c>
      <c r="N109" s="15">
        <v>1.756</v>
      </c>
      <c r="O109" s="15">
        <v>2.1999999999999999E-2</v>
      </c>
      <c r="P109" s="15">
        <v>1.9750000000000001</v>
      </c>
      <c r="Q109" s="15">
        <v>1.21</v>
      </c>
      <c r="R109" s="15">
        <v>3.0640000000000001</v>
      </c>
      <c r="S109" s="15">
        <v>13.555</v>
      </c>
      <c r="U109" s="15">
        <v>203.804</v>
      </c>
      <c r="V109" s="15">
        <v>6180</v>
      </c>
    </row>
    <row r="110" spans="2:22" x14ac:dyDescent="0.25">
      <c r="B110" s="15" t="s">
        <v>136</v>
      </c>
      <c r="C110" s="15" t="s">
        <v>207</v>
      </c>
      <c r="D110" s="15" t="s">
        <v>243</v>
      </c>
      <c r="E110" s="15">
        <v>2023</v>
      </c>
      <c r="F110" s="15" t="s">
        <v>162</v>
      </c>
      <c r="G110" s="15" t="s">
        <v>133</v>
      </c>
      <c r="H110" s="15" t="s">
        <v>136</v>
      </c>
      <c r="I110" s="15" t="s">
        <v>139</v>
      </c>
      <c r="J110" s="15" t="s">
        <v>141</v>
      </c>
      <c r="M110" s="15">
        <v>2.3740000000000001</v>
      </c>
      <c r="N110" s="15">
        <v>1.853</v>
      </c>
      <c r="O110" s="15">
        <v>2.4E-2</v>
      </c>
      <c r="P110" s="15">
        <v>1.903</v>
      </c>
      <c r="Q110" s="15">
        <v>1.1379999999999999</v>
      </c>
      <c r="R110" s="15">
        <v>3.0630000000000002</v>
      </c>
      <c r="S110" s="15">
        <v>13.173999999999999</v>
      </c>
      <c r="U110" s="15">
        <v>198.71199999999999</v>
      </c>
      <c r="V110" s="15">
        <v>6090</v>
      </c>
    </row>
    <row r="111" spans="2:22" x14ac:dyDescent="0.25">
      <c r="B111" s="15" t="s">
        <v>136</v>
      </c>
      <c r="C111" s="15" t="s">
        <v>207</v>
      </c>
      <c r="D111" s="15" t="s">
        <v>244</v>
      </c>
      <c r="E111" s="15">
        <v>2021</v>
      </c>
      <c r="F111" s="15" t="s">
        <v>162</v>
      </c>
      <c r="G111" s="15" t="s">
        <v>133</v>
      </c>
      <c r="H111" s="15" t="s">
        <v>136</v>
      </c>
      <c r="I111" s="15" t="s">
        <v>139</v>
      </c>
      <c r="J111" s="15" t="s">
        <v>141</v>
      </c>
      <c r="M111" s="15">
        <v>2.85</v>
      </c>
      <c r="N111" s="15">
        <v>1.875</v>
      </c>
      <c r="O111" s="15">
        <v>2.3E-2</v>
      </c>
      <c r="P111" s="15">
        <v>2.4510000000000001</v>
      </c>
      <c r="Q111" s="15">
        <v>1.591</v>
      </c>
      <c r="R111" s="15">
        <v>3.6720000000000002</v>
      </c>
      <c r="S111" s="15">
        <v>12.057</v>
      </c>
      <c r="U111" s="15">
        <v>135.65700000000001</v>
      </c>
      <c r="V111" s="15">
        <v>6500</v>
      </c>
    </row>
    <row r="112" spans="2:22" x14ac:dyDescent="0.25">
      <c r="B112" s="15" t="s">
        <v>136</v>
      </c>
      <c r="C112" s="15" t="s">
        <v>207</v>
      </c>
      <c r="D112" s="15" t="s">
        <v>244</v>
      </c>
      <c r="E112" s="15">
        <v>2022</v>
      </c>
      <c r="F112" s="15" t="s">
        <v>162</v>
      </c>
      <c r="G112" s="15" t="s">
        <v>133</v>
      </c>
      <c r="H112" s="15" t="s">
        <v>136</v>
      </c>
      <c r="I112" s="15" t="s">
        <v>139</v>
      </c>
      <c r="J112" s="15" t="s">
        <v>141</v>
      </c>
      <c r="M112" s="15">
        <v>2.3460000000000001</v>
      </c>
      <c r="N112" s="15">
        <v>1.6240000000000001</v>
      </c>
      <c r="O112" s="15">
        <v>2.1000000000000001E-2</v>
      </c>
      <c r="P112" s="15">
        <v>1.988</v>
      </c>
      <c r="Q112" s="15">
        <v>1.252</v>
      </c>
      <c r="R112" s="15">
        <v>3.0219999999999998</v>
      </c>
      <c r="S112" s="15">
        <v>13.106999999999999</v>
      </c>
      <c r="U112" s="15">
        <v>139.584</v>
      </c>
      <c r="V112" s="15">
        <v>6180</v>
      </c>
    </row>
    <row r="113" spans="2:22" x14ac:dyDescent="0.25">
      <c r="B113" s="15" t="s">
        <v>136</v>
      </c>
      <c r="C113" s="15" t="s">
        <v>207</v>
      </c>
      <c r="D113" s="15" t="s">
        <v>244</v>
      </c>
      <c r="E113" s="15">
        <v>2023</v>
      </c>
      <c r="F113" s="15" t="s">
        <v>162</v>
      </c>
      <c r="G113" s="15" t="s">
        <v>133</v>
      </c>
      <c r="H113" s="15" t="s">
        <v>136</v>
      </c>
      <c r="I113" s="15" t="s">
        <v>139</v>
      </c>
      <c r="J113" s="15" t="s">
        <v>141</v>
      </c>
      <c r="M113" s="15">
        <v>2.3140000000000001</v>
      </c>
      <c r="N113" s="15">
        <v>1.669</v>
      </c>
      <c r="O113" s="15">
        <v>2.1000000000000001E-2</v>
      </c>
      <c r="P113" s="15">
        <v>1.9370000000000001</v>
      </c>
      <c r="Q113" s="15">
        <v>1.1990000000000001</v>
      </c>
      <c r="R113" s="15">
        <v>3.0070000000000001</v>
      </c>
      <c r="S113" s="15">
        <v>12.73</v>
      </c>
      <c r="U113" s="15">
        <v>136.09399999999999</v>
      </c>
      <c r="V113" s="15">
        <v>6100</v>
      </c>
    </row>
    <row r="114" spans="2:22" x14ac:dyDescent="0.25">
      <c r="B114" s="15" t="s">
        <v>136</v>
      </c>
      <c r="C114" s="15" t="s">
        <v>207</v>
      </c>
      <c r="D114" s="15" t="s">
        <v>245</v>
      </c>
      <c r="E114" s="15">
        <v>2021</v>
      </c>
      <c r="F114" s="15" t="s">
        <v>162</v>
      </c>
      <c r="G114" s="15" t="s">
        <v>133</v>
      </c>
      <c r="H114" s="15" t="s">
        <v>136</v>
      </c>
      <c r="I114" s="15" t="s">
        <v>139</v>
      </c>
      <c r="J114" s="15" t="s">
        <v>141</v>
      </c>
      <c r="M114" s="15">
        <v>2.839</v>
      </c>
      <c r="N114" s="15">
        <v>1.857</v>
      </c>
      <c r="O114" s="15">
        <v>2.3E-2</v>
      </c>
      <c r="P114" s="15">
        <v>2.4500000000000002</v>
      </c>
      <c r="Q114" s="15">
        <v>1.5780000000000001</v>
      </c>
      <c r="R114" s="15">
        <v>3.66</v>
      </c>
      <c r="S114" s="15">
        <v>12.058</v>
      </c>
      <c r="U114" s="15">
        <v>135.65299999999999</v>
      </c>
      <c r="V114" s="15">
        <v>6500</v>
      </c>
    </row>
    <row r="115" spans="2:22" x14ac:dyDescent="0.25">
      <c r="B115" s="15" t="s">
        <v>136</v>
      </c>
      <c r="C115" s="15" t="s">
        <v>207</v>
      </c>
      <c r="D115" s="15" t="s">
        <v>245</v>
      </c>
      <c r="E115" s="15">
        <v>2022</v>
      </c>
      <c r="F115" s="15" t="s">
        <v>162</v>
      </c>
      <c r="G115" s="15" t="s">
        <v>133</v>
      </c>
      <c r="H115" s="15" t="s">
        <v>136</v>
      </c>
      <c r="I115" s="15" t="s">
        <v>139</v>
      </c>
      <c r="J115" s="15" t="s">
        <v>141</v>
      </c>
      <c r="M115" s="15">
        <v>2.347</v>
      </c>
      <c r="N115" s="15">
        <v>1.6180000000000001</v>
      </c>
      <c r="O115" s="15">
        <v>2.1000000000000001E-2</v>
      </c>
      <c r="P115" s="15">
        <v>1.9930000000000001</v>
      </c>
      <c r="Q115" s="15">
        <v>1.2589999999999999</v>
      </c>
      <c r="R115" s="15">
        <v>3.0409999999999999</v>
      </c>
      <c r="S115" s="15">
        <v>13.106999999999999</v>
      </c>
      <c r="U115" s="15">
        <v>139.58500000000001</v>
      </c>
      <c r="V115" s="15">
        <v>6190</v>
      </c>
    </row>
    <row r="116" spans="2:22" x14ac:dyDescent="0.25">
      <c r="B116" s="15" t="s">
        <v>136</v>
      </c>
      <c r="C116" s="15" t="s">
        <v>207</v>
      </c>
      <c r="D116" s="15" t="s">
        <v>245</v>
      </c>
      <c r="E116" s="15">
        <v>2023</v>
      </c>
      <c r="F116" s="15" t="s">
        <v>162</v>
      </c>
      <c r="G116" s="15" t="s">
        <v>133</v>
      </c>
      <c r="H116" s="15" t="s">
        <v>136</v>
      </c>
      <c r="I116" s="15" t="s">
        <v>139</v>
      </c>
      <c r="J116" s="15" t="s">
        <v>141</v>
      </c>
      <c r="M116" s="15">
        <v>2.3170000000000002</v>
      </c>
      <c r="N116" s="15">
        <v>1.69</v>
      </c>
      <c r="O116" s="15">
        <v>2.1999999999999999E-2</v>
      </c>
      <c r="P116" s="15">
        <v>1.9510000000000001</v>
      </c>
      <c r="Q116" s="15">
        <v>1.2</v>
      </c>
      <c r="R116" s="15">
        <v>3.0259999999999998</v>
      </c>
      <c r="S116" s="15">
        <v>12.73</v>
      </c>
      <c r="U116" s="15">
        <v>136.09399999999999</v>
      </c>
      <c r="V116" s="15">
        <v>6100</v>
      </c>
    </row>
    <row r="117" spans="2:22" x14ac:dyDescent="0.25">
      <c r="B117" s="15" t="s">
        <v>136</v>
      </c>
      <c r="C117" s="15" t="s">
        <v>207</v>
      </c>
      <c r="D117" s="15" t="s">
        <v>246</v>
      </c>
      <c r="E117" s="15">
        <v>2021</v>
      </c>
      <c r="F117" s="15" t="s">
        <v>162</v>
      </c>
      <c r="G117" s="15" t="s">
        <v>133</v>
      </c>
      <c r="H117" s="15" t="s">
        <v>136</v>
      </c>
      <c r="I117" s="15" t="s">
        <v>139</v>
      </c>
      <c r="J117" s="15" t="s">
        <v>141</v>
      </c>
      <c r="M117" s="15">
        <v>2.7189999999999999</v>
      </c>
      <c r="N117" s="15">
        <v>1.7629999999999999</v>
      </c>
      <c r="O117" s="15">
        <v>2.1999999999999999E-2</v>
      </c>
      <c r="P117" s="15">
        <v>2.3759999999999999</v>
      </c>
      <c r="Q117" s="15">
        <v>1.5269999999999999</v>
      </c>
      <c r="R117" s="15">
        <v>3.5</v>
      </c>
      <c r="S117" s="15">
        <v>11.571999999999999</v>
      </c>
      <c r="U117" s="15">
        <v>79.921999999999997</v>
      </c>
      <c r="V117" s="15">
        <v>6500</v>
      </c>
    </row>
    <row r="118" spans="2:22" x14ac:dyDescent="0.25">
      <c r="B118" s="15" t="s">
        <v>136</v>
      </c>
      <c r="C118" s="15" t="s">
        <v>207</v>
      </c>
      <c r="D118" s="15" t="s">
        <v>246</v>
      </c>
      <c r="E118" s="15">
        <v>2022</v>
      </c>
      <c r="F118" s="15" t="s">
        <v>162</v>
      </c>
      <c r="G118" s="15" t="s">
        <v>133</v>
      </c>
      <c r="H118" s="15" t="s">
        <v>136</v>
      </c>
      <c r="I118" s="15" t="s">
        <v>139</v>
      </c>
      <c r="J118" s="15" t="s">
        <v>141</v>
      </c>
      <c r="M118" s="15">
        <v>2.2280000000000002</v>
      </c>
      <c r="N118" s="15">
        <v>1.4830000000000001</v>
      </c>
      <c r="O118" s="15">
        <v>1.9E-2</v>
      </c>
      <c r="P118" s="15">
        <v>1.9219999999999999</v>
      </c>
      <c r="Q118" s="15">
        <v>1.218</v>
      </c>
      <c r="R118" s="15">
        <v>2.891</v>
      </c>
      <c r="S118" s="15">
        <v>12.561</v>
      </c>
      <c r="U118" s="15">
        <v>83.039000000000001</v>
      </c>
      <c r="V118" s="15">
        <v>6180</v>
      </c>
    </row>
    <row r="119" spans="2:22" x14ac:dyDescent="0.25">
      <c r="B119" s="15" t="s">
        <v>136</v>
      </c>
      <c r="C119" s="15" t="s">
        <v>207</v>
      </c>
      <c r="D119" s="15" t="s">
        <v>246</v>
      </c>
      <c r="E119" s="15">
        <v>2023</v>
      </c>
      <c r="F119" s="15" t="s">
        <v>162</v>
      </c>
      <c r="G119" s="15" t="s">
        <v>133</v>
      </c>
      <c r="H119" s="15" t="s">
        <v>136</v>
      </c>
      <c r="I119" s="15" t="s">
        <v>139</v>
      </c>
      <c r="J119" s="15" t="s">
        <v>141</v>
      </c>
      <c r="M119" s="15">
        <v>2.1909999999999998</v>
      </c>
      <c r="N119" s="15">
        <v>1.5269999999999999</v>
      </c>
      <c r="O119" s="15">
        <v>0.02</v>
      </c>
      <c r="P119" s="15">
        <v>1.879</v>
      </c>
      <c r="Q119" s="15">
        <v>1.151</v>
      </c>
      <c r="R119" s="15">
        <v>2.87</v>
      </c>
      <c r="S119" s="15">
        <v>12.212999999999999</v>
      </c>
      <c r="U119" s="15">
        <v>81.135999999999996</v>
      </c>
      <c r="V119" s="15">
        <v>6100</v>
      </c>
    </row>
    <row r="120" spans="2:22" x14ac:dyDescent="0.25">
      <c r="B120" s="15" t="s">
        <v>136</v>
      </c>
      <c r="C120" s="15" t="s">
        <v>207</v>
      </c>
      <c r="D120" s="15" t="s">
        <v>247</v>
      </c>
      <c r="E120" s="15">
        <v>2021</v>
      </c>
      <c r="F120" s="15" t="s">
        <v>162</v>
      </c>
      <c r="G120" s="15" t="s">
        <v>133</v>
      </c>
      <c r="H120" s="15" t="s">
        <v>136</v>
      </c>
      <c r="I120" s="15" t="s">
        <v>139</v>
      </c>
      <c r="J120" s="15" t="s">
        <v>141</v>
      </c>
      <c r="M120" s="15">
        <v>2.5960000000000001</v>
      </c>
      <c r="N120" s="15">
        <v>1.712</v>
      </c>
      <c r="O120" s="15">
        <v>2.1000000000000001E-2</v>
      </c>
      <c r="P120" s="15">
        <v>2.246</v>
      </c>
      <c r="Q120" s="15">
        <v>1.4390000000000001</v>
      </c>
      <c r="R120" s="15">
        <v>3.347</v>
      </c>
      <c r="S120" s="15">
        <v>11.571999999999999</v>
      </c>
      <c r="U120" s="15">
        <v>79.921999999999997</v>
      </c>
      <c r="V120" s="15">
        <v>6500</v>
      </c>
    </row>
    <row r="121" spans="2:22" x14ac:dyDescent="0.25">
      <c r="B121" s="15" t="s">
        <v>136</v>
      </c>
      <c r="C121" s="15" t="s">
        <v>207</v>
      </c>
      <c r="D121" s="15" t="s">
        <v>247</v>
      </c>
      <c r="E121" s="15">
        <v>2022</v>
      </c>
      <c r="F121" s="15" t="s">
        <v>162</v>
      </c>
      <c r="G121" s="15" t="s">
        <v>133</v>
      </c>
      <c r="H121" s="15" t="s">
        <v>136</v>
      </c>
      <c r="I121" s="15" t="s">
        <v>139</v>
      </c>
      <c r="J121" s="15" t="s">
        <v>141</v>
      </c>
      <c r="M121" s="15">
        <v>2.1120000000000001</v>
      </c>
      <c r="N121" s="15">
        <v>1.4670000000000001</v>
      </c>
      <c r="O121" s="15">
        <v>1.9E-2</v>
      </c>
      <c r="P121" s="15">
        <v>1.8129999999999999</v>
      </c>
      <c r="Q121" s="15">
        <v>1.1279999999999999</v>
      </c>
      <c r="R121" s="15">
        <v>2.7269999999999999</v>
      </c>
      <c r="S121" s="15">
        <v>12.561</v>
      </c>
      <c r="U121" s="15">
        <v>83.043000000000006</v>
      </c>
      <c r="V121" s="15">
        <v>6180</v>
      </c>
    </row>
    <row r="122" spans="2:22" x14ac:dyDescent="0.25">
      <c r="B122" s="15" t="s">
        <v>136</v>
      </c>
      <c r="C122" s="15" t="s">
        <v>207</v>
      </c>
      <c r="D122" s="15" t="s">
        <v>247</v>
      </c>
      <c r="E122" s="15">
        <v>2023</v>
      </c>
      <c r="F122" s="15" t="s">
        <v>162</v>
      </c>
      <c r="G122" s="15" t="s">
        <v>133</v>
      </c>
      <c r="H122" s="15" t="s">
        <v>136</v>
      </c>
      <c r="I122" s="15" t="s">
        <v>139</v>
      </c>
      <c r="J122" s="15" t="s">
        <v>141</v>
      </c>
      <c r="M122" s="15">
        <v>2.0680000000000001</v>
      </c>
      <c r="N122" s="15">
        <v>1.478</v>
      </c>
      <c r="O122" s="15">
        <v>1.9E-2</v>
      </c>
      <c r="P122" s="15">
        <v>1.7709999999999999</v>
      </c>
      <c r="Q122" s="15">
        <v>1.054</v>
      </c>
      <c r="R122" s="15">
        <v>2.7130000000000001</v>
      </c>
      <c r="S122" s="15">
        <v>12.212999999999999</v>
      </c>
      <c r="U122" s="15">
        <v>81.135000000000005</v>
      </c>
      <c r="V122" s="15">
        <v>6100</v>
      </c>
    </row>
    <row r="123" spans="2:22" x14ac:dyDescent="0.25">
      <c r="B123" s="15" t="s">
        <v>136</v>
      </c>
      <c r="C123" s="15" t="s">
        <v>207</v>
      </c>
      <c r="D123" s="15" t="s">
        <v>248</v>
      </c>
      <c r="E123" s="15">
        <v>2021</v>
      </c>
      <c r="F123" s="15" t="s">
        <v>162</v>
      </c>
      <c r="G123" s="15" t="s">
        <v>133</v>
      </c>
      <c r="H123" s="15" t="s">
        <v>136</v>
      </c>
      <c r="I123" s="15" t="s">
        <v>139</v>
      </c>
      <c r="J123" s="15" t="s">
        <v>141</v>
      </c>
      <c r="M123" s="15">
        <v>2.4449999999999998</v>
      </c>
      <c r="N123" s="15">
        <v>1.621</v>
      </c>
      <c r="O123" s="15">
        <v>0.02</v>
      </c>
      <c r="P123" s="15">
        <v>2.1320000000000001</v>
      </c>
      <c r="Q123" s="15">
        <v>1.3320000000000001</v>
      </c>
      <c r="R123" s="15">
        <v>3.198</v>
      </c>
      <c r="S123" s="15">
        <v>10.976000000000001</v>
      </c>
      <c r="U123" s="15">
        <v>35.317999999999998</v>
      </c>
      <c r="V123" s="15">
        <v>6500</v>
      </c>
    </row>
    <row r="124" spans="2:22" x14ac:dyDescent="0.25">
      <c r="B124" s="15" t="s">
        <v>136</v>
      </c>
      <c r="C124" s="15" t="s">
        <v>207</v>
      </c>
      <c r="D124" s="15" t="s">
        <v>248</v>
      </c>
      <c r="E124" s="15">
        <v>2022</v>
      </c>
      <c r="F124" s="15" t="s">
        <v>162</v>
      </c>
      <c r="G124" s="15" t="s">
        <v>133</v>
      </c>
      <c r="H124" s="15" t="s">
        <v>136</v>
      </c>
      <c r="I124" s="15" t="s">
        <v>139</v>
      </c>
      <c r="J124" s="15" t="s">
        <v>141</v>
      </c>
      <c r="M124" s="15">
        <v>1.962</v>
      </c>
      <c r="N124" s="15">
        <v>1.3660000000000001</v>
      </c>
      <c r="O124" s="15">
        <v>1.7000000000000001E-2</v>
      </c>
      <c r="P124" s="15">
        <v>1.679</v>
      </c>
      <c r="Q124" s="15">
        <v>1.04</v>
      </c>
      <c r="R124" s="15">
        <v>2.5720000000000001</v>
      </c>
      <c r="S124" s="15">
        <v>11.919</v>
      </c>
      <c r="U124" s="15">
        <v>36.902999999999999</v>
      </c>
      <c r="V124" s="15">
        <v>6180</v>
      </c>
    </row>
    <row r="125" spans="2:22" x14ac:dyDescent="0.25">
      <c r="B125" s="15" t="s">
        <v>136</v>
      </c>
      <c r="C125" s="15" t="s">
        <v>207</v>
      </c>
      <c r="D125" s="15" t="s">
        <v>248</v>
      </c>
      <c r="E125" s="15">
        <v>2023</v>
      </c>
      <c r="F125" s="15" t="s">
        <v>162</v>
      </c>
      <c r="G125" s="15" t="s">
        <v>133</v>
      </c>
      <c r="H125" s="15" t="s">
        <v>136</v>
      </c>
      <c r="I125" s="15" t="s">
        <v>139</v>
      </c>
      <c r="J125" s="15" t="s">
        <v>141</v>
      </c>
      <c r="M125" s="15">
        <v>1.915</v>
      </c>
      <c r="N125" s="15">
        <v>1.3720000000000001</v>
      </c>
      <c r="O125" s="15">
        <v>1.7999999999999999E-2</v>
      </c>
      <c r="P125" s="15">
        <v>1.6439999999999999</v>
      </c>
      <c r="Q125" s="15">
        <v>0.95899999999999996</v>
      </c>
      <c r="R125" s="15">
        <v>2.5289999999999999</v>
      </c>
      <c r="S125" s="15">
        <v>11.63</v>
      </c>
      <c r="U125" s="15">
        <v>36.996000000000002</v>
      </c>
      <c r="V125" s="15">
        <v>6100</v>
      </c>
    </row>
    <row r="126" spans="2:22" x14ac:dyDescent="0.25">
      <c r="B126" s="15" t="s">
        <v>136</v>
      </c>
      <c r="C126" s="15" t="s">
        <v>207</v>
      </c>
      <c r="D126" s="15" t="s">
        <v>249</v>
      </c>
      <c r="E126" s="15">
        <v>2021</v>
      </c>
      <c r="F126" s="15" t="s">
        <v>162</v>
      </c>
      <c r="G126" s="15" t="s">
        <v>133</v>
      </c>
      <c r="H126" s="15" t="s">
        <v>136</v>
      </c>
      <c r="I126" s="15" t="s">
        <v>139</v>
      </c>
      <c r="J126" s="15" t="s">
        <v>141</v>
      </c>
      <c r="M126" s="15">
        <v>2.282</v>
      </c>
      <c r="N126" s="15">
        <v>1.591</v>
      </c>
      <c r="O126" s="15">
        <v>0.02</v>
      </c>
      <c r="P126" s="15">
        <v>1.972</v>
      </c>
      <c r="Q126" s="15">
        <v>1.2050000000000001</v>
      </c>
      <c r="R126" s="15">
        <v>2.9910000000000001</v>
      </c>
      <c r="S126" s="15">
        <v>10.976000000000001</v>
      </c>
      <c r="U126" s="15">
        <v>35.317999999999998</v>
      </c>
      <c r="V126" s="15">
        <v>6490</v>
      </c>
    </row>
    <row r="127" spans="2:22" x14ac:dyDescent="0.25">
      <c r="B127" s="15" t="s">
        <v>136</v>
      </c>
      <c r="C127" s="15" t="s">
        <v>207</v>
      </c>
      <c r="D127" s="15" t="s">
        <v>249</v>
      </c>
      <c r="E127" s="15">
        <v>2022</v>
      </c>
      <c r="F127" s="15" t="s">
        <v>162</v>
      </c>
      <c r="G127" s="15" t="s">
        <v>133</v>
      </c>
      <c r="H127" s="15" t="s">
        <v>136</v>
      </c>
      <c r="I127" s="15" t="s">
        <v>139</v>
      </c>
      <c r="J127" s="15" t="s">
        <v>141</v>
      </c>
      <c r="M127" s="15">
        <v>1.8089999999999999</v>
      </c>
      <c r="N127" s="15">
        <v>1.3120000000000001</v>
      </c>
      <c r="O127" s="15">
        <v>1.7000000000000001E-2</v>
      </c>
      <c r="P127" s="15">
        <v>1.542</v>
      </c>
      <c r="Q127" s="15">
        <v>0.90100000000000002</v>
      </c>
      <c r="R127" s="15">
        <v>2.391</v>
      </c>
      <c r="S127" s="15">
        <v>11.919</v>
      </c>
      <c r="U127" s="15">
        <v>36.904000000000003</v>
      </c>
      <c r="V127" s="15">
        <v>6180</v>
      </c>
    </row>
    <row r="128" spans="2:22" x14ac:dyDescent="0.25">
      <c r="B128" s="15" t="s">
        <v>136</v>
      </c>
      <c r="C128" s="15" t="s">
        <v>207</v>
      </c>
      <c r="D128" s="15" t="s">
        <v>249</v>
      </c>
      <c r="E128" s="15">
        <v>2023</v>
      </c>
      <c r="F128" s="15" t="s">
        <v>162</v>
      </c>
      <c r="G128" s="15" t="s">
        <v>133</v>
      </c>
      <c r="H128" s="15" t="s">
        <v>136</v>
      </c>
      <c r="I128" s="15" t="s">
        <v>139</v>
      </c>
      <c r="J128" s="15" t="s">
        <v>141</v>
      </c>
      <c r="M128" s="15">
        <v>1.7689999999999999</v>
      </c>
      <c r="N128" s="15">
        <v>1.34</v>
      </c>
      <c r="O128" s="15">
        <v>1.7000000000000001E-2</v>
      </c>
      <c r="P128" s="15">
        <v>1.502</v>
      </c>
      <c r="Q128" s="15">
        <v>0.82199999999999995</v>
      </c>
      <c r="R128" s="15">
        <v>2.3679999999999999</v>
      </c>
      <c r="S128" s="15">
        <v>11.63</v>
      </c>
      <c r="U128" s="15">
        <v>36.996000000000002</v>
      </c>
      <c r="V128" s="15">
        <v>6100</v>
      </c>
    </row>
    <row r="129" spans="2:22" x14ac:dyDescent="0.25">
      <c r="B129" s="15" t="s">
        <v>136</v>
      </c>
      <c r="C129" s="15" t="s">
        <v>207</v>
      </c>
      <c r="D129" s="15" t="s">
        <v>250</v>
      </c>
      <c r="E129" s="15">
        <v>2021</v>
      </c>
      <c r="F129" s="15" t="s">
        <v>162</v>
      </c>
      <c r="G129" s="15" t="s">
        <v>133</v>
      </c>
      <c r="H129" s="15" t="s">
        <v>136</v>
      </c>
      <c r="I129" s="15" t="s">
        <v>139</v>
      </c>
      <c r="J129" s="15" t="s">
        <v>141</v>
      </c>
      <c r="M129" s="15">
        <v>2.077</v>
      </c>
      <c r="N129" s="15">
        <v>1.524</v>
      </c>
      <c r="O129" s="15">
        <v>1.9E-2</v>
      </c>
      <c r="P129" s="15">
        <v>1.79</v>
      </c>
      <c r="Q129" s="15">
        <v>1.026</v>
      </c>
      <c r="R129" s="15">
        <v>2.7480000000000002</v>
      </c>
      <c r="S129" s="15">
        <v>10.37</v>
      </c>
      <c r="U129" s="15">
        <v>8.6690000000000005</v>
      </c>
      <c r="V129" s="15">
        <v>6490</v>
      </c>
    </row>
    <row r="130" spans="2:22" x14ac:dyDescent="0.25">
      <c r="B130" s="15" t="s">
        <v>136</v>
      </c>
      <c r="C130" s="15" t="s">
        <v>207</v>
      </c>
      <c r="D130" s="15" t="s">
        <v>250</v>
      </c>
      <c r="E130" s="15">
        <v>2022</v>
      </c>
      <c r="F130" s="15" t="s">
        <v>162</v>
      </c>
      <c r="G130" s="15" t="s">
        <v>133</v>
      </c>
      <c r="H130" s="15" t="s">
        <v>136</v>
      </c>
      <c r="I130" s="15" t="s">
        <v>139</v>
      </c>
      <c r="J130" s="15" t="s">
        <v>141</v>
      </c>
      <c r="M130" s="15">
        <v>1.6379999999999999</v>
      </c>
      <c r="N130" s="15">
        <v>1.258</v>
      </c>
      <c r="O130" s="15">
        <v>1.6E-2</v>
      </c>
      <c r="P130" s="15">
        <v>1.3759999999999999</v>
      </c>
      <c r="Q130" s="15">
        <v>0.749</v>
      </c>
      <c r="R130" s="15">
        <v>2.1880000000000002</v>
      </c>
      <c r="S130" s="15">
        <v>11.257999999999999</v>
      </c>
      <c r="U130" s="15">
        <v>9.2129999999999992</v>
      </c>
      <c r="V130" s="15">
        <v>6180</v>
      </c>
    </row>
    <row r="131" spans="2:22" x14ac:dyDescent="0.25">
      <c r="B131" s="15" t="s">
        <v>136</v>
      </c>
      <c r="C131" s="15" t="s">
        <v>207</v>
      </c>
      <c r="D131" s="15" t="s">
        <v>250</v>
      </c>
      <c r="E131" s="15">
        <v>2023</v>
      </c>
      <c r="F131" s="15" t="s">
        <v>162</v>
      </c>
      <c r="G131" s="15" t="s">
        <v>133</v>
      </c>
      <c r="H131" s="15" t="s">
        <v>136</v>
      </c>
      <c r="I131" s="15" t="s">
        <v>139</v>
      </c>
      <c r="J131" s="15" t="s">
        <v>141</v>
      </c>
      <c r="M131" s="15">
        <v>1.5880000000000001</v>
      </c>
      <c r="N131" s="15">
        <v>1.26</v>
      </c>
      <c r="O131" s="15">
        <v>1.6E-2</v>
      </c>
      <c r="P131" s="15">
        <v>1.3220000000000001</v>
      </c>
      <c r="Q131" s="15">
        <v>0.68300000000000005</v>
      </c>
      <c r="R131" s="15">
        <v>2.1459999999999999</v>
      </c>
      <c r="S131" s="15">
        <v>11.055</v>
      </c>
      <c r="U131" s="15">
        <v>9.49</v>
      </c>
      <c r="V131" s="15">
        <v>6100</v>
      </c>
    </row>
    <row r="132" spans="2:22" x14ac:dyDescent="0.25">
      <c r="B132" s="15" t="s">
        <v>136</v>
      </c>
      <c r="C132" s="15" t="s">
        <v>207</v>
      </c>
      <c r="D132" s="15" t="s">
        <v>251</v>
      </c>
      <c r="E132" s="15">
        <v>2021</v>
      </c>
      <c r="F132" s="15" t="s">
        <v>162</v>
      </c>
      <c r="G132" s="15" t="s">
        <v>133</v>
      </c>
      <c r="H132" s="15" t="s">
        <v>136</v>
      </c>
      <c r="I132" s="15" t="s">
        <v>139</v>
      </c>
      <c r="J132" s="15" t="s">
        <v>141</v>
      </c>
      <c r="M132" s="15">
        <v>1.8260000000000001</v>
      </c>
      <c r="N132" s="15">
        <v>1.482</v>
      </c>
      <c r="O132" s="15">
        <v>1.7999999999999999E-2</v>
      </c>
      <c r="P132" s="15">
        <v>1.5009999999999999</v>
      </c>
      <c r="Q132" s="15">
        <v>0.76500000000000001</v>
      </c>
      <c r="R132" s="15">
        <v>2.4609999999999999</v>
      </c>
      <c r="S132" s="15">
        <v>10.37</v>
      </c>
      <c r="U132" s="15">
        <v>8.6690000000000005</v>
      </c>
      <c r="V132" s="15">
        <v>6490</v>
      </c>
    </row>
    <row r="133" spans="2:22" x14ac:dyDescent="0.25">
      <c r="B133" s="15" t="s">
        <v>136</v>
      </c>
      <c r="C133" s="15" t="s">
        <v>207</v>
      </c>
      <c r="D133" s="15" t="s">
        <v>251</v>
      </c>
      <c r="E133" s="15">
        <v>2022</v>
      </c>
      <c r="F133" s="15" t="s">
        <v>162</v>
      </c>
      <c r="G133" s="15" t="s">
        <v>133</v>
      </c>
      <c r="H133" s="15" t="s">
        <v>136</v>
      </c>
      <c r="I133" s="15" t="s">
        <v>139</v>
      </c>
      <c r="J133" s="15" t="s">
        <v>141</v>
      </c>
      <c r="M133" s="15">
        <v>1.427</v>
      </c>
      <c r="N133" s="15">
        <v>1.234</v>
      </c>
      <c r="O133" s="15">
        <v>1.6E-2</v>
      </c>
      <c r="P133" s="15">
        <v>1.149</v>
      </c>
      <c r="Q133" s="15">
        <v>0.54600000000000004</v>
      </c>
      <c r="R133" s="15">
        <v>1.9530000000000001</v>
      </c>
      <c r="S133" s="15">
        <v>11.259</v>
      </c>
      <c r="U133" s="15">
        <v>9.2110000000000003</v>
      </c>
      <c r="V133" s="15">
        <v>6180</v>
      </c>
    </row>
    <row r="134" spans="2:22" x14ac:dyDescent="0.25">
      <c r="B134" s="15" t="s">
        <v>136</v>
      </c>
      <c r="C134" s="15" t="s">
        <v>207</v>
      </c>
      <c r="D134" s="15" t="s">
        <v>251</v>
      </c>
      <c r="E134" s="15">
        <v>2023</v>
      </c>
      <c r="F134" s="15" t="s">
        <v>162</v>
      </c>
      <c r="G134" s="15" t="s">
        <v>133</v>
      </c>
      <c r="H134" s="15" t="s">
        <v>136</v>
      </c>
      <c r="I134" s="15" t="s">
        <v>139</v>
      </c>
      <c r="J134" s="15" t="s">
        <v>141</v>
      </c>
      <c r="M134" s="15">
        <v>1.373</v>
      </c>
      <c r="N134" s="15">
        <v>1.2110000000000001</v>
      </c>
      <c r="O134" s="15">
        <v>1.6E-2</v>
      </c>
      <c r="P134" s="15">
        <v>1.0900000000000001</v>
      </c>
      <c r="Q134" s="15">
        <v>0.48399999999999999</v>
      </c>
      <c r="R134" s="15">
        <v>1.909</v>
      </c>
      <c r="S134" s="15">
        <v>11.055</v>
      </c>
      <c r="U134" s="15">
        <v>9.49</v>
      </c>
      <c r="V134" s="15">
        <v>6100</v>
      </c>
    </row>
    <row r="135" spans="2:22" x14ac:dyDescent="0.25">
      <c r="B135" s="15" t="s">
        <v>136</v>
      </c>
      <c r="C135" s="15" t="s">
        <v>207</v>
      </c>
      <c r="D135" s="15" t="s">
        <v>252</v>
      </c>
      <c r="E135" s="15">
        <v>2021</v>
      </c>
      <c r="F135" s="15" t="s">
        <v>162</v>
      </c>
      <c r="G135" s="15" t="s">
        <v>133</v>
      </c>
      <c r="H135" s="15" t="s">
        <v>136</v>
      </c>
      <c r="I135" s="15" t="s">
        <v>139</v>
      </c>
      <c r="J135" s="15" t="s">
        <v>141</v>
      </c>
      <c r="M135" s="15">
        <v>1.5269999999999999</v>
      </c>
      <c r="N135" s="15">
        <v>1.3919999999999999</v>
      </c>
      <c r="O135" s="15">
        <v>1.7000000000000001E-2</v>
      </c>
      <c r="P135" s="15">
        <v>1.196</v>
      </c>
      <c r="Q135" s="15">
        <v>0.50700000000000001</v>
      </c>
      <c r="R135" s="15">
        <v>2.1389999999999998</v>
      </c>
      <c r="S135" s="15">
        <v>9.8539999999999992</v>
      </c>
      <c r="U135" s="15">
        <v>0.41899999999999998</v>
      </c>
      <c r="V135" s="15">
        <v>6500</v>
      </c>
    </row>
    <row r="136" spans="2:22" x14ac:dyDescent="0.25">
      <c r="B136" s="15" t="s">
        <v>136</v>
      </c>
      <c r="C136" s="15" t="s">
        <v>207</v>
      </c>
      <c r="D136" s="15" t="s">
        <v>252</v>
      </c>
      <c r="E136" s="15">
        <v>2022</v>
      </c>
      <c r="F136" s="15" t="s">
        <v>162</v>
      </c>
      <c r="G136" s="15" t="s">
        <v>133</v>
      </c>
      <c r="H136" s="15" t="s">
        <v>136</v>
      </c>
      <c r="I136" s="15" t="s">
        <v>139</v>
      </c>
      <c r="J136" s="15" t="s">
        <v>141</v>
      </c>
      <c r="M136" s="15">
        <v>1.1890000000000001</v>
      </c>
      <c r="N136" s="15">
        <v>1.157</v>
      </c>
      <c r="O136" s="15">
        <v>1.4999999999999999E-2</v>
      </c>
      <c r="P136" s="15">
        <v>0.877</v>
      </c>
      <c r="Q136" s="15">
        <v>0.35099999999999998</v>
      </c>
      <c r="R136" s="15">
        <v>1.657</v>
      </c>
      <c r="S136" s="15">
        <v>10.666</v>
      </c>
      <c r="U136" s="15">
        <v>0.45700000000000002</v>
      </c>
      <c r="V136" s="15">
        <v>6180</v>
      </c>
    </row>
    <row r="137" spans="2:22" x14ac:dyDescent="0.25">
      <c r="B137" s="15" t="s">
        <v>136</v>
      </c>
      <c r="C137" s="15" t="s">
        <v>207</v>
      </c>
      <c r="D137" s="15" t="s">
        <v>252</v>
      </c>
      <c r="E137" s="15">
        <v>2023</v>
      </c>
      <c r="F137" s="15" t="s">
        <v>162</v>
      </c>
      <c r="G137" s="15" t="s">
        <v>133</v>
      </c>
      <c r="H137" s="15" t="s">
        <v>136</v>
      </c>
      <c r="I137" s="15" t="s">
        <v>139</v>
      </c>
      <c r="J137" s="15" t="s">
        <v>141</v>
      </c>
      <c r="M137" s="15">
        <v>1.129</v>
      </c>
      <c r="N137" s="15">
        <v>1.113</v>
      </c>
      <c r="O137" s="15">
        <v>1.4E-2</v>
      </c>
      <c r="P137" s="15">
        <v>0.82399999999999995</v>
      </c>
      <c r="Q137" s="15">
        <v>0.312</v>
      </c>
      <c r="R137" s="15">
        <v>1.5920000000000001</v>
      </c>
      <c r="S137" s="15">
        <v>10.56</v>
      </c>
      <c r="U137" s="15">
        <v>0.46700000000000003</v>
      </c>
      <c r="V137" s="15">
        <v>6100</v>
      </c>
    </row>
    <row r="138" spans="2:22" x14ac:dyDescent="0.25">
      <c r="B138" s="15" t="s">
        <v>136</v>
      </c>
      <c r="C138" s="15" t="s">
        <v>207</v>
      </c>
      <c r="D138" s="15" t="s">
        <v>253</v>
      </c>
      <c r="E138" s="15">
        <v>2021</v>
      </c>
      <c r="F138" s="15" t="s">
        <v>162</v>
      </c>
      <c r="G138" s="15" t="s">
        <v>133</v>
      </c>
      <c r="H138" s="15" t="s">
        <v>136</v>
      </c>
      <c r="I138" s="15" t="s">
        <v>139</v>
      </c>
      <c r="J138" s="15" t="s">
        <v>141</v>
      </c>
      <c r="M138" s="15">
        <v>1.1579999999999999</v>
      </c>
      <c r="N138" s="15">
        <v>1.246</v>
      </c>
      <c r="O138" s="15">
        <v>1.4999999999999999E-2</v>
      </c>
      <c r="P138" s="15">
        <v>0.76900000000000002</v>
      </c>
      <c r="Q138" s="15">
        <v>0.26500000000000001</v>
      </c>
      <c r="R138" s="15">
        <v>1.6559999999999999</v>
      </c>
      <c r="S138" s="15">
        <v>9.8539999999999992</v>
      </c>
      <c r="U138" s="15">
        <v>0.41799999999999998</v>
      </c>
      <c r="V138" s="15">
        <v>6490</v>
      </c>
    </row>
    <row r="139" spans="2:22" x14ac:dyDescent="0.25">
      <c r="B139" s="15" t="s">
        <v>136</v>
      </c>
      <c r="C139" s="15" t="s">
        <v>207</v>
      </c>
      <c r="D139" s="15" t="s">
        <v>253</v>
      </c>
      <c r="E139" s="15">
        <v>2022</v>
      </c>
      <c r="F139" s="15" t="s">
        <v>162</v>
      </c>
      <c r="G139" s="15" t="s">
        <v>133</v>
      </c>
      <c r="H139" s="15" t="s">
        <v>136</v>
      </c>
      <c r="I139" s="15" t="s">
        <v>139</v>
      </c>
      <c r="J139" s="15" t="s">
        <v>141</v>
      </c>
      <c r="M139" s="15">
        <v>0.89</v>
      </c>
      <c r="N139" s="15">
        <v>1.0189999999999999</v>
      </c>
      <c r="O139" s="15">
        <v>1.2999999999999999E-2</v>
      </c>
      <c r="P139" s="15">
        <v>0.55700000000000005</v>
      </c>
      <c r="Q139" s="15">
        <v>0.189</v>
      </c>
      <c r="R139" s="15">
        <v>1.2350000000000001</v>
      </c>
      <c r="S139" s="15">
        <v>10.666</v>
      </c>
      <c r="U139" s="15">
        <v>0.45700000000000002</v>
      </c>
      <c r="V139" s="15">
        <v>6170</v>
      </c>
    </row>
    <row r="140" spans="2:22" x14ac:dyDescent="0.25">
      <c r="B140" s="15" t="s">
        <v>136</v>
      </c>
      <c r="C140" s="15" t="s">
        <v>207</v>
      </c>
      <c r="D140" s="15" t="s">
        <v>253</v>
      </c>
      <c r="E140" s="15">
        <v>2023</v>
      </c>
      <c r="F140" s="15" t="s">
        <v>162</v>
      </c>
      <c r="G140" s="15" t="s">
        <v>133</v>
      </c>
      <c r="H140" s="15" t="s">
        <v>136</v>
      </c>
      <c r="I140" s="15" t="s">
        <v>139</v>
      </c>
      <c r="J140" s="15" t="s">
        <v>141</v>
      </c>
      <c r="M140" s="15">
        <v>0.84399999999999997</v>
      </c>
      <c r="N140" s="15">
        <v>0.98899999999999999</v>
      </c>
      <c r="O140" s="15">
        <v>1.2999999999999999E-2</v>
      </c>
      <c r="P140" s="15">
        <v>0.51400000000000001</v>
      </c>
      <c r="Q140" s="15">
        <v>0.16500000000000001</v>
      </c>
      <c r="R140" s="15">
        <v>1.1559999999999999</v>
      </c>
      <c r="S140" s="15">
        <v>10.56</v>
      </c>
      <c r="U140" s="15">
        <v>0.46700000000000003</v>
      </c>
      <c r="V140" s="15">
        <v>6100</v>
      </c>
    </row>
    <row r="141" spans="2:22" x14ac:dyDescent="0.25">
      <c r="B141" s="15" t="s">
        <v>136</v>
      </c>
      <c r="C141" s="15" t="s">
        <v>207</v>
      </c>
      <c r="D141" s="15" t="s">
        <v>254</v>
      </c>
      <c r="E141" s="15">
        <v>2021</v>
      </c>
      <c r="F141" s="15" t="s">
        <v>162</v>
      </c>
      <c r="G141" s="15" t="s">
        <v>133</v>
      </c>
      <c r="H141" s="15" t="s">
        <v>136</v>
      </c>
      <c r="I141" s="15" t="s">
        <v>139</v>
      </c>
      <c r="J141" s="15" t="s">
        <v>141</v>
      </c>
      <c r="M141" s="15">
        <v>0.81</v>
      </c>
      <c r="N141" s="15">
        <v>1.014</v>
      </c>
      <c r="O141" s="15">
        <v>1.2999999999999999E-2</v>
      </c>
      <c r="P141" s="15">
        <v>0.432</v>
      </c>
      <c r="Q141" s="15">
        <v>0.13400000000000001</v>
      </c>
      <c r="R141" s="15">
        <v>1.139</v>
      </c>
      <c r="S141" s="15">
        <v>9.4540000000000006</v>
      </c>
      <c r="U141" s="15">
        <v>0</v>
      </c>
      <c r="V141" s="15">
        <v>6490</v>
      </c>
    </row>
    <row r="142" spans="2:22" x14ac:dyDescent="0.25">
      <c r="B142" s="15" t="s">
        <v>136</v>
      </c>
      <c r="C142" s="15" t="s">
        <v>207</v>
      </c>
      <c r="D142" s="15" t="s">
        <v>254</v>
      </c>
      <c r="E142" s="15">
        <v>2022</v>
      </c>
      <c r="F142" s="15" t="s">
        <v>162</v>
      </c>
      <c r="G142" s="15" t="s">
        <v>133</v>
      </c>
      <c r="H142" s="15" t="s">
        <v>136</v>
      </c>
      <c r="I142" s="15" t="s">
        <v>139</v>
      </c>
      <c r="J142" s="15" t="s">
        <v>141</v>
      </c>
      <c r="M142" s="15">
        <v>0.628</v>
      </c>
      <c r="N142" s="15">
        <v>0.82899999999999996</v>
      </c>
      <c r="O142" s="15">
        <v>1.0999999999999999E-2</v>
      </c>
      <c r="P142" s="15">
        <v>0.31</v>
      </c>
      <c r="Q142" s="15">
        <v>9.9000000000000005E-2</v>
      </c>
      <c r="R142" s="15">
        <v>0.84099999999999997</v>
      </c>
      <c r="S142" s="15">
        <v>10.215999999999999</v>
      </c>
      <c r="U142" s="15">
        <v>0</v>
      </c>
      <c r="V142" s="15">
        <v>6170</v>
      </c>
    </row>
    <row r="143" spans="2:22" x14ac:dyDescent="0.25">
      <c r="B143" s="15" t="s">
        <v>136</v>
      </c>
      <c r="C143" s="15" t="s">
        <v>207</v>
      </c>
      <c r="D143" s="15" t="s">
        <v>254</v>
      </c>
      <c r="E143" s="15">
        <v>2023</v>
      </c>
      <c r="F143" s="15" t="s">
        <v>162</v>
      </c>
      <c r="G143" s="15" t="s">
        <v>133</v>
      </c>
      <c r="H143" s="15" t="s">
        <v>136</v>
      </c>
      <c r="I143" s="15" t="s">
        <v>139</v>
      </c>
      <c r="J143" s="15" t="s">
        <v>141</v>
      </c>
      <c r="M143" s="15">
        <v>0.60699999999999998</v>
      </c>
      <c r="N143" s="15">
        <v>0.79500000000000004</v>
      </c>
      <c r="O143" s="15">
        <v>0.01</v>
      </c>
      <c r="P143" s="15">
        <v>0.30599999999999999</v>
      </c>
      <c r="Q143" s="15">
        <v>9.2999999999999999E-2</v>
      </c>
      <c r="R143" s="15">
        <v>0.83299999999999996</v>
      </c>
      <c r="S143" s="15">
        <v>10.175000000000001</v>
      </c>
      <c r="U143" s="15">
        <v>0</v>
      </c>
      <c r="V143" s="15">
        <v>6100</v>
      </c>
    </row>
    <row r="144" spans="2:22" x14ac:dyDescent="0.25">
      <c r="B144" s="15" t="s">
        <v>136</v>
      </c>
      <c r="C144" s="15" t="s">
        <v>207</v>
      </c>
      <c r="D144" s="15" t="s">
        <v>255</v>
      </c>
      <c r="E144" s="15">
        <v>2021</v>
      </c>
      <c r="F144" s="15" t="s">
        <v>162</v>
      </c>
      <c r="G144" s="15" t="s">
        <v>133</v>
      </c>
      <c r="H144" s="15" t="s">
        <v>136</v>
      </c>
      <c r="I144" s="15" t="s">
        <v>139</v>
      </c>
      <c r="J144" s="15" t="s">
        <v>141</v>
      </c>
      <c r="M144" s="15">
        <v>0.57599999999999996</v>
      </c>
      <c r="N144" s="15">
        <v>0.82399999999999995</v>
      </c>
      <c r="O144" s="15">
        <v>0.01</v>
      </c>
      <c r="P144" s="15">
        <v>0.247</v>
      </c>
      <c r="Q144" s="15">
        <v>7.0999999999999994E-2</v>
      </c>
      <c r="R144" s="15">
        <v>0.75800000000000001</v>
      </c>
      <c r="S144" s="15">
        <v>9.4529999999999994</v>
      </c>
      <c r="U144" s="15">
        <v>0</v>
      </c>
      <c r="V144" s="15">
        <v>6480</v>
      </c>
    </row>
    <row r="145" spans="2:22" x14ac:dyDescent="0.25">
      <c r="B145" s="15" t="s">
        <v>136</v>
      </c>
      <c r="C145" s="15" t="s">
        <v>207</v>
      </c>
      <c r="D145" s="15" t="s">
        <v>255</v>
      </c>
      <c r="E145" s="15">
        <v>2022</v>
      </c>
      <c r="F145" s="15" t="s">
        <v>162</v>
      </c>
      <c r="G145" s="15" t="s">
        <v>133</v>
      </c>
      <c r="H145" s="15" t="s">
        <v>136</v>
      </c>
      <c r="I145" s="15" t="s">
        <v>139</v>
      </c>
      <c r="J145" s="15" t="s">
        <v>141</v>
      </c>
      <c r="M145" s="15">
        <v>0.45900000000000002</v>
      </c>
      <c r="N145" s="15">
        <v>0.68</v>
      </c>
      <c r="O145" s="15">
        <v>8.9999999999999993E-3</v>
      </c>
      <c r="P145" s="15">
        <v>0.192</v>
      </c>
      <c r="Q145" s="15">
        <v>5.7000000000000002E-2</v>
      </c>
      <c r="R145" s="15">
        <v>0.58199999999999996</v>
      </c>
      <c r="S145" s="15">
        <v>10.215999999999999</v>
      </c>
      <c r="U145" s="15">
        <v>0</v>
      </c>
      <c r="V145" s="15">
        <v>6170</v>
      </c>
    </row>
    <row r="146" spans="2:22" x14ac:dyDescent="0.25">
      <c r="B146" s="15" t="s">
        <v>136</v>
      </c>
      <c r="C146" s="15" t="s">
        <v>207</v>
      </c>
      <c r="D146" s="15" t="s">
        <v>255</v>
      </c>
      <c r="E146" s="15">
        <v>2023</v>
      </c>
      <c r="F146" s="15" t="s">
        <v>162</v>
      </c>
      <c r="G146" s="15" t="s">
        <v>133</v>
      </c>
      <c r="H146" s="15" t="s">
        <v>136</v>
      </c>
      <c r="I146" s="15" t="s">
        <v>139</v>
      </c>
      <c r="J146" s="15" t="s">
        <v>141</v>
      </c>
      <c r="M146" s="15">
        <v>0.45100000000000001</v>
      </c>
      <c r="N146" s="15">
        <v>0.65500000000000003</v>
      </c>
      <c r="O146" s="15">
        <v>8.0000000000000002E-3</v>
      </c>
      <c r="P146" s="15">
        <v>0.19500000000000001</v>
      </c>
      <c r="Q146" s="15">
        <v>5.6000000000000001E-2</v>
      </c>
      <c r="R146" s="15">
        <v>0.58099999999999996</v>
      </c>
      <c r="S146" s="15">
        <v>10.175000000000001</v>
      </c>
      <c r="U146" s="15">
        <v>0</v>
      </c>
      <c r="V146" s="15">
        <v>6100</v>
      </c>
    </row>
  </sheetData>
  <mergeCells count="1">
    <mergeCell ref="B1:V1"/>
  </mergeCells>
  <pageMargins left="0.7" right="0.7" top="0.75" bottom="0.75"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dimension ref="A1:V242"/>
  <sheetViews>
    <sheetView zoomScale="85" zoomScaleNormal="85" workbookViewId="0">
      <selection activeCell="B1" sqref="B1:V1"/>
    </sheetView>
  </sheetViews>
  <sheetFormatPr defaultColWidth="16" defaultRowHeight="15" x14ac:dyDescent="0.25"/>
  <cols>
    <col min="1" max="1" width="22.7109375" style="18" customWidth="1"/>
    <col min="2" max="2" width="19.42578125" style="15" customWidth="1"/>
    <col min="3" max="3" width="17.5703125" style="15" customWidth="1"/>
    <col min="4" max="4" width="16" style="15"/>
    <col min="5" max="5" width="17.5703125" style="15" customWidth="1"/>
    <col min="6" max="6" width="17.28515625" style="15" customWidth="1"/>
    <col min="7" max="7" width="28.140625" style="15" customWidth="1"/>
    <col min="8" max="8" width="27.140625" style="15" customWidth="1"/>
    <col min="9" max="9" width="24.5703125" style="15" customWidth="1"/>
    <col min="10" max="10" width="16" style="15"/>
    <col min="11" max="11" width="24.5703125" style="15" customWidth="1"/>
    <col min="12" max="13" width="16" style="15"/>
    <col min="14" max="14" width="17.7109375" style="15" customWidth="1"/>
    <col min="15" max="15" width="18.85546875" style="15" customWidth="1"/>
    <col min="16" max="16" width="18" style="15" customWidth="1"/>
    <col min="17" max="17" width="16" style="15"/>
    <col min="18" max="18" width="19" style="15" customWidth="1"/>
    <col min="19" max="19" width="16" style="15"/>
    <col min="20" max="20" width="18.7109375" style="15" customWidth="1"/>
    <col min="21" max="21" width="16" style="15"/>
    <col min="22" max="22" width="18.42578125" style="15" customWidth="1"/>
    <col min="23" max="16384" width="16" style="15"/>
  </cols>
  <sheetData>
    <row r="1" spans="1:22" ht="38.25" customHeight="1" x14ac:dyDescent="0.25">
      <c r="A1" s="37" t="str">
        <f>HYPERLINK("#Contents!A1","Return to table of contents")</f>
        <v>Return to table of contents</v>
      </c>
      <c r="B1" s="47" t="s">
        <v>380</v>
      </c>
      <c r="C1" s="47"/>
      <c r="D1" s="47"/>
      <c r="E1" s="47"/>
      <c r="F1" s="47"/>
      <c r="G1" s="47"/>
      <c r="H1" s="47"/>
      <c r="I1" s="47"/>
      <c r="J1" s="47"/>
      <c r="K1" s="47"/>
      <c r="L1" s="47"/>
      <c r="M1" s="47"/>
      <c r="N1" s="47"/>
      <c r="O1" s="47"/>
      <c r="P1" s="47"/>
      <c r="Q1" s="47"/>
      <c r="R1" s="47"/>
      <c r="S1" s="47"/>
      <c r="T1" s="47"/>
      <c r="U1" s="47"/>
      <c r="V1" s="48"/>
    </row>
    <row r="2" spans="1:22" ht="30" x14ac:dyDescent="0.25">
      <c r="A2" s="19"/>
      <c r="B2" s="5" t="s">
        <v>120</v>
      </c>
      <c r="C2" s="5" t="s">
        <v>123</v>
      </c>
      <c r="D2" s="5" t="s">
        <v>126</v>
      </c>
      <c r="E2" s="5" t="s">
        <v>127</v>
      </c>
      <c r="F2" s="5" t="s">
        <v>128</v>
      </c>
      <c r="G2" s="5" t="s">
        <v>131</v>
      </c>
      <c r="H2" s="5" t="s">
        <v>134</v>
      </c>
      <c r="I2" s="5" t="s">
        <v>137</v>
      </c>
      <c r="J2" s="5" t="s">
        <v>140</v>
      </c>
      <c r="K2" s="5" t="s">
        <v>142</v>
      </c>
      <c r="L2" s="5" t="s">
        <v>145</v>
      </c>
      <c r="M2" s="5" t="s">
        <v>147</v>
      </c>
      <c r="N2" s="5" t="s">
        <v>149</v>
      </c>
      <c r="O2" s="5" t="s">
        <v>150</v>
      </c>
      <c r="P2" s="5" t="s">
        <v>151</v>
      </c>
      <c r="Q2" s="5" t="s">
        <v>152</v>
      </c>
      <c r="R2" s="5" t="s">
        <v>153</v>
      </c>
      <c r="S2" s="5" t="s">
        <v>154</v>
      </c>
      <c r="T2" s="5" t="s">
        <v>155</v>
      </c>
      <c r="U2" s="5" t="s">
        <v>156</v>
      </c>
      <c r="V2" s="5" t="s">
        <v>158</v>
      </c>
    </row>
    <row r="3" spans="1:22" x14ac:dyDescent="0.25">
      <c r="A3" s="19"/>
      <c r="B3" s="15" t="s">
        <v>136</v>
      </c>
      <c r="C3" s="15" t="s">
        <v>207</v>
      </c>
      <c r="D3" s="15" t="s">
        <v>208</v>
      </c>
      <c r="E3" s="15">
        <v>2022</v>
      </c>
      <c r="F3" s="15" t="s">
        <v>162</v>
      </c>
      <c r="G3" s="15" t="s">
        <v>133</v>
      </c>
      <c r="H3" s="15" t="s">
        <v>136</v>
      </c>
      <c r="I3" s="15" t="s">
        <v>139</v>
      </c>
      <c r="J3" s="15" t="s">
        <v>141</v>
      </c>
      <c r="K3" s="15" t="s">
        <v>271</v>
      </c>
      <c r="L3" s="15">
        <v>1</v>
      </c>
      <c r="M3" s="15">
        <v>0.38600000000000001</v>
      </c>
      <c r="N3" s="15">
        <v>0.54100000000000004</v>
      </c>
      <c r="O3" s="15">
        <v>1.4999999999999999E-2</v>
      </c>
      <c r="P3" s="15">
        <v>0.16800000000000001</v>
      </c>
      <c r="Q3" s="15">
        <v>4.7E-2</v>
      </c>
      <c r="R3" s="15">
        <v>0.5</v>
      </c>
      <c r="S3" s="15">
        <v>9.718</v>
      </c>
      <c r="U3" s="15">
        <v>0</v>
      </c>
      <c r="V3" s="15">
        <v>1240</v>
      </c>
    </row>
    <row r="4" spans="1:22" x14ac:dyDescent="0.25">
      <c r="B4" s="15" t="s">
        <v>136</v>
      </c>
      <c r="C4" s="15" t="s">
        <v>207</v>
      </c>
      <c r="D4" s="15" t="s">
        <v>208</v>
      </c>
      <c r="E4" s="15">
        <v>2022</v>
      </c>
      <c r="F4" s="15" t="s">
        <v>162</v>
      </c>
      <c r="G4" s="15" t="s">
        <v>133</v>
      </c>
      <c r="H4" s="15" t="s">
        <v>136</v>
      </c>
      <c r="I4" s="15" t="s">
        <v>139</v>
      </c>
      <c r="J4" s="15" t="s">
        <v>141</v>
      </c>
      <c r="K4" s="15" t="s">
        <v>271</v>
      </c>
      <c r="L4" s="15">
        <v>2</v>
      </c>
      <c r="M4" s="15">
        <v>0.35699999999999998</v>
      </c>
      <c r="N4" s="15">
        <v>0.55300000000000005</v>
      </c>
      <c r="O4" s="15">
        <v>1.4999999999999999E-2</v>
      </c>
      <c r="P4" s="15">
        <v>0.15</v>
      </c>
      <c r="Q4" s="15">
        <v>3.9E-2</v>
      </c>
      <c r="R4" s="15">
        <v>0.442</v>
      </c>
      <c r="S4" s="15">
        <v>9.9220000000000006</v>
      </c>
      <c r="U4" s="15">
        <v>0</v>
      </c>
      <c r="V4" s="15">
        <v>1360</v>
      </c>
    </row>
    <row r="5" spans="1:22" x14ac:dyDescent="0.25">
      <c r="B5" s="15" t="s">
        <v>136</v>
      </c>
      <c r="C5" s="15" t="s">
        <v>207</v>
      </c>
      <c r="D5" s="15" t="s">
        <v>208</v>
      </c>
      <c r="E5" s="15">
        <v>2022</v>
      </c>
      <c r="F5" s="15" t="s">
        <v>162</v>
      </c>
      <c r="G5" s="15" t="s">
        <v>133</v>
      </c>
      <c r="H5" s="15" t="s">
        <v>136</v>
      </c>
      <c r="I5" s="15" t="s">
        <v>139</v>
      </c>
      <c r="J5" s="15" t="s">
        <v>141</v>
      </c>
      <c r="K5" s="15" t="s">
        <v>271</v>
      </c>
      <c r="L5" s="15">
        <v>3</v>
      </c>
      <c r="M5" s="15">
        <v>0.36799999999999999</v>
      </c>
      <c r="N5" s="15">
        <v>0.65200000000000002</v>
      </c>
      <c r="O5" s="15">
        <v>1.9E-2</v>
      </c>
      <c r="P5" s="15">
        <v>0.128</v>
      </c>
      <c r="Q5" s="15">
        <v>2.9000000000000001E-2</v>
      </c>
      <c r="R5" s="15">
        <v>0.40799999999999997</v>
      </c>
      <c r="S5" s="15">
        <v>9.9390000000000001</v>
      </c>
      <c r="U5" s="15">
        <v>0</v>
      </c>
      <c r="V5" s="15">
        <v>1140</v>
      </c>
    </row>
    <row r="6" spans="1:22" x14ac:dyDescent="0.25">
      <c r="B6" s="15" t="s">
        <v>136</v>
      </c>
      <c r="C6" s="15" t="s">
        <v>207</v>
      </c>
      <c r="D6" s="15" t="s">
        <v>208</v>
      </c>
      <c r="E6" s="15">
        <v>2022</v>
      </c>
      <c r="F6" s="15" t="s">
        <v>162</v>
      </c>
      <c r="G6" s="15" t="s">
        <v>133</v>
      </c>
      <c r="H6" s="15" t="s">
        <v>136</v>
      </c>
      <c r="I6" s="15" t="s">
        <v>139</v>
      </c>
      <c r="J6" s="15" t="s">
        <v>141</v>
      </c>
      <c r="K6" s="15" t="s">
        <v>271</v>
      </c>
      <c r="L6" s="15">
        <v>4</v>
      </c>
      <c r="M6" s="15">
        <v>0.33900000000000002</v>
      </c>
      <c r="N6" s="15">
        <v>0.61299999999999999</v>
      </c>
      <c r="O6" s="15">
        <v>1.7999999999999999E-2</v>
      </c>
      <c r="P6" s="15">
        <v>0.11600000000000001</v>
      </c>
      <c r="Q6" s="15">
        <v>3.4000000000000002E-2</v>
      </c>
      <c r="R6" s="15">
        <v>0.36499999999999999</v>
      </c>
      <c r="S6" s="15">
        <v>9.9730000000000008</v>
      </c>
      <c r="U6" s="15">
        <v>0</v>
      </c>
      <c r="V6" s="15">
        <v>1140</v>
      </c>
    </row>
    <row r="7" spans="1:22" x14ac:dyDescent="0.25">
      <c r="B7" s="15" t="s">
        <v>136</v>
      </c>
      <c r="C7" s="15" t="s">
        <v>207</v>
      </c>
      <c r="D7" s="15" t="s">
        <v>208</v>
      </c>
      <c r="E7" s="15">
        <v>2022</v>
      </c>
      <c r="F7" s="15" t="s">
        <v>162</v>
      </c>
      <c r="G7" s="15" t="s">
        <v>133</v>
      </c>
      <c r="H7" s="15" t="s">
        <v>136</v>
      </c>
      <c r="I7" s="15" t="s">
        <v>139</v>
      </c>
      <c r="J7" s="15" t="s">
        <v>141</v>
      </c>
      <c r="K7" s="15" t="s">
        <v>271</v>
      </c>
      <c r="L7" s="15">
        <v>5</v>
      </c>
      <c r="M7" s="15">
        <v>0.33500000000000002</v>
      </c>
      <c r="N7" s="15">
        <v>0.55500000000000005</v>
      </c>
      <c r="O7" s="15">
        <v>1.6E-2</v>
      </c>
      <c r="P7" s="15">
        <v>0.11899999999999999</v>
      </c>
      <c r="Q7" s="15">
        <v>2.5000000000000001E-2</v>
      </c>
      <c r="R7" s="15">
        <v>0.38200000000000001</v>
      </c>
      <c r="S7" s="15">
        <v>9.923</v>
      </c>
      <c r="U7" s="15">
        <v>0</v>
      </c>
      <c r="V7" s="15">
        <v>1280</v>
      </c>
    </row>
    <row r="8" spans="1:22" x14ac:dyDescent="0.25">
      <c r="B8" s="15" t="s">
        <v>136</v>
      </c>
      <c r="C8" s="15" t="s">
        <v>207</v>
      </c>
      <c r="D8" s="15" t="s">
        <v>209</v>
      </c>
      <c r="E8" s="15">
        <v>2022</v>
      </c>
      <c r="F8" s="15" t="s">
        <v>162</v>
      </c>
      <c r="G8" s="15" t="s">
        <v>133</v>
      </c>
      <c r="H8" s="15" t="s">
        <v>136</v>
      </c>
      <c r="I8" s="15" t="s">
        <v>139</v>
      </c>
      <c r="J8" s="15" t="s">
        <v>141</v>
      </c>
      <c r="K8" s="15" t="s">
        <v>271</v>
      </c>
      <c r="L8" s="15">
        <v>1</v>
      </c>
      <c r="M8" s="15">
        <v>0.33100000000000002</v>
      </c>
      <c r="N8" s="15">
        <v>0.51400000000000001</v>
      </c>
      <c r="O8" s="15">
        <v>1.4999999999999999E-2</v>
      </c>
      <c r="P8" s="15">
        <v>0.125</v>
      </c>
      <c r="Q8" s="15">
        <v>3.5999999999999997E-2</v>
      </c>
      <c r="R8" s="15">
        <v>0.39</v>
      </c>
      <c r="S8" s="15">
        <v>9.7080000000000002</v>
      </c>
      <c r="U8" s="15">
        <v>0</v>
      </c>
      <c r="V8" s="15">
        <v>1240</v>
      </c>
    </row>
    <row r="9" spans="1:22" x14ac:dyDescent="0.25">
      <c r="B9" s="15" t="s">
        <v>136</v>
      </c>
      <c r="C9" s="15" t="s">
        <v>207</v>
      </c>
      <c r="D9" s="15" t="s">
        <v>209</v>
      </c>
      <c r="E9" s="15">
        <v>2022</v>
      </c>
      <c r="F9" s="15" t="s">
        <v>162</v>
      </c>
      <c r="G9" s="15" t="s">
        <v>133</v>
      </c>
      <c r="H9" s="15" t="s">
        <v>136</v>
      </c>
      <c r="I9" s="15" t="s">
        <v>139</v>
      </c>
      <c r="J9" s="15" t="s">
        <v>141</v>
      </c>
      <c r="K9" s="15" t="s">
        <v>271</v>
      </c>
      <c r="L9" s="15">
        <v>2</v>
      </c>
      <c r="M9" s="15">
        <v>0.3</v>
      </c>
      <c r="N9" s="15">
        <v>0.504</v>
      </c>
      <c r="O9" s="15">
        <v>1.4E-2</v>
      </c>
      <c r="P9" s="15">
        <v>0.10299999999999999</v>
      </c>
      <c r="Q9" s="15">
        <v>2.9000000000000001E-2</v>
      </c>
      <c r="R9" s="15">
        <v>0.34</v>
      </c>
      <c r="S9" s="15">
        <v>9.9149999999999991</v>
      </c>
      <c r="U9" s="15">
        <v>0</v>
      </c>
      <c r="V9" s="15">
        <v>1360</v>
      </c>
    </row>
    <row r="10" spans="1:22" x14ac:dyDescent="0.25">
      <c r="B10" s="15" t="s">
        <v>136</v>
      </c>
      <c r="C10" s="15" t="s">
        <v>207</v>
      </c>
      <c r="D10" s="15" t="s">
        <v>209</v>
      </c>
      <c r="E10" s="15">
        <v>2022</v>
      </c>
      <c r="F10" s="15" t="s">
        <v>162</v>
      </c>
      <c r="G10" s="15" t="s">
        <v>133</v>
      </c>
      <c r="H10" s="15" t="s">
        <v>136</v>
      </c>
      <c r="I10" s="15" t="s">
        <v>139</v>
      </c>
      <c r="J10" s="15" t="s">
        <v>141</v>
      </c>
      <c r="K10" s="15" t="s">
        <v>271</v>
      </c>
      <c r="L10" s="15">
        <v>3</v>
      </c>
      <c r="M10" s="15">
        <v>0.312</v>
      </c>
      <c r="N10" s="15">
        <v>0.61099999999999999</v>
      </c>
      <c r="O10" s="15">
        <v>1.7999999999999999E-2</v>
      </c>
      <c r="P10" s="15">
        <v>9.2999999999999999E-2</v>
      </c>
      <c r="Q10" s="15">
        <v>1.7999999999999999E-2</v>
      </c>
      <c r="R10" s="15">
        <v>0.308</v>
      </c>
      <c r="S10" s="15">
        <v>9.9320000000000004</v>
      </c>
      <c r="U10" s="15">
        <v>0</v>
      </c>
      <c r="V10" s="15">
        <v>1140</v>
      </c>
    </row>
    <row r="11" spans="1:22" x14ac:dyDescent="0.25">
      <c r="B11" s="15" t="s">
        <v>136</v>
      </c>
      <c r="C11" s="15" t="s">
        <v>207</v>
      </c>
      <c r="D11" s="15" t="s">
        <v>209</v>
      </c>
      <c r="E11" s="15">
        <v>2022</v>
      </c>
      <c r="F11" s="15" t="s">
        <v>162</v>
      </c>
      <c r="G11" s="15" t="s">
        <v>133</v>
      </c>
      <c r="H11" s="15" t="s">
        <v>136</v>
      </c>
      <c r="I11" s="15" t="s">
        <v>139</v>
      </c>
      <c r="J11" s="15" t="s">
        <v>141</v>
      </c>
      <c r="K11" s="15" t="s">
        <v>271</v>
      </c>
      <c r="L11" s="15">
        <v>4</v>
      </c>
      <c r="M11" s="15">
        <v>0.26500000000000001</v>
      </c>
      <c r="N11" s="15">
        <v>0.50600000000000001</v>
      </c>
      <c r="O11" s="15">
        <v>1.4999999999999999E-2</v>
      </c>
      <c r="P11" s="15">
        <v>0.09</v>
      </c>
      <c r="Q11" s="15">
        <v>1.7000000000000001E-2</v>
      </c>
      <c r="R11" s="15">
        <v>0.25600000000000001</v>
      </c>
      <c r="S11" s="15">
        <v>9.9600000000000009</v>
      </c>
      <c r="U11" s="15">
        <v>0</v>
      </c>
      <c r="V11" s="15">
        <v>1130</v>
      </c>
    </row>
    <row r="12" spans="1:22" x14ac:dyDescent="0.25">
      <c r="B12" s="15" t="s">
        <v>136</v>
      </c>
      <c r="C12" s="15" t="s">
        <v>207</v>
      </c>
      <c r="D12" s="15" t="s">
        <v>209</v>
      </c>
      <c r="E12" s="15">
        <v>2022</v>
      </c>
      <c r="F12" s="15" t="s">
        <v>162</v>
      </c>
      <c r="G12" s="15" t="s">
        <v>133</v>
      </c>
      <c r="H12" s="15" t="s">
        <v>136</v>
      </c>
      <c r="I12" s="15" t="s">
        <v>139</v>
      </c>
      <c r="J12" s="15" t="s">
        <v>141</v>
      </c>
      <c r="K12" s="15" t="s">
        <v>271</v>
      </c>
      <c r="L12" s="15">
        <v>5</v>
      </c>
      <c r="M12" s="15">
        <v>0.28199999999999997</v>
      </c>
      <c r="N12" s="15">
        <v>0.51300000000000001</v>
      </c>
      <c r="O12" s="15">
        <v>1.4E-2</v>
      </c>
      <c r="P12" s="15">
        <v>8.5999999999999993E-2</v>
      </c>
      <c r="Q12" s="15">
        <v>1.6E-2</v>
      </c>
      <c r="R12" s="15">
        <v>0.27900000000000003</v>
      </c>
      <c r="S12" s="15">
        <v>9.9149999999999991</v>
      </c>
      <c r="U12" s="15">
        <v>0</v>
      </c>
      <c r="V12" s="15">
        <v>1280</v>
      </c>
    </row>
    <row r="13" spans="1:22" x14ac:dyDescent="0.25">
      <c r="B13" s="15" t="s">
        <v>136</v>
      </c>
      <c r="C13" s="15" t="s">
        <v>207</v>
      </c>
      <c r="D13" s="15" t="s">
        <v>210</v>
      </c>
      <c r="E13" s="15">
        <v>2022</v>
      </c>
      <c r="F13" s="15" t="s">
        <v>162</v>
      </c>
      <c r="G13" s="15" t="s">
        <v>133</v>
      </c>
      <c r="H13" s="15" t="s">
        <v>136</v>
      </c>
      <c r="I13" s="15" t="s">
        <v>139</v>
      </c>
      <c r="J13" s="15" t="s">
        <v>141</v>
      </c>
      <c r="K13" s="15" t="s">
        <v>271</v>
      </c>
      <c r="L13" s="15">
        <v>1</v>
      </c>
      <c r="M13" s="15">
        <v>0.30299999999999999</v>
      </c>
      <c r="N13" s="15">
        <v>0.48699999999999999</v>
      </c>
      <c r="O13" s="15">
        <v>1.4E-2</v>
      </c>
      <c r="P13" s="15">
        <v>0.11</v>
      </c>
      <c r="Q13" s="15">
        <v>2.5999999999999999E-2</v>
      </c>
      <c r="R13" s="15">
        <v>0.33500000000000002</v>
      </c>
      <c r="S13" s="15">
        <v>9.4499999999999993</v>
      </c>
      <c r="U13" s="15">
        <v>0</v>
      </c>
      <c r="V13" s="15">
        <v>1230</v>
      </c>
    </row>
    <row r="14" spans="1:22" x14ac:dyDescent="0.25">
      <c r="B14" s="15" t="s">
        <v>136</v>
      </c>
      <c r="C14" s="15" t="s">
        <v>207</v>
      </c>
      <c r="D14" s="15" t="s">
        <v>210</v>
      </c>
      <c r="E14" s="15">
        <v>2022</v>
      </c>
      <c r="F14" s="15" t="s">
        <v>162</v>
      </c>
      <c r="G14" s="15" t="s">
        <v>133</v>
      </c>
      <c r="H14" s="15" t="s">
        <v>136</v>
      </c>
      <c r="I14" s="15" t="s">
        <v>139</v>
      </c>
      <c r="J14" s="15" t="s">
        <v>141</v>
      </c>
      <c r="K14" s="15" t="s">
        <v>271</v>
      </c>
      <c r="L14" s="15">
        <v>2</v>
      </c>
      <c r="M14" s="15">
        <v>0.27100000000000002</v>
      </c>
      <c r="N14" s="15">
        <v>0.50900000000000001</v>
      </c>
      <c r="O14" s="15">
        <v>1.4E-2</v>
      </c>
      <c r="P14" s="15">
        <v>8.3000000000000004E-2</v>
      </c>
      <c r="Q14" s="15">
        <v>0.02</v>
      </c>
      <c r="R14" s="15">
        <v>0.27100000000000002</v>
      </c>
      <c r="S14" s="15">
        <v>9.641</v>
      </c>
      <c r="U14" s="15">
        <v>0</v>
      </c>
      <c r="V14" s="15">
        <v>1350</v>
      </c>
    </row>
    <row r="15" spans="1:22" x14ac:dyDescent="0.25">
      <c r="B15" s="15" t="s">
        <v>136</v>
      </c>
      <c r="C15" s="15" t="s">
        <v>207</v>
      </c>
      <c r="D15" s="15" t="s">
        <v>210</v>
      </c>
      <c r="E15" s="15">
        <v>2022</v>
      </c>
      <c r="F15" s="15" t="s">
        <v>162</v>
      </c>
      <c r="G15" s="15" t="s">
        <v>133</v>
      </c>
      <c r="H15" s="15" t="s">
        <v>136</v>
      </c>
      <c r="I15" s="15" t="s">
        <v>139</v>
      </c>
      <c r="J15" s="15" t="s">
        <v>141</v>
      </c>
      <c r="K15" s="15" t="s">
        <v>271</v>
      </c>
      <c r="L15" s="15">
        <v>3</v>
      </c>
      <c r="M15" s="15">
        <v>0.27900000000000003</v>
      </c>
      <c r="N15" s="15">
        <v>0.56999999999999995</v>
      </c>
      <c r="O15" s="15">
        <v>1.7000000000000001E-2</v>
      </c>
      <c r="P15" s="15">
        <v>8.1000000000000003E-2</v>
      </c>
      <c r="Q15" s="15">
        <v>1.2E-2</v>
      </c>
      <c r="R15" s="15">
        <v>0.26</v>
      </c>
      <c r="S15" s="15">
        <v>9.66</v>
      </c>
      <c r="U15" s="15">
        <v>0</v>
      </c>
      <c r="V15" s="15">
        <v>1130</v>
      </c>
    </row>
    <row r="16" spans="1:22" x14ac:dyDescent="0.25">
      <c r="B16" s="15" t="s">
        <v>136</v>
      </c>
      <c r="C16" s="15" t="s">
        <v>207</v>
      </c>
      <c r="D16" s="15" t="s">
        <v>210</v>
      </c>
      <c r="E16" s="15">
        <v>2022</v>
      </c>
      <c r="F16" s="15" t="s">
        <v>162</v>
      </c>
      <c r="G16" s="15" t="s">
        <v>133</v>
      </c>
      <c r="H16" s="15" t="s">
        <v>136</v>
      </c>
      <c r="I16" s="15" t="s">
        <v>139</v>
      </c>
      <c r="J16" s="15" t="s">
        <v>141</v>
      </c>
      <c r="K16" s="15" t="s">
        <v>271</v>
      </c>
      <c r="L16" s="15">
        <v>4</v>
      </c>
      <c r="M16" s="15">
        <v>0.23899999999999999</v>
      </c>
      <c r="N16" s="15">
        <v>0.47299999999999998</v>
      </c>
      <c r="O16" s="15">
        <v>1.4E-2</v>
      </c>
      <c r="P16" s="15">
        <v>7.3999999999999996E-2</v>
      </c>
      <c r="Q16" s="15">
        <v>0.01</v>
      </c>
      <c r="R16" s="15">
        <v>0.224</v>
      </c>
      <c r="S16" s="15">
        <v>9.6880000000000006</v>
      </c>
      <c r="U16" s="15">
        <v>0</v>
      </c>
      <c r="V16" s="15">
        <v>1130</v>
      </c>
    </row>
    <row r="17" spans="2:22" x14ac:dyDescent="0.25">
      <c r="B17" s="15" t="s">
        <v>136</v>
      </c>
      <c r="C17" s="15" t="s">
        <v>207</v>
      </c>
      <c r="D17" s="15" t="s">
        <v>210</v>
      </c>
      <c r="E17" s="15">
        <v>2022</v>
      </c>
      <c r="F17" s="15" t="s">
        <v>162</v>
      </c>
      <c r="G17" s="15" t="s">
        <v>133</v>
      </c>
      <c r="H17" s="15" t="s">
        <v>136</v>
      </c>
      <c r="I17" s="15" t="s">
        <v>139</v>
      </c>
      <c r="J17" s="15" t="s">
        <v>141</v>
      </c>
      <c r="K17" s="15" t="s">
        <v>271</v>
      </c>
      <c r="L17" s="15">
        <v>5</v>
      </c>
      <c r="M17" s="15">
        <v>0.25900000000000001</v>
      </c>
      <c r="N17" s="15">
        <v>0.49099999999999999</v>
      </c>
      <c r="O17" s="15">
        <v>1.4E-2</v>
      </c>
      <c r="P17" s="15">
        <v>7.5999999999999998E-2</v>
      </c>
      <c r="Q17" s="15">
        <v>1.0999999999999999E-2</v>
      </c>
      <c r="R17" s="15">
        <v>0.24199999999999999</v>
      </c>
      <c r="S17" s="15">
        <v>9.6319999999999997</v>
      </c>
      <c r="U17" s="15">
        <v>0</v>
      </c>
      <c r="V17" s="15">
        <v>1270</v>
      </c>
    </row>
    <row r="18" spans="2:22" x14ac:dyDescent="0.25">
      <c r="B18" s="15" t="s">
        <v>136</v>
      </c>
      <c r="C18" s="15" t="s">
        <v>207</v>
      </c>
      <c r="D18" s="15" t="s">
        <v>211</v>
      </c>
      <c r="E18" s="15">
        <v>2022</v>
      </c>
      <c r="F18" s="15" t="s">
        <v>162</v>
      </c>
      <c r="G18" s="15" t="s">
        <v>133</v>
      </c>
      <c r="H18" s="15" t="s">
        <v>136</v>
      </c>
      <c r="I18" s="15" t="s">
        <v>139</v>
      </c>
      <c r="J18" s="15" t="s">
        <v>141</v>
      </c>
      <c r="K18" s="15" t="s">
        <v>271</v>
      </c>
      <c r="L18" s="15">
        <v>1</v>
      </c>
      <c r="M18" s="15">
        <v>0.28000000000000003</v>
      </c>
      <c r="N18" s="15">
        <v>0.46200000000000002</v>
      </c>
      <c r="O18" s="15">
        <v>1.2999999999999999E-2</v>
      </c>
      <c r="P18" s="15">
        <v>9.5000000000000001E-2</v>
      </c>
      <c r="Q18" s="15">
        <v>1.7999999999999999E-2</v>
      </c>
      <c r="R18" s="15">
        <v>0.32</v>
      </c>
      <c r="S18" s="15">
        <v>9.4589999999999996</v>
      </c>
      <c r="U18" s="15">
        <v>0</v>
      </c>
      <c r="V18" s="15">
        <v>1240</v>
      </c>
    </row>
    <row r="19" spans="2:22" x14ac:dyDescent="0.25">
      <c r="B19" s="15" t="s">
        <v>136</v>
      </c>
      <c r="C19" s="15" t="s">
        <v>207</v>
      </c>
      <c r="D19" s="15" t="s">
        <v>211</v>
      </c>
      <c r="E19" s="15">
        <v>2022</v>
      </c>
      <c r="F19" s="15" t="s">
        <v>162</v>
      </c>
      <c r="G19" s="15" t="s">
        <v>133</v>
      </c>
      <c r="H19" s="15" t="s">
        <v>136</v>
      </c>
      <c r="I19" s="15" t="s">
        <v>139</v>
      </c>
      <c r="J19" s="15" t="s">
        <v>141</v>
      </c>
      <c r="K19" s="15" t="s">
        <v>271</v>
      </c>
      <c r="L19" s="15">
        <v>2</v>
      </c>
      <c r="M19" s="15">
        <v>0.26</v>
      </c>
      <c r="N19" s="15">
        <v>0.49399999999999999</v>
      </c>
      <c r="O19" s="15">
        <v>1.2999999999999999E-2</v>
      </c>
      <c r="P19" s="15">
        <v>7.6999999999999999E-2</v>
      </c>
      <c r="Q19" s="15">
        <v>1.4999999999999999E-2</v>
      </c>
      <c r="R19" s="15">
        <v>0.25800000000000001</v>
      </c>
      <c r="S19" s="15">
        <v>9.6419999999999995</v>
      </c>
      <c r="U19" s="15">
        <v>0</v>
      </c>
      <c r="V19" s="15">
        <v>1370</v>
      </c>
    </row>
    <row r="20" spans="2:22" x14ac:dyDescent="0.25">
      <c r="B20" s="15" t="s">
        <v>136</v>
      </c>
      <c r="C20" s="15" t="s">
        <v>207</v>
      </c>
      <c r="D20" s="15" t="s">
        <v>211</v>
      </c>
      <c r="E20" s="15">
        <v>2022</v>
      </c>
      <c r="F20" s="15" t="s">
        <v>162</v>
      </c>
      <c r="G20" s="15" t="s">
        <v>133</v>
      </c>
      <c r="H20" s="15" t="s">
        <v>136</v>
      </c>
      <c r="I20" s="15" t="s">
        <v>139</v>
      </c>
      <c r="J20" s="15" t="s">
        <v>141</v>
      </c>
      <c r="K20" s="15" t="s">
        <v>271</v>
      </c>
      <c r="L20" s="15">
        <v>3</v>
      </c>
      <c r="M20" s="15">
        <v>0.26600000000000001</v>
      </c>
      <c r="N20" s="15">
        <v>0.56699999999999995</v>
      </c>
      <c r="O20" s="15">
        <v>1.7000000000000001E-2</v>
      </c>
      <c r="P20" s="15">
        <v>7.1999999999999995E-2</v>
      </c>
      <c r="Q20" s="15">
        <v>8.9999999999999993E-3</v>
      </c>
      <c r="R20" s="15">
        <v>0.23799999999999999</v>
      </c>
      <c r="S20" s="15">
        <v>9.67</v>
      </c>
      <c r="U20" s="15">
        <v>0</v>
      </c>
      <c r="V20" s="15">
        <v>1150</v>
      </c>
    </row>
    <row r="21" spans="2:22" x14ac:dyDescent="0.25">
      <c r="B21" s="15" t="s">
        <v>136</v>
      </c>
      <c r="C21" s="15" t="s">
        <v>207</v>
      </c>
      <c r="D21" s="15" t="s">
        <v>211</v>
      </c>
      <c r="E21" s="15">
        <v>2022</v>
      </c>
      <c r="F21" s="15" t="s">
        <v>162</v>
      </c>
      <c r="G21" s="15" t="s">
        <v>133</v>
      </c>
      <c r="H21" s="15" t="s">
        <v>136</v>
      </c>
      <c r="I21" s="15" t="s">
        <v>139</v>
      </c>
      <c r="J21" s="15" t="s">
        <v>141</v>
      </c>
      <c r="K21" s="15" t="s">
        <v>271</v>
      </c>
      <c r="L21" s="15">
        <v>4</v>
      </c>
      <c r="M21" s="15">
        <v>0.23400000000000001</v>
      </c>
      <c r="N21" s="15">
        <v>0.47499999999999998</v>
      </c>
      <c r="O21" s="15">
        <v>1.4E-2</v>
      </c>
      <c r="P21" s="15">
        <v>6.4000000000000001E-2</v>
      </c>
      <c r="Q21" s="15">
        <v>7.0000000000000001E-3</v>
      </c>
      <c r="R21" s="15">
        <v>0.20599999999999999</v>
      </c>
      <c r="S21" s="15">
        <v>9.6989999999999998</v>
      </c>
      <c r="U21" s="15">
        <v>0</v>
      </c>
      <c r="V21" s="15">
        <v>1140</v>
      </c>
    </row>
    <row r="22" spans="2:22" x14ac:dyDescent="0.25">
      <c r="B22" s="15" t="s">
        <v>136</v>
      </c>
      <c r="C22" s="15" t="s">
        <v>207</v>
      </c>
      <c r="D22" s="15" t="s">
        <v>211</v>
      </c>
      <c r="E22" s="15">
        <v>2022</v>
      </c>
      <c r="F22" s="15" t="s">
        <v>162</v>
      </c>
      <c r="G22" s="15" t="s">
        <v>133</v>
      </c>
      <c r="H22" s="15" t="s">
        <v>136</v>
      </c>
      <c r="I22" s="15" t="s">
        <v>139</v>
      </c>
      <c r="J22" s="15" t="s">
        <v>141</v>
      </c>
      <c r="K22" s="15" t="s">
        <v>271</v>
      </c>
      <c r="L22" s="15">
        <v>5</v>
      </c>
      <c r="M22" s="15">
        <v>0.25700000000000001</v>
      </c>
      <c r="N22" s="15">
        <v>0.51800000000000002</v>
      </c>
      <c r="O22" s="15">
        <v>1.4E-2</v>
      </c>
      <c r="P22" s="15">
        <v>7.1999999999999995E-2</v>
      </c>
      <c r="Q22" s="15">
        <v>8.9999999999999993E-3</v>
      </c>
      <c r="R22" s="15">
        <v>0.24</v>
      </c>
      <c r="S22" s="15">
        <v>9.6340000000000003</v>
      </c>
      <c r="U22" s="15">
        <v>0</v>
      </c>
      <c r="V22" s="15">
        <v>1290</v>
      </c>
    </row>
    <row r="23" spans="2:22" x14ac:dyDescent="0.25">
      <c r="B23" s="15" t="s">
        <v>136</v>
      </c>
      <c r="C23" s="15" t="s">
        <v>207</v>
      </c>
      <c r="D23" s="15" t="s">
        <v>212</v>
      </c>
      <c r="E23" s="15">
        <v>2022</v>
      </c>
      <c r="F23" s="15" t="s">
        <v>162</v>
      </c>
      <c r="G23" s="15" t="s">
        <v>133</v>
      </c>
      <c r="H23" s="15" t="s">
        <v>136</v>
      </c>
      <c r="I23" s="15" t="s">
        <v>139</v>
      </c>
      <c r="J23" s="15" t="s">
        <v>141</v>
      </c>
      <c r="K23" s="15" t="s">
        <v>271</v>
      </c>
      <c r="L23" s="15">
        <v>1</v>
      </c>
      <c r="M23" s="15">
        <v>0.27</v>
      </c>
      <c r="N23" s="15">
        <v>0.46</v>
      </c>
      <c r="O23" s="15">
        <v>1.2999999999999999E-2</v>
      </c>
      <c r="P23" s="15">
        <v>8.6999999999999994E-2</v>
      </c>
      <c r="Q23" s="15">
        <v>1.7000000000000001E-2</v>
      </c>
      <c r="R23" s="15">
        <v>0.30199999999999999</v>
      </c>
      <c r="S23" s="15">
        <v>9.2089999999999996</v>
      </c>
      <c r="U23" s="15">
        <v>0</v>
      </c>
      <c r="V23" s="15">
        <v>1240</v>
      </c>
    </row>
    <row r="24" spans="2:22" x14ac:dyDescent="0.25">
      <c r="B24" s="15" t="s">
        <v>136</v>
      </c>
      <c r="C24" s="15" t="s">
        <v>207</v>
      </c>
      <c r="D24" s="15" t="s">
        <v>212</v>
      </c>
      <c r="E24" s="15">
        <v>2022</v>
      </c>
      <c r="F24" s="15" t="s">
        <v>162</v>
      </c>
      <c r="G24" s="15" t="s">
        <v>133</v>
      </c>
      <c r="H24" s="15" t="s">
        <v>136</v>
      </c>
      <c r="I24" s="15" t="s">
        <v>139</v>
      </c>
      <c r="J24" s="15" t="s">
        <v>141</v>
      </c>
      <c r="K24" s="15" t="s">
        <v>271</v>
      </c>
      <c r="L24" s="15">
        <v>2</v>
      </c>
      <c r="M24" s="15">
        <v>0.249</v>
      </c>
      <c r="N24" s="15">
        <v>0.46300000000000002</v>
      </c>
      <c r="O24" s="15">
        <v>1.2E-2</v>
      </c>
      <c r="P24" s="15">
        <v>7.0999999999999994E-2</v>
      </c>
      <c r="Q24" s="15">
        <v>1.2E-2</v>
      </c>
      <c r="R24" s="15">
        <v>0.248</v>
      </c>
      <c r="S24" s="15">
        <v>9.3789999999999996</v>
      </c>
      <c r="U24" s="15">
        <v>0</v>
      </c>
      <c r="V24" s="15">
        <v>1370</v>
      </c>
    </row>
    <row r="25" spans="2:22" x14ac:dyDescent="0.25">
      <c r="B25" s="15" t="s">
        <v>136</v>
      </c>
      <c r="C25" s="15" t="s">
        <v>207</v>
      </c>
      <c r="D25" s="15" t="s">
        <v>212</v>
      </c>
      <c r="E25" s="15">
        <v>2022</v>
      </c>
      <c r="F25" s="15" t="s">
        <v>162</v>
      </c>
      <c r="G25" s="15" t="s">
        <v>133</v>
      </c>
      <c r="H25" s="15" t="s">
        <v>136</v>
      </c>
      <c r="I25" s="15" t="s">
        <v>139</v>
      </c>
      <c r="J25" s="15" t="s">
        <v>141</v>
      </c>
      <c r="K25" s="15" t="s">
        <v>271</v>
      </c>
      <c r="L25" s="15">
        <v>3</v>
      </c>
      <c r="M25" s="15">
        <v>0.26200000000000001</v>
      </c>
      <c r="N25" s="15">
        <v>0.56899999999999995</v>
      </c>
      <c r="O25" s="15">
        <v>1.7000000000000001E-2</v>
      </c>
      <c r="P25" s="15">
        <v>6.8000000000000005E-2</v>
      </c>
      <c r="Q25" s="15">
        <v>7.0000000000000001E-3</v>
      </c>
      <c r="R25" s="15">
        <v>0.23799999999999999</v>
      </c>
      <c r="S25" s="15">
        <v>9.4139999999999997</v>
      </c>
      <c r="U25" s="15">
        <v>0</v>
      </c>
      <c r="V25" s="15">
        <v>1150</v>
      </c>
    </row>
    <row r="26" spans="2:22" x14ac:dyDescent="0.25">
      <c r="B26" s="15" t="s">
        <v>136</v>
      </c>
      <c r="C26" s="15" t="s">
        <v>207</v>
      </c>
      <c r="D26" s="15" t="s">
        <v>212</v>
      </c>
      <c r="E26" s="15">
        <v>2022</v>
      </c>
      <c r="F26" s="15" t="s">
        <v>162</v>
      </c>
      <c r="G26" s="15" t="s">
        <v>133</v>
      </c>
      <c r="H26" s="15" t="s">
        <v>136</v>
      </c>
      <c r="I26" s="15" t="s">
        <v>139</v>
      </c>
      <c r="J26" s="15" t="s">
        <v>141</v>
      </c>
      <c r="K26" s="15" t="s">
        <v>271</v>
      </c>
      <c r="L26" s="15">
        <v>4</v>
      </c>
      <c r="M26" s="15">
        <v>0.22700000000000001</v>
      </c>
      <c r="N26" s="15">
        <v>0.45700000000000002</v>
      </c>
      <c r="O26" s="15">
        <v>1.4E-2</v>
      </c>
      <c r="P26" s="15">
        <v>0.06</v>
      </c>
      <c r="Q26" s="15">
        <v>6.0000000000000001E-3</v>
      </c>
      <c r="R26" s="15">
        <v>0.20399999999999999</v>
      </c>
      <c r="S26" s="15">
        <v>9.4429999999999996</v>
      </c>
      <c r="U26" s="15">
        <v>0</v>
      </c>
      <c r="V26" s="15">
        <v>1140</v>
      </c>
    </row>
    <row r="27" spans="2:22" x14ac:dyDescent="0.25">
      <c r="B27" s="15" t="s">
        <v>136</v>
      </c>
      <c r="C27" s="15" t="s">
        <v>207</v>
      </c>
      <c r="D27" s="15" t="s">
        <v>212</v>
      </c>
      <c r="E27" s="15">
        <v>2022</v>
      </c>
      <c r="F27" s="15" t="s">
        <v>162</v>
      </c>
      <c r="G27" s="15" t="s">
        <v>133</v>
      </c>
      <c r="H27" s="15" t="s">
        <v>136</v>
      </c>
      <c r="I27" s="15" t="s">
        <v>139</v>
      </c>
      <c r="J27" s="15" t="s">
        <v>141</v>
      </c>
      <c r="K27" s="15" t="s">
        <v>271</v>
      </c>
      <c r="L27" s="15">
        <v>5</v>
      </c>
      <c r="M27" s="15">
        <v>0.25900000000000001</v>
      </c>
      <c r="N27" s="15">
        <v>0.50600000000000001</v>
      </c>
      <c r="O27" s="15">
        <v>1.4E-2</v>
      </c>
      <c r="P27" s="15">
        <v>6.9000000000000006E-2</v>
      </c>
      <c r="Q27" s="15">
        <v>7.0000000000000001E-3</v>
      </c>
      <c r="R27" s="15">
        <v>0.24099999999999999</v>
      </c>
      <c r="S27" s="15">
        <v>9.3640000000000008</v>
      </c>
      <c r="U27" s="15">
        <v>0</v>
      </c>
      <c r="V27" s="15">
        <v>1290</v>
      </c>
    </row>
    <row r="28" spans="2:22" x14ac:dyDescent="0.25">
      <c r="B28" s="15" t="s">
        <v>136</v>
      </c>
      <c r="C28" s="15" t="s">
        <v>207</v>
      </c>
      <c r="D28" s="15" t="s">
        <v>213</v>
      </c>
      <c r="E28" s="15">
        <v>2022</v>
      </c>
      <c r="F28" s="15" t="s">
        <v>162</v>
      </c>
      <c r="G28" s="15" t="s">
        <v>133</v>
      </c>
      <c r="H28" s="15" t="s">
        <v>136</v>
      </c>
      <c r="I28" s="15" t="s">
        <v>139</v>
      </c>
      <c r="J28" s="15" t="s">
        <v>141</v>
      </c>
      <c r="K28" s="15" t="s">
        <v>271</v>
      </c>
      <c r="L28" s="15">
        <v>1</v>
      </c>
      <c r="M28" s="15">
        <v>0.26600000000000001</v>
      </c>
      <c r="N28" s="15">
        <v>0.46899999999999997</v>
      </c>
      <c r="O28" s="15">
        <v>1.2999999999999999E-2</v>
      </c>
      <c r="P28" s="15">
        <v>8.4000000000000005E-2</v>
      </c>
      <c r="Q28" s="15">
        <v>1.4E-2</v>
      </c>
      <c r="R28" s="15">
        <v>0.28399999999999997</v>
      </c>
      <c r="S28" s="15">
        <v>9.2100000000000009</v>
      </c>
      <c r="U28" s="15">
        <v>0</v>
      </c>
      <c r="V28" s="15">
        <v>1240</v>
      </c>
    </row>
    <row r="29" spans="2:22" x14ac:dyDescent="0.25">
      <c r="B29" s="15" t="s">
        <v>136</v>
      </c>
      <c r="C29" s="15" t="s">
        <v>207</v>
      </c>
      <c r="D29" s="15" t="s">
        <v>213</v>
      </c>
      <c r="E29" s="15">
        <v>2022</v>
      </c>
      <c r="F29" s="15" t="s">
        <v>162</v>
      </c>
      <c r="G29" s="15" t="s">
        <v>133</v>
      </c>
      <c r="H29" s="15" t="s">
        <v>136</v>
      </c>
      <c r="I29" s="15" t="s">
        <v>139</v>
      </c>
      <c r="J29" s="15" t="s">
        <v>141</v>
      </c>
      <c r="K29" s="15" t="s">
        <v>271</v>
      </c>
      <c r="L29" s="15">
        <v>2</v>
      </c>
      <c r="M29" s="15">
        <v>0.24099999999999999</v>
      </c>
      <c r="N29" s="15">
        <v>0.45200000000000001</v>
      </c>
      <c r="O29" s="15">
        <v>1.2E-2</v>
      </c>
      <c r="P29" s="15">
        <v>7.0999999999999994E-2</v>
      </c>
      <c r="Q29" s="15">
        <v>8.9999999999999993E-3</v>
      </c>
      <c r="R29" s="15">
        <v>0.245</v>
      </c>
      <c r="S29" s="15">
        <v>9.3789999999999996</v>
      </c>
      <c r="U29" s="15">
        <v>0</v>
      </c>
      <c r="V29" s="15">
        <v>1370</v>
      </c>
    </row>
    <row r="30" spans="2:22" x14ac:dyDescent="0.25">
      <c r="B30" s="15" t="s">
        <v>136</v>
      </c>
      <c r="C30" s="15" t="s">
        <v>207</v>
      </c>
      <c r="D30" s="15" t="s">
        <v>213</v>
      </c>
      <c r="E30" s="15">
        <v>2022</v>
      </c>
      <c r="F30" s="15" t="s">
        <v>162</v>
      </c>
      <c r="G30" s="15" t="s">
        <v>133</v>
      </c>
      <c r="H30" s="15" t="s">
        <v>136</v>
      </c>
      <c r="I30" s="15" t="s">
        <v>139</v>
      </c>
      <c r="J30" s="15" t="s">
        <v>141</v>
      </c>
      <c r="K30" s="15" t="s">
        <v>271</v>
      </c>
      <c r="L30" s="15">
        <v>3</v>
      </c>
      <c r="M30" s="15">
        <v>0.27</v>
      </c>
      <c r="N30" s="15">
        <v>0.59199999999999997</v>
      </c>
      <c r="O30" s="15">
        <v>1.7000000000000001E-2</v>
      </c>
      <c r="P30" s="15">
        <v>6.9000000000000006E-2</v>
      </c>
      <c r="Q30" s="15">
        <v>8.0000000000000002E-3</v>
      </c>
      <c r="R30" s="15">
        <v>0.248</v>
      </c>
      <c r="S30" s="15">
        <v>9.4149999999999991</v>
      </c>
      <c r="U30" s="15">
        <v>0</v>
      </c>
      <c r="V30" s="15">
        <v>1150</v>
      </c>
    </row>
    <row r="31" spans="2:22" x14ac:dyDescent="0.25">
      <c r="B31" s="15" t="s">
        <v>136</v>
      </c>
      <c r="C31" s="15" t="s">
        <v>207</v>
      </c>
      <c r="D31" s="15" t="s">
        <v>213</v>
      </c>
      <c r="E31" s="15">
        <v>2022</v>
      </c>
      <c r="F31" s="15" t="s">
        <v>162</v>
      </c>
      <c r="G31" s="15" t="s">
        <v>133</v>
      </c>
      <c r="H31" s="15" t="s">
        <v>136</v>
      </c>
      <c r="I31" s="15" t="s">
        <v>139</v>
      </c>
      <c r="J31" s="15" t="s">
        <v>141</v>
      </c>
      <c r="K31" s="15" t="s">
        <v>271</v>
      </c>
      <c r="L31" s="15">
        <v>4</v>
      </c>
      <c r="M31" s="15">
        <v>0.23300000000000001</v>
      </c>
      <c r="N31" s="15">
        <v>0.46500000000000002</v>
      </c>
      <c r="O31" s="15">
        <v>1.4E-2</v>
      </c>
      <c r="P31" s="15">
        <v>6.2E-2</v>
      </c>
      <c r="Q31" s="15">
        <v>5.0000000000000001E-3</v>
      </c>
      <c r="R31" s="15">
        <v>0.21099999999999999</v>
      </c>
      <c r="S31" s="15">
        <v>9.4440000000000008</v>
      </c>
      <c r="U31" s="15">
        <v>0</v>
      </c>
      <c r="V31" s="15">
        <v>1140</v>
      </c>
    </row>
    <row r="32" spans="2:22" x14ac:dyDescent="0.25">
      <c r="B32" s="15" t="s">
        <v>136</v>
      </c>
      <c r="C32" s="15" t="s">
        <v>207</v>
      </c>
      <c r="D32" s="15" t="s">
        <v>213</v>
      </c>
      <c r="E32" s="15">
        <v>2022</v>
      </c>
      <c r="F32" s="15" t="s">
        <v>162</v>
      </c>
      <c r="G32" s="15" t="s">
        <v>133</v>
      </c>
      <c r="H32" s="15" t="s">
        <v>136</v>
      </c>
      <c r="I32" s="15" t="s">
        <v>139</v>
      </c>
      <c r="J32" s="15" t="s">
        <v>141</v>
      </c>
      <c r="K32" s="15" t="s">
        <v>271</v>
      </c>
      <c r="L32" s="15">
        <v>5</v>
      </c>
      <c r="M32" s="15">
        <v>0.26400000000000001</v>
      </c>
      <c r="N32" s="15">
        <v>0.499</v>
      </c>
      <c r="O32" s="15">
        <v>1.4E-2</v>
      </c>
      <c r="P32" s="15">
        <v>7.2999999999999995E-2</v>
      </c>
      <c r="Q32" s="15">
        <v>8.0000000000000002E-3</v>
      </c>
      <c r="R32" s="15">
        <v>0.25</v>
      </c>
      <c r="S32" s="15">
        <v>9.3640000000000008</v>
      </c>
      <c r="U32" s="15">
        <v>0</v>
      </c>
      <c r="V32" s="15">
        <v>1290</v>
      </c>
    </row>
    <row r="33" spans="2:22" x14ac:dyDescent="0.25">
      <c r="B33" s="15" t="s">
        <v>136</v>
      </c>
      <c r="C33" s="15" t="s">
        <v>207</v>
      </c>
      <c r="D33" s="15" t="s">
        <v>214</v>
      </c>
      <c r="E33" s="15">
        <v>2022</v>
      </c>
      <c r="F33" s="15" t="s">
        <v>162</v>
      </c>
      <c r="G33" s="15" t="s">
        <v>133</v>
      </c>
      <c r="H33" s="15" t="s">
        <v>136</v>
      </c>
      <c r="I33" s="15" t="s">
        <v>139</v>
      </c>
      <c r="J33" s="15" t="s">
        <v>141</v>
      </c>
      <c r="K33" s="15" t="s">
        <v>271</v>
      </c>
      <c r="L33" s="15">
        <v>1</v>
      </c>
      <c r="M33" s="15">
        <v>0.26800000000000002</v>
      </c>
      <c r="N33" s="15">
        <v>0.47</v>
      </c>
      <c r="O33" s="15">
        <v>1.2999999999999999E-2</v>
      </c>
      <c r="P33" s="15">
        <v>8.2000000000000003E-2</v>
      </c>
      <c r="Q33" s="15">
        <v>1.2999999999999999E-2</v>
      </c>
      <c r="R33" s="15">
        <v>0.28399999999999997</v>
      </c>
      <c r="S33" s="15">
        <v>8.9930000000000003</v>
      </c>
      <c r="U33" s="15">
        <v>0</v>
      </c>
      <c r="V33" s="15">
        <v>1240</v>
      </c>
    </row>
    <row r="34" spans="2:22" x14ac:dyDescent="0.25">
      <c r="B34" s="15" t="s">
        <v>136</v>
      </c>
      <c r="C34" s="15" t="s">
        <v>207</v>
      </c>
      <c r="D34" s="15" t="s">
        <v>214</v>
      </c>
      <c r="E34" s="15">
        <v>2022</v>
      </c>
      <c r="F34" s="15" t="s">
        <v>162</v>
      </c>
      <c r="G34" s="15" t="s">
        <v>133</v>
      </c>
      <c r="H34" s="15" t="s">
        <v>136</v>
      </c>
      <c r="I34" s="15" t="s">
        <v>139</v>
      </c>
      <c r="J34" s="15" t="s">
        <v>141</v>
      </c>
      <c r="K34" s="15" t="s">
        <v>271</v>
      </c>
      <c r="L34" s="15">
        <v>2</v>
      </c>
      <c r="M34" s="15">
        <v>0.252</v>
      </c>
      <c r="N34" s="15">
        <v>0.50900000000000001</v>
      </c>
      <c r="O34" s="15">
        <v>1.4E-2</v>
      </c>
      <c r="P34" s="15">
        <v>6.8000000000000005E-2</v>
      </c>
      <c r="Q34" s="15">
        <v>1.0999999999999999E-2</v>
      </c>
      <c r="R34" s="15">
        <v>0.23899999999999999</v>
      </c>
      <c r="S34" s="15">
        <v>9.1549999999999994</v>
      </c>
      <c r="U34" s="15">
        <v>0</v>
      </c>
      <c r="V34" s="15">
        <v>1370</v>
      </c>
    </row>
    <row r="35" spans="2:22" x14ac:dyDescent="0.25">
      <c r="B35" s="15" t="s">
        <v>136</v>
      </c>
      <c r="C35" s="15" t="s">
        <v>207</v>
      </c>
      <c r="D35" s="15" t="s">
        <v>214</v>
      </c>
      <c r="E35" s="15">
        <v>2022</v>
      </c>
      <c r="F35" s="15" t="s">
        <v>162</v>
      </c>
      <c r="G35" s="15" t="s">
        <v>133</v>
      </c>
      <c r="H35" s="15" t="s">
        <v>136</v>
      </c>
      <c r="I35" s="15" t="s">
        <v>139</v>
      </c>
      <c r="J35" s="15" t="s">
        <v>141</v>
      </c>
      <c r="K35" s="15" t="s">
        <v>271</v>
      </c>
      <c r="L35" s="15">
        <v>3</v>
      </c>
      <c r="M35" s="15">
        <v>0.28100000000000003</v>
      </c>
      <c r="N35" s="15">
        <v>0.60199999999999998</v>
      </c>
      <c r="O35" s="15">
        <v>1.7999999999999999E-2</v>
      </c>
      <c r="P35" s="15">
        <v>7.0000000000000007E-2</v>
      </c>
      <c r="Q35" s="15">
        <v>5.0000000000000001E-3</v>
      </c>
      <c r="R35" s="15">
        <v>0.26</v>
      </c>
      <c r="S35" s="15">
        <v>9.1940000000000008</v>
      </c>
      <c r="U35" s="15">
        <v>0</v>
      </c>
      <c r="V35" s="15">
        <v>1150</v>
      </c>
    </row>
    <row r="36" spans="2:22" x14ac:dyDescent="0.25">
      <c r="B36" s="15" t="s">
        <v>136</v>
      </c>
      <c r="C36" s="15" t="s">
        <v>207</v>
      </c>
      <c r="D36" s="15" t="s">
        <v>214</v>
      </c>
      <c r="E36" s="15">
        <v>2022</v>
      </c>
      <c r="F36" s="15" t="s">
        <v>162</v>
      </c>
      <c r="G36" s="15" t="s">
        <v>133</v>
      </c>
      <c r="H36" s="15" t="s">
        <v>136</v>
      </c>
      <c r="I36" s="15" t="s">
        <v>139</v>
      </c>
      <c r="J36" s="15" t="s">
        <v>141</v>
      </c>
      <c r="K36" s="15" t="s">
        <v>271</v>
      </c>
      <c r="L36" s="15">
        <v>4</v>
      </c>
      <c r="M36" s="15">
        <v>0.24199999999999999</v>
      </c>
      <c r="N36" s="15">
        <v>0.48499999999999999</v>
      </c>
      <c r="O36" s="15">
        <v>1.4E-2</v>
      </c>
      <c r="P36" s="15">
        <v>6.3E-2</v>
      </c>
      <c r="Q36" s="15">
        <v>6.0000000000000001E-3</v>
      </c>
      <c r="R36" s="15">
        <v>0.20899999999999999</v>
      </c>
      <c r="S36" s="15">
        <v>9.2219999999999995</v>
      </c>
      <c r="U36" s="15">
        <v>0</v>
      </c>
      <c r="V36" s="15">
        <v>1140</v>
      </c>
    </row>
    <row r="37" spans="2:22" x14ac:dyDescent="0.25">
      <c r="B37" s="15" t="s">
        <v>136</v>
      </c>
      <c r="C37" s="15" t="s">
        <v>207</v>
      </c>
      <c r="D37" s="15" t="s">
        <v>214</v>
      </c>
      <c r="E37" s="15">
        <v>2022</v>
      </c>
      <c r="F37" s="15" t="s">
        <v>162</v>
      </c>
      <c r="G37" s="15" t="s">
        <v>133</v>
      </c>
      <c r="H37" s="15" t="s">
        <v>136</v>
      </c>
      <c r="I37" s="15" t="s">
        <v>139</v>
      </c>
      <c r="J37" s="15" t="s">
        <v>141</v>
      </c>
      <c r="K37" s="15" t="s">
        <v>271</v>
      </c>
      <c r="L37" s="15">
        <v>5</v>
      </c>
      <c r="M37" s="15">
        <v>0.27600000000000002</v>
      </c>
      <c r="N37" s="15">
        <v>0.52</v>
      </c>
      <c r="O37" s="15">
        <v>1.4E-2</v>
      </c>
      <c r="P37" s="15">
        <v>7.3999999999999996E-2</v>
      </c>
      <c r="Q37" s="15">
        <v>7.0000000000000001E-3</v>
      </c>
      <c r="R37" s="15">
        <v>0.27100000000000002</v>
      </c>
      <c r="S37" s="15">
        <v>9.1310000000000002</v>
      </c>
      <c r="U37" s="15">
        <v>0</v>
      </c>
      <c r="V37" s="15">
        <v>1290</v>
      </c>
    </row>
    <row r="38" spans="2:22" x14ac:dyDescent="0.25">
      <c r="B38" s="15" t="s">
        <v>136</v>
      </c>
      <c r="C38" s="15" t="s">
        <v>207</v>
      </c>
      <c r="D38" s="15" t="s">
        <v>215</v>
      </c>
      <c r="E38" s="15">
        <v>2022</v>
      </c>
      <c r="F38" s="15" t="s">
        <v>162</v>
      </c>
      <c r="G38" s="15" t="s">
        <v>133</v>
      </c>
      <c r="H38" s="15" t="s">
        <v>136</v>
      </c>
      <c r="I38" s="15" t="s">
        <v>139</v>
      </c>
      <c r="J38" s="15" t="s">
        <v>141</v>
      </c>
      <c r="K38" s="15" t="s">
        <v>271</v>
      </c>
      <c r="L38" s="15">
        <v>1</v>
      </c>
      <c r="M38" s="15">
        <v>0.27</v>
      </c>
      <c r="N38" s="15">
        <v>0.47499999999999998</v>
      </c>
      <c r="O38" s="15">
        <v>1.2999999999999999E-2</v>
      </c>
      <c r="P38" s="15">
        <v>8.4000000000000005E-2</v>
      </c>
      <c r="Q38" s="15">
        <v>1.4E-2</v>
      </c>
      <c r="R38" s="15">
        <v>0.28999999999999998</v>
      </c>
      <c r="S38" s="15">
        <v>8.9939999999999998</v>
      </c>
      <c r="U38" s="15">
        <v>0</v>
      </c>
      <c r="V38" s="15">
        <v>1240</v>
      </c>
    </row>
    <row r="39" spans="2:22" x14ac:dyDescent="0.25">
      <c r="B39" s="15" t="s">
        <v>136</v>
      </c>
      <c r="C39" s="15" t="s">
        <v>207</v>
      </c>
      <c r="D39" s="15" t="s">
        <v>215</v>
      </c>
      <c r="E39" s="15">
        <v>2022</v>
      </c>
      <c r="F39" s="15" t="s">
        <v>162</v>
      </c>
      <c r="G39" s="15" t="s">
        <v>133</v>
      </c>
      <c r="H39" s="15" t="s">
        <v>136</v>
      </c>
      <c r="I39" s="15" t="s">
        <v>139</v>
      </c>
      <c r="J39" s="15" t="s">
        <v>141</v>
      </c>
      <c r="K39" s="15" t="s">
        <v>271</v>
      </c>
      <c r="L39" s="15">
        <v>2</v>
      </c>
      <c r="M39" s="15">
        <v>0.25900000000000001</v>
      </c>
      <c r="N39" s="15">
        <v>0.499</v>
      </c>
      <c r="O39" s="15">
        <v>1.2999999999999999E-2</v>
      </c>
      <c r="P39" s="15">
        <v>7.0999999999999994E-2</v>
      </c>
      <c r="Q39" s="15">
        <v>0.01</v>
      </c>
      <c r="R39" s="15">
        <v>0.25700000000000001</v>
      </c>
      <c r="S39" s="15">
        <v>9.1560000000000006</v>
      </c>
      <c r="U39" s="15">
        <v>0</v>
      </c>
      <c r="V39" s="15">
        <v>1370</v>
      </c>
    </row>
    <row r="40" spans="2:22" x14ac:dyDescent="0.25">
      <c r="B40" s="15" t="s">
        <v>136</v>
      </c>
      <c r="C40" s="15" t="s">
        <v>207</v>
      </c>
      <c r="D40" s="15" t="s">
        <v>215</v>
      </c>
      <c r="E40" s="15">
        <v>2022</v>
      </c>
      <c r="F40" s="15" t="s">
        <v>162</v>
      </c>
      <c r="G40" s="15" t="s">
        <v>133</v>
      </c>
      <c r="H40" s="15" t="s">
        <v>136</v>
      </c>
      <c r="I40" s="15" t="s">
        <v>139</v>
      </c>
      <c r="J40" s="15" t="s">
        <v>141</v>
      </c>
      <c r="K40" s="15" t="s">
        <v>271</v>
      </c>
      <c r="L40" s="15">
        <v>3</v>
      </c>
      <c r="M40" s="15">
        <v>0.30399999999999999</v>
      </c>
      <c r="N40" s="15">
        <v>0.68</v>
      </c>
      <c r="O40" s="15">
        <v>0.02</v>
      </c>
      <c r="P40" s="15">
        <v>7.3999999999999996E-2</v>
      </c>
      <c r="Q40" s="15">
        <v>6.0000000000000001E-3</v>
      </c>
      <c r="R40" s="15">
        <v>0.27400000000000002</v>
      </c>
      <c r="S40" s="15">
        <v>9.1940000000000008</v>
      </c>
      <c r="U40" s="15">
        <v>0</v>
      </c>
      <c r="V40" s="15">
        <v>1150</v>
      </c>
    </row>
    <row r="41" spans="2:22" x14ac:dyDescent="0.25">
      <c r="B41" s="15" t="s">
        <v>136</v>
      </c>
      <c r="C41" s="15" t="s">
        <v>207</v>
      </c>
      <c r="D41" s="15" t="s">
        <v>215</v>
      </c>
      <c r="E41" s="15">
        <v>2022</v>
      </c>
      <c r="F41" s="15" t="s">
        <v>162</v>
      </c>
      <c r="G41" s="15" t="s">
        <v>133</v>
      </c>
      <c r="H41" s="15" t="s">
        <v>136</v>
      </c>
      <c r="I41" s="15" t="s">
        <v>139</v>
      </c>
      <c r="J41" s="15" t="s">
        <v>141</v>
      </c>
      <c r="K41" s="15" t="s">
        <v>271</v>
      </c>
      <c r="L41" s="15">
        <v>4</v>
      </c>
      <c r="M41" s="15">
        <v>0.254</v>
      </c>
      <c r="N41" s="15">
        <v>0.52800000000000002</v>
      </c>
      <c r="O41" s="15">
        <v>1.6E-2</v>
      </c>
      <c r="P41" s="15">
        <v>6.4000000000000001E-2</v>
      </c>
      <c r="Q41" s="15">
        <v>5.0000000000000001E-3</v>
      </c>
      <c r="R41" s="15">
        <v>0.22800000000000001</v>
      </c>
      <c r="S41" s="15">
        <v>9.2219999999999995</v>
      </c>
      <c r="U41" s="15">
        <v>0</v>
      </c>
      <c r="V41" s="15">
        <v>1140</v>
      </c>
    </row>
    <row r="42" spans="2:22" x14ac:dyDescent="0.25">
      <c r="B42" s="15" t="s">
        <v>136</v>
      </c>
      <c r="C42" s="15" t="s">
        <v>207</v>
      </c>
      <c r="D42" s="15" t="s">
        <v>215</v>
      </c>
      <c r="E42" s="15">
        <v>2022</v>
      </c>
      <c r="F42" s="15" t="s">
        <v>162</v>
      </c>
      <c r="G42" s="15" t="s">
        <v>133</v>
      </c>
      <c r="H42" s="15" t="s">
        <v>136</v>
      </c>
      <c r="I42" s="15" t="s">
        <v>139</v>
      </c>
      <c r="J42" s="15" t="s">
        <v>141</v>
      </c>
      <c r="K42" s="15" t="s">
        <v>271</v>
      </c>
      <c r="L42" s="15">
        <v>5</v>
      </c>
      <c r="M42" s="15">
        <v>0.29799999999999999</v>
      </c>
      <c r="N42" s="15">
        <v>0.57399999999999995</v>
      </c>
      <c r="O42" s="15">
        <v>1.6E-2</v>
      </c>
      <c r="P42" s="15">
        <v>7.8E-2</v>
      </c>
      <c r="Q42" s="15">
        <v>7.0000000000000001E-3</v>
      </c>
      <c r="R42" s="15">
        <v>0.29499999999999998</v>
      </c>
      <c r="S42" s="15">
        <v>9.1310000000000002</v>
      </c>
      <c r="U42" s="15">
        <v>0</v>
      </c>
      <c r="V42" s="15">
        <v>1290</v>
      </c>
    </row>
    <row r="43" spans="2:22" x14ac:dyDescent="0.25">
      <c r="B43" s="15" t="s">
        <v>136</v>
      </c>
      <c r="C43" s="15" t="s">
        <v>207</v>
      </c>
      <c r="D43" s="15" t="s">
        <v>216</v>
      </c>
      <c r="E43" s="15">
        <v>2022</v>
      </c>
      <c r="F43" s="15" t="s">
        <v>162</v>
      </c>
      <c r="G43" s="15" t="s">
        <v>133</v>
      </c>
      <c r="H43" s="15" t="s">
        <v>136</v>
      </c>
      <c r="I43" s="15" t="s">
        <v>139</v>
      </c>
      <c r="J43" s="15" t="s">
        <v>141</v>
      </c>
      <c r="K43" s="15" t="s">
        <v>271</v>
      </c>
      <c r="L43" s="15">
        <v>1</v>
      </c>
      <c r="M43" s="15">
        <v>0.28999999999999998</v>
      </c>
      <c r="N43" s="15">
        <v>0.499</v>
      </c>
      <c r="O43" s="15">
        <v>1.4E-2</v>
      </c>
      <c r="P43" s="15">
        <v>8.5000000000000006E-2</v>
      </c>
      <c r="Q43" s="15">
        <v>1.2999999999999999E-2</v>
      </c>
      <c r="R43" s="15">
        <v>0.30099999999999999</v>
      </c>
      <c r="S43" s="15">
        <v>8.83</v>
      </c>
      <c r="U43" s="15">
        <v>0</v>
      </c>
      <c r="V43" s="15">
        <v>1250</v>
      </c>
    </row>
    <row r="44" spans="2:22" x14ac:dyDescent="0.25">
      <c r="B44" s="15" t="s">
        <v>136</v>
      </c>
      <c r="C44" s="15" t="s">
        <v>207</v>
      </c>
      <c r="D44" s="15" t="s">
        <v>216</v>
      </c>
      <c r="E44" s="15">
        <v>2022</v>
      </c>
      <c r="F44" s="15" t="s">
        <v>162</v>
      </c>
      <c r="G44" s="15" t="s">
        <v>133</v>
      </c>
      <c r="H44" s="15" t="s">
        <v>136</v>
      </c>
      <c r="I44" s="15" t="s">
        <v>139</v>
      </c>
      <c r="J44" s="15" t="s">
        <v>141</v>
      </c>
      <c r="K44" s="15" t="s">
        <v>271</v>
      </c>
      <c r="L44" s="15">
        <v>2</v>
      </c>
      <c r="M44" s="15">
        <v>0.27900000000000003</v>
      </c>
      <c r="N44" s="15">
        <v>0.51700000000000002</v>
      </c>
      <c r="O44" s="15">
        <v>1.4E-2</v>
      </c>
      <c r="P44" s="15">
        <v>7.6999999999999999E-2</v>
      </c>
      <c r="Q44" s="15">
        <v>1.2999999999999999E-2</v>
      </c>
      <c r="R44" s="15">
        <v>0.28799999999999998</v>
      </c>
      <c r="S44" s="15">
        <v>8.9920000000000009</v>
      </c>
      <c r="U44" s="15">
        <v>0</v>
      </c>
      <c r="V44" s="15">
        <v>1370</v>
      </c>
    </row>
    <row r="45" spans="2:22" x14ac:dyDescent="0.25">
      <c r="B45" s="15" t="s">
        <v>136</v>
      </c>
      <c r="C45" s="15" t="s">
        <v>207</v>
      </c>
      <c r="D45" s="15" t="s">
        <v>216</v>
      </c>
      <c r="E45" s="15">
        <v>2022</v>
      </c>
      <c r="F45" s="15" t="s">
        <v>162</v>
      </c>
      <c r="G45" s="15" t="s">
        <v>133</v>
      </c>
      <c r="H45" s="15" t="s">
        <v>136</v>
      </c>
      <c r="I45" s="15" t="s">
        <v>139</v>
      </c>
      <c r="J45" s="15" t="s">
        <v>141</v>
      </c>
      <c r="K45" s="15" t="s">
        <v>271</v>
      </c>
      <c r="L45" s="15">
        <v>3</v>
      </c>
      <c r="M45" s="15">
        <v>0.33300000000000002</v>
      </c>
      <c r="N45" s="15">
        <v>0.79300000000000004</v>
      </c>
      <c r="O45" s="15">
        <v>2.3E-2</v>
      </c>
      <c r="P45" s="15">
        <v>7.9000000000000001E-2</v>
      </c>
      <c r="Q45" s="15">
        <v>1.0999999999999999E-2</v>
      </c>
      <c r="R45" s="15">
        <v>0.308</v>
      </c>
      <c r="S45" s="15">
        <v>9.0310000000000006</v>
      </c>
      <c r="U45" s="15">
        <v>0</v>
      </c>
      <c r="V45" s="15">
        <v>1150</v>
      </c>
    </row>
    <row r="46" spans="2:22" x14ac:dyDescent="0.25">
      <c r="B46" s="15" t="s">
        <v>136</v>
      </c>
      <c r="C46" s="15" t="s">
        <v>207</v>
      </c>
      <c r="D46" s="15" t="s">
        <v>216</v>
      </c>
      <c r="E46" s="15">
        <v>2022</v>
      </c>
      <c r="F46" s="15" t="s">
        <v>162</v>
      </c>
      <c r="G46" s="15" t="s">
        <v>133</v>
      </c>
      <c r="H46" s="15" t="s">
        <v>136</v>
      </c>
      <c r="I46" s="15" t="s">
        <v>139</v>
      </c>
      <c r="J46" s="15" t="s">
        <v>141</v>
      </c>
      <c r="K46" s="15" t="s">
        <v>271</v>
      </c>
      <c r="L46" s="15">
        <v>4</v>
      </c>
      <c r="M46" s="15">
        <v>0.28399999999999997</v>
      </c>
      <c r="N46" s="15">
        <v>0.56299999999999994</v>
      </c>
      <c r="O46" s="15">
        <v>1.7000000000000001E-2</v>
      </c>
      <c r="P46" s="15">
        <v>6.9000000000000006E-2</v>
      </c>
      <c r="Q46" s="15">
        <v>7.0000000000000001E-3</v>
      </c>
      <c r="R46" s="15">
        <v>0.25600000000000001</v>
      </c>
      <c r="S46" s="15">
        <v>9.0589999999999993</v>
      </c>
      <c r="U46" s="15">
        <v>0</v>
      </c>
      <c r="V46" s="15">
        <v>1140</v>
      </c>
    </row>
    <row r="47" spans="2:22" x14ac:dyDescent="0.25">
      <c r="B47" s="15" t="s">
        <v>136</v>
      </c>
      <c r="C47" s="15" t="s">
        <v>207</v>
      </c>
      <c r="D47" s="15" t="s">
        <v>216</v>
      </c>
      <c r="E47" s="15">
        <v>2022</v>
      </c>
      <c r="F47" s="15" t="s">
        <v>162</v>
      </c>
      <c r="G47" s="15" t="s">
        <v>133</v>
      </c>
      <c r="H47" s="15" t="s">
        <v>136</v>
      </c>
      <c r="I47" s="15" t="s">
        <v>139</v>
      </c>
      <c r="J47" s="15" t="s">
        <v>141</v>
      </c>
      <c r="K47" s="15" t="s">
        <v>271</v>
      </c>
      <c r="L47" s="15">
        <v>5</v>
      </c>
      <c r="M47" s="15">
        <v>0.33700000000000002</v>
      </c>
      <c r="N47" s="15">
        <v>0.61699999999999999</v>
      </c>
      <c r="O47" s="15">
        <v>1.7000000000000001E-2</v>
      </c>
      <c r="P47" s="15">
        <v>9.0999999999999998E-2</v>
      </c>
      <c r="Q47" s="15">
        <v>8.0000000000000002E-3</v>
      </c>
      <c r="R47" s="15">
        <v>0.35099999999999998</v>
      </c>
      <c r="S47" s="15">
        <v>8.9640000000000004</v>
      </c>
      <c r="U47" s="15">
        <v>0</v>
      </c>
      <c r="V47" s="15">
        <v>1290</v>
      </c>
    </row>
    <row r="48" spans="2:22" x14ac:dyDescent="0.25">
      <c r="B48" s="15" t="s">
        <v>136</v>
      </c>
      <c r="C48" s="15" t="s">
        <v>207</v>
      </c>
      <c r="D48" s="15" t="s">
        <v>217</v>
      </c>
      <c r="E48" s="15">
        <v>2022</v>
      </c>
      <c r="F48" s="15" t="s">
        <v>162</v>
      </c>
      <c r="G48" s="15" t="s">
        <v>133</v>
      </c>
      <c r="H48" s="15" t="s">
        <v>136</v>
      </c>
      <c r="I48" s="15" t="s">
        <v>139</v>
      </c>
      <c r="J48" s="15" t="s">
        <v>141</v>
      </c>
      <c r="K48" s="15" t="s">
        <v>271</v>
      </c>
      <c r="L48" s="15">
        <v>1</v>
      </c>
      <c r="M48" s="15">
        <v>0.33200000000000002</v>
      </c>
      <c r="N48" s="15">
        <v>0.57899999999999996</v>
      </c>
      <c r="O48" s="15">
        <v>1.6E-2</v>
      </c>
      <c r="P48" s="15">
        <v>0.10299999999999999</v>
      </c>
      <c r="Q48" s="15">
        <v>1.6E-2</v>
      </c>
      <c r="R48" s="15">
        <v>0.38100000000000001</v>
      </c>
      <c r="S48" s="15">
        <v>8.83</v>
      </c>
      <c r="U48" s="15">
        <v>0</v>
      </c>
      <c r="V48" s="15">
        <v>1250</v>
      </c>
    </row>
    <row r="49" spans="2:22" x14ac:dyDescent="0.25">
      <c r="B49" s="15" t="s">
        <v>136</v>
      </c>
      <c r="C49" s="15" t="s">
        <v>207</v>
      </c>
      <c r="D49" s="15" t="s">
        <v>217</v>
      </c>
      <c r="E49" s="15">
        <v>2022</v>
      </c>
      <c r="F49" s="15" t="s">
        <v>162</v>
      </c>
      <c r="G49" s="15" t="s">
        <v>133</v>
      </c>
      <c r="H49" s="15" t="s">
        <v>136</v>
      </c>
      <c r="I49" s="15" t="s">
        <v>139</v>
      </c>
      <c r="J49" s="15" t="s">
        <v>141</v>
      </c>
      <c r="K49" s="15" t="s">
        <v>271</v>
      </c>
      <c r="L49" s="15">
        <v>2</v>
      </c>
      <c r="M49" s="15">
        <v>0.33500000000000002</v>
      </c>
      <c r="N49" s="15">
        <v>0.64500000000000002</v>
      </c>
      <c r="O49" s="15">
        <v>1.7000000000000001E-2</v>
      </c>
      <c r="P49" s="15">
        <v>9.0999999999999998E-2</v>
      </c>
      <c r="Q49" s="15">
        <v>1.7000000000000001E-2</v>
      </c>
      <c r="R49" s="15">
        <v>0.35699999999999998</v>
      </c>
      <c r="S49" s="15">
        <v>8.9930000000000003</v>
      </c>
      <c r="U49" s="15">
        <v>0</v>
      </c>
      <c r="V49" s="15">
        <v>1370</v>
      </c>
    </row>
    <row r="50" spans="2:22" x14ac:dyDescent="0.25">
      <c r="B50" s="15" t="s">
        <v>136</v>
      </c>
      <c r="C50" s="15" t="s">
        <v>207</v>
      </c>
      <c r="D50" s="15" t="s">
        <v>217</v>
      </c>
      <c r="E50" s="15">
        <v>2022</v>
      </c>
      <c r="F50" s="15" t="s">
        <v>162</v>
      </c>
      <c r="G50" s="15" t="s">
        <v>133</v>
      </c>
      <c r="H50" s="15" t="s">
        <v>136</v>
      </c>
      <c r="I50" s="15" t="s">
        <v>139</v>
      </c>
      <c r="J50" s="15" t="s">
        <v>141</v>
      </c>
      <c r="K50" s="15" t="s">
        <v>271</v>
      </c>
      <c r="L50" s="15">
        <v>3</v>
      </c>
      <c r="M50" s="15">
        <v>0.38</v>
      </c>
      <c r="N50" s="15">
        <v>0.81200000000000006</v>
      </c>
      <c r="O50" s="15">
        <v>2.4E-2</v>
      </c>
      <c r="P50" s="15">
        <v>9.0999999999999998E-2</v>
      </c>
      <c r="Q50" s="15">
        <v>1.2E-2</v>
      </c>
      <c r="R50" s="15">
        <v>0.39700000000000002</v>
      </c>
      <c r="S50" s="15">
        <v>9.032</v>
      </c>
      <c r="U50" s="15">
        <v>0</v>
      </c>
      <c r="V50" s="15">
        <v>1150</v>
      </c>
    </row>
    <row r="51" spans="2:22" x14ac:dyDescent="0.25">
      <c r="B51" s="15" t="s">
        <v>136</v>
      </c>
      <c r="C51" s="15" t="s">
        <v>207</v>
      </c>
      <c r="D51" s="15" t="s">
        <v>217</v>
      </c>
      <c r="E51" s="15">
        <v>2022</v>
      </c>
      <c r="F51" s="15" t="s">
        <v>162</v>
      </c>
      <c r="G51" s="15" t="s">
        <v>133</v>
      </c>
      <c r="H51" s="15" t="s">
        <v>136</v>
      </c>
      <c r="I51" s="15" t="s">
        <v>139</v>
      </c>
      <c r="J51" s="15" t="s">
        <v>141</v>
      </c>
      <c r="K51" s="15" t="s">
        <v>271</v>
      </c>
      <c r="L51" s="15">
        <v>4</v>
      </c>
      <c r="M51" s="15">
        <v>0.32500000000000001</v>
      </c>
      <c r="N51" s="15">
        <v>0.628</v>
      </c>
      <c r="O51" s="15">
        <v>1.9E-2</v>
      </c>
      <c r="P51" s="15">
        <v>7.9000000000000001E-2</v>
      </c>
      <c r="Q51" s="15">
        <v>0.01</v>
      </c>
      <c r="R51" s="15">
        <v>0.30399999999999999</v>
      </c>
      <c r="S51" s="15">
        <v>9.0589999999999993</v>
      </c>
      <c r="U51" s="15">
        <v>0</v>
      </c>
      <c r="V51" s="15">
        <v>1140</v>
      </c>
    </row>
    <row r="52" spans="2:22" x14ac:dyDescent="0.25">
      <c r="B52" s="15" t="s">
        <v>136</v>
      </c>
      <c r="C52" s="15" t="s">
        <v>207</v>
      </c>
      <c r="D52" s="15" t="s">
        <v>217</v>
      </c>
      <c r="E52" s="15">
        <v>2022</v>
      </c>
      <c r="F52" s="15" t="s">
        <v>162</v>
      </c>
      <c r="G52" s="15" t="s">
        <v>133</v>
      </c>
      <c r="H52" s="15" t="s">
        <v>136</v>
      </c>
      <c r="I52" s="15" t="s">
        <v>139</v>
      </c>
      <c r="J52" s="15" t="s">
        <v>141</v>
      </c>
      <c r="K52" s="15" t="s">
        <v>271</v>
      </c>
      <c r="L52" s="15">
        <v>5</v>
      </c>
      <c r="M52" s="15">
        <v>0.41299999999999998</v>
      </c>
      <c r="N52" s="15">
        <v>0.77400000000000002</v>
      </c>
      <c r="O52" s="15">
        <v>2.1999999999999999E-2</v>
      </c>
      <c r="P52" s="15">
        <v>0.104</v>
      </c>
      <c r="Q52" s="15">
        <v>1.2E-2</v>
      </c>
      <c r="R52" s="15">
        <v>0.44600000000000001</v>
      </c>
      <c r="S52" s="15">
        <v>8.9640000000000004</v>
      </c>
      <c r="U52" s="15">
        <v>0</v>
      </c>
      <c r="V52" s="15">
        <v>1290</v>
      </c>
    </row>
    <row r="53" spans="2:22" x14ac:dyDescent="0.25">
      <c r="B53" s="15" t="s">
        <v>136</v>
      </c>
      <c r="C53" s="15" t="s">
        <v>207</v>
      </c>
      <c r="D53" s="15" t="s">
        <v>218</v>
      </c>
      <c r="E53" s="15">
        <v>2022</v>
      </c>
      <c r="F53" s="15" t="s">
        <v>162</v>
      </c>
      <c r="G53" s="15" t="s">
        <v>133</v>
      </c>
      <c r="H53" s="15" t="s">
        <v>136</v>
      </c>
      <c r="I53" s="15" t="s">
        <v>139</v>
      </c>
      <c r="J53" s="15" t="s">
        <v>141</v>
      </c>
      <c r="K53" s="15" t="s">
        <v>271</v>
      </c>
      <c r="L53" s="15">
        <v>1</v>
      </c>
      <c r="M53" s="15">
        <v>0.4</v>
      </c>
      <c r="N53" s="15">
        <v>0.69199999999999995</v>
      </c>
      <c r="O53" s="15">
        <v>0.02</v>
      </c>
      <c r="P53" s="15">
        <v>0.114</v>
      </c>
      <c r="Q53" s="15">
        <v>2.3E-2</v>
      </c>
      <c r="R53" s="15">
        <v>0.45400000000000001</v>
      </c>
      <c r="S53" s="15">
        <v>8.7469999999999999</v>
      </c>
      <c r="U53" s="15">
        <v>266.67099999999999</v>
      </c>
      <c r="V53" s="15">
        <v>1250</v>
      </c>
    </row>
    <row r="54" spans="2:22" x14ac:dyDescent="0.25">
      <c r="B54" s="15" t="s">
        <v>136</v>
      </c>
      <c r="C54" s="15" t="s">
        <v>207</v>
      </c>
      <c r="D54" s="15" t="s">
        <v>218</v>
      </c>
      <c r="E54" s="15">
        <v>2022</v>
      </c>
      <c r="F54" s="15" t="s">
        <v>162</v>
      </c>
      <c r="G54" s="15" t="s">
        <v>133</v>
      </c>
      <c r="H54" s="15" t="s">
        <v>136</v>
      </c>
      <c r="I54" s="15" t="s">
        <v>139</v>
      </c>
      <c r="J54" s="15" t="s">
        <v>141</v>
      </c>
      <c r="K54" s="15" t="s">
        <v>271</v>
      </c>
      <c r="L54" s="15">
        <v>2</v>
      </c>
      <c r="M54" s="15">
        <v>0.47799999999999998</v>
      </c>
      <c r="N54" s="15">
        <v>0.95499999999999996</v>
      </c>
      <c r="O54" s="15">
        <v>2.5999999999999999E-2</v>
      </c>
      <c r="P54" s="15">
        <v>0.125</v>
      </c>
      <c r="Q54" s="15">
        <v>2.3E-2</v>
      </c>
      <c r="R54" s="15">
        <v>0.499</v>
      </c>
      <c r="S54" s="15">
        <v>8.9090000000000007</v>
      </c>
      <c r="U54" s="15">
        <v>234.137</v>
      </c>
      <c r="V54" s="15">
        <v>1370</v>
      </c>
    </row>
    <row r="55" spans="2:22" x14ac:dyDescent="0.25">
      <c r="B55" s="15" t="s">
        <v>136</v>
      </c>
      <c r="C55" s="15" t="s">
        <v>207</v>
      </c>
      <c r="D55" s="15" t="s">
        <v>218</v>
      </c>
      <c r="E55" s="15">
        <v>2022</v>
      </c>
      <c r="F55" s="15" t="s">
        <v>162</v>
      </c>
      <c r="G55" s="15" t="s">
        <v>133</v>
      </c>
      <c r="H55" s="15" t="s">
        <v>136</v>
      </c>
      <c r="I55" s="15" t="s">
        <v>139</v>
      </c>
      <c r="J55" s="15" t="s">
        <v>141</v>
      </c>
      <c r="K55" s="15" t="s">
        <v>271</v>
      </c>
      <c r="L55" s="15">
        <v>3</v>
      </c>
      <c r="M55" s="15">
        <v>0.52300000000000002</v>
      </c>
      <c r="N55" s="15">
        <v>1.0629999999999999</v>
      </c>
      <c r="O55" s="15">
        <v>3.1E-2</v>
      </c>
      <c r="P55" s="15">
        <v>0.11799999999999999</v>
      </c>
      <c r="Q55" s="15">
        <v>1.7999999999999999E-2</v>
      </c>
      <c r="R55" s="15">
        <v>0.54</v>
      </c>
      <c r="S55" s="15">
        <v>8.9459999999999997</v>
      </c>
      <c r="U55" s="15">
        <v>234.30799999999999</v>
      </c>
      <c r="V55" s="15">
        <v>1150</v>
      </c>
    </row>
    <row r="56" spans="2:22" x14ac:dyDescent="0.25">
      <c r="B56" s="15" t="s">
        <v>136</v>
      </c>
      <c r="C56" s="15" t="s">
        <v>207</v>
      </c>
      <c r="D56" s="15" t="s">
        <v>218</v>
      </c>
      <c r="E56" s="15">
        <v>2022</v>
      </c>
      <c r="F56" s="15" t="s">
        <v>162</v>
      </c>
      <c r="G56" s="15" t="s">
        <v>133</v>
      </c>
      <c r="H56" s="15" t="s">
        <v>136</v>
      </c>
      <c r="I56" s="15" t="s">
        <v>139</v>
      </c>
      <c r="J56" s="15" t="s">
        <v>141</v>
      </c>
      <c r="K56" s="15" t="s">
        <v>271</v>
      </c>
      <c r="L56" s="15">
        <v>4</v>
      </c>
      <c r="M56" s="15">
        <v>0.41</v>
      </c>
      <c r="N56" s="15">
        <v>0.81100000000000005</v>
      </c>
      <c r="O56" s="15">
        <v>2.4E-2</v>
      </c>
      <c r="P56" s="15">
        <v>9.7000000000000003E-2</v>
      </c>
      <c r="Q56" s="15">
        <v>1.4E-2</v>
      </c>
      <c r="R56" s="15">
        <v>0.373</v>
      </c>
      <c r="S56" s="15">
        <v>8.9740000000000002</v>
      </c>
      <c r="U56" s="15">
        <v>242.20400000000001</v>
      </c>
      <c r="V56" s="15">
        <v>1140</v>
      </c>
    </row>
    <row r="57" spans="2:22" x14ac:dyDescent="0.25">
      <c r="B57" s="15" t="s">
        <v>136</v>
      </c>
      <c r="C57" s="15" t="s">
        <v>207</v>
      </c>
      <c r="D57" s="15" t="s">
        <v>218</v>
      </c>
      <c r="E57" s="15">
        <v>2022</v>
      </c>
      <c r="F57" s="15" t="s">
        <v>162</v>
      </c>
      <c r="G57" s="15" t="s">
        <v>133</v>
      </c>
      <c r="H57" s="15" t="s">
        <v>136</v>
      </c>
      <c r="I57" s="15" t="s">
        <v>139</v>
      </c>
      <c r="J57" s="15" t="s">
        <v>141</v>
      </c>
      <c r="K57" s="15" t="s">
        <v>271</v>
      </c>
      <c r="L57" s="15">
        <v>5</v>
      </c>
      <c r="M57" s="15">
        <v>0.57699999999999996</v>
      </c>
      <c r="N57" s="15">
        <v>1.099</v>
      </c>
      <c r="O57" s="15">
        <v>3.1E-2</v>
      </c>
      <c r="P57" s="15">
        <v>0.13700000000000001</v>
      </c>
      <c r="Q57" s="15">
        <v>0.02</v>
      </c>
      <c r="R57" s="15">
        <v>0.57699999999999996</v>
      </c>
      <c r="S57" s="15">
        <v>8.8810000000000002</v>
      </c>
      <c r="U57" s="15">
        <v>237.13399999999999</v>
      </c>
      <c r="V57" s="15">
        <v>1290</v>
      </c>
    </row>
    <row r="58" spans="2:22" x14ac:dyDescent="0.25">
      <c r="B58" s="15" t="s">
        <v>136</v>
      </c>
      <c r="C58" s="15" t="s">
        <v>207</v>
      </c>
      <c r="D58" s="15" t="s">
        <v>219</v>
      </c>
      <c r="E58" s="15">
        <v>2022</v>
      </c>
      <c r="F58" s="15" t="s">
        <v>162</v>
      </c>
      <c r="G58" s="15" t="s">
        <v>133</v>
      </c>
      <c r="H58" s="15" t="s">
        <v>136</v>
      </c>
      <c r="I58" s="15" t="s">
        <v>139</v>
      </c>
      <c r="J58" s="15" t="s">
        <v>141</v>
      </c>
      <c r="K58" s="15" t="s">
        <v>271</v>
      </c>
      <c r="L58" s="15">
        <v>1</v>
      </c>
      <c r="M58" s="15">
        <v>0.56699999999999995</v>
      </c>
      <c r="N58" s="15">
        <v>1.077</v>
      </c>
      <c r="O58" s="15">
        <v>0.03</v>
      </c>
      <c r="P58" s="15">
        <v>0.16500000000000001</v>
      </c>
      <c r="Q58" s="15">
        <v>3.6999999999999998E-2</v>
      </c>
      <c r="R58" s="15">
        <v>0.624</v>
      </c>
      <c r="S58" s="15">
        <v>8.7469999999999999</v>
      </c>
      <c r="U58" s="15">
        <v>266.678</v>
      </c>
      <c r="V58" s="15">
        <v>1250</v>
      </c>
    </row>
    <row r="59" spans="2:22" x14ac:dyDescent="0.25">
      <c r="B59" s="15" t="s">
        <v>136</v>
      </c>
      <c r="C59" s="15" t="s">
        <v>207</v>
      </c>
      <c r="D59" s="15" t="s">
        <v>219</v>
      </c>
      <c r="E59" s="15">
        <v>2022</v>
      </c>
      <c r="F59" s="15" t="s">
        <v>162</v>
      </c>
      <c r="G59" s="15" t="s">
        <v>133</v>
      </c>
      <c r="H59" s="15" t="s">
        <v>136</v>
      </c>
      <c r="I59" s="15" t="s">
        <v>139</v>
      </c>
      <c r="J59" s="15" t="s">
        <v>141</v>
      </c>
      <c r="K59" s="15" t="s">
        <v>271</v>
      </c>
      <c r="L59" s="15">
        <v>2</v>
      </c>
      <c r="M59" s="15">
        <v>0.69499999999999995</v>
      </c>
      <c r="N59" s="15">
        <v>1.238</v>
      </c>
      <c r="O59" s="15">
        <v>3.3000000000000002E-2</v>
      </c>
      <c r="P59" s="15">
        <v>0.18</v>
      </c>
      <c r="Q59" s="15">
        <v>0.04</v>
      </c>
      <c r="R59" s="15">
        <v>0.78100000000000003</v>
      </c>
      <c r="S59" s="15">
        <v>8.9090000000000007</v>
      </c>
      <c r="U59" s="15">
        <v>234.142</v>
      </c>
      <c r="V59" s="15">
        <v>1370</v>
      </c>
    </row>
    <row r="60" spans="2:22" x14ac:dyDescent="0.25">
      <c r="B60" s="15" t="s">
        <v>136</v>
      </c>
      <c r="C60" s="15" t="s">
        <v>207</v>
      </c>
      <c r="D60" s="15" t="s">
        <v>219</v>
      </c>
      <c r="E60" s="15">
        <v>2022</v>
      </c>
      <c r="F60" s="15" t="s">
        <v>162</v>
      </c>
      <c r="G60" s="15" t="s">
        <v>133</v>
      </c>
      <c r="H60" s="15" t="s">
        <v>136</v>
      </c>
      <c r="I60" s="15" t="s">
        <v>139</v>
      </c>
      <c r="J60" s="15" t="s">
        <v>141</v>
      </c>
      <c r="K60" s="15" t="s">
        <v>271</v>
      </c>
      <c r="L60" s="15">
        <v>3</v>
      </c>
      <c r="M60" s="15">
        <v>0.77200000000000002</v>
      </c>
      <c r="N60" s="15">
        <v>1.399</v>
      </c>
      <c r="O60" s="15">
        <v>4.1000000000000002E-2</v>
      </c>
      <c r="P60" s="15">
        <v>0.187</v>
      </c>
      <c r="Q60" s="15">
        <v>3.7999999999999999E-2</v>
      </c>
      <c r="R60" s="15">
        <v>0.88500000000000001</v>
      </c>
      <c r="S60" s="15">
        <v>8.9480000000000004</v>
      </c>
      <c r="U60" s="15">
        <v>234.64500000000001</v>
      </c>
      <c r="V60" s="15">
        <v>1150</v>
      </c>
    </row>
    <row r="61" spans="2:22" x14ac:dyDescent="0.25">
      <c r="B61" s="15" t="s">
        <v>136</v>
      </c>
      <c r="C61" s="15" t="s">
        <v>207</v>
      </c>
      <c r="D61" s="15" t="s">
        <v>219</v>
      </c>
      <c r="E61" s="15">
        <v>2022</v>
      </c>
      <c r="F61" s="15" t="s">
        <v>162</v>
      </c>
      <c r="G61" s="15" t="s">
        <v>133</v>
      </c>
      <c r="H61" s="15" t="s">
        <v>136</v>
      </c>
      <c r="I61" s="15" t="s">
        <v>139</v>
      </c>
      <c r="J61" s="15" t="s">
        <v>141</v>
      </c>
      <c r="K61" s="15" t="s">
        <v>271</v>
      </c>
      <c r="L61" s="15">
        <v>4</v>
      </c>
      <c r="M61" s="15">
        <v>0.69599999999999995</v>
      </c>
      <c r="N61" s="15">
        <v>1.419</v>
      </c>
      <c r="O61" s="15">
        <v>4.2000000000000003E-2</v>
      </c>
      <c r="P61" s="15">
        <v>0.14699999999999999</v>
      </c>
      <c r="Q61" s="15">
        <v>2.7E-2</v>
      </c>
      <c r="R61" s="15">
        <v>0.66400000000000003</v>
      </c>
      <c r="S61" s="15">
        <v>8.9740000000000002</v>
      </c>
      <c r="U61" s="15">
        <v>242.203</v>
      </c>
      <c r="V61" s="15">
        <v>1140</v>
      </c>
    </row>
    <row r="62" spans="2:22" x14ac:dyDescent="0.25">
      <c r="B62" s="15" t="s">
        <v>136</v>
      </c>
      <c r="C62" s="15" t="s">
        <v>207</v>
      </c>
      <c r="D62" s="15" t="s">
        <v>219</v>
      </c>
      <c r="E62" s="15">
        <v>2022</v>
      </c>
      <c r="F62" s="15" t="s">
        <v>162</v>
      </c>
      <c r="G62" s="15" t="s">
        <v>133</v>
      </c>
      <c r="H62" s="15" t="s">
        <v>136</v>
      </c>
      <c r="I62" s="15" t="s">
        <v>139</v>
      </c>
      <c r="J62" s="15" t="s">
        <v>141</v>
      </c>
      <c r="K62" s="15" t="s">
        <v>271</v>
      </c>
      <c r="L62" s="15">
        <v>5</v>
      </c>
      <c r="M62" s="15">
        <v>0.89900000000000002</v>
      </c>
      <c r="N62" s="15">
        <v>1.575</v>
      </c>
      <c r="O62" s="15">
        <v>4.3999999999999997E-2</v>
      </c>
      <c r="P62" s="15">
        <v>0.22800000000000001</v>
      </c>
      <c r="Q62" s="15">
        <v>3.6999999999999998E-2</v>
      </c>
      <c r="R62" s="15">
        <v>0.97199999999999998</v>
      </c>
      <c r="S62" s="15">
        <v>8.8810000000000002</v>
      </c>
      <c r="U62" s="15">
        <v>237.09899999999999</v>
      </c>
      <c r="V62" s="15">
        <v>1290</v>
      </c>
    </row>
    <row r="63" spans="2:22" x14ac:dyDescent="0.25">
      <c r="B63" s="15" t="s">
        <v>136</v>
      </c>
      <c r="C63" s="15" t="s">
        <v>207</v>
      </c>
      <c r="D63" s="15" t="s">
        <v>220</v>
      </c>
      <c r="E63" s="15">
        <v>2022</v>
      </c>
      <c r="F63" s="15" t="s">
        <v>162</v>
      </c>
      <c r="G63" s="15" t="s">
        <v>133</v>
      </c>
      <c r="H63" s="15" t="s">
        <v>136</v>
      </c>
      <c r="I63" s="15" t="s">
        <v>139</v>
      </c>
      <c r="J63" s="15" t="s">
        <v>141</v>
      </c>
      <c r="K63" s="15" t="s">
        <v>271</v>
      </c>
      <c r="L63" s="15">
        <v>1</v>
      </c>
      <c r="M63" s="15">
        <v>0.77100000000000002</v>
      </c>
      <c r="N63" s="15">
        <v>1.268</v>
      </c>
      <c r="O63" s="15">
        <v>3.5999999999999997E-2</v>
      </c>
      <c r="P63" s="15">
        <v>0.29299999999999998</v>
      </c>
      <c r="Q63" s="15">
        <v>6.5000000000000002E-2</v>
      </c>
      <c r="R63" s="15">
        <v>0.98299999999999998</v>
      </c>
      <c r="S63" s="15">
        <v>8.8109999999999999</v>
      </c>
      <c r="U63" s="15">
        <v>20991.285</v>
      </c>
      <c r="V63" s="15">
        <v>1240</v>
      </c>
    </row>
    <row r="64" spans="2:22" x14ac:dyDescent="0.25">
      <c r="B64" s="15" t="s">
        <v>136</v>
      </c>
      <c r="C64" s="15" t="s">
        <v>207</v>
      </c>
      <c r="D64" s="15" t="s">
        <v>220</v>
      </c>
      <c r="E64" s="15">
        <v>2022</v>
      </c>
      <c r="F64" s="15" t="s">
        <v>162</v>
      </c>
      <c r="G64" s="15" t="s">
        <v>133</v>
      </c>
      <c r="H64" s="15" t="s">
        <v>136</v>
      </c>
      <c r="I64" s="15" t="s">
        <v>139</v>
      </c>
      <c r="J64" s="15" t="s">
        <v>141</v>
      </c>
      <c r="K64" s="15" t="s">
        <v>271</v>
      </c>
      <c r="L64" s="15">
        <v>2</v>
      </c>
      <c r="M64" s="15">
        <v>1.028</v>
      </c>
      <c r="N64" s="15">
        <v>1.569</v>
      </c>
      <c r="O64" s="15">
        <v>4.2000000000000003E-2</v>
      </c>
      <c r="P64" s="15">
        <v>0.35</v>
      </c>
      <c r="Q64" s="15">
        <v>7.1999999999999995E-2</v>
      </c>
      <c r="R64" s="15">
        <v>1.389</v>
      </c>
      <c r="S64" s="15">
        <v>8.9830000000000005</v>
      </c>
      <c r="U64" s="15">
        <v>21049.723000000002</v>
      </c>
      <c r="V64" s="15">
        <v>1370</v>
      </c>
    </row>
    <row r="65" spans="2:22" x14ac:dyDescent="0.25">
      <c r="B65" s="15" t="s">
        <v>136</v>
      </c>
      <c r="C65" s="15" t="s">
        <v>207</v>
      </c>
      <c r="D65" s="15" t="s">
        <v>220</v>
      </c>
      <c r="E65" s="15">
        <v>2022</v>
      </c>
      <c r="F65" s="15" t="s">
        <v>162</v>
      </c>
      <c r="G65" s="15" t="s">
        <v>133</v>
      </c>
      <c r="H65" s="15" t="s">
        <v>136</v>
      </c>
      <c r="I65" s="15" t="s">
        <v>139</v>
      </c>
      <c r="J65" s="15" t="s">
        <v>141</v>
      </c>
      <c r="K65" s="15" t="s">
        <v>271</v>
      </c>
      <c r="L65" s="15">
        <v>3</v>
      </c>
      <c r="M65" s="15">
        <v>1.1990000000000001</v>
      </c>
      <c r="N65" s="15">
        <v>1.823</v>
      </c>
      <c r="O65" s="15">
        <v>5.3999999999999999E-2</v>
      </c>
      <c r="P65" s="15">
        <v>0.41199999999999998</v>
      </c>
      <c r="Q65" s="15">
        <v>6.8000000000000005E-2</v>
      </c>
      <c r="R65" s="15">
        <v>1.546</v>
      </c>
      <c r="S65" s="15">
        <v>9.0129999999999999</v>
      </c>
      <c r="U65" s="15">
        <v>20678.957999999999</v>
      </c>
      <c r="V65" s="15">
        <v>1150</v>
      </c>
    </row>
    <row r="66" spans="2:22" x14ac:dyDescent="0.25">
      <c r="B66" s="15" t="s">
        <v>136</v>
      </c>
      <c r="C66" s="15" t="s">
        <v>207</v>
      </c>
      <c r="D66" s="15" t="s">
        <v>220</v>
      </c>
      <c r="E66" s="15">
        <v>2022</v>
      </c>
      <c r="F66" s="15" t="s">
        <v>162</v>
      </c>
      <c r="G66" s="15" t="s">
        <v>133</v>
      </c>
      <c r="H66" s="15" t="s">
        <v>136</v>
      </c>
      <c r="I66" s="15" t="s">
        <v>139</v>
      </c>
      <c r="J66" s="15" t="s">
        <v>141</v>
      </c>
      <c r="K66" s="15" t="s">
        <v>271</v>
      </c>
      <c r="L66" s="15">
        <v>4</v>
      </c>
      <c r="M66" s="15">
        <v>1.2769999999999999</v>
      </c>
      <c r="N66" s="15">
        <v>2.14</v>
      </c>
      <c r="O66" s="15">
        <v>6.3E-2</v>
      </c>
      <c r="P66" s="15">
        <v>0.32400000000000001</v>
      </c>
      <c r="Q66" s="15">
        <v>7.5999999999999998E-2</v>
      </c>
      <c r="R66" s="15">
        <v>1.5009999999999999</v>
      </c>
      <c r="S66" s="15">
        <v>9.0389999999999997</v>
      </c>
      <c r="U66" s="15">
        <v>20754.201000000001</v>
      </c>
      <c r="V66" s="15">
        <v>1140</v>
      </c>
    </row>
    <row r="67" spans="2:22" x14ac:dyDescent="0.25">
      <c r="B67" s="15" t="s">
        <v>136</v>
      </c>
      <c r="C67" s="15" t="s">
        <v>207</v>
      </c>
      <c r="D67" s="15" t="s">
        <v>220</v>
      </c>
      <c r="E67" s="15">
        <v>2022</v>
      </c>
      <c r="F67" s="15" t="s">
        <v>162</v>
      </c>
      <c r="G67" s="15" t="s">
        <v>133</v>
      </c>
      <c r="H67" s="15" t="s">
        <v>136</v>
      </c>
      <c r="I67" s="15" t="s">
        <v>139</v>
      </c>
      <c r="J67" s="15" t="s">
        <v>141</v>
      </c>
      <c r="K67" s="15" t="s">
        <v>271</v>
      </c>
      <c r="L67" s="15">
        <v>5</v>
      </c>
      <c r="M67" s="15">
        <v>1.528</v>
      </c>
      <c r="N67" s="15">
        <v>2.141</v>
      </c>
      <c r="O67" s="15">
        <v>0.06</v>
      </c>
      <c r="P67" s="15">
        <v>0.54400000000000004</v>
      </c>
      <c r="Q67" s="15">
        <v>8.7999999999999995E-2</v>
      </c>
      <c r="R67" s="15">
        <v>2.165</v>
      </c>
      <c r="S67" s="15">
        <v>8.9559999999999995</v>
      </c>
      <c r="U67" s="15">
        <v>21059.571</v>
      </c>
      <c r="V67" s="15">
        <v>1290</v>
      </c>
    </row>
    <row r="68" spans="2:22" x14ac:dyDescent="0.25">
      <c r="B68" s="15" t="s">
        <v>136</v>
      </c>
      <c r="C68" s="15" t="s">
        <v>207</v>
      </c>
      <c r="D68" s="15" t="s">
        <v>221</v>
      </c>
      <c r="E68" s="15">
        <v>2022</v>
      </c>
      <c r="F68" s="15" t="s">
        <v>162</v>
      </c>
      <c r="G68" s="15" t="s">
        <v>133</v>
      </c>
      <c r="H68" s="15" t="s">
        <v>136</v>
      </c>
      <c r="I68" s="15" t="s">
        <v>139</v>
      </c>
      <c r="J68" s="15" t="s">
        <v>141</v>
      </c>
      <c r="K68" s="15" t="s">
        <v>271</v>
      </c>
      <c r="L68" s="15">
        <v>1</v>
      </c>
      <c r="M68" s="15">
        <v>1.133</v>
      </c>
      <c r="N68" s="15">
        <v>1.534</v>
      </c>
      <c r="O68" s="15">
        <v>4.3999999999999997E-2</v>
      </c>
      <c r="P68" s="15">
        <v>0.50800000000000001</v>
      </c>
      <c r="Q68" s="15">
        <v>0.121</v>
      </c>
      <c r="R68" s="15">
        <v>1.5880000000000001</v>
      </c>
      <c r="S68" s="15">
        <v>8.8119999999999994</v>
      </c>
      <c r="U68" s="15">
        <v>20991.386999999999</v>
      </c>
      <c r="V68" s="15">
        <v>1240</v>
      </c>
    </row>
    <row r="69" spans="2:22" x14ac:dyDescent="0.25">
      <c r="B69" s="15" t="s">
        <v>136</v>
      </c>
      <c r="C69" s="15" t="s">
        <v>207</v>
      </c>
      <c r="D69" s="15" t="s">
        <v>221</v>
      </c>
      <c r="E69" s="15">
        <v>2022</v>
      </c>
      <c r="F69" s="15" t="s">
        <v>162</v>
      </c>
      <c r="G69" s="15" t="s">
        <v>133</v>
      </c>
      <c r="H69" s="15" t="s">
        <v>136</v>
      </c>
      <c r="I69" s="15" t="s">
        <v>139</v>
      </c>
      <c r="J69" s="15" t="s">
        <v>141</v>
      </c>
      <c r="K69" s="15" t="s">
        <v>271</v>
      </c>
      <c r="L69" s="15">
        <v>2</v>
      </c>
      <c r="M69" s="15">
        <v>1.534</v>
      </c>
      <c r="N69" s="15">
        <v>2.0640000000000001</v>
      </c>
      <c r="O69" s="15">
        <v>5.6000000000000001E-2</v>
      </c>
      <c r="P69" s="15">
        <v>0.76400000000000001</v>
      </c>
      <c r="Q69" s="15">
        <v>0.154</v>
      </c>
      <c r="R69" s="15">
        <v>2.2170000000000001</v>
      </c>
      <c r="S69" s="15">
        <v>8.984</v>
      </c>
      <c r="U69" s="15">
        <v>21049.667000000001</v>
      </c>
      <c r="V69" s="15">
        <v>1370</v>
      </c>
    </row>
    <row r="70" spans="2:22" x14ac:dyDescent="0.25">
      <c r="B70" s="15" t="s">
        <v>136</v>
      </c>
      <c r="C70" s="15" t="s">
        <v>207</v>
      </c>
      <c r="D70" s="15" t="s">
        <v>221</v>
      </c>
      <c r="E70" s="15">
        <v>2022</v>
      </c>
      <c r="F70" s="15" t="s">
        <v>162</v>
      </c>
      <c r="G70" s="15" t="s">
        <v>133</v>
      </c>
      <c r="H70" s="15" t="s">
        <v>136</v>
      </c>
      <c r="I70" s="15" t="s">
        <v>139</v>
      </c>
      <c r="J70" s="15" t="s">
        <v>141</v>
      </c>
      <c r="K70" s="15" t="s">
        <v>271</v>
      </c>
      <c r="L70" s="15">
        <v>3</v>
      </c>
      <c r="M70" s="15">
        <v>1.8260000000000001</v>
      </c>
      <c r="N70" s="15">
        <v>2.214</v>
      </c>
      <c r="O70" s="15">
        <v>6.5000000000000002E-2</v>
      </c>
      <c r="P70" s="15">
        <v>0.99</v>
      </c>
      <c r="Q70" s="15">
        <v>0.191</v>
      </c>
      <c r="R70" s="15">
        <v>2.7349999999999999</v>
      </c>
      <c r="S70" s="15">
        <v>9.0150000000000006</v>
      </c>
      <c r="U70" s="15">
        <v>20685.663</v>
      </c>
      <c r="V70" s="15">
        <v>1150</v>
      </c>
    </row>
    <row r="71" spans="2:22" x14ac:dyDescent="0.25">
      <c r="B71" s="15" t="s">
        <v>136</v>
      </c>
      <c r="C71" s="15" t="s">
        <v>207</v>
      </c>
      <c r="D71" s="15" t="s">
        <v>221</v>
      </c>
      <c r="E71" s="15">
        <v>2022</v>
      </c>
      <c r="F71" s="15" t="s">
        <v>162</v>
      </c>
      <c r="G71" s="15" t="s">
        <v>133</v>
      </c>
      <c r="H71" s="15" t="s">
        <v>136</v>
      </c>
      <c r="I71" s="15" t="s">
        <v>139</v>
      </c>
      <c r="J71" s="15" t="s">
        <v>141</v>
      </c>
      <c r="K71" s="15" t="s">
        <v>271</v>
      </c>
      <c r="L71" s="15">
        <v>4</v>
      </c>
      <c r="M71" s="15">
        <v>2.097</v>
      </c>
      <c r="N71" s="15">
        <v>2.6869999999999998</v>
      </c>
      <c r="O71" s="15">
        <v>0.08</v>
      </c>
      <c r="P71" s="15">
        <v>0.97699999999999998</v>
      </c>
      <c r="Q71" s="15">
        <v>0.20399999999999999</v>
      </c>
      <c r="R71" s="15">
        <v>2.9769999999999999</v>
      </c>
      <c r="S71" s="15">
        <v>9.0399999999999991</v>
      </c>
      <c r="U71" s="15">
        <v>20754.173999999999</v>
      </c>
      <c r="V71" s="15">
        <v>1140</v>
      </c>
    </row>
    <row r="72" spans="2:22" x14ac:dyDescent="0.25">
      <c r="B72" s="15" t="s">
        <v>136</v>
      </c>
      <c r="C72" s="15" t="s">
        <v>207</v>
      </c>
      <c r="D72" s="15" t="s">
        <v>221</v>
      </c>
      <c r="E72" s="15">
        <v>2022</v>
      </c>
      <c r="F72" s="15" t="s">
        <v>162</v>
      </c>
      <c r="G72" s="15" t="s">
        <v>133</v>
      </c>
      <c r="H72" s="15" t="s">
        <v>136</v>
      </c>
      <c r="I72" s="15" t="s">
        <v>139</v>
      </c>
      <c r="J72" s="15" t="s">
        <v>141</v>
      </c>
      <c r="K72" s="15" t="s">
        <v>271</v>
      </c>
      <c r="L72" s="15">
        <v>5</v>
      </c>
      <c r="M72" s="15">
        <v>2.613</v>
      </c>
      <c r="N72" s="15">
        <v>2.895</v>
      </c>
      <c r="O72" s="15">
        <v>8.1000000000000003E-2</v>
      </c>
      <c r="P72" s="15">
        <v>1.6080000000000001</v>
      </c>
      <c r="Q72" s="15">
        <v>0.32</v>
      </c>
      <c r="R72" s="15">
        <v>4.032</v>
      </c>
      <c r="S72" s="15">
        <v>8.9570000000000007</v>
      </c>
      <c r="U72" s="15">
        <v>21059.513999999999</v>
      </c>
      <c r="V72" s="15">
        <v>1290</v>
      </c>
    </row>
    <row r="73" spans="2:22" x14ac:dyDescent="0.25">
      <c r="B73" s="15" t="s">
        <v>136</v>
      </c>
      <c r="C73" s="15" t="s">
        <v>207</v>
      </c>
      <c r="D73" s="15" t="s">
        <v>222</v>
      </c>
      <c r="E73" s="15">
        <v>2022</v>
      </c>
      <c r="F73" s="15" t="s">
        <v>162</v>
      </c>
      <c r="G73" s="15" t="s">
        <v>133</v>
      </c>
      <c r="H73" s="15" t="s">
        <v>136</v>
      </c>
      <c r="I73" s="15" t="s">
        <v>139</v>
      </c>
      <c r="J73" s="15" t="s">
        <v>141</v>
      </c>
      <c r="K73" s="15" t="s">
        <v>271</v>
      </c>
      <c r="L73" s="15">
        <v>1</v>
      </c>
      <c r="M73" s="15">
        <v>1.444</v>
      </c>
      <c r="N73" s="15">
        <v>1.7170000000000001</v>
      </c>
      <c r="O73" s="15">
        <v>4.9000000000000002E-2</v>
      </c>
      <c r="P73" s="15">
        <v>0.81200000000000006</v>
      </c>
      <c r="Q73" s="15">
        <v>0.24399999999999999</v>
      </c>
      <c r="R73" s="15">
        <v>2.0910000000000002</v>
      </c>
      <c r="S73" s="15">
        <v>9.0920000000000005</v>
      </c>
      <c r="U73" s="15">
        <v>108383.728</v>
      </c>
      <c r="V73" s="15">
        <v>1250</v>
      </c>
    </row>
    <row r="74" spans="2:22" x14ac:dyDescent="0.25">
      <c r="B74" s="15" t="s">
        <v>136</v>
      </c>
      <c r="C74" s="15" t="s">
        <v>207</v>
      </c>
      <c r="D74" s="15" t="s">
        <v>222</v>
      </c>
      <c r="E74" s="15">
        <v>2022</v>
      </c>
      <c r="F74" s="15" t="s">
        <v>162</v>
      </c>
      <c r="G74" s="15" t="s">
        <v>133</v>
      </c>
      <c r="H74" s="15" t="s">
        <v>136</v>
      </c>
      <c r="I74" s="15" t="s">
        <v>139</v>
      </c>
      <c r="J74" s="15" t="s">
        <v>141</v>
      </c>
      <c r="K74" s="15" t="s">
        <v>271</v>
      </c>
      <c r="L74" s="15">
        <v>2</v>
      </c>
      <c r="M74" s="15">
        <v>2.0129999999999999</v>
      </c>
      <c r="N74" s="15">
        <v>2.2120000000000002</v>
      </c>
      <c r="O74" s="15">
        <v>0.06</v>
      </c>
      <c r="P74" s="15">
        <v>1.29</v>
      </c>
      <c r="Q74" s="15">
        <v>0.36699999999999999</v>
      </c>
      <c r="R74" s="15">
        <v>2.839</v>
      </c>
      <c r="S74" s="15">
        <v>9.2810000000000006</v>
      </c>
      <c r="U74" s="15">
        <v>111979.897</v>
      </c>
      <c r="V74" s="15">
        <v>1370</v>
      </c>
    </row>
    <row r="75" spans="2:22" x14ac:dyDescent="0.25">
      <c r="B75" s="15" t="s">
        <v>136</v>
      </c>
      <c r="C75" s="15" t="s">
        <v>207</v>
      </c>
      <c r="D75" s="15" t="s">
        <v>222</v>
      </c>
      <c r="E75" s="15">
        <v>2022</v>
      </c>
      <c r="F75" s="15" t="s">
        <v>162</v>
      </c>
      <c r="G75" s="15" t="s">
        <v>133</v>
      </c>
      <c r="H75" s="15" t="s">
        <v>136</v>
      </c>
      <c r="I75" s="15" t="s">
        <v>139</v>
      </c>
      <c r="J75" s="15" t="s">
        <v>141</v>
      </c>
      <c r="K75" s="15" t="s">
        <v>271</v>
      </c>
      <c r="L75" s="15">
        <v>3</v>
      </c>
      <c r="M75" s="15">
        <v>2.375</v>
      </c>
      <c r="N75" s="15">
        <v>2.5369999999999999</v>
      </c>
      <c r="O75" s="15">
        <v>7.4999999999999997E-2</v>
      </c>
      <c r="P75" s="15">
        <v>1.6439999999999999</v>
      </c>
      <c r="Q75" s="15">
        <v>0.45100000000000001</v>
      </c>
      <c r="R75" s="15">
        <v>3.4340000000000002</v>
      </c>
      <c r="S75" s="15">
        <v>9.3019999999999996</v>
      </c>
      <c r="U75" s="15">
        <v>110615.19899999999</v>
      </c>
      <c r="V75" s="15">
        <v>1150</v>
      </c>
    </row>
    <row r="76" spans="2:22" x14ac:dyDescent="0.25">
      <c r="B76" s="15" t="s">
        <v>136</v>
      </c>
      <c r="C76" s="15" t="s">
        <v>207</v>
      </c>
      <c r="D76" s="15" t="s">
        <v>222</v>
      </c>
      <c r="E76" s="15">
        <v>2022</v>
      </c>
      <c r="F76" s="15" t="s">
        <v>162</v>
      </c>
      <c r="G76" s="15" t="s">
        <v>133</v>
      </c>
      <c r="H76" s="15" t="s">
        <v>136</v>
      </c>
      <c r="I76" s="15" t="s">
        <v>139</v>
      </c>
      <c r="J76" s="15" t="s">
        <v>141</v>
      </c>
      <c r="K76" s="15" t="s">
        <v>271</v>
      </c>
      <c r="L76" s="15">
        <v>4</v>
      </c>
      <c r="M76" s="15">
        <v>2.8290000000000002</v>
      </c>
      <c r="N76" s="15">
        <v>2.819</v>
      </c>
      <c r="O76" s="15">
        <v>8.3000000000000004E-2</v>
      </c>
      <c r="P76" s="15">
        <v>2.089</v>
      </c>
      <c r="Q76" s="15">
        <v>0.59799999999999998</v>
      </c>
      <c r="R76" s="15">
        <v>4.3090000000000002</v>
      </c>
      <c r="S76" s="15">
        <v>9.3260000000000005</v>
      </c>
      <c r="U76" s="15">
        <v>111010.89599999999</v>
      </c>
      <c r="V76" s="15">
        <v>1140</v>
      </c>
    </row>
    <row r="77" spans="2:22" x14ac:dyDescent="0.25">
      <c r="B77" s="15" t="s">
        <v>136</v>
      </c>
      <c r="C77" s="15" t="s">
        <v>207</v>
      </c>
      <c r="D77" s="15" t="s">
        <v>222</v>
      </c>
      <c r="E77" s="15">
        <v>2022</v>
      </c>
      <c r="F77" s="15" t="s">
        <v>162</v>
      </c>
      <c r="G77" s="15" t="s">
        <v>133</v>
      </c>
      <c r="H77" s="15" t="s">
        <v>136</v>
      </c>
      <c r="I77" s="15" t="s">
        <v>139</v>
      </c>
      <c r="J77" s="15" t="s">
        <v>141</v>
      </c>
      <c r="K77" s="15" t="s">
        <v>271</v>
      </c>
      <c r="L77" s="15">
        <v>5</v>
      </c>
      <c r="M77" s="15">
        <v>3.4910000000000001</v>
      </c>
      <c r="N77" s="15">
        <v>3.1579999999999999</v>
      </c>
      <c r="O77" s="15">
        <v>8.7999999999999995E-2</v>
      </c>
      <c r="P77" s="15">
        <v>2.7629999999999999</v>
      </c>
      <c r="Q77" s="15">
        <v>0.93200000000000005</v>
      </c>
      <c r="R77" s="15">
        <v>5.2990000000000004</v>
      </c>
      <c r="S77" s="15">
        <v>9.2620000000000005</v>
      </c>
      <c r="U77" s="15">
        <v>112652.35</v>
      </c>
      <c r="V77" s="15">
        <v>1290</v>
      </c>
    </row>
    <row r="78" spans="2:22" x14ac:dyDescent="0.25">
      <c r="B78" s="15" t="s">
        <v>136</v>
      </c>
      <c r="C78" s="15" t="s">
        <v>207</v>
      </c>
      <c r="D78" s="15" t="s">
        <v>223</v>
      </c>
      <c r="E78" s="15">
        <v>2022</v>
      </c>
      <c r="F78" s="15" t="s">
        <v>162</v>
      </c>
      <c r="G78" s="15" t="s">
        <v>133</v>
      </c>
      <c r="H78" s="15" t="s">
        <v>136</v>
      </c>
      <c r="I78" s="15" t="s">
        <v>139</v>
      </c>
      <c r="J78" s="15" t="s">
        <v>141</v>
      </c>
      <c r="K78" s="15" t="s">
        <v>271</v>
      </c>
      <c r="L78" s="15">
        <v>1</v>
      </c>
      <c r="M78" s="15">
        <v>1.6870000000000001</v>
      </c>
      <c r="N78" s="15">
        <v>1.855</v>
      </c>
      <c r="O78" s="15">
        <v>5.1999999999999998E-2</v>
      </c>
      <c r="P78" s="15">
        <v>1.091</v>
      </c>
      <c r="Q78" s="15">
        <v>0.379</v>
      </c>
      <c r="R78" s="15">
        <v>2.4420000000000002</v>
      </c>
      <c r="S78" s="15">
        <v>9.0950000000000006</v>
      </c>
      <c r="U78" s="15">
        <v>108396.667</v>
      </c>
      <c r="V78" s="15">
        <v>1250</v>
      </c>
    </row>
    <row r="79" spans="2:22" x14ac:dyDescent="0.25">
      <c r="B79" s="15" t="s">
        <v>136</v>
      </c>
      <c r="C79" s="15" t="s">
        <v>207</v>
      </c>
      <c r="D79" s="15" t="s">
        <v>223</v>
      </c>
      <c r="E79" s="15">
        <v>2022</v>
      </c>
      <c r="F79" s="15" t="s">
        <v>162</v>
      </c>
      <c r="G79" s="15" t="s">
        <v>133</v>
      </c>
      <c r="H79" s="15" t="s">
        <v>136</v>
      </c>
      <c r="I79" s="15" t="s">
        <v>139</v>
      </c>
      <c r="J79" s="15" t="s">
        <v>141</v>
      </c>
      <c r="K79" s="15" t="s">
        <v>271</v>
      </c>
      <c r="L79" s="15">
        <v>2</v>
      </c>
      <c r="M79" s="15">
        <v>2.1949999999999998</v>
      </c>
      <c r="N79" s="15">
        <v>2.141</v>
      </c>
      <c r="O79" s="15">
        <v>5.8000000000000003E-2</v>
      </c>
      <c r="P79" s="15">
        <v>1.6080000000000001</v>
      </c>
      <c r="Q79" s="15">
        <v>0.64900000000000002</v>
      </c>
      <c r="R79" s="15">
        <v>3.1179999999999999</v>
      </c>
      <c r="S79" s="15">
        <v>9.2829999999999995</v>
      </c>
      <c r="U79" s="15">
        <v>112002.538</v>
      </c>
      <c r="V79" s="15">
        <v>1370</v>
      </c>
    </row>
    <row r="80" spans="2:22" x14ac:dyDescent="0.25">
      <c r="B80" s="15" t="s">
        <v>136</v>
      </c>
      <c r="C80" s="15" t="s">
        <v>207</v>
      </c>
      <c r="D80" s="15" t="s">
        <v>223</v>
      </c>
      <c r="E80" s="15">
        <v>2022</v>
      </c>
      <c r="F80" s="15" t="s">
        <v>162</v>
      </c>
      <c r="G80" s="15" t="s">
        <v>133</v>
      </c>
      <c r="H80" s="15" t="s">
        <v>136</v>
      </c>
      <c r="I80" s="15" t="s">
        <v>139</v>
      </c>
      <c r="J80" s="15" t="s">
        <v>141</v>
      </c>
      <c r="K80" s="15" t="s">
        <v>271</v>
      </c>
      <c r="L80" s="15">
        <v>3</v>
      </c>
      <c r="M80" s="15">
        <v>2.597</v>
      </c>
      <c r="N80" s="15">
        <v>2.4420000000000002</v>
      </c>
      <c r="O80" s="15">
        <v>7.1999999999999995E-2</v>
      </c>
      <c r="P80" s="15">
        <v>1.964</v>
      </c>
      <c r="Q80" s="15">
        <v>0.751</v>
      </c>
      <c r="R80" s="15">
        <v>3.738</v>
      </c>
      <c r="S80" s="15">
        <v>9.3030000000000008</v>
      </c>
      <c r="U80" s="15">
        <v>110613.80100000001</v>
      </c>
      <c r="V80" s="15">
        <v>1150</v>
      </c>
    </row>
    <row r="81" spans="2:22" x14ac:dyDescent="0.25">
      <c r="B81" s="15" t="s">
        <v>136</v>
      </c>
      <c r="C81" s="15" t="s">
        <v>207</v>
      </c>
      <c r="D81" s="15" t="s">
        <v>223</v>
      </c>
      <c r="E81" s="15">
        <v>2022</v>
      </c>
      <c r="F81" s="15" t="s">
        <v>162</v>
      </c>
      <c r="G81" s="15" t="s">
        <v>133</v>
      </c>
      <c r="H81" s="15" t="s">
        <v>136</v>
      </c>
      <c r="I81" s="15" t="s">
        <v>139</v>
      </c>
      <c r="J81" s="15" t="s">
        <v>141</v>
      </c>
      <c r="K81" s="15" t="s">
        <v>271</v>
      </c>
      <c r="L81" s="15">
        <v>4</v>
      </c>
      <c r="M81" s="15">
        <v>3.093</v>
      </c>
      <c r="N81" s="15">
        <v>2.714</v>
      </c>
      <c r="O81" s="15">
        <v>0.08</v>
      </c>
      <c r="P81" s="15">
        <v>2.4300000000000002</v>
      </c>
      <c r="Q81" s="15">
        <v>1.056</v>
      </c>
      <c r="R81" s="15">
        <v>4.2859999999999996</v>
      </c>
      <c r="S81" s="15">
        <v>9.3279999999999994</v>
      </c>
      <c r="U81" s="15">
        <v>111011.24</v>
      </c>
      <c r="V81" s="15">
        <v>1140</v>
      </c>
    </row>
    <row r="82" spans="2:22" x14ac:dyDescent="0.25">
      <c r="B82" s="15" t="s">
        <v>136</v>
      </c>
      <c r="C82" s="15" t="s">
        <v>207</v>
      </c>
      <c r="D82" s="15" t="s">
        <v>223</v>
      </c>
      <c r="E82" s="15">
        <v>2022</v>
      </c>
      <c r="F82" s="15" t="s">
        <v>162</v>
      </c>
      <c r="G82" s="15" t="s">
        <v>133</v>
      </c>
      <c r="H82" s="15" t="s">
        <v>136</v>
      </c>
      <c r="I82" s="15" t="s">
        <v>139</v>
      </c>
      <c r="J82" s="15" t="s">
        <v>141</v>
      </c>
      <c r="K82" s="15" t="s">
        <v>271</v>
      </c>
      <c r="L82" s="15">
        <v>5</v>
      </c>
      <c r="M82" s="15">
        <v>3.7989999999999999</v>
      </c>
      <c r="N82" s="15">
        <v>2.9950000000000001</v>
      </c>
      <c r="O82" s="15">
        <v>8.3000000000000004E-2</v>
      </c>
      <c r="P82" s="15">
        <v>3.169</v>
      </c>
      <c r="Q82" s="15">
        <v>1.53</v>
      </c>
      <c r="R82" s="15">
        <v>5.3310000000000004</v>
      </c>
      <c r="S82" s="15">
        <v>9.2629999999999999</v>
      </c>
      <c r="U82" s="15">
        <v>112654.322</v>
      </c>
      <c r="V82" s="15">
        <v>1290</v>
      </c>
    </row>
    <row r="83" spans="2:22" x14ac:dyDescent="0.25">
      <c r="B83" s="15" t="s">
        <v>136</v>
      </c>
      <c r="C83" s="15" t="s">
        <v>207</v>
      </c>
      <c r="D83" s="15" t="s">
        <v>224</v>
      </c>
      <c r="E83" s="15">
        <v>2022</v>
      </c>
      <c r="F83" s="15" t="s">
        <v>162</v>
      </c>
      <c r="G83" s="15" t="s">
        <v>133</v>
      </c>
      <c r="H83" s="15" t="s">
        <v>136</v>
      </c>
      <c r="I83" s="15" t="s">
        <v>139</v>
      </c>
      <c r="J83" s="15" t="s">
        <v>141</v>
      </c>
      <c r="K83" s="15" t="s">
        <v>271</v>
      </c>
      <c r="L83" s="15">
        <v>1</v>
      </c>
      <c r="M83" s="15">
        <v>1.679</v>
      </c>
      <c r="N83" s="15">
        <v>1.706</v>
      </c>
      <c r="O83" s="15">
        <v>4.8000000000000001E-2</v>
      </c>
      <c r="P83" s="15">
        <v>1.1759999999999999</v>
      </c>
      <c r="Q83" s="15">
        <v>0.48399999999999999</v>
      </c>
      <c r="R83" s="15">
        <v>2.2749999999999999</v>
      </c>
      <c r="S83" s="15">
        <v>9.6709999999999994</v>
      </c>
      <c r="U83" s="15">
        <v>283837.28399999999</v>
      </c>
      <c r="V83" s="15">
        <v>1250</v>
      </c>
    </row>
    <row r="84" spans="2:22" x14ac:dyDescent="0.25">
      <c r="B84" s="15" t="s">
        <v>136</v>
      </c>
      <c r="C84" s="15" t="s">
        <v>207</v>
      </c>
      <c r="D84" s="15" t="s">
        <v>224</v>
      </c>
      <c r="E84" s="15">
        <v>2022</v>
      </c>
      <c r="F84" s="15" t="s">
        <v>162</v>
      </c>
      <c r="G84" s="15" t="s">
        <v>133</v>
      </c>
      <c r="H84" s="15" t="s">
        <v>136</v>
      </c>
      <c r="I84" s="15" t="s">
        <v>139</v>
      </c>
      <c r="J84" s="15" t="s">
        <v>141</v>
      </c>
      <c r="K84" s="15" t="s">
        <v>271</v>
      </c>
      <c r="L84" s="15">
        <v>2</v>
      </c>
      <c r="M84" s="15">
        <v>2.0649999999999999</v>
      </c>
      <c r="N84" s="15">
        <v>1.8859999999999999</v>
      </c>
      <c r="O84" s="15">
        <v>5.0999999999999997E-2</v>
      </c>
      <c r="P84" s="15">
        <v>1.585</v>
      </c>
      <c r="Q84" s="15">
        <v>0.73</v>
      </c>
      <c r="R84" s="15">
        <v>2.802</v>
      </c>
      <c r="S84" s="15">
        <v>9.8889999999999993</v>
      </c>
      <c r="U84" s="15">
        <v>296143.45899999997</v>
      </c>
      <c r="V84" s="15">
        <v>1370</v>
      </c>
    </row>
    <row r="85" spans="2:22" x14ac:dyDescent="0.25">
      <c r="B85" s="15" t="s">
        <v>136</v>
      </c>
      <c r="C85" s="15" t="s">
        <v>207</v>
      </c>
      <c r="D85" s="15" t="s">
        <v>224</v>
      </c>
      <c r="E85" s="15">
        <v>2022</v>
      </c>
      <c r="F85" s="15" t="s">
        <v>162</v>
      </c>
      <c r="G85" s="15" t="s">
        <v>133</v>
      </c>
      <c r="H85" s="15" t="s">
        <v>136</v>
      </c>
      <c r="I85" s="15" t="s">
        <v>139</v>
      </c>
      <c r="J85" s="15" t="s">
        <v>141</v>
      </c>
      <c r="K85" s="15" t="s">
        <v>271</v>
      </c>
      <c r="L85" s="15">
        <v>3</v>
      </c>
      <c r="M85" s="15">
        <v>2.419</v>
      </c>
      <c r="N85" s="15">
        <v>2.0179999999999998</v>
      </c>
      <c r="O85" s="15">
        <v>0.06</v>
      </c>
      <c r="P85" s="15">
        <v>1.9850000000000001</v>
      </c>
      <c r="Q85" s="15">
        <v>0.90100000000000002</v>
      </c>
      <c r="R85" s="15">
        <v>3.36</v>
      </c>
      <c r="S85" s="15">
        <v>9.8879999999999999</v>
      </c>
      <c r="U85" s="15">
        <v>293427.62699999998</v>
      </c>
      <c r="V85" s="15">
        <v>1150</v>
      </c>
    </row>
    <row r="86" spans="2:22" x14ac:dyDescent="0.25">
      <c r="B86" s="15" t="s">
        <v>136</v>
      </c>
      <c r="C86" s="15" t="s">
        <v>207</v>
      </c>
      <c r="D86" s="15" t="s">
        <v>224</v>
      </c>
      <c r="E86" s="15">
        <v>2022</v>
      </c>
      <c r="F86" s="15" t="s">
        <v>162</v>
      </c>
      <c r="G86" s="15" t="s">
        <v>133</v>
      </c>
      <c r="H86" s="15" t="s">
        <v>136</v>
      </c>
      <c r="I86" s="15" t="s">
        <v>139</v>
      </c>
      <c r="J86" s="15" t="s">
        <v>141</v>
      </c>
      <c r="K86" s="15" t="s">
        <v>271</v>
      </c>
      <c r="L86" s="15">
        <v>4</v>
      </c>
      <c r="M86" s="15">
        <v>2.8660000000000001</v>
      </c>
      <c r="N86" s="15">
        <v>2.3410000000000002</v>
      </c>
      <c r="O86" s="15">
        <v>6.9000000000000006E-2</v>
      </c>
      <c r="P86" s="15">
        <v>2.3140000000000001</v>
      </c>
      <c r="Q86" s="15">
        <v>1.119</v>
      </c>
      <c r="R86" s="15">
        <v>3.9620000000000002</v>
      </c>
      <c r="S86" s="15">
        <v>9.9090000000000007</v>
      </c>
      <c r="U86" s="15">
        <v>294248.56800000003</v>
      </c>
      <c r="V86" s="15">
        <v>1140</v>
      </c>
    </row>
    <row r="87" spans="2:22" x14ac:dyDescent="0.25">
      <c r="B87" s="15" t="s">
        <v>136</v>
      </c>
      <c r="C87" s="15" t="s">
        <v>207</v>
      </c>
      <c r="D87" s="15" t="s">
        <v>224</v>
      </c>
      <c r="E87" s="15">
        <v>2022</v>
      </c>
      <c r="F87" s="15" t="s">
        <v>162</v>
      </c>
      <c r="G87" s="15" t="s">
        <v>133</v>
      </c>
      <c r="H87" s="15" t="s">
        <v>136</v>
      </c>
      <c r="I87" s="15" t="s">
        <v>139</v>
      </c>
      <c r="J87" s="15" t="s">
        <v>141</v>
      </c>
      <c r="K87" s="15" t="s">
        <v>271</v>
      </c>
      <c r="L87" s="15">
        <v>5</v>
      </c>
      <c r="M87" s="15">
        <v>3.4470000000000001</v>
      </c>
      <c r="N87" s="15">
        <v>2.528</v>
      </c>
      <c r="O87" s="15">
        <v>7.0000000000000007E-2</v>
      </c>
      <c r="P87" s="15">
        <v>2.9910000000000001</v>
      </c>
      <c r="Q87" s="15">
        <v>1.595</v>
      </c>
      <c r="R87" s="15">
        <v>4.7640000000000002</v>
      </c>
      <c r="S87" s="15">
        <v>9.8759999999999994</v>
      </c>
      <c r="U87" s="15">
        <v>298303.16600000003</v>
      </c>
      <c r="V87" s="15">
        <v>1290</v>
      </c>
    </row>
    <row r="88" spans="2:22" x14ac:dyDescent="0.25">
      <c r="B88" s="15" t="s">
        <v>136</v>
      </c>
      <c r="C88" s="15" t="s">
        <v>207</v>
      </c>
      <c r="D88" s="15" t="s">
        <v>225</v>
      </c>
      <c r="E88" s="15">
        <v>2022</v>
      </c>
      <c r="F88" s="15" t="s">
        <v>162</v>
      </c>
      <c r="G88" s="15" t="s">
        <v>133</v>
      </c>
      <c r="H88" s="15" t="s">
        <v>136</v>
      </c>
      <c r="I88" s="15" t="s">
        <v>139</v>
      </c>
      <c r="J88" s="15" t="s">
        <v>141</v>
      </c>
      <c r="K88" s="15" t="s">
        <v>271</v>
      </c>
      <c r="L88" s="15">
        <v>1</v>
      </c>
      <c r="M88" s="15">
        <v>1.5509999999999999</v>
      </c>
      <c r="N88" s="15">
        <v>1.4950000000000001</v>
      </c>
      <c r="O88" s="15">
        <v>4.2000000000000003E-2</v>
      </c>
      <c r="P88" s="15">
        <v>1.151</v>
      </c>
      <c r="Q88" s="15">
        <v>0.55700000000000005</v>
      </c>
      <c r="R88" s="15">
        <v>2.093</v>
      </c>
      <c r="S88" s="15">
        <v>9.67</v>
      </c>
      <c r="U88" s="15">
        <v>283768.81400000001</v>
      </c>
      <c r="V88" s="15">
        <v>1250</v>
      </c>
    </row>
    <row r="89" spans="2:22" x14ac:dyDescent="0.25">
      <c r="B89" s="15" t="s">
        <v>136</v>
      </c>
      <c r="C89" s="15" t="s">
        <v>207</v>
      </c>
      <c r="D89" s="15" t="s">
        <v>225</v>
      </c>
      <c r="E89" s="15">
        <v>2022</v>
      </c>
      <c r="F89" s="15" t="s">
        <v>162</v>
      </c>
      <c r="G89" s="15" t="s">
        <v>133</v>
      </c>
      <c r="H89" s="15" t="s">
        <v>136</v>
      </c>
      <c r="I89" s="15" t="s">
        <v>139</v>
      </c>
      <c r="J89" s="15" t="s">
        <v>141</v>
      </c>
      <c r="K89" s="15" t="s">
        <v>271</v>
      </c>
      <c r="L89" s="15">
        <v>2</v>
      </c>
      <c r="M89" s="15">
        <v>1.861</v>
      </c>
      <c r="N89" s="15">
        <v>1.6279999999999999</v>
      </c>
      <c r="O89" s="15">
        <v>4.3999999999999997E-2</v>
      </c>
      <c r="P89" s="15">
        <v>1.4530000000000001</v>
      </c>
      <c r="Q89" s="15">
        <v>0.71899999999999997</v>
      </c>
      <c r="R89" s="15">
        <v>2.54</v>
      </c>
      <c r="S89" s="15">
        <v>9.8879999999999999</v>
      </c>
      <c r="U89" s="15">
        <v>296055.26500000001</v>
      </c>
      <c r="V89" s="15">
        <v>1370</v>
      </c>
    </row>
    <row r="90" spans="2:22" x14ac:dyDescent="0.25">
      <c r="B90" s="15" t="s">
        <v>136</v>
      </c>
      <c r="C90" s="15" t="s">
        <v>207</v>
      </c>
      <c r="D90" s="15" t="s">
        <v>225</v>
      </c>
      <c r="E90" s="15">
        <v>2022</v>
      </c>
      <c r="F90" s="15" t="s">
        <v>162</v>
      </c>
      <c r="G90" s="15" t="s">
        <v>133</v>
      </c>
      <c r="H90" s="15" t="s">
        <v>136</v>
      </c>
      <c r="I90" s="15" t="s">
        <v>139</v>
      </c>
      <c r="J90" s="15" t="s">
        <v>141</v>
      </c>
      <c r="K90" s="15" t="s">
        <v>271</v>
      </c>
      <c r="L90" s="15">
        <v>3</v>
      </c>
      <c r="M90" s="15">
        <v>2.206</v>
      </c>
      <c r="N90" s="15">
        <v>1.8280000000000001</v>
      </c>
      <c r="O90" s="15">
        <v>5.3999999999999999E-2</v>
      </c>
      <c r="P90" s="15">
        <v>1.7709999999999999</v>
      </c>
      <c r="Q90" s="15">
        <v>0.9</v>
      </c>
      <c r="R90" s="15">
        <v>2.9750000000000001</v>
      </c>
      <c r="S90" s="15">
        <v>9.8889999999999993</v>
      </c>
      <c r="U90" s="15">
        <v>293417.674</v>
      </c>
      <c r="V90" s="15">
        <v>1150</v>
      </c>
    </row>
    <row r="91" spans="2:22" x14ac:dyDescent="0.25">
      <c r="B91" s="15" t="s">
        <v>136</v>
      </c>
      <c r="C91" s="15" t="s">
        <v>207</v>
      </c>
      <c r="D91" s="15" t="s">
        <v>225</v>
      </c>
      <c r="E91" s="15">
        <v>2022</v>
      </c>
      <c r="F91" s="15" t="s">
        <v>162</v>
      </c>
      <c r="G91" s="15" t="s">
        <v>133</v>
      </c>
      <c r="H91" s="15" t="s">
        <v>136</v>
      </c>
      <c r="I91" s="15" t="s">
        <v>139</v>
      </c>
      <c r="J91" s="15" t="s">
        <v>141</v>
      </c>
      <c r="K91" s="15" t="s">
        <v>271</v>
      </c>
      <c r="L91" s="15">
        <v>4</v>
      </c>
      <c r="M91" s="15">
        <v>2.4929999999999999</v>
      </c>
      <c r="N91" s="15">
        <v>2.0019999999999998</v>
      </c>
      <c r="O91" s="15">
        <v>5.8999999999999997E-2</v>
      </c>
      <c r="P91" s="15">
        <v>2.0379999999999998</v>
      </c>
      <c r="Q91" s="15">
        <v>1.0429999999999999</v>
      </c>
      <c r="R91" s="15">
        <v>3.4470000000000001</v>
      </c>
      <c r="S91" s="15">
        <v>9.9090000000000007</v>
      </c>
      <c r="U91" s="15">
        <v>294239.158</v>
      </c>
      <c r="V91" s="15">
        <v>1140</v>
      </c>
    </row>
    <row r="92" spans="2:22" x14ac:dyDescent="0.25">
      <c r="B92" s="15" t="s">
        <v>136</v>
      </c>
      <c r="C92" s="15" t="s">
        <v>207</v>
      </c>
      <c r="D92" s="15" t="s">
        <v>225</v>
      </c>
      <c r="E92" s="15">
        <v>2022</v>
      </c>
      <c r="F92" s="15" t="s">
        <v>162</v>
      </c>
      <c r="G92" s="15" t="s">
        <v>133</v>
      </c>
      <c r="H92" s="15" t="s">
        <v>136</v>
      </c>
      <c r="I92" s="15" t="s">
        <v>139</v>
      </c>
      <c r="J92" s="15" t="s">
        <v>141</v>
      </c>
      <c r="K92" s="15" t="s">
        <v>271</v>
      </c>
      <c r="L92" s="15">
        <v>5</v>
      </c>
      <c r="M92" s="15">
        <v>2.9460000000000002</v>
      </c>
      <c r="N92" s="15">
        <v>2.234</v>
      </c>
      <c r="O92" s="15">
        <v>6.2E-2</v>
      </c>
      <c r="P92" s="15">
        <v>2.4769999999999999</v>
      </c>
      <c r="Q92" s="15">
        <v>1.3740000000000001</v>
      </c>
      <c r="R92" s="15">
        <v>3.8639999999999999</v>
      </c>
      <c r="S92" s="15">
        <v>9.8759999999999994</v>
      </c>
      <c r="U92" s="15">
        <v>298302.38</v>
      </c>
      <c r="V92" s="15">
        <v>1290</v>
      </c>
    </row>
    <row r="93" spans="2:22" x14ac:dyDescent="0.25">
      <c r="B93" s="15" t="s">
        <v>136</v>
      </c>
      <c r="C93" s="15" t="s">
        <v>207</v>
      </c>
      <c r="D93" s="15" t="s">
        <v>226</v>
      </c>
      <c r="E93" s="15">
        <v>2022</v>
      </c>
      <c r="F93" s="15" t="s">
        <v>162</v>
      </c>
      <c r="G93" s="15" t="s">
        <v>133</v>
      </c>
      <c r="H93" s="15" t="s">
        <v>136</v>
      </c>
      <c r="I93" s="15" t="s">
        <v>139</v>
      </c>
      <c r="J93" s="15" t="s">
        <v>141</v>
      </c>
      <c r="K93" s="15" t="s">
        <v>271</v>
      </c>
      <c r="L93" s="15">
        <v>1</v>
      </c>
      <c r="M93" s="15">
        <v>1.359</v>
      </c>
      <c r="N93" s="15">
        <v>1.2030000000000001</v>
      </c>
      <c r="O93" s="15">
        <v>3.4000000000000002E-2</v>
      </c>
      <c r="P93" s="15">
        <v>1.0680000000000001</v>
      </c>
      <c r="Q93" s="15">
        <v>0.53700000000000003</v>
      </c>
      <c r="R93" s="15">
        <v>1.8440000000000001</v>
      </c>
      <c r="S93" s="15">
        <v>10.523</v>
      </c>
      <c r="U93" s="15">
        <v>542959</v>
      </c>
      <c r="V93" s="15">
        <v>1250</v>
      </c>
    </row>
    <row r="94" spans="2:22" x14ac:dyDescent="0.25">
      <c r="B94" s="15" t="s">
        <v>136</v>
      </c>
      <c r="C94" s="15" t="s">
        <v>207</v>
      </c>
      <c r="D94" s="15" t="s">
        <v>226</v>
      </c>
      <c r="E94" s="15">
        <v>2022</v>
      </c>
      <c r="F94" s="15" t="s">
        <v>162</v>
      </c>
      <c r="G94" s="15" t="s">
        <v>133</v>
      </c>
      <c r="H94" s="15" t="s">
        <v>136</v>
      </c>
      <c r="I94" s="15" t="s">
        <v>139</v>
      </c>
      <c r="J94" s="15" t="s">
        <v>141</v>
      </c>
      <c r="K94" s="15" t="s">
        <v>271</v>
      </c>
      <c r="L94" s="15">
        <v>2</v>
      </c>
      <c r="M94" s="15">
        <v>1.6259999999999999</v>
      </c>
      <c r="N94" s="15">
        <v>1.427</v>
      </c>
      <c r="O94" s="15">
        <v>3.9E-2</v>
      </c>
      <c r="P94" s="15">
        <v>1.258</v>
      </c>
      <c r="Q94" s="15">
        <v>0.63800000000000001</v>
      </c>
      <c r="R94" s="15">
        <v>2.181</v>
      </c>
      <c r="S94" s="15">
        <v>10.763</v>
      </c>
      <c r="U94" s="15">
        <v>564400.45700000005</v>
      </c>
      <c r="V94" s="15">
        <v>1370</v>
      </c>
    </row>
    <row r="95" spans="2:22" x14ac:dyDescent="0.25">
      <c r="B95" s="15" t="s">
        <v>136</v>
      </c>
      <c r="C95" s="15" t="s">
        <v>207</v>
      </c>
      <c r="D95" s="15" t="s">
        <v>226</v>
      </c>
      <c r="E95" s="15">
        <v>2022</v>
      </c>
      <c r="F95" s="15" t="s">
        <v>162</v>
      </c>
      <c r="G95" s="15" t="s">
        <v>133</v>
      </c>
      <c r="H95" s="15" t="s">
        <v>136</v>
      </c>
      <c r="I95" s="15" t="s">
        <v>139</v>
      </c>
      <c r="J95" s="15" t="s">
        <v>141</v>
      </c>
      <c r="K95" s="15" t="s">
        <v>271</v>
      </c>
      <c r="L95" s="15">
        <v>3</v>
      </c>
      <c r="M95" s="15">
        <v>1.8440000000000001</v>
      </c>
      <c r="N95" s="15">
        <v>1.516</v>
      </c>
      <c r="O95" s="15">
        <v>4.4999999999999998E-2</v>
      </c>
      <c r="P95" s="15">
        <v>1.4690000000000001</v>
      </c>
      <c r="Q95" s="15">
        <v>0.75800000000000001</v>
      </c>
      <c r="R95" s="15">
        <v>2.4940000000000002</v>
      </c>
      <c r="S95" s="15">
        <v>10.743</v>
      </c>
      <c r="U95" s="15">
        <v>561125.96799999999</v>
      </c>
      <c r="V95" s="15">
        <v>1150</v>
      </c>
    </row>
    <row r="96" spans="2:22" x14ac:dyDescent="0.25">
      <c r="B96" s="15" t="s">
        <v>136</v>
      </c>
      <c r="C96" s="15" t="s">
        <v>207</v>
      </c>
      <c r="D96" s="15" t="s">
        <v>226</v>
      </c>
      <c r="E96" s="15">
        <v>2022</v>
      </c>
      <c r="F96" s="15" t="s">
        <v>162</v>
      </c>
      <c r="G96" s="15" t="s">
        <v>133</v>
      </c>
      <c r="H96" s="15" t="s">
        <v>136</v>
      </c>
      <c r="I96" s="15" t="s">
        <v>139</v>
      </c>
      <c r="J96" s="15" t="s">
        <v>141</v>
      </c>
      <c r="K96" s="15" t="s">
        <v>271</v>
      </c>
      <c r="L96" s="15">
        <v>4</v>
      </c>
      <c r="M96" s="15">
        <v>2.0779999999999998</v>
      </c>
      <c r="N96" s="15">
        <v>1.6579999999999999</v>
      </c>
      <c r="O96" s="15">
        <v>4.9000000000000002E-2</v>
      </c>
      <c r="P96" s="15">
        <v>1.714</v>
      </c>
      <c r="Q96" s="15">
        <v>0.86099999999999999</v>
      </c>
      <c r="R96" s="15">
        <v>2.8519999999999999</v>
      </c>
      <c r="S96" s="15">
        <v>10.757999999999999</v>
      </c>
      <c r="U96" s="15">
        <v>562523.299</v>
      </c>
      <c r="V96" s="15">
        <v>1140</v>
      </c>
    </row>
    <row r="97" spans="2:22" x14ac:dyDescent="0.25">
      <c r="B97" s="15" t="s">
        <v>136</v>
      </c>
      <c r="C97" s="15" t="s">
        <v>207</v>
      </c>
      <c r="D97" s="15" t="s">
        <v>226</v>
      </c>
      <c r="E97" s="15">
        <v>2022</v>
      </c>
      <c r="F97" s="15" t="s">
        <v>162</v>
      </c>
      <c r="G97" s="15" t="s">
        <v>133</v>
      </c>
      <c r="H97" s="15" t="s">
        <v>136</v>
      </c>
      <c r="I97" s="15" t="s">
        <v>139</v>
      </c>
      <c r="J97" s="15" t="s">
        <v>141</v>
      </c>
      <c r="K97" s="15" t="s">
        <v>271</v>
      </c>
      <c r="L97" s="15">
        <v>5</v>
      </c>
      <c r="M97" s="15">
        <v>2.4049999999999998</v>
      </c>
      <c r="N97" s="15">
        <v>1.889</v>
      </c>
      <c r="O97" s="15">
        <v>5.2999999999999999E-2</v>
      </c>
      <c r="P97" s="15">
        <v>2.0409999999999999</v>
      </c>
      <c r="Q97" s="15">
        <v>1.05</v>
      </c>
      <c r="R97" s="15">
        <v>3.2519999999999998</v>
      </c>
      <c r="S97" s="15">
        <v>10.766</v>
      </c>
      <c r="U97" s="15">
        <v>568002.19099999999</v>
      </c>
      <c r="V97" s="15">
        <v>1290</v>
      </c>
    </row>
    <row r="98" spans="2:22" x14ac:dyDescent="0.25">
      <c r="B98" s="15" t="s">
        <v>136</v>
      </c>
      <c r="C98" s="15" t="s">
        <v>207</v>
      </c>
      <c r="D98" s="15" t="s">
        <v>227</v>
      </c>
      <c r="E98" s="15">
        <v>2022</v>
      </c>
      <c r="F98" s="15" t="s">
        <v>162</v>
      </c>
      <c r="G98" s="15" t="s">
        <v>133</v>
      </c>
      <c r="H98" s="15" t="s">
        <v>136</v>
      </c>
      <c r="I98" s="15" t="s">
        <v>139</v>
      </c>
      <c r="J98" s="15" t="s">
        <v>141</v>
      </c>
      <c r="K98" s="15" t="s">
        <v>271</v>
      </c>
      <c r="L98" s="15">
        <v>1</v>
      </c>
      <c r="M98" s="15">
        <v>1.24</v>
      </c>
      <c r="N98" s="15">
        <v>1.0489999999999999</v>
      </c>
      <c r="O98" s="15">
        <v>0.03</v>
      </c>
      <c r="P98" s="15">
        <v>1.008</v>
      </c>
      <c r="Q98" s="15">
        <v>0.496</v>
      </c>
      <c r="R98" s="15">
        <v>1.68</v>
      </c>
      <c r="S98" s="15">
        <v>10.523999999999999</v>
      </c>
      <c r="U98" s="15">
        <v>542956.47400000005</v>
      </c>
      <c r="V98" s="15">
        <v>1250</v>
      </c>
    </row>
    <row r="99" spans="2:22" x14ac:dyDescent="0.25">
      <c r="B99" s="15" t="s">
        <v>136</v>
      </c>
      <c r="C99" s="15" t="s">
        <v>207</v>
      </c>
      <c r="D99" s="15" t="s">
        <v>227</v>
      </c>
      <c r="E99" s="15">
        <v>2022</v>
      </c>
      <c r="F99" s="15" t="s">
        <v>162</v>
      </c>
      <c r="G99" s="15" t="s">
        <v>133</v>
      </c>
      <c r="H99" s="15" t="s">
        <v>136</v>
      </c>
      <c r="I99" s="15" t="s">
        <v>139</v>
      </c>
      <c r="J99" s="15" t="s">
        <v>141</v>
      </c>
      <c r="K99" s="15" t="s">
        <v>271</v>
      </c>
      <c r="L99" s="15">
        <v>2</v>
      </c>
      <c r="M99" s="15">
        <v>1.4450000000000001</v>
      </c>
      <c r="N99" s="15">
        <v>1.254</v>
      </c>
      <c r="O99" s="15">
        <v>3.4000000000000002E-2</v>
      </c>
      <c r="P99" s="15">
        <v>1.1279999999999999</v>
      </c>
      <c r="Q99" s="15">
        <v>0.57199999999999995</v>
      </c>
      <c r="R99" s="15">
        <v>1.921</v>
      </c>
      <c r="S99" s="15">
        <v>10.762</v>
      </c>
      <c r="U99" s="15">
        <v>564382.71299999999</v>
      </c>
      <c r="V99" s="15">
        <v>1370</v>
      </c>
    </row>
    <row r="100" spans="2:22" x14ac:dyDescent="0.25">
      <c r="B100" s="15" t="s">
        <v>136</v>
      </c>
      <c r="C100" s="15" t="s">
        <v>207</v>
      </c>
      <c r="D100" s="15" t="s">
        <v>227</v>
      </c>
      <c r="E100" s="15">
        <v>2022</v>
      </c>
      <c r="F100" s="15" t="s">
        <v>162</v>
      </c>
      <c r="G100" s="15" t="s">
        <v>133</v>
      </c>
      <c r="H100" s="15" t="s">
        <v>136</v>
      </c>
      <c r="I100" s="15" t="s">
        <v>139</v>
      </c>
      <c r="J100" s="15" t="s">
        <v>141</v>
      </c>
      <c r="K100" s="15" t="s">
        <v>271</v>
      </c>
      <c r="L100" s="15">
        <v>3</v>
      </c>
      <c r="M100" s="15">
        <v>1.556</v>
      </c>
      <c r="N100" s="15">
        <v>1.26</v>
      </c>
      <c r="O100" s="15">
        <v>3.6999999999999998E-2</v>
      </c>
      <c r="P100" s="15">
        <v>1.2030000000000001</v>
      </c>
      <c r="Q100" s="15">
        <v>0.69599999999999995</v>
      </c>
      <c r="R100" s="15">
        <v>2.0960000000000001</v>
      </c>
      <c r="S100" s="15">
        <v>10.743</v>
      </c>
      <c r="U100" s="15">
        <v>561153.18400000001</v>
      </c>
      <c r="V100" s="15">
        <v>1150</v>
      </c>
    </row>
    <row r="101" spans="2:22" x14ac:dyDescent="0.25">
      <c r="B101" s="15" t="s">
        <v>136</v>
      </c>
      <c r="C101" s="15" t="s">
        <v>207</v>
      </c>
      <c r="D101" s="15" t="s">
        <v>227</v>
      </c>
      <c r="E101" s="15">
        <v>2022</v>
      </c>
      <c r="F101" s="15" t="s">
        <v>162</v>
      </c>
      <c r="G101" s="15" t="s">
        <v>133</v>
      </c>
      <c r="H101" s="15" t="s">
        <v>136</v>
      </c>
      <c r="I101" s="15" t="s">
        <v>139</v>
      </c>
      <c r="J101" s="15" t="s">
        <v>141</v>
      </c>
      <c r="K101" s="15" t="s">
        <v>271</v>
      </c>
      <c r="L101" s="15">
        <v>4</v>
      </c>
      <c r="M101" s="15">
        <v>1.732</v>
      </c>
      <c r="N101" s="15">
        <v>1.4630000000000001</v>
      </c>
      <c r="O101" s="15">
        <v>4.2999999999999997E-2</v>
      </c>
      <c r="P101" s="15">
        <v>1.3580000000000001</v>
      </c>
      <c r="Q101" s="15">
        <v>0.71799999999999997</v>
      </c>
      <c r="R101" s="15">
        <v>2.2829999999999999</v>
      </c>
      <c r="S101" s="15">
        <v>10.757999999999999</v>
      </c>
      <c r="U101" s="15">
        <v>562526.97600000002</v>
      </c>
      <c r="V101" s="15">
        <v>1140</v>
      </c>
    </row>
    <row r="102" spans="2:22" x14ac:dyDescent="0.25">
      <c r="B102" s="15" t="s">
        <v>136</v>
      </c>
      <c r="C102" s="15" t="s">
        <v>207</v>
      </c>
      <c r="D102" s="15" t="s">
        <v>227</v>
      </c>
      <c r="E102" s="15">
        <v>2022</v>
      </c>
      <c r="F102" s="15" t="s">
        <v>162</v>
      </c>
      <c r="G102" s="15" t="s">
        <v>133</v>
      </c>
      <c r="H102" s="15" t="s">
        <v>136</v>
      </c>
      <c r="I102" s="15" t="s">
        <v>139</v>
      </c>
      <c r="J102" s="15" t="s">
        <v>141</v>
      </c>
      <c r="K102" s="15" t="s">
        <v>271</v>
      </c>
      <c r="L102" s="15">
        <v>5</v>
      </c>
      <c r="M102" s="15">
        <v>1.962</v>
      </c>
      <c r="N102" s="15">
        <v>1.595</v>
      </c>
      <c r="O102" s="15">
        <v>4.3999999999999997E-2</v>
      </c>
      <c r="P102" s="15">
        <v>1.609</v>
      </c>
      <c r="Q102" s="15">
        <v>0.85599999999999998</v>
      </c>
      <c r="R102" s="15">
        <v>2.6659999999999999</v>
      </c>
      <c r="S102" s="15">
        <v>10.766</v>
      </c>
      <c r="U102" s="15">
        <v>568011.15</v>
      </c>
      <c r="V102" s="15">
        <v>1290</v>
      </c>
    </row>
    <row r="103" spans="2:22" x14ac:dyDescent="0.25">
      <c r="B103" s="15" t="s">
        <v>136</v>
      </c>
      <c r="C103" s="15" t="s">
        <v>207</v>
      </c>
      <c r="D103" s="15" t="s">
        <v>228</v>
      </c>
      <c r="E103" s="15">
        <v>2022</v>
      </c>
      <c r="F103" s="15" t="s">
        <v>162</v>
      </c>
      <c r="G103" s="15" t="s">
        <v>133</v>
      </c>
      <c r="H103" s="15" t="s">
        <v>136</v>
      </c>
      <c r="I103" s="15" t="s">
        <v>139</v>
      </c>
      <c r="J103" s="15" t="s">
        <v>141</v>
      </c>
      <c r="K103" s="15" t="s">
        <v>271</v>
      </c>
      <c r="L103" s="15">
        <v>1</v>
      </c>
      <c r="M103" s="15">
        <v>1.1539999999999999</v>
      </c>
      <c r="N103" s="15">
        <v>0.96199999999999997</v>
      </c>
      <c r="O103" s="15">
        <v>2.7E-2</v>
      </c>
      <c r="P103" s="15">
        <v>0.91500000000000004</v>
      </c>
      <c r="Q103" s="15">
        <v>0.47299999999999998</v>
      </c>
      <c r="R103" s="15">
        <v>1.5860000000000001</v>
      </c>
      <c r="S103" s="15">
        <v>11.505000000000001</v>
      </c>
      <c r="U103" s="15">
        <v>851929.04299999995</v>
      </c>
      <c r="V103" s="15">
        <v>1250</v>
      </c>
    </row>
    <row r="104" spans="2:22" x14ac:dyDescent="0.25">
      <c r="B104" s="15" t="s">
        <v>136</v>
      </c>
      <c r="C104" s="15" t="s">
        <v>207</v>
      </c>
      <c r="D104" s="15" t="s">
        <v>228</v>
      </c>
      <c r="E104" s="15">
        <v>2022</v>
      </c>
      <c r="F104" s="15" t="s">
        <v>162</v>
      </c>
      <c r="G104" s="15" t="s">
        <v>133</v>
      </c>
      <c r="H104" s="15" t="s">
        <v>136</v>
      </c>
      <c r="I104" s="15" t="s">
        <v>139</v>
      </c>
      <c r="J104" s="15" t="s">
        <v>141</v>
      </c>
      <c r="K104" s="15" t="s">
        <v>271</v>
      </c>
      <c r="L104" s="15">
        <v>2</v>
      </c>
      <c r="M104" s="15">
        <v>1.28</v>
      </c>
      <c r="N104" s="15">
        <v>1.123</v>
      </c>
      <c r="O104" s="15">
        <v>0.03</v>
      </c>
      <c r="P104" s="15">
        <v>0.99399999999999999</v>
      </c>
      <c r="Q104" s="15">
        <v>0.504</v>
      </c>
      <c r="R104" s="15">
        <v>1.6890000000000001</v>
      </c>
      <c r="S104" s="15">
        <v>11.754</v>
      </c>
      <c r="U104" s="15">
        <v>883462.56200000003</v>
      </c>
      <c r="V104" s="15">
        <v>1370</v>
      </c>
    </row>
    <row r="105" spans="2:22" x14ac:dyDescent="0.25">
      <c r="B105" s="15" t="s">
        <v>136</v>
      </c>
      <c r="C105" s="15" t="s">
        <v>207</v>
      </c>
      <c r="D105" s="15" t="s">
        <v>228</v>
      </c>
      <c r="E105" s="15">
        <v>2022</v>
      </c>
      <c r="F105" s="15" t="s">
        <v>162</v>
      </c>
      <c r="G105" s="15" t="s">
        <v>133</v>
      </c>
      <c r="H105" s="15" t="s">
        <v>136</v>
      </c>
      <c r="I105" s="15" t="s">
        <v>139</v>
      </c>
      <c r="J105" s="15" t="s">
        <v>141</v>
      </c>
      <c r="K105" s="15" t="s">
        <v>271</v>
      </c>
      <c r="L105" s="15">
        <v>3</v>
      </c>
      <c r="M105" s="15">
        <v>1.3520000000000001</v>
      </c>
      <c r="N105" s="15">
        <v>1.1100000000000001</v>
      </c>
      <c r="O105" s="15">
        <v>3.3000000000000002E-2</v>
      </c>
      <c r="P105" s="15">
        <v>1.0840000000000001</v>
      </c>
      <c r="Q105" s="15">
        <v>0.59299999999999997</v>
      </c>
      <c r="R105" s="15">
        <v>1.8080000000000001</v>
      </c>
      <c r="S105" s="15">
        <v>11.717000000000001</v>
      </c>
      <c r="U105" s="15">
        <v>879306.42599999998</v>
      </c>
      <c r="V105" s="15">
        <v>1150</v>
      </c>
    </row>
    <row r="106" spans="2:22" x14ac:dyDescent="0.25">
      <c r="B106" s="15" t="s">
        <v>136</v>
      </c>
      <c r="C106" s="15" t="s">
        <v>207</v>
      </c>
      <c r="D106" s="15" t="s">
        <v>228</v>
      </c>
      <c r="E106" s="15">
        <v>2022</v>
      </c>
      <c r="F106" s="15" t="s">
        <v>162</v>
      </c>
      <c r="G106" s="15" t="s">
        <v>133</v>
      </c>
      <c r="H106" s="15" t="s">
        <v>136</v>
      </c>
      <c r="I106" s="15" t="s">
        <v>139</v>
      </c>
      <c r="J106" s="15" t="s">
        <v>141</v>
      </c>
      <c r="K106" s="15" t="s">
        <v>271</v>
      </c>
      <c r="L106" s="15">
        <v>4</v>
      </c>
      <c r="M106" s="15">
        <v>1.478</v>
      </c>
      <c r="N106" s="15">
        <v>1.2370000000000001</v>
      </c>
      <c r="O106" s="15">
        <v>3.6999999999999998E-2</v>
      </c>
      <c r="P106" s="15">
        <v>1.157</v>
      </c>
      <c r="Q106" s="15">
        <v>0.59699999999999998</v>
      </c>
      <c r="R106" s="15">
        <v>1.996</v>
      </c>
      <c r="S106" s="15">
        <v>11.727</v>
      </c>
      <c r="U106" s="15">
        <v>880993.58</v>
      </c>
      <c r="V106" s="15">
        <v>1140</v>
      </c>
    </row>
    <row r="107" spans="2:22" x14ac:dyDescent="0.25">
      <c r="B107" s="15" t="s">
        <v>136</v>
      </c>
      <c r="C107" s="15" t="s">
        <v>207</v>
      </c>
      <c r="D107" s="15" t="s">
        <v>228</v>
      </c>
      <c r="E107" s="15">
        <v>2022</v>
      </c>
      <c r="F107" s="15" t="s">
        <v>162</v>
      </c>
      <c r="G107" s="15" t="s">
        <v>133</v>
      </c>
      <c r="H107" s="15" t="s">
        <v>136</v>
      </c>
      <c r="I107" s="15" t="s">
        <v>139</v>
      </c>
      <c r="J107" s="15" t="s">
        <v>141</v>
      </c>
      <c r="K107" s="15" t="s">
        <v>271</v>
      </c>
      <c r="L107" s="15">
        <v>5</v>
      </c>
      <c r="M107" s="15">
        <v>1.647</v>
      </c>
      <c r="N107" s="15">
        <v>1.3440000000000001</v>
      </c>
      <c r="O107" s="15">
        <v>3.6999999999999998E-2</v>
      </c>
      <c r="P107" s="15">
        <v>1.3340000000000001</v>
      </c>
      <c r="Q107" s="15">
        <v>0.68899999999999995</v>
      </c>
      <c r="R107" s="15">
        <v>2.27</v>
      </c>
      <c r="S107" s="15">
        <v>11.776</v>
      </c>
      <c r="U107" s="15">
        <v>887546.79</v>
      </c>
      <c r="V107" s="15">
        <v>1290</v>
      </c>
    </row>
    <row r="108" spans="2:22" x14ac:dyDescent="0.25">
      <c r="B108" s="15" t="s">
        <v>136</v>
      </c>
      <c r="C108" s="15" t="s">
        <v>207</v>
      </c>
      <c r="D108" s="15" t="s">
        <v>229</v>
      </c>
      <c r="E108" s="15">
        <v>2022</v>
      </c>
      <c r="F108" s="15" t="s">
        <v>162</v>
      </c>
      <c r="G108" s="15" t="s">
        <v>133</v>
      </c>
      <c r="H108" s="15" t="s">
        <v>136</v>
      </c>
      <c r="I108" s="15" t="s">
        <v>139</v>
      </c>
      <c r="J108" s="15" t="s">
        <v>141</v>
      </c>
      <c r="K108" s="15" t="s">
        <v>271</v>
      </c>
      <c r="L108" s="15">
        <v>1</v>
      </c>
      <c r="M108" s="15">
        <v>1.083</v>
      </c>
      <c r="N108" s="15">
        <v>0.93200000000000005</v>
      </c>
      <c r="O108" s="15">
        <v>2.5999999999999999E-2</v>
      </c>
      <c r="P108" s="15">
        <v>0.82699999999999996</v>
      </c>
      <c r="Q108" s="15">
        <v>0.44500000000000001</v>
      </c>
      <c r="R108" s="15">
        <v>1.43</v>
      </c>
      <c r="S108" s="15">
        <v>11.506</v>
      </c>
      <c r="U108" s="15">
        <v>851916.21400000004</v>
      </c>
      <c r="V108" s="15">
        <v>1250</v>
      </c>
    </row>
    <row r="109" spans="2:22" x14ac:dyDescent="0.25">
      <c r="B109" s="15" t="s">
        <v>136</v>
      </c>
      <c r="C109" s="15" t="s">
        <v>207</v>
      </c>
      <c r="D109" s="15" t="s">
        <v>229</v>
      </c>
      <c r="E109" s="15">
        <v>2022</v>
      </c>
      <c r="F109" s="15" t="s">
        <v>162</v>
      </c>
      <c r="G109" s="15" t="s">
        <v>133</v>
      </c>
      <c r="H109" s="15" t="s">
        <v>136</v>
      </c>
      <c r="I109" s="15" t="s">
        <v>139</v>
      </c>
      <c r="J109" s="15" t="s">
        <v>141</v>
      </c>
      <c r="K109" s="15" t="s">
        <v>271</v>
      </c>
      <c r="L109" s="15">
        <v>2</v>
      </c>
      <c r="M109" s="15">
        <v>1.141</v>
      </c>
      <c r="N109" s="15">
        <v>1.01</v>
      </c>
      <c r="O109" s="15">
        <v>2.7E-2</v>
      </c>
      <c r="P109" s="15">
        <v>0.88400000000000001</v>
      </c>
      <c r="Q109" s="15">
        <v>0.44800000000000001</v>
      </c>
      <c r="R109" s="15">
        <v>1.528</v>
      </c>
      <c r="S109" s="15">
        <v>11.755000000000001</v>
      </c>
      <c r="U109" s="15">
        <v>883466.65899999999</v>
      </c>
      <c r="V109" s="15">
        <v>1370</v>
      </c>
    </row>
    <row r="110" spans="2:22" x14ac:dyDescent="0.25">
      <c r="B110" s="15" t="s">
        <v>136</v>
      </c>
      <c r="C110" s="15" t="s">
        <v>207</v>
      </c>
      <c r="D110" s="15" t="s">
        <v>229</v>
      </c>
      <c r="E110" s="15">
        <v>2022</v>
      </c>
      <c r="F110" s="15" t="s">
        <v>162</v>
      </c>
      <c r="G110" s="15" t="s">
        <v>133</v>
      </c>
      <c r="H110" s="15" t="s">
        <v>136</v>
      </c>
      <c r="I110" s="15" t="s">
        <v>139</v>
      </c>
      <c r="J110" s="15" t="s">
        <v>141</v>
      </c>
      <c r="K110" s="15" t="s">
        <v>271</v>
      </c>
      <c r="L110" s="15">
        <v>3</v>
      </c>
      <c r="M110" s="15">
        <v>1.1919999999999999</v>
      </c>
      <c r="N110" s="15">
        <v>1.0149999999999999</v>
      </c>
      <c r="O110" s="15">
        <v>0.03</v>
      </c>
      <c r="P110" s="15">
        <v>0.92500000000000004</v>
      </c>
      <c r="Q110" s="15">
        <v>0.501</v>
      </c>
      <c r="R110" s="15">
        <v>1.6160000000000001</v>
      </c>
      <c r="S110" s="15">
        <v>11.717000000000001</v>
      </c>
      <c r="U110" s="15">
        <v>879341.52899999998</v>
      </c>
      <c r="V110" s="15">
        <v>1150</v>
      </c>
    </row>
    <row r="111" spans="2:22" x14ac:dyDescent="0.25">
      <c r="B111" s="15" t="s">
        <v>136</v>
      </c>
      <c r="C111" s="15" t="s">
        <v>207</v>
      </c>
      <c r="D111" s="15" t="s">
        <v>229</v>
      </c>
      <c r="E111" s="15">
        <v>2022</v>
      </c>
      <c r="F111" s="15" t="s">
        <v>162</v>
      </c>
      <c r="G111" s="15" t="s">
        <v>133</v>
      </c>
      <c r="H111" s="15" t="s">
        <v>136</v>
      </c>
      <c r="I111" s="15" t="s">
        <v>139</v>
      </c>
      <c r="J111" s="15" t="s">
        <v>141</v>
      </c>
      <c r="K111" s="15" t="s">
        <v>271</v>
      </c>
      <c r="L111" s="15">
        <v>4</v>
      </c>
      <c r="M111" s="15">
        <v>1.272</v>
      </c>
      <c r="N111" s="15">
        <v>1.0649999999999999</v>
      </c>
      <c r="O111" s="15">
        <v>3.2000000000000001E-2</v>
      </c>
      <c r="P111" s="15">
        <v>1.006</v>
      </c>
      <c r="Q111" s="15">
        <v>0.52200000000000002</v>
      </c>
      <c r="R111" s="15">
        <v>1.732</v>
      </c>
      <c r="S111" s="15">
        <v>11.727</v>
      </c>
      <c r="U111" s="15">
        <v>880978.90899999999</v>
      </c>
      <c r="V111" s="15">
        <v>1140</v>
      </c>
    </row>
    <row r="112" spans="2:22" x14ac:dyDescent="0.25">
      <c r="B112" s="15" t="s">
        <v>136</v>
      </c>
      <c r="C112" s="15" t="s">
        <v>207</v>
      </c>
      <c r="D112" s="15" t="s">
        <v>229</v>
      </c>
      <c r="E112" s="15">
        <v>2022</v>
      </c>
      <c r="F112" s="15" t="s">
        <v>162</v>
      </c>
      <c r="G112" s="15" t="s">
        <v>133</v>
      </c>
      <c r="H112" s="15" t="s">
        <v>136</v>
      </c>
      <c r="I112" s="15" t="s">
        <v>139</v>
      </c>
      <c r="J112" s="15" t="s">
        <v>141</v>
      </c>
      <c r="K112" s="15" t="s">
        <v>271</v>
      </c>
      <c r="L112" s="15">
        <v>5</v>
      </c>
      <c r="M112" s="15">
        <v>1.425</v>
      </c>
      <c r="N112" s="15">
        <v>1.159</v>
      </c>
      <c r="O112" s="15">
        <v>3.2000000000000001E-2</v>
      </c>
      <c r="P112" s="15">
        <v>1.1679999999999999</v>
      </c>
      <c r="Q112" s="15">
        <v>0.59899999999999998</v>
      </c>
      <c r="R112" s="15">
        <v>1.9179999999999999</v>
      </c>
      <c r="S112" s="15">
        <v>11.776</v>
      </c>
      <c r="U112" s="15">
        <v>887546.09</v>
      </c>
      <c r="V112" s="15">
        <v>1290</v>
      </c>
    </row>
    <row r="113" spans="2:22" x14ac:dyDescent="0.25">
      <c r="B113" s="15" t="s">
        <v>136</v>
      </c>
      <c r="C113" s="15" t="s">
        <v>207</v>
      </c>
      <c r="D113" s="15" t="s">
        <v>230</v>
      </c>
      <c r="E113" s="15">
        <v>2022</v>
      </c>
      <c r="F113" s="15" t="s">
        <v>162</v>
      </c>
      <c r="G113" s="15" t="s">
        <v>133</v>
      </c>
      <c r="H113" s="15" t="s">
        <v>136</v>
      </c>
      <c r="I113" s="15" t="s">
        <v>139</v>
      </c>
      <c r="J113" s="15" t="s">
        <v>141</v>
      </c>
      <c r="K113" s="15" t="s">
        <v>271</v>
      </c>
      <c r="L113" s="15">
        <v>1</v>
      </c>
      <c r="M113" s="15">
        <v>1.03</v>
      </c>
      <c r="N113" s="15">
        <v>0.89</v>
      </c>
      <c r="O113" s="15">
        <v>2.5000000000000001E-2</v>
      </c>
      <c r="P113" s="15">
        <v>0.78700000000000003</v>
      </c>
      <c r="Q113" s="15">
        <v>0.40500000000000003</v>
      </c>
      <c r="R113" s="15">
        <v>1.37</v>
      </c>
      <c r="S113" s="15">
        <v>12.391999999999999</v>
      </c>
      <c r="U113" s="15">
        <v>1109038.811</v>
      </c>
      <c r="V113" s="15">
        <v>1250</v>
      </c>
    </row>
    <row r="114" spans="2:22" x14ac:dyDescent="0.25">
      <c r="B114" s="15" t="s">
        <v>136</v>
      </c>
      <c r="C114" s="15" t="s">
        <v>207</v>
      </c>
      <c r="D114" s="15" t="s">
        <v>230</v>
      </c>
      <c r="E114" s="15">
        <v>2022</v>
      </c>
      <c r="F114" s="15" t="s">
        <v>162</v>
      </c>
      <c r="G114" s="15" t="s">
        <v>133</v>
      </c>
      <c r="H114" s="15" t="s">
        <v>136</v>
      </c>
      <c r="I114" s="15" t="s">
        <v>139</v>
      </c>
      <c r="J114" s="15" t="s">
        <v>141</v>
      </c>
      <c r="K114" s="15" t="s">
        <v>271</v>
      </c>
      <c r="L114" s="15">
        <v>2</v>
      </c>
      <c r="M114" s="15">
        <v>1.0669999999999999</v>
      </c>
      <c r="N114" s="15">
        <v>0.94399999999999995</v>
      </c>
      <c r="O114" s="15">
        <v>2.5000000000000001E-2</v>
      </c>
      <c r="P114" s="15">
        <v>0.83199999999999996</v>
      </c>
      <c r="Q114" s="15">
        <v>0.41799999999999998</v>
      </c>
      <c r="R114" s="15">
        <v>1.42</v>
      </c>
      <c r="S114" s="15">
        <v>12.646000000000001</v>
      </c>
      <c r="U114" s="15">
        <v>1145193.3459999999</v>
      </c>
      <c r="V114" s="15">
        <v>1370</v>
      </c>
    </row>
    <row r="115" spans="2:22" x14ac:dyDescent="0.25">
      <c r="B115" s="15" t="s">
        <v>136</v>
      </c>
      <c r="C115" s="15" t="s">
        <v>207</v>
      </c>
      <c r="D115" s="15" t="s">
        <v>230</v>
      </c>
      <c r="E115" s="15">
        <v>2022</v>
      </c>
      <c r="F115" s="15" t="s">
        <v>162</v>
      </c>
      <c r="G115" s="15" t="s">
        <v>133</v>
      </c>
      <c r="H115" s="15" t="s">
        <v>136</v>
      </c>
      <c r="I115" s="15" t="s">
        <v>139</v>
      </c>
      <c r="J115" s="15" t="s">
        <v>141</v>
      </c>
      <c r="K115" s="15" t="s">
        <v>271</v>
      </c>
      <c r="L115" s="15">
        <v>3</v>
      </c>
      <c r="M115" s="15">
        <v>1.103</v>
      </c>
      <c r="N115" s="15">
        <v>0.91600000000000004</v>
      </c>
      <c r="O115" s="15">
        <v>2.7E-2</v>
      </c>
      <c r="P115" s="15">
        <v>0.872</v>
      </c>
      <c r="Q115" s="15">
        <v>0.46600000000000003</v>
      </c>
      <c r="R115" s="15">
        <v>1.484</v>
      </c>
      <c r="S115" s="15">
        <v>12.592000000000001</v>
      </c>
      <c r="U115" s="15">
        <v>1142192.395</v>
      </c>
      <c r="V115" s="15">
        <v>1150</v>
      </c>
    </row>
    <row r="116" spans="2:22" x14ac:dyDescent="0.25">
      <c r="B116" s="15" t="s">
        <v>136</v>
      </c>
      <c r="C116" s="15" t="s">
        <v>207</v>
      </c>
      <c r="D116" s="15" t="s">
        <v>230</v>
      </c>
      <c r="E116" s="15">
        <v>2022</v>
      </c>
      <c r="F116" s="15" t="s">
        <v>162</v>
      </c>
      <c r="G116" s="15" t="s">
        <v>133</v>
      </c>
      <c r="H116" s="15" t="s">
        <v>136</v>
      </c>
      <c r="I116" s="15" t="s">
        <v>139</v>
      </c>
      <c r="J116" s="15" t="s">
        <v>141</v>
      </c>
      <c r="K116" s="15" t="s">
        <v>271</v>
      </c>
      <c r="L116" s="15">
        <v>4</v>
      </c>
      <c r="M116" s="15">
        <v>1.1519999999999999</v>
      </c>
      <c r="N116" s="15">
        <v>1.006</v>
      </c>
      <c r="O116" s="15">
        <v>0.03</v>
      </c>
      <c r="P116" s="15">
        <v>0.88500000000000001</v>
      </c>
      <c r="Q116" s="15">
        <v>0.46600000000000003</v>
      </c>
      <c r="R116" s="15">
        <v>1.55</v>
      </c>
      <c r="S116" s="15">
        <v>12.6</v>
      </c>
      <c r="U116" s="15">
        <v>1144056.7560000001</v>
      </c>
      <c r="V116" s="15">
        <v>1140</v>
      </c>
    </row>
    <row r="117" spans="2:22" x14ac:dyDescent="0.25">
      <c r="B117" s="15" t="s">
        <v>136</v>
      </c>
      <c r="C117" s="15" t="s">
        <v>207</v>
      </c>
      <c r="D117" s="15" t="s">
        <v>230</v>
      </c>
      <c r="E117" s="15">
        <v>2022</v>
      </c>
      <c r="F117" s="15" t="s">
        <v>162</v>
      </c>
      <c r="G117" s="15" t="s">
        <v>133</v>
      </c>
      <c r="H117" s="15" t="s">
        <v>136</v>
      </c>
      <c r="I117" s="15" t="s">
        <v>139</v>
      </c>
      <c r="J117" s="15" t="s">
        <v>141</v>
      </c>
      <c r="K117" s="15" t="s">
        <v>271</v>
      </c>
      <c r="L117" s="15">
        <v>5</v>
      </c>
      <c r="M117" s="15">
        <v>1.298</v>
      </c>
      <c r="N117" s="15">
        <v>1.0489999999999999</v>
      </c>
      <c r="O117" s="15">
        <v>2.9000000000000001E-2</v>
      </c>
      <c r="P117" s="15">
        <v>1.0609999999999999</v>
      </c>
      <c r="Q117" s="15">
        <v>0.54400000000000004</v>
      </c>
      <c r="R117" s="15">
        <v>1.794</v>
      </c>
      <c r="S117" s="15">
        <v>12.683</v>
      </c>
      <c r="U117" s="15">
        <v>1150655.79</v>
      </c>
      <c r="V117" s="15">
        <v>1290</v>
      </c>
    </row>
    <row r="118" spans="2:22" x14ac:dyDescent="0.25">
      <c r="B118" s="15" t="s">
        <v>136</v>
      </c>
      <c r="C118" s="15" t="s">
        <v>207</v>
      </c>
      <c r="D118" s="15" t="s">
        <v>231</v>
      </c>
      <c r="E118" s="15">
        <v>2022</v>
      </c>
      <c r="F118" s="15" t="s">
        <v>162</v>
      </c>
      <c r="G118" s="15" t="s">
        <v>133</v>
      </c>
      <c r="H118" s="15" t="s">
        <v>136</v>
      </c>
      <c r="I118" s="15" t="s">
        <v>139</v>
      </c>
      <c r="J118" s="15" t="s">
        <v>141</v>
      </c>
      <c r="K118" s="15" t="s">
        <v>271</v>
      </c>
      <c r="L118" s="15">
        <v>1</v>
      </c>
      <c r="M118" s="15">
        <v>0.996</v>
      </c>
      <c r="N118" s="15">
        <v>0.86</v>
      </c>
      <c r="O118" s="15">
        <v>2.4E-2</v>
      </c>
      <c r="P118" s="15">
        <v>0.77500000000000002</v>
      </c>
      <c r="Q118" s="15">
        <v>0.40500000000000003</v>
      </c>
      <c r="R118" s="15">
        <v>1.3109999999999999</v>
      </c>
      <c r="S118" s="15">
        <v>12.391999999999999</v>
      </c>
      <c r="U118" s="15">
        <v>1109057.5530000001</v>
      </c>
      <c r="V118" s="15">
        <v>1250</v>
      </c>
    </row>
    <row r="119" spans="2:22" x14ac:dyDescent="0.25">
      <c r="B119" s="15" t="s">
        <v>136</v>
      </c>
      <c r="C119" s="15" t="s">
        <v>207</v>
      </c>
      <c r="D119" s="15" t="s">
        <v>231</v>
      </c>
      <c r="E119" s="15">
        <v>2022</v>
      </c>
      <c r="F119" s="15" t="s">
        <v>162</v>
      </c>
      <c r="G119" s="15" t="s">
        <v>133</v>
      </c>
      <c r="H119" s="15" t="s">
        <v>136</v>
      </c>
      <c r="I119" s="15" t="s">
        <v>139</v>
      </c>
      <c r="J119" s="15" t="s">
        <v>141</v>
      </c>
      <c r="K119" s="15" t="s">
        <v>271</v>
      </c>
      <c r="L119" s="15">
        <v>2</v>
      </c>
      <c r="M119" s="15">
        <v>1.0229999999999999</v>
      </c>
      <c r="N119" s="15">
        <v>0.94399999999999995</v>
      </c>
      <c r="O119" s="15">
        <v>2.5000000000000001E-2</v>
      </c>
      <c r="P119" s="15">
        <v>0.77800000000000002</v>
      </c>
      <c r="Q119" s="15">
        <v>0.40100000000000002</v>
      </c>
      <c r="R119" s="15">
        <v>1.3560000000000001</v>
      </c>
      <c r="S119" s="15">
        <v>12.645</v>
      </c>
      <c r="U119" s="15">
        <v>1145196.5430000001</v>
      </c>
      <c r="V119" s="15">
        <v>1370</v>
      </c>
    </row>
    <row r="120" spans="2:22" x14ac:dyDescent="0.25">
      <c r="B120" s="15" t="s">
        <v>136</v>
      </c>
      <c r="C120" s="15" t="s">
        <v>207</v>
      </c>
      <c r="D120" s="15" t="s">
        <v>231</v>
      </c>
      <c r="E120" s="15">
        <v>2022</v>
      </c>
      <c r="F120" s="15" t="s">
        <v>162</v>
      </c>
      <c r="G120" s="15" t="s">
        <v>133</v>
      </c>
      <c r="H120" s="15" t="s">
        <v>136</v>
      </c>
      <c r="I120" s="15" t="s">
        <v>139</v>
      </c>
      <c r="J120" s="15" t="s">
        <v>141</v>
      </c>
      <c r="K120" s="15" t="s">
        <v>271</v>
      </c>
      <c r="L120" s="15">
        <v>3</v>
      </c>
      <c r="M120" s="15">
        <v>1.056</v>
      </c>
      <c r="N120" s="15">
        <v>0.89</v>
      </c>
      <c r="O120" s="15">
        <v>2.5999999999999999E-2</v>
      </c>
      <c r="P120" s="15">
        <v>0.82599999999999996</v>
      </c>
      <c r="Q120" s="15">
        <v>0.45400000000000001</v>
      </c>
      <c r="R120" s="15">
        <v>1.415</v>
      </c>
      <c r="S120" s="15">
        <v>12.593</v>
      </c>
      <c r="U120" s="15">
        <v>1142235.6939999999</v>
      </c>
      <c r="V120" s="15">
        <v>1150</v>
      </c>
    </row>
    <row r="121" spans="2:22" x14ac:dyDescent="0.25">
      <c r="B121" s="15" t="s">
        <v>136</v>
      </c>
      <c r="C121" s="15" t="s">
        <v>207</v>
      </c>
      <c r="D121" s="15" t="s">
        <v>231</v>
      </c>
      <c r="E121" s="15">
        <v>2022</v>
      </c>
      <c r="F121" s="15" t="s">
        <v>162</v>
      </c>
      <c r="G121" s="15" t="s">
        <v>133</v>
      </c>
      <c r="H121" s="15" t="s">
        <v>136</v>
      </c>
      <c r="I121" s="15" t="s">
        <v>139</v>
      </c>
      <c r="J121" s="15" t="s">
        <v>141</v>
      </c>
      <c r="K121" s="15" t="s">
        <v>271</v>
      </c>
      <c r="L121" s="15">
        <v>4</v>
      </c>
      <c r="M121" s="15">
        <v>1.095</v>
      </c>
      <c r="N121" s="15">
        <v>0.94799999999999995</v>
      </c>
      <c r="O121" s="15">
        <v>2.8000000000000001E-2</v>
      </c>
      <c r="P121" s="15">
        <v>0.88500000000000001</v>
      </c>
      <c r="Q121" s="15">
        <v>0.45500000000000002</v>
      </c>
      <c r="R121" s="15">
        <v>1.454</v>
      </c>
      <c r="S121" s="15">
        <v>12.6</v>
      </c>
      <c r="U121" s="15">
        <v>1144052.912</v>
      </c>
      <c r="V121" s="15">
        <v>1140</v>
      </c>
    </row>
    <row r="122" spans="2:22" x14ac:dyDescent="0.25">
      <c r="B122" s="15" t="s">
        <v>136</v>
      </c>
      <c r="C122" s="15" t="s">
        <v>207</v>
      </c>
      <c r="D122" s="15" t="s">
        <v>231</v>
      </c>
      <c r="E122" s="15">
        <v>2022</v>
      </c>
      <c r="F122" s="15" t="s">
        <v>162</v>
      </c>
      <c r="G122" s="15" t="s">
        <v>133</v>
      </c>
      <c r="H122" s="15" t="s">
        <v>136</v>
      </c>
      <c r="I122" s="15" t="s">
        <v>139</v>
      </c>
      <c r="J122" s="15" t="s">
        <v>141</v>
      </c>
      <c r="K122" s="15" t="s">
        <v>271</v>
      </c>
      <c r="L122" s="15">
        <v>5</v>
      </c>
      <c r="M122" s="15">
        <v>1.2669999999999999</v>
      </c>
      <c r="N122" s="15">
        <v>1.0900000000000001</v>
      </c>
      <c r="O122" s="15">
        <v>0.03</v>
      </c>
      <c r="P122" s="15">
        <v>1.0069999999999999</v>
      </c>
      <c r="Q122" s="15">
        <v>0.53900000000000003</v>
      </c>
      <c r="R122" s="15">
        <v>1.726</v>
      </c>
      <c r="S122" s="15">
        <v>12.683</v>
      </c>
      <c r="U122" s="15">
        <v>1150643.297</v>
      </c>
      <c r="V122" s="15">
        <v>1290</v>
      </c>
    </row>
    <row r="123" spans="2:22" x14ac:dyDescent="0.25">
      <c r="B123" s="15" t="s">
        <v>136</v>
      </c>
      <c r="C123" s="15" t="s">
        <v>207</v>
      </c>
      <c r="D123" s="15" t="s">
        <v>232</v>
      </c>
      <c r="E123" s="15">
        <v>2022</v>
      </c>
      <c r="F123" s="15" t="s">
        <v>162</v>
      </c>
      <c r="G123" s="15" t="s">
        <v>133</v>
      </c>
      <c r="H123" s="15" t="s">
        <v>136</v>
      </c>
      <c r="I123" s="15" t="s">
        <v>139</v>
      </c>
      <c r="J123" s="15" t="s">
        <v>141</v>
      </c>
      <c r="K123" s="15" t="s">
        <v>271</v>
      </c>
      <c r="L123" s="15">
        <v>1</v>
      </c>
      <c r="M123" s="15">
        <v>0.98599999999999999</v>
      </c>
      <c r="N123" s="15">
        <v>0.84</v>
      </c>
      <c r="O123" s="15">
        <v>2.4E-2</v>
      </c>
      <c r="P123" s="15">
        <v>0.76500000000000001</v>
      </c>
      <c r="Q123" s="15">
        <v>0.41699999999999998</v>
      </c>
      <c r="R123" s="15">
        <v>1.288</v>
      </c>
      <c r="S123" s="15">
        <v>13.052</v>
      </c>
      <c r="U123" s="15">
        <v>1277744.362</v>
      </c>
      <c r="V123" s="15">
        <v>1250</v>
      </c>
    </row>
    <row r="124" spans="2:22" x14ac:dyDescent="0.25">
      <c r="B124" s="15" t="s">
        <v>136</v>
      </c>
      <c r="C124" s="15" t="s">
        <v>207</v>
      </c>
      <c r="D124" s="15" t="s">
        <v>232</v>
      </c>
      <c r="E124" s="15">
        <v>2022</v>
      </c>
      <c r="F124" s="15" t="s">
        <v>162</v>
      </c>
      <c r="G124" s="15" t="s">
        <v>133</v>
      </c>
      <c r="H124" s="15" t="s">
        <v>136</v>
      </c>
      <c r="I124" s="15" t="s">
        <v>139</v>
      </c>
      <c r="J124" s="15" t="s">
        <v>141</v>
      </c>
      <c r="K124" s="15" t="s">
        <v>271</v>
      </c>
      <c r="L124" s="15">
        <v>2</v>
      </c>
      <c r="M124" s="15">
        <v>1.05</v>
      </c>
      <c r="N124" s="15">
        <v>0.97099999999999997</v>
      </c>
      <c r="O124" s="15">
        <v>2.5999999999999999E-2</v>
      </c>
      <c r="P124" s="15">
        <v>0.79900000000000004</v>
      </c>
      <c r="Q124" s="15">
        <v>0.41099999999999998</v>
      </c>
      <c r="R124" s="15">
        <v>1.375</v>
      </c>
      <c r="S124" s="15">
        <v>13.303000000000001</v>
      </c>
      <c r="U124" s="15">
        <v>1319660.4240000001</v>
      </c>
      <c r="V124" s="15">
        <v>1370</v>
      </c>
    </row>
    <row r="125" spans="2:22" x14ac:dyDescent="0.25">
      <c r="B125" s="15" t="s">
        <v>136</v>
      </c>
      <c r="C125" s="15" t="s">
        <v>207</v>
      </c>
      <c r="D125" s="15" t="s">
        <v>232</v>
      </c>
      <c r="E125" s="15">
        <v>2022</v>
      </c>
      <c r="F125" s="15" t="s">
        <v>162</v>
      </c>
      <c r="G125" s="15" t="s">
        <v>133</v>
      </c>
      <c r="H125" s="15" t="s">
        <v>136</v>
      </c>
      <c r="I125" s="15" t="s">
        <v>139</v>
      </c>
      <c r="J125" s="15" t="s">
        <v>141</v>
      </c>
      <c r="K125" s="15" t="s">
        <v>271</v>
      </c>
      <c r="L125" s="15">
        <v>3</v>
      </c>
      <c r="M125" s="15">
        <v>1.0649999999999999</v>
      </c>
      <c r="N125" s="15">
        <v>0.875</v>
      </c>
      <c r="O125" s="15">
        <v>2.5999999999999999E-2</v>
      </c>
      <c r="P125" s="15">
        <v>0.82599999999999996</v>
      </c>
      <c r="Q125" s="15">
        <v>0.46800000000000003</v>
      </c>
      <c r="R125" s="15">
        <v>1.4370000000000001</v>
      </c>
      <c r="S125" s="15">
        <v>13.239000000000001</v>
      </c>
      <c r="U125" s="15">
        <v>1316838.3529999999</v>
      </c>
      <c r="V125" s="15">
        <v>1150</v>
      </c>
    </row>
    <row r="126" spans="2:22" x14ac:dyDescent="0.25">
      <c r="B126" s="15" t="s">
        <v>136</v>
      </c>
      <c r="C126" s="15" t="s">
        <v>207</v>
      </c>
      <c r="D126" s="15" t="s">
        <v>232</v>
      </c>
      <c r="E126" s="15">
        <v>2022</v>
      </c>
      <c r="F126" s="15" t="s">
        <v>162</v>
      </c>
      <c r="G126" s="15" t="s">
        <v>133</v>
      </c>
      <c r="H126" s="15" t="s">
        <v>136</v>
      </c>
      <c r="I126" s="15" t="s">
        <v>139</v>
      </c>
      <c r="J126" s="15" t="s">
        <v>141</v>
      </c>
      <c r="K126" s="15" t="s">
        <v>271</v>
      </c>
      <c r="L126" s="15">
        <v>4</v>
      </c>
      <c r="M126" s="15">
        <v>1.137</v>
      </c>
      <c r="N126" s="15">
        <v>1.004</v>
      </c>
      <c r="O126" s="15">
        <v>0.03</v>
      </c>
      <c r="P126" s="15">
        <v>0.86899999999999999</v>
      </c>
      <c r="Q126" s="15">
        <v>0.47</v>
      </c>
      <c r="R126" s="15">
        <v>1.516</v>
      </c>
      <c r="S126" s="15">
        <v>13.244</v>
      </c>
      <c r="U126" s="15">
        <v>1318077.882</v>
      </c>
      <c r="V126" s="15">
        <v>1140</v>
      </c>
    </row>
    <row r="127" spans="2:22" x14ac:dyDescent="0.25">
      <c r="B127" s="15" t="s">
        <v>136</v>
      </c>
      <c r="C127" s="15" t="s">
        <v>207</v>
      </c>
      <c r="D127" s="15" t="s">
        <v>232</v>
      </c>
      <c r="E127" s="15">
        <v>2022</v>
      </c>
      <c r="F127" s="15" t="s">
        <v>162</v>
      </c>
      <c r="G127" s="15" t="s">
        <v>133</v>
      </c>
      <c r="H127" s="15" t="s">
        <v>136</v>
      </c>
      <c r="I127" s="15" t="s">
        <v>139</v>
      </c>
      <c r="J127" s="15" t="s">
        <v>141</v>
      </c>
      <c r="K127" s="15" t="s">
        <v>271</v>
      </c>
      <c r="L127" s="15">
        <v>5</v>
      </c>
      <c r="M127" s="15">
        <v>1.298</v>
      </c>
      <c r="N127" s="15">
        <v>1.0820000000000001</v>
      </c>
      <c r="O127" s="15">
        <v>0.03</v>
      </c>
      <c r="P127" s="15">
        <v>1.052</v>
      </c>
      <c r="Q127" s="15">
        <v>0.55000000000000004</v>
      </c>
      <c r="R127" s="15">
        <v>1.718</v>
      </c>
      <c r="S127" s="15">
        <v>13.351000000000001</v>
      </c>
      <c r="U127" s="15">
        <v>1324141.1299999999</v>
      </c>
      <c r="V127" s="15">
        <v>1290</v>
      </c>
    </row>
    <row r="128" spans="2:22" x14ac:dyDescent="0.25">
      <c r="B128" s="15" t="s">
        <v>136</v>
      </c>
      <c r="C128" s="15" t="s">
        <v>207</v>
      </c>
      <c r="D128" s="15" t="s">
        <v>233</v>
      </c>
      <c r="E128" s="15">
        <v>2022</v>
      </c>
      <c r="F128" s="15" t="s">
        <v>162</v>
      </c>
      <c r="G128" s="15" t="s">
        <v>133</v>
      </c>
      <c r="H128" s="15" t="s">
        <v>136</v>
      </c>
      <c r="I128" s="15" t="s">
        <v>139</v>
      </c>
      <c r="J128" s="15" t="s">
        <v>141</v>
      </c>
      <c r="K128" s="15" t="s">
        <v>271</v>
      </c>
      <c r="L128" s="15">
        <v>1</v>
      </c>
      <c r="M128" s="15">
        <v>1.0209999999999999</v>
      </c>
      <c r="N128" s="15">
        <v>0.878</v>
      </c>
      <c r="O128" s="15">
        <v>2.5000000000000001E-2</v>
      </c>
      <c r="P128" s="15">
        <v>0.78700000000000003</v>
      </c>
      <c r="Q128" s="15">
        <v>0.433</v>
      </c>
      <c r="R128" s="15">
        <v>1.3260000000000001</v>
      </c>
      <c r="S128" s="15">
        <v>13.053000000000001</v>
      </c>
      <c r="U128" s="15">
        <v>1277579.2890000001</v>
      </c>
      <c r="V128" s="15">
        <v>1250</v>
      </c>
    </row>
    <row r="129" spans="2:22" x14ac:dyDescent="0.25">
      <c r="B129" s="15" t="s">
        <v>136</v>
      </c>
      <c r="C129" s="15" t="s">
        <v>207</v>
      </c>
      <c r="D129" s="15" t="s">
        <v>233</v>
      </c>
      <c r="E129" s="15">
        <v>2022</v>
      </c>
      <c r="F129" s="15" t="s">
        <v>162</v>
      </c>
      <c r="G129" s="15" t="s">
        <v>133</v>
      </c>
      <c r="H129" s="15" t="s">
        <v>136</v>
      </c>
      <c r="I129" s="15" t="s">
        <v>139</v>
      </c>
      <c r="J129" s="15" t="s">
        <v>141</v>
      </c>
      <c r="K129" s="15" t="s">
        <v>271</v>
      </c>
      <c r="L129" s="15">
        <v>2</v>
      </c>
      <c r="M129" s="15">
        <v>1.1040000000000001</v>
      </c>
      <c r="N129" s="15">
        <v>1.038</v>
      </c>
      <c r="O129" s="15">
        <v>2.8000000000000001E-2</v>
      </c>
      <c r="P129" s="15">
        <v>0.84299999999999997</v>
      </c>
      <c r="Q129" s="15">
        <v>0.42799999999999999</v>
      </c>
      <c r="R129" s="15">
        <v>1.3879999999999999</v>
      </c>
      <c r="S129" s="15">
        <v>13.303000000000001</v>
      </c>
      <c r="U129" s="15">
        <v>1319631.1000000001</v>
      </c>
      <c r="V129" s="15">
        <v>1370</v>
      </c>
    </row>
    <row r="130" spans="2:22" x14ac:dyDescent="0.25">
      <c r="B130" s="15" t="s">
        <v>136</v>
      </c>
      <c r="C130" s="15" t="s">
        <v>207</v>
      </c>
      <c r="D130" s="15" t="s">
        <v>233</v>
      </c>
      <c r="E130" s="15">
        <v>2022</v>
      </c>
      <c r="F130" s="15" t="s">
        <v>162</v>
      </c>
      <c r="G130" s="15" t="s">
        <v>133</v>
      </c>
      <c r="H130" s="15" t="s">
        <v>136</v>
      </c>
      <c r="I130" s="15" t="s">
        <v>139</v>
      </c>
      <c r="J130" s="15" t="s">
        <v>141</v>
      </c>
      <c r="K130" s="15" t="s">
        <v>271</v>
      </c>
      <c r="L130" s="15">
        <v>3</v>
      </c>
      <c r="M130" s="15">
        <v>1.165</v>
      </c>
      <c r="N130" s="15">
        <v>1.079</v>
      </c>
      <c r="O130" s="15">
        <v>3.2000000000000001E-2</v>
      </c>
      <c r="P130" s="15">
        <v>0.86</v>
      </c>
      <c r="Q130" s="15">
        <v>0.49399999999999999</v>
      </c>
      <c r="R130" s="15">
        <v>1.5029999999999999</v>
      </c>
      <c r="S130" s="15">
        <v>13.24</v>
      </c>
      <c r="U130" s="15">
        <v>1316931.8119999999</v>
      </c>
      <c r="V130" s="15">
        <v>1150</v>
      </c>
    </row>
    <row r="131" spans="2:22" x14ac:dyDescent="0.25">
      <c r="B131" s="15" t="s">
        <v>136</v>
      </c>
      <c r="C131" s="15" t="s">
        <v>207</v>
      </c>
      <c r="D131" s="15" t="s">
        <v>233</v>
      </c>
      <c r="E131" s="15">
        <v>2022</v>
      </c>
      <c r="F131" s="15" t="s">
        <v>162</v>
      </c>
      <c r="G131" s="15" t="s">
        <v>133</v>
      </c>
      <c r="H131" s="15" t="s">
        <v>136</v>
      </c>
      <c r="I131" s="15" t="s">
        <v>139</v>
      </c>
      <c r="J131" s="15" t="s">
        <v>141</v>
      </c>
      <c r="K131" s="15" t="s">
        <v>271</v>
      </c>
      <c r="L131" s="15">
        <v>4</v>
      </c>
      <c r="M131" s="15">
        <v>1.26</v>
      </c>
      <c r="N131" s="15">
        <v>1.2809999999999999</v>
      </c>
      <c r="O131" s="15">
        <v>3.7999999999999999E-2</v>
      </c>
      <c r="P131" s="15">
        <v>0.94399999999999995</v>
      </c>
      <c r="Q131" s="15">
        <v>0.49199999999999999</v>
      </c>
      <c r="R131" s="15">
        <v>1.605</v>
      </c>
      <c r="S131" s="15">
        <v>13.244999999999999</v>
      </c>
      <c r="U131" s="15">
        <v>1318240.7849999999</v>
      </c>
      <c r="V131" s="15">
        <v>1140</v>
      </c>
    </row>
    <row r="132" spans="2:22" x14ac:dyDescent="0.25">
      <c r="B132" s="15" t="s">
        <v>136</v>
      </c>
      <c r="C132" s="15" t="s">
        <v>207</v>
      </c>
      <c r="D132" s="15" t="s">
        <v>233</v>
      </c>
      <c r="E132" s="15">
        <v>2022</v>
      </c>
      <c r="F132" s="15" t="s">
        <v>162</v>
      </c>
      <c r="G132" s="15" t="s">
        <v>133</v>
      </c>
      <c r="H132" s="15" t="s">
        <v>136</v>
      </c>
      <c r="I132" s="15" t="s">
        <v>139</v>
      </c>
      <c r="J132" s="15" t="s">
        <v>141</v>
      </c>
      <c r="K132" s="15" t="s">
        <v>271</v>
      </c>
      <c r="L132" s="15">
        <v>5</v>
      </c>
      <c r="M132" s="15">
        <v>1.401</v>
      </c>
      <c r="N132" s="15">
        <v>1.2749999999999999</v>
      </c>
      <c r="O132" s="15">
        <v>3.5999999999999997E-2</v>
      </c>
      <c r="P132" s="15">
        <v>1.0669999999999999</v>
      </c>
      <c r="Q132" s="15">
        <v>0.60099999999999998</v>
      </c>
      <c r="R132" s="15">
        <v>1.84</v>
      </c>
      <c r="S132" s="15">
        <v>13.351000000000001</v>
      </c>
      <c r="U132" s="15">
        <v>1324133.8389999999</v>
      </c>
      <c r="V132" s="15">
        <v>1290</v>
      </c>
    </row>
    <row r="133" spans="2:22" x14ac:dyDescent="0.25">
      <c r="B133" s="15" t="s">
        <v>136</v>
      </c>
      <c r="C133" s="15" t="s">
        <v>207</v>
      </c>
      <c r="D133" s="15" t="s">
        <v>234</v>
      </c>
      <c r="E133" s="15">
        <v>2022</v>
      </c>
      <c r="F133" s="15" t="s">
        <v>162</v>
      </c>
      <c r="G133" s="15" t="s">
        <v>133</v>
      </c>
      <c r="H133" s="15" t="s">
        <v>136</v>
      </c>
      <c r="I133" s="15" t="s">
        <v>139</v>
      </c>
      <c r="J133" s="15" t="s">
        <v>141</v>
      </c>
      <c r="K133" s="15" t="s">
        <v>271</v>
      </c>
      <c r="L133" s="15">
        <v>1</v>
      </c>
      <c r="M133" s="15">
        <v>0.97499999999999998</v>
      </c>
      <c r="N133" s="15">
        <v>0.81399999999999995</v>
      </c>
      <c r="O133" s="15">
        <v>2.3E-2</v>
      </c>
      <c r="P133" s="15">
        <v>0.77200000000000002</v>
      </c>
      <c r="Q133" s="15">
        <v>0.42799999999999999</v>
      </c>
      <c r="R133" s="15">
        <v>1.2629999999999999</v>
      </c>
      <c r="S133" s="15">
        <v>13.528</v>
      </c>
      <c r="U133" s="15">
        <v>1342586.7779999999</v>
      </c>
      <c r="V133" s="15">
        <v>1250</v>
      </c>
    </row>
    <row r="134" spans="2:22" x14ac:dyDescent="0.25">
      <c r="B134" s="15" t="s">
        <v>136</v>
      </c>
      <c r="C134" s="15" t="s">
        <v>207</v>
      </c>
      <c r="D134" s="15" t="s">
        <v>234</v>
      </c>
      <c r="E134" s="15">
        <v>2022</v>
      </c>
      <c r="F134" s="15" t="s">
        <v>162</v>
      </c>
      <c r="G134" s="15" t="s">
        <v>133</v>
      </c>
      <c r="H134" s="15" t="s">
        <v>136</v>
      </c>
      <c r="I134" s="15" t="s">
        <v>139</v>
      </c>
      <c r="J134" s="15" t="s">
        <v>141</v>
      </c>
      <c r="K134" s="15" t="s">
        <v>271</v>
      </c>
      <c r="L134" s="15">
        <v>2</v>
      </c>
      <c r="M134" s="15">
        <v>1.012</v>
      </c>
      <c r="N134" s="15">
        <v>0.85499999999999998</v>
      </c>
      <c r="O134" s="15">
        <v>2.3E-2</v>
      </c>
      <c r="P134" s="15">
        <v>0.80600000000000005</v>
      </c>
      <c r="Q134" s="15">
        <v>0.438</v>
      </c>
      <c r="R134" s="15">
        <v>1.319</v>
      </c>
      <c r="S134" s="15">
        <v>13.766999999999999</v>
      </c>
      <c r="U134" s="15">
        <v>1385436.328</v>
      </c>
      <c r="V134" s="15">
        <v>1370</v>
      </c>
    </row>
    <row r="135" spans="2:22" x14ac:dyDescent="0.25">
      <c r="B135" s="15" t="s">
        <v>136</v>
      </c>
      <c r="C135" s="15" t="s">
        <v>207</v>
      </c>
      <c r="D135" s="15" t="s">
        <v>234</v>
      </c>
      <c r="E135" s="15">
        <v>2022</v>
      </c>
      <c r="F135" s="15" t="s">
        <v>162</v>
      </c>
      <c r="G135" s="15" t="s">
        <v>133</v>
      </c>
      <c r="H135" s="15" t="s">
        <v>136</v>
      </c>
      <c r="I135" s="15" t="s">
        <v>139</v>
      </c>
      <c r="J135" s="15" t="s">
        <v>141</v>
      </c>
      <c r="K135" s="15" t="s">
        <v>271</v>
      </c>
      <c r="L135" s="15">
        <v>3</v>
      </c>
      <c r="M135" s="15">
        <v>1.0760000000000001</v>
      </c>
      <c r="N135" s="15">
        <v>0.88100000000000001</v>
      </c>
      <c r="O135" s="15">
        <v>2.5999999999999999E-2</v>
      </c>
      <c r="P135" s="15">
        <v>0.85199999999999998</v>
      </c>
      <c r="Q135" s="15">
        <v>0.49399999999999999</v>
      </c>
      <c r="R135" s="15">
        <v>1.4039999999999999</v>
      </c>
      <c r="S135" s="15">
        <v>13.698</v>
      </c>
      <c r="U135" s="15">
        <v>1383869.6270000001</v>
      </c>
      <c r="V135" s="15">
        <v>1150</v>
      </c>
    </row>
    <row r="136" spans="2:22" x14ac:dyDescent="0.25">
      <c r="B136" s="15" t="s">
        <v>136</v>
      </c>
      <c r="C136" s="15" t="s">
        <v>207</v>
      </c>
      <c r="D136" s="15" t="s">
        <v>234</v>
      </c>
      <c r="E136" s="15">
        <v>2022</v>
      </c>
      <c r="F136" s="15" t="s">
        <v>162</v>
      </c>
      <c r="G136" s="15" t="s">
        <v>133</v>
      </c>
      <c r="H136" s="15" t="s">
        <v>136</v>
      </c>
      <c r="I136" s="15" t="s">
        <v>139</v>
      </c>
      <c r="J136" s="15" t="s">
        <v>141</v>
      </c>
      <c r="K136" s="15" t="s">
        <v>271</v>
      </c>
      <c r="L136" s="15">
        <v>4</v>
      </c>
      <c r="M136" s="15">
        <v>1.1599999999999999</v>
      </c>
      <c r="N136" s="15">
        <v>1.0209999999999999</v>
      </c>
      <c r="O136" s="15">
        <v>0.03</v>
      </c>
      <c r="P136" s="15">
        <v>0.91600000000000004</v>
      </c>
      <c r="Q136" s="15">
        <v>0.502</v>
      </c>
      <c r="R136" s="15">
        <v>1.516</v>
      </c>
      <c r="S136" s="15">
        <v>13.702</v>
      </c>
      <c r="U136" s="15">
        <v>1385076.7649999999</v>
      </c>
      <c r="V136" s="15">
        <v>1140</v>
      </c>
    </row>
    <row r="137" spans="2:22" x14ac:dyDescent="0.25">
      <c r="B137" s="15" t="s">
        <v>136</v>
      </c>
      <c r="C137" s="15" t="s">
        <v>207</v>
      </c>
      <c r="D137" s="15" t="s">
        <v>234</v>
      </c>
      <c r="E137" s="15">
        <v>2022</v>
      </c>
      <c r="F137" s="15" t="s">
        <v>162</v>
      </c>
      <c r="G137" s="15" t="s">
        <v>133</v>
      </c>
      <c r="H137" s="15" t="s">
        <v>136</v>
      </c>
      <c r="I137" s="15" t="s">
        <v>139</v>
      </c>
      <c r="J137" s="15" t="s">
        <v>141</v>
      </c>
      <c r="K137" s="15" t="s">
        <v>271</v>
      </c>
      <c r="L137" s="15">
        <v>5</v>
      </c>
      <c r="M137" s="15">
        <v>1.3009999999999999</v>
      </c>
      <c r="N137" s="15">
        <v>1.0329999999999999</v>
      </c>
      <c r="O137" s="15">
        <v>2.9000000000000001E-2</v>
      </c>
      <c r="P137" s="15">
        <v>1.038</v>
      </c>
      <c r="Q137" s="15">
        <v>0.59599999999999997</v>
      </c>
      <c r="R137" s="15">
        <v>1.7230000000000001</v>
      </c>
      <c r="S137" s="15">
        <v>13.821</v>
      </c>
      <c r="U137" s="15">
        <v>1388140.669</v>
      </c>
      <c r="V137" s="15">
        <v>1290</v>
      </c>
    </row>
    <row r="138" spans="2:22" x14ac:dyDescent="0.25">
      <c r="B138" s="15" t="s">
        <v>136</v>
      </c>
      <c r="C138" s="15" t="s">
        <v>207</v>
      </c>
      <c r="D138" s="15" t="s">
        <v>235</v>
      </c>
      <c r="E138" s="15">
        <v>2022</v>
      </c>
      <c r="F138" s="15" t="s">
        <v>162</v>
      </c>
      <c r="G138" s="15" t="s">
        <v>133</v>
      </c>
      <c r="H138" s="15" t="s">
        <v>136</v>
      </c>
      <c r="I138" s="15" t="s">
        <v>139</v>
      </c>
      <c r="J138" s="15" t="s">
        <v>141</v>
      </c>
      <c r="K138" s="15" t="s">
        <v>271</v>
      </c>
      <c r="L138" s="15">
        <v>1</v>
      </c>
      <c r="M138" s="15">
        <v>0.98199999999999998</v>
      </c>
      <c r="N138" s="15">
        <v>0.82799999999999996</v>
      </c>
      <c r="O138" s="15">
        <v>2.3E-2</v>
      </c>
      <c r="P138" s="15">
        <v>0.77900000000000003</v>
      </c>
      <c r="Q138" s="15">
        <v>0.432</v>
      </c>
      <c r="R138" s="15">
        <v>1.266</v>
      </c>
      <c r="S138" s="15">
        <v>13.528</v>
      </c>
      <c r="U138" s="15">
        <v>1342552.4539999999</v>
      </c>
      <c r="V138" s="15">
        <v>1250</v>
      </c>
    </row>
    <row r="139" spans="2:22" x14ac:dyDescent="0.25">
      <c r="B139" s="15" t="s">
        <v>136</v>
      </c>
      <c r="C139" s="15" t="s">
        <v>207</v>
      </c>
      <c r="D139" s="15" t="s">
        <v>235</v>
      </c>
      <c r="E139" s="15">
        <v>2022</v>
      </c>
      <c r="F139" s="15" t="s">
        <v>162</v>
      </c>
      <c r="G139" s="15" t="s">
        <v>133</v>
      </c>
      <c r="H139" s="15" t="s">
        <v>136</v>
      </c>
      <c r="I139" s="15" t="s">
        <v>139</v>
      </c>
      <c r="J139" s="15" t="s">
        <v>141</v>
      </c>
      <c r="K139" s="15" t="s">
        <v>271</v>
      </c>
      <c r="L139" s="15">
        <v>2</v>
      </c>
      <c r="M139" s="15">
        <v>0.99</v>
      </c>
      <c r="N139" s="15">
        <v>0.80500000000000005</v>
      </c>
      <c r="O139" s="15">
        <v>2.1999999999999999E-2</v>
      </c>
      <c r="P139" s="15">
        <v>0.79</v>
      </c>
      <c r="Q139" s="15">
        <v>0.437</v>
      </c>
      <c r="R139" s="15">
        <v>1.2929999999999999</v>
      </c>
      <c r="S139" s="15">
        <v>13.766999999999999</v>
      </c>
      <c r="U139" s="15">
        <v>1385432.52</v>
      </c>
      <c r="V139" s="15">
        <v>1370</v>
      </c>
    </row>
    <row r="140" spans="2:22" x14ac:dyDescent="0.25">
      <c r="B140" s="15" t="s">
        <v>136</v>
      </c>
      <c r="C140" s="15" t="s">
        <v>207</v>
      </c>
      <c r="D140" s="15" t="s">
        <v>235</v>
      </c>
      <c r="E140" s="15">
        <v>2022</v>
      </c>
      <c r="F140" s="15" t="s">
        <v>162</v>
      </c>
      <c r="G140" s="15" t="s">
        <v>133</v>
      </c>
      <c r="H140" s="15" t="s">
        <v>136</v>
      </c>
      <c r="I140" s="15" t="s">
        <v>139</v>
      </c>
      <c r="J140" s="15" t="s">
        <v>141</v>
      </c>
      <c r="K140" s="15" t="s">
        <v>271</v>
      </c>
      <c r="L140" s="15">
        <v>3</v>
      </c>
      <c r="M140" s="15">
        <v>1.042</v>
      </c>
      <c r="N140" s="15">
        <v>0.82699999999999996</v>
      </c>
      <c r="O140" s="15">
        <v>2.4E-2</v>
      </c>
      <c r="P140" s="15">
        <v>0.82499999999999996</v>
      </c>
      <c r="Q140" s="15">
        <v>0.48499999999999999</v>
      </c>
      <c r="R140" s="15">
        <v>1.38</v>
      </c>
      <c r="S140" s="15">
        <v>13.698</v>
      </c>
      <c r="U140" s="15">
        <v>1383891.1059999999</v>
      </c>
      <c r="V140" s="15">
        <v>1150</v>
      </c>
    </row>
    <row r="141" spans="2:22" x14ac:dyDescent="0.25">
      <c r="B141" s="15" t="s">
        <v>136</v>
      </c>
      <c r="C141" s="15" t="s">
        <v>207</v>
      </c>
      <c r="D141" s="15" t="s">
        <v>235</v>
      </c>
      <c r="E141" s="15">
        <v>2022</v>
      </c>
      <c r="F141" s="15" t="s">
        <v>162</v>
      </c>
      <c r="G141" s="15" t="s">
        <v>133</v>
      </c>
      <c r="H141" s="15" t="s">
        <v>136</v>
      </c>
      <c r="I141" s="15" t="s">
        <v>139</v>
      </c>
      <c r="J141" s="15" t="s">
        <v>141</v>
      </c>
      <c r="K141" s="15" t="s">
        <v>271</v>
      </c>
      <c r="L141" s="15">
        <v>4</v>
      </c>
      <c r="M141" s="15">
        <v>1.1200000000000001</v>
      </c>
      <c r="N141" s="15">
        <v>0.93300000000000005</v>
      </c>
      <c r="O141" s="15">
        <v>2.8000000000000001E-2</v>
      </c>
      <c r="P141" s="15">
        <v>0.91400000000000003</v>
      </c>
      <c r="Q141" s="15">
        <v>0.499</v>
      </c>
      <c r="R141" s="15">
        <v>1.4650000000000001</v>
      </c>
      <c r="S141" s="15">
        <v>13.701000000000001</v>
      </c>
      <c r="U141" s="15">
        <v>1385092.5490000001</v>
      </c>
      <c r="V141" s="15">
        <v>1140</v>
      </c>
    </row>
    <row r="142" spans="2:22" x14ac:dyDescent="0.25">
      <c r="B142" s="15" t="s">
        <v>136</v>
      </c>
      <c r="C142" s="15" t="s">
        <v>207</v>
      </c>
      <c r="D142" s="15" t="s">
        <v>235</v>
      </c>
      <c r="E142" s="15">
        <v>2022</v>
      </c>
      <c r="F142" s="15" t="s">
        <v>162</v>
      </c>
      <c r="G142" s="15" t="s">
        <v>133</v>
      </c>
      <c r="H142" s="15" t="s">
        <v>136</v>
      </c>
      <c r="I142" s="15" t="s">
        <v>139</v>
      </c>
      <c r="J142" s="15" t="s">
        <v>141</v>
      </c>
      <c r="K142" s="15" t="s">
        <v>271</v>
      </c>
      <c r="L142" s="15">
        <v>5</v>
      </c>
      <c r="M142" s="15">
        <v>1.266</v>
      </c>
      <c r="N142" s="15">
        <v>1.0009999999999999</v>
      </c>
      <c r="O142" s="15">
        <v>2.8000000000000001E-2</v>
      </c>
      <c r="P142" s="15">
        <v>1.0760000000000001</v>
      </c>
      <c r="Q142" s="15">
        <v>0.57999999999999996</v>
      </c>
      <c r="R142" s="15">
        <v>1.669</v>
      </c>
      <c r="S142" s="15">
        <v>13.821</v>
      </c>
      <c r="U142" s="15">
        <v>1388160.693</v>
      </c>
      <c r="V142" s="15">
        <v>1290</v>
      </c>
    </row>
    <row r="143" spans="2:22" x14ac:dyDescent="0.25">
      <c r="B143" s="15" t="s">
        <v>136</v>
      </c>
      <c r="C143" s="15" t="s">
        <v>207</v>
      </c>
      <c r="D143" s="15" t="s">
        <v>236</v>
      </c>
      <c r="E143" s="15">
        <v>2022</v>
      </c>
      <c r="F143" s="15" t="s">
        <v>162</v>
      </c>
      <c r="G143" s="15" t="s">
        <v>133</v>
      </c>
      <c r="H143" s="15" t="s">
        <v>136</v>
      </c>
      <c r="I143" s="15" t="s">
        <v>139</v>
      </c>
      <c r="J143" s="15" t="s">
        <v>141</v>
      </c>
      <c r="K143" s="15" t="s">
        <v>271</v>
      </c>
      <c r="L143" s="15">
        <v>1</v>
      </c>
      <c r="M143" s="15">
        <v>0.95399999999999996</v>
      </c>
      <c r="N143" s="15">
        <v>0.78700000000000003</v>
      </c>
      <c r="O143" s="15">
        <v>2.1999999999999999E-2</v>
      </c>
      <c r="P143" s="15">
        <v>0.76200000000000001</v>
      </c>
      <c r="Q143" s="15">
        <v>0.434</v>
      </c>
      <c r="R143" s="15">
        <v>1.2390000000000001</v>
      </c>
      <c r="S143" s="15">
        <v>13.819000000000001</v>
      </c>
      <c r="U143" s="15">
        <v>1303689.389</v>
      </c>
      <c r="V143" s="15">
        <v>1250</v>
      </c>
    </row>
    <row r="144" spans="2:22" x14ac:dyDescent="0.25">
      <c r="B144" s="15" t="s">
        <v>136</v>
      </c>
      <c r="C144" s="15" t="s">
        <v>207</v>
      </c>
      <c r="D144" s="15" t="s">
        <v>236</v>
      </c>
      <c r="E144" s="15">
        <v>2022</v>
      </c>
      <c r="F144" s="15" t="s">
        <v>162</v>
      </c>
      <c r="G144" s="15" t="s">
        <v>133</v>
      </c>
      <c r="H144" s="15" t="s">
        <v>136</v>
      </c>
      <c r="I144" s="15" t="s">
        <v>139</v>
      </c>
      <c r="J144" s="15" t="s">
        <v>141</v>
      </c>
      <c r="K144" s="15" t="s">
        <v>271</v>
      </c>
      <c r="L144" s="15">
        <v>2</v>
      </c>
      <c r="M144" s="15">
        <v>0.95299999999999996</v>
      </c>
      <c r="N144" s="15">
        <v>0.76300000000000001</v>
      </c>
      <c r="O144" s="15">
        <v>2.1000000000000001E-2</v>
      </c>
      <c r="P144" s="15">
        <v>0.77300000000000002</v>
      </c>
      <c r="Q144" s="15">
        <v>0.42299999999999999</v>
      </c>
      <c r="R144" s="15">
        <v>1.272</v>
      </c>
      <c r="S144" s="15">
        <v>14.047000000000001</v>
      </c>
      <c r="U144" s="15">
        <v>1340517.7790000001</v>
      </c>
      <c r="V144" s="15">
        <v>1370</v>
      </c>
    </row>
    <row r="145" spans="2:22" x14ac:dyDescent="0.25">
      <c r="B145" s="15" t="s">
        <v>136</v>
      </c>
      <c r="C145" s="15" t="s">
        <v>207</v>
      </c>
      <c r="D145" s="15" t="s">
        <v>236</v>
      </c>
      <c r="E145" s="15">
        <v>2022</v>
      </c>
      <c r="F145" s="15" t="s">
        <v>162</v>
      </c>
      <c r="G145" s="15" t="s">
        <v>133</v>
      </c>
      <c r="H145" s="15" t="s">
        <v>136</v>
      </c>
      <c r="I145" s="15" t="s">
        <v>139</v>
      </c>
      <c r="J145" s="15" t="s">
        <v>141</v>
      </c>
      <c r="K145" s="15" t="s">
        <v>271</v>
      </c>
      <c r="L145" s="15">
        <v>3</v>
      </c>
      <c r="M145" s="15">
        <v>0.99099999999999999</v>
      </c>
      <c r="N145" s="15">
        <v>0.76400000000000001</v>
      </c>
      <c r="O145" s="15">
        <v>2.3E-2</v>
      </c>
      <c r="P145" s="15">
        <v>0.80900000000000005</v>
      </c>
      <c r="Q145" s="15">
        <v>0.46899999999999997</v>
      </c>
      <c r="R145" s="15">
        <v>1.36</v>
      </c>
      <c r="S145" s="15">
        <v>13.978999999999999</v>
      </c>
      <c r="U145" s="15">
        <v>1341417.541</v>
      </c>
      <c r="V145" s="15">
        <v>1150</v>
      </c>
    </row>
    <row r="146" spans="2:22" x14ac:dyDescent="0.25">
      <c r="B146" s="15" t="s">
        <v>136</v>
      </c>
      <c r="C146" s="15" t="s">
        <v>207</v>
      </c>
      <c r="D146" s="15" t="s">
        <v>236</v>
      </c>
      <c r="E146" s="15">
        <v>2022</v>
      </c>
      <c r="F146" s="15" t="s">
        <v>162</v>
      </c>
      <c r="G146" s="15" t="s">
        <v>133</v>
      </c>
      <c r="H146" s="15" t="s">
        <v>136</v>
      </c>
      <c r="I146" s="15" t="s">
        <v>139</v>
      </c>
      <c r="J146" s="15" t="s">
        <v>141</v>
      </c>
      <c r="K146" s="15" t="s">
        <v>271</v>
      </c>
      <c r="L146" s="15">
        <v>4</v>
      </c>
      <c r="M146" s="15">
        <v>1.0680000000000001</v>
      </c>
      <c r="N146" s="15">
        <v>0.88700000000000001</v>
      </c>
      <c r="O146" s="15">
        <v>2.5999999999999999E-2</v>
      </c>
      <c r="P146" s="15">
        <v>0.89200000000000002</v>
      </c>
      <c r="Q146" s="15">
        <v>0.497</v>
      </c>
      <c r="R146" s="15">
        <v>1.403</v>
      </c>
      <c r="S146" s="15">
        <v>13.981999999999999</v>
      </c>
      <c r="U146" s="15">
        <v>1342688.3230000001</v>
      </c>
      <c r="V146" s="15">
        <v>1140</v>
      </c>
    </row>
    <row r="147" spans="2:22" x14ac:dyDescent="0.25">
      <c r="B147" s="15" t="s">
        <v>136</v>
      </c>
      <c r="C147" s="15" t="s">
        <v>207</v>
      </c>
      <c r="D147" s="15" t="s">
        <v>236</v>
      </c>
      <c r="E147" s="15">
        <v>2022</v>
      </c>
      <c r="F147" s="15" t="s">
        <v>162</v>
      </c>
      <c r="G147" s="15" t="s">
        <v>133</v>
      </c>
      <c r="H147" s="15" t="s">
        <v>136</v>
      </c>
      <c r="I147" s="15" t="s">
        <v>139</v>
      </c>
      <c r="J147" s="15" t="s">
        <v>141</v>
      </c>
      <c r="K147" s="15" t="s">
        <v>271</v>
      </c>
      <c r="L147" s="15">
        <v>5</v>
      </c>
      <c r="M147" s="15">
        <v>1.2070000000000001</v>
      </c>
      <c r="N147" s="15">
        <v>0.9</v>
      </c>
      <c r="O147" s="15">
        <v>2.5000000000000001E-2</v>
      </c>
      <c r="P147" s="15">
        <v>1.0329999999999999</v>
      </c>
      <c r="Q147" s="15">
        <v>0.57899999999999996</v>
      </c>
      <c r="R147" s="15">
        <v>1.61</v>
      </c>
      <c r="S147" s="15">
        <v>14.109</v>
      </c>
      <c r="U147" s="15">
        <v>1341136.327</v>
      </c>
      <c r="V147" s="15">
        <v>1290</v>
      </c>
    </row>
    <row r="148" spans="2:22" x14ac:dyDescent="0.25">
      <c r="B148" s="15" t="s">
        <v>136</v>
      </c>
      <c r="C148" s="15" t="s">
        <v>207</v>
      </c>
      <c r="D148" s="15" t="s">
        <v>237</v>
      </c>
      <c r="E148" s="15">
        <v>2022</v>
      </c>
      <c r="F148" s="15" t="s">
        <v>162</v>
      </c>
      <c r="G148" s="15" t="s">
        <v>133</v>
      </c>
      <c r="H148" s="15" t="s">
        <v>136</v>
      </c>
      <c r="I148" s="15" t="s">
        <v>139</v>
      </c>
      <c r="J148" s="15" t="s">
        <v>141</v>
      </c>
      <c r="K148" s="15" t="s">
        <v>271</v>
      </c>
      <c r="L148" s="15">
        <v>1</v>
      </c>
      <c r="M148" s="15">
        <v>0.99399999999999999</v>
      </c>
      <c r="N148" s="15">
        <v>0.85699999999999998</v>
      </c>
      <c r="O148" s="15">
        <v>2.4E-2</v>
      </c>
      <c r="P148" s="15">
        <v>0.79400000000000004</v>
      </c>
      <c r="Q148" s="15">
        <v>0.443</v>
      </c>
      <c r="R148" s="15">
        <v>1.2629999999999999</v>
      </c>
      <c r="S148" s="15">
        <v>13.819000000000001</v>
      </c>
      <c r="U148" s="15">
        <v>1303702.2879999999</v>
      </c>
      <c r="V148" s="15">
        <v>1250</v>
      </c>
    </row>
    <row r="149" spans="2:22" x14ac:dyDescent="0.25">
      <c r="B149" s="15" t="s">
        <v>136</v>
      </c>
      <c r="C149" s="15" t="s">
        <v>207</v>
      </c>
      <c r="D149" s="15" t="s">
        <v>237</v>
      </c>
      <c r="E149" s="15">
        <v>2022</v>
      </c>
      <c r="F149" s="15" t="s">
        <v>162</v>
      </c>
      <c r="G149" s="15" t="s">
        <v>133</v>
      </c>
      <c r="H149" s="15" t="s">
        <v>136</v>
      </c>
      <c r="I149" s="15" t="s">
        <v>139</v>
      </c>
      <c r="J149" s="15" t="s">
        <v>141</v>
      </c>
      <c r="K149" s="15" t="s">
        <v>271</v>
      </c>
      <c r="L149" s="15">
        <v>2</v>
      </c>
      <c r="M149" s="15">
        <v>0.97899999999999998</v>
      </c>
      <c r="N149" s="15">
        <v>0.80800000000000005</v>
      </c>
      <c r="O149" s="15">
        <v>2.1999999999999999E-2</v>
      </c>
      <c r="P149" s="15">
        <v>0.78</v>
      </c>
      <c r="Q149" s="15">
        <v>0.42699999999999999</v>
      </c>
      <c r="R149" s="15">
        <v>1.3180000000000001</v>
      </c>
      <c r="S149" s="15">
        <v>14.045999999999999</v>
      </c>
      <c r="U149" s="15">
        <v>1340480.4380000001</v>
      </c>
      <c r="V149" s="15">
        <v>1370</v>
      </c>
    </row>
    <row r="150" spans="2:22" x14ac:dyDescent="0.25">
      <c r="B150" s="15" t="s">
        <v>136</v>
      </c>
      <c r="C150" s="15" t="s">
        <v>207</v>
      </c>
      <c r="D150" s="15" t="s">
        <v>237</v>
      </c>
      <c r="E150" s="15">
        <v>2022</v>
      </c>
      <c r="F150" s="15" t="s">
        <v>162</v>
      </c>
      <c r="G150" s="15" t="s">
        <v>133</v>
      </c>
      <c r="H150" s="15" t="s">
        <v>136</v>
      </c>
      <c r="I150" s="15" t="s">
        <v>139</v>
      </c>
      <c r="J150" s="15" t="s">
        <v>141</v>
      </c>
      <c r="K150" s="15" t="s">
        <v>271</v>
      </c>
      <c r="L150" s="15">
        <v>3</v>
      </c>
      <c r="M150" s="15">
        <v>1.01</v>
      </c>
      <c r="N150" s="15">
        <v>0.79200000000000004</v>
      </c>
      <c r="O150" s="15">
        <v>2.3E-2</v>
      </c>
      <c r="P150" s="15">
        <v>0.84599999999999997</v>
      </c>
      <c r="Q150" s="15">
        <v>0.46500000000000002</v>
      </c>
      <c r="R150" s="15">
        <v>1.341</v>
      </c>
      <c r="S150" s="15">
        <v>13.978</v>
      </c>
      <c r="U150" s="15">
        <v>1341352.774</v>
      </c>
      <c r="V150" s="15">
        <v>1150</v>
      </c>
    </row>
    <row r="151" spans="2:22" x14ac:dyDescent="0.25">
      <c r="B151" s="15" t="s">
        <v>136</v>
      </c>
      <c r="C151" s="15" t="s">
        <v>207</v>
      </c>
      <c r="D151" s="15" t="s">
        <v>237</v>
      </c>
      <c r="E151" s="15">
        <v>2022</v>
      </c>
      <c r="F151" s="15" t="s">
        <v>162</v>
      </c>
      <c r="G151" s="15" t="s">
        <v>133</v>
      </c>
      <c r="H151" s="15" t="s">
        <v>136</v>
      </c>
      <c r="I151" s="15" t="s">
        <v>139</v>
      </c>
      <c r="J151" s="15" t="s">
        <v>141</v>
      </c>
      <c r="K151" s="15" t="s">
        <v>271</v>
      </c>
      <c r="L151" s="15">
        <v>4</v>
      </c>
      <c r="M151" s="15">
        <v>1.103</v>
      </c>
      <c r="N151" s="15">
        <v>0.995</v>
      </c>
      <c r="O151" s="15">
        <v>2.9000000000000001E-2</v>
      </c>
      <c r="P151" s="15">
        <v>0.88300000000000001</v>
      </c>
      <c r="Q151" s="15">
        <v>0.49399999999999999</v>
      </c>
      <c r="R151" s="15">
        <v>1.42</v>
      </c>
      <c r="S151" s="15">
        <v>13.981999999999999</v>
      </c>
      <c r="U151" s="15">
        <v>1342703.345</v>
      </c>
      <c r="V151" s="15">
        <v>1140</v>
      </c>
    </row>
    <row r="152" spans="2:22" x14ac:dyDescent="0.25">
      <c r="B152" s="15" t="s">
        <v>136</v>
      </c>
      <c r="C152" s="15" t="s">
        <v>207</v>
      </c>
      <c r="D152" s="15" t="s">
        <v>237</v>
      </c>
      <c r="E152" s="15">
        <v>2022</v>
      </c>
      <c r="F152" s="15" t="s">
        <v>162</v>
      </c>
      <c r="G152" s="15" t="s">
        <v>133</v>
      </c>
      <c r="H152" s="15" t="s">
        <v>136</v>
      </c>
      <c r="I152" s="15" t="s">
        <v>139</v>
      </c>
      <c r="J152" s="15" t="s">
        <v>141</v>
      </c>
      <c r="K152" s="15" t="s">
        <v>271</v>
      </c>
      <c r="L152" s="15">
        <v>5</v>
      </c>
      <c r="M152" s="15">
        <v>1.22</v>
      </c>
      <c r="N152" s="15">
        <v>0.91200000000000003</v>
      </c>
      <c r="O152" s="15">
        <v>2.5000000000000001E-2</v>
      </c>
      <c r="P152" s="15">
        <v>1.0469999999999999</v>
      </c>
      <c r="Q152" s="15">
        <v>0.59399999999999997</v>
      </c>
      <c r="R152" s="15">
        <v>1.6040000000000001</v>
      </c>
      <c r="S152" s="15">
        <v>14.109</v>
      </c>
      <c r="U152" s="15">
        <v>1341173.7709999999</v>
      </c>
      <c r="V152" s="15">
        <v>1290</v>
      </c>
    </row>
    <row r="153" spans="2:22" x14ac:dyDescent="0.25">
      <c r="B153" s="15" t="s">
        <v>136</v>
      </c>
      <c r="C153" s="15" t="s">
        <v>207</v>
      </c>
      <c r="D153" s="15" t="s">
        <v>238</v>
      </c>
      <c r="E153" s="15">
        <v>2022</v>
      </c>
      <c r="F153" s="15" t="s">
        <v>162</v>
      </c>
      <c r="G153" s="15" t="s">
        <v>133</v>
      </c>
      <c r="H153" s="15" t="s">
        <v>136</v>
      </c>
      <c r="I153" s="15" t="s">
        <v>139</v>
      </c>
      <c r="J153" s="15" t="s">
        <v>141</v>
      </c>
      <c r="K153" s="15" t="s">
        <v>271</v>
      </c>
      <c r="L153" s="15">
        <v>1</v>
      </c>
      <c r="M153" s="15">
        <v>1.0289999999999999</v>
      </c>
      <c r="N153" s="15">
        <v>0.85099999999999998</v>
      </c>
      <c r="O153" s="15">
        <v>2.4E-2</v>
      </c>
      <c r="P153" s="15">
        <v>0.81799999999999995</v>
      </c>
      <c r="Q153" s="15">
        <v>0.46</v>
      </c>
      <c r="R153" s="15">
        <v>1.3660000000000001</v>
      </c>
      <c r="S153" s="15">
        <v>13.894</v>
      </c>
      <c r="U153" s="15">
        <v>1167978.2150000001</v>
      </c>
      <c r="V153" s="15">
        <v>1250</v>
      </c>
    </row>
    <row r="154" spans="2:22" x14ac:dyDescent="0.25">
      <c r="B154" s="15" t="s">
        <v>136</v>
      </c>
      <c r="C154" s="15" t="s">
        <v>207</v>
      </c>
      <c r="D154" s="15" t="s">
        <v>238</v>
      </c>
      <c r="E154" s="15">
        <v>2022</v>
      </c>
      <c r="F154" s="15" t="s">
        <v>162</v>
      </c>
      <c r="G154" s="15" t="s">
        <v>133</v>
      </c>
      <c r="H154" s="15" t="s">
        <v>136</v>
      </c>
      <c r="I154" s="15" t="s">
        <v>139</v>
      </c>
      <c r="J154" s="15" t="s">
        <v>141</v>
      </c>
      <c r="K154" s="15" t="s">
        <v>271</v>
      </c>
      <c r="L154" s="15">
        <v>2</v>
      </c>
      <c r="M154" s="15">
        <v>1.044</v>
      </c>
      <c r="N154" s="15">
        <v>0.86</v>
      </c>
      <c r="O154" s="15">
        <v>2.3E-2</v>
      </c>
      <c r="P154" s="15">
        <v>0.81100000000000005</v>
      </c>
      <c r="Q154" s="15">
        <v>0.44600000000000001</v>
      </c>
      <c r="R154" s="15">
        <v>1.3859999999999999</v>
      </c>
      <c r="S154" s="15">
        <v>14.113</v>
      </c>
      <c r="U154" s="15">
        <v>1197623.415</v>
      </c>
      <c r="V154" s="15">
        <v>1360</v>
      </c>
    </row>
    <row r="155" spans="2:22" x14ac:dyDescent="0.25">
      <c r="B155" s="15" t="s">
        <v>136</v>
      </c>
      <c r="C155" s="15" t="s">
        <v>207</v>
      </c>
      <c r="D155" s="15" t="s">
        <v>238</v>
      </c>
      <c r="E155" s="15">
        <v>2022</v>
      </c>
      <c r="F155" s="15" t="s">
        <v>162</v>
      </c>
      <c r="G155" s="15" t="s">
        <v>133</v>
      </c>
      <c r="H155" s="15" t="s">
        <v>136</v>
      </c>
      <c r="I155" s="15" t="s">
        <v>139</v>
      </c>
      <c r="J155" s="15" t="s">
        <v>141</v>
      </c>
      <c r="K155" s="15" t="s">
        <v>271</v>
      </c>
      <c r="L155" s="15">
        <v>3</v>
      </c>
      <c r="M155" s="15">
        <v>1.0840000000000001</v>
      </c>
      <c r="N155" s="15">
        <v>0.84199999999999997</v>
      </c>
      <c r="O155" s="15">
        <v>2.5000000000000001E-2</v>
      </c>
      <c r="P155" s="15">
        <v>0.90600000000000003</v>
      </c>
      <c r="Q155" s="15">
        <v>0.49</v>
      </c>
      <c r="R155" s="15">
        <v>1.4510000000000001</v>
      </c>
      <c r="S155" s="15">
        <v>14.051</v>
      </c>
      <c r="U155" s="15">
        <v>1200200.7760000001</v>
      </c>
      <c r="V155" s="15">
        <v>1150</v>
      </c>
    </row>
    <row r="156" spans="2:22" x14ac:dyDescent="0.25">
      <c r="B156" s="15" t="s">
        <v>136</v>
      </c>
      <c r="C156" s="15" t="s">
        <v>207</v>
      </c>
      <c r="D156" s="15" t="s">
        <v>238</v>
      </c>
      <c r="E156" s="15">
        <v>2022</v>
      </c>
      <c r="F156" s="15" t="s">
        <v>162</v>
      </c>
      <c r="G156" s="15" t="s">
        <v>133</v>
      </c>
      <c r="H156" s="15" t="s">
        <v>136</v>
      </c>
      <c r="I156" s="15" t="s">
        <v>139</v>
      </c>
      <c r="J156" s="15" t="s">
        <v>141</v>
      </c>
      <c r="K156" s="15" t="s">
        <v>271</v>
      </c>
      <c r="L156" s="15">
        <v>4</v>
      </c>
      <c r="M156" s="15">
        <v>1.171</v>
      </c>
      <c r="N156" s="15">
        <v>1</v>
      </c>
      <c r="O156" s="15">
        <v>0.03</v>
      </c>
      <c r="P156" s="15">
        <v>0.94599999999999995</v>
      </c>
      <c r="Q156" s="15">
        <v>0.52100000000000002</v>
      </c>
      <c r="R156" s="15">
        <v>1.488</v>
      </c>
      <c r="S156" s="15">
        <v>14.054</v>
      </c>
      <c r="U156" s="15">
        <v>1201002.433</v>
      </c>
      <c r="V156" s="15">
        <v>1140</v>
      </c>
    </row>
    <row r="157" spans="2:22" x14ac:dyDescent="0.25">
      <c r="B157" s="15" t="s">
        <v>136</v>
      </c>
      <c r="C157" s="15" t="s">
        <v>207</v>
      </c>
      <c r="D157" s="15" t="s">
        <v>238</v>
      </c>
      <c r="E157" s="15">
        <v>2022</v>
      </c>
      <c r="F157" s="15" t="s">
        <v>162</v>
      </c>
      <c r="G157" s="15" t="s">
        <v>133</v>
      </c>
      <c r="H157" s="15" t="s">
        <v>136</v>
      </c>
      <c r="I157" s="15" t="s">
        <v>139</v>
      </c>
      <c r="J157" s="15" t="s">
        <v>141</v>
      </c>
      <c r="K157" s="15" t="s">
        <v>271</v>
      </c>
      <c r="L157" s="15">
        <v>5</v>
      </c>
      <c r="M157" s="15">
        <v>1.3169999999999999</v>
      </c>
      <c r="N157" s="15">
        <v>0.98299999999999998</v>
      </c>
      <c r="O157" s="15">
        <v>2.7E-2</v>
      </c>
      <c r="P157" s="15">
        <v>1.1379999999999999</v>
      </c>
      <c r="Q157" s="15">
        <v>0.629</v>
      </c>
      <c r="R157" s="15">
        <v>1.712</v>
      </c>
      <c r="S157" s="15">
        <v>14.183</v>
      </c>
      <c r="U157" s="15">
        <v>1198920.6850000001</v>
      </c>
      <c r="V157" s="15">
        <v>1290</v>
      </c>
    </row>
    <row r="158" spans="2:22" x14ac:dyDescent="0.25">
      <c r="B158" s="15" t="s">
        <v>136</v>
      </c>
      <c r="C158" s="15" t="s">
        <v>207</v>
      </c>
      <c r="D158" s="15" t="s">
        <v>239</v>
      </c>
      <c r="E158" s="15">
        <v>2022</v>
      </c>
      <c r="F158" s="15" t="s">
        <v>162</v>
      </c>
      <c r="G158" s="15" t="s">
        <v>133</v>
      </c>
      <c r="H158" s="15" t="s">
        <v>136</v>
      </c>
      <c r="I158" s="15" t="s">
        <v>139</v>
      </c>
      <c r="J158" s="15" t="s">
        <v>141</v>
      </c>
      <c r="K158" s="15" t="s">
        <v>271</v>
      </c>
      <c r="L158" s="15">
        <v>1</v>
      </c>
      <c r="M158" s="15">
        <v>1.1479999999999999</v>
      </c>
      <c r="N158" s="15">
        <v>0.95799999999999996</v>
      </c>
      <c r="O158" s="15">
        <v>2.7E-2</v>
      </c>
      <c r="P158" s="15">
        <v>0.91200000000000003</v>
      </c>
      <c r="Q158" s="15">
        <v>0.51300000000000001</v>
      </c>
      <c r="R158" s="15">
        <v>1.5009999999999999</v>
      </c>
      <c r="S158" s="15">
        <v>13.894</v>
      </c>
      <c r="U158" s="15">
        <v>1168145.189</v>
      </c>
      <c r="V158" s="15">
        <v>1250</v>
      </c>
    </row>
    <row r="159" spans="2:22" x14ac:dyDescent="0.25">
      <c r="B159" s="15" t="s">
        <v>136</v>
      </c>
      <c r="C159" s="15" t="s">
        <v>207</v>
      </c>
      <c r="D159" s="15" t="s">
        <v>239</v>
      </c>
      <c r="E159" s="15">
        <v>2022</v>
      </c>
      <c r="F159" s="15" t="s">
        <v>162</v>
      </c>
      <c r="G159" s="15" t="s">
        <v>133</v>
      </c>
      <c r="H159" s="15" t="s">
        <v>136</v>
      </c>
      <c r="I159" s="15" t="s">
        <v>139</v>
      </c>
      <c r="J159" s="15" t="s">
        <v>141</v>
      </c>
      <c r="K159" s="15" t="s">
        <v>271</v>
      </c>
      <c r="L159" s="15">
        <v>2</v>
      </c>
      <c r="M159" s="15">
        <v>1.1759999999999999</v>
      </c>
      <c r="N159" s="15">
        <v>0.97499999999999998</v>
      </c>
      <c r="O159" s="15">
        <v>2.5999999999999999E-2</v>
      </c>
      <c r="P159" s="15">
        <v>0.91800000000000004</v>
      </c>
      <c r="Q159" s="15">
        <v>0.499</v>
      </c>
      <c r="R159" s="15">
        <v>1.58</v>
      </c>
      <c r="S159" s="15">
        <v>14.113</v>
      </c>
      <c r="U159" s="15">
        <v>1197627.206</v>
      </c>
      <c r="V159" s="15">
        <v>1360</v>
      </c>
    </row>
    <row r="160" spans="2:22" x14ac:dyDescent="0.25">
      <c r="B160" s="15" t="s">
        <v>136</v>
      </c>
      <c r="C160" s="15" t="s">
        <v>207</v>
      </c>
      <c r="D160" s="15" t="s">
        <v>239</v>
      </c>
      <c r="E160" s="15">
        <v>2022</v>
      </c>
      <c r="F160" s="15" t="s">
        <v>162</v>
      </c>
      <c r="G160" s="15" t="s">
        <v>133</v>
      </c>
      <c r="H160" s="15" t="s">
        <v>136</v>
      </c>
      <c r="I160" s="15" t="s">
        <v>139</v>
      </c>
      <c r="J160" s="15" t="s">
        <v>141</v>
      </c>
      <c r="K160" s="15" t="s">
        <v>271</v>
      </c>
      <c r="L160" s="15">
        <v>3</v>
      </c>
      <c r="M160" s="15">
        <v>1.242</v>
      </c>
      <c r="N160" s="15">
        <v>0.95499999999999996</v>
      </c>
      <c r="O160" s="15">
        <v>2.8000000000000001E-2</v>
      </c>
      <c r="P160" s="15">
        <v>1.0069999999999999</v>
      </c>
      <c r="Q160" s="15">
        <v>0.56699999999999995</v>
      </c>
      <c r="R160" s="15">
        <v>1.645</v>
      </c>
      <c r="S160" s="15">
        <v>14.05</v>
      </c>
      <c r="U160" s="15">
        <v>1200183.9010000001</v>
      </c>
      <c r="V160" s="15">
        <v>1150</v>
      </c>
    </row>
    <row r="161" spans="2:22" x14ac:dyDescent="0.25">
      <c r="B161" s="15" t="s">
        <v>136</v>
      </c>
      <c r="C161" s="15" t="s">
        <v>207</v>
      </c>
      <c r="D161" s="15" t="s">
        <v>239</v>
      </c>
      <c r="E161" s="15">
        <v>2022</v>
      </c>
      <c r="F161" s="15" t="s">
        <v>162</v>
      </c>
      <c r="G161" s="15" t="s">
        <v>133</v>
      </c>
      <c r="H161" s="15" t="s">
        <v>136</v>
      </c>
      <c r="I161" s="15" t="s">
        <v>139</v>
      </c>
      <c r="J161" s="15" t="s">
        <v>141</v>
      </c>
      <c r="K161" s="15" t="s">
        <v>271</v>
      </c>
      <c r="L161" s="15">
        <v>4</v>
      </c>
      <c r="M161" s="15">
        <v>1.331</v>
      </c>
      <c r="N161" s="15">
        <v>1.1040000000000001</v>
      </c>
      <c r="O161" s="15">
        <v>3.3000000000000002E-2</v>
      </c>
      <c r="P161" s="15">
        <v>1.0980000000000001</v>
      </c>
      <c r="Q161" s="15">
        <v>0.61499999999999999</v>
      </c>
      <c r="R161" s="15">
        <v>1.675</v>
      </c>
      <c r="S161" s="15">
        <v>14.053000000000001</v>
      </c>
      <c r="U161" s="15">
        <v>1200926.121</v>
      </c>
      <c r="V161" s="15">
        <v>1140</v>
      </c>
    </row>
    <row r="162" spans="2:22" x14ac:dyDescent="0.25">
      <c r="B162" s="15" t="s">
        <v>136</v>
      </c>
      <c r="C162" s="15" t="s">
        <v>207</v>
      </c>
      <c r="D162" s="15" t="s">
        <v>239</v>
      </c>
      <c r="E162" s="15">
        <v>2022</v>
      </c>
      <c r="F162" s="15" t="s">
        <v>162</v>
      </c>
      <c r="G162" s="15" t="s">
        <v>133</v>
      </c>
      <c r="H162" s="15" t="s">
        <v>136</v>
      </c>
      <c r="I162" s="15" t="s">
        <v>139</v>
      </c>
      <c r="J162" s="15" t="s">
        <v>141</v>
      </c>
      <c r="K162" s="15" t="s">
        <v>271</v>
      </c>
      <c r="L162" s="15">
        <v>5</v>
      </c>
      <c r="M162" s="15">
        <v>1.504</v>
      </c>
      <c r="N162" s="15">
        <v>1.105</v>
      </c>
      <c r="O162" s="15">
        <v>3.1E-2</v>
      </c>
      <c r="P162" s="15">
        <v>1.282</v>
      </c>
      <c r="Q162" s="15">
        <v>0.73799999999999999</v>
      </c>
      <c r="R162" s="15">
        <v>1.9430000000000001</v>
      </c>
      <c r="S162" s="15">
        <v>14.183</v>
      </c>
      <c r="U162" s="15">
        <v>1199032.6569999999</v>
      </c>
      <c r="V162" s="15">
        <v>1290</v>
      </c>
    </row>
    <row r="163" spans="2:22" x14ac:dyDescent="0.25">
      <c r="B163" s="15" t="s">
        <v>136</v>
      </c>
      <c r="C163" s="15" t="s">
        <v>207</v>
      </c>
      <c r="D163" s="15" t="s">
        <v>240</v>
      </c>
      <c r="E163" s="15">
        <v>2022</v>
      </c>
      <c r="F163" s="15" t="s">
        <v>162</v>
      </c>
      <c r="G163" s="15" t="s">
        <v>133</v>
      </c>
      <c r="H163" s="15" t="s">
        <v>136</v>
      </c>
      <c r="I163" s="15" t="s">
        <v>139</v>
      </c>
      <c r="J163" s="15" t="s">
        <v>141</v>
      </c>
      <c r="K163" s="15" t="s">
        <v>271</v>
      </c>
      <c r="L163" s="15">
        <v>1</v>
      </c>
      <c r="M163" s="15">
        <v>1.3149999999999999</v>
      </c>
      <c r="N163" s="15">
        <v>1.0429999999999999</v>
      </c>
      <c r="O163" s="15">
        <v>0.03</v>
      </c>
      <c r="P163" s="15">
        <v>1.0309999999999999</v>
      </c>
      <c r="Q163" s="15">
        <v>0.61299999999999999</v>
      </c>
      <c r="R163" s="15">
        <v>1.7450000000000001</v>
      </c>
      <c r="S163" s="15">
        <v>13.728999999999999</v>
      </c>
      <c r="U163" s="15">
        <v>956153.83299999998</v>
      </c>
      <c r="V163" s="15">
        <v>1240</v>
      </c>
    </row>
    <row r="164" spans="2:22" x14ac:dyDescent="0.25">
      <c r="B164" s="15" t="s">
        <v>136</v>
      </c>
      <c r="C164" s="15" t="s">
        <v>207</v>
      </c>
      <c r="D164" s="15" t="s">
        <v>240</v>
      </c>
      <c r="E164" s="15">
        <v>2022</v>
      </c>
      <c r="F164" s="15" t="s">
        <v>162</v>
      </c>
      <c r="G164" s="15" t="s">
        <v>133</v>
      </c>
      <c r="H164" s="15" t="s">
        <v>136</v>
      </c>
      <c r="I164" s="15" t="s">
        <v>139</v>
      </c>
      <c r="J164" s="15" t="s">
        <v>141</v>
      </c>
      <c r="K164" s="15" t="s">
        <v>271</v>
      </c>
      <c r="L164" s="15">
        <v>2</v>
      </c>
      <c r="M164" s="15">
        <v>1.389</v>
      </c>
      <c r="N164" s="15">
        <v>1.1890000000000001</v>
      </c>
      <c r="O164" s="15">
        <v>3.2000000000000001E-2</v>
      </c>
      <c r="P164" s="15">
        <v>1.1120000000000001</v>
      </c>
      <c r="Q164" s="15">
        <v>0.58899999999999997</v>
      </c>
      <c r="R164" s="15">
        <v>1.8029999999999999</v>
      </c>
      <c r="S164" s="15">
        <v>13.948</v>
      </c>
      <c r="U164" s="15">
        <v>979224.56700000004</v>
      </c>
      <c r="V164" s="15">
        <v>1360</v>
      </c>
    </row>
    <row r="165" spans="2:22" x14ac:dyDescent="0.25">
      <c r="B165" s="15" t="s">
        <v>136</v>
      </c>
      <c r="C165" s="15" t="s">
        <v>207</v>
      </c>
      <c r="D165" s="15" t="s">
        <v>240</v>
      </c>
      <c r="E165" s="15">
        <v>2022</v>
      </c>
      <c r="F165" s="15" t="s">
        <v>162</v>
      </c>
      <c r="G165" s="15" t="s">
        <v>133</v>
      </c>
      <c r="H165" s="15" t="s">
        <v>136</v>
      </c>
      <c r="I165" s="15" t="s">
        <v>139</v>
      </c>
      <c r="J165" s="15" t="s">
        <v>141</v>
      </c>
      <c r="K165" s="15" t="s">
        <v>271</v>
      </c>
      <c r="L165" s="15">
        <v>3</v>
      </c>
      <c r="M165" s="15">
        <v>1.4870000000000001</v>
      </c>
      <c r="N165" s="15">
        <v>1.111</v>
      </c>
      <c r="O165" s="15">
        <v>3.3000000000000002E-2</v>
      </c>
      <c r="P165" s="15">
        <v>1.2250000000000001</v>
      </c>
      <c r="Q165" s="15">
        <v>0.72299999999999998</v>
      </c>
      <c r="R165" s="15">
        <v>1.974</v>
      </c>
      <c r="S165" s="15">
        <v>13.891</v>
      </c>
      <c r="U165" s="15">
        <v>982500.78300000005</v>
      </c>
      <c r="V165" s="15">
        <v>1150</v>
      </c>
    </row>
    <row r="166" spans="2:22" x14ac:dyDescent="0.25">
      <c r="B166" s="15" t="s">
        <v>136</v>
      </c>
      <c r="C166" s="15" t="s">
        <v>207</v>
      </c>
      <c r="D166" s="15" t="s">
        <v>240</v>
      </c>
      <c r="E166" s="15">
        <v>2022</v>
      </c>
      <c r="F166" s="15" t="s">
        <v>162</v>
      </c>
      <c r="G166" s="15" t="s">
        <v>133</v>
      </c>
      <c r="H166" s="15" t="s">
        <v>136</v>
      </c>
      <c r="I166" s="15" t="s">
        <v>139</v>
      </c>
      <c r="J166" s="15" t="s">
        <v>141</v>
      </c>
      <c r="K166" s="15" t="s">
        <v>271</v>
      </c>
      <c r="L166" s="15">
        <v>4</v>
      </c>
      <c r="M166" s="15">
        <v>1.617</v>
      </c>
      <c r="N166" s="15">
        <v>1.2330000000000001</v>
      </c>
      <c r="O166" s="15">
        <v>3.6999999999999998E-2</v>
      </c>
      <c r="P166" s="15">
        <v>1.3380000000000001</v>
      </c>
      <c r="Q166" s="15">
        <v>0.78600000000000003</v>
      </c>
      <c r="R166" s="15">
        <v>2.117</v>
      </c>
      <c r="S166" s="15">
        <v>13.895</v>
      </c>
      <c r="U166" s="15">
        <v>982875.00300000003</v>
      </c>
      <c r="V166" s="15">
        <v>1140</v>
      </c>
    </row>
    <row r="167" spans="2:22" x14ac:dyDescent="0.25">
      <c r="B167" s="15" t="s">
        <v>136</v>
      </c>
      <c r="C167" s="15" t="s">
        <v>207</v>
      </c>
      <c r="D167" s="15" t="s">
        <v>240</v>
      </c>
      <c r="E167" s="15">
        <v>2022</v>
      </c>
      <c r="F167" s="15" t="s">
        <v>162</v>
      </c>
      <c r="G167" s="15" t="s">
        <v>133</v>
      </c>
      <c r="H167" s="15" t="s">
        <v>136</v>
      </c>
      <c r="I167" s="15" t="s">
        <v>139</v>
      </c>
      <c r="J167" s="15" t="s">
        <v>141</v>
      </c>
      <c r="K167" s="15" t="s">
        <v>271</v>
      </c>
      <c r="L167" s="15">
        <v>5</v>
      </c>
      <c r="M167" s="15">
        <v>1.871</v>
      </c>
      <c r="N167" s="15">
        <v>1.3420000000000001</v>
      </c>
      <c r="O167" s="15">
        <v>3.6999999999999998E-2</v>
      </c>
      <c r="P167" s="15">
        <v>1.597</v>
      </c>
      <c r="Q167" s="15">
        <v>0.96599999999999997</v>
      </c>
      <c r="R167" s="15">
        <v>2.3479999999999999</v>
      </c>
      <c r="S167" s="15">
        <v>14.016999999999999</v>
      </c>
      <c r="U167" s="15">
        <v>980709.25800000003</v>
      </c>
      <c r="V167" s="15">
        <v>1290</v>
      </c>
    </row>
    <row r="168" spans="2:22" x14ac:dyDescent="0.25">
      <c r="B168" s="15" t="s">
        <v>136</v>
      </c>
      <c r="C168" s="15" t="s">
        <v>207</v>
      </c>
      <c r="D168" s="15" t="s">
        <v>241</v>
      </c>
      <c r="E168" s="15">
        <v>2022</v>
      </c>
      <c r="F168" s="15" t="s">
        <v>162</v>
      </c>
      <c r="G168" s="15" t="s">
        <v>133</v>
      </c>
      <c r="H168" s="15" t="s">
        <v>136</v>
      </c>
      <c r="I168" s="15" t="s">
        <v>139</v>
      </c>
      <c r="J168" s="15" t="s">
        <v>141</v>
      </c>
      <c r="K168" s="15" t="s">
        <v>271</v>
      </c>
      <c r="L168" s="15">
        <v>1</v>
      </c>
      <c r="M168" s="15">
        <v>1.5620000000000001</v>
      </c>
      <c r="N168" s="15">
        <v>1.2869999999999999</v>
      </c>
      <c r="O168" s="15">
        <v>3.6999999999999998E-2</v>
      </c>
      <c r="P168" s="15">
        <v>1.228</v>
      </c>
      <c r="Q168" s="15">
        <v>0.73599999999999999</v>
      </c>
      <c r="R168" s="15">
        <v>2.0139999999999998</v>
      </c>
      <c r="S168" s="15">
        <v>13.728999999999999</v>
      </c>
      <c r="U168" s="15">
        <v>956156.60100000002</v>
      </c>
      <c r="V168" s="15">
        <v>1240</v>
      </c>
    </row>
    <row r="169" spans="2:22" x14ac:dyDescent="0.25">
      <c r="B169" s="15" t="s">
        <v>136</v>
      </c>
      <c r="C169" s="15" t="s">
        <v>207</v>
      </c>
      <c r="D169" s="15" t="s">
        <v>241</v>
      </c>
      <c r="E169" s="15">
        <v>2022</v>
      </c>
      <c r="F169" s="15" t="s">
        <v>162</v>
      </c>
      <c r="G169" s="15" t="s">
        <v>133</v>
      </c>
      <c r="H169" s="15" t="s">
        <v>136</v>
      </c>
      <c r="I169" s="15" t="s">
        <v>139</v>
      </c>
      <c r="J169" s="15" t="s">
        <v>141</v>
      </c>
      <c r="K169" s="15" t="s">
        <v>271</v>
      </c>
      <c r="L169" s="15">
        <v>2</v>
      </c>
      <c r="M169" s="15">
        <v>1.7390000000000001</v>
      </c>
      <c r="N169" s="15">
        <v>1.5009999999999999</v>
      </c>
      <c r="O169" s="15">
        <v>4.1000000000000002E-2</v>
      </c>
      <c r="P169" s="15">
        <v>1.391</v>
      </c>
      <c r="Q169" s="15">
        <v>0.75600000000000001</v>
      </c>
      <c r="R169" s="15">
        <v>2.2109999999999999</v>
      </c>
      <c r="S169" s="15">
        <v>13.949</v>
      </c>
      <c r="U169" s="15">
        <v>979043.49800000002</v>
      </c>
      <c r="V169" s="15">
        <v>1360</v>
      </c>
    </row>
    <row r="170" spans="2:22" x14ac:dyDescent="0.25">
      <c r="B170" s="15" t="s">
        <v>136</v>
      </c>
      <c r="C170" s="15" t="s">
        <v>207</v>
      </c>
      <c r="D170" s="15" t="s">
        <v>241</v>
      </c>
      <c r="E170" s="15">
        <v>2022</v>
      </c>
      <c r="F170" s="15" t="s">
        <v>162</v>
      </c>
      <c r="G170" s="15" t="s">
        <v>133</v>
      </c>
      <c r="H170" s="15" t="s">
        <v>136</v>
      </c>
      <c r="I170" s="15" t="s">
        <v>139</v>
      </c>
      <c r="J170" s="15" t="s">
        <v>141</v>
      </c>
      <c r="K170" s="15" t="s">
        <v>271</v>
      </c>
      <c r="L170" s="15">
        <v>3</v>
      </c>
      <c r="M170" s="15">
        <v>1.931</v>
      </c>
      <c r="N170" s="15">
        <v>1.476</v>
      </c>
      <c r="O170" s="15">
        <v>4.3999999999999997E-2</v>
      </c>
      <c r="P170" s="15">
        <v>1.522</v>
      </c>
      <c r="Q170" s="15">
        <v>0.91700000000000004</v>
      </c>
      <c r="R170" s="15">
        <v>2.556</v>
      </c>
      <c r="S170" s="15">
        <v>13.89</v>
      </c>
      <c r="U170" s="15">
        <v>982466.24199999997</v>
      </c>
      <c r="V170" s="15">
        <v>1150</v>
      </c>
    </row>
    <row r="171" spans="2:22" x14ac:dyDescent="0.25">
      <c r="B171" s="15" t="s">
        <v>136</v>
      </c>
      <c r="C171" s="15" t="s">
        <v>207</v>
      </c>
      <c r="D171" s="15" t="s">
        <v>241</v>
      </c>
      <c r="E171" s="15">
        <v>2022</v>
      </c>
      <c r="F171" s="15" t="s">
        <v>162</v>
      </c>
      <c r="G171" s="15" t="s">
        <v>133</v>
      </c>
      <c r="H171" s="15" t="s">
        <v>136</v>
      </c>
      <c r="I171" s="15" t="s">
        <v>139</v>
      </c>
      <c r="J171" s="15" t="s">
        <v>141</v>
      </c>
      <c r="K171" s="15" t="s">
        <v>271</v>
      </c>
      <c r="L171" s="15">
        <v>4</v>
      </c>
      <c r="M171" s="15">
        <v>2.1539999999999999</v>
      </c>
      <c r="N171" s="15">
        <v>1.6259999999999999</v>
      </c>
      <c r="O171" s="15">
        <v>4.8000000000000001E-2</v>
      </c>
      <c r="P171" s="15">
        <v>1.74</v>
      </c>
      <c r="Q171" s="15">
        <v>1.0629999999999999</v>
      </c>
      <c r="R171" s="15">
        <v>2.84</v>
      </c>
      <c r="S171" s="15">
        <v>13.896000000000001</v>
      </c>
      <c r="U171" s="15">
        <v>982881.89899999998</v>
      </c>
      <c r="V171" s="15">
        <v>1140</v>
      </c>
    </row>
    <row r="172" spans="2:22" x14ac:dyDescent="0.25">
      <c r="B172" s="15" t="s">
        <v>136</v>
      </c>
      <c r="C172" s="15" t="s">
        <v>207</v>
      </c>
      <c r="D172" s="15" t="s">
        <v>241</v>
      </c>
      <c r="E172" s="15">
        <v>2022</v>
      </c>
      <c r="F172" s="15" t="s">
        <v>162</v>
      </c>
      <c r="G172" s="15" t="s">
        <v>133</v>
      </c>
      <c r="H172" s="15" t="s">
        <v>136</v>
      </c>
      <c r="I172" s="15" t="s">
        <v>139</v>
      </c>
      <c r="J172" s="15" t="s">
        <v>141</v>
      </c>
      <c r="K172" s="15" t="s">
        <v>271</v>
      </c>
      <c r="L172" s="15">
        <v>5</v>
      </c>
      <c r="M172" s="15">
        <v>2.5409999999999999</v>
      </c>
      <c r="N172" s="15">
        <v>1.919</v>
      </c>
      <c r="O172" s="15">
        <v>5.2999999999999999E-2</v>
      </c>
      <c r="P172" s="15">
        <v>2.0609999999999999</v>
      </c>
      <c r="Q172" s="15">
        <v>1.26</v>
      </c>
      <c r="R172" s="15">
        <v>3.238</v>
      </c>
      <c r="S172" s="15">
        <v>14.016999999999999</v>
      </c>
      <c r="U172" s="15">
        <v>980632.86300000001</v>
      </c>
      <c r="V172" s="15">
        <v>1290</v>
      </c>
    </row>
    <row r="173" spans="2:22" x14ac:dyDescent="0.25">
      <c r="B173" s="15" t="s">
        <v>136</v>
      </c>
      <c r="C173" s="15" t="s">
        <v>207</v>
      </c>
      <c r="D173" s="15" t="s">
        <v>242</v>
      </c>
      <c r="E173" s="15">
        <v>2022</v>
      </c>
      <c r="F173" s="15" t="s">
        <v>162</v>
      </c>
      <c r="G173" s="15" t="s">
        <v>133</v>
      </c>
      <c r="H173" s="15" t="s">
        <v>136</v>
      </c>
      <c r="I173" s="15" t="s">
        <v>139</v>
      </c>
      <c r="J173" s="15" t="s">
        <v>141</v>
      </c>
      <c r="K173" s="15" t="s">
        <v>271</v>
      </c>
      <c r="L173" s="15">
        <v>1</v>
      </c>
      <c r="M173" s="15">
        <v>1.74</v>
      </c>
      <c r="N173" s="15">
        <v>1.335</v>
      </c>
      <c r="O173" s="15">
        <v>3.7999999999999999E-2</v>
      </c>
      <c r="P173" s="15">
        <v>1.4350000000000001</v>
      </c>
      <c r="Q173" s="15">
        <v>0.83799999999999997</v>
      </c>
      <c r="R173" s="15">
        <v>2.282</v>
      </c>
      <c r="S173" s="15">
        <v>13.388999999999999</v>
      </c>
      <c r="U173" s="15">
        <v>718911.57900000003</v>
      </c>
      <c r="V173" s="15">
        <v>1240</v>
      </c>
    </row>
    <row r="174" spans="2:22" x14ac:dyDescent="0.25">
      <c r="B174" s="15" t="s">
        <v>136</v>
      </c>
      <c r="C174" s="15" t="s">
        <v>207</v>
      </c>
      <c r="D174" s="15" t="s">
        <v>242</v>
      </c>
      <c r="E174" s="15">
        <v>2022</v>
      </c>
      <c r="F174" s="15" t="s">
        <v>162</v>
      </c>
      <c r="G174" s="15" t="s">
        <v>133</v>
      </c>
      <c r="H174" s="15" t="s">
        <v>136</v>
      </c>
      <c r="I174" s="15" t="s">
        <v>139</v>
      </c>
      <c r="J174" s="15" t="s">
        <v>141</v>
      </c>
      <c r="K174" s="15" t="s">
        <v>271</v>
      </c>
      <c r="L174" s="15">
        <v>2</v>
      </c>
      <c r="M174" s="15">
        <v>2.008</v>
      </c>
      <c r="N174" s="15">
        <v>1.639</v>
      </c>
      <c r="O174" s="15">
        <v>4.3999999999999997E-2</v>
      </c>
      <c r="P174" s="15">
        <v>1.6060000000000001</v>
      </c>
      <c r="Q174" s="15">
        <v>0.95599999999999996</v>
      </c>
      <c r="R174" s="15">
        <v>2.589</v>
      </c>
      <c r="S174" s="15">
        <v>13.6</v>
      </c>
      <c r="U174" s="15">
        <v>736384.95299999998</v>
      </c>
      <c r="V174" s="15">
        <v>1360</v>
      </c>
    </row>
    <row r="175" spans="2:22" x14ac:dyDescent="0.25">
      <c r="B175" s="15" t="s">
        <v>136</v>
      </c>
      <c r="C175" s="15" t="s">
        <v>207</v>
      </c>
      <c r="D175" s="15" t="s">
        <v>242</v>
      </c>
      <c r="E175" s="15">
        <v>2022</v>
      </c>
      <c r="F175" s="15" t="s">
        <v>162</v>
      </c>
      <c r="G175" s="15" t="s">
        <v>133</v>
      </c>
      <c r="H175" s="15" t="s">
        <v>136</v>
      </c>
      <c r="I175" s="15" t="s">
        <v>139</v>
      </c>
      <c r="J175" s="15" t="s">
        <v>141</v>
      </c>
      <c r="K175" s="15" t="s">
        <v>271</v>
      </c>
      <c r="L175" s="15">
        <v>3</v>
      </c>
      <c r="M175" s="15">
        <v>2.2170000000000001</v>
      </c>
      <c r="N175" s="15">
        <v>1.633</v>
      </c>
      <c r="O175" s="15">
        <v>4.8000000000000001E-2</v>
      </c>
      <c r="P175" s="15">
        <v>1.8340000000000001</v>
      </c>
      <c r="Q175" s="15">
        <v>1.1000000000000001</v>
      </c>
      <c r="R175" s="15">
        <v>2.8370000000000002</v>
      </c>
      <c r="S175" s="15">
        <v>13.552</v>
      </c>
      <c r="U175" s="15">
        <v>738779.80299999996</v>
      </c>
      <c r="V175" s="15">
        <v>1150</v>
      </c>
    </row>
    <row r="176" spans="2:22" x14ac:dyDescent="0.25">
      <c r="B176" s="15" t="s">
        <v>136</v>
      </c>
      <c r="C176" s="15" t="s">
        <v>207</v>
      </c>
      <c r="D176" s="15" t="s">
        <v>242</v>
      </c>
      <c r="E176" s="15">
        <v>2022</v>
      </c>
      <c r="F176" s="15" t="s">
        <v>162</v>
      </c>
      <c r="G176" s="15" t="s">
        <v>133</v>
      </c>
      <c r="H176" s="15" t="s">
        <v>136</v>
      </c>
      <c r="I176" s="15" t="s">
        <v>139</v>
      </c>
      <c r="J176" s="15" t="s">
        <v>141</v>
      </c>
      <c r="K176" s="15" t="s">
        <v>271</v>
      </c>
      <c r="L176" s="15">
        <v>4</v>
      </c>
      <c r="M176" s="15">
        <v>2.5179999999999998</v>
      </c>
      <c r="N176" s="15">
        <v>1.8720000000000001</v>
      </c>
      <c r="O176" s="15">
        <v>5.5E-2</v>
      </c>
      <c r="P176" s="15">
        <v>2.0230000000000001</v>
      </c>
      <c r="Q176" s="15">
        <v>1.3120000000000001</v>
      </c>
      <c r="R176" s="15">
        <v>3.2</v>
      </c>
      <c r="S176" s="15">
        <v>13.561</v>
      </c>
      <c r="U176" s="15">
        <v>738501.326</v>
      </c>
      <c r="V176" s="15">
        <v>1140</v>
      </c>
    </row>
    <row r="177" spans="2:22" x14ac:dyDescent="0.25">
      <c r="B177" s="15" t="s">
        <v>136</v>
      </c>
      <c r="C177" s="15" t="s">
        <v>207</v>
      </c>
      <c r="D177" s="15" t="s">
        <v>242</v>
      </c>
      <c r="E177" s="15">
        <v>2022</v>
      </c>
      <c r="F177" s="15" t="s">
        <v>162</v>
      </c>
      <c r="G177" s="15" t="s">
        <v>133</v>
      </c>
      <c r="H177" s="15" t="s">
        <v>136</v>
      </c>
      <c r="I177" s="15" t="s">
        <v>139</v>
      </c>
      <c r="J177" s="15" t="s">
        <v>141</v>
      </c>
      <c r="K177" s="15" t="s">
        <v>271</v>
      </c>
      <c r="L177" s="15">
        <v>5</v>
      </c>
      <c r="M177" s="15">
        <v>2.9039999999999999</v>
      </c>
      <c r="N177" s="15">
        <v>2.0910000000000002</v>
      </c>
      <c r="O177" s="15">
        <v>5.8000000000000003E-2</v>
      </c>
      <c r="P177" s="15">
        <v>2.3690000000000002</v>
      </c>
      <c r="Q177" s="15">
        <v>1.4990000000000001</v>
      </c>
      <c r="R177" s="15">
        <v>3.6890000000000001</v>
      </c>
      <c r="S177" s="15">
        <v>13.664</v>
      </c>
      <c r="U177" s="15">
        <v>736359.45900000003</v>
      </c>
      <c r="V177" s="15">
        <v>1290</v>
      </c>
    </row>
    <row r="178" spans="2:22" x14ac:dyDescent="0.25">
      <c r="B178" s="15" t="s">
        <v>136</v>
      </c>
      <c r="C178" s="15" t="s">
        <v>207</v>
      </c>
      <c r="D178" s="15" t="s">
        <v>243</v>
      </c>
      <c r="E178" s="15">
        <v>2022</v>
      </c>
      <c r="F178" s="15" t="s">
        <v>162</v>
      </c>
      <c r="G178" s="15" t="s">
        <v>133</v>
      </c>
      <c r="H178" s="15" t="s">
        <v>136</v>
      </c>
      <c r="I178" s="15" t="s">
        <v>139</v>
      </c>
      <c r="J178" s="15" t="s">
        <v>141</v>
      </c>
      <c r="K178" s="15" t="s">
        <v>271</v>
      </c>
      <c r="L178" s="15">
        <v>1</v>
      </c>
      <c r="M178" s="15">
        <v>1.849</v>
      </c>
      <c r="N178" s="15">
        <v>1.357</v>
      </c>
      <c r="O178" s="15">
        <v>3.7999999999999999E-2</v>
      </c>
      <c r="P178" s="15">
        <v>1.526</v>
      </c>
      <c r="Q178" s="15">
        <v>0.95199999999999996</v>
      </c>
      <c r="R178" s="15">
        <v>2.4089999999999998</v>
      </c>
      <c r="S178" s="15">
        <v>13.388</v>
      </c>
      <c r="U178" s="15">
        <v>718912.902</v>
      </c>
      <c r="V178" s="15">
        <v>1250</v>
      </c>
    </row>
    <row r="179" spans="2:22" x14ac:dyDescent="0.25">
      <c r="B179" s="15" t="s">
        <v>136</v>
      </c>
      <c r="C179" s="15" t="s">
        <v>207</v>
      </c>
      <c r="D179" s="15" t="s">
        <v>243</v>
      </c>
      <c r="E179" s="15">
        <v>2022</v>
      </c>
      <c r="F179" s="15" t="s">
        <v>162</v>
      </c>
      <c r="G179" s="15" t="s">
        <v>133</v>
      </c>
      <c r="H179" s="15" t="s">
        <v>136</v>
      </c>
      <c r="I179" s="15" t="s">
        <v>139</v>
      </c>
      <c r="J179" s="15" t="s">
        <v>141</v>
      </c>
      <c r="K179" s="15" t="s">
        <v>271</v>
      </c>
      <c r="L179" s="15">
        <v>2</v>
      </c>
      <c r="M179" s="15">
        <v>2.13</v>
      </c>
      <c r="N179" s="15">
        <v>1.6479999999999999</v>
      </c>
      <c r="O179" s="15">
        <v>4.4999999999999998E-2</v>
      </c>
      <c r="P179" s="15">
        <v>1.758</v>
      </c>
      <c r="Q179" s="15">
        <v>1.0409999999999999</v>
      </c>
      <c r="R179" s="15">
        <v>2.7530000000000001</v>
      </c>
      <c r="S179" s="15">
        <v>13.6</v>
      </c>
      <c r="U179" s="15">
        <v>736229.18500000006</v>
      </c>
      <c r="V179" s="15">
        <v>1360</v>
      </c>
    </row>
    <row r="180" spans="2:22" x14ac:dyDescent="0.25">
      <c r="B180" s="15" t="s">
        <v>136</v>
      </c>
      <c r="C180" s="15" t="s">
        <v>207</v>
      </c>
      <c r="D180" s="15" t="s">
        <v>243</v>
      </c>
      <c r="E180" s="15">
        <v>2022</v>
      </c>
      <c r="F180" s="15" t="s">
        <v>162</v>
      </c>
      <c r="G180" s="15" t="s">
        <v>133</v>
      </c>
      <c r="H180" s="15" t="s">
        <v>136</v>
      </c>
      <c r="I180" s="15" t="s">
        <v>139</v>
      </c>
      <c r="J180" s="15" t="s">
        <v>141</v>
      </c>
      <c r="K180" s="15" t="s">
        <v>271</v>
      </c>
      <c r="L180" s="15">
        <v>3</v>
      </c>
      <c r="M180" s="15">
        <v>2.3199999999999998</v>
      </c>
      <c r="N180" s="15">
        <v>1.63</v>
      </c>
      <c r="O180" s="15">
        <v>4.8000000000000001E-2</v>
      </c>
      <c r="P180" s="15">
        <v>1.9510000000000001</v>
      </c>
      <c r="Q180" s="15">
        <v>1.1879999999999999</v>
      </c>
      <c r="R180" s="15">
        <v>2.9790000000000001</v>
      </c>
      <c r="S180" s="15">
        <v>13.552</v>
      </c>
      <c r="U180" s="15">
        <v>738788.21799999999</v>
      </c>
      <c r="V180" s="15">
        <v>1150</v>
      </c>
    </row>
    <row r="181" spans="2:22" x14ac:dyDescent="0.25">
      <c r="B181" s="15" t="s">
        <v>136</v>
      </c>
      <c r="C181" s="15" t="s">
        <v>207</v>
      </c>
      <c r="D181" s="15" t="s">
        <v>243</v>
      </c>
      <c r="E181" s="15">
        <v>2022</v>
      </c>
      <c r="F181" s="15" t="s">
        <v>162</v>
      </c>
      <c r="G181" s="15" t="s">
        <v>133</v>
      </c>
      <c r="H181" s="15" t="s">
        <v>136</v>
      </c>
      <c r="I181" s="15" t="s">
        <v>139</v>
      </c>
      <c r="J181" s="15" t="s">
        <v>141</v>
      </c>
      <c r="K181" s="15" t="s">
        <v>271</v>
      </c>
      <c r="L181" s="15">
        <v>4</v>
      </c>
      <c r="M181" s="15">
        <v>2.6360000000000001</v>
      </c>
      <c r="N181" s="15">
        <v>1.8220000000000001</v>
      </c>
      <c r="O181" s="15">
        <v>5.3999999999999999E-2</v>
      </c>
      <c r="P181" s="15">
        <v>2.2269999999999999</v>
      </c>
      <c r="Q181" s="15">
        <v>1.4139999999999999</v>
      </c>
      <c r="R181" s="15">
        <v>3.3639999999999999</v>
      </c>
      <c r="S181" s="15">
        <v>13.561</v>
      </c>
      <c r="U181" s="15">
        <v>738672.42299999995</v>
      </c>
      <c r="V181" s="15">
        <v>1140</v>
      </c>
    </row>
    <row r="182" spans="2:22" x14ac:dyDescent="0.25">
      <c r="B182" s="15" t="s">
        <v>136</v>
      </c>
      <c r="C182" s="15" t="s">
        <v>207</v>
      </c>
      <c r="D182" s="15" t="s">
        <v>243</v>
      </c>
      <c r="E182" s="15">
        <v>2022</v>
      </c>
      <c r="F182" s="15" t="s">
        <v>162</v>
      </c>
      <c r="G182" s="15" t="s">
        <v>133</v>
      </c>
      <c r="H182" s="15" t="s">
        <v>136</v>
      </c>
      <c r="I182" s="15" t="s">
        <v>139</v>
      </c>
      <c r="J182" s="15" t="s">
        <v>141</v>
      </c>
      <c r="K182" s="15" t="s">
        <v>271</v>
      </c>
      <c r="L182" s="15">
        <v>5</v>
      </c>
      <c r="M182" s="15">
        <v>2.996</v>
      </c>
      <c r="N182" s="15">
        <v>2.0190000000000001</v>
      </c>
      <c r="O182" s="15">
        <v>5.6000000000000001E-2</v>
      </c>
      <c r="P182" s="15">
        <v>2.5539999999999998</v>
      </c>
      <c r="Q182" s="15">
        <v>1.6739999999999999</v>
      </c>
      <c r="R182" s="15">
        <v>3.7440000000000002</v>
      </c>
      <c r="S182" s="15">
        <v>13.664</v>
      </c>
      <c r="U182" s="15">
        <v>736365.18299999996</v>
      </c>
      <c r="V182" s="15">
        <v>1290</v>
      </c>
    </row>
    <row r="183" spans="2:22" x14ac:dyDescent="0.25">
      <c r="B183" s="15" t="s">
        <v>136</v>
      </c>
      <c r="C183" s="15" t="s">
        <v>207</v>
      </c>
      <c r="D183" s="15" t="s">
        <v>244</v>
      </c>
      <c r="E183" s="15">
        <v>2022</v>
      </c>
      <c r="F183" s="15" t="s">
        <v>162</v>
      </c>
      <c r="G183" s="15" t="s">
        <v>133</v>
      </c>
      <c r="H183" s="15" t="s">
        <v>136</v>
      </c>
      <c r="I183" s="15" t="s">
        <v>139</v>
      </c>
      <c r="J183" s="15" t="s">
        <v>141</v>
      </c>
      <c r="K183" s="15" t="s">
        <v>271</v>
      </c>
      <c r="L183" s="15">
        <v>1</v>
      </c>
      <c r="M183" s="15">
        <v>1.859</v>
      </c>
      <c r="N183" s="15">
        <v>1.2929999999999999</v>
      </c>
      <c r="O183" s="15">
        <v>3.6999999999999998E-2</v>
      </c>
      <c r="P183" s="15">
        <v>1.601</v>
      </c>
      <c r="Q183" s="15">
        <v>1.0229999999999999</v>
      </c>
      <c r="R183" s="15">
        <v>2.4209999999999998</v>
      </c>
      <c r="S183" s="15">
        <v>12.945</v>
      </c>
      <c r="U183" s="15">
        <v>495536.321</v>
      </c>
      <c r="V183" s="15">
        <v>1240</v>
      </c>
    </row>
    <row r="184" spans="2:22" x14ac:dyDescent="0.25">
      <c r="B184" s="15" t="s">
        <v>136</v>
      </c>
      <c r="C184" s="15" t="s">
        <v>207</v>
      </c>
      <c r="D184" s="15" t="s">
        <v>244</v>
      </c>
      <c r="E184" s="15">
        <v>2022</v>
      </c>
      <c r="F184" s="15" t="s">
        <v>162</v>
      </c>
      <c r="G184" s="15" t="s">
        <v>133</v>
      </c>
      <c r="H184" s="15" t="s">
        <v>136</v>
      </c>
      <c r="I184" s="15" t="s">
        <v>139</v>
      </c>
      <c r="J184" s="15" t="s">
        <v>141</v>
      </c>
      <c r="K184" s="15" t="s">
        <v>271</v>
      </c>
      <c r="L184" s="15">
        <v>2</v>
      </c>
      <c r="M184" s="15">
        <v>2.12</v>
      </c>
      <c r="N184" s="15">
        <v>1.474</v>
      </c>
      <c r="O184" s="15">
        <v>0.04</v>
      </c>
      <c r="P184" s="15">
        <v>1.8049999999999999</v>
      </c>
      <c r="Q184" s="15">
        <v>1.099</v>
      </c>
      <c r="R184" s="15">
        <v>2.7850000000000001</v>
      </c>
      <c r="S184" s="15">
        <v>13.147</v>
      </c>
      <c r="U184" s="15">
        <v>503304.71399999998</v>
      </c>
      <c r="V184" s="15">
        <v>1360</v>
      </c>
    </row>
    <row r="185" spans="2:22" x14ac:dyDescent="0.25">
      <c r="B185" s="15" t="s">
        <v>136</v>
      </c>
      <c r="C185" s="15" t="s">
        <v>207</v>
      </c>
      <c r="D185" s="15" t="s">
        <v>244</v>
      </c>
      <c r="E185" s="15">
        <v>2022</v>
      </c>
      <c r="F185" s="15" t="s">
        <v>162</v>
      </c>
      <c r="G185" s="15" t="s">
        <v>133</v>
      </c>
      <c r="H185" s="15" t="s">
        <v>136</v>
      </c>
      <c r="I185" s="15" t="s">
        <v>139</v>
      </c>
      <c r="J185" s="15" t="s">
        <v>141</v>
      </c>
      <c r="K185" s="15" t="s">
        <v>271</v>
      </c>
      <c r="L185" s="15">
        <v>3</v>
      </c>
      <c r="M185" s="15">
        <v>2.323</v>
      </c>
      <c r="N185" s="15">
        <v>1.6140000000000001</v>
      </c>
      <c r="O185" s="15">
        <v>4.8000000000000001E-2</v>
      </c>
      <c r="P185" s="15">
        <v>2.0070000000000001</v>
      </c>
      <c r="Q185" s="15">
        <v>1.2250000000000001</v>
      </c>
      <c r="R185" s="15">
        <v>3.0369999999999999</v>
      </c>
      <c r="S185" s="15">
        <v>13.111000000000001</v>
      </c>
      <c r="U185" s="15">
        <v>505866.41200000001</v>
      </c>
      <c r="V185" s="15">
        <v>1150</v>
      </c>
    </row>
    <row r="186" spans="2:22" x14ac:dyDescent="0.25">
      <c r="B186" s="15" t="s">
        <v>136</v>
      </c>
      <c r="C186" s="15" t="s">
        <v>207</v>
      </c>
      <c r="D186" s="15" t="s">
        <v>244</v>
      </c>
      <c r="E186" s="15">
        <v>2022</v>
      </c>
      <c r="F186" s="15" t="s">
        <v>162</v>
      </c>
      <c r="G186" s="15" t="s">
        <v>133</v>
      </c>
      <c r="H186" s="15" t="s">
        <v>136</v>
      </c>
      <c r="I186" s="15" t="s">
        <v>139</v>
      </c>
      <c r="J186" s="15" t="s">
        <v>141</v>
      </c>
      <c r="K186" s="15" t="s">
        <v>271</v>
      </c>
      <c r="L186" s="15">
        <v>4</v>
      </c>
      <c r="M186" s="15">
        <v>2.5499999999999998</v>
      </c>
      <c r="N186" s="15">
        <v>1.603</v>
      </c>
      <c r="O186" s="15">
        <v>4.7E-2</v>
      </c>
      <c r="P186" s="15">
        <v>2.2000000000000002</v>
      </c>
      <c r="Q186" s="15">
        <v>1.427</v>
      </c>
      <c r="R186" s="15">
        <v>3.234</v>
      </c>
      <c r="S186" s="15">
        <v>13.122</v>
      </c>
      <c r="U186" s="15">
        <v>505599.23800000001</v>
      </c>
      <c r="V186" s="15">
        <v>1140</v>
      </c>
    </row>
    <row r="187" spans="2:22" x14ac:dyDescent="0.25">
      <c r="B187" s="15" t="s">
        <v>136</v>
      </c>
      <c r="C187" s="15" t="s">
        <v>207</v>
      </c>
      <c r="D187" s="15" t="s">
        <v>244</v>
      </c>
      <c r="E187" s="15">
        <v>2022</v>
      </c>
      <c r="F187" s="15" t="s">
        <v>162</v>
      </c>
      <c r="G187" s="15" t="s">
        <v>133</v>
      </c>
      <c r="H187" s="15" t="s">
        <v>136</v>
      </c>
      <c r="I187" s="15" t="s">
        <v>139</v>
      </c>
      <c r="J187" s="15" t="s">
        <v>141</v>
      </c>
      <c r="K187" s="15" t="s">
        <v>271</v>
      </c>
      <c r="L187" s="15">
        <v>5</v>
      </c>
      <c r="M187" s="15">
        <v>2.895</v>
      </c>
      <c r="N187" s="15">
        <v>1.881</v>
      </c>
      <c r="O187" s="15">
        <v>5.1999999999999998E-2</v>
      </c>
      <c r="P187" s="15">
        <v>2.4780000000000002</v>
      </c>
      <c r="Q187" s="15">
        <v>1.6759999999999999</v>
      </c>
      <c r="R187" s="15">
        <v>3.6659999999999999</v>
      </c>
      <c r="S187" s="15">
        <v>13.204000000000001</v>
      </c>
      <c r="U187" s="15">
        <v>502658.29200000002</v>
      </c>
      <c r="V187" s="15">
        <v>1290</v>
      </c>
    </row>
    <row r="188" spans="2:22" x14ac:dyDescent="0.25">
      <c r="B188" s="15" t="s">
        <v>136</v>
      </c>
      <c r="C188" s="15" t="s">
        <v>207</v>
      </c>
      <c r="D188" s="15" t="s">
        <v>245</v>
      </c>
      <c r="E188" s="15">
        <v>2022</v>
      </c>
      <c r="F188" s="15" t="s">
        <v>162</v>
      </c>
      <c r="G188" s="15" t="s">
        <v>133</v>
      </c>
      <c r="H188" s="15" t="s">
        <v>136</v>
      </c>
      <c r="I188" s="15" t="s">
        <v>139</v>
      </c>
      <c r="J188" s="15" t="s">
        <v>141</v>
      </c>
      <c r="K188" s="15" t="s">
        <v>271</v>
      </c>
      <c r="L188" s="15">
        <v>1</v>
      </c>
      <c r="M188" s="15">
        <v>1.913</v>
      </c>
      <c r="N188" s="15">
        <v>1.3160000000000001</v>
      </c>
      <c r="O188" s="15">
        <v>3.6999999999999998E-2</v>
      </c>
      <c r="P188" s="15">
        <v>1.653</v>
      </c>
      <c r="Q188" s="15">
        <v>1.02</v>
      </c>
      <c r="R188" s="15">
        <v>2.4670000000000001</v>
      </c>
      <c r="S188" s="15">
        <v>12.945</v>
      </c>
      <c r="U188" s="15">
        <v>495527.864</v>
      </c>
      <c r="V188" s="15">
        <v>1240</v>
      </c>
    </row>
    <row r="189" spans="2:22" x14ac:dyDescent="0.25">
      <c r="B189" s="15" t="s">
        <v>136</v>
      </c>
      <c r="C189" s="15" t="s">
        <v>207</v>
      </c>
      <c r="D189" s="15" t="s">
        <v>245</v>
      </c>
      <c r="E189" s="15">
        <v>2022</v>
      </c>
      <c r="F189" s="15" t="s">
        <v>162</v>
      </c>
      <c r="G189" s="15" t="s">
        <v>133</v>
      </c>
      <c r="H189" s="15" t="s">
        <v>136</v>
      </c>
      <c r="I189" s="15" t="s">
        <v>139</v>
      </c>
      <c r="J189" s="15" t="s">
        <v>141</v>
      </c>
      <c r="K189" s="15" t="s">
        <v>271</v>
      </c>
      <c r="L189" s="15">
        <v>2</v>
      </c>
      <c r="M189" s="15">
        <v>2.1509999999999998</v>
      </c>
      <c r="N189" s="15">
        <v>1.518</v>
      </c>
      <c r="O189" s="15">
        <v>4.1000000000000002E-2</v>
      </c>
      <c r="P189" s="15">
        <v>1.8560000000000001</v>
      </c>
      <c r="Q189" s="15">
        <v>1.1080000000000001</v>
      </c>
      <c r="R189" s="15">
        <v>2.8279999999999998</v>
      </c>
      <c r="S189" s="15">
        <v>13.148</v>
      </c>
      <c r="U189" s="15">
        <v>503316.429</v>
      </c>
      <c r="V189" s="15">
        <v>1370</v>
      </c>
    </row>
    <row r="190" spans="2:22" x14ac:dyDescent="0.25">
      <c r="B190" s="15" t="s">
        <v>136</v>
      </c>
      <c r="C190" s="15" t="s">
        <v>207</v>
      </c>
      <c r="D190" s="15" t="s">
        <v>245</v>
      </c>
      <c r="E190" s="15">
        <v>2022</v>
      </c>
      <c r="F190" s="15" t="s">
        <v>162</v>
      </c>
      <c r="G190" s="15" t="s">
        <v>133</v>
      </c>
      <c r="H190" s="15" t="s">
        <v>136</v>
      </c>
      <c r="I190" s="15" t="s">
        <v>139</v>
      </c>
      <c r="J190" s="15" t="s">
        <v>141</v>
      </c>
      <c r="K190" s="15" t="s">
        <v>271</v>
      </c>
      <c r="L190" s="15">
        <v>3</v>
      </c>
      <c r="M190" s="15">
        <v>2.3010000000000002</v>
      </c>
      <c r="N190" s="15">
        <v>1.518</v>
      </c>
      <c r="O190" s="15">
        <v>4.4999999999999998E-2</v>
      </c>
      <c r="P190" s="15">
        <v>1.956</v>
      </c>
      <c r="Q190" s="15">
        <v>1.276</v>
      </c>
      <c r="R190" s="15">
        <v>2.972</v>
      </c>
      <c r="S190" s="15">
        <v>13.111000000000001</v>
      </c>
      <c r="U190" s="15">
        <v>505879.16399999999</v>
      </c>
      <c r="V190" s="15">
        <v>1150</v>
      </c>
    </row>
    <row r="191" spans="2:22" x14ac:dyDescent="0.25">
      <c r="B191" s="15" t="s">
        <v>136</v>
      </c>
      <c r="C191" s="15" t="s">
        <v>207</v>
      </c>
      <c r="D191" s="15" t="s">
        <v>245</v>
      </c>
      <c r="E191" s="15">
        <v>2022</v>
      </c>
      <c r="F191" s="15" t="s">
        <v>162</v>
      </c>
      <c r="G191" s="15" t="s">
        <v>133</v>
      </c>
      <c r="H191" s="15" t="s">
        <v>136</v>
      </c>
      <c r="I191" s="15" t="s">
        <v>139</v>
      </c>
      <c r="J191" s="15" t="s">
        <v>141</v>
      </c>
      <c r="K191" s="15" t="s">
        <v>271</v>
      </c>
      <c r="L191" s="15">
        <v>4</v>
      </c>
      <c r="M191" s="15">
        <v>2.532</v>
      </c>
      <c r="N191" s="15">
        <v>1.6619999999999999</v>
      </c>
      <c r="O191" s="15">
        <v>4.9000000000000002E-2</v>
      </c>
      <c r="P191" s="15">
        <v>2.1629999999999998</v>
      </c>
      <c r="Q191" s="15">
        <v>1.4259999999999999</v>
      </c>
      <c r="R191" s="15">
        <v>3.2480000000000002</v>
      </c>
      <c r="S191" s="15">
        <v>13.122999999999999</v>
      </c>
      <c r="U191" s="15">
        <v>505591.20699999999</v>
      </c>
      <c r="V191" s="15">
        <v>1140</v>
      </c>
    </row>
    <row r="192" spans="2:22" x14ac:dyDescent="0.25">
      <c r="B192" s="15" t="s">
        <v>136</v>
      </c>
      <c r="C192" s="15" t="s">
        <v>207</v>
      </c>
      <c r="D192" s="15" t="s">
        <v>245</v>
      </c>
      <c r="E192" s="15">
        <v>2022</v>
      </c>
      <c r="F192" s="15" t="s">
        <v>162</v>
      </c>
      <c r="G192" s="15" t="s">
        <v>133</v>
      </c>
      <c r="H192" s="15" t="s">
        <v>136</v>
      </c>
      <c r="I192" s="15" t="s">
        <v>139</v>
      </c>
      <c r="J192" s="15" t="s">
        <v>141</v>
      </c>
      <c r="K192" s="15" t="s">
        <v>271</v>
      </c>
      <c r="L192" s="15">
        <v>5</v>
      </c>
      <c r="M192" s="15">
        <v>2.8519999999999999</v>
      </c>
      <c r="N192" s="15">
        <v>1.8560000000000001</v>
      </c>
      <c r="O192" s="15">
        <v>5.1999999999999998E-2</v>
      </c>
      <c r="P192" s="15">
        <v>2.4660000000000002</v>
      </c>
      <c r="Q192" s="15">
        <v>1.67</v>
      </c>
      <c r="R192" s="15">
        <v>3.6030000000000002</v>
      </c>
      <c r="S192" s="15">
        <v>13.204000000000001</v>
      </c>
      <c r="U192" s="15">
        <v>502662.16600000003</v>
      </c>
      <c r="V192" s="15">
        <v>1290</v>
      </c>
    </row>
    <row r="193" spans="2:22" x14ac:dyDescent="0.25">
      <c r="B193" s="15" t="s">
        <v>136</v>
      </c>
      <c r="C193" s="15" t="s">
        <v>207</v>
      </c>
      <c r="D193" s="15" t="s">
        <v>246</v>
      </c>
      <c r="E193" s="15">
        <v>2022</v>
      </c>
      <c r="F193" s="15" t="s">
        <v>162</v>
      </c>
      <c r="G193" s="15" t="s">
        <v>133</v>
      </c>
      <c r="H193" s="15" t="s">
        <v>136</v>
      </c>
      <c r="I193" s="15" t="s">
        <v>139</v>
      </c>
      <c r="J193" s="15" t="s">
        <v>141</v>
      </c>
      <c r="K193" s="15" t="s">
        <v>271</v>
      </c>
      <c r="L193" s="15">
        <v>1</v>
      </c>
      <c r="M193" s="15">
        <v>1.845</v>
      </c>
      <c r="N193" s="15">
        <v>1.2450000000000001</v>
      </c>
      <c r="O193" s="15">
        <v>3.5000000000000003E-2</v>
      </c>
      <c r="P193" s="15">
        <v>1.6040000000000001</v>
      </c>
      <c r="Q193" s="15">
        <v>0.99</v>
      </c>
      <c r="R193" s="15">
        <v>2.4009999999999998</v>
      </c>
      <c r="S193" s="15">
        <v>12.396000000000001</v>
      </c>
      <c r="U193" s="15">
        <v>297060.37099999998</v>
      </c>
      <c r="V193" s="15">
        <v>1240</v>
      </c>
    </row>
    <row r="194" spans="2:22" x14ac:dyDescent="0.25">
      <c r="B194" s="15" t="s">
        <v>136</v>
      </c>
      <c r="C194" s="15" t="s">
        <v>207</v>
      </c>
      <c r="D194" s="15" t="s">
        <v>246</v>
      </c>
      <c r="E194" s="15">
        <v>2022</v>
      </c>
      <c r="F194" s="15" t="s">
        <v>162</v>
      </c>
      <c r="G194" s="15" t="s">
        <v>133</v>
      </c>
      <c r="H194" s="15" t="s">
        <v>136</v>
      </c>
      <c r="I194" s="15" t="s">
        <v>139</v>
      </c>
      <c r="J194" s="15" t="s">
        <v>141</v>
      </c>
      <c r="K194" s="15" t="s">
        <v>271</v>
      </c>
      <c r="L194" s="15">
        <v>2</v>
      </c>
      <c r="M194" s="15">
        <v>2.0539999999999998</v>
      </c>
      <c r="N194" s="15">
        <v>1.3959999999999999</v>
      </c>
      <c r="O194" s="15">
        <v>3.7999999999999999E-2</v>
      </c>
      <c r="P194" s="15">
        <v>1.738</v>
      </c>
      <c r="Q194" s="15">
        <v>1.087</v>
      </c>
      <c r="R194" s="15">
        <v>2.673</v>
      </c>
      <c r="S194" s="15">
        <v>12.597</v>
      </c>
      <c r="U194" s="15">
        <v>298739.14799999999</v>
      </c>
      <c r="V194" s="15">
        <v>1360</v>
      </c>
    </row>
    <row r="195" spans="2:22" x14ac:dyDescent="0.25">
      <c r="B195" s="15" t="s">
        <v>136</v>
      </c>
      <c r="C195" s="15" t="s">
        <v>207</v>
      </c>
      <c r="D195" s="15" t="s">
        <v>246</v>
      </c>
      <c r="E195" s="15">
        <v>2022</v>
      </c>
      <c r="F195" s="15" t="s">
        <v>162</v>
      </c>
      <c r="G195" s="15" t="s">
        <v>133</v>
      </c>
      <c r="H195" s="15" t="s">
        <v>136</v>
      </c>
      <c r="I195" s="15" t="s">
        <v>139</v>
      </c>
      <c r="J195" s="15" t="s">
        <v>141</v>
      </c>
      <c r="K195" s="15" t="s">
        <v>271</v>
      </c>
      <c r="L195" s="15">
        <v>3</v>
      </c>
      <c r="M195" s="15">
        <v>2.2050000000000001</v>
      </c>
      <c r="N195" s="15">
        <v>1.4870000000000001</v>
      </c>
      <c r="O195" s="15">
        <v>4.3999999999999997E-2</v>
      </c>
      <c r="P195" s="15">
        <v>1.8779999999999999</v>
      </c>
      <c r="Q195" s="15">
        <v>1.202</v>
      </c>
      <c r="R195" s="15">
        <v>2.899</v>
      </c>
      <c r="S195" s="15">
        <v>12.571999999999999</v>
      </c>
      <c r="U195" s="15">
        <v>300587.12300000002</v>
      </c>
      <c r="V195" s="15">
        <v>1150</v>
      </c>
    </row>
    <row r="196" spans="2:22" x14ac:dyDescent="0.25">
      <c r="B196" s="15" t="s">
        <v>136</v>
      </c>
      <c r="C196" s="15" t="s">
        <v>207</v>
      </c>
      <c r="D196" s="15" t="s">
        <v>246</v>
      </c>
      <c r="E196" s="15">
        <v>2022</v>
      </c>
      <c r="F196" s="15" t="s">
        <v>162</v>
      </c>
      <c r="G196" s="15" t="s">
        <v>133</v>
      </c>
      <c r="H196" s="15" t="s">
        <v>136</v>
      </c>
      <c r="I196" s="15" t="s">
        <v>139</v>
      </c>
      <c r="J196" s="15" t="s">
        <v>141</v>
      </c>
      <c r="K196" s="15" t="s">
        <v>271</v>
      </c>
      <c r="L196" s="15">
        <v>4</v>
      </c>
      <c r="M196" s="15">
        <v>2.3959999999999999</v>
      </c>
      <c r="N196" s="15">
        <v>1.5229999999999999</v>
      </c>
      <c r="O196" s="15">
        <v>4.4999999999999998E-2</v>
      </c>
      <c r="P196" s="15">
        <v>2.0870000000000002</v>
      </c>
      <c r="Q196" s="15">
        <v>1.3680000000000001</v>
      </c>
      <c r="R196" s="15">
        <v>3.0630000000000002</v>
      </c>
      <c r="S196" s="15">
        <v>12.587</v>
      </c>
      <c r="U196" s="15">
        <v>300434.67099999997</v>
      </c>
      <c r="V196" s="15">
        <v>1140</v>
      </c>
    </row>
    <row r="197" spans="2:22" x14ac:dyDescent="0.25">
      <c r="B197" s="15" t="s">
        <v>136</v>
      </c>
      <c r="C197" s="15" t="s">
        <v>207</v>
      </c>
      <c r="D197" s="15" t="s">
        <v>246</v>
      </c>
      <c r="E197" s="15">
        <v>2022</v>
      </c>
      <c r="F197" s="15" t="s">
        <v>162</v>
      </c>
      <c r="G197" s="15" t="s">
        <v>133</v>
      </c>
      <c r="H197" s="15" t="s">
        <v>136</v>
      </c>
      <c r="I197" s="15" t="s">
        <v>139</v>
      </c>
      <c r="J197" s="15" t="s">
        <v>141</v>
      </c>
      <c r="K197" s="15" t="s">
        <v>271</v>
      </c>
      <c r="L197" s="15">
        <v>5</v>
      </c>
      <c r="M197" s="15">
        <v>2.653</v>
      </c>
      <c r="N197" s="15">
        <v>1.611</v>
      </c>
      <c r="O197" s="15">
        <v>4.4999999999999998E-2</v>
      </c>
      <c r="P197" s="15">
        <v>2.3370000000000002</v>
      </c>
      <c r="Q197" s="15">
        <v>1.595</v>
      </c>
      <c r="R197" s="15">
        <v>3.3420000000000001</v>
      </c>
      <c r="S197" s="15">
        <v>12.647</v>
      </c>
      <c r="U197" s="15">
        <v>298190.53600000002</v>
      </c>
      <c r="V197" s="15">
        <v>1290</v>
      </c>
    </row>
    <row r="198" spans="2:22" x14ac:dyDescent="0.25">
      <c r="B198" s="15" t="s">
        <v>136</v>
      </c>
      <c r="C198" s="15" t="s">
        <v>207</v>
      </c>
      <c r="D198" s="15" t="s">
        <v>247</v>
      </c>
      <c r="E198" s="15">
        <v>2022</v>
      </c>
      <c r="F198" s="15" t="s">
        <v>162</v>
      </c>
      <c r="G198" s="15" t="s">
        <v>133</v>
      </c>
      <c r="H198" s="15" t="s">
        <v>136</v>
      </c>
      <c r="I198" s="15" t="s">
        <v>139</v>
      </c>
      <c r="J198" s="15" t="s">
        <v>141</v>
      </c>
      <c r="K198" s="15" t="s">
        <v>271</v>
      </c>
      <c r="L198" s="15">
        <v>1</v>
      </c>
      <c r="M198" s="15">
        <v>1.7509999999999999</v>
      </c>
      <c r="N198" s="15">
        <v>1.194</v>
      </c>
      <c r="O198" s="15">
        <v>3.4000000000000002E-2</v>
      </c>
      <c r="P198" s="15">
        <v>1.5089999999999999</v>
      </c>
      <c r="Q198" s="15">
        <v>0.94399999999999995</v>
      </c>
      <c r="R198" s="15">
        <v>2.2410000000000001</v>
      </c>
      <c r="S198" s="15">
        <v>12.396000000000001</v>
      </c>
      <c r="U198" s="15">
        <v>297056.74699999997</v>
      </c>
      <c r="V198" s="15">
        <v>1240</v>
      </c>
    </row>
    <row r="199" spans="2:22" x14ac:dyDescent="0.25">
      <c r="B199" s="15" t="s">
        <v>136</v>
      </c>
      <c r="C199" s="15" t="s">
        <v>207</v>
      </c>
      <c r="D199" s="15" t="s">
        <v>247</v>
      </c>
      <c r="E199" s="15">
        <v>2022</v>
      </c>
      <c r="F199" s="15" t="s">
        <v>162</v>
      </c>
      <c r="G199" s="15" t="s">
        <v>133</v>
      </c>
      <c r="H199" s="15" t="s">
        <v>136</v>
      </c>
      <c r="I199" s="15" t="s">
        <v>139</v>
      </c>
      <c r="J199" s="15" t="s">
        <v>141</v>
      </c>
      <c r="K199" s="15" t="s">
        <v>271</v>
      </c>
      <c r="L199" s="15">
        <v>2</v>
      </c>
      <c r="M199" s="15">
        <v>1.9610000000000001</v>
      </c>
      <c r="N199" s="15">
        <v>1.3979999999999999</v>
      </c>
      <c r="O199" s="15">
        <v>3.7999999999999999E-2</v>
      </c>
      <c r="P199" s="15">
        <v>1.6539999999999999</v>
      </c>
      <c r="Q199" s="15">
        <v>1.008</v>
      </c>
      <c r="R199" s="15">
        <v>2.5419999999999998</v>
      </c>
      <c r="S199" s="15">
        <v>12.596</v>
      </c>
      <c r="U199" s="15">
        <v>298758.35399999999</v>
      </c>
      <c r="V199" s="15">
        <v>1360</v>
      </c>
    </row>
    <row r="200" spans="2:22" x14ac:dyDescent="0.25">
      <c r="B200" s="15" t="s">
        <v>136</v>
      </c>
      <c r="C200" s="15" t="s">
        <v>207</v>
      </c>
      <c r="D200" s="15" t="s">
        <v>247</v>
      </c>
      <c r="E200" s="15">
        <v>2022</v>
      </c>
      <c r="F200" s="15" t="s">
        <v>162</v>
      </c>
      <c r="G200" s="15" t="s">
        <v>133</v>
      </c>
      <c r="H200" s="15" t="s">
        <v>136</v>
      </c>
      <c r="I200" s="15" t="s">
        <v>139</v>
      </c>
      <c r="J200" s="15" t="s">
        <v>141</v>
      </c>
      <c r="K200" s="15" t="s">
        <v>271</v>
      </c>
      <c r="L200" s="15">
        <v>3</v>
      </c>
      <c r="M200" s="15">
        <v>2.1059999999999999</v>
      </c>
      <c r="N200" s="15">
        <v>1.5469999999999999</v>
      </c>
      <c r="O200" s="15">
        <v>4.5999999999999999E-2</v>
      </c>
      <c r="P200" s="15">
        <v>1.7749999999999999</v>
      </c>
      <c r="Q200" s="15">
        <v>1.1379999999999999</v>
      </c>
      <c r="R200" s="15">
        <v>2.774</v>
      </c>
      <c r="S200" s="15">
        <v>12.571999999999999</v>
      </c>
      <c r="U200" s="15">
        <v>300602.25400000002</v>
      </c>
      <c r="V200" s="15">
        <v>1150</v>
      </c>
    </row>
    <row r="201" spans="2:22" x14ac:dyDescent="0.25">
      <c r="B201" s="15" t="s">
        <v>136</v>
      </c>
      <c r="C201" s="15" t="s">
        <v>207</v>
      </c>
      <c r="D201" s="15" t="s">
        <v>247</v>
      </c>
      <c r="E201" s="15">
        <v>2022</v>
      </c>
      <c r="F201" s="15" t="s">
        <v>162</v>
      </c>
      <c r="G201" s="15" t="s">
        <v>133</v>
      </c>
      <c r="H201" s="15" t="s">
        <v>136</v>
      </c>
      <c r="I201" s="15" t="s">
        <v>139</v>
      </c>
      <c r="J201" s="15" t="s">
        <v>141</v>
      </c>
      <c r="K201" s="15" t="s">
        <v>271</v>
      </c>
      <c r="L201" s="15">
        <v>4</v>
      </c>
      <c r="M201" s="15">
        <v>2.2639999999999998</v>
      </c>
      <c r="N201" s="15">
        <v>1.4930000000000001</v>
      </c>
      <c r="O201" s="15">
        <v>4.3999999999999997E-2</v>
      </c>
      <c r="P201" s="15">
        <v>1.9730000000000001</v>
      </c>
      <c r="Q201" s="15">
        <v>1.2450000000000001</v>
      </c>
      <c r="R201" s="15">
        <v>2.9089999999999998</v>
      </c>
      <c r="S201" s="15">
        <v>12.587999999999999</v>
      </c>
      <c r="U201" s="15">
        <v>300444.163</v>
      </c>
      <c r="V201" s="15">
        <v>1140</v>
      </c>
    </row>
    <row r="202" spans="2:22" x14ac:dyDescent="0.25">
      <c r="B202" s="15" t="s">
        <v>136</v>
      </c>
      <c r="C202" s="15" t="s">
        <v>207</v>
      </c>
      <c r="D202" s="15" t="s">
        <v>247</v>
      </c>
      <c r="E202" s="15">
        <v>2022</v>
      </c>
      <c r="F202" s="15" t="s">
        <v>162</v>
      </c>
      <c r="G202" s="15" t="s">
        <v>133</v>
      </c>
      <c r="H202" s="15" t="s">
        <v>136</v>
      </c>
      <c r="I202" s="15" t="s">
        <v>139</v>
      </c>
      <c r="J202" s="15" t="s">
        <v>141</v>
      </c>
      <c r="K202" s="15" t="s">
        <v>271</v>
      </c>
      <c r="L202" s="15">
        <v>5</v>
      </c>
      <c r="M202" s="15">
        <v>2.4910000000000001</v>
      </c>
      <c r="N202" s="15">
        <v>1.5720000000000001</v>
      </c>
      <c r="O202" s="15">
        <v>4.3999999999999997E-2</v>
      </c>
      <c r="P202" s="15">
        <v>2.1629999999999998</v>
      </c>
      <c r="Q202" s="15">
        <v>1.4810000000000001</v>
      </c>
      <c r="R202" s="15">
        <v>3.1480000000000001</v>
      </c>
      <c r="S202" s="15">
        <v>12.648</v>
      </c>
      <c r="U202" s="15">
        <v>298220.61499999999</v>
      </c>
      <c r="V202" s="15">
        <v>1290</v>
      </c>
    </row>
    <row r="203" spans="2:22" x14ac:dyDescent="0.25">
      <c r="B203" s="15" t="s">
        <v>136</v>
      </c>
      <c r="C203" s="15" t="s">
        <v>207</v>
      </c>
      <c r="D203" s="15" t="s">
        <v>248</v>
      </c>
      <c r="E203" s="15">
        <v>2022</v>
      </c>
      <c r="F203" s="15" t="s">
        <v>162</v>
      </c>
      <c r="G203" s="15" t="s">
        <v>133</v>
      </c>
      <c r="H203" s="15" t="s">
        <v>136</v>
      </c>
      <c r="I203" s="15" t="s">
        <v>139</v>
      </c>
      <c r="J203" s="15" t="s">
        <v>141</v>
      </c>
      <c r="K203" s="15" t="s">
        <v>271</v>
      </c>
      <c r="L203" s="15">
        <v>1</v>
      </c>
      <c r="M203" s="15">
        <v>1.6339999999999999</v>
      </c>
      <c r="N203" s="15">
        <v>1.1379999999999999</v>
      </c>
      <c r="O203" s="15">
        <v>3.2000000000000001E-2</v>
      </c>
      <c r="P203" s="15">
        <v>1.399</v>
      </c>
      <c r="Q203" s="15">
        <v>0.84799999999999998</v>
      </c>
      <c r="R203" s="15">
        <v>2.1309999999999998</v>
      </c>
      <c r="S203" s="15">
        <v>11.744999999999999</v>
      </c>
      <c r="U203" s="15">
        <v>134651.70800000001</v>
      </c>
      <c r="V203" s="15">
        <v>1240</v>
      </c>
    </row>
    <row r="204" spans="2:22" x14ac:dyDescent="0.25">
      <c r="B204" s="15" t="s">
        <v>136</v>
      </c>
      <c r="C204" s="15" t="s">
        <v>207</v>
      </c>
      <c r="D204" s="15" t="s">
        <v>248</v>
      </c>
      <c r="E204" s="15">
        <v>2022</v>
      </c>
      <c r="F204" s="15" t="s">
        <v>162</v>
      </c>
      <c r="G204" s="15" t="s">
        <v>133</v>
      </c>
      <c r="H204" s="15" t="s">
        <v>136</v>
      </c>
      <c r="I204" s="15" t="s">
        <v>139</v>
      </c>
      <c r="J204" s="15" t="s">
        <v>141</v>
      </c>
      <c r="K204" s="15" t="s">
        <v>271</v>
      </c>
      <c r="L204" s="15">
        <v>2</v>
      </c>
      <c r="M204" s="15">
        <v>1.8</v>
      </c>
      <c r="N204" s="15">
        <v>1.302</v>
      </c>
      <c r="O204" s="15">
        <v>3.5000000000000003E-2</v>
      </c>
      <c r="P204" s="15">
        <v>1.516</v>
      </c>
      <c r="Q204" s="15">
        <v>0.91300000000000003</v>
      </c>
      <c r="R204" s="15">
        <v>2.37</v>
      </c>
      <c r="S204" s="15">
        <v>11.952</v>
      </c>
      <c r="U204" s="15">
        <v>132036.57800000001</v>
      </c>
      <c r="V204" s="15">
        <v>1360</v>
      </c>
    </row>
    <row r="205" spans="2:22" x14ac:dyDescent="0.25">
      <c r="B205" s="15" t="s">
        <v>136</v>
      </c>
      <c r="C205" s="15" t="s">
        <v>207</v>
      </c>
      <c r="D205" s="15" t="s">
        <v>248</v>
      </c>
      <c r="E205" s="15">
        <v>2022</v>
      </c>
      <c r="F205" s="15" t="s">
        <v>162</v>
      </c>
      <c r="G205" s="15" t="s">
        <v>133</v>
      </c>
      <c r="H205" s="15" t="s">
        <v>136</v>
      </c>
      <c r="I205" s="15" t="s">
        <v>139</v>
      </c>
      <c r="J205" s="15" t="s">
        <v>141</v>
      </c>
      <c r="K205" s="15" t="s">
        <v>271</v>
      </c>
      <c r="L205" s="15">
        <v>3</v>
      </c>
      <c r="M205" s="15">
        <v>1.9550000000000001</v>
      </c>
      <c r="N205" s="15">
        <v>1.375</v>
      </c>
      <c r="O205" s="15">
        <v>4.1000000000000002E-2</v>
      </c>
      <c r="P205" s="15">
        <v>1.6539999999999999</v>
      </c>
      <c r="Q205" s="15">
        <v>1.046</v>
      </c>
      <c r="R205" s="15">
        <v>2.5790000000000002</v>
      </c>
      <c r="S205" s="15">
        <v>11.94</v>
      </c>
      <c r="U205" s="15">
        <v>133175.63399999999</v>
      </c>
      <c r="V205" s="15">
        <v>1150</v>
      </c>
    </row>
    <row r="206" spans="2:22" x14ac:dyDescent="0.25">
      <c r="B206" s="15" t="s">
        <v>136</v>
      </c>
      <c r="C206" s="15" t="s">
        <v>207</v>
      </c>
      <c r="D206" s="15" t="s">
        <v>248</v>
      </c>
      <c r="E206" s="15">
        <v>2022</v>
      </c>
      <c r="F206" s="15" t="s">
        <v>162</v>
      </c>
      <c r="G206" s="15" t="s">
        <v>133</v>
      </c>
      <c r="H206" s="15" t="s">
        <v>136</v>
      </c>
      <c r="I206" s="15" t="s">
        <v>139</v>
      </c>
      <c r="J206" s="15" t="s">
        <v>141</v>
      </c>
      <c r="K206" s="15" t="s">
        <v>271</v>
      </c>
      <c r="L206" s="15">
        <v>4</v>
      </c>
      <c r="M206" s="15">
        <v>2.1</v>
      </c>
      <c r="N206" s="15">
        <v>1.3979999999999999</v>
      </c>
      <c r="O206" s="15">
        <v>4.1000000000000002E-2</v>
      </c>
      <c r="P206" s="15">
        <v>1.8029999999999999</v>
      </c>
      <c r="Q206" s="15">
        <v>1.161</v>
      </c>
      <c r="R206" s="15">
        <v>2.7349999999999999</v>
      </c>
      <c r="S206" s="15">
        <v>11.96</v>
      </c>
      <c r="U206" s="15">
        <v>132987.052</v>
      </c>
      <c r="V206" s="15">
        <v>1140</v>
      </c>
    </row>
    <row r="207" spans="2:22" x14ac:dyDescent="0.25">
      <c r="B207" s="15" t="s">
        <v>136</v>
      </c>
      <c r="C207" s="15" t="s">
        <v>207</v>
      </c>
      <c r="D207" s="15" t="s">
        <v>248</v>
      </c>
      <c r="E207" s="15">
        <v>2022</v>
      </c>
      <c r="F207" s="15" t="s">
        <v>162</v>
      </c>
      <c r="G207" s="15" t="s">
        <v>133</v>
      </c>
      <c r="H207" s="15" t="s">
        <v>136</v>
      </c>
      <c r="I207" s="15" t="s">
        <v>139</v>
      </c>
      <c r="J207" s="15" t="s">
        <v>141</v>
      </c>
      <c r="K207" s="15" t="s">
        <v>271</v>
      </c>
      <c r="L207" s="15">
        <v>5</v>
      </c>
      <c r="M207" s="15">
        <v>2.3370000000000002</v>
      </c>
      <c r="N207" s="15">
        <v>1.488</v>
      </c>
      <c r="O207" s="15">
        <v>4.1000000000000002E-2</v>
      </c>
      <c r="P207" s="15">
        <v>2.0819999999999999</v>
      </c>
      <c r="Q207" s="15">
        <v>1.35</v>
      </c>
      <c r="R207" s="15">
        <v>2.899</v>
      </c>
      <c r="S207" s="15">
        <v>11.999000000000001</v>
      </c>
      <c r="U207" s="15">
        <v>131565.212</v>
      </c>
      <c r="V207" s="15">
        <v>1290</v>
      </c>
    </row>
    <row r="208" spans="2:22" x14ac:dyDescent="0.25">
      <c r="B208" s="15" t="s">
        <v>136</v>
      </c>
      <c r="C208" s="15" t="s">
        <v>207</v>
      </c>
      <c r="D208" s="15" t="s">
        <v>249</v>
      </c>
      <c r="E208" s="15">
        <v>2022</v>
      </c>
      <c r="F208" s="15" t="s">
        <v>162</v>
      </c>
      <c r="G208" s="15" t="s">
        <v>133</v>
      </c>
      <c r="H208" s="15" t="s">
        <v>136</v>
      </c>
      <c r="I208" s="15" t="s">
        <v>139</v>
      </c>
      <c r="J208" s="15" t="s">
        <v>141</v>
      </c>
      <c r="K208" s="15" t="s">
        <v>271</v>
      </c>
      <c r="L208" s="15">
        <v>1</v>
      </c>
      <c r="M208" s="15">
        <v>1.5109999999999999</v>
      </c>
      <c r="N208" s="15">
        <v>1.1180000000000001</v>
      </c>
      <c r="O208" s="15">
        <v>3.2000000000000001E-2</v>
      </c>
      <c r="P208" s="15">
        <v>1.292</v>
      </c>
      <c r="Q208" s="15">
        <v>0.74</v>
      </c>
      <c r="R208" s="15">
        <v>2.0019999999999998</v>
      </c>
      <c r="S208" s="15">
        <v>11.746</v>
      </c>
      <c r="U208" s="15">
        <v>134657.103</v>
      </c>
      <c r="V208" s="15">
        <v>1250</v>
      </c>
    </row>
    <row r="209" spans="2:22" x14ac:dyDescent="0.25">
      <c r="B209" s="15" t="s">
        <v>136</v>
      </c>
      <c r="C209" s="15" t="s">
        <v>207</v>
      </c>
      <c r="D209" s="15" t="s">
        <v>249</v>
      </c>
      <c r="E209" s="15">
        <v>2022</v>
      </c>
      <c r="F209" s="15" t="s">
        <v>162</v>
      </c>
      <c r="G209" s="15" t="s">
        <v>133</v>
      </c>
      <c r="H209" s="15" t="s">
        <v>136</v>
      </c>
      <c r="I209" s="15" t="s">
        <v>139</v>
      </c>
      <c r="J209" s="15" t="s">
        <v>141</v>
      </c>
      <c r="K209" s="15" t="s">
        <v>271</v>
      </c>
      <c r="L209" s="15">
        <v>2</v>
      </c>
      <c r="M209" s="15">
        <v>1.6539999999999999</v>
      </c>
      <c r="N209" s="15">
        <v>1.2490000000000001</v>
      </c>
      <c r="O209" s="15">
        <v>3.4000000000000002E-2</v>
      </c>
      <c r="P209" s="15">
        <v>1.411</v>
      </c>
      <c r="Q209" s="15">
        <v>0.79400000000000004</v>
      </c>
      <c r="R209" s="15">
        <v>2.1779999999999999</v>
      </c>
      <c r="S209" s="15">
        <v>11.952</v>
      </c>
      <c r="U209" s="15">
        <v>132034.93900000001</v>
      </c>
      <c r="V209" s="15">
        <v>1360</v>
      </c>
    </row>
    <row r="210" spans="2:22" x14ac:dyDescent="0.25">
      <c r="B210" s="15" t="s">
        <v>136</v>
      </c>
      <c r="C210" s="15" t="s">
        <v>207</v>
      </c>
      <c r="D210" s="15" t="s">
        <v>249</v>
      </c>
      <c r="E210" s="15">
        <v>2022</v>
      </c>
      <c r="F210" s="15" t="s">
        <v>162</v>
      </c>
      <c r="G210" s="15" t="s">
        <v>133</v>
      </c>
      <c r="H210" s="15" t="s">
        <v>136</v>
      </c>
      <c r="I210" s="15" t="s">
        <v>139</v>
      </c>
      <c r="J210" s="15" t="s">
        <v>141</v>
      </c>
      <c r="K210" s="15" t="s">
        <v>271</v>
      </c>
      <c r="L210" s="15">
        <v>3</v>
      </c>
      <c r="M210" s="15">
        <v>1.8169999999999999</v>
      </c>
      <c r="N210" s="15">
        <v>1.321</v>
      </c>
      <c r="O210" s="15">
        <v>3.9E-2</v>
      </c>
      <c r="P210" s="15">
        <v>1.536</v>
      </c>
      <c r="Q210" s="15">
        <v>0.91100000000000003</v>
      </c>
      <c r="R210" s="15">
        <v>2.407</v>
      </c>
      <c r="S210" s="15">
        <v>11.94</v>
      </c>
      <c r="U210" s="15">
        <v>133173.10399999999</v>
      </c>
      <c r="V210" s="15">
        <v>1140</v>
      </c>
    </row>
    <row r="211" spans="2:22" x14ac:dyDescent="0.25">
      <c r="B211" s="15" t="s">
        <v>136</v>
      </c>
      <c r="C211" s="15" t="s">
        <v>207</v>
      </c>
      <c r="D211" s="15" t="s">
        <v>249</v>
      </c>
      <c r="E211" s="15">
        <v>2022</v>
      </c>
      <c r="F211" s="15" t="s">
        <v>162</v>
      </c>
      <c r="G211" s="15" t="s">
        <v>133</v>
      </c>
      <c r="H211" s="15" t="s">
        <v>136</v>
      </c>
      <c r="I211" s="15" t="s">
        <v>139</v>
      </c>
      <c r="J211" s="15" t="s">
        <v>141</v>
      </c>
      <c r="K211" s="15" t="s">
        <v>271</v>
      </c>
      <c r="L211" s="15">
        <v>4</v>
      </c>
      <c r="M211" s="15">
        <v>1.9139999999999999</v>
      </c>
      <c r="N211" s="15">
        <v>1.3080000000000001</v>
      </c>
      <c r="O211" s="15">
        <v>3.9E-2</v>
      </c>
      <c r="P211" s="15">
        <v>1.6459999999999999</v>
      </c>
      <c r="Q211" s="15">
        <v>1.0029999999999999</v>
      </c>
      <c r="R211" s="15">
        <v>2.59</v>
      </c>
      <c r="S211" s="15">
        <v>11.96</v>
      </c>
      <c r="U211" s="15">
        <v>132993.81099999999</v>
      </c>
      <c r="V211" s="15">
        <v>1140</v>
      </c>
    </row>
    <row r="212" spans="2:22" x14ac:dyDescent="0.25">
      <c r="B212" s="15" t="s">
        <v>136</v>
      </c>
      <c r="C212" s="15" t="s">
        <v>207</v>
      </c>
      <c r="D212" s="15" t="s">
        <v>249</v>
      </c>
      <c r="E212" s="15">
        <v>2022</v>
      </c>
      <c r="F212" s="15" t="s">
        <v>162</v>
      </c>
      <c r="G212" s="15" t="s">
        <v>133</v>
      </c>
      <c r="H212" s="15" t="s">
        <v>136</v>
      </c>
      <c r="I212" s="15" t="s">
        <v>139</v>
      </c>
      <c r="J212" s="15" t="s">
        <v>141</v>
      </c>
      <c r="K212" s="15" t="s">
        <v>271</v>
      </c>
      <c r="L212" s="15">
        <v>5</v>
      </c>
      <c r="M212" s="15">
        <v>2.1640000000000001</v>
      </c>
      <c r="N212" s="15">
        <v>1.45</v>
      </c>
      <c r="O212" s="15">
        <v>0.04</v>
      </c>
      <c r="P212" s="15">
        <v>1.929</v>
      </c>
      <c r="Q212" s="15">
        <v>1.1719999999999999</v>
      </c>
      <c r="R212" s="15">
        <v>2.7669999999999999</v>
      </c>
      <c r="S212" s="15">
        <v>11.999000000000001</v>
      </c>
      <c r="U212" s="15">
        <v>131565.772</v>
      </c>
      <c r="V212" s="15">
        <v>1290</v>
      </c>
    </row>
    <row r="213" spans="2:22" x14ac:dyDescent="0.25">
      <c r="B213" s="15" t="s">
        <v>136</v>
      </c>
      <c r="C213" s="15" t="s">
        <v>207</v>
      </c>
      <c r="D213" s="15" t="s">
        <v>250</v>
      </c>
      <c r="E213" s="15">
        <v>2022</v>
      </c>
      <c r="F213" s="15" t="s">
        <v>162</v>
      </c>
      <c r="G213" s="15" t="s">
        <v>133</v>
      </c>
      <c r="H213" s="15" t="s">
        <v>136</v>
      </c>
      <c r="I213" s="15" t="s">
        <v>139</v>
      </c>
      <c r="J213" s="15" t="s">
        <v>141</v>
      </c>
      <c r="K213" s="15" t="s">
        <v>271</v>
      </c>
      <c r="L213" s="15">
        <v>1</v>
      </c>
      <c r="M213" s="15">
        <v>1.3740000000000001</v>
      </c>
      <c r="N213" s="15">
        <v>1.0940000000000001</v>
      </c>
      <c r="O213" s="15">
        <v>3.1E-2</v>
      </c>
      <c r="P213" s="15">
        <v>1.175</v>
      </c>
      <c r="Q213" s="15">
        <v>0.59599999999999997</v>
      </c>
      <c r="R213" s="15">
        <v>1.84</v>
      </c>
      <c r="S213" s="15">
        <v>11.08</v>
      </c>
      <c r="U213" s="15">
        <v>35167.713000000003</v>
      </c>
      <c r="V213" s="15">
        <v>1250</v>
      </c>
    </row>
    <row r="214" spans="2:22" x14ac:dyDescent="0.25">
      <c r="B214" s="15" t="s">
        <v>136</v>
      </c>
      <c r="C214" s="15" t="s">
        <v>207</v>
      </c>
      <c r="D214" s="15" t="s">
        <v>250</v>
      </c>
      <c r="E214" s="15">
        <v>2022</v>
      </c>
      <c r="F214" s="15" t="s">
        <v>162</v>
      </c>
      <c r="G214" s="15" t="s">
        <v>133</v>
      </c>
      <c r="H214" s="15" t="s">
        <v>136</v>
      </c>
      <c r="I214" s="15" t="s">
        <v>139</v>
      </c>
      <c r="J214" s="15" t="s">
        <v>141</v>
      </c>
      <c r="K214" s="15" t="s">
        <v>271</v>
      </c>
      <c r="L214" s="15">
        <v>2</v>
      </c>
      <c r="M214" s="15">
        <v>1.4870000000000001</v>
      </c>
      <c r="N214" s="15">
        <v>1.2030000000000001</v>
      </c>
      <c r="O214" s="15">
        <v>3.3000000000000002E-2</v>
      </c>
      <c r="P214" s="15">
        <v>1.2410000000000001</v>
      </c>
      <c r="Q214" s="15">
        <v>0.65700000000000003</v>
      </c>
      <c r="R214" s="15">
        <v>1.974</v>
      </c>
      <c r="S214" s="15">
        <v>11.289</v>
      </c>
      <c r="U214" s="15">
        <v>32539.916000000001</v>
      </c>
      <c r="V214" s="15">
        <v>1360</v>
      </c>
    </row>
    <row r="215" spans="2:22" x14ac:dyDescent="0.25">
      <c r="B215" s="15" t="s">
        <v>136</v>
      </c>
      <c r="C215" s="15" t="s">
        <v>207</v>
      </c>
      <c r="D215" s="15" t="s">
        <v>250</v>
      </c>
      <c r="E215" s="15">
        <v>2022</v>
      </c>
      <c r="F215" s="15" t="s">
        <v>162</v>
      </c>
      <c r="G215" s="15" t="s">
        <v>133</v>
      </c>
      <c r="H215" s="15" t="s">
        <v>136</v>
      </c>
      <c r="I215" s="15" t="s">
        <v>139</v>
      </c>
      <c r="J215" s="15" t="s">
        <v>141</v>
      </c>
      <c r="K215" s="15" t="s">
        <v>271</v>
      </c>
      <c r="L215" s="15">
        <v>3</v>
      </c>
      <c r="M215" s="15">
        <v>1.6359999999999999</v>
      </c>
      <c r="N215" s="15">
        <v>1.2270000000000001</v>
      </c>
      <c r="O215" s="15">
        <v>3.5999999999999997E-2</v>
      </c>
      <c r="P215" s="15">
        <v>1.381</v>
      </c>
      <c r="Q215" s="15">
        <v>0.75</v>
      </c>
      <c r="R215" s="15">
        <v>2.2040000000000002</v>
      </c>
      <c r="S215" s="15">
        <v>11.289</v>
      </c>
      <c r="U215" s="15">
        <v>33084.036</v>
      </c>
      <c r="V215" s="15">
        <v>1140</v>
      </c>
    </row>
    <row r="216" spans="2:22" x14ac:dyDescent="0.25">
      <c r="B216" s="15" t="s">
        <v>136</v>
      </c>
      <c r="C216" s="15" t="s">
        <v>207</v>
      </c>
      <c r="D216" s="15" t="s">
        <v>250</v>
      </c>
      <c r="E216" s="15">
        <v>2022</v>
      </c>
      <c r="F216" s="15" t="s">
        <v>162</v>
      </c>
      <c r="G216" s="15" t="s">
        <v>133</v>
      </c>
      <c r="H216" s="15" t="s">
        <v>136</v>
      </c>
      <c r="I216" s="15" t="s">
        <v>139</v>
      </c>
      <c r="J216" s="15" t="s">
        <v>141</v>
      </c>
      <c r="K216" s="15" t="s">
        <v>271</v>
      </c>
      <c r="L216" s="15">
        <v>4</v>
      </c>
      <c r="M216" s="15">
        <v>1.742</v>
      </c>
      <c r="N216" s="15">
        <v>1.2669999999999999</v>
      </c>
      <c r="O216" s="15">
        <v>3.7999999999999999E-2</v>
      </c>
      <c r="P216" s="15">
        <v>1.4870000000000001</v>
      </c>
      <c r="Q216" s="15">
        <v>0.85</v>
      </c>
      <c r="R216" s="15">
        <v>2.3290000000000002</v>
      </c>
      <c r="S216" s="15">
        <v>11.311</v>
      </c>
      <c r="U216" s="15">
        <v>32942.540999999997</v>
      </c>
      <c r="V216" s="15">
        <v>1140</v>
      </c>
    </row>
    <row r="217" spans="2:22" x14ac:dyDescent="0.25">
      <c r="B217" s="15" t="s">
        <v>136</v>
      </c>
      <c r="C217" s="15" t="s">
        <v>207</v>
      </c>
      <c r="D217" s="15" t="s">
        <v>250</v>
      </c>
      <c r="E217" s="15">
        <v>2022</v>
      </c>
      <c r="F217" s="15" t="s">
        <v>162</v>
      </c>
      <c r="G217" s="15" t="s">
        <v>133</v>
      </c>
      <c r="H217" s="15" t="s">
        <v>136</v>
      </c>
      <c r="I217" s="15" t="s">
        <v>139</v>
      </c>
      <c r="J217" s="15" t="s">
        <v>141</v>
      </c>
      <c r="K217" s="15" t="s">
        <v>271</v>
      </c>
      <c r="L217" s="15">
        <v>5</v>
      </c>
      <c r="M217" s="15">
        <v>1.9610000000000001</v>
      </c>
      <c r="N217" s="15">
        <v>1.3959999999999999</v>
      </c>
      <c r="O217" s="15">
        <v>3.9E-2</v>
      </c>
      <c r="P217" s="15">
        <v>1.7470000000000001</v>
      </c>
      <c r="Q217" s="15">
        <v>0.96899999999999997</v>
      </c>
      <c r="R217" s="15">
        <v>2.5569999999999999</v>
      </c>
      <c r="S217" s="15">
        <v>11.323</v>
      </c>
      <c r="U217" s="15">
        <v>32168.425999999999</v>
      </c>
      <c r="V217" s="15">
        <v>1290</v>
      </c>
    </row>
    <row r="218" spans="2:22" x14ac:dyDescent="0.25">
      <c r="B218" s="15" t="s">
        <v>136</v>
      </c>
      <c r="C218" s="15" t="s">
        <v>207</v>
      </c>
      <c r="D218" s="15" t="s">
        <v>251</v>
      </c>
      <c r="E218" s="15">
        <v>2022</v>
      </c>
      <c r="F218" s="15" t="s">
        <v>162</v>
      </c>
      <c r="G218" s="15" t="s">
        <v>133</v>
      </c>
      <c r="H218" s="15" t="s">
        <v>136</v>
      </c>
      <c r="I218" s="15" t="s">
        <v>139</v>
      </c>
      <c r="J218" s="15" t="s">
        <v>141</v>
      </c>
      <c r="K218" s="15" t="s">
        <v>271</v>
      </c>
      <c r="L218" s="15">
        <v>1</v>
      </c>
      <c r="M218" s="15">
        <v>1.196</v>
      </c>
      <c r="N218" s="15">
        <v>1.0589999999999999</v>
      </c>
      <c r="O218" s="15">
        <v>0.03</v>
      </c>
      <c r="P218" s="15">
        <v>0.98099999999999998</v>
      </c>
      <c r="Q218" s="15">
        <v>0.45100000000000001</v>
      </c>
      <c r="R218" s="15">
        <v>1.631</v>
      </c>
      <c r="S218" s="15">
        <v>11.082000000000001</v>
      </c>
      <c r="U218" s="15">
        <v>35155.822</v>
      </c>
      <c r="V218" s="15">
        <v>1250</v>
      </c>
    </row>
    <row r="219" spans="2:22" x14ac:dyDescent="0.25">
      <c r="B219" s="15" t="s">
        <v>136</v>
      </c>
      <c r="C219" s="15" t="s">
        <v>207</v>
      </c>
      <c r="D219" s="15" t="s">
        <v>251</v>
      </c>
      <c r="E219" s="15">
        <v>2022</v>
      </c>
      <c r="F219" s="15" t="s">
        <v>162</v>
      </c>
      <c r="G219" s="15" t="s">
        <v>133</v>
      </c>
      <c r="H219" s="15" t="s">
        <v>136</v>
      </c>
      <c r="I219" s="15" t="s">
        <v>139</v>
      </c>
      <c r="J219" s="15" t="s">
        <v>141</v>
      </c>
      <c r="K219" s="15" t="s">
        <v>271</v>
      </c>
      <c r="L219" s="15">
        <v>2</v>
      </c>
      <c r="M219" s="15">
        <v>1.3080000000000001</v>
      </c>
      <c r="N219" s="15">
        <v>1.1830000000000001</v>
      </c>
      <c r="O219" s="15">
        <v>3.2000000000000001E-2</v>
      </c>
      <c r="P219" s="15">
        <v>1.0129999999999999</v>
      </c>
      <c r="Q219" s="15">
        <v>0.48699999999999999</v>
      </c>
      <c r="R219" s="15">
        <v>1.7829999999999999</v>
      </c>
      <c r="S219" s="15">
        <v>11.29</v>
      </c>
      <c r="U219" s="15">
        <v>32533.397000000001</v>
      </c>
      <c r="V219" s="15">
        <v>1360</v>
      </c>
    </row>
    <row r="220" spans="2:22" x14ac:dyDescent="0.25">
      <c r="B220" s="15" t="s">
        <v>136</v>
      </c>
      <c r="C220" s="15" t="s">
        <v>207</v>
      </c>
      <c r="D220" s="15" t="s">
        <v>251</v>
      </c>
      <c r="E220" s="15">
        <v>2022</v>
      </c>
      <c r="F220" s="15" t="s">
        <v>162</v>
      </c>
      <c r="G220" s="15" t="s">
        <v>133</v>
      </c>
      <c r="H220" s="15" t="s">
        <v>136</v>
      </c>
      <c r="I220" s="15" t="s">
        <v>139</v>
      </c>
      <c r="J220" s="15" t="s">
        <v>141</v>
      </c>
      <c r="K220" s="15" t="s">
        <v>271</v>
      </c>
      <c r="L220" s="15">
        <v>3</v>
      </c>
      <c r="M220" s="15">
        <v>1.409</v>
      </c>
      <c r="N220" s="15">
        <v>1.198</v>
      </c>
      <c r="O220" s="15">
        <v>3.5000000000000003E-2</v>
      </c>
      <c r="P220" s="15">
        <v>1.125</v>
      </c>
      <c r="Q220" s="15">
        <v>0.55400000000000005</v>
      </c>
      <c r="R220" s="15">
        <v>1.9139999999999999</v>
      </c>
      <c r="S220" s="15">
        <v>11.289</v>
      </c>
      <c r="U220" s="15">
        <v>33086.237999999998</v>
      </c>
      <c r="V220" s="15">
        <v>1140</v>
      </c>
    </row>
    <row r="221" spans="2:22" x14ac:dyDescent="0.25">
      <c r="B221" s="15" t="s">
        <v>136</v>
      </c>
      <c r="C221" s="15" t="s">
        <v>207</v>
      </c>
      <c r="D221" s="15" t="s">
        <v>251</v>
      </c>
      <c r="E221" s="15">
        <v>2022</v>
      </c>
      <c r="F221" s="15" t="s">
        <v>162</v>
      </c>
      <c r="G221" s="15" t="s">
        <v>133</v>
      </c>
      <c r="H221" s="15" t="s">
        <v>136</v>
      </c>
      <c r="I221" s="15" t="s">
        <v>139</v>
      </c>
      <c r="J221" s="15" t="s">
        <v>141</v>
      </c>
      <c r="K221" s="15" t="s">
        <v>271</v>
      </c>
      <c r="L221" s="15">
        <v>4</v>
      </c>
      <c r="M221" s="15">
        <v>1.5169999999999999</v>
      </c>
      <c r="N221" s="15">
        <v>1.26</v>
      </c>
      <c r="O221" s="15">
        <v>3.6999999999999998E-2</v>
      </c>
      <c r="P221" s="15">
        <v>1.2290000000000001</v>
      </c>
      <c r="Q221" s="15">
        <v>0.60399999999999998</v>
      </c>
      <c r="R221" s="15">
        <v>2.0579999999999998</v>
      </c>
      <c r="S221" s="15">
        <v>11.311</v>
      </c>
      <c r="U221" s="15">
        <v>32940.707000000002</v>
      </c>
      <c r="V221" s="15">
        <v>1140</v>
      </c>
    </row>
    <row r="222" spans="2:22" x14ac:dyDescent="0.25">
      <c r="B222" s="15" t="s">
        <v>136</v>
      </c>
      <c r="C222" s="15" t="s">
        <v>207</v>
      </c>
      <c r="D222" s="15" t="s">
        <v>251</v>
      </c>
      <c r="E222" s="15">
        <v>2022</v>
      </c>
      <c r="F222" s="15" t="s">
        <v>162</v>
      </c>
      <c r="G222" s="15" t="s">
        <v>133</v>
      </c>
      <c r="H222" s="15" t="s">
        <v>136</v>
      </c>
      <c r="I222" s="15" t="s">
        <v>139</v>
      </c>
      <c r="J222" s="15" t="s">
        <v>141</v>
      </c>
      <c r="K222" s="15" t="s">
        <v>271</v>
      </c>
      <c r="L222" s="15">
        <v>5</v>
      </c>
      <c r="M222" s="15">
        <v>1.714</v>
      </c>
      <c r="N222" s="15">
        <v>1.383</v>
      </c>
      <c r="O222" s="15">
        <v>3.9E-2</v>
      </c>
      <c r="P222" s="15">
        <v>1.464</v>
      </c>
      <c r="Q222" s="15">
        <v>0.73</v>
      </c>
      <c r="R222" s="15">
        <v>2.3490000000000002</v>
      </c>
      <c r="S222" s="15">
        <v>11.326000000000001</v>
      </c>
      <c r="U222" s="15">
        <v>32148.182000000001</v>
      </c>
      <c r="V222" s="15">
        <v>1290</v>
      </c>
    </row>
    <row r="223" spans="2:22" x14ac:dyDescent="0.25">
      <c r="B223" s="15" t="s">
        <v>136</v>
      </c>
      <c r="C223" s="15" t="s">
        <v>207</v>
      </c>
      <c r="D223" s="15" t="s">
        <v>252</v>
      </c>
      <c r="E223" s="15">
        <v>2022</v>
      </c>
      <c r="F223" s="15" t="s">
        <v>162</v>
      </c>
      <c r="G223" s="15" t="s">
        <v>133</v>
      </c>
      <c r="H223" s="15" t="s">
        <v>136</v>
      </c>
      <c r="I223" s="15" t="s">
        <v>139</v>
      </c>
      <c r="J223" s="15" t="s">
        <v>141</v>
      </c>
      <c r="K223" s="15" t="s">
        <v>271</v>
      </c>
      <c r="L223" s="15">
        <v>1</v>
      </c>
      <c r="M223" s="15">
        <v>1.0209999999999999</v>
      </c>
      <c r="N223" s="15">
        <v>0.95299999999999996</v>
      </c>
      <c r="O223" s="15">
        <v>2.7E-2</v>
      </c>
      <c r="P223" s="15">
        <v>0.77800000000000002</v>
      </c>
      <c r="Q223" s="15">
        <v>0.312</v>
      </c>
      <c r="R223" s="15">
        <v>1.4139999999999999</v>
      </c>
      <c r="S223" s="15">
        <v>10.483000000000001</v>
      </c>
      <c r="U223" s="15">
        <v>2001.2570000000001</v>
      </c>
      <c r="V223" s="15">
        <v>1250</v>
      </c>
    </row>
    <row r="224" spans="2:22" x14ac:dyDescent="0.25">
      <c r="B224" s="15" t="s">
        <v>136</v>
      </c>
      <c r="C224" s="15" t="s">
        <v>207</v>
      </c>
      <c r="D224" s="15" t="s">
        <v>252</v>
      </c>
      <c r="E224" s="15">
        <v>2022</v>
      </c>
      <c r="F224" s="15" t="s">
        <v>162</v>
      </c>
      <c r="G224" s="15" t="s">
        <v>133</v>
      </c>
      <c r="H224" s="15" t="s">
        <v>136</v>
      </c>
      <c r="I224" s="15" t="s">
        <v>139</v>
      </c>
      <c r="J224" s="15" t="s">
        <v>141</v>
      </c>
      <c r="K224" s="15" t="s">
        <v>271</v>
      </c>
      <c r="L224" s="15">
        <v>2</v>
      </c>
      <c r="M224" s="15">
        <v>1.0940000000000001</v>
      </c>
      <c r="N224" s="15">
        <v>1.1080000000000001</v>
      </c>
      <c r="O224" s="15">
        <v>0.03</v>
      </c>
      <c r="P224" s="15">
        <v>0.78500000000000003</v>
      </c>
      <c r="Q224" s="15">
        <v>0.32700000000000001</v>
      </c>
      <c r="R224" s="15">
        <v>1.506</v>
      </c>
      <c r="S224" s="15">
        <v>10.693</v>
      </c>
      <c r="U224" s="15">
        <v>1538.4090000000001</v>
      </c>
      <c r="V224" s="15">
        <v>1360</v>
      </c>
    </row>
    <row r="225" spans="2:22" x14ac:dyDescent="0.25">
      <c r="B225" s="15" t="s">
        <v>136</v>
      </c>
      <c r="C225" s="15" t="s">
        <v>207</v>
      </c>
      <c r="D225" s="15" t="s">
        <v>252</v>
      </c>
      <c r="E225" s="15">
        <v>2022</v>
      </c>
      <c r="F225" s="15" t="s">
        <v>162</v>
      </c>
      <c r="G225" s="15" t="s">
        <v>133</v>
      </c>
      <c r="H225" s="15" t="s">
        <v>136</v>
      </c>
      <c r="I225" s="15" t="s">
        <v>139</v>
      </c>
      <c r="J225" s="15" t="s">
        <v>141</v>
      </c>
      <c r="K225" s="15" t="s">
        <v>271</v>
      </c>
      <c r="L225" s="15">
        <v>3</v>
      </c>
      <c r="M225" s="15">
        <v>1.1639999999999999</v>
      </c>
      <c r="N225" s="15">
        <v>1.151</v>
      </c>
      <c r="O225" s="15">
        <v>3.4000000000000002E-2</v>
      </c>
      <c r="P225" s="15">
        <v>0.83099999999999996</v>
      </c>
      <c r="Q225" s="15">
        <v>0.33600000000000002</v>
      </c>
      <c r="R225" s="15">
        <v>1.649</v>
      </c>
      <c r="S225" s="15">
        <v>10.702999999999999</v>
      </c>
      <c r="U225" s="15">
        <v>1622.1420000000001</v>
      </c>
      <c r="V225" s="15">
        <v>1140</v>
      </c>
    </row>
    <row r="226" spans="2:22" x14ac:dyDescent="0.25">
      <c r="B226" s="15" t="s">
        <v>136</v>
      </c>
      <c r="C226" s="15" t="s">
        <v>207</v>
      </c>
      <c r="D226" s="15" t="s">
        <v>252</v>
      </c>
      <c r="E226" s="15">
        <v>2022</v>
      </c>
      <c r="F226" s="15" t="s">
        <v>162</v>
      </c>
      <c r="G226" s="15" t="s">
        <v>133</v>
      </c>
      <c r="H226" s="15" t="s">
        <v>136</v>
      </c>
      <c r="I226" s="15" t="s">
        <v>139</v>
      </c>
      <c r="J226" s="15" t="s">
        <v>141</v>
      </c>
      <c r="K226" s="15" t="s">
        <v>271</v>
      </c>
      <c r="L226" s="15">
        <v>4</v>
      </c>
      <c r="M226" s="15">
        <v>1.256</v>
      </c>
      <c r="N226" s="15">
        <v>1.218</v>
      </c>
      <c r="O226" s="15">
        <v>3.5999999999999997E-2</v>
      </c>
      <c r="P226" s="15">
        <v>0.91800000000000004</v>
      </c>
      <c r="Q226" s="15">
        <v>0.36899999999999999</v>
      </c>
      <c r="R226" s="15">
        <v>1.7609999999999999</v>
      </c>
      <c r="S226" s="15">
        <v>10.731999999999999</v>
      </c>
      <c r="U226" s="15">
        <v>1575.0029999999999</v>
      </c>
      <c r="V226" s="15">
        <v>1140</v>
      </c>
    </row>
    <row r="227" spans="2:22" x14ac:dyDescent="0.25">
      <c r="B227" s="15" t="s">
        <v>136</v>
      </c>
      <c r="C227" s="15" t="s">
        <v>207</v>
      </c>
      <c r="D227" s="15" t="s">
        <v>252</v>
      </c>
      <c r="E227" s="15">
        <v>2022</v>
      </c>
      <c r="F227" s="15" t="s">
        <v>162</v>
      </c>
      <c r="G227" s="15" t="s">
        <v>133</v>
      </c>
      <c r="H227" s="15" t="s">
        <v>136</v>
      </c>
      <c r="I227" s="15" t="s">
        <v>139</v>
      </c>
      <c r="J227" s="15" t="s">
        <v>141</v>
      </c>
      <c r="K227" s="15" t="s">
        <v>271</v>
      </c>
      <c r="L227" s="15">
        <v>5</v>
      </c>
      <c r="M227" s="15">
        <v>1.4159999999999999</v>
      </c>
      <c r="N227" s="15">
        <v>1.2909999999999999</v>
      </c>
      <c r="O227" s="15">
        <v>3.5999999999999997E-2</v>
      </c>
      <c r="P227" s="15">
        <v>1.1020000000000001</v>
      </c>
      <c r="Q227" s="15">
        <v>0.48199999999999998</v>
      </c>
      <c r="R227" s="15">
        <v>1.994</v>
      </c>
      <c r="S227" s="15">
        <v>10.722</v>
      </c>
      <c r="U227" s="15">
        <v>1488.153</v>
      </c>
      <c r="V227" s="15">
        <v>1290</v>
      </c>
    </row>
    <row r="228" spans="2:22" x14ac:dyDescent="0.25">
      <c r="B228" s="15" t="s">
        <v>136</v>
      </c>
      <c r="C228" s="15" t="s">
        <v>207</v>
      </c>
      <c r="D228" s="15" t="s">
        <v>253</v>
      </c>
      <c r="E228" s="15">
        <v>2022</v>
      </c>
      <c r="F228" s="15" t="s">
        <v>162</v>
      </c>
      <c r="G228" s="15" t="s">
        <v>133</v>
      </c>
      <c r="H228" s="15" t="s">
        <v>136</v>
      </c>
      <c r="I228" s="15" t="s">
        <v>139</v>
      </c>
      <c r="J228" s="15" t="s">
        <v>141</v>
      </c>
      <c r="K228" s="15" t="s">
        <v>271</v>
      </c>
      <c r="L228" s="15">
        <v>1</v>
      </c>
      <c r="M228" s="15">
        <v>0.80300000000000005</v>
      </c>
      <c r="N228" s="15">
        <v>0.88800000000000001</v>
      </c>
      <c r="O228" s="15">
        <v>2.5000000000000001E-2</v>
      </c>
      <c r="P228" s="15">
        <v>0.53300000000000003</v>
      </c>
      <c r="Q228" s="15">
        <v>0.184</v>
      </c>
      <c r="R228" s="15">
        <v>1.1200000000000001</v>
      </c>
      <c r="S228" s="15">
        <v>10.481999999999999</v>
      </c>
      <c r="U228" s="15">
        <v>2002.2</v>
      </c>
      <c r="V228" s="15">
        <v>1240</v>
      </c>
    </row>
    <row r="229" spans="2:22" x14ac:dyDescent="0.25">
      <c r="B229" s="15" t="s">
        <v>136</v>
      </c>
      <c r="C229" s="15" t="s">
        <v>207</v>
      </c>
      <c r="D229" s="15" t="s">
        <v>253</v>
      </c>
      <c r="E229" s="15">
        <v>2022</v>
      </c>
      <c r="F229" s="15" t="s">
        <v>162</v>
      </c>
      <c r="G229" s="15" t="s">
        <v>133</v>
      </c>
      <c r="H229" s="15" t="s">
        <v>136</v>
      </c>
      <c r="I229" s="15" t="s">
        <v>139</v>
      </c>
      <c r="J229" s="15" t="s">
        <v>141</v>
      </c>
      <c r="K229" s="15" t="s">
        <v>271</v>
      </c>
      <c r="L229" s="15">
        <v>2</v>
      </c>
      <c r="M229" s="15">
        <v>0.85099999999999998</v>
      </c>
      <c r="N229" s="15">
        <v>0.99199999999999999</v>
      </c>
      <c r="O229" s="15">
        <v>2.7E-2</v>
      </c>
      <c r="P229" s="15">
        <v>0.55700000000000005</v>
      </c>
      <c r="Q229" s="15">
        <v>0.19400000000000001</v>
      </c>
      <c r="R229" s="15">
        <v>1.1870000000000001</v>
      </c>
      <c r="S229" s="15">
        <v>10.694000000000001</v>
      </c>
      <c r="U229" s="15">
        <v>1538.1</v>
      </c>
      <c r="V229" s="15">
        <v>1360</v>
      </c>
    </row>
    <row r="230" spans="2:22" x14ac:dyDescent="0.25">
      <c r="B230" s="15" t="s">
        <v>136</v>
      </c>
      <c r="C230" s="15" t="s">
        <v>207</v>
      </c>
      <c r="D230" s="15" t="s">
        <v>253</v>
      </c>
      <c r="E230" s="15">
        <v>2022</v>
      </c>
      <c r="F230" s="15" t="s">
        <v>162</v>
      </c>
      <c r="G230" s="15" t="s">
        <v>133</v>
      </c>
      <c r="H230" s="15" t="s">
        <v>136</v>
      </c>
      <c r="I230" s="15" t="s">
        <v>139</v>
      </c>
      <c r="J230" s="15" t="s">
        <v>141</v>
      </c>
      <c r="K230" s="15" t="s">
        <v>271</v>
      </c>
      <c r="L230" s="15">
        <v>3</v>
      </c>
      <c r="M230" s="15">
        <v>0.86899999999999999</v>
      </c>
      <c r="N230" s="15">
        <v>0.99199999999999999</v>
      </c>
      <c r="O230" s="15">
        <v>2.9000000000000001E-2</v>
      </c>
      <c r="P230" s="15">
        <v>0.53500000000000003</v>
      </c>
      <c r="Q230" s="15">
        <v>0.17100000000000001</v>
      </c>
      <c r="R230" s="15">
        <v>1.26</v>
      </c>
      <c r="S230" s="15">
        <v>10.702999999999999</v>
      </c>
      <c r="U230" s="15">
        <v>1622.6189999999999</v>
      </c>
      <c r="V230" s="15">
        <v>1140</v>
      </c>
    </row>
    <row r="231" spans="2:22" x14ac:dyDescent="0.25">
      <c r="B231" s="15" t="s">
        <v>136</v>
      </c>
      <c r="C231" s="15" t="s">
        <v>207</v>
      </c>
      <c r="D231" s="15" t="s">
        <v>253</v>
      </c>
      <c r="E231" s="15">
        <v>2022</v>
      </c>
      <c r="F231" s="15" t="s">
        <v>162</v>
      </c>
      <c r="G231" s="15" t="s">
        <v>133</v>
      </c>
      <c r="H231" s="15" t="s">
        <v>136</v>
      </c>
      <c r="I231" s="15" t="s">
        <v>139</v>
      </c>
      <c r="J231" s="15" t="s">
        <v>141</v>
      </c>
      <c r="K231" s="15" t="s">
        <v>271</v>
      </c>
      <c r="L231" s="15">
        <v>4</v>
      </c>
      <c r="M231" s="15">
        <v>0.92900000000000005</v>
      </c>
      <c r="N231" s="15">
        <v>1.0660000000000001</v>
      </c>
      <c r="O231" s="15">
        <v>3.2000000000000001E-2</v>
      </c>
      <c r="P231" s="15">
        <v>0.57099999999999995</v>
      </c>
      <c r="Q231" s="15">
        <v>0.193</v>
      </c>
      <c r="R231" s="15">
        <v>1.256</v>
      </c>
      <c r="S231" s="15">
        <v>10.731999999999999</v>
      </c>
      <c r="U231" s="15">
        <v>1575.134</v>
      </c>
      <c r="V231" s="15">
        <v>1140</v>
      </c>
    </row>
    <row r="232" spans="2:22" x14ac:dyDescent="0.25">
      <c r="B232" s="15" t="s">
        <v>136</v>
      </c>
      <c r="C232" s="15" t="s">
        <v>207</v>
      </c>
      <c r="D232" s="15" t="s">
        <v>253</v>
      </c>
      <c r="E232" s="15">
        <v>2022</v>
      </c>
      <c r="F232" s="15" t="s">
        <v>162</v>
      </c>
      <c r="G232" s="15" t="s">
        <v>133</v>
      </c>
      <c r="H232" s="15" t="s">
        <v>136</v>
      </c>
      <c r="I232" s="15" t="s">
        <v>139</v>
      </c>
      <c r="J232" s="15" t="s">
        <v>141</v>
      </c>
      <c r="K232" s="15" t="s">
        <v>271</v>
      </c>
      <c r="L232" s="15">
        <v>5</v>
      </c>
      <c r="M232" s="15">
        <v>1.0009999999999999</v>
      </c>
      <c r="N232" s="15">
        <v>1.131</v>
      </c>
      <c r="O232" s="15">
        <v>3.1E-2</v>
      </c>
      <c r="P232" s="15">
        <v>0.59299999999999997</v>
      </c>
      <c r="Q232" s="15">
        <v>0.192</v>
      </c>
      <c r="R232" s="15">
        <v>1.4350000000000001</v>
      </c>
      <c r="S232" s="15">
        <v>10.722</v>
      </c>
      <c r="U232" s="15">
        <v>1488.357</v>
      </c>
      <c r="V232" s="15">
        <v>1290</v>
      </c>
    </row>
    <row r="233" spans="2:22" x14ac:dyDescent="0.25">
      <c r="B233" s="15" t="s">
        <v>136</v>
      </c>
      <c r="C233" s="15" t="s">
        <v>207</v>
      </c>
      <c r="D233" s="15" t="s">
        <v>254</v>
      </c>
      <c r="E233" s="15">
        <v>2022</v>
      </c>
      <c r="F233" s="15" t="s">
        <v>162</v>
      </c>
      <c r="G233" s="15" t="s">
        <v>133</v>
      </c>
      <c r="H233" s="15" t="s">
        <v>136</v>
      </c>
      <c r="I233" s="15" t="s">
        <v>139</v>
      </c>
      <c r="J233" s="15" t="s">
        <v>141</v>
      </c>
      <c r="K233" s="15" t="s">
        <v>271</v>
      </c>
      <c r="L233" s="15">
        <v>1</v>
      </c>
      <c r="M233" s="15">
        <v>0.59399999999999997</v>
      </c>
      <c r="N233" s="15">
        <v>0.71199999999999997</v>
      </c>
      <c r="O233" s="15">
        <v>0.02</v>
      </c>
      <c r="P233" s="15">
        <v>0.33300000000000002</v>
      </c>
      <c r="Q233" s="15">
        <v>0.106</v>
      </c>
      <c r="R233" s="15">
        <v>0.81699999999999995</v>
      </c>
      <c r="S233" s="15">
        <v>10.032999999999999</v>
      </c>
      <c r="U233" s="15">
        <v>0.13600000000000001</v>
      </c>
      <c r="V233" s="15">
        <v>1240</v>
      </c>
    </row>
    <row r="234" spans="2:22" x14ac:dyDescent="0.25">
      <c r="B234" s="15" t="s">
        <v>136</v>
      </c>
      <c r="C234" s="15" t="s">
        <v>207</v>
      </c>
      <c r="D234" s="15" t="s">
        <v>254</v>
      </c>
      <c r="E234" s="15">
        <v>2022</v>
      </c>
      <c r="F234" s="15" t="s">
        <v>162</v>
      </c>
      <c r="G234" s="15" t="s">
        <v>133</v>
      </c>
      <c r="H234" s="15" t="s">
        <v>136</v>
      </c>
      <c r="I234" s="15" t="s">
        <v>139</v>
      </c>
      <c r="J234" s="15" t="s">
        <v>141</v>
      </c>
      <c r="K234" s="15" t="s">
        <v>271</v>
      </c>
      <c r="L234" s="15">
        <v>2</v>
      </c>
      <c r="M234" s="15">
        <v>0.625</v>
      </c>
      <c r="N234" s="15">
        <v>0.80900000000000005</v>
      </c>
      <c r="O234" s="15">
        <v>2.1999999999999999E-2</v>
      </c>
      <c r="P234" s="15">
        <v>0.33100000000000002</v>
      </c>
      <c r="Q234" s="15">
        <v>0.113</v>
      </c>
      <c r="R234" s="15">
        <v>0.84099999999999997</v>
      </c>
      <c r="S234" s="15">
        <v>10.244</v>
      </c>
      <c r="U234" s="15">
        <v>7.1999999999999995E-2</v>
      </c>
      <c r="V234" s="15">
        <v>1360</v>
      </c>
    </row>
    <row r="235" spans="2:22" x14ac:dyDescent="0.25">
      <c r="B235" s="15" t="s">
        <v>136</v>
      </c>
      <c r="C235" s="15" t="s">
        <v>207</v>
      </c>
      <c r="D235" s="15" t="s">
        <v>254</v>
      </c>
      <c r="E235" s="15">
        <v>2022</v>
      </c>
      <c r="F235" s="15" t="s">
        <v>162</v>
      </c>
      <c r="G235" s="15" t="s">
        <v>133</v>
      </c>
      <c r="H235" s="15" t="s">
        <v>136</v>
      </c>
      <c r="I235" s="15" t="s">
        <v>139</v>
      </c>
      <c r="J235" s="15" t="s">
        <v>141</v>
      </c>
      <c r="K235" s="15" t="s">
        <v>271</v>
      </c>
      <c r="L235" s="15">
        <v>3</v>
      </c>
      <c r="M235" s="15">
        <v>0.63</v>
      </c>
      <c r="N235" s="15">
        <v>0.86199999999999999</v>
      </c>
      <c r="O235" s="15">
        <v>2.5999999999999999E-2</v>
      </c>
      <c r="P235" s="15">
        <v>0.29899999999999999</v>
      </c>
      <c r="Q235" s="15">
        <v>8.8999999999999996E-2</v>
      </c>
      <c r="R235" s="15">
        <v>0.82699999999999996</v>
      </c>
      <c r="S235" s="15">
        <v>10.26</v>
      </c>
      <c r="U235" s="15">
        <v>0.22600000000000001</v>
      </c>
      <c r="V235" s="15">
        <v>1140</v>
      </c>
    </row>
    <row r="236" spans="2:22" x14ac:dyDescent="0.25">
      <c r="B236" s="15" t="s">
        <v>136</v>
      </c>
      <c r="C236" s="15" t="s">
        <v>207</v>
      </c>
      <c r="D236" s="15" t="s">
        <v>254</v>
      </c>
      <c r="E236" s="15">
        <v>2022</v>
      </c>
      <c r="F236" s="15" t="s">
        <v>162</v>
      </c>
      <c r="G236" s="15" t="s">
        <v>133</v>
      </c>
      <c r="H236" s="15" t="s">
        <v>136</v>
      </c>
      <c r="I236" s="15" t="s">
        <v>139</v>
      </c>
      <c r="J236" s="15" t="s">
        <v>141</v>
      </c>
      <c r="K236" s="15" t="s">
        <v>271</v>
      </c>
      <c r="L236" s="15">
        <v>4</v>
      </c>
      <c r="M236" s="15">
        <v>0.624</v>
      </c>
      <c r="N236" s="15">
        <v>0.83499999999999996</v>
      </c>
      <c r="O236" s="15">
        <v>2.5000000000000001E-2</v>
      </c>
      <c r="P236" s="15">
        <v>0.30099999999999999</v>
      </c>
      <c r="Q236" s="15">
        <v>9.9000000000000005E-2</v>
      </c>
      <c r="R236" s="15">
        <v>0.83799999999999997</v>
      </c>
      <c r="S236" s="15">
        <v>10.29</v>
      </c>
      <c r="U236" s="15">
        <v>5.8000000000000003E-2</v>
      </c>
      <c r="V236" s="15">
        <v>1140</v>
      </c>
    </row>
    <row r="237" spans="2:22" x14ac:dyDescent="0.25">
      <c r="B237" s="15" t="s">
        <v>136</v>
      </c>
      <c r="C237" s="15" t="s">
        <v>207</v>
      </c>
      <c r="D237" s="15" t="s">
        <v>254</v>
      </c>
      <c r="E237" s="15">
        <v>2022</v>
      </c>
      <c r="F237" s="15" t="s">
        <v>162</v>
      </c>
      <c r="G237" s="15" t="s">
        <v>133</v>
      </c>
      <c r="H237" s="15" t="s">
        <v>136</v>
      </c>
      <c r="I237" s="15" t="s">
        <v>139</v>
      </c>
      <c r="J237" s="15" t="s">
        <v>141</v>
      </c>
      <c r="K237" s="15" t="s">
        <v>271</v>
      </c>
      <c r="L237" s="15">
        <v>5</v>
      </c>
      <c r="M237" s="15">
        <v>0.66700000000000004</v>
      </c>
      <c r="N237" s="15">
        <v>0.91400000000000003</v>
      </c>
      <c r="O237" s="15">
        <v>2.5999999999999999E-2</v>
      </c>
      <c r="P237" s="15">
        <v>0.29599999999999999</v>
      </c>
      <c r="Q237" s="15">
        <v>9.1999999999999998E-2</v>
      </c>
      <c r="R237" s="15">
        <v>0.88</v>
      </c>
      <c r="S237" s="15">
        <v>10.259</v>
      </c>
      <c r="U237" s="15">
        <v>5.8000000000000003E-2</v>
      </c>
      <c r="V237" s="15">
        <v>1280</v>
      </c>
    </row>
    <row r="238" spans="2:22" x14ac:dyDescent="0.25">
      <c r="B238" s="15" t="s">
        <v>136</v>
      </c>
      <c r="C238" s="15" t="s">
        <v>207</v>
      </c>
      <c r="D238" s="15" t="s">
        <v>255</v>
      </c>
      <c r="E238" s="15">
        <v>2022</v>
      </c>
      <c r="F238" s="15" t="s">
        <v>162</v>
      </c>
      <c r="G238" s="15" t="s">
        <v>133</v>
      </c>
      <c r="H238" s="15" t="s">
        <v>136</v>
      </c>
      <c r="I238" s="15" t="s">
        <v>139</v>
      </c>
      <c r="J238" s="15" t="s">
        <v>141</v>
      </c>
      <c r="K238" s="15" t="s">
        <v>271</v>
      </c>
      <c r="L238" s="15">
        <v>1</v>
      </c>
      <c r="M238" s="15">
        <v>0.47699999999999998</v>
      </c>
      <c r="N238" s="15">
        <v>0.63200000000000001</v>
      </c>
      <c r="O238" s="15">
        <v>1.7999999999999999E-2</v>
      </c>
      <c r="P238" s="15">
        <v>0.22600000000000001</v>
      </c>
      <c r="Q238" s="15">
        <v>7.0999999999999994E-2</v>
      </c>
      <c r="R238" s="15">
        <v>0.65600000000000003</v>
      </c>
      <c r="S238" s="15">
        <v>10.032999999999999</v>
      </c>
      <c r="U238" s="15">
        <v>0.13600000000000001</v>
      </c>
      <c r="V238" s="15">
        <v>1240</v>
      </c>
    </row>
    <row r="239" spans="2:22" x14ac:dyDescent="0.25">
      <c r="B239" s="15" t="s">
        <v>136</v>
      </c>
      <c r="C239" s="15" t="s">
        <v>207</v>
      </c>
      <c r="D239" s="15" t="s">
        <v>255</v>
      </c>
      <c r="E239" s="15">
        <v>2022</v>
      </c>
      <c r="F239" s="15" t="s">
        <v>162</v>
      </c>
      <c r="G239" s="15" t="s">
        <v>133</v>
      </c>
      <c r="H239" s="15" t="s">
        <v>136</v>
      </c>
      <c r="I239" s="15" t="s">
        <v>139</v>
      </c>
      <c r="J239" s="15" t="s">
        <v>141</v>
      </c>
      <c r="K239" s="15" t="s">
        <v>271</v>
      </c>
      <c r="L239" s="15">
        <v>2</v>
      </c>
      <c r="M239" s="15">
        <v>0.46300000000000002</v>
      </c>
      <c r="N239" s="15">
        <v>0.66</v>
      </c>
      <c r="O239" s="15">
        <v>1.7999999999999999E-2</v>
      </c>
      <c r="P239" s="15">
        <v>0.214</v>
      </c>
      <c r="Q239" s="15">
        <v>6.2E-2</v>
      </c>
      <c r="R239" s="15">
        <v>0.59299999999999997</v>
      </c>
      <c r="S239" s="15">
        <v>10.246</v>
      </c>
      <c r="U239" s="15">
        <v>7.1999999999999995E-2</v>
      </c>
      <c r="V239" s="15">
        <v>1360</v>
      </c>
    </row>
    <row r="240" spans="2:22" x14ac:dyDescent="0.25">
      <c r="B240" s="15" t="s">
        <v>136</v>
      </c>
      <c r="C240" s="15" t="s">
        <v>207</v>
      </c>
      <c r="D240" s="15" t="s">
        <v>255</v>
      </c>
      <c r="E240" s="15">
        <v>2022</v>
      </c>
      <c r="F240" s="15" t="s">
        <v>162</v>
      </c>
      <c r="G240" s="15" t="s">
        <v>133</v>
      </c>
      <c r="H240" s="15" t="s">
        <v>136</v>
      </c>
      <c r="I240" s="15" t="s">
        <v>139</v>
      </c>
      <c r="J240" s="15" t="s">
        <v>141</v>
      </c>
      <c r="K240" s="15" t="s">
        <v>271</v>
      </c>
      <c r="L240" s="15">
        <v>3</v>
      </c>
      <c r="M240" s="15">
        <v>0.46</v>
      </c>
      <c r="N240" s="15">
        <v>0.71299999999999997</v>
      </c>
      <c r="O240" s="15">
        <v>2.1000000000000001E-2</v>
      </c>
      <c r="P240" s="15">
        <v>0.184</v>
      </c>
      <c r="Q240" s="15">
        <v>0.05</v>
      </c>
      <c r="R240" s="15">
        <v>0.57599999999999996</v>
      </c>
      <c r="S240" s="15">
        <v>10.259</v>
      </c>
      <c r="U240" s="15">
        <v>0.22600000000000001</v>
      </c>
      <c r="V240" s="15">
        <v>1140</v>
      </c>
    </row>
    <row r="241" spans="2:22" x14ac:dyDescent="0.25">
      <c r="B241" s="15" t="s">
        <v>136</v>
      </c>
      <c r="C241" s="15" t="s">
        <v>207</v>
      </c>
      <c r="D241" s="15" t="s">
        <v>255</v>
      </c>
      <c r="E241" s="15">
        <v>2022</v>
      </c>
      <c r="F241" s="15" t="s">
        <v>162</v>
      </c>
      <c r="G241" s="15" t="s">
        <v>133</v>
      </c>
      <c r="H241" s="15" t="s">
        <v>136</v>
      </c>
      <c r="I241" s="15" t="s">
        <v>139</v>
      </c>
      <c r="J241" s="15" t="s">
        <v>141</v>
      </c>
      <c r="K241" s="15" t="s">
        <v>271</v>
      </c>
      <c r="L241" s="15">
        <v>4</v>
      </c>
      <c r="M241" s="15">
        <v>0.44400000000000001</v>
      </c>
      <c r="N241" s="15">
        <v>0.70499999999999996</v>
      </c>
      <c r="O241" s="15">
        <v>2.1000000000000001E-2</v>
      </c>
      <c r="P241" s="15">
        <v>0.17399999999999999</v>
      </c>
      <c r="Q241" s="15">
        <v>5.6000000000000001E-2</v>
      </c>
      <c r="R241" s="15">
        <v>0.52700000000000002</v>
      </c>
      <c r="S241" s="15">
        <v>10.29</v>
      </c>
      <c r="U241" s="15">
        <v>5.8000000000000003E-2</v>
      </c>
      <c r="V241" s="15">
        <v>1140</v>
      </c>
    </row>
    <row r="242" spans="2:22" x14ac:dyDescent="0.25">
      <c r="B242" s="15" t="s">
        <v>136</v>
      </c>
      <c r="C242" s="15" t="s">
        <v>207</v>
      </c>
      <c r="D242" s="15" t="s">
        <v>255</v>
      </c>
      <c r="E242" s="15">
        <v>2022</v>
      </c>
      <c r="F242" s="15" t="s">
        <v>162</v>
      </c>
      <c r="G242" s="15" t="s">
        <v>133</v>
      </c>
      <c r="H242" s="15" t="s">
        <v>136</v>
      </c>
      <c r="I242" s="15" t="s">
        <v>139</v>
      </c>
      <c r="J242" s="15" t="s">
        <v>141</v>
      </c>
      <c r="K242" s="15" t="s">
        <v>271</v>
      </c>
      <c r="L242" s="15">
        <v>5</v>
      </c>
      <c r="M242" s="15">
        <v>0.45100000000000001</v>
      </c>
      <c r="N242" s="15">
        <v>0.69499999999999995</v>
      </c>
      <c r="O242" s="15">
        <v>1.9E-2</v>
      </c>
      <c r="P242" s="15">
        <v>0.16800000000000001</v>
      </c>
      <c r="Q242" s="15">
        <v>4.5999999999999999E-2</v>
      </c>
      <c r="R242" s="15">
        <v>0.55900000000000005</v>
      </c>
      <c r="S242" s="15">
        <v>10.257999999999999</v>
      </c>
      <c r="U242" s="15">
        <v>5.8000000000000003E-2</v>
      </c>
      <c r="V242" s="15">
        <v>1280</v>
      </c>
    </row>
  </sheetData>
  <mergeCells count="1">
    <mergeCell ref="B1:V1"/>
  </mergeCells>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dimension ref="A1:V242"/>
  <sheetViews>
    <sheetView zoomScale="85" zoomScaleNormal="85" workbookViewId="0">
      <selection activeCell="B1" sqref="B1:V1"/>
    </sheetView>
  </sheetViews>
  <sheetFormatPr defaultColWidth="16" defaultRowHeight="15" x14ac:dyDescent="0.25"/>
  <cols>
    <col min="1" max="1" width="22.7109375" style="18" customWidth="1"/>
    <col min="2" max="2" width="19.42578125" style="15" customWidth="1"/>
    <col min="3" max="3" width="17.5703125" style="15" customWidth="1"/>
    <col min="4" max="4" width="16" style="15"/>
    <col min="5" max="5" width="17.5703125" style="15" customWidth="1"/>
    <col min="6" max="6" width="17.28515625" style="15" customWidth="1"/>
    <col min="7" max="7" width="28.140625" style="15" customWidth="1"/>
    <col min="8" max="8" width="27.140625" style="15" customWidth="1"/>
    <col min="9" max="9" width="24.5703125" style="15" customWidth="1"/>
    <col min="10" max="10" width="16" style="15"/>
    <col min="11" max="11" width="24.5703125" style="15" customWidth="1"/>
    <col min="12" max="13" width="16" style="15"/>
    <col min="14" max="14" width="17.7109375" style="15" customWidth="1"/>
    <col min="15" max="15" width="18.85546875" style="15" customWidth="1"/>
    <col min="16" max="16" width="18" style="15" customWidth="1"/>
    <col min="17" max="17" width="16" style="15"/>
    <col min="18" max="18" width="19" style="15" customWidth="1"/>
    <col min="19" max="19" width="16" style="15"/>
    <col min="20" max="20" width="18.7109375" style="15" customWidth="1"/>
    <col min="21" max="21" width="16" style="15"/>
    <col min="22" max="22" width="18.42578125" style="15" customWidth="1"/>
    <col min="23" max="16384" width="16" style="15"/>
  </cols>
  <sheetData>
    <row r="1" spans="1:22" ht="38.25" customHeight="1" x14ac:dyDescent="0.25">
      <c r="A1" s="37" t="str">
        <f>HYPERLINK("#Contents!A1","Return to table of contents")</f>
        <v>Return to table of contents</v>
      </c>
      <c r="B1" s="47" t="s">
        <v>381</v>
      </c>
      <c r="C1" s="47"/>
      <c r="D1" s="47"/>
      <c r="E1" s="47"/>
      <c r="F1" s="47"/>
      <c r="G1" s="47"/>
      <c r="H1" s="47"/>
      <c r="I1" s="47"/>
      <c r="J1" s="47"/>
      <c r="K1" s="47"/>
      <c r="L1" s="47"/>
      <c r="M1" s="47"/>
      <c r="N1" s="47"/>
      <c r="O1" s="47"/>
      <c r="P1" s="47"/>
      <c r="Q1" s="47"/>
      <c r="R1" s="47"/>
      <c r="S1" s="47"/>
      <c r="T1" s="47"/>
      <c r="U1" s="47"/>
      <c r="V1" s="48"/>
    </row>
    <row r="2" spans="1:22" ht="30" x14ac:dyDescent="0.25">
      <c r="A2" s="19"/>
      <c r="B2" s="5" t="s">
        <v>120</v>
      </c>
      <c r="C2" s="5" t="s">
        <v>123</v>
      </c>
      <c r="D2" s="5" t="s">
        <v>126</v>
      </c>
      <c r="E2" s="5" t="s">
        <v>127</v>
      </c>
      <c r="F2" s="5" t="s">
        <v>128</v>
      </c>
      <c r="G2" s="5" t="s">
        <v>131</v>
      </c>
      <c r="H2" s="5" t="s">
        <v>134</v>
      </c>
      <c r="I2" s="5" t="s">
        <v>137</v>
      </c>
      <c r="J2" s="5" t="s">
        <v>140</v>
      </c>
      <c r="K2" s="5" t="s">
        <v>142</v>
      </c>
      <c r="L2" s="5" t="s">
        <v>145</v>
      </c>
      <c r="M2" s="5" t="s">
        <v>147</v>
      </c>
      <c r="N2" s="5" t="s">
        <v>149</v>
      </c>
      <c r="O2" s="5" t="s">
        <v>150</v>
      </c>
      <c r="P2" s="5" t="s">
        <v>151</v>
      </c>
      <c r="Q2" s="5" t="s">
        <v>152</v>
      </c>
      <c r="R2" s="5" t="s">
        <v>153</v>
      </c>
      <c r="S2" s="5" t="s">
        <v>154</v>
      </c>
      <c r="T2" s="5" t="s">
        <v>155</v>
      </c>
      <c r="U2" s="5" t="s">
        <v>156</v>
      </c>
      <c r="V2" s="5" t="s">
        <v>158</v>
      </c>
    </row>
    <row r="3" spans="1:22" x14ac:dyDescent="0.25">
      <c r="A3" s="19"/>
      <c r="B3" s="15" t="s">
        <v>122</v>
      </c>
      <c r="C3" s="15" t="s">
        <v>207</v>
      </c>
      <c r="D3" s="15" t="s">
        <v>208</v>
      </c>
      <c r="E3" s="15">
        <v>2022</v>
      </c>
      <c r="F3" s="15" t="s">
        <v>162</v>
      </c>
      <c r="G3" s="15" t="s">
        <v>133</v>
      </c>
      <c r="H3" s="15" t="s">
        <v>136</v>
      </c>
      <c r="I3" s="15" t="s">
        <v>139</v>
      </c>
      <c r="J3" s="15" t="s">
        <v>141</v>
      </c>
      <c r="K3" s="15" t="s">
        <v>271</v>
      </c>
      <c r="L3" s="15">
        <v>1</v>
      </c>
      <c r="M3" s="15">
        <v>0.23799999999999999</v>
      </c>
      <c r="N3" s="15">
        <v>0.23699999999999999</v>
      </c>
      <c r="O3" s="15">
        <v>7.0000000000000001E-3</v>
      </c>
      <c r="P3" s="15">
        <v>0.182</v>
      </c>
      <c r="Q3" s="15">
        <v>0.111</v>
      </c>
      <c r="R3" s="15">
        <v>0.29499999999999998</v>
      </c>
      <c r="S3" s="15">
        <v>9.6959999999999997</v>
      </c>
      <c r="U3" s="15">
        <v>0</v>
      </c>
      <c r="V3" s="15">
        <v>1320</v>
      </c>
    </row>
    <row r="4" spans="1:22" x14ac:dyDescent="0.25">
      <c r="B4" s="15" t="s">
        <v>122</v>
      </c>
      <c r="C4" s="15" t="s">
        <v>207</v>
      </c>
      <c r="D4" s="15" t="s">
        <v>208</v>
      </c>
      <c r="E4" s="15">
        <v>2022</v>
      </c>
      <c r="F4" s="15" t="s">
        <v>162</v>
      </c>
      <c r="G4" s="15" t="s">
        <v>133</v>
      </c>
      <c r="H4" s="15" t="s">
        <v>136</v>
      </c>
      <c r="I4" s="15" t="s">
        <v>139</v>
      </c>
      <c r="J4" s="15" t="s">
        <v>141</v>
      </c>
      <c r="K4" s="15" t="s">
        <v>271</v>
      </c>
      <c r="L4" s="15">
        <v>2</v>
      </c>
      <c r="M4" s="15">
        <v>0.249</v>
      </c>
      <c r="N4" s="15">
        <v>0.24199999999999999</v>
      </c>
      <c r="O4" s="15">
        <v>6.0000000000000001E-3</v>
      </c>
      <c r="P4" s="15">
        <v>0.18099999999999999</v>
      </c>
      <c r="Q4" s="15">
        <v>0.11700000000000001</v>
      </c>
      <c r="R4" s="15">
        <v>0.3</v>
      </c>
      <c r="S4" s="15">
        <v>9.8989999999999991</v>
      </c>
      <c r="U4" s="15">
        <v>0</v>
      </c>
      <c r="V4" s="15">
        <v>1500</v>
      </c>
    </row>
    <row r="5" spans="1:22" x14ac:dyDescent="0.25">
      <c r="B5" s="15" t="s">
        <v>122</v>
      </c>
      <c r="C5" s="15" t="s">
        <v>207</v>
      </c>
      <c r="D5" s="15" t="s">
        <v>208</v>
      </c>
      <c r="E5" s="15">
        <v>2022</v>
      </c>
      <c r="F5" s="15" t="s">
        <v>162</v>
      </c>
      <c r="G5" s="15" t="s">
        <v>133</v>
      </c>
      <c r="H5" s="15" t="s">
        <v>136</v>
      </c>
      <c r="I5" s="15" t="s">
        <v>139</v>
      </c>
      <c r="J5" s="15" t="s">
        <v>141</v>
      </c>
      <c r="K5" s="15" t="s">
        <v>271</v>
      </c>
      <c r="L5" s="15">
        <v>3</v>
      </c>
      <c r="M5" s="15">
        <v>0.254</v>
      </c>
      <c r="N5" s="15">
        <v>0.22800000000000001</v>
      </c>
      <c r="O5" s="15">
        <v>7.0000000000000001E-3</v>
      </c>
      <c r="P5" s="15">
        <v>0.192</v>
      </c>
      <c r="Q5" s="15">
        <v>0.121</v>
      </c>
      <c r="R5" s="15">
        <v>0.313</v>
      </c>
      <c r="S5" s="15">
        <v>9.8800000000000008</v>
      </c>
      <c r="U5" s="15">
        <v>0</v>
      </c>
      <c r="V5" s="15">
        <v>1180</v>
      </c>
    </row>
    <row r="6" spans="1:22" x14ac:dyDescent="0.25">
      <c r="B6" s="15" t="s">
        <v>122</v>
      </c>
      <c r="C6" s="15" t="s">
        <v>207</v>
      </c>
      <c r="D6" s="15" t="s">
        <v>208</v>
      </c>
      <c r="E6" s="15">
        <v>2022</v>
      </c>
      <c r="F6" s="15" t="s">
        <v>162</v>
      </c>
      <c r="G6" s="15" t="s">
        <v>133</v>
      </c>
      <c r="H6" s="15" t="s">
        <v>136</v>
      </c>
      <c r="I6" s="15" t="s">
        <v>139</v>
      </c>
      <c r="J6" s="15" t="s">
        <v>141</v>
      </c>
      <c r="K6" s="15" t="s">
        <v>271</v>
      </c>
      <c r="L6" s="15">
        <v>4</v>
      </c>
      <c r="M6" s="15">
        <v>0.27</v>
      </c>
      <c r="N6" s="15">
        <v>0.22700000000000001</v>
      </c>
      <c r="O6" s="15">
        <v>6.0000000000000001E-3</v>
      </c>
      <c r="P6" s="15">
        <v>0.21</v>
      </c>
      <c r="Q6" s="15">
        <v>0.13100000000000001</v>
      </c>
      <c r="R6" s="15">
        <v>0.33600000000000002</v>
      </c>
      <c r="S6" s="15">
        <v>9.9039999999999999</v>
      </c>
      <c r="U6" s="15">
        <v>0</v>
      </c>
      <c r="V6" s="15">
        <v>1220</v>
      </c>
    </row>
    <row r="7" spans="1:22" x14ac:dyDescent="0.25">
      <c r="B7" s="15" t="s">
        <v>122</v>
      </c>
      <c r="C7" s="15" t="s">
        <v>207</v>
      </c>
      <c r="D7" s="15" t="s">
        <v>208</v>
      </c>
      <c r="E7" s="15">
        <v>2022</v>
      </c>
      <c r="F7" s="15" t="s">
        <v>162</v>
      </c>
      <c r="G7" s="15" t="s">
        <v>133</v>
      </c>
      <c r="H7" s="15" t="s">
        <v>136</v>
      </c>
      <c r="I7" s="15" t="s">
        <v>139</v>
      </c>
      <c r="J7" s="15" t="s">
        <v>141</v>
      </c>
      <c r="K7" s="15" t="s">
        <v>271</v>
      </c>
      <c r="L7" s="15">
        <v>5</v>
      </c>
      <c r="M7" s="15">
        <v>0.31</v>
      </c>
      <c r="N7" s="15">
        <v>0.35899999999999999</v>
      </c>
      <c r="O7" s="15">
        <v>0.01</v>
      </c>
      <c r="P7" s="15">
        <v>0.22600000000000001</v>
      </c>
      <c r="Q7" s="15">
        <v>0.14499999999999999</v>
      </c>
      <c r="R7" s="15">
        <v>0.373</v>
      </c>
      <c r="S7" s="15">
        <v>9.8930000000000007</v>
      </c>
      <c r="U7" s="15">
        <v>0</v>
      </c>
      <c r="V7" s="15">
        <v>1350</v>
      </c>
    </row>
    <row r="8" spans="1:22" x14ac:dyDescent="0.25">
      <c r="B8" s="15" t="s">
        <v>122</v>
      </c>
      <c r="C8" s="15" t="s">
        <v>207</v>
      </c>
      <c r="D8" s="15" t="s">
        <v>209</v>
      </c>
      <c r="E8" s="15">
        <v>2022</v>
      </c>
      <c r="F8" s="15" t="s">
        <v>162</v>
      </c>
      <c r="G8" s="15" t="s">
        <v>133</v>
      </c>
      <c r="H8" s="15" t="s">
        <v>136</v>
      </c>
      <c r="I8" s="15" t="s">
        <v>139</v>
      </c>
      <c r="J8" s="15" t="s">
        <v>141</v>
      </c>
      <c r="K8" s="15" t="s">
        <v>271</v>
      </c>
      <c r="L8" s="15">
        <v>1</v>
      </c>
      <c r="M8" s="15">
        <v>0.219</v>
      </c>
      <c r="N8" s="15">
        <v>0.247</v>
      </c>
      <c r="O8" s="15">
        <v>7.0000000000000001E-3</v>
      </c>
      <c r="P8" s="15">
        <v>0.16300000000000001</v>
      </c>
      <c r="Q8" s="15">
        <v>9.9000000000000005E-2</v>
      </c>
      <c r="R8" s="15">
        <v>0.26600000000000001</v>
      </c>
      <c r="S8" s="15">
        <v>9.7040000000000006</v>
      </c>
      <c r="U8" s="15">
        <v>0</v>
      </c>
      <c r="V8" s="15">
        <v>1320</v>
      </c>
    </row>
    <row r="9" spans="1:22" x14ac:dyDescent="0.25">
      <c r="B9" s="15" t="s">
        <v>122</v>
      </c>
      <c r="C9" s="15" t="s">
        <v>207</v>
      </c>
      <c r="D9" s="15" t="s">
        <v>209</v>
      </c>
      <c r="E9" s="15">
        <v>2022</v>
      </c>
      <c r="F9" s="15" t="s">
        <v>162</v>
      </c>
      <c r="G9" s="15" t="s">
        <v>133</v>
      </c>
      <c r="H9" s="15" t="s">
        <v>136</v>
      </c>
      <c r="I9" s="15" t="s">
        <v>139</v>
      </c>
      <c r="J9" s="15" t="s">
        <v>141</v>
      </c>
      <c r="K9" s="15" t="s">
        <v>271</v>
      </c>
      <c r="L9" s="15">
        <v>2</v>
      </c>
      <c r="M9" s="15">
        <v>0.22500000000000001</v>
      </c>
      <c r="N9" s="15">
        <v>0.247</v>
      </c>
      <c r="O9" s="15">
        <v>6.0000000000000001E-3</v>
      </c>
      <c r="P9" s="15">
        <v>0.161</v>
      </c>
      <c r="Q9" s="15">
        <v>0.105</v>
      </c>
      <c r="R9" s="15">
        <v>0.26200000000000001</v>
      </c>
      <c r="S9" s="15">
        <v>9.9060000000000006</v>
      </c>
      <c r="U9" s="15">
        <v>0</v>
      </c>
      <c r="V9" s="15">
        <v>1500</v>
      </c>
    </row>
    <row r="10" spans="1:22" x14ac:dyDescent="0.25">
      <c r="B10" s="15" t="s">
        <v>122</v>
      </c>
      <c r="C10" s="15" t="s">
        <v>207</v>
      </c>
      <c r="D10" s="15" t="s">
        <v>209</v>
      </c>
      <c r="E10" s="15">
        <v>2022</v>
      </c>
      <c r="F10" s="15" t="s">
        <v>162</v>
      </c>
      <c r="G10" s="15" t="s">
        <v>133</v>
      </c>
      <c r="H10" s="15" t="s">
        <v>136</v>
      </c>
      <c r="I10" s="15" t="s">
        <v>139</v>
      </c>
      <c r="J10" s="15" t="s">
        <v>141</v>
      </c>
      <c r="K10" s="15" t="s">
        <v>271</v>
      </c>
      <c r="L10" s="15">
        <v>3</v>
      </c>
      <c r="M10" s="15">
        <v>0.23</v>
      </c>
      <c r="N10" s="15">
        <v>0.219</v>
      </c>
      <c r="O10" s="15">
        <v>6.0000000000000001E-3</v>
      </c>
      <c r="P10" s="15">
        <v>0.16700000000000001</v>
      </c>
      <c r="Q10" s="15">
        <v>0.108</v>
      </c>
      <c r="R10" s="15">
        <v>0.27800000000000002</v>
      </c>
      <c r="S10" s="15">
        <v>9.8879999999999999</v>
      </c>
      <c r="U10" s="15">
        <v>0</v>
      </c>
      <c r="V10" s="15">
        <v>1180</v>
      </c>
    </row>
    <row r="11" spans="1:22" x14ac:dyDescent="0.25">
      <c r="B11" s="15" t="s">
        <v>122</v>
      </c>
      <c r="C11" s="15" t="s">
        <v>207</v>
      </c>
      <c r="D11" s="15" t="s">
        <v>209</v>
      </c>
      <c r="E11" s="15">
        <v>2022</v>
      </c>
      <c r="F11" s="15" t="s">
        <v>162</v>
      </c>
      <c r="G11" s="15" t="s">
        <v>133</v>
      </c>
      <c r="H11" s="15" t="s">
        <v>136</v>
      </c>
      <c r="I11" s="15" t="s">
        <v>139</v>
      </c>
      <c r="J11" s="15" t="s">
        <v>141</v>
      </c>
      <c r="K11" s="15" t="s">
        <v>271</v>
      </c>
      <c r="L11" s="15">
        <v>4</v>
      </c>
      <c r="M11" s="15">
        <v>0.24399999999999999</v>
      </c>
      <c r="N11" s="15">
        <v>0.214</v>
      </c>
      <c r="O11" s="15">
        <v>6.0000000000000001E-3</v>
      </c>
      <c r="P11" s="15">
        <v>0.185</v>
      </c>
      <c r="Q11" s="15">
        <v>0.11799999999999999</v>
      </c>
      <c r="R11" s="15">
        <v>0.29099999999999998</v>
      </c>
      <c r="S11" s="15">
        <v>9.9109999999999996</v>
      </c>
      <c r="U11" s="15">
        <v>0</v>
      </c>
      <c r="V11" s="15">
        <v>1220</v>
      </c>
    </row>
    <row r="12" spans="1:22" x14ac:dyDescent="0.25">
      <c r="B12" s="15" t="s">
        <v>122</v>
      </c>
      <c r="C12" s="15" t="s">
        <v>207</v>
      </c>
      <c r="D12" s="15" t="s">
        <v>209</v>
      </c>
      <c r="E12" s="15">
        <v>2022</v>
      </c>
      <c r="F12" s="15" t="s">
        <v>162</v>
      </c>
      <c r="G12" s="15" t="s">
        <v>133</v>
      </c>
      <c r="H12" s="15" t="s">
        <v>136</v>
      </c>
      <c r="I12" s="15" t="s">
        <v>139</v>
      </c>
      <c r="J12" s="15" t="s">
        <v>141</v>
      </c>
      <c r="K12" s="15" t="s">
        <v>271</v>
      </c>
      <c r="L12" s="15">
        <v>5</v>
      </c>
      <c r="M12" s="15">
        <v>0.28299999999999997</v>
      </c>
      <c r="N12" s="15">
        <v>0.34499999999999997</v>
      </c>
      <c r="O12" s="15">
        <v>8.9999999999999993E-3</v>
      </c>
      <c r="P12" s="15">
        <v>0.20300000000000001</v>
      </c>
      <c r="Q12" s="15">
        <v>0.127</v>
      </c>
      <c r="R12" s="15">
        <v>0.33300000000000002</v>
      </c>
      <c r="S12" s="15">
        <v>9.9009999999999998</v>
      </c>
      <c r="U12" s="15">
        <v>0</v>
      </c>
      <c r="V12" s="15">
        <v>1350</v>
      </c>
    </row>
    <row r="13" spans="1:22" x14ac:dyDescent="0.25">
      <c r="B13" s="15" t="s">
        <v>122</v>
      </c>
      <c r="C13" s="15" t="s">
        <v>207</v>
      </c>
      <c r="D13" s="15" t="s">
        <v>210</v>
      </c>
      <c r="E13" s="15">
        <v>2022</v>
      </c>
      <c r="F13" s="15" t="s">
        <v>162</v>
      </c>
      <c r="G13" s="15" t="s">
        <v>133</v>
      </c>
      <c r="H13" s="15" t="s">
        <v>136</v>
      </c>
      <c r="I13" s="15" t="s">
        <v>139</v>
      </c>
      <c r="J13" s="15" t="s">
        <v>141</v>
      </c>
      <c r="K13" s="15" t="s">
        <v>271</v>
      </c>
      <c r="L13" s="15">
        <v>1</v>
      </c>
      <c r="M13" s="15">
        <v>0.20399999999999999</v>
      </c>
      <c r="N13" s="15">
        <v>0.24199999999999999</v>
      </c>
      <c r="O13" s="15">
        <v>7.0000000000000001E-3</v>
      </c>
      <c r="P13" s="15">
        <v>0.14599999999999999</v>
      </c>
      <c r="Q13" s="15">
        <v>9.0999999999999998E-2</v>
      </c>
      <c r="R13" s="15">
        <v>0.24299999999999999</v>
      </c>
      <c r="S13" s="15">
        <v>9.4440000000000008</v>
      </c>
      <c r="U13" s="15">
        <v>0</v>
      </c>
      <c r="V13" s="15">
        <v>1320</v>
      </c>
    </row>
    <row r="14" spans="1:22" x14ac:dyDescent="0.25">
      <c r="B14" s="15" t="s">
        <v>122</v>
      </c>
      <c r="C14" s="15" t="s">
        <v>207</v>
      </c>
      <c r="D14" s="15" t="s">
        <v>210</v>
      </c>
      <c r="E14" s="15">
        <v>2022</v>
      </c>
      <c r="F14" s="15" t="s">
        <v>162</v>
      </c>
      <c r="G14" s="15" t="s">
        <v>133</v>
      </c>
      <c r="H14" s="15" t="s">
        <v>136</v>
      </c>
      <c r="I14" s="15" t="s">
        <v>139</v>
      </c>
      <c r="J14" s="15" t="s">
        <v>141</v>
      </c>
      <c r="K14" s="15" t="s">
        <v>271</v>
      </c>
      <c r="L14" s="15">
        <v>2</v>
      </c>
      <c r="M14" s="15">
        <v>0.224</v>
      </c>
      <c r="N14" s="15">
        <v>0.32500000000000001</v>
      </c>
      <c r="O14" s="15">
        <v>8.0000000000000002E-3</v>
      </c>
      <c r="P14" s="15">
        <v>0.14499999999999999</v>
      </c>
      <c r="Q14" s="15">
        <v>9.5000000000000001E-2</v>
      </c>
      <c r="R14" s="15">
        <v>0.24199999999999999</v>
      </c>
      <c r="S14" s="15">
        <v>9.6359999999999992</v>
      </c>
      <c r="U14" s="15">
        <v>0</v>
      </c>
      <c r="V14" s="15">
        <v>1500</v>
      </c>
    </row>
    <row r="15" spans="1:22" x14ac:dyDescent="0.25">
      <c r="B15" s="15" t="s">
        <v>122</v>
      </c>
      <c r="C15" s="15" t="s">
        <v>207</v>
      </c>
      <c r="D15" s="15" t="s">
        <v>210</v>
      </c>
      <c r="E15" s="15">
        <v>2022</v>
      </c>
      <c r="F15" s="15" t="s">
        <v>162</v>
      </c>
      <c r="G15" s="15" t="s">
        <v>133</v>
      </c>
      <c r="H15" s="15" t="s">
        <v>136</v>
      </c>
      <c r="I15" s="15" t="s">
        <v>139</v>
      </c>
      <c r="J15" s="15" t="s">
        <v>141</v>
      </c>
      <c r="K15" s="15" t="s">
        <v>271</v>
      </c>
      <c r="L15" s="15">
        <v>3</v>
      </c>
      <c r="M15" s="15">
        <v>0.224</v>
      </c>
      <c r="N15" s="15">
        <v>0.246</v>
      </c>
      <c r="O15" s="15">
        <v>7.0000000000000001E-3</v>
      </c>
      <c r="P15" s="15">
        <v>0.155</v>
      </c>
      <c r="Q15" s="15">
        <v>0.1</v>
      </c>
      <c r="R15" s="15">
        <v>0.251</v>
      </c>
      <c r="S15" s="15">
        <v>9.6189999999999998</v>
      </c>
      <c r="U15" s="15">
        <v>0</v>
      </c>
      <c r="V15" s="15">
        <v>1180</v>
      </c>
    </row>
    <row r="16" spans="1:22" x14ac:dyDescent="0.25">
      <c r="B16" s="15" t="s">
        <v>122</v>
      </c>
      <c r="C16" s="15" t="s">
        <v>207</v>
      </c>
      <c r="D16" s="15" t="s">
        <v>210</v>
      </c>
      <c r="E16" s="15">
        <v>2022</v>
      </c>
      <c r="F16" s="15" t="s">
        <v>162</v>
      </c>
      <c r="G16" s="15" t="s">
        <v>133</v>
      </c>
      <c r="H16" s="15" t="s">
        <v>136</v>
      </c>
      <c r="I16" s="15" t="s">
        <v>139</v>
      </c>
      <c r="J16" s="15" t="s">
        <v>141</v>
      </c>
      <c r="K16" s="15" t="s">
        <v>271</v>
      </c>
      <c r="L16" s="15">
        <v>4</v>
      </c>
      <c r="M16" s="15">
        <v>0.23899999999999999</v>
      </c>
      <c r="N16" s="15">
        <v>0.28399999999999997</v>
      </c>
      <c r="O16" s="15">
        <v>8.0000000000000002E-3</v>
      </c>
      <c r="P16" s="15">
        <v>0.16800000000000001</v>
      </c>
      <c r="Q16" s="15">
        <v>0.108</v>
      </c>
      <c r="R16" s="15">
        <v>0.26600000000000001</v>
      </c>
      <c r="S16" s="15">
        <v>9.6449999999999996</v>
      </c>
      <c r="U16" s="15">
        <v>0</v>
      </c>
      <c r="V16" s="15">
        <v>1220</v>
      </c>
    </row>
    <row r="17" spans="2:22" x14ac:dyDescent="0.25">
      <c r="B17" s="15" t="s">
        <v>122</v>
      </c>
      <c r="C17" s="15" t="s">
        <v>207</v>
      </c>
      <c r="D17" s="15" t="s">
        <v>210</v>
      </c>
      <c r="E17" s="15">
        <v>2022</v>
      </c>
      <c r="F17" s="15" t="s">
        <v>162</v>
      </c>
      <c r="G17" s="15" t="s">
        <v>133</v>
      </c>
      <c r="H17" s="15" t="s">
        <v>136</v>
      </c>
      <c r="I17" s="15" t="s">
        <v>139</v>
      </c>
      <c r="J17" s="15" t="s">
        <v>141</v>
      </c>
      <c r="K17" s="15" t="s">
        <v>271</v>
      </c>
      <c r="L17" s="15">
        <v>5</v>
      </c>
      <c r="M17" s="15">
        <v>0.312</v>
      </c>
      <c r="N17" s="15">
        <v>0.52200000000000002</v>
      </c>
      <c r="O17" s="15">
        <v>1.4E-2</v>
      </c>
      <c r="P17" s="15">
        <v>0.189</v>
      </c>
      <c r="Q17" s="15">
        <v>0.11799999999999999</v>
      </c>
      <c r="R17" s="15">
        <v>0.31</v>
      </c>
      <c r="S17" s="15">
        <v>9.6229999999999993</v>
      </c>
      <c r="U17" s="15">
        <v>0</v>
      </c>
      <c r="V17" s="15">
        <v>1350</v>
      </c>
    </row>
    <row r="18" spans="2:22" x14ac:dyDescent="0.25">
      <c r="B18" s="15" t="s">
        <v>122</v>
      </c>
      <c r="C18" s="15" t="s">
        <v>207</v>
      </c>
      <c r="D18" s="15" t="s">
        <v>211</v>
      </c>
      <c r="E18" s="15">
        <v>2022</v>
      </c>
      <c r="F18" s="15" t="s">
        <v>162</v>
      </c>
      <c r="G18" s="15" t="s">
        <v>133</v>
      </c>
      <c r="H18" s="15" t="s">
        <v>136</v>
      </c>
      <c r="I18" s="15" t="s">
        <v>139</v>
      </c>
      <c r="J18" s="15" t="s">
        <v>141</v>
      </c>
      <c r="K18" s="15" t="s">
        <v>271</v>
      </c>
      <c r="L18" s="15">
        <v>1</v>
      </c>
      <c r="M18" s="15">
        <v>0.191</v>
      </c>
      <c r="N18" s="15">
        <v>0.23499999999999999</v>
      </c>
      <c r="O18" s="15">
        <v>6.0000000000000001E-3</v>
      </c>
      <c r="P18" s="15">
        <v>0.13500000000000001</v>
      </c>
      <c r="Q18" s="15">
        <v>8.5000000000000006E-2</v>
      </c>
      <c r="R18" s="15">
        <v>0.22500000000000001</v>
      </c>
      <c r="S18" s="15">
        <v>9.4459999999999997</v>
      </c>
      <c r="U18" s="15">
        <v>0</v>
      </c>
      <c r="V18" s="15">
        <v>1320</v>
      </c>
    </row>
    <row r="19" spans="2:22" x14ac:dyDescent="0.25">
      <c r="B19" s="15" t="s">
        <v>122</v>
      </c>
      <c r="C19" s="15" t="s">
        <v>207</v>
      </c>
      <c r="D19" s="15" t="s">
        <v>211</v>
      </c>
      <c r="E19" s="15">
        <v>2022</v>
      </c>
      <c r="F19" s="15" t="s">
        <v>162</v>
      </c>
      <c r="G19" s="15" t="s">
        <v>133</v>
      </c>
      <c r="H19" s="15" t="s">
        <v>136</v>
      </c>
      <c r="I19" s="15" t="s">
        <v>139</v>
      </c>
      <c r="J19" s="15" t="s">
        <v>141</v>
      </c>
      <c r="K19" s="15" t="s">
        <v>271</v>
      </c>
      <c r="L19" s="15">
        <v>2</v>
      </c>
      <c r="M19" s="15">
        <v>0.21099999999999999</v>
      </c>
      <c r="N19" s="15">
        <v>0.31900000000000001</v>
      </c>
      <c r="O19" s="15">
        <v>8.0000000000000002E-3</v>
      </c>
      <c r="P19" s="15">
        <v>0.13600000000000001</v>
      </c>
      <c r="Q19" s="15">
        <v>0.09</v>
      </c>
      <c r="R19" s="15">
        <v>0.224</v>
      </c>
      <c r="S19" s="15">
        <v>9.6349999999999998</v>
      </c>
      <c r="U19" s="15">
        <v>0</v>
      </c>
      <c r="V19" s="15">
        <v>1500</v>
      </c>
    </row>
    <row r="20" spans="2:22" x14ac:dyDescent="0.25">
      <c r="B20" s="15" t="s">
        <v>122</v>
      </c>
      <c r="C20" s="15" t="s">
        <v>207</v>
      </c>
      <c r="D20" s="15" t="s">
        <v>211</v>
      </c>
      <c r="E20" s="15">
        <v>2022</v>
      </c>
      <c r="F20" s="15" t="s">
        <v>162</v>
      </c>
      <c r="G20" s="15" t="s">
        <v>133</v>
      </c>
      <c r="H20" s="15" t="s">
        <v>136</v>
      </c>
      <c r="I20" s="15" t="s">
        <v>139</v>
      </c>
      <c r="J20" s="15" t="s">
        <v>141</v>
      </c>
      <c r="K20" s="15" t="s">
        <v>271</v>
      </c>
      <c r="L20" s="15">
        <v>3</v>
      </c>
      <c r="M20" s="15">
        <v>0.21199999999999999</v>
      </c>
      <c r="N20" s="15">
        <v>0.252</v>
      </c>
      <c r="O20" s="15">
        <v>7.0000000000000001E-3</v>
      </c>
      <c r="P20" s="15">
        <v>0.14499999999999999</v>
      </c>
      <c r="Q20" s="15">
        <v>9.5000000000000001E-2</v>
      </c>
      <c r="R20" s="15">
        <v>0.23300000000000001</v>
      </c>
      <c r="S20" s="15">
        <v>9.6189999999999998</v>
      </c>
      <c r="U20" s="15">
        <v>0</v>
      </c>
      <c r="V20" s="15">
        <v>1180</v>
      </c>
    </row>
    <row r="21" spans="2:22" x14ac:dyDescent="0.25">
      <c r="B21" s="15" t="s">
        <v>122</v>
      </c>
      <c r="C21" s="15" t="s">
        <v>207</v>
      </c>
      <c r="D21" s="15" t="s">
        <v>211</v>
      </c>
      <c r="E21" s="15">
        <v>2022</v>
      </c>
      <c r="F21" s="15" t="s">
        <v>162</v>
      </c>
      <c r="G21" s="15" t="s">
        <v>133</v>
      </c>
      <c r="H21" s="15" t="s">
        <v>136</v>
      </c>
      <c r="I21" s="15" t="s">
        <v>139</v>
      </c>
      <c r="J21" s="15" t="s">
        <v>141</v>
      </c>
      <c r="K21" s="15" t="s">
        <v>271</v>
      </c>
      <c r="L21" s="15">
        <v>4</v>
      </c>
      <c r="M21" s="15">
        <v>0.22500000000000001</v>
      </c>
      <c r="N21" s="15">
        <v>0.28799999999999998</v>
      </c>
      <c r="O21" s="15">
        <v>8.0000000000000002E-3</v>
      </c>
      <c r="P21" s="15">
        <v>0.156</v>
      </c>
      <c r="Q21" s="15">
        <v>0.10299999999999999</v>
      </c>
      <c r="R21" s="15">
        <v>0.23899999999999999</v>
      </c>
      <c r="S21" s="15">
        <v>9.6460000000000008</v>
      </c>
      <c r="U21" s="15">
        <v>0</v>
      </c>
      <c r="V21" s="15">
        <v>1220</v>
      </c>
    </row>
    <row r="22" spans="2:22" x14ac:dyDescent="0.25">
      <c r="B22" s="15" t="s">
        <v>122</v>
      </c>
      <c r="C22" s="15" t="s">
        <v>207</v>
      </c>
      <c r="D22" s="15" t="s">
        <v>211</v>
      </c>
      <c r="E22" s="15">
        <v>2022</v>
      </c>
      <c r="F22" s="15" t="s">
        <v>162</v>
      </c>
      <c r="G22" s="15" t="s">
        <v>133</v>
      </c>
      <c r="H22" s="15" t="s">
        <v>136</v>
      </c>
      <c r="I22" s="15" t="s">
        <v>139</v>
      </c>
      <c r="J22" s="15" t="s">
        <v>141</v>
      </c>
      <c r="K22" s="15" t="s">
        <v>271</v>
      </c>
      <c r="L22" s="15">
        <v>5</v>
      </c>
      <c r="M22" s="15">
        <v>0.29699999999999999</v>
      </c>
      <c r="N22" s="15">
        <v>0.51700000000000002</v>
      </c>
      <c r="O22" s="15">
        <v>1.4E-2</v>
      </c>
      <c r="P22" s="15">
        <v>0.17699999999999999</v>
      </c>
      <c r="Q22" s="15">
        <v>0.113</v>
      </c>
      <c r="R22" s="15">
        <v>0.28299999999999997</v>
      </c>
      <c r="S22" s="15">
        <v>9.6210000000000004</v>
      </c>
      <c r="U22" s="15">
        <v>0</v>
      </c>
      <c r="V22" s="15">
        <v>1350</v>
      </c>
    </row>
    <row r="23" spans="2:22" x14ac:dyDescent="0.25">
      <c r="B23" s="15" t="s">
        <v>122</v>
      </c>
      <c r="C23" s="15" t="s">
        <v>207</v>
      </c>
      <c r="D23" s="15" t="s">
        <v>212</v>
      </c>
      <c r="E23" s="15">
        <v>2022</v>
      </c>
      <c r="F23" s="15" t="s">
        <v>162</v>
      </c>
      <c r="G23" s="15" t="s">
        <v>133</v>
      </c>
      <c r="H23" s="15" t="s">
        <v>136</v>
      </c>
      <c r="I23" s="15" t="s">
        <v>139</v>
      </c>
      <c r="J23" s="15" t="s">
        <v>141</v>
      </c>
      <c r="K23" s="15" t="s">
        <v>271</v>
      </c>
      <c r="L23" s="15">
        <v>1</v>
      </c>
      <c r="M23" s="15">
        <v>0.18</v>
      </c>
      <c r="N23" s="15">
        <v>0.224</v>
      </c>
      <c r="O23" s="15">
        <v>6.0000000000000001E-3</v>
      </c>
      <c r="P23" s="15">
        <v>0.128</v>
      </c>
      <c r="Q23" s="15">
        <v>8.2000000000000003E-2</v>
      </c>
      <c r="R23" s="15">
        <v>0.21099999999999999</v>
      </c>
      <c r="S23" s="15">
        <v>9.1989999999999998</v>
      </c>
      <c r="U23" s="15">
        <v>0</v>
      </c>
      <c r="V23" s="15">
        <v>1320</v>
      </c>
    </row>
    <row r="24" spans="2:22" x14ac:dyDescent="0.25">
      <c r="B24" s="15" t="s">
        <v>122</v>
      </c>
      <c r="C24" s="15" t="s">
        <v>207</v>
      </c>
      <c r="D24" s="15" t="s">
        <v>212</v>
      </c>
      <c r="E24" s="15">
        <v>2022</v>
      </c>
      <c r="F24" s="15" t="s">
        <v>162</v>
      </c>
      <c r="G24" s="15" t="s">
        <v>133</v>
      </c>
      <c r="H24" s="15" t="s">
        <v>136</v>
      </c>
      <c r="I24" s="15" t="s">
        <v>139</v>
      </c>
      <c r="J24" s="15" t="s">
        <v>141</v>
      </c>
      <c r="K24" s="15" t="s">
        <v>271</v>
      </c>
      <c r="L24" s="15">
        <v>2</v>
      </c>
      <c r="M24" s="15">
        <v>0.2</v>
      </c>
      <c r="N24" s="15">
        <v>0.30299999999999999</v>
      </c>
      <c r="O24" s="15">
        <v>8.0000000000000002E-3</v>
      </c>
      <c r="P24" s="15">
        <v>0.13</v>
      </c>
      <c r="Q24" s="15">
        <v>8.5000000000000006E-2</v>
      </c>
      <c r="R24" s="15">
        <v>0.20899999999999999</v>
      </c>
      <c r="S24" s="15">
        <v>9.3759999999999994</v>
      </c>
      <c r="U24" s="15">
        <v>0</v>
      </c>
      <c r="V24" s="15">
        <v>1500</v>
      </c>
    </row>
    <row r="25" spans="2:22" x14ac:dyDescent="0.25">
      <c r="B25" s="15" t="s">
        <v>122</v>
      </c>
      <c r="C25" s="15" t="s">
        <v>207</v>
      </c>
      <c r="D25" s="15" t="s">
        <v>212</v>
      </c>
      <c r="E25" s="15">
        <v>2022</v>
      </c>
      <c r="F25" s="15" t="s">
        <v>162</v>
      </c>
      <c r="G25" s="15" t="s">
        <v>133</v>
      </c>
      <c r="H25" s="15" t="s">
        <v>136</v>
      </c>
      <c r="I25" s="15" t="s">
        <v>139</v>
      </c>
      <c r="J25" s="15" t="s">
        <v>141</v>
      </c>
      <c r="K25" s="15" t="s">
        <v>271</v>
      </c>
      <c r="L25" s="15">
        <v>3</v>
      </c>
      <c r="M25" s="15">
        <v>0.20399999999999999</v>
      </c>
      <c r="N25" s="15">
        <v>0.253</v>
      </c>
      <c r="O25" s="15">
        <v>7.0000000000000001E-3</v>
      </c>
      <c r="P25" s="15">
        <v>0.13900000000000001</v>
      </c>
      <c r="Q25" s="15">
        <v>9.1999999999999998E-2</v>
      </c>
      <c r="R25" s="15">
        <v>0.22</v>
      </c>
      <c r="S25" s="15">
        <v>9.3629999999999995</v>
      </c>
      <c r="U25" s="15">
        <v>0</v>
      </c>
      <c r="V25" s="15">
        <v>1180</v>
      </c>
    </row>
    <row r="26" spans="2:22" x14ac:dyDescent="0.25">
      <c r="B26" s="15" t="s">
        <v>122</v>
      </c>
      <c r="C26" s="15" t="s">
        <v>207</v>
      </c>
      <c r="D26" s="15" t="s">
        <v>212</v>
      </c>
      <c r="E26" s="15">
        <v>2022</v>
      </c>
      <c r="F26" s="15" t="s">
        <v>162</v>
      </c>
      <c r="G26" s="15" t="s">
        <v>133</v>
      </c>
      <c r="H26" s="15" t="s">
        <v>136</v>
      </c>
      <c r="I26" s="15" t="s">
        <v>139</v>
      </c>
      <c r="J26" s="15" t="s">
        <v>141</v>
      </c>
      <c r="K26" s="15" t="s">
        <v>271</v>
      </c>
      <c r="L26" s="15">
        <v>4</v>
      </c>
      <c r="M26" s="15">
        <v>0.215</v>
      </c>
      <c r="N26" s="15">
        <v>0.28299999999999997</v>
      </c>
      <c r="O26" s="15">
        <v>8.0000000000000002E-3</v>
      </c>
      <c r="P26" s="15">
        <v>0.14799999999999999</v>
      </c>
      <c r="Q26" s="15">
        <v>9.8000000000000004E-2</v>
      </c>
      <c r="R26" s="15">
        <v>0.224</v>
      </c>
      <c r="S26" s="15">
        <v>9.3919999999999995</v>
      </c>
      <c r="U26" s="15">
        <v>0</v>
      </c>
      <c r="V26" s="15">
        <v>1220</v>
      </c>
    </row>
    <row r="27" spans="2:22" x14ac:dyDescent="0.25">
      <c r="B27" s="15" t="s">
        <v>122</v>
      </c>
      <c r="C27" s="15" t="s">
        <v>207</v>
      </c>
      <c r="D27" s="15" t="s">
        <v>212</v>
      </c>
      <c r="E27" s="15">
        <v>2022</v>
      </c>
      <c r="F27" s="15" t="s">
        <v>162</v>
      </c>
      <c r="G27" s="15" t="s">
        <v>133</v>
      </c>
      <c r="H27" s="15" t="s">
        <v>136</v>
      </c>
      <c r="I27" s="15" t="s">
        <v>139</v>
      </c>
      <c r="J27" s="15" t="s">
        <v>141</v>
      </c>
      <c r="K27" s="15" t="s">
        <v>271</v>
      </c>
      <c r="L27" s="15">
        <v>5</v>
      </c>
      <c r="M27" s="15">
        <v>0.28100000000000003</v>
      </c>
      <c r="N27" s="15">
        <v>0.48599999999999999</v>
      </c>
      <c r="O27" s="15">
        <v>1.2999999999999999E-2</v>
      </c>
      <c r="P27" s="15">
        <v>0.16700000000000001</v>
      </c>
      <c r="Q27" s="15">
        <v>0.109</v>
      </c>
      <c r="R27" s="15">
        <v>0.26600000000000001</v>
      </c>
      <c r="S27" s="15">
        <v>9.3539999999999992</v>
      </c>
      <c r="U27" s="15">
        <v>0</v>
      </c>
      <c r="V27" s="15">
        <v>1350</v>
      </c>
    </row>
    <row r="28" spans="2:22" x14ac:dyDescent="0.25">
      <c r="B28" s="15" t="s">
        <v>122</v>
      </c>
      <c r="C28" s="15" t="s">
        <v>207</v>
      </c>
      <c r="D28" s="15" t="s">
        <v>213</v>
      </c>
      <c r="E28" s="15">
        <v>2022</v>
      </c>
      <c r="F28" s="15" t="s">
        <v>162</v>
      </c>
      <c r="G28" s="15" t="s">
        <v>133</v>
      </c>
      <c r="H28" s="15" t="s">
        <v>136</v>
      </c>
      <c r="I28" s="15" t="s">
        <v>139</v>
      </c>
      <c r="J28" s="15" t="s">
        <v>141</v>
      </c>
      <c r="K28" s="15" t="s">
        <v>271</v>
      </c>
      <c r="L28" s="15">
        <v>1</v>
      </c>
      <c r="M28" s="15">
        <v>0.17100000000000001</v>
      </c>
      <c r="N28" s="15">
        <v>0.21099999999999999</v>
      </c>
      <c r="O28" s="15">
        <v>6.0000000000000001E-3</v>
      </c>
      <c r="P28" s="15">
        <v>0.123</v>
      </c>
      <c r="Q28" s="15">
        <v>0.08</v>
      </c>
      <c r="R28" s="15">
        <v>0.2</v>
      </c>
      <c r="S28" s="15">
        <v>9.1989999999999998</v>
      </c>
      <c r="U28" s="15">
        <v>0</v>
      </c>
      <c r="V28" s="15">
        <v>1320</v>
      </c>
    </row>
    <row r="29" spans="2:22" x14ac:dyDescent="0.25">
      <c r="B29" s="15" t="s">
        <v>122</v>
      </c>
      <c r="C29" s="15" t="s">
        <v>207</v>
      </c>
      <c r="D29" s="15" t="s">
        <v>213</v>
      </c>
      <c r="E29" s="15">
        <v>2022</v>
      </c>
      <c r="F29" s="15" t="s">
        <v>162</v>
      </c>
      <c r="G29" s="15" t="s">
        <v>133</v>
      </c>
      <c r="H29" s="15" t="s">
        <v>136</v>
      </c>
      <c r="I29" s="15" t="s">
        <v>139</v>
      </c>
      <c r="J29" s="15" t="s">
        <v>141</v>
      </c>
      <c r="K29" s="15" t="s">
        <v>271</v>
      </c>
      <c r="L29" s="15">
        <v>2</v>
      </c>
      <c r="M29" s="15">
        <v>0.193</v>
      </c>
      <c r="N29" s="15">
        <v>0.28299999999999997</v>
      </c>
      <c r="O29" s="15">
        <v>7.0000000000000001E-3</v>
      </c>
      <c r="P29" s="15">
        <v>0.124</v>
      </c>
      <c r="Q29" s="15">
        <v>8.3000000000000004E-2</v>
      </c>
      <c r="R29" s="15">
        <v>0.20200000000000001</v>
      </c>
      <c r="S29" s="15">
        <v>9.3759999999999994</v>
      </c>
      <c r="U29" s="15">
        <v>0</v>
      </c>
      <c r="V29" s="15">
        <v>1500</v>
      </c>
    </row>
    <row r="30" spans="2:22" x14ac:dyDescent="0.25">
      <c r="B30" s="15" t="s">
        <v>122</v>
      </c>
      <c r="C30" s="15" t="s">
        <v>207</v>
      </c>
      <c r="D30" s="15" t="s">
        <v>213</v>
      </c>
      <c r="E30" s="15">
        <v>2022</v>
      </c>
      <c r="F30" s="15" t="s">
        <v>162</v>
      </c>
      <c r="G30" s="15" t="s">
        <v>133</v>
      </c>
      <c r="H30" s="15" t="s">
        <v>136</v>
      </c>
      <c r="I30" s="15" t="s">
        <v>139</v>
      </c>
      <c r="J30" s="15" t="s">
        <v>141</v>
      </c>
      <c r="K30" s="15" t="s">
        <v>271</v>
      </c>
      <c r="L30" s="15">
        <v>3</v>
      </c>
      <c r="M30" s="15">
        <v>0.19800000000000001</v>
      </c>
      <c r="N30" s="15">
        <v>0.24399999999999999</v>
      </c>
      <c r="O30" s="15">
        <v>7.0000000000000001E-3</v>
      </c>
      <c r="P30" s="15">
        <v>0.13700000000000001</v>
      </c>
      <c r="Q30" s="15">
        <v>0.09</v>
      </c>
      <c r="R30" s="15">
        <v>0.21199999999999999</v>
      </c>
      <c r="S30" s="15">
        <v>9.3629999999999995</v>
      </c>
      <c r="U30" s="15">
        <v>0</v>
      </c>
      <c r="V30" s="15">
        <v>1180</v>
      </c>
    </row>
    <row r="31" spans="2:22" x14ac:dyDescent="0.25">
      <c r="B31" s="15" t="s">
        <v>122</v>
      </c>
      <c r="C31" s="15" t="s">
        <v>207</v>
      </c>
      <c r="D31" s="15" t="s">
        <v>213</v>
      </c>
      <c r="E31" s="15">
        <v>2022</v>
      </c>
      <c r="F31" s="15" t="s">
        <v>162</v>
      </c>
      <c r="G31" s="15" t="s">
        <v>133</v>
      </c>
      <c r="H31" s="15" t="s">
        <v>136</v>
      </c>
      <c r="I31" s="15" t="s">
        <v>139</v>
      </c>
      <c r="J31" s="15" t="s">
        <v>141</v>
      </c>
      <c r="K31" s="15" t="s">
        <v>271</v>
      </c>
      <c r="L31" s="15">
        <v>4</v>
      </c>
      <c r="M31" s="15">
        <v>0.21</v>
      </c>
      <c r="N31" s="15">
        <v>0.28100000000000003</v>
      </c>
      <c r="O31" s="15">
        <v>8.0000000000000002E-3</v>
      </c>
      <c r="P31" s="15">
        <v>0.14299999999999999</v>
      </c>
      <c r="Q31" s="15">
        <v>9.5000000000000001E-2</v>
      </c>
      <c r="R31" s="15">
        <v>0.215</v>
      </c>
      <c r="S31" s="15">
        <v>9.3919999999999995</v>
      </c>
      <c r="U31" s="15">
        <v>0</v>
      </c>
      <c r="V31" s="15">
        <v>1220</v>
      </c>
    </row>
    <row r="32" spans="2:22" x14ac:dyDescent="0.25">
      <c r="B32" s="15" t="s">
        <v>122</v>
      </c>
      <c r="C32" s="15" t="s">
        <v>207</v>
      </c>
      <c r="D32" s="15" t="s">
        <v>213</v>
      </c>
      <c r="E32" s="15">
        <v>2022</v>
      </c>
      <c r="F32" s="15" t="s">
        <v>162</v>
      </c>
      <c r="G32" s="15" t="s">
        <v>133</v>
      </c>
      <c r="H32" s="15" t="s">
        <v>136</v>
      </c>
      <c r="I32" s="15" t="s">
        <v>139</v>
      </c>
      <c r="J32" s="15" t="s">
        <v>141</v>
      </c>
      <c r="K32" s="15" t="s">
        <v>271</v>
      </c>
      <c r="L32" s="15">
        <v>5</v>
      </c>
      <c r="M32" s="15">
        <v>0.27700000000000002</v>
      </c>
      <c r="N32" s="15">
        <v>0.46500000000000002</v>
      </c>
      <c r="O32" s="15">
        <v>1.2999999999999999E-2</v>
      </c>
      <c r="P32" s="15">
        <v>0.16300000000000001</v>
      </c>
      <c r="Q32" s="15">
        <v>0.106</v>
      </c>
      <c r="R32" s="15">
        <v>0.25700000000000001</v>
      </c>
      <c r="S32" s="15">
        <v>9.3539999999999992</v>
      </c>
      <c r="U32" s="15">
        <v>0</v>
      </c>
      <c r="V32" s="15">
        <v>1350</v>
      </c>
    </row>
    <row r="33" spans="2:22" x14ac:dyDescent="0.25">
      <c r="B33" s="15" t="s">
        <v>122</v>
      </c>
      <c r="C33" s="15" t="s">
        <v>207</v>
      </c>
      <c r="D33" s="15" t="s">
        <v>214</v>
      </c>
      <c r="E33" s="15">
        <v>2022</v>
      </c>
      <c r="F33" s="15" t="s">
        <v>162</v>
      </c>
      <c r="G33" s="15" t="s">
        <v>133</v>
      </c>
      <c r="H33" s="15" t="s">
        <v>136</v>
      </c>
      <c r="I33" s="15" t="s">
        <v>139</v>
      </c>
      <c r="J33" s="15" t="s">
        <v>141</v>
      </c>
      <c r="K33" s="15" t="s">
        <v>271</v>
      </c>
      <c r="L33" s="15">
        <v>1</v>
      </c>
      <c r="M33" s="15">
        <v>0.16400000000000001</v>
      </c>
      <c r="N33" s="15">
        <v>0.20200000000000001</v>
      </c>
      <c r="O33" s="15">
        <v>6.0000000000000001E-3</v>
      </c>
      <c r="P33" s="15">
        <v>0.11899999999999999</v>
      </c>
      <c r="Q33" s="15">
        <v>7.8E-2</v>
      </c>
      <c r="R33" s="15">
        <v>0.192</v>
      </c>
      <c r="S33" s="15">
        <v>8.9860000000000007</v>
      </c>
      <c r="U33" s="15">
        <v>0</v>
      </c>
      <c r="V33" s="15">
        <v>1320</v>
      </c>
    </row>
    <row r="34" spans="2:22" x14ac:dyDescent="0.25">
      <c r="B34" s="15" t="s">
        <v>122</v>
      </c>
      <c r="C34" s="15" t="s">
        <v>207</v>
      </c>
      <c r="D34" s="15" t="s">
        <v>214</v>
      </c>
      <c r="E34" s="15">
        <v>2022</v>
      </c>
      <c r="F34" s="15" t="s">
        <v>162</v>
      </c>
      <c r="G34" s="15" t="s">
        <v>133</v>
      </c>
      <c r="H34" s="15" t="s">
        <v>136</v>
      </c>
      <c r="I34" s="15" t="s">
        <v>139</v>
      </c>
      <c r="J34" s="15" t="s">
        <v>141</v>
      </c>
      <c r="K34" s="15" t="s">
        <v>271</v>
      </c>
      <c r="L34" s="15">
        <v>2</v>
      </c>
      <c r="M34" s="15">
        <v>0.19</v>
      </c>
      <c r="N34" s="15">
        <v>0.317</v>
      </c>
      <c r="O34" s="15">
        <v>8.0000000000000002E-3</v>
      </c>
      <c r="P34" s="15">
        <v>0.12</v>
      </c>
      <c r="Q34" s="15">
        <v>7.9000000000000001E-2</v>
      </c>
      <c r="R34" s="15">
        <v>0.19400000000000001</v>
      </c>
      <c r="S34" s="15">
        <v>9.1560000000000006</v>
      </c>
      <c r="U34" s="15">
        <v>0</v>
      </c>
      <c r="V34" s="15">
        <v>1500</v>
      </c>
    </row>
    <row r="35" spans="2:22" x14ac:dyDescent="0.25">
      <c r="B35" s="15" t="s">
        <v>122</v>
      </c>
      <c r="C35" s="15" t="s">
        <v>207</v>
      </c>
      <c r="D35" s="15" t="s">
        <v>214</v>
      </c>
      <c r="E35" s="15">
        <v>2022</v>
      </c>
      <c r="F35" s="15" t="s">
        <v>162</v>
      </c>
      <c r="G35" s="15" t="s">
        <v>133</v>
      </c>
      <c r="H35" s="15" t="s">
        <v>136</v>
      </c>
      <c r="I35" s="15" t="s">
        <v>139</v>
      </c>
      <c r="J35" s="15" t="s">
        <v>141</v>
      </c>
      <c r="K35" s="15" t="s">
        <v>271</v>
      </c>
      <c r="L35" s="15">
        <v>3</v>
      </c>
      <c r="M35" s="15">
        <v>0.191</v>
      </c>
      <c r="N35" s="15">
        <v>0.23899999999999999</v>
      </c>
      <c r="O35" s="15">
        <v>7.0000000000000001E-3</v>
      </c>
      <c r="P35" s="15">
        <v>0.13100000000000001</v>
      </c>
      <c r="Q35" s="15">
        <v>8.5999999999999993E-2</v>
      </c>
      <c r="R35" s="15">
        <v>0.20799999999999999</v>
      </c>
      <c r="S35" s="15">
        <v>9.1430000000000007</v>
      </c>
      <c r="U35" s="15">
        <v>0</v>
      </c>
      <c r="V35" s="15">
        <v>1180</v>
      </c>
    </row>
    <row r="36" spans="2:22" x14ac:dyDescent="0.25">
      <c r="B36" s="15" t="s">
        <v>122</v>
      </c>
      <c r="C36" s="15" t="s">
        <v>207</v>
      </c>
      <c r="D36" s="15" t="s">
        <v>214</v>
      </c>
      <c r="E36" s="15">
        <v>2022</v>
      </c>
      <c r="F36" s="15" t="s">
        <v>162</v>
      </c>
      <c r="G36" s="15" t="s">
        <v>133</v>
      </c>
      <c r="H36" s="15" t="s">
        <v>136</v>
      </c>
      <c r="I36" s="15" t="s">
        <v>139</v>
      </c>
      <c r="J36" s="15" t="s">
        <v>141</v>
      </c>
      <c r="K36" s="15" t="s">
        <v>271</v>
      </c>
      <c r="L36" s="15">
        <v>4</v>
      </c>
      <c r="M36" s="15">
        <v>0.20699999999999999</v>
      </c>
      <c r="N36" s="15">
        <v>0.29899999999999999</v>
      </c>
      <c r="O36" s="15">
        <v>8.9999999999999993E-3</v>
      </c>
      <c r="P36" s="15">
        <v>0.13900000000000001</v>
      </c>
      <c r="Q36" s="15">
        <v>9.2999999999999999E-2</v>
      </c>
      <c r="R36" s="15">
        <v>0.20699999999999999</v>
      </c>
      <c r="S36" s="15">
        <v>9.173</v>
      </c>
      <c r="U36" s="15">
        <v>0</v>
      </c>
      <c r="V36" s="15">
        <v>1220</v>
      </c>
    </row>
    <row r="37" spans="2:22" x14ac:dyDescent="0.25">
      <c r="B37" s="15" t="s">
        <v>122</v>
      </c>
      <c r="C37" s="15" t="s">
        <v>207</v>
      </c>
      <c r="D37" s="15" t="s">
        <v>214</v>
      </c>
      <c r="E37" s="15">
        <v>2022</v>
      </c>
      <c r="F37" s="15" t="s">
        <v>162</v>
      </c>
      <c r="G37" s="15" t="s">
        <v>133</v>
      </c>
      <c r="H37" s="15" t="s">
        <v>136</v>
      </c>
      <c r="I37" s="15" t="s">
        <v>139</v>
      </c>
      <c r="J37" s="15" t="s">
        <v>141</v>
      </c>
      <c r="K37" s="15" t="s">
        <v>271</v>
      </c>
      <c r="L37" s="15">
        <v>5</v>
      </c>
      <c r="M37" s="15">
        <v>0.26800000000000002</v>
      </c>
      <c r="N37" s="15">
        <v>0.45700000000000002</v>
      </c>
      <c r="O37" s="15">
        <v>1.2E-2</v>
      </c>
      <c r="P37" s="15">
        <v>0.157</v>
      </c>
      <c r="Q37" s="15">
        <v>0.10299999999999999</v>
      </c>
      <c r="R37" s="15">
        <v>0.255</v>
      </c>
      <c r="S37" s="15">
        <v>9.125</v>
      </c>
      <c r="U37" s="15">
        <v>0</v>
      </c>
      <c r="V37" s="15">
        <v>1350</v>
      </c>
    </row>
    <row r="38" spans="2:22" x14ac:dyDescent="0.25">
      <c r="B38" s="15" t="s">
        <v>122</v>
      </c>
      <c r="C38" s="15" t="s">
        <v>207</v>
      </c>
      <c r="D38" s="15" t="s">
        <v>215</v>
      </c>
      <c r="E38" s="15">
        <v>2022</v>
      </c>
      <c r="F38" s="15" t="s">
        <v>162</v>
      </c>
      <c r="G38" s="15" t="s">
        <v>133</v>
      </c>
      <c r="H38" s="15" t="s">
        <v>136</v>
      </c>
      <c r="I38" s="15" t="s">
        <v>139</v>
      </c>
      <c r="J38" s="15" t="s">
        <v>141</v>
      </c>
      <c r="K38" s="15" t="s">
        <v>271</v>
      </c>
      <c r="L38" s="15">
        <v>1</v>
      </c>
      <c r="M38" s="15">
        <v>0.16</v>
      </c>
      <c r="N38" s="15">
        <v>0.191</v>
      </c>
      <c r="O38" s="15">
        <v>5.0000000000000001E-3</v>
      </c>
      <c r="P38" s="15">
        <v>0.115</v>
      </c>
      <c r="Q38" s="15">
        <v>7.5999999999999998E-2</v>
      </c>
      <c r="R38" s="15">
        <v>0.185</v>
      </c>
      <c r="S38" s="15">
        <v>8.9860000000000007</v>
      </c>
      <c r="U38" s="15">
        <v>0</v>
      </c>
      <c r="V38" s="15">
        <v>1320</v>
      </c>
    </row>
    <row r="39" spans="2:22" x14ac:dyDescent="0.25">
      <c r="B39" s="15" t="s">
        <v>122</v>
      </c>
      <c r="C39" s="15" t="s">
        <v>207</v>
      </c>
      <c r="D39" s="15" t="s">
        <v>215</v>
      </c>
      <c r="E39" s="15">
        <v>2022</v>
      </c>
      <c r="F39" s="15" t="s">
        <v>162</v>
      </c>
      <c r="G39" s="15" t="s">
        <v>133</v>
      </c>
      <c r="H39" s="15" t="s">
        <v>136</v>
      </c>
      <c r="I39" s="15" t="s">
        <v>139</v>
      </c>
      <c r="J39" s="15" t="s">
        <v>141</v>
      </c>
      <c r="K39" s="15" t="s">
        <v>271</v>
      </c>
      <c r="L39" s="15">
        <v>2</v>
      </c>
      <c r="M39" s="15">
        <v>0.185</v>
      </c>
      <c r="N39" s="15">
        <v>0.3</v>
      </c>
      <c r="O39" s="15">
        <v>8.0000000000000002E-3</v>
      </c>
      <c r="P39" s="15">
        <v>0.11700000000000001</v>
      </c>
      <c r="Q39" s="15">
        <v>7.8E-2</v>
      </c>
      <c r="R39" s="15">
        <v>0.188</v>
      </c>
      <c r="S39" s="15">
        <v>9.1560000000000006</v>
      </c>
      <c r="U39" s="15">
        <v>0</v>
      </c>
      <c r="V39" s="15">
        <v>1500</v>
      </c>
    </row>
    <row r="40" spans="2:22" x14ac:dyDescent="0.25">
      <c r="B40" s="15" t="s">
        <v>122</v>
      </c>
      <c r="C40" s="15" t="s">
        <v>207</v>
      </c>
      <c r="D40" s="15" t="s">
        <v>215</v>
      </c>
      <c r="E40" s="15">
        <v>2022</v>
      </c>
      <c r="F40" s="15" t="s">
        <v>162</v>
      </c>
      <c r="G40" s="15" t="s">
        <v>133</v>
      </c>
      <c r="H40" s="15" t="s">
        <v>136</v>
      </c>
      <c r="I40" s="15" t="s">
        <v>139</v>
      </c>
      <c r="J40" s="15" t="s">
        <v>141</v>
      </c>
      <c r="K40" s="15" t="s">
        <v>271</v>
      </c>
      <c r="L40" s="15">
        <v>3</v>
      </c>
      <c r="M40" s="15">
        <v>0.186</v>
      </c>
      <c r="N40" s="15">
        <v>0.22800000000000001</v>
      </c>
      <c r="O40" s="15">
        <v>7.0000000000000001E-3</v>
      </c>
      <c r="P40" s="15">
        <v>0.13</v>
      </c>
      <c r="Q40" s="15">
        <v>8.5999999999999993E-2</v>
      </c>
      <c r="R40" s="15">
        <v>0.20499999999999999</v>
      </c>
      <c r="S40" s="15">
        <v>9.1430000000000007</v>
      </c>
      <c r="U40" s="15">
        <v>0</v>
      </c>
      <c r="V40" s="15">
        <v>1180</v>
      </c>
    </row>
    <row r="41" spans="2:22" x14ac:dyDescent="0.25">
      <c r="B41" s="15" t="s">
        <v>122</v>
      </c>
      <c r="C41" s="15" t="s">
        <v>207</v>
      </c>
      <c r="D41" s="15" t="s">
        <v>215</v>
      </c>
      <c r="E41" s="15">
        <v>2022</v>
      </c>
      <c r="F41" s="15" t="s">
        <v>162</v>
      </c>
      <c r="G41" s="15" t="s">
        <v>133</v>
      </c>
      <c r="H41" s="15" t="s">
        <v>136</v>
      </c>
      <c r="I41" s="15" t="s">
        <v>139</v>
      </c>
      <c r="J41" s="15" t="s">
        <v>141</v>
      </c>
      <c r="K41" s="15" t="s">
        <v>271</v>
      </c>
      <c r="L41" s="15">
        <v>4</v>
      </c>
      <c r="M41" s="15">
        <v>0.19900000000000001</v>
      </c>
      <c r="N41" s="15">
        <v>0.27200000000000002</v>
      </c>
      <c r="O41" s="15">
        <v>8.0000000000000002E-3</v>
      </c>
      <c r="P41" s="15">
        <v>0.13600000000000001</v>
      </c>
      <c r="Q41" s="15">
        <v>9.2999999999999999E-2</v>
      </c>
      <c r="R41" s="15">
        <v>0.20499999999999999</v>
      </c>
      <c r="S41" s="15">
        <v>9.173</v>
      </c>
      <c r="U41" s="15">
        <v>0</v>
      </c>
      <c r="V41" s="15">
        <v>1220</v>
      </c>
    </row>
    <row r="42" spans="2:22" x14ac:dyDescent="0.25">
      <c r="B42" s="15" t="s">
        <v>122</v>
      </c>
      <c r="C42" s="15" t="s">
        <v>207</v>
      </c>
      <c r="D42" s="15" t="s">
        <v>215</v>
      </c>
      <c r="E42" s="15">
        <v>2022</v>
      </c>
      <c r="F42" s="15" t="s">
        <v>162</v>
      </c>
      <c r="G42" s="15" t="s">
        <v>133</v>
      </c>
      <c r="H42" s="15" t="s">
        <v>136</v>
      </c>
      <c r="I42" s="15" t="s">
        <v>139</v>
      </c>
      <c r="J42" s="15" t="s">
        <v>141</v>
      </c>
      <c r="K42" s="15" t="s">
        <v>271</v>
      </c>
      <c r="L42" s="15">
        <v>5</v>
      </c>
      <c r="M42" s="15">
        <v>0.25900000000000001</v>
      </c>
      <c r="N42" s="15">
        <v>0.42</v>
      </c>
      <c r="O42" s="15">
        <v>1.0999999999999999E-2</v>
      </c>
      <c r="P42" s="15">
        <v>0.157</v>
      </c>
      <c r="Q42" s="15">
        <v>0.10299999999999999</v>
      </c>
      <c r="R42" s="15">
        <v>0.248</v>
      </c>
      <c r="S42" s="15">
        <v>9.125</v>
      </c>
      <c r="U42" s="15">
        <v>0</v>
      </c>
      <c r="V42" s="15">
        <v>1350</v>
      </c>
    </row>
    <row r="43" spans="2:22" x14ac:dyDescent="0.25">
      <c r="B43" s="15" t="s">
        <v>122</v>
      </c>
      <c r="C43" s="15" t="s">
        <v>207</v>
      </c>
      <c r="D43" s="15" t="s">
        <v>216</v>
      </c>
      <c r="E43" s="15">
        <v>2022</v>
      </c>
      <c r="F43" s="15" t="s">
        <v>162</v>
      </c>
      <c r="G43" s="15" t="s">
        <v>133</v>
      </c>
      <c r="H43" s="15" t="s">
        <v>136</v>
      </c>
      <c r="I43" s="15" t="s">
        <v>139</v>
      </c>
      <c r="J43" s="15" t="s">
        <v>141</v>
      </c>
      <c r="K43" s="15" t="s">
        <v>271</v>
      </c>
      <c r="L43" s="15">
        <v>1</v>
      </c>
      <c r="M43" s="15">
        <v>0.155</v>
      </c>
      <c r="N43" s="15">
        <v>0.16800000000000001</v>
      </c>
      <c r="O43" s="15">
        <v>5.0000000000000001E-3</v>
      </c>
      <c r="P43" s="15">
        <v>0.111</v>
      </c>
      <c r="Q43" s="15">
        <v>7.4999999999999997E-2</v>
      </c>
      <c r="R43" s="15">
        <v>0.18</v>
      </c>
      <c r="S43" s="15">
        <v>8.8260000000000005</v>
      </c>
      <c r="U43" s="15">
        <v>0</v>
      </c>
      <c r="V43" s="15">
        <v>1320</v>
      </c>
    </row>
    <row r="44" spans="2:22" x14ac:dyDescent="0.25">
      <c r="B44" s="15" t="s">
        <v>122</v>
      </c>
      <c r="C44" s="15" t="s">
        <v>207</v>
      </c>
      <c r="D44" s="15" t="s">
        <v>216</v>
      </c>
      <c r="E44" s="15">
        <v>2022</v>
      </c>
      <c r="F44" s="15" t="s">
        <v>162</v>
      </c>
      <c r="G44" s="15" t="s">
        <v>133</v>
      </c>
      <c r="H44" s="15" t="s">
        <v>136</v>
      </c>
      <c r="I44" s="15" t="s">
        <v>139</v>
      </c>
      <c r="J44" s="15" t="s">
        <v>141</v>
      </c>
      <c r="K44" s="15" t="s">
        <v>271</v>
      </c>
      <c r="L44" s="15">
        <v>2</v>
      </c>
      <c r="M44" s="15">
        <v>0.18</v>
      </c>
      <c r="N44" s="15">
        <v>0.27400000000000002</v>
      </c>
      <c r="O44" s="15">
        <v>7.0000000000000001E-3</v>
      </c>
      <c r="P44" s="15">
        <v>0.11600000000000001</v>
      </c>
      <c r="Q44" s="15">
        <v>7.6999999999999999E-2</v>
      </c>
      <c r="R44" s="15">
        <v>0.188</v>
      </c>
      <c r="S44" s="15">
        <v>8.9960000000000004</v>
      </c>
      <c r="U44" s="15">
        <v>0</v>
      </c>
      <c r="V44" s="15">
        <v>1500</v>
      </c>
    </row>
    <row r="45" spans="2:22" x14ac:dyDescent="0.25">
      <c r="B45" s="15" t="s">
        <v>122</v>
      </c>
      <c r="C45" s="15" t="s">
        <v>207</v>
      </c>
      <c r="D45" s="15" t="s">
        <v>216</v>
      </c>
      <c r="E45" s="15">
        <v>2022</v>
      </c>
      <c r="F45" s="15" t="s">
        <v>162</v>
      </c>
      <c r="G45" s="15" t="s">
        <v>133</v>
      </c>
      <c r="H45" s="15" t="s">
        <v>136</v>
      </c>
      <c r="I45" s="15" t="s">
        <v>139</v>
      </c>
      <c r="J45" s="15" t="s">
        <v>141</v>
      </c>
      <c r="K45" s="15" t="s">
        <v>271</v>
      </c>
      <c r="L45" s="15">
        <v>3</v>
      </c>
      <c r="M45" s="15">
        <v>0.182</v>
      </c>
      <c r="N45" s="15">
        <v>0.218</v>
      </c>
      <c r="O45" s="15">
        <v>6.0000000000000001E-3</v>
      </c>
      <c r="P45" s="15">
        <v>0.127</v>
      </c>
      <c r="Q45" s="15">
        <v>8.4000000000000005E-2</v>
      </c>
      <c r="R45" s="15">
        <v>0.20399999999999999</v>
      </c>
      <c r="S45" s="15">
        <v>8.9809999999999999</v>
      </c>
      <c r="U45" s="15">
        <v>0</v>
      </c>
      <c r="V45" s="15">
        <v>1180</v>
      </c>
    </row>
    <row r="46" spans="2:22" x14ac:dyDescent="0.25">
      <c r="B46" s="15" t="s">
        <v>122</v>
      </c>
      <c r="C46" s="15" t="s">
        <v>207</v>
      </c>
      <c r="D46" s="15" t="s">
        <v>216</v>
      </c>
      <c r="E46" s="15">
        <v>2022</v>
      </c>
      <c r="F46" s="15" t="s">
        <v>162</v>
      </c>
      <c r="G46" s="15" t="s">
        <v>133</v>
      </c>
      <c r="H46" s="15" t="s">
        <v>136</v>
      </c>
      <c r="I46" s="15" t="s">
        <v>139</v>
      </c>
      <c r="J46" s="15" t="s">
        <v>141</v>
      </c>
      <c r="K46" s="15" t="s">
        <v>271</v>
      </c>
      <c r="L46" s="15">
        <v>4</v>
      </c>
      <c r="M46" s="15">
        <v>0.192</v>
      </c>
      <c r="N46" s="15">
        <v>0.248</v>
      </c>
      <c r="O46" s="15">
        <v>7.0000000000000001E-3</v>
      </c>
      <c r="P46" s="15">
        <v>0.13500000000000001</v>
      </c>
      <c r="Q46" s="15">
        <v>9.0999999999999998E-2</v>
      </c>
      <c r="R46" s="15">
        <v>0.20399999999999999</v>
      </c>
      <c r="S46" s="15">
        <v>9.01</v>
      </c>
      <c r="U46" s="15">
        <v>0</v>
      </c>
      <c r="V46" s="15">
        <v>1220</v>
      </c>
    </row>
    <row r="47" spans="2:22" x14ac:dyDescent="0.25">
      <c r="B47" s="15" t="s">
        <v>122</v>
      </c>
      <c r="C47" s="15" t="s">
        <v>207</v>
      </c>
      <c r="D47" s="15" t="s">
        <v>216</v>
      </c>
      <c r="E47" s="15">
        <v>2022</v>
      </c>
      <c r="F47" s="15" t="s">
        <v>162</v>
      </c>
      <c r="G47" s="15" t="s">
        <v>133</v>
      </c>
      <c r="H47" s="15" t="s">
        <v>136</v>
      </c>
      <c r="I47" s="15" t="s">
        <v>139</v>
      </c>
      <c r="J47" s="15" t="s">
        <v>141</v>
      </c>
      <c r="K47" s="15" t="s">
        <v>271</v>
      </c>
      <c r="L47" s="15">
        <v>5</v>
      </c>
      <c r="M47" s="15">
        <v>0.251</v>
      </c>
      <c r="N47" s="15">
        <v>0.39</v>
      </c>
      <c r="O47" s="15">
        <v>1.0999999999999999E-2</v>
      </c>
      <c r="P47" s="15">
        <v>0.154</v>
      </c>
      <c r="Q47" s="15">
        <v>0.10100000000000001</v>
      </c>
      <c r="R47" s="15">
        <v>0.24299999999999999</v>
      </c>
      <c r="S47" s="15">
        <v>8.9600000000000009</v>
      </c>
      <c r="U47" s="15">
        <v>0</v>
      </c>
      <c r="V47" s="15">
        <v>1350</v>
      </c>
    </row>
    <row r="48" spans="2:22" x14ac:dyDescent="0.25">
      <c r="B48" s="15" t="s">
        <v>122</v>
      </c>
      <c r="C48" s="15" t="s">
        <v>207</v>
      </c>
      <c r="D48" s="15" t="s">
        <v>217</v>
      </c>
      <c r="E48" s="15">
        <v>2022</v>
      </c>
      <c r="F48" s="15" t="s">
        <v>162</v>
      </c>
      <c r="G48" s="15" t="s">
        <v>133</v>
      </c>
      <c r="H48" s="15" t="s">
        <v>136</v>
      </c>
      <c r="I48" s="15" t="s">
        <v>139</v>
      </c>
      <c r="J48" s="15" t="s">
        <v>141</v>
      </c>
      <c r="K48" s="15" t="s">
        <v>271</v>
      </c>
      <c r="L48" s="15">
        <v>1</v>
      </c>
      <c r="M48" s="15">
        <v>0.153</v>
      </c>
      <c r="N48" s="15">
        <v>0.14899999999999999</v>
      </c>
      <c r="O48" s="15">
        <v>4.0000000000000001E-3</v>
      </c>
      <c r="P48" s="15">
        <v>0.112</v>
      </c>
      <c r="Q48" s="15">
        <v>7.4999999999999997E-2</v>
      </c>
      <c r="R48" s="15">
        <v>0.18</v>
      </c>
      <c r="S48" s="15">
        <v>8.8260000000000005</v>
      </c>
      <c r="U48" s="15">
        <v>0</v>
      </c>
      <c r="V48" s="15">
        <v>1320</v>
      </c>
    </row>
    <row r="49" spans="2:22" x14ac:dyDescent="0.25">
      <c r="B49" s="15" t="s">
        <v>122</v>
      </c>
      <c r="C49" s="15" t="s">
        <v>207</v>
      </c>
      <c r="D49" s="15" t="s">
        <v>217</v>
      </c>
      <c r="E49" s="15">
        <v>2022</v>
      </c>
      <c r="F49" s="15" t="s">
        <v>162</v>
      </c>
      <c r="G49" s="15" t="s">
        <v>133</v>
      </c>
      <c r="H49" s="15" t="s">
        <v>136</v>
      </c>
      <c r="I49" s="15" t="s">
        <v>139</v>
      </c>
      <c r="J49" s="15" t="s">
        <v>141</v>
      </c>
      <c r="K49" s="15" t="s">
        <v>271</v>
      </c>
      <c r="L49" s="15">
        <v>2</v>
      </c>
      <c r="M49" s="15">
        <v>0.17399999999999999</v>
      </c>
      <c r="N49" s="15">
        <v>0.23699999999999999</v>
      </c>
      <c r="O49" s="15">
        <v>6.0000000000000001E-3</v>
      </c>
      <c r="P49" s="15">
        <v>0.11600000000000001</v>
      </c>
      <c r="Q49" s="15">
        <v>7.6999999999999999E-2</v>
      </c>
      <c r="R49" s="15">
        <v>0.188</v>
      </c>
      <c r="S49" s="15">
        <v>8.9960000000000004</v>
      </c>
      <c r="U49" s="15">
        <v>0</v>
      </c>
      <c r="V49" s="15">
        <v>1500</v>
      </c>
    </row>
    <row r="50" spans="2:22" x14ac:dyDescent="0.25">
      <c r="B50" s="15" t="s">
        <v>122</v>
      </c>
      <c r="C50" s="15" t="s">
        <v>207</v>
      </c>
      <c r="D50" s="15" t="s">
        <v>217</v>
      </c>
      <c r="E50" s="15">
        <v>2022</v>
      </c>
      <c r="F50" s="15" t="s">
        <v>162</v>
      </c>
      <c r="G50" s="15" t="s">
        <v>133</v>
      </c>
      <c r="H50" s="15" t="s">
        <v>136</v>
      </c>
      <c r="I50" s="15" t="s">
        <v>139</v>
      </c>
      <c r="J50" s="15" t="s">
        <v>141</v>
      </c>
      <c r="K50" s="15" t="s">
        <v>271</v>
      </c>
      <c r="L50" s="15">
        <v>3</v>
      </c>
      <c r="M50" s="15">
        <v>0.18</v>
      </c>
      <c r="N50" s="15">
        <v>0.20499999999999999</v>
      </c>
      <c r="O50" s="15">
        <v>6.0000000000000001E-3</v>
      </c>
      <c r="P50" s="15">
        <v>0.127</v>
      </c>
      <c r="Q50" s="15">
        <v>8.4000000000000005E-2</v>
      </c>
      <c r="R50" s="15">
        <v>0.20300000000000001</v>
      </c>
      <c r="S50" s="15">
        <v>8.9809999999999999</v>
      </c>
      <c r="U50" s="15">
        <v>0</v>
      </c>
      <c r="V50" s="15">
        <v>1180</v>
      </c>
    </row>
    <row r="51" spans="2:22" x14ac:dyDescent="0.25">
      <c r="B51" s="15" t="s">
        <v>122</v>
      </c>
      <c r="C51" s="15" t="s">
        <v>207</v>
      </c>
      <c r="D51" s="15" t="s">
        <v>217</v>
      </c>
      <c r="E51" s="15">
        <v>2022</v>
      </c>
      <c r="F51" s="15" t="s">
        <v>162</v>
      </c>
      <c r="G51" s="15" t="s">
        <v>133</v>
      </c>
      <c r="H51" s="15" t="s">
        <v>136</v>
      </c>
      <c r="I51" s="15" t="s">
        <v>139</v>
      </c>
      <c r="J51" s="15" t="s">
        <v>141</v>
      </c>
      <c r="K51" s="15" t="s">
        <v>271</v>
      </c>
      <c r="L51" s="15">
        <v>4</v>
      </c>
      <c r="M51" s="15">
        <v>0.187</v>
      </c>
      <c r="N51" s="15">
        <v>0.22700000000000001</v>
      </c>
      <c r="O51" s="15">
        <v>6.0000000000000001E-3</v>
      </c>
      <c r="P51" s="15">
        <v>0.13500000000000001</v>
      </c>
      <c r="Q51" s="15">
        <v>9.0999999999999998E-2</v>
      </c>
      <c r="R51" s="15">
        <v>0.20300000000000001</v>
      </c>
      <c r="S51" s="15">
        <v>9.01</v>
      </c>
      <c r="U51" s="15">
        <v>0</v>
      </c>
      <c r="V51" s="15">
        <v>1220</v>
      </c>
    </row>
    <row r="52" spans="2:22" x14ac:dyDescent="0.25">
      <c r="B52" s="15" t="s">
        <v>122</v>
      </c>
      <c r="C52" s="15" t="s">
        <v>207</v>
      </c>
      <c r="D52" s="15" t="s">
        <v>217</v>
      </c>
      <c r="E52" s="15">
        <v>2022</v>
      </c>
      <c r="F52" s="15" t="s">
        <v>162</v>
      </c>
      <c r="G52" s="15" t="s">
        <v>133</v>
      </c>
      <c r="H52" s="15" t="s">
        <v>136</v>
      </c>
      <c r="I52" s="15" t="s">
        <v>139</v>
      </c>
      <c r="J52" s="15" t="s">
        <v>141</v>
      </c>
      <c r="K52" s="15" t="s">
        <v>271</v>
      </c>
      <c r="L52" s="15">
        <v>5</v>
      </c>
      <c r="M52" s="15">
        <v>0.23899999999999999</v>
      </c>
      <c r="N52" s="15">
        <v>0.33500000000000002</v>
      </c>
      <c r="O52" s="15">
        <v>8.9999999999999993E-3</v>
      </c>
      <c r="P52" s="15">
        <v>0.153</v>
      </c>
      <c r="Q52" s="15">
        <v>0.10100000000000001</v>
      </c>
      <c r="R52" s="15">
        <v>0.245</v>
      </c>
      <c r="S52" s="15">
        <v>8.9600000000000009</v>
      </c>
      <c r="U52" s="15">
        <v>0</v>
      </c>
      <c r="V52" s="15">
        <v>1350</v>
      </c>
    </row>
    <row r="53" spans="2:22" x14ac:dyDescent="0.25">
      <c r="B53" s="15" t="s">
        <v>122</v>
      </c>
      <c r="C53" s="15" t="s">
        <v>207</v>
      </c>
      <c r="D53" s="15" t="s">
        <v>218</v>
      </c>
      <c r="E53" s="15">
        <v>2022</v>
      </c>
      <c r="F53" s="15" t="s">
        <v>162</v>
      </c>
      <c r="G53" s="15" t="s">
        <v>133</v>
      </c>
      <c r="H53" s="15" t="s">
        <v>136</v>
      </c>
      <c r="I53" s="15" t="s">
        <v>139</v>
      </c>
      <c r="J53" s="15" t="s">
        <v>141</v>
      </c>
      <c r="K53" s="15" t="s">
        <v>271</v>
      </c>
      <c r="L53" s="15">
        <v>1</v>
      </c>
      <c r="M53" s="15">
        <v>0.15</v>
      </c>
      <c r="N53" s="15">
        <v>0.13500000000000001</v>
      </c>
      <c r="O53" s="15">
        <v>4.0000000000000001E-3</v>
      </c>
      <c r="P53" s="15">
        <v>0.114</v>
      </c>
      <c r="Q53" s="15">
        <v>7.3999999999999996E-2</v>
      </c>
      <c r="R53" s="15">
        <v>0.17899999999999999</v>
      </c>
      <c r="S53" s="15">
        <v>8.7439999999999998</v>
      </c>
      <c r="U53" s="15">
        <v>291.92599999999999</v>
      </c>
      <c r="V53" s="15">
        <v>1320</v>
      </c>
    </row>
    <row r="54" spans="2:22" x14ac:dyDescent="0.25">
      <c r="B54" s="15" t="s">
        <v>122</v>
      </c>
      <c r="C54" s="15" t="s">
        <v>207</v>
      </c>
      <c r="D54" s="15" t="s">
        <v>218</v>
      </c>
      <c r="E54" s="15">
        <v>2022</v>
      </c>
      <c r="F54" s="15" t="s">
        <v>162</v>
      </c>
      <c r="G54" s="15" t="s">
        <v>133</v>
      </c>
      <c r="H54" s="15" t="s">
        <v>136</v>
      </c>
      <c r="I54" s="15" t="s">
        <v>139</v>
      </c>
      <c r="J54" s="15" t="s">
        <v>141</v>
      </c>
      <c r="K54" s="15" t="s">
        <v>271</v>
      </c>
      <c r="L54" s="15">
        <v>2</v>
      </c>
      <c r="M54" s="15">
        <v>0.16800000000000001</v>
      </c>
      <c r="N54" s="15">
        <v>0.20699999999999999</v>
      </c>
      <c r="O54" s="15">
        <v>5.0000000000000001E-3</v>
      </c>
      <c r="P54" s="15">
        <v>0.11799999999999999</v>
      </c>
      <c r="Q54" s="15">
        <v>7.6999999999999999E-2</v>
      </c>
      <c r="R54" s="15">
        <v>0.192</v>
      </c>
      <c r="S54" s="15">
        <v>8.9139999999999997</v>
      </c>
      <c r="U54" s="15">
        <v>244.751</v>
      </c>
      <c r="V54" s="15">
        <v>1500</v>
      </c>
    </row>
    <row r="55" spans="2:22" x14ac:dyDescent="0.25">
      <c r="B55" s="15" t="s">
        <v>122</v>
      </c>
      <c r="C55" s="15" t="s">
        <v>207</v>
      </c>
      <c r="D55" s="15" t="s">
        <v>218</v>
      </c>
      <c r="E55" s="15">
        <v>2022</v>
      </c>
      <c r="F55" s="15" t="s">
        <v>162</v>
      </c>
      <c r="G55" s="15" t="s">
        <v>133</v>
      </c>
      <c r="H55" s="15" t="s">
        <v>136</v>
      </c>
      <c r="I55" s="15" t="s">
        <v>139</v>
      </c>
      <c r="J55" s="15" t="s">
        <v>141</v>
      </c>
      <c r="K55" s="15" t="s">
        <v>271</v>
      </c>
      <c r="L55" s="15">
        <v>3</v>
      </c>
      <c r="M55" s="15">
        <v>0.17499999999999999</v>
      </c>
      <c r="N55" s="15">
        <v>0.17199999999999999</v>
      </c>
      <c r="O55" s="15">
        <v>5.0000000000000001E-3</v>
      </c>
      <c r="P55" s="15">
        <v>0.128</v>
      </c>
      <c r="Q55" s="15">
        <v>8.5000000000000006E-2</v>
      </c>
      <c r="R55" s="15">
        <v>0.20399999999999999</v>
      </c>
      <c r="S55" s="15">
        <v>8.8970000000000002</v>
      </c>
      <c r="U55" s="15">
        <v>249.68299999999999</v>
      </c>
      <c r="V55" s="15">
        <v>1180</v>
      </c>
    </row>
    <row r="56" spans="2:22" x14ac:dyDescent="0.25">
      <c r="B56" s="15" t="s">
        <v>122</v>
      </c>
      <c r="C56" s="15" t="s">
        <v>207</v>
      </c>
      <c r="D56" s="15" t="s">
        <v>218</v>
      </c>
      <c r="E56" s="15">
        <v>2022</v>
      </c>
      <c r="F56" s="15" t="s">
        <v>162</v>
      </c>
      <c r="G56" s="15" t="s">
        <v>133</v>
      </c>
      <c r="H56" s="15" t="s">
        <v>136</v>
      </c>
      <c r="I56" s="15" t="s">
        <v>139</v>
      </c>
      <c r="J56" s="15" t="s">
        <v>141</v>
      </c>
      <c r="K56" s="15" t="s">
        <v>271</v>
      </c>
      <c r="L56" s="15">
        <v>4</v>
      </c>
      <c r="M56" s="15">
        <v>0.184</v>
      </c>
      <c r="N56" s="15">
        <v>0.20300000000000001</v>
      </c>
      <c r="O56" s="15">
        <v>6.0000000000000001E-3</v>
      </c>
      <c r="P56" s="15">
        <v>0.13600000000000001</v>
      </c>
      <c r="Q56" s="15">
        <v>9.0999999999999998E-2</v>
      </c>
      <c r="R56" s="15">
        <v>0.20300000000000001</v>
      </c>
      <c r="S56" s="15">
        <v>8.9260000000000002</v>
      </c>
      <c r="U56" s="15">
        <v>257.68200000000002</v>
      </c>
      <c r="V56" s="15">
        <v>1220</v>
      </c>
    </row>
    <row r="57" spans="2:22" x14ac:dyDescent="0.25">
      <c r="B57" s="15" t="s">
        <v>122</v>
      </c>
      <c r="C57" s="15" t="s">
        <v>207</v>
      </c>
      <c r="D57" s="15" t="s">
        <v>218</v>
      </c>
      <c r="E57" s="15">
        <v>2022</v>
      </c>
      <c r="F57" s="15" t="s">
        <v>162</v>
      </c>
      <c r="G57" s="15" t="s">
        <v>133</v>
      </c>
      <c r="H57" s="15" t="s">
        <v>136</v>
      </c>
      <c r="I57" s="15" t="s">
        <v>139</v>
      </c>
      <c r="J57" s="15" t="s">
        <v>141</v>
      </c>
      <c r="K57" s="15" t="s">
        <v>271</v>
      </c>
      <c r="L57" s="15">
        <v>5</v>
      </c>
      <c r="M57" s="15">
        <v>0.224</v>
      </c>
      <c r="N57" s="15">
        <v>0.26900000000000002</v>
      </c>
      <c r="O57" s="15">
        <v>7.0000000000000001E-3</v>
      </c>
      <c r="P57" s="15">
        <v>0.154</v>
      </c>
      <c r="Q57" s="15">
        <v>0.10100000000000001</v>
      </c>
      <c r="R57" s="15">
        <v>0.252</v>
      </c>
      <c r="S57" s="15">
        <v>8.8780000000000001</v>
      </c>
      <c r="U57" s="15">
        <v>249.59899999999999</v>
      </c>
      <c r="V57" s="15">
        <v>1350</v>
      </c>
    </row>
    <row r="58" spans="2:22" x14ac:dyDescent="0.25">
      <c r="B58" s="15" t="s">
        <v>122</v>
      </c>
      <c r="C58" s="15" t="s">
        <v>207</v>
      </c>
      <c r="D58" s="15" t="s">
        <v>219</v>
      </c>
      <c r="E58" s="15">
        <v>2022</v>
      </c>
      <c r="F58" s="15" t="s">
        <v>162</v>
      </c>
      <c r="G58" s="15" t="s">
        <v>133</v>
      </c>
      <c r="H58" s="15" t="s">
        <v>136</v>
      </c>
      <c r="I58" s="15" t="s">
        <v>139</v>
      </c>
      <c r="J58" s="15" t="s">
        <v>141</v>
      </c>
      <c r="K58" s="15" t="s">
        <v>271</v>
      </c>
      <c r="L58" s="15">
        <v>1</v>
      </c>
      <c r="M58" s="15">
        <v>0.155</v>
      </c>
      <c r="N58" s="15">
        <v>0.13400000000000001</v>
      </c>
      <c r="O58" s="15">
        <v>4.0000000000000001E-3</v>
      </c>
      <c r="P58" s="15">
        <v>0.121</v>
      </c>
      <c r="Q58" s="15">
        <v>7.5999999999999998E-2</v>
      </c>
      <c r="R58" s="15">
        <v>0.188</v>
      </c>
      <c r="S58" s="15">
        <v>8.7439999999999998</v>
      </c>
      <c r="U58" s="15">
        <v>291.911</v>
      </c>
      <c r="V58" s="15">
        <v>1320</v>
      </c>
    </row>
    <row r="59" spans="2:22" x14ac:dyDescent="0.25">
      <c r="B59" s="15" t="s">
        <v>122</v>
      </c>
      <c r="C59" s="15" t="s">
        <v>207</v>
      </c>
      <c r="D59" s="15" t="s">
        <v>219</v>
      </c>
      <c r="E59" s="15">
        <v>2022</v>
      </c>
      <c r="F59" s="15" t="s">
        <v>162</v>
      </c>
      <c r="G59" s="15" t="s">
        <v>133</v>
      </c>
      <c r="H59" s="15" t="s">
        <v>136</v>
      </c>
      <c r="I59" s="15" t="s">
        <v>139</v>
      </c>
      <c r="J59" s="15" t="s">
        <v>141</v>
      </c>
      <c r="K59" s="15" t="s">
        <v>271</v>
      </c>
      <c r="L59" s="15">
        <v>2</v>
      </c>
      <c r="M59" s="15">
        <v>0.17299999999999999</v>
      </c>
      <c r="N59" s="15">
        <v>0.192</v>
      </c>
      <c r="O59" s="15">
        <v>5.0000000000000001E-3</v>
      </c>
      <c r="P59" s="15">
        <v>0.124</v>
      </c>
      <c r="Q59" s="15">
        <v>0.08</v>
      </c>
      <c r="R59" s="15">
        <v>0.2</v>
      </c>
      <c r="S59" s="15">
        <v>8.9139999999999997</v>
      </c>
      <c r="U59" s="15">
        <v>244.75700000000001</v>
      </c>
      <c r="V59" s="15">
        <v>1500</v>
      </c>
    </row>
    <row r="60" spans="2:22" x14ac:dyDescent="0.25">
      <c r="B60" s="15" t="s">
        <v>122</v>
      </c>
      <c r="C60" s="15" t="s">
        <v>207</v>
      </c>
      <c r="D60" s="15" t="s">
        <v>219</v>
      </c>
      <c r="E60" s="15">
        <v>2022</v>
      </c>
      <c r="F60" s="15" t="s">
        <v>162</v>
      </c>
      <c r="G60" s="15" t="s">
        <v>133</v>
      </c>
      <c r="H60" s="15" t="s">
        <v>136</v>
      </c>
      <c r="I60" s="15" t="s">
        <v>139</v>
      </c>
      <c r="J60" s="15" t="s">
        <v>141</v>
      </c>
      <c r="K60" s="15" t="s">
        <v>271</v>
      </c>
      <c r="L60" s="15">
        <v>3</v>
      </c>
      <c r="M60" s="15">
        <v>0.17599999999999999</v>
      </c>
      <c r="N60" s="15">
        <v>0.14699999999999999</v>
      </c>
      <c r="O60" s="15">
        <v>4.0000000000000001E-3</v>
      </c>
      <c r="P60" s="15">
        <v>0.13400000000000001</v>
      </c>
      <c r="Q60" s="15">
        <v>8.5999999999999993E-2</v>
      </c>
      <c r="R60" s="15">
        <v>0.21299999999999999</v>
      </c>
      <c r="S60" s="15">
        <v>8.8970000000000002</v>
      </c>
      <c r="U60" s="15">
        <v>249.69300000000001</v>
      </c>
      <c r="V60" s="15">
        <v>1180</v>
      </c>
    </row>
    <row r="61" spans="2:22" x14ac:dyDescent="0.25">
      <c r="B61" s="15" t="s">
        <v>122</v>
      </c>
      <c r="C61" s="15" t="s">
        <v>207</v>
      </c>
      <c r="D61" s="15" t="s">
        <v>219</v>
      </c>
      <c r="E61" s="15">
        <v>2022</v>
      </c>
      <c r="F61" s="15" t="s">
        <v>162</v>
      </c>
      <c r="G61" s="15" t="s">
        <v>133</v>
      </c>
      <c r="H61" s="15" t="s">
        <v>136</v>
      </c>
      <c r="I61" s="15" t="s">
        <v>139</v>
      </c>
      <c r="J61" s="15" t="s">
        <v>141</v>
      </c>
      <c r="K61" s="15" t="s">
        <v>271</v>
      </c>
      <c r="L61" s="15">
        <v>4</v>
      </c>
      <c r="M61" s="15">
        <v>0.186</v>
      </c>
      <c r="N61" s="15">
        <v>0.17100000000000001</v>
      </c>
      <c r="O61" s="15">
        <v>5.0000000000000001E-3</v>
      </c>
      <c r="P61" s="15">
        <v>0.14099999999999999</v>
      </c>
      <c r="Q61" s="15">
        <v>9.4E-2</v>
      </c>
      <c r="R61" s="15">
        <v>0.21099999999999999</v>
      </c>
      <c r="S61" s="15">
        <v>8.9260000000000002</v>
      </c>
      <c r="U61" s="15">
        <v>257.685</v>
      </c>
      <c r="V61" s="15">
        <v>1220</v>
      </c>
    </row>
    <row r="62" spans="2:22" x14ac:dyDescent="0.25">
      <c r="B62" s="15" t="s">
        <v>122</v>
      </c>
      <c r="C62" s="15" t="s">
        <v>207</v>
      </c>
      <c r="D62" s="15" t="s">
        <v>219</v>
      </c>
      <c r="E62" s="15">
        <v>2022</v>
      </c>
      <c r="F62" s="15" t="s">
        <v>162</v>
      </c>
      <c r="G62" s="15" t="s">
        <v>133</v>
      </c>
      <c r="H62" s="15" t="s">
        <v>136</v>
      </c>
      <c r="I62" s="15" t="s">
        <v>139</v>
      </c>
      <c r="J62" s="15" t="s">
        <v>141</v>
      </c>
      <c r="K62" s="15" t="s">
        <v>271</v>
      </c>
      <c r="L62" s="15">
        <v>5</v>
      </c>
      <c r="M62" s="15">
        <v>0.22500000000000001</v>
      </c>
      <c r="N62" s="15">
        <v>0.248</v>
      </c>
      <c r="O62" s="15">
        <v>7.0000000000000001E-3</v>
      </c>
      <c r="P62" s="15">
        <v>0.158</v>
      </c>
      <c r="Q62" s="15">
        <v>0.104</v>
      </c>
      <c r="R62" s="15">
        <v>0.25600000000000001</v>
      </c>
      <c r="S62" s="15">
        <v>8.8780000000000001</v>
      </c>
      <c r="U62" s="15">
        <v>249.60300000000001</v>
      </c>
      <c r="V62" s="15">
        <v>1350</v>
      </c>
    </row>
    <row r="63" spans="2:22" x14ac:dyDescent="0.25">
      <c r="B63" s="15" t="s">
        <v>122</v>
      </c>
      <c r="C63" s="15" t="s">
        <v>207</v>
      </c>
      <c r="D63" s="15" t="s">
        <v>220</v>
      </c>
      <c r="E63" s="15">
        <v>2022</v>
      </c>
      <c r="F63" s="15" t="s">
        <v>162</v>
      </c>
      <c r="G63" s="15" t="s">
        <v>133</v>
      </c>
      <c r="H63" s="15" t="s">
        <v>136</v>
      </c>
      <c r="I63" s="15" t="s">
        <v>139</v>
      </c>
      <c r="J63" s="15" t="s">
        <v>141</v>
      </c>
      <c r="K63" s="15" t="s">
        <v>271</v>
      </c>
      <c r="L63" s="15">
        <v>1</v>
      </c>
      <c r="M63" s="15">
        <v>0.16600000000000001</v>
      </c>
      <c r="N63" s="15">
        <v>0.14099999999999999</v>
      </c>
      <c r="O63" s="15">
        <v>4.0000000000000001E-3</v>
      </c>
      <c r="P63" s="15">
        <v>0.126</v>
      </c>
      <c r="Q63" s="15">
        <v>8.2000000000000003E-2</v>
      </c>
      <c r="R63" s="15">
        <v>0.20300000000000001</v>
      </c>
      <c r="S63" s="15">
        <v>8.8109999999999999</v>
      </c>
      <c r="U63" s="15">
        <v>21178.19</v>
      </c>
      <c r="V63" s="15">
        <v>1320</v>
      </c>
    </row>
    <row r="64" spans="2:22" x14ac:dyDescent="0.25">
      <c r="B64" s="15" t="s">
        <v>122</v>
      </c>
      <c r="C64" s="15" t="s">
        <v>207</v>
      </c>
      <c r="D64" s="15" t="s">
        <v>220</v>
      </c>
      <c r="E64" s="15">
        <v>2022</v>
      </c>
      <c r="F64" s="15" t="s">
        <v>162</v>
      </c>
      <c r="G64" s="15" t="s">
        <v>133</v>
      </c>
      <c r="H64" s="15" t="s">
        <v>136</v>
      </c>
      <c r="I64" s="15" t="s">
        <v>139</v>
      </c>
      <c r="J64" s="15" t="s">
        <v>141</v>
      </c>
      <c r="K64" s="15" t="s">
        <v>271</v>
      </c>
      <c r="L64" s="15">
        <v>2</v>
      </c>
      <c r="M64" s="15">
        <v>0.182</v>
      </c>
      <c r="N64" s="15">
        <v>0.17399999999999999</v>
      </c>
      <c r="O64" s="15">
        <v>4.0000000000000001E-3</v>
      </c>
      <c r="P64" s="15">
        <v>0.13</v>
      </c>
      <c r="Q64" s="15">
        <v>8.5000000000000006E-2</v>
      </c>
      <c r="R64" s="15">
        <v>0.214</v>
      </c>
      <c r="S64" s="15">
        <v>8.9860000000000007</v>
      </c>
      <c r="U64" s="15">
        <v>21036.392</v>
      </c>
      <c r="V64" s="15">
        <v>1500</v>
      </c>
    </row>
    <row r="65" spans="2:22" x14ac:dyDescent="0.25">
      <c r="B65" s="15" t="s">
        <v>122</v>
      </c>
      <c r="C65" s="15" t="s">
        <v>207</v>
      </c>
      <c r="D65" s="15" t="s">
        <v>220</v>
      </c>
      <c r="E65" s="15">
        <v>2022</v>
      </c>
      <c r="F65" s="15" t="s">
        <v>162</v>
      </c>
      <c r="G65" s="15" t="s">
        <v>133</v>
      </c>
      <c r="H65" s="15" t="s">
        <v>136</v>
      </c>
      <c r="I65" s="15" t="s">
        <v>139</v>
      </c>
      <c r="J65" s="15" t="s">
        <v>141</v>
      </c>
      <c r="K65" s="15" t="s">
        <v>271</v>
      </c>
      <c r="L65" s="15">
        <v>3</v>
      </c>
      <c r="M65" s="15">
        <v>0.189</v>
      </c>
      <c r="N65" s="15">
        <v>0.155</v>
      </c>
      <c r="O65" s="15">
        <v>5.0000000000000001E-3</v>
      </c>
      <c r="P65" s="15">
        <v>0.14399999999999999</v>
      </c>
      <c r="Q65" s="15">
        <v>9.0999999999999998E-2</v>
      </c>
      <c r="R65" s="15">
        <v>0.23200000000000001</v>
      </c>
      <c r="S65" s="15">
        <v>8.9629999999999992</v>
      </c>
      <c r="U65" s="15">
        <v>20740.585999999999</v>
      </c>
      <c r="V65" s="15">
        <v>1180</v>
      </c>
    </row>
    <row r="66" spans="2:22" x14ac:dyDescent="0.25">
      <c r="B66" s="15" t="s">
        <v>122</v>
      </c>
      <c r="C66" s="15" t="s">
        <v>207</v>
      </c>
      <c r="D66" s="15" t="s">
        <v>220</v>
      </c>
      <c r="E66" s="15">
        <v>2022</v>
      </c>
      <c r="F66" s="15" t="s">
        <v>162</v>
      </c>
      <c r="G66" s="15" t="s">
        <v>133</v>
      </c>
      <c r="H66" s="15" t="s">
        <v>136</v>
      </c>
      <c r="I66" s="15" t="s">
        <v>139</v>
      </c>
      <c r="J66" s="15" t="s">
        <v>141</v>
      </c>
      <c r="K66" s="15" t="s">
        <v>271</v>
      </c>
      <c r="L66" s="15">
        <v>4</v>
      </c>
      <c r="M66" s="15">
        <v>0.19700000000000001</v>
      </c>
      <c r="N66" s="15">
        <v>0.17199999999999999</v>
      </c>
      <c r="O66" s="15">
        <v>5.0000000000000001E-3</v>
      </c>
      <c r="P66" s="15">
        <v>0.14799999999999999</v>
      </c>
      <c r="Q66" s="15">
        <v>0.10100000000000001</v>
      </c>
      <c r="R66" s="15">
        <v>0.22700000000000001</v>
      </c>
      <c r="S66" s="15">
        <v>8.9890000000000008</v>
      </c>
      <c r="U66" s="15">
        <v>20793.178</v>
      </c>
      <c r="V66" s="15">
        <v>1220</v>
      </c>
    </row>
    <row r="67" spans="2:22" x14ac:dyDescent="0.25">
      <c r="B67" s="15" t="s">
        <v>122</v>
      </c>
      <c r="C67" s="15" t="s">
        <v>207</v>
      </c>
      <c r="D67" s="15" t="s">
        <v>220</v>
      </c>
      <c r="E67" s="15">
        <v>2022</v>
      </c>
      <c r="F67" s="15" t="s">
        <v>162</v>
      </c>
      <c r="G67" s="15" t="s">
        <v>133</v>
      </c>
      <c r="H67" s="15" t="s">
        <v>136</v>
      </c>
      <c r="I67" s="15" t="s">
        <v>139</v>
      </c>
      <c r="J67" s="15" t="s">
        <v>141</v>
      </c>
      <c r="K67" s="15" t="s">
        <v>271</v>
      </c>
      <c r="L67" s="15">
        <v>5</v>
      </c>
      <c r="M67" s="15">
        <v>0.23300000000000001</v>
      </c>
      <c r="N67" s="15">
        <v>0.22800000000000001</v>
      </c>
      <c r="O67" s="15">
        <v>6.0000000000000001E-3</v>
      </c>
      <c r="P67" s="15">
        <v>0.16700000000000001</v>
      </c>
      <c r="Q67" s="15">
        <v>0.11</v>
      </c>
      <c r="R67" s="15">
        <v>0.27200000000000002</v>
      </c>
      <c r="S67" s="15">
        <v>8.9499999999999993</v>
      </c>
      <c r="U67" s="15">
        <v>21003.724999999999</v>
      </c>
      <c r="V67" s="15">
        <v>1350</v>
      </c>
    </row>
    <row r="68" spans="2:22" x14ac:dyDescent="0.25">
      <c r="B68" s="15" t="s">
        <v>122</v>
      </c>
      <c r="C68" s="15" t="s">
        <v>207</v>
      </c>
      <c r="D68" s="15" t="s">
        <v>221</v>
      </c>
      <c r="E68" s="15">
        <v>2022</v>
      </c>
      <c r="F68" s="15" t="s">
        <v>162</v>
      </c>
      <c r="G68" s="15" t="s">
        <v>133</v>
      </c>
      <c r="H68" s="15" t="s">
        <v>136</v>
      </c>
      <c r="I68" s="15" t="s">
        <v>139</v>
      </c>
      <c r="J68" s="15" t="s">
        <v>141</v>
      </c>
      <c r="K68" s="15" t="s">
        <v>271</v>
      </c>
      <c r="L68" s="15">
        <v>1</v>
      </c>
      <c r="M68" s="15">
        <v>0.192</v>
      </c>
      <c r="N68" s="15">
        <v>0.16800000000000001</v>
      </c>
      <c r="O68" s="15">
        <v>5.0000000000000001E-3</v>
      </c>
      <c r="P68" s="15">
        <v>0.14399999999999999</v>
      </c>
      <c r="Q68" s="15">
        <v>9.4E-2</v>
      </c>
      <c r="R68" s="15">
        <v>0.23400000000000001</v>
      </c>
      <c r="S68" s="15">
        <v>8.8109999999999999</v>
      </c>
      <c r="U68" s="15">
        <v>21178.485000000001</v>
      </c>
      <c r="V68" s="15">
        <v>1320</v>
      </c>
    </row>
    <row r="69" spans="2:22" x14ac:dyDescent="0.25">
      <c r="B69" s="15" t="s">
        <v>122</v>
      </c>
      <c r="C69" s="15" t="s">
        <v>207</v>
      </c>
      <c r="D69" s="15" t="s">
        <v>221</v>
      </c>
      <c r="E69" s="15">
        <v>2022</v>
      </c>
      <c r="F69" s="15" t="s">
        <v>162</v>
      </c>
      <c r="G69" s="15" t="s">
        <v>133</v>
      </c>
      <c r="H69" s="15" t="s">
        <v>136</v>
      </c>
      <c r="I69" s="15" t="s">
        <v>139</v>
      </c>
      <c r="J69" s="15" t="s">
        <v>141</v>
      </c>
      <c r="K69" s="15" t="s">
        <v>271</v>
      </c>
      <c r="L69" s="15">
        <v>2</v>
      </c>
      <c r="M69" s="15">
        <v>0.20599999999999999</v>
      </c>
      <c r="N69" s="15">
        <v>0.188</v>
      </c>
      <c r="O69" s="15">
        <v>5.0000000000000001E-3</v>
      </c>
      <c r="P69" s="15">
        <v>0.14899999999999999</v>
      </c>
      <c r="Q69" s="15">
        <v>9.6000000000000002E-2</v>
      </c>
      <c r="R69" s="15">
        <v>0.249</v>
      </c>
      <c r="S69" s="15">
        <v>8.9860000000000007</v>
      </c>
      <c r="U69" s="15">
        <v>21036.371999999999</v>
      </c>
      <c r="V69" s="15">
        <v>1500</v>
      </c>
    </row>
    <row r="70" spans="2:22" x14ac:dyDescent="0.25">
      <c r="B70" s="15" t="s">
        <v>122</v>
      </c>
      <c r="C70" s="15" t="s">
        <v>207</v>
      </c>
      <c r="D70" s="15" t="s">
        <v>221</v>
      </c>
      <c r="E70" s="15">
        <v>2022</v>
      </c>
      <c r="F70" s="15" t="s">
        <v>162</v>
      </c>
      <c r="G70" s="15" t="s">
        <v>133</v>
      </c>
      <c r="H70" s="15" t="s">
        <v>136</v>
      </c>
      <c r="I70" s="15" t="s">
        <v>139</v>
      </c>
      <c r="J70" s="15" t="s">
        <v>141</v>
      </c>
      <c r="K70" s="15" t="s">
        <v>271</v>
      </c>
      <c r="L70" s="15">
        <v>3</v>
      </c>
      <c r="M70" s="15">
        <v>0.224</v>
      </c>
      <c r="N70" s="15">
        <v>0.20899999999999999</v>
      </c>
      <c r="O70" s="15">
        <v>6.0000000000000001E-3</v>
      </c>
      <c r="P70" s="15">
        <v>0.16500000000000001</v>
      </c>
      <c r="Q70" s="15">
        <v>0.105</v>
      </c>
      <c r="R70" s="15">
        <v>0.26300000000000001</v>
      </c>
      <c r="S70" s="15">
        <v>8.9640000000000004</v>
      </c>
      <c r="U70" s="15">
        <v>20740.592000000001</v>
      </c>
      <c r="V70" s="15">
        <v>1180</v>
      </c>
    </row>
    <row r="71" spans="2:22" x14ac:dyDescent="0.25">
      <c r="B71" s="15" t="s">
        <v>122</v>
      </c>
      <c r="C71" s="15" t="s">
        <v>207</v>
      </c>
      <c r="D71" s="15" t="s">
        <v>221</v>
      </c>
      <c r="E71" s="15">
        <v>2022</v>
      </c>
      <c r="F71" s="15" t="s">
        <v>162</v>
      </c>
      <c r="G71" s="15" t="s">
        <v>133</v>
      </c>
      <c r="H71" s="15" t="s">
        <v>136</v>
      </c>
      <c r="I71" s="15" t="s">
        <v>139</v>
      </c>
      <c r="J71" s="15" t="s">
        <v>141</v>
      </c>
      <c r="K71" s="15" t="s">
        <v>271</v>
      </c>
      <c r="L71" s="15">
        <v>4</v>
      </c>
      <c r="M71" s="15">
        <v>0.223</v>
      </c>
      <c r="N71" s="15">
        <v>0.18</v>
      </c>
      <c r="O71" s="15">
        <v>5.0000000000000001E-3</v>
      </c>
      <c r="P71" s="15">
        <v>0.16800000000000001</v>
      </c>
      <c r="Q71" s="15">
        <v>0.113</v>
      </c>
      <c r="R71" s="15">
        <v>0.27200000000000002</v>
      </c>
      <c r="S71" s="15">
        <v>8.99</v>
      </c>
      <c r="U71" s="15">
        <v>20793.263999999999</v>
      </c>
      <c r="V71" s="15">
        <v>1220</v>
      </c>
    </row>
    <row r="72" spans="2:22" x14ac:dyDescent="0.25">
      <c r="B72" s="15" t="s">
        <v>122</v>
      </c>
      <c r="C72" s="15" t="s">
        <v>207</v>
      </c>
      <c r="D72" s="15" t="s">
        <v>221</v>
      </c>
      <c r="E72" s="15">
        <v>2022</v>
      </c>
      <c r="F72" s="15" t="s">
        <v>162</v>
      </c>
      <c r="G72" s="15" t="s">
        <v>133</v>
      </c>
      <c r="H72" s="15" t="s">
        <v>136</v>
      </c>
      <c r="I72" s="15" t="s">
        <v>139</v>
      </c>
      <c r="J72" s="15" t="s">
        <v>141</v>
      </c>
      <c r="K72" s="15" t="s">
        <v>271</v>
      </c>
      <c r="L72" s="15">
        <v>5</v>
      </c>
      <c r="M72" s="15">
        <v>0.26100000000000001</v>
      </c>
      <c r="N72" s="15">
        <v>0.23400000000000001</v>
      </c>
      <c r="O72" s="15">
        <v>6.0000000000000001E-3</v>
      </c>
      <c r="P72" s="15">
        <v>0.193</v>
      </c>
      <c r="Q72" s="15">
        <v>0.123</v>
      </c>
      <c r="R72" s="15">
        <v>0.317</v>
      </c>
      <c r="S72" s="15">
        <v>8.9499999999999993</v>
      </c>
      <c r="U72" s="15">
        <v>21003.793000000001</v>
      </c>
      <c r="V72" s="15">
        <v>1350</v>
      </c>
    </row>
    <row r="73" spans="2:22" x14ac:dyDescent="0.25">
      <c r="B73" s="15" t="s">
        <v>122</v>
      </c>
      <c r="C73" s="15" t="s">
        <v>207</v>
      </c>
      <c r="D73" s="15" t="s">
        <v>222</v>
      </c>
      <c r="E73" s="15">
        <v>2022</v>
      </c>
      <c r="F73" s="15" t="s">
        <v>162</v>
      </c>
      <c r="G73" s="15" t="s">
        <v>133</v>
      </c>
      <c r="H73" s="15" t="s">
        <v>136</v>
      </c>
      <c r="I73" s="15" t="s">
        <v>139</v>
      </c>
      <c r="J73" s="15" t="s">
        <v>141</v>
      </c>
      <c r="K73" s="15" t="s">
        <v>271</v>
      </c>
      <c r="L73" s="15">
        <v>1</v>
      </c>
      <c r="M73" s="15">
        <v>0.219</v>
      </c>
      <c r="N73" s="15">
        <v>0.184</v>
      </c>
      <c r="O73" s="15">
        <v>5.0000000000000001E-3</v>
      </c>
      <c r="P73" s="15">
        <v>0.17100000000000001</v>
      </c>
      <c r="Q73" s="15">
        <v>0.105</v>
      </c>
      <c r="R73" s="15">
        <v>0.26800000000000002</v>
      </c>
      <c r="S73" s="15">
        <v>9.0879999999999992</v>
      </c>
      <c r="U73" s="15">
        <v>108483.89599999999</v>
      </c>
      <c r="V73" s="15">
        <v>1320</v>
      </c>
    </row>
    <row r="74" spans="2:22" x14ac:dyDescent="0.25">
      <c r="B74" s="15" t="s">
        <v>122</v>
      </c>
      <c r="C74" s="15" t="s">
        <v>207</v>
      </c>
      <c r="D74" s="15" t="s">
        <v>222</v>
      </c>
      <c r="E74" s="15">
        <v>2022</v>
      </c>
      <c r="F74" s="15" t="s">
        <v>162</v>
      </c>
      <c r="G74" s="15" t="s">
        <v>133</v>
      </c>
      <c r="H74" s="15" t="s">
        <v>136</v>
      </c>
      <c r="I74" s="15" t="s">
        <v>139</v>
      </c>
      <c r="J74" s="15" t="s">
        <v>141</v>
      </c>
      <c r="K74" s="15" t="s">
        <v>271</v>
      </c>
      <c r="L74" s="15">
        <v>2</v>
      </c>
      <c r="M74" s="15">
        <v>0.23400000000000001</v>
      </c>
      <c r="N74" s="15">
        <v>0.19700000000000001</v>
      </c>
      <c r="O74" s="15">
        <v>5.0000000000000001E-3</v>
      </c>
      <c r="P74" s="15">
        <v>0.17799999999999999</v>
      </c>
      <c r="Q74" s="15">
        <v>0.109</v>
      </c>
      <c r="R74" s="15">
        <v>0.28799999999999998</v>
      </c>
      <c r="S74" s="15">
        <v>9.2780000000000005</v>
      </c>
      <c r="U74" s="15">
        <v>111537.088</v>
      </c>
      <c r="V74" s="15">
        <v>1500</v>
      </c>
    </row>
    <row r="75" spans="2:22" x14ac:dyDescent="0.25">
      <c r="B75" s="15" t="s">
        <v>122</v>
      </c>
      <c r="C75" s="15" t="s">
        <v>207</v>
      </c>
      <c r="D75" s="15" t="s">
        <v>222</v>
      </c>
      <c r="E75" s="15">
        <v>2022</v>
      </c>
      <c r="F75" s="15" t="s">
        <v>162</v>
      </c>
      <c r="G75" s="15" t="s">
        <v>133</v>
      </c>
      <c r="H75" s="15" t="s">
        <v>136</v>
      </c>
      <c r="I75" s="15" t="s">
        <v>139</v>
      </c>
      <c r="J75" s="15" t="s">
        <v>141</v>
      </c>
      <c r="K75" s="15" t="s">
        <v>271</v>
      </c>
      <c r="L75" s="15">
        <v>3</v>
      </c>
      <c r="M75" s="15">
        <v>0.25900000000000001</v>
      </c>
      <c r="N75" s="15">
        <v>0.222</v>
      </c>
      <c r="O75" s="15">
        <v>6.0000000000000001E-3</v>
      </c>
      <c r="P75" s="15">
        <v>0.19600000000000001</v>
      </c>
      <c r="Q75" s="15">
        <v>0.121</v>
      </c>
      <c r="R75" s="15">
        <v>0.31900000000000001</v>
      </c>
      <c r="S75" s="15">
        <v>9.2539999999999996</v>
      </c>
      <c r="U75" s="15">
        <v>110410.56600000001</v>
      </c>
      <c r="V75" s="15">
        <v>1180</v>
      </c>
    </row>
    <row r="76" spans="2:22" x14ac:dyDescent="0.25">
      <c r="B76" s="15" t="s">
        <v>122</v>
      </c>
      <c r="C76" s="15" t="s">
        <v>207</v>
      </c>
      <c r="D76" s="15" t="s">
        <v>222</v>
      </c>
      <c r="E76" s="15">
        <v>2022</v>
      </c>
      <c r="F76" s="15" t="s">
        <v>162</v>
      </c>
      <c r="G76" s="15" t="s">
        <v>133</v>
      </c>
      <c r="H76" s="15" t="s">
        <v>136</v>
      </c>
      <c r="I76" s="15" t="s">
        <v>139</v>
      </c>
      <c r="J76" s="15" t="s">
        <v>141</v>
      </c>
      <c r="K76" s="15" t="s">
        <v>271</v>
      </c>
      <c r="L76" s="15">
        <v>4</v>
      </c>
      <c r="M76" s="15">
        <v>0.26200000000000001</v>
      </c>
      <c r="N76" s="15">
        <v>0.20300000000000001</v>
      </c>
      <c r="O76" s="15">
        <v>6.0000000000000001E-3</v>
      </c>
      <c r="P76" s="15">
        <v>0.2</v>
      </c>
      <c r="Q76" s="15">
        <v>0.13900000000000001</v>
      </c>
      <c r="R76" s="15">
        <v>0.32900000000000001</v>
      </c>
      <c r="S76" s="15">
        <v>9.2720000000000002</v>
      </c>
      <c r="U76" s="15">
        <v>110436.819</v>
      </c>
      <c r="V76" s="15">
        <v>1220</v>
      </c>
    </row>
    <row r="77" spans="2:22" x14ac:dyDescent="0.25">
      <c r="B77" s="15" t="s">
        <v>122</v>
      </c>
      <c r="C77" s="15" t="s">
        <v>207</v>
      </c>
      <c r="D77" s="15" t="s">
        <v>222</v>
      </c>
      <c r="E77" s="15">
        <v>2022</v>
      </c>
      <c r="F77" s="15" t="s">
        <v>162</v>
      </c>
      <c r="G77" s="15" t="s">
        <v>133</v>
      </c>
      <c r="H77" s="15" t="s">
        <v>136</v>
      </c>
      <c r="I77" s="15" t="s">
        <v>139</v>
      </c>
      <c r="J77" s="15" t="s">
        <v>141</v>
      </c>
      <c r="K77" s="15" t="s">
        <v>271</v>
      </c>
      <c r="L77" s="15">
        <v>5</v>
      </c>
      <c r="M77" s="15">
        <v>0.308</v>
      </c>
      <c r="N77" s="15">
        <v>0.26400000000000001</v>
      </c>
      <c r="O77" s="15">
        <v>7.0000000000000001E-3</v>
      </c>
      <c r="P77" s="15">
        <v>0.23400000000000001</v>
      </c>
      <c r="Q77" s="15">
        <v>0.151</v>
      </c>
      <c r="R77" s="15">
        <v>0.38600000000000001</v>
      </c>
      <c r="S77" s="15">
        <v>9.2490000000000006</v>
      </c>
      <c r="U77" s="15">
        <v>112049.20299999999</v>
      </c>
      <c r="V77" s="15">
        <v>1350</v>
      </c>
    </row>
    <row r="78" spans="2:22" x14ac:dyDescent="0.25">
      <c r="B78" s="15" t="s">
        <v>122</v>
      </c>
      <c r="C78" s="15" t="s">
        <v>207</v>
      </c>
      <c r="D78" s="15" t="s">
        <v>223</v>
      </c>
      <c r="E78" s="15">
        <v>2022</v>
      </c>
      <c r="F78" s="15" t="s">
        <v>162</v>
      </c>
      <c r="G78" s="15" t="s">
        <v>133</v>
      </c>
      <c r="H78" s="15" t="s">
        <v>136</v>
      </c>
      <c r="I78" s="15" t="s">
        <v>139</v>
      </c>
      <c r="J78" s="15" t="s">
        <v>141</v>
      </c>
      <c r="K78" s="15" t="s">
        <v>271</v>
      </c>
      <c r="L78" s="15">
        <v>1</v>
      </c>
      <c r="M78" s="15">
        <v>0.25800000000000001</v>
      </c>
      <c r="N78" s="15">
        <v>0.23400000000000001</v>
      </c>
      <c r="O78" s="15">
        <v>6.0000000000000001E-3</v>
      </c>
      <c r="P78" s="15">
        <v>0.20200000000000001</v>
      </c>
      <c r="Q78" s="15">
        <v>0.12</v>
      </c>
      <c r="R78" s="15">
        <v>0.32600000000000001</v>
      </c>
      <c r="S78" s="15">
        <v>9.0879999999999992</v>
      </c>
      <c r="U78" s="15">
        <v>108481.136</v>
      </c>
      <c r="V78" s="15">
        <v>1320</v>
      </c>
    </row>
    <row r="79" spans="2:22" x14ac:dyDescent="0.25">
      <c r="B79" s="15" t="s">
        <v>122</v>
      </c>
      <c r="C79" s="15" t="s">
        <v>207</v>
      </c>
      <c r="D79" s="15" t="s">
        <v>223</v>
      </c>
      <c r="E79" s="15">
        <v>2022</v>
      </c>
      <c r="F79" s="15" t="s">
        <v>162</v>
      </c>
      <c r="G79" s="15" t="s">
        <v>133</v>
      </c>
      <c r="H79" s="15" t="s">
        <v>136</v>
      </c>
      <c r="I79" s="15" t="s">
        <v>139</v>
      </c>
      <c r="J79" s="15" t="s">
        <v>141</v>
      </c>
      <c r="K79" s="15" t="s">
        <v>271</v>
      </c>
      <c r="L79" s="15">
        <v>2</v>
      </c>
      <c r="M79" s="15">
        <v>0.27900000000000003</v>
      </c>
      <c r="N79" s="15">
        <v>0.22700000000000001</v>
      </c>
      <c r="O79" s="15">
        <v>6.0000000000000001E-3</v>
      </c>
      <c r="P79" s="15">
        <v>0.219</v>
      </c>
      <c r="Q79" s="15">
        <v>0.13500000000000001</v>
      </c>
      <c r="R79" s="15">
        <v>0.34799999999999998</v>
      </c>
      <c r="S79" s="15">
        <v>9.2780000000000005</v>
      </c>
      <c r="U79" s="15">
        <v>111535.02099999999</v>
      </c>
      <c r="V79" s="15">
        <v>1500</v>
      </c>
    </row>
    <row r="80" spans="2:22" x14ac:dyDescent="0.25">
      <c r="B80" s="15" t="s">
        <v>122</v>
      </c>
      <c r="C80" s="15" t="s">
        <v>207</v>
      </c>
      <c r="D80" s="15" t="s">
        <v>223</v>
      </c>
      <c r="E80" s="15">
        <v>2022</v>
      </c>
      <c r="F80" s="15" t="s">
        <v>162</v>
      </c>
      <c r="G80" s="15" t="s">
        <v>133</v>
      </c>
      <c r="H80" s="15" t="s">
        <v>136</v>
      </c>
      <c r="I80" s="15" t="s">
        <v>139</v>
      </c>
      <c r="J80" s="15" t="s">
        <v>141</v>
      </c>
      <c r="K80" s="15" t="s">
        <v>271</v>
      </c>
      <c r="L80" s="15">
        <v>3</v>
      </c>
      <c r="M80" s="15">
        <v>0.316</v>
      </c>
      <c r="N80" s="15">
        <v>0.29199999999999998</v>
      </c>
      <c r="O80" s="15">
        <v>8.0000000000000002E-3</v>
      </c>
      <c r="P80" s="15">
        <v>0.247</v>
      </c>
      <c r="Q80" s="15">
        <v>0.14899999999999999</v>
      </c>
      <c r="R80" s="15">
        <v>0.376</v>
      </c>
      <c r="S80" s="15">
        <v>9.2539999999999996</v>
      </c>
      <c r="U80" s="15">
        <v>110413.55100000001</v>
      </c>
      <c r="V80" s="15">
        <v>1180</v>
      </c>
    </row>
    <row r="81" spans="2:22" x14ac:dyDescent="0.25">
      <c r="B81" s="15" t="s">
        <v>122</v>
      </c>
      <c r="C81" s="15" t="s">
        <v>207</v>
      </c>
      <c r="D81" s="15" t="s">
        <v>223</v>
      </c>
      <c r="E81" s="15">
        <v>2022</v>
      </c>
      <c r="F81" s="15" t="s">
        <v>162</v>
      </c>
      <c r="G81" s="15" t="s">
        <v>133</v>
      </c>
      <c r="H81" s="15" t="s">
        <v>136</v>
      </c>
      <c r="I81" s="15" t="s">
        <v>139</v>
      </c>
      <c r="J81" s="15" t="s">
        <v>141</v>
      </c>
      <c r="K81" s="15" t="s">
        <v>271</v>
      </c>
      <c r="L81" s="15">
        <v>4</v>
      </c>
      <c r="M81" s="15">
        <v>0.316</v>
      </c>
      <c r="N81" s="15">
        <v>0.22500000000000001</v>
      </c>
      <c r="O81" s="15">
        <v>6.0000000000000001E-3</v>
      </c>
      <c r="P81" s="15">
        <v>0.252</v>
      </c>
      <c r="Q81" s="15">
        <v>0.16800000000000001</v>
      </c>
      <c r="R81" s="15">
        <v>0.39700000000000002</v>
      </c>
      <c r="S81" s="15">
        <v>9.2720000000000002</v>
      </c>
      <c r="U81" s="15">
        <v>110434.05100000001</v>
      </c>
      <c r="V81" s="15">
        <v>1220</v>
      </c>
    </row>
    <row r="82" spans="2:22" x14ac:dyDescent="0.25">
      <c r="B82" s="15" t="s">
        <v>122</v>
      </c>
      <c r="C82" s="15" t="s">
        <v>207</v>
      </c>
      <c r="D82" s="15" t="s">
        <v>223</v>
      </c>
      <c r="E82" s="15">
        <v>2022</v>
      </c>
      <c r="F82" s="15" t="s">
        <v>162</v>
      </c>
      <c r="G82" s="15" t="s">
        <v>133</v>
      </c>
      <c r="H82" s="15" t="s">
        <v>136</v>
      </c>
      <c r="I82" s="15" t="s">
        <v>139</v>
      </c>
      <c r="J82" s="15" t="s">
        <v>141</v>
      </c>
      <c r="K82" s="15" t="s">
        <v>271</v>
      </c>
      <c r="L82" s="15">
        <v>5</v>
      </c>
      <c r="M82" s="15">
        <v>0.36799999999999999</v>
      </c>
      <c r="N82" s="15">
        <v>0.29499999999999998</v>
      </c>
      <c r="O82" s="15">
        <v>8.0000000000000002E-3</v>
      </c>
      <c r="P82" s="15">
        <v>0.28699999999999998</v>
      </c>
      <c r="Q82" s="15">
        <v>0.18099999999999999</v>
      </c>
      <c r="R82" s="15">
        <v>0.44900000000000001</v>
      </c>
      <c r="S82" s="15">
        <v>9.2490000000000006</v>
      </c>
      <c r="U82" s="15">
        <v>112047.489</v>
      </c>
      <c r="V82" s="15">
        <v>1350</v>
      </c>
    </row>
    <row r="83" spans="2:22" x14ac:dyDescent="0.25">
      <c r="B83" s="15" t="s">
        <v>122</v>
      </c>
      <c r="C83" s="15" t="s">
        <v>207</v>
      </c>
      <c r="D83" s="15" t="s">
        <v>224</v>
      </c>
      <c r="E83" s="15">
        <v>2022</v>
      </c>
      <c r="F83" s="15" t="s">
        <v>162</v>
      </c>
      <c r="G83" s="15" t="s">
        <v>133</v>
      </c>
      <c r="H83" s="15" t="s">
        <v>136</v>
      </c>
      <c r="I83" s="15" t="s">
        <v>139</v>
      </c>
      <c r="J83" s="15" t="s">
        <v>141</v>
      </c>
      <c r="K83" s="15" t="s">
        <v>271</v>
      </c>
      <c r="L83" s="15">
        <v>1</v>
      </c>
      <c r="M83" s="15">
        <v>0.27700000000000002</v>
      </c>
      <c r="N83" s="15">
        <v>0.20899999999999999</v>
      </c>
      <c r="O83" s="15">
        <v>6.0000000000000001E-3</v>
      </c>
      <c r="P83" s="15">
        <v>0.223</v>
      </c>
      <c r="Q83" s="15">
        <v>0.13800000000000001</v>
      </c>
      <c r="R83" s="15">
        <v>0.35</v>
      </c>
      <c r="S83" s="15">
        <v>9.66</v>
      </c>
      <c r="U83" s="15">
        <v>283405.99900000001</v>
      </c>
      <c r="V83" s="15">
        <v>1320</v>
      </c>
    </row>
    <row r="84" spans="2:22" x14ac:dyDescent="0.25">
      <c r="B84" s="15" t="s">
        <v>122</v>
      </c>
      <c r="C84" s="15" t="s">
        <v>207</v>
      </c>
      <c r="D84" s="15" t="s">
        <v>224</v>
      </c>
      <c r="E84" s="15">
        <v>2022</v>
      </c>
      <c r="F84" s="15" t="s">
        <v>162</v>
      </c>
      <c r="G84" s="15" t="s">
        <v>133</v>
      </c>
      <c r="H84" s="15" t="s">
        <v>136</v>
      </c>
      <c r="I84" s="15" t="s">
        <v>139</v>
      </c>
      <c r="J84" s="15" t="s">
        <v>141</v>
      </c>
      <c r="K84" s="15" t="s">
        <v>271</v>
      </c>
      <c r="L84" s="15">
        <v>2</v>
      </c>
      <c r="M84" s="15">
        <v>0.31</v>
      </c>
      <c r="N84" s="15">
        <v>0.23899999999999999</v>
      </c>
      <c r="O84" s="15">
        <v>6.0000000000000001E-3</v>
      </c>
      <c r="P84" s="15">
        <v>0.25</v>
      </c>
      <c r="Q84" s="15">
        <v>0.155</v>
      </c>
      <c r="R84" s="15">
        <v>0.38900000000000001</v>
      </c>
      <c r="S84" s="15">
        <v>9.8729999999999993</v>
      </c>
      <c r="U84" s="15">
        <v>294843.598</v>
      </c>
      <c r="V84" s="15">
        <v>1500</v>
      </c>
    </row>
    <row r="85" spans="2:22" x14ac:dyDescent="0.25">
      <c r="B85" s="15" t="s">
        <v>122</v>
      </c>
      <c r="C85" s="15" t="s">
        <v>207</v>
      </c>
      <c r="D85" s="15" t="s">
        <v>224</v>
      </c>
      <c r="E85" s="15">
        <v>2022</v>
      </c>
      <c r="F85" s="15" t="s">
        <v>162</v>
      </c>
      <c r="G85" s="15" t="s">
        <v>133</v>
      </c>
      <c r="H85" s="15" t="s">
        <v>136</v>
      </c>
      <c r="I85" s="15" t="s">
        <v>139</v>
      </c>
      <c r="J85" s="15" t="s">
        <v>141</v>
      </c>
      <c r="K85" s="15" t="s">
        <v>271</v>
      </c>
      <c r="L85" s="15">
        <v>3</v>
      </c>
      <c r="M85" s="15">
        <v>0.34399999999999997</v>
      </c>
      <c r="N85" s="15">
        <v>0.27700000000000002</v>
      </c>
      <c r="O85" s="15">
        <v>8.0000000000000002E-3</v>
      </c>
      <c r="P85" s="15">
        <v>0.28100000000000003</v>
      </c>
      <c r="Q85" s="15">
        <v>0.17599999999999999</v>
      </c>
      <c r="R85" s="15">
        <v>0.41799999999999998</v>
      </c>
      <c r="S85" s="15">
        <v>9.8450000000000006</v>
      </c>
      <c r="U85" s="15">
        <v>292727.04200000002</v>
      </c>
      <c r="V85" s="15">
        <v>1180</v>
      </c>
    </row>
    <row r="86" spans="2:22" x14ac:dyDescent="0.25">
      <c r="B86" s="15" t="s">
        <v>122</v>
      </c>
      <c r="C86" s="15" t="s">
        <v>207</v>
      </c>
      <c r="D86" s="15" t="s">
        <v>224</v>
      </c>
      <c r="E86" s="15">
        <v>2022</v>
      </c>
      <c r="F86" s="15" t="s">
        <v>162</v>
      </c>
      <c r="G86" s="15" t="s">
        <v>133</v>
      </c>
      <c r="H86" s="15" t="s">
        <v>136</v>
      </c>
      <c r="I86" s="15" t="s">
        <v>139</v>
      </c>
      <c r="J86" s="15" t="s">
        <v>141</v>
      </c>
      <c r="K86" s="15" t="s">
        <v>271</v>
      </c>
      <c r="L86" s="15">
        <v>4</v>
      </c>
      <c r="M86" s="15">
        <v>0.35299999999999998</v>
      </c>
      <c r="N86" s="15">
        <v>0.24099999999999999</v>
      </c>
      <c r="O86" s="15">
        <v>7.0000000000000001E-3</v>
      </c>
      <c r="P86" s="15">
        <v>0.29499999999999998</v>
      </c>
      <c r="Q86" s="15">
        <v>0.19700000000000001</v>
      </c>
      <c r="R86" s="15">
        <v>0.44700000000000001</v>
      </c>
      <c r="S86" s="15">
        <v>9.8510000000000009</v>
      </c>
      <c r="U86" s="15">
        <v>292193.57699999999</v>
      </c>
      <c r="V86" s="15">
        <v>1220</v>
      </c>
    </row>
    <row r="87" spans="2:22" x14ac:dyDescent="0.25">
      <c r="B87" s="15" t="s">
        <v>122</v>
      </c>
      <c r="C87" s="15" t="s">
        <v>207</v>
      </c>
      <c r="D87" s="15" t="s">
        <v>224</v>
      </c>
      <c r="E87" s="15">
        <v>2022</v>
      </c>
      <c r="F87" s="15" t="s">
        <v>162</v>
      </c>
      <c r="G87" s="15" t="s">
        <v>133</v>
      </c>
      <c r="H87" s="15" t="s">
        <v>136</v>
      </c>
      <c r="I87" s="15" t="s">
        <v>139</v>
      </c>
      <c r="J87" s="15" t="s">
        <v>141</v>
      </c>
      <c r="K87" s="15" t="s">
        <v>271</v>
      </c>
      <c r="L87" s="15">
        <v>5</v>
      </c>
      <c r="M87" s="15">
        <v>0.40699999999999997</v>
      </c>
      <c r="N87" s="15">
        <v>0.29699999999999999</v>
      </c>
      <c r="O87" s="15">
        <v>8.0000000000000002E-3</v>
      </c>
      <c r="P87" s="15">
        <v>0.33700000000000002</v>
      </c>
      <c r="Q87" s="15">
        <v>0.215</v>
      </c>
      <c r="R87" s="15">
        <v>0.499</v>
      </c>
      <c r="S87" s="15">
        <v>9.8539999999999992</v>
      </c>
      <c r="U87" s="15">
        <v>296801.962</v>
      </c>
      <c r="V87" s="15">
        <v>1350</v>
      </c>
    </row>
    <row r="88" spans="2:22" x14ac:dyDescent="0.25">
      <c r="B88" s="15" t="s">
        <v>122</v>
      </c>
      <c r="C88" s="15" t="s">
        <v>207</v>
      </c>
      <c r="D88" s="15" t="s">
        <v>225</v>
      </c>
      <c r="E88" s="15">
        <v>2022</v>
      </c>
      <c r="F88" s="15" t="s">
        <v>162</v>
      </c>
      <c r="G88" s="15" t="s">
        <v>133</v>
      </c>
      <c r="H88" s="15" t="s">
        <v>136</v>
      </c>
      <c r="I88" s="15" t="s">
        <v>139</v>
      </c>
      <c r="J88" s="15" t="s">
        <v>141</v>
      </c>
      <c r="K88" s="15" t="s">
        <v>271</v>
      </c>
      <c r="L88" s="15">
        <v>1</v>
      </c>
      <c r="M88" s="15">
        <v>0.29799999999999999</v>
      </c>
      <c r="N88" s="15">
        <v>0.21199999999999999</v>
      </c>
      <c r="O88" s="15">
        <v>6.0000000000000001E-3</v>
      </c>
      <c r="P88" s="15">
        <v>0.247</v>
      </c>
      <c r="Q88" s="15">
        <v>0.155</v>
      </c>
      <c r="R88" s="15">
        <v>0.38100000000000001</v>
      </c>
      <c r="S88" s="15">
        <v>9.66</v>
      </c>
      <c r="U88" s="15">
        <v>283403.821</v>
      </c>
      <c r="V88" s="15">
        <v>1320</v>
      </c>
    </row>
    <row r="89" spans="2:22" x14ac:dyDescent="0.25">
      <c r="B89" s="15" t="s">
        <v>122</v>
      </c>
      <c r="C89" s="15" t="s">
        <v>207</v>
      </c>
      <c r="D89" s="15" t="s">
        <v>225</v>
      </c>
      <c r="E89" s="15">
        <v>2022</v>
      </c>
      <c r="F89" s="15" t="s">
        <v>162</v>
      </c>
      <c r="G89" s="15" t="s">
        <v>133</v>
      </c>
      <c r="H89" s="15" t="s">
        <v>136</v>
      </c>
      <c r="I89" s="15" t="s">
        <v>139</v>
      </c>
      <c r="J89" s="15" t="s">
        <v>141</v>
      </c>
      <c r="K89" s="15" t="s">
        <v>271</v>
      </c>
      <c r="L89" s="15">
        <v>2</v>
      </c>
      <c r="M89" s="15">
        <v>0.33</v>
      </c>
      <c r="N89" s="15">
        <v>0.23699999999999999</v>
      </c>
      <c r="O89" s="15">
        <v>6.0000000000000001E-3</v>
      </c>
      <c r="P89" s="15">
        <v>0.27</v>
      </c>
      <c r="Q89" s="15">
        <v>0.17599999999999999</v>
      </c>
      <c r="R89" s="15">
        <v>0.41399999999999998</v>
      </c>
      <c r="S89" s="15">
        <v>9.8729999999999993</v>
      </c>
      <c r="U89" s="15">
        <v>294845.06699999998</v>
      </c>
      <c r="V89" s="15">
        <v>1500</v>
      </c>
    </row>
    <row r="90" spans="2:22" x14ac:dyDescent="0.25">
      <c r="B90" s="15" t="s">
        <v>122</v>
      </c>
      <c r="C90" s="15" t="s">
        <v>207</v>
      </c>
      <c r="D90" s="15" t="s">
        <v>225</v>
      </c>
      <c r="E90" s="15">
        <v>2022</v>
      </c>
      <c r="F90" s="15" t="s">
        <v>162</v>
      </c>
      <c r="G90" s="15" t="s">
        <v>133</v>
      </c>
      <c r="H90" s="15" t="s">
        <v>136</v>
      </c>
      <c r="I90" s="15" t="s">
        <v>139</v>
      </c>
      <c r="J90" s="15" t="s">
        <v>141</v>
      </c>
      <c r="K90" s="15" t="s">
        <v>271</v>
      </c>
      <c r="L90" s="15">
        <v>3</v>
      </c>
      <c r="M90" s="15">
        <v>0.371</v>
      </c>
      <c r="N90" s="15">
        <v>0.27300000000000002</v>
      </c>
      <c r="O90" s="15">
        <v>8.0000000000000002E-3</v>
      </c>
      <c r="P90" s="15">
        <v>0.30399999999999999</v>
      </c>
      <c r="Q90" s="15">
        <v>0.20399999999999999</v>
      </c>
      <c r="R90" s="15">
        <v>0.44900000000000001</v>
      </c>
      <c r="S90" s="15">
        <v>9.8450000000000006</v>
      </c>
      <c r="U90" s="15">
        <v>292729.95899999997</v>
      </c>
      <c r="V90" s="15">
        <v>1180</v>
      </c>
    </row>
    <row r="91" spans="2:22" x14ac:dyDescent="0.25">
      <c r="B91" s="15" t="s">
        <v>122</v>
      </c>
      <c r="C91" s="15" t="s">
        <v>207</v>
      </c>
      <c r="D91" s="15" t="s">
        <v>225</v>
      </c>
      <c r="E91" s="15">
        <v>2022</v>
      </c>
      <c r="F91" s="15" t="s">
        <v>162</v>
      </c>
      <c r="G91" s="15" t="s">
        <v>133</v>
      </c>
      <c r="H91" s="15" t="s">
        <v>136</v>
      </c>
      <c r="I91" s="15" t="s">
        <v>139</v>
      </c>
      <c r="J91" s="15" t="s">
        <v>141</v>
      </c>
      <c r="K91" s="15" t="s">
        <v>271</v>
      </c>
      <c r="L91" s="15">
        <v>4</v>
      </c>
      <c r="M91" s="15">
        <v>0.38300000000000001</v>
      </c>
      <c r="N91" s="15">
        <v>0.26500000000000001</v>
      </c>
      <c r="O91" s="15">
        <v>8.0000000000000002E-3</v>
      </c>
      <c r="P91" s="15">
        <v>0.313</v>
      </c>
      <c r="Q91" s="15">
        <v>0.215</v>
      </c>
      <c r="R91" s="15">
        <v>0.47499999999999998</v>
      </c>
      <c r="S91" s="15">
        <v>9.8510000000000009</v>
      </c>
      <c r="U91" s="15">
        <v>292191.46399999998</v>
      </c>
      <c r="V91" s="15">
        <v>1220</v>
      </c>
    </row>
    <row r="92" spans="2:22" x14ac:dyDescent="0.25">
      <c r="B92" s="15" t="s">
        <v>122</v>
      </c>
      <c r="C92" s="15" t="s">
        <v>207</v>
      </c>
      <c r="D92" s="15" t="s">
        <v>225</v>
      </c>
      <c r="E92" s="15">
        <v>2022</v>
      </c>
      <c r="F92" s="15" t="s">
        <v>162</v>
      </c>
      <c r="G92" s="15" t="s">
        <v>133</v>
      </c>
      <c r="H92" s="15" t="s">
        <v>136</v>
      </c>
      <c r="I92" s="15" t="s">
        <v>139</v>
      </c>
      <c r="J92" s="15" t="s">
        <v>141</v>
      </c>
      <c r="K92" s="15" t="s">
        <v>271</v>
      </c>
      <c r="L92" s="15">
        <v>5</v>
      </c>
      <c r="M92" s="15">
        <v>0.42699999999999999</v>
      </c>
      <c r="N92" s="15">
        <v>0.27</v>
      </c>
      <c r="O92" s="15">
        <v>7.0000000000000001E-3</v>
      </c>
      <c r="P92" s="15">
        <v>0.36899999999999999</v>
      </c>
      <c r="Q92" s="15">
        <v>0.245</v>
      </c>
      <c r="R92" s="15">
        <v>0.53600000000000003</v>
      </c>
      <c r="S92" s="15">
        <v>9.8539999999999992</v>
      </c>
      <c r="U92" s="15">
        <v>296797.57500000001</v>
      </c>
      <c r="V92" s="15">
        <v>1350</v>
      </c>
    </row>
    <row r="93" spans="2:22" x14ac:dyDescent="0.25">
      <c r="B93" s="15" t="s">
        <v>122</v>
      </c>
      <c r="C93" s="15" t="s">
        <v>207</v>
      </c>
      <c r="D93" s="15" t="s">
        <v>226</v>
      </c>
      <c r="E93" s="15">
        <v>2022</v>
      </c>
      <c r="F93" s="15" t="s">
        <v>162</v>
      </c>
      <c r="G93" s="15" t="s">
        <v>133</v>
      </c>
      <c r="H93" s="15" t="s">
        <v>136</v>
      </c>
      <c r="I93" s="15" t="s">
        <v>139</v>
      </c>
      <c r="J93" s="15" t="s">
        <v>141</v>
      </c>
      <c r="K93" s="15" t="s">
        <v>271</v>
      </c>
      <c r="L93" s="15">
        <v>1</v>
      </c>
      <c r="M93" s="15">
        <v>0.30599999999999999</v>
      </c>
      <c r="N93" s="15">
        <v>0.20399999999999999</v>
      </c>
      <c r="O93" s="15">
        <v>6.0000000000000001E-3</v>
      </c>
      <c r="P93" s="15">
        <v>0.25700000000000001</v>
      </c>
      <c r="Q93" s="15">
        <v>0.16500000000000001</v>
      </c>
      <c r="R93" s="15">
        <v>0.38200000000000001</v>
      </c>
      <c r="S93" s="15">
        <v>10.504</v>
      </c>
      <c r="U93" s="15">
        <v>541238.85100000002</v>
      </c>
      <c r="V93" s="15">
        <v>1320</v>
      </c>
    </row>
    <row r="94" spans="2:22" x14ac:dyDescent="0.25">
      <c r="B94" s="15" t="s">
        <v>122</v>
      </c>
      <c r="C94" s="15" t="s">
        <v>207</v>
      </c>
      <c r="D94" s="15" t="s">
        <v>226</v>
      </c>
      <c r="E94" s="15">
        <v>2022</v>
      </c>
      <c r="F94" s="15" t="s">
        <v>162</v>
      </c>
      <c r="G94" s="15" t="s">
        <v>133</v>
      </c>
      <c r="H94" s="15" t="s">
        <v>136</v>
      </c>
      <c r="I94" s="15" t="s">
        <v>139</v>
      </c>
      <c r="J94" s="15" t="s">
        <v>141</v>
      </c>
      <c r="K94" s="15" t="s">
        <v>271</v>
      </c>
      <c r="L94" s="15">
        <v>2</v>
      </c>
      <c r="M94" s="15">
        <v>0.33800000000000002</v>
      </c>
      <c r="N94" s="15">
        <v>0.222</v>
      </c>
      <c r="O94" s="15">
        <v>6.0000000000000001E-3</v>
      </c>
      <c r="P94" s="15">
        <v>0.28199999999999997</v>
      </c>
      <c r="Q94" s="15">
        <v>0.189</v>
      </c>
      <c r="R94" s="15">
        <v>0.42899999999999999</v>
      </c>
      <c r="S94" s="15">
        <v>10.736000000000001</v>
      </c>
      <c r="U94" s="15">
        <v>561660.38399999996</v>
      </c>
      <c r="V94" s="15">
        <v>1500</v>
      </c>
    </row>
    <row r="95" spans="2:22" x14ac:dyDescent="0.25">
      <c r="B95" s="15" t="s">
        <v>122</v>
      </c>
      <c r="C95" s="15" t="s">
        <v>207</v>
      </c>
      <c r="D95" s="15" t="s">
        <v>226</v>
      </c>
      <c r="E95" s="15">
        <v>2022</v>
      </c>
      <c r="F95" s="15" t="s">
        <v>162</v>
      </c>
      <c r="G95" s="15" t="s">
        <v>133</v>
      </c>
      <c r="H95" s="15" t="s">
        <v>136</v>
      </c>
      <c r="I95" s="15" t="s">
        <v>139</v>
      </c>
      <c r="J95" s="15" t="s">
        <v>141</v>
      </c>
      <c r="K95" s="15" t="s">
        <v>271</v>
      </c>
      <c r="L95" s="15">
        <v>3</v>
      </c>
      <c r="M95" s="15">
        <v>0.38</v>
      </c>
      <c r="N95" s="15">
        <v>0.26600000000000001</v>
      </c>
      <c r="O95" s="15">
        <v>8.0000000000000002E-3</v>
      </c>
      <c r="P95" s="15">
        <v>0.316</v>
      </c>
      <c r="Q95" s="15">
        <v>0.218</v>
      </c>
      <c r="R95" s="15">
        <v>0.47099999999999997</v>
      </c>
      <c r="S95" s="15">
        <v>10.707000000000001</v>
      </c>
      <c r="U95" s="15">
        <v>559071.81700000004</v>
      </c>
      <c r="V95" s="15">
        <v>1180</v>
      </c>
    </row>
    <row r="96" spans="2:22" x14ac:dyDescent="0.25">
      <c r="B96" s="15" t="s">
        <v>122</v>
      </c>
      <c r="C96" s="15" t="s">
        <v>207</v>
      </c>
      <c r="D96" s="15" t="s">
        <v>226</v>
      </c>
      <c r="E96" s="15">
        <v>2022</v>
      </c>
      <c r="F96" s="15" t="s">
        <v>162</v>
      </c>
      <c r="G96" s="15" t="s">
        <v>133</v>
      </c>
      <c r="H96" s="15" t="s">
        <v>136</v>
      </c>
      <c r="I96" s="15" t="s">
        <v>139</v>
      </c>
      <c r="J96" s="15" t="s">
        <v>141</v>
      </c>
      <c r="K96" s="15" t="s">
        <v>271</v>
      </c>
      <c r="L96" s="15">
        <v>4</v>
      </c>
      <c r="M96" s="15">
        <v>0.39</v>
      </c>
      <c r="N96" s="15">
        <v>0.24099999999999999</v>
      </c>
      <c r="O96" s="15">
        <v>7.0000000000000001E-3</v>
      </c>
      <c r="P96" s="15">
        <v>0.33400000000000002</v>
      </c>
      <c r="Q96" s="15">
        <v>0.23200000000000001</v>
      </c>
      <c r="R96" s="15">
        <v>0.48399999999999999</v>
      </c>
      <c r="S96" s="15">
        <v>10.696999999999999</v>
      </c>
      <c r="U96" s="15">
        <v>558189.25399999996</v>
      </c>
      <c r="V96" s="15">
        <v>1220</v>
      </c>
    </row>
    <row r="97" spans="2:22" x14ac:dyDescent="0.25">
      <c r="B97" s="15" t="s">
        <v>122</v>
      </c>
      <c r="C97" s="15" t="s">
        <v>207</v>
      </c>
      <c r="D97" s="15" t="s">
        <v>226</v>
      </c>
      <c r="E97" s="15">
        <v>2022</v>
      </c>
      <c r="F97" s="15" t="s">
        <v>162</v>
      </c>
      <c r="G97" s="15" t="s">
        <v>133</v>
      </c>
      <c r="H97" s="15" t="s">
        <v>136</v>
      </c>
      <c r="I97" s="15" t="s">
        <v>139</v>
      </c>
      <c r="J97" s="15" t="s">
        <v>141</v>
      </c>
      <c r="K97" s="15" t="s">
        <v>271</v>
      </c>
      <c r="L97" s="15">
        <v>5</v>
      </c>
      <c r="M97" s="15">
        <v>0.43099999999999999</v>
      </c>
      <c r="N97" s="15">
        <v>0.254</v>
      </c>
      <c r="O97" s="15">
        <v>7.0000000000000001E-3</v>
      </c>
      <c r="P97" s="15">
        <v>0.376</v>
      </c>
      <c r="Q97" s="15">
        <v>0.25600000000000001</v>
      </c>
      <c r="R97" s="15">
        <v>0.54400000000000004</v>
      </c>
      <c r="S97" s="15">
        <v>10.734</v>
      </c>
      <c r="U97" s="15">
        <v>564936.25</v>
      </c>
      <c r="V97" s="15">
        <v>1350</v>
      </c>
    </row>
    <row r="98" spans="2:22" x14ac:dyDescent="0.25">
      <c r="B98" s="15" t="s">
        <v>122</v>
      </c>
      <c r="C98" s="15" t="s">
        <v>207</v>
      </c>
      <c r="D98" s="15" t="s">
        <v>227</v>
      </c>
      <c r="E98" s="15">
        <v>2022</v>
      </c>
      <c r="F98" s="15" t="s">
        <v>162</v>
      </c>
      <c r="G98" s="15" t="s">
        <v>133</v>
      </c>
      <c r="H98" s="15" t="s">
        <v>136</v>
      </c>
      <c r="I98" s="15" t="s">
        <v>139</v>
      </c>
      <c r="J98" s="15" t="s">
        <v>141</v>
      </c>
      <c r="K98" s="15" t="s">
        <v>271</v>
      </c>
      <c r="L98" s="15">
        <v>1</v>
      </c>
      <c r="M98" s="15">
        <v>0.316</v>
      </c>
      <c r="N98" s="15">
        <v>0.20899999999999999</v>
      </c>
      <c r="O98" s="15">
        <v>6.0000000000000001E-3</v>
      </c>
      <c r="P98" s="15">
        <v>0.27600000000000002</v>
      </c>
      <c r="Q98" s="15">
        <v>0.17399999999999999</v>
      </c>
      <c r="R98" s="15">
        <v>0.39600000000000002</v>
      </c>
      <c r="S98" s="15">
        <v>10.504</v>
      </c>
      <c r="U98" s="15">
        <v>541237.35</v>
      </c>
      <c r="V98" s="15">
        <v>1320</v>
      </c>
    </row>
    <row r="99" spans="2:22" x14ac:dyDescent="0.25">
      <c r="B99" s="15" t="s">
        <v>122</v>
      </c>
      <c r="C99" s="15" t="s">
        <v>207</v>
      </c>
      <c r="D99" s="15" t="s">
        <v>227</v>
      </c>
      <c r="E99" s="15">
        <v>2022</v>
      </c>
      <c r="F99" s="15" t="s">
        <v>162</v>
      </c>
      <c r="G99" s="15" t="s">
        <v>133</v>
      </c>
      <c r="H99" s="15" t="s">
        <v>136</v>
      </c>
      <c r="I99" s="15" t="s">
        <v>139</v>
      </c>
      <c r="J99" s="15" t="s">
        <v>141</v>
      </c>
      <c r="K99" s="15" t="s">
        <v>271</v>
      </c>
      <c r="L99" s="15">
        <v>2</v>
      </c>
      <c r="M99" s="15">
        <v>0.34499999999999997</v>
      </c>
      <c r="N99" s="15">
        <v>0.222</v>
      </c>
      <c r="O99" s="15">
        <v>6.0000000000000001E-3</v>
      </c>
      <c r="P99" s="15">
        <v>0.28699999999999998</v>
      </c>
      <c r="Q99" s="15">
        <v>0.19500000000000001</v>
      </c>
      <c r="R99" s="15">
        <v>0.42499999999999999</v>
      </c>
      <c r="S99" s="15">
        <v>10.736000000000001</v>
      </c>
      <c r="U99" s="15">
        <v>561665.42299999995</v>
      </c>
      <c r="V99" s="15">
        <v>1500</v>
      </c>
    </row>
    <row r="100" spans="2:22" x14ac:dyDescent="0.25">
      <c r="B100" s="15" t="s">
        <v>122</v>
      </c>
      <c r="C100" s="15" t="s">
        <v>207</v>
      </c>
      <c r="D100" s="15" t="s">
        <v>227</v>
      </c>
      <c r="E100" s="15">
        <v>2022</v>
      </c>
      <c r="F100" s="15" t="s">
        <v>162</v>
      </c>
      <c r="G100" s="15" t="s">
        <v>133</v>
      </c>
      <c r="H100" s="15" t="s">
        <v>136</v>
      </c>
      <c r="I100" s="15" t="s">
        <v>139</v>
      </c>
      <c r="J100" s="15" t="s">
        <v>141</v>
      </c>
      <c r="K100" s="15" t="s">
        <v>271</v>
      </c>
      <c r="L100" s="15">
        <v>3</v>
      </c>
      <c r="M100" s="15">
        <v>0.38500000000000001</v>
      </c>
      <c r="N100" s="15">
        <v>0.25600000000000001</v>
      </c>
      <c r="O100" s="15">
        <v>7.0000000000000001E-3</v>
      </c>
      <c r="P100" s="15">
        <v>0.33</v>
      </c>
      <c r="Q100" s="15">
        <v>0.218</v>
      </c>
      <c r="R100" s="15">
        <v>0.47399999999999998</v>
      </c>
      <c r="S100" s="15">
        <v>10.707000000000001</v>
      </c>
      <c r="U100" s="15">
        <v>559074.08400000003</v>
      </c>
      <c r="V100" s="15">
        <v>1180</v>
      </c>
    </row>
    <row r="101" spans="2:22" x14ac:dyDescent="0.25">
      <c r="B101" s="15" t="s">
        <v>122</v>
      </c>
      <c r="C101" s="15" t="s">
        <v>207</v>
      </c>
      <c r="D101" s="15" t="s">
        <v>227</v>
      </c>
      <c r="E101" s="15">
        <v>2022</v>
      </c>
      <c r="F101" s="15" t="s">
        <v>162</v>
      </c>
      <c r="G101" s="15" t="s">
        <v>133</v>
      </c>
      <c r="H101" s="15" t="s">
        <v>136</v>
      </c>
      <c r="I101" s="15" t="s">
        <v>139</v>
      </c>
      <c r="J101" s="15" t="s">
        <v>141</v>
      </c>
      <c r="K101" s="15" t="s">
        <v>271</v>
      </c>
      <c r="L101" s="15">
        <v>4</v>
      </c>
      <c r="M101" s="15">
        <v>0.39700000000000002</v>
      </c>
      <c r="N101" s="15">
        <v>0.23599999999999999</v>
      </c>
      <c r="O101" s="15">
        <v>7.0000000000000001E-3</v>
      </c>
      <c r="P101" s="15">
        <v>0.34499999999999997</v>
      </c>
      <c r="Q101" s="15">
        <v>0.24</v>
      </c>
      <c r="R101" s="15">
        <v>0.49</v>
      </c>
      <c r="S101" s="15">
        <v>10.696999999999999</v>
      </c>
      <c r="U101" s="15">
        <v>558180.18200000003</v>
      </c>
      <c r="V101" s="15">
        <v>1220</v>
      </c>
    </row>
    <row r="102" spans="2:22" x14ac:dyDescent="0.25">
      <c r="B102" s="15" t="s">
        <v>122</v>
      </c>
      <c r="C102" s="15" t="s">
        <v>207</v>
      </c>
      <c r="D102" s="15" t="s">
        <v>227</v>
      </c>
      <c r="E102" s="15">
        <v>2022</v>
      </c>
      <c r="F102" s="15" t="s">
        <v>162</v>
      </c>
      <c r="G102" s="15" t="s">
        <v>133</v>
      </c>
      <c r="H102" s="15" t="s">
        <v>136</v>
      </c>
      <c r="I102" s="15" t="s">
        <v>139</v>
      </c>
      <c r="J102" s="15" t="s">
        <v>141</v>
      </c>
      <c r="K102" s="15" t="s">
        <v>271</v>
      </c>
      <c r="L102" s="15">
        <v>5</v>
      </c>
      <c r="M102" s="15">
        <v>0.436</v>
      </c>
      <c r="N102" s="15">
        <v>0.253</v>
      </c>
      <c r="O102" s="15">
        <v>7.0000000000000001E-3</v>
      </c>
      <c r="P102" s="15">
        <v>0.379</v>
      </c>
      <c r="Q102" s="15">
        <v>0.25800000000000001</v>
      </c>
      <c r="R102" s="15">
        <v>0.54700000000000004</v>
      </c>
      <c r="S102" s="15">
        <v>10.734</v>
      </c>
      <c r="U102" s="15">
        <v>564937.32900000003</v>
      </c>
      <c r="V102" s="15">
        <v>1350</v>
      </c>
    </row>
    <row r="103" spans="2:22" x14ac:dyDescent="0.25">
      <c r="B103" s="15" t="s">
        <v>122</v>
      </c>
      <c r="C103" s="15" t="s">
        <v>207</v>
      </c>
      <c r="D103" s="15" t="s">
        <v>228</v>
      </c>
      <c r="E103" s="15">
        <v>2022</v>
      </c>
      <c r="F103" s="15" t="s">
        <v>162</v>
      </c>
      <c r="G103" s="15" t="s">
        <v>133</v>
      </c>
      <c r="H103" s="15" t="s">
        <v>136</v>
      </c>
      <c r="I103" s="15" t="s">
        <v>139</v>
      </c>
      <c r="J103" s="15" t="s">
        <v>141</v>
      </c>
      <c r="K103" s="15" t="s">
        <v>271</v>
      </c>
      <c r="L103" s="15">
        <v>1</v>
      </c>
      <c r="M103" s="15">
        <v>0.32</v>
      </c>
      <c r="N103" s="15">
        <v>0.20499999999999999</v>
      </c>
      <c r="O103" s="15">
        <v>6.0000000000000001E-3</v>
      </c>
      <c r="P103" s="15">
        <v>0.27800000000000002</v>
      </c>
      <c r="Q103" s="15">
        <v>0.17699999999999999</v>
      </c>
      <c r="R103" s="15">
        <v>0.40500000000000003</v>
      </c>
      <c r="S103" s="15">
        <v>11.476000000000001</v>
      </c>
      <c r="U103" s="15">
        <v>849341.01300000004</v>
      </c>
      <c r="V103" s="15">
        <v>1320</v>
      </c>
    </row>
    <row r="104" spans="2:22" x14ac:dyDescent="0.25">
      <c r="B104" s="15" t="s">
        <v>122</v>
      </c>
      <c r="C104" s="15" t="s">
        <v>207</v>
      </c>
      <c r="D104" s="15" t="s">
        <v>228</v>
      </c>
      <c r="E104" s="15">
        <v>2022</v>
      </c>
      <c r="F104" s="15" t="s">
        <v>162</v>
      </c>
      <c r="G104" s="15" t="s">
        <v>133</v>
      </c>
      <c r="H104" s="15" t="s">
        <v>136</v>
      </c>
      <c r="I104" s="15" t="s">
        <v>139</v>
      </c>
      <c r="J104" s="15" t="s">
        <v>141</v>
      </c>
      <c r="K104" s="15" t="s">
        <v>271</v>
      </c>
      <c r="L104" s="15">
        <v>2</v>
      </c>
      <c r="M104" s="15">
        <v>0.34799999999999998</v>
      </c>
      <c r="N104" s="15">
        <v>0.22500000000000001</v>
      </c>
      <c r="O104" s="15">
        <v>6.0000000000000001E-3</v>
      </c>
      <c r="P104" s="15">
        <v>0.29199999999999998</v>
      </c>
      <c r="Q104" s="15">
        <v>0.19800000000000001</v>
      </c>
      <c r="R104" s="15">
        <v>0.433</v>
      </c>
      <c r="S104" s="15">
        <v>11.717000000000001</v>
      </c>
      <c r="U104" s="15">
        <v>879502.88100000005</v>
      </c>
      <c r="V104" s="15">
        <v>1500</v>
      </c>
    </row>
    <row r="105" spans="2:22" x14ac:dyDescent="0.25">
      <c r="B105" s="15" t="s">
        <v>122</v>
      </c>
      <c r="C105" s="15" t="s">
        <v>207</v>
      </c>
      <c r="D105" s="15" t="s">
        <v>228</v>
      </c>
      <c r="E105" s="15">
        <v>2022</v>
      </c>
      <c r="F105" s="15" t="s">
        <v>162</v>
      </c>
      <c r="G105" s="15" t="s">
        <v>133</v>
      </c>
      <c r="H105" s="15" t="s">
        <v>136</v>
      </c>
      <c r="I105" s="15" t="s">
        <v>139</v>
      </c>
      <c r="J105" s="15" t="s">
        <v>141</v>
      </c>
      <c r="K105" s="15" t="s">
        <v>271</v>
      </c>
      <c r="L105" s="15">
        <v>3</v>
      </c>
      <c r="M105" s="15">
        <v>0.38200000000000001</v>
      </c>
      <c r="N105" s="15">
        <v>0.25</v>
      </c>
      <c r="O105" s="15">
        <v>7.0000000000000001E-3</v>
      </c>
      <c r="P105" s="15">
        <v>0.33400000000000002</v>
      </c>
      <c r="Q105" s="15">
        <v>0.221</v>
      </c>
      <c r="R105" s="15">
        <v>0.46899999999999997</v>
      </c>
      <c r="S105" s="15">
        <v>11.688000000000001</v>
      </c>
      <c r="U105" s="15">
        <v>876007.96200000006</v>
      </c>
      <c r="V105" s="15">
        <v>1180</v>
      </c>
    </row>
    <row r="106" spans="2:22" x14ac:dyDescent="0.25">
      <c r="B106" s="15" t="s">
        <v>122</v>
      </c>
      <c r="C106" s="15" t="s">
        <v>207</v>
      </c>
      <c r="D106" s="15" t="s">
        <v>228</v>
      </c>
      <c r="E106" s="15">
        <v>2022</v>
      </c>
      <c r="F106" s="15" t="s">
        <v>162</v>
      </c>
      <c r="G106" s="15" t="s">
        <v>133</v>
      </c>
      <c r="H106" s="15" t="s">
        <v>136</v>
      </c>
      <c r="I106" s="15" t="s">
        <v>139</v>
      </c>
      <c r="J106" s="15" t="s">
        <v>141</v>
      </c>
      <c r="K106" s="15" t="s">
        <v>271</v>
      </c>
      <c r="L106" s="15">
        <v>4</v>
      </c>
      <c r="M106" s="15">
        <v>0.39500000000000002</v>
      </c>
      <c r="N106" s="15">
        <v>0.23200000000000001</v>
      </c>
      <c r="O106" s="15">
        <v>7.0000000000000001E-3</v>
      </c>
      <c r="P106" s="15">
        <v>0.35199999999999998</v>
      </c>
      <c r="Q106" s="15">
        <v>0.23699999999999999</v>
      </c>
      <c r="R106" s="15">
        <v>0.49199999999999999</v>
      </c>
      <c r="S106" s="15">
        <v>11.663</v>
      </c>
      <c r="U106" s="15">
        <v>874390.94900000002</v>
      </c>
      <c r="V106" s="15">
        <v>1220</v>
      </c>
    </row>
    <row r="107" spans="2:22" x14ac:dyDescent="0.25">
      <c r="B107" s="15" t="s">
        <v>122</v>
      </c>
      <c r="C107" s="15" t="s">
        <v>207</v>
      </c>
      <c r="D107" s="15" t="s">
        <v>228</v>
      </c>
      <c r="E107" s="15">
        <v>2022</v>
      </c>
      <c r="F107" s="15" t="s">
        <v>162</v>
      </c>
      <c r="G107" s="15" t="s">
        <v>133</v>
      </c>
      <c r="H107" s="15" t="s">
        <v>136</v>
      </c>
      <c r="I107" s="15" t="s">
        <v>139</v>
      </c>
      <c r="J107" s="15" t="s">
        <v>141</v>
      </c>
      <c r="K107" s="15" t="s">
        <v>271</v>
      </c>
      <c r="L107" s="15">
        <v>5</v>
      </c>
      <c r="M107" s="15">
        <v>0.434</v>
      </c>
      <c r="N107" s="15">
        <v>0.253</v>
      </c>
      <c r="O107" s="15">
        <v>7.0000000000000001E-3</v>
      </c>
      <c r="P107" s="15">
        <v>0.38500000000000001</v>
      </c>
      <c r="Q107" s="15">
        <v>0.25900000000000001</v>
      </c>
      <c r="R107" s="15">
        <v>0.54200000000000004</v>
      </c>
      <c r="S107" s="15">
        <v>11.734999999999999</v>
      </c>
      <c r="U107" s="15">
        <v>883113.51899999997</v>
      </c>
      <c r="V107" s="15">
        <v>1350</v>
      </c>
    </row>
    <row r="108" spans="2:22" x14ac:dyDescent="0.25">
      <c r="B108" s="15" t="s">
        <v>122</v>
      </c>
      <c r="C108" s="15" t="s">
        <v>207</v>
      </c>
      <c r="D108" s="15" t="s">
        <v>229</v>
      </c>
      <c r="E108" s="15">
        <v>2022</v>
      </c>
      <c r="F108" s="15" t="s">
        <v>162</v>
      </c>
      <c r="G108" s="15" t="s">
        <v>133</v>
      </c>
      <c r="H108" s="15" t="s">
        <v>136</v>
      </c>
      <c r="I108" s="15" t="s">
        <v>139</v>
      </c>
      <c r="J108" s="15" t="s">
        <v>141</v>
      </c>
      <c r="K108" s="15" t="s">
        <v>271</v>
      </c>
      <c r="L108" s="15">
        <v>1</v>
      </c>
      <c r="M108" s="15">
        <v>0.32100000000000001</v>
      </c>
      <c r="N108" s="15">
        <v>0.20300000000000001</v>
      </c>
      <c r="O108" s="15">
        <v>6.0000000000000001E-3</v>
      </c>
      <c r="P108" s="15">
        <v>0.27700000000000002</v>
      </c>
      <c r="Q108" s="15">
        <v>0.187</v>
      </c>
      <c r="R108" s="15">
        <v>0.40400000000000003</v>
      </c>
      <c r="S108" s="15">
        <v>11.476000000000001</v>
      </c>
      <c r="U108" s="15">
        <v>849342.95400000003</v>
      </c>
      <c r="V108" s="15">
        <v>1320</v>
      </c>
    </row>
    <row r="109" spans="2:22" x14ac:dyDescent="0.25">
      <c r="B109" s="15" t="s">
        <v>122</v>
      </c>
      <c r="C109" s="15" t="s">
        <v>207</v>
      </c>
      <c r="D109" s="15" t="s">
        <v>229</v>
      </c>
      <c r="E109" s="15">
        <v>2022</v>
      </c>
      <c r="F109" s="15" t="s">
        <v>162</v>
      </c>
      <c r="G109" s="15" t="s">
        <v>133</v>
      </c>
      <c r="H109" s="15" t="s">
        <v>136</v>
      </c>
      <c r="I109" s="15" t="s">
        <v>139</v>
      </c>
      <c r="J109" s="15" t="s">
        <v>141</v>
      </c>
      <c r="K109" s="15" t="s">
        <v>271</v>
      </c>
      <c r="L109" s="15">
        <v>2</v>
      </c>
      <c r="M109" s="15">
        <v>0.34799999999999998</v>
      </c>
      <c r="N109" s="15">
        <v>0.22800000000000001</v>
      </c>
      <c r="O109" s="15">
        <v>6.0000000000000001E-3</v>
      </c>
      <c r="P109" s="15">
        <v>0.3</v>
      </c>
      <c r="Q109" s="15">
        <v>0.19600000000000001</v>
      </c>
      <c r="R109" s="15">
        <v>0.42899999999999999</v>
      </c>
      <c r="S109" s="15">
        <v>11.717000000000001</v>
      </c>
      <c r="U109" s="15">
        <v>879505.29700000002</v>
      </c>
      <c r="V109" s="15">
        <v>1500</v>
      </c>
    </row>
    <row r="110" spans="2:22" x14ac:dyDescent="0.25">
      <c r="B110" s="15" t="s">
        <v>122</v>
      </c>
      <c r="C110" s="15" t="s">
        <v>207</v>
      </c>
      <c r="D110" s="15" t="s">
        <v>229</v>
      </c>
      <c r="E110" s="15">
        <v>2022</v>
      </c>
      <c r="F110" s="15" t="s">
        <v>162</v>
      </c>
      <c r="G110" s="15" t="s">
        <v>133</v>
      </c>
      <c r="H110" s="15" t="s">
        <v>136</v>
      </c>
      <c r="I110" s="15" t="s">
        <v>139</v>
      </c>
      <c r="J110" s="15" t="s">
        <v>141</v>
      </c>
      <c r="K110" s="15" t="s">
        <v>271</v>
      </c>
      <c r="L110" s="15">
        <v>3</v>
      </c>
      <c r="M110" s="15">
        <v>0.375</v>
      </c>
      <c r="N110" s="15">
        <v>0.24099999999999999</v>
      </c>
      <c r="O110" s="15">
        <v>7.0000000000000001E-3</v>
      </c>
      <c r="P110" s="15">
        <v>0.32800000000000001</v>
      </c>
      <c r="Q110" s="15">
        <v>0.224</v>
      </c>
      <c r="R110" s="15">
        <v>0.47099999999999997</v>
      </c>
      <c r="S110" s="15">
        <v>11.688000000000001</v>
      </c>
      <c r="U110" s="15">
        <v>876016.70499999996</v>
      </c>
      <c r="V110" s="15">
        <v>1180</v>
      </c>
    </row>
    <row r="111" spans="2:22" x14ac:dyDescent="0.25">
      <c r="B111" s="15" t="s">
        <v>122</v>
      </c>
      <c r="C111" s="15" t="s">
        <v>207</v>
      </c>
      <c r="D111" s="15" t="s">
        <v>229</v>
      </c>
      <c r="E111" s="15">
        <v>2022</v>
      </c>
      <c r="F111" s="15" t="s">
        <v>162</v>
      </c>
      <c r="G111" s="15" t="s">
        <v>133</v>
      </c>
      <c r="H111" s="15" t="s">
        <v>136</v>
      </c>
      <c r="I111" s="15" t="s">
        <v>139</v>
      </c>
      <c r="J111" s="15" t="s">
        <v>141</v>
      </c>
      <c r="K111" s="15" t="s">
        <v>271</v>
      </c>
      <c r="L111" s="15">
        <v>4</v>
      </c>
      <c r="M111" s="15">
        <v>0.38900000000000001</v>
      </c>
      <c r="N111" s="15">
        <v>0.23100000000000001</v>
      </c>
      <c r="O111" s="15">
        <v>7.0000000000000001E-3</v>
      </c>
      <c r="P111" s="15">
        <v>0.34599999999999997</v>
      </c>
      <c r="Q111" s="15">
        <v>0.22800000000000001</v>
      </c>
      <c r="R111" s="15">
        <v>0.48199999999999998</v>
      </c>
      <c r="S111" s="15">
        <v>11.663</v>
      </c>
      <c r="U111" s="15">
        <v>874386.299</v>
      </c>
      <c r="V111" s="15">
        <v>1220</v>
      </c>
    </row>
    <row r="112" spans="2:22" x14ac:dyDescent="0.25">
      <c r="B112" s="15" t="s">
        <v>122</v>
      </c>
      <c r="C112" s="15" t="s">
        <v>207</v>
      </c>
      <c r="D112" s="15" t="s">
        <v>229</v>
      </c>
      <c r="E112" s="15">
        <v>2022</v>
      </c>
      <c r="F112" s="15" t="s">
        <v>162</v>
      </c>
      <c r="G112" s="15" t="s">
        <v>133</v>
      </c>
      <c r="H112" s="15" t="s">
        <v>136</v>
      </c>
      <c r="I112" s="15" t="s">
        <v>139</v>
      </c>
      <c r="J112" s="15" t="s">
        <v>141</v>
      </c>
      <c r="K112" s="15" t="s">
        <v>271</v>
      </c>
      <c r="L112" s="15">
        <v>5</v>
      </c>
      <c r="M112" s="15">
        <v>0.42699999999999999</v>
      </c>
      <c r="N112" s="15">
        <v>0.245</v>
      </c>
      <c r="O112" s="15">
        <v>7.0000000000000001E-3</v>
      </c>
      <c r="P112" s="15">
        <v>0.375</v>
      </c>
      <c r="Q112" s="15">
        <v>0.25900000000000001</v>
      </c>
      <c r="R112" s="15">
        <v>0.53700000000000003</v>
      </c>
      <c r="S112" s="15">
        <v>11.734999999999999</v>
      </c>
      <c r="U112" s="15">
        <v>883114.06099999999</v>
      </c>
      <c r="V112" s="15">
        <v>1350</v>
      </c>
    </row>
    <row r="113" spans="2:22" x14ac:dyDescent="0.25">
      <c r="B113" s="15" t="s">
        <v>122</v>
      </c>
      <c r="C113" s="15" t="s">
        <v>207</v>
      </c>
      <c r="D113" s="15" t="s">
        <v>230</v>
      </c>
      <c r="E113" s="15">
        <v>2022</v>
      </c>
      <c r="F113" s="15" t="s">
        <v>162</v>
      </c>
      <c r="G113" s="15" t="s">
        <v>133</v>
      </c>
      <c r="H113" s="15" t="s">
        <v>136</v>
      </c>
      <c r="I113" s="15" t="s">
        <v>139</v>
      </c>
      <c r="J113" s="15" t="s">
        <v>141</v>
      </c>
      <c r="K113" s="15" t="s">
        <v>271</v>
      </c>
      <c r="L113" s="15">
        <v>1</v>
      </c>
      <c r="M113" s="15">
        <v>0.32100000000000001</v>
      </c>
      <c r="N113" s="15">
        <v>0.20200000000000001</v>
      </c>
      <c r="O113" s="15">
        <v>6.0000000000000001E-3</v>
      </c>
      <c r="P113" s="15">
        <v>0.27600000000000002</v>
      </c>
      <c r="Q113" s="15">
        <v>0.183</v>
      </c>
      <c r="R113" s="15">
        <v>0.40899999999999997</v>
      </c>
      <c r="S113" s="15">
        <v>12.352</v>
      </c>
      <c r="U113" s="15">
        <v>1105784.5</v>
      </c>
      <c r="V113" s="15">
        <v>1320</v>
      </c>
    </row>
    <row r="114" spans="2:22" x14ac:dyDescent="0.25">
      <c r="B114" s="15" t="s">
        <v>122</v>
      </c>
      <c r="C114" s="15" t="s">
        <v>207</v>
      </c>
      <c r="D114" s="15" t="s">
        <v>230</v>
      </c>
      <c r="E114" s="15">
        <v>2022</v>
      </c>
      <c r="F114" s="15" t="s">
        <v>162</v>
      </c>
      <c r="G114" s="15" t="s">
        <v>133</v>
      </c>
      <c r="H114" s="15" t="s">
        <v>136</v>
      </c>
      <c r="I114" s="15" t="s">
        <v>139</v>
      </c>
      <c r="J114" s="15" t="s">
        <v>141</v>
      </c>
      <c r="K114" s="15" t="s">
        <v>271</v>
      </c>
      <c r="L114" s="15">
        <v>2</v>
      </c>
      <c r="M114" s="15">
        <v>0.34399999999999997</v>
      </c>
      <c r="N114" s="15">
        <v>0.224</v>
      </c>
      <c r="O114" s="15">
        <v>6.0000000000000001E-3</v>
      </c>
      <c r="P114" s="15">
        <v>0.29399999999999998</v>
      </c>
      <c r="Q114" s="15">
        <v>0.19500000000000001</v>
      </c>
      <c r="R114" s="15">
        <v>0.42399999999999999</v>
      </c>
      <c r="S114" s="15">
        <v>12.597</v>
      </c>
      <c r="U114" s="15">
        <v>1140616.916</v>
      </c>
      <c r="V114" s="15">
        <v>1500</v>
      </c>
    </row>
    <row r="115" spans="2:22" x14ac:dyDescent="0.25">
      <c r="B115" s="15" t="s">
        <v>122</v>
      </c>
      <c r="C115" s="15" t="s">
        <v>207</v>
      </c>
      <c r="D115" s="15" t="s">
        <v>230</v>
      </c>
      <c r="E115" s="15">
        <v>2022</v>
      </c>
      <c r="F115" s="15" t="s">
        <v>162</v>
      </c>
      <c r="G115" s="15" t="s">
        <v>133</v>
      </c>
      <c r="H115" s="15" t="s">
        <v>136</v>
      </c>
      <c r="I115" s="15" t="s">
        <v>139</v>
      </c>
      <c r="J115" s="15" t="s">
        <v>141</v>
      </c>
      <c r="K115" s="15" t="s">
        <v>271</v>
      </c>
      <c r="L115" s="15">
        <v>3</v>
      </c>
      <c r="M115" s="15">
        <v>0.36899999999999999</v>
      </c>
      <c r="N115" s="15">
        <v>0.23699999999999999</v>
      </c>
      <c r="O115" s="15">
        <v>7.0000000000000001E-3</v>
      </c>
      <c r="P115" s="15">
        <v>0.31900000000000001</v>
      </c>
      <c r="Q115" s="15">
        <v>0.221</v>
      </c>
      <c r="R115" s="15">
        <v>0.46899999999999997</v>
      </c>
      <c r="S115" s="15">
        <v>12.567</v>
      </c>
      <c r="U115" s="15">
        <v>1138212.8959999999</v>
      </c>
      <c r="V115" s="15">
        <v>1180</v>
      </c>
    </row>
    <row r="116" spans="2:22" x14ac:dyDescent="0.25">
      <c r="B116" s="15" t="s">
        <v>122</v>
      </c>
      <c r="C116" s="15" t="s">
        <v>207</v>
      </c>
      <c r="D116" s="15" t="s">
        <v>230</v>
      </c>
      <c r="E116" s="15">
        <v>2022</v>
      </c>
      <c r="F116" s="15" t="s">
        <v>162</v>
      </c>
      <c r="G116" s="15" t="s">
        <v>133</v>
      </c>
      <c r="H116" s="15" t="s">
        <v>136</v>
      </c>
      <c r="I116" s="15" t="s">
        <v>139</v>
      </c>
      <c r="J116" s="15" t="s">
        <v>141</v>
      </c>
      <c r="K116" s="15" t="s">
        <v>271</v>
      </c>
      <c r="L116" s="15">
        <v>4</v>
      </c>
      <c r="M116" s="15">
        <v>0.38500000000000001</v>
      </c>
      <c r="N116" s="15">
        <v>0.23</v>
      </c>
      <c r="O116" s="15">
        <v>7.0000000000000001E-3</v>
      </c>
      <c r="P116" s="15">
        <v>0.33600000000000002</v>
      </c>
      <c r="Q116" s="15">
        <v>0.222</v>
      </c>
      <c r="R116" s="15">
        <v>0.48699999999999999</v>
      </c>
      <c r="S116" s="15">
        <v>12.534000000000001</v>
      </c>
      <c r="U116" s="15">
        <v>1136191.5490000001</v>
      </c>
      <c r="V116" s="15">
        <v>1220</v>
      </c>
    </row>
    <row r="117" spans="2:22" x14ac:dyDescent="0.25">
      <c r="B117" s="15" t="s">
        <v>122</v>
      </c>
      <c r="C117" s="15" t="s">
        <v>207</v>
      </c>
      <c r="D117" s="15" t="s">
        <v>230</v>
      </c>
      <c r="E117" s="15">
        <v>2022</v>
      </c>
      <c r="F117" s="15" t="s">
        <v>162</v>
      </c>
      <c r="G117" s="15" t="s">
        <v>133</v>
      </c>
      <c r="H117" s="15" t="s">
        <v>136</v>
      </c>
      <c r="I117" s="15" t="s">
        <v>139</v>
      </c>
      <c r="J117" s="15" t="s">
        <v>141</v>
      </c>
      <c r="K117" s="15" t="s">
        <v>271</v>
      </c>
      <c r="L117" s="15">
        <v>5</v>
      </c>
      <c r="M117" s="15">
        <v>0.41799999999999998</v>
      </c>
      <c r="N117" s="15">
        <v>0.24</v>
      </c>
      <c r="O117" s="15">
        <v>7.0000000000000001E-3</v>
      </c>
      <c r="P117" s="15">
        <v>0.37</v>
      </c>
      <c r="Q117" s="15">
        <v>0.25600000000000001</v>
      </c>
      <c r="R117" s="15">
        <v>0.53100000000000003</v>
      </c>
      <c r="S117" s="15">
        <v>12.632999999999999</v>
      </c>
      <c r="U117" s="15">
        <v>1145779.672</v>
      </c>
      <c r="V117" s="15">
        <v>1350</v>
      </c>
    </row>
    <row r="118" spans="2:22" x14ac:dyDescent="0.25">
      <c r="B118" s="15" t="s">
        <v>122</v>
      </c>
      <c r="C118" s="15" t="s">
        <v>207</v>
      </c>
      <c r="D118" s="15" t="s">
        <v>231</v>
      </c>
      <c r="E118" s="15">
        <v>2022</v>
      </c>
      <c r="F118" s="15" t="s">
        <v>162</v>
      </c>
      <c r="G118" s="15" t="s">
        <v>133</v>
      </c>
      <c r="H118" s="15" t="s">
        <v>136</v>
      </c>
      <c r="I118" s="15" t="s">
        <v>139</v>
      </c>
      <c r="J118" s="15" t="s">
        <v>141</v>
      </c>
      <c r="K118" s="15" t="s">
        <v>271</v>
      </c>
      <c r="L118" s="15">
        <v>1</v>
      </c>
      <c r="M118" s="15">
        <v>0.32</v>
      </c>
      <c r="N118" s="15">
        <v>0.19800000000000001</v>
      </c>
      <c r="O118" s="15">
        <v>5.0000000000000001E-3</v>
      </c>
      <c r="P118" s="15">
        <v>0.28100000000000003</v>
      </c>
      <c r="Q118" s="15">
        <v>0.182</v>
      </c>
      <c r="R118" s="15">
        <v>0.41299999999999998</v>
      </c>
      <c r="S118" s="15">
        <v>12.352</v>
      </c>
      <c r="U118" s="15">
        <v>1105800.7779999999</v>
      </c>
      <c r="V118" s="15">
        <v>1320</v>
      </c>
    </row>
    <row r="119" spans="2:22" x14ac:dyDescent="0.25">
      <c r="B119" s="15" t="s">
        <v>122</v>
      </c>
      <c r="C119" s="15" t="s">
        <v>207</v>
      </c>
      <c r="D119" s="15" t="s">
        <v>231</v>
      </c>
      <c r="E119" s="15">
        <v>2022</v>
      </c>
      <c r="F119" s="15" t="s">
        <v>162</v>
      </c>
      <c r="G119" s="15" t="s">
        <v>133</v>
      </c>
      <c r="H119" s="15" t="s">
        <v>136</v>
      </c>
      <c r="I119" s="15" t="s">
        <v>139</v>
      </c>
      <c r="J119" s="15" t="s">
        <v>141</v>
      </c>
      <c r="K119" s="15" t="s">
        <v>271</v>
      </c>
      <c r="L119" s="15">
        <v>2</v>
      </c>
      <c r="M119" s="15">
        <v>0.34200000000000003</v>
      </c>
      <c r="N119" s="15">
        <v>0.223</v>
      </c>
      <c r="O119" s="15">
        <v>6.0000000000000001E-3</v>
      </c>
      <c r="P119" s="15">
        <v>0.29499999999999998</v>
      </c>
      <c r="Q119" s="15">
        <v>0.193</v>
      </c>
      <c r="R119" s="15">
        <v>0.42899999999999999</v>
      </c>
      <c r="S119" s="15">
        <v>12.597</v>
      </c>
      <c r="U119" s="15">
        <v>1140606.862</v>
      </c>
      <c r="V119" s="15">
        <v>1500</v>
      </c>
    </row>
    <row r="120" spans="2:22" x14ac:dyDescent="0.25">
      <c r="B120" s="15" t="s">
        <v>122</v>
      </c>
      <c r="C120" s="15" t="s">
        <v>207</v>
      </c>
      <c r="D120" s="15" t="s">
        <v>231</v>
      </c>
      <c r="E120" s="15">
        <v>2022</v>
      </c>
      <c r="F120" s="15" t="s">
        <v>162</v>
      </c>
      <c r="G120" s="15" t="s">
        <v>133</v>
      </c>
      <c r="H120" s="15" t="s">
        <v>136</v>
      </c>
      <c r="I120" s="15" t="s">
        <v>139</v>
      </c>
      <c r="J120" s="15" t="s">
        <v>141</v>
      </c>
      <c r="K120" s="15" t="s">
        <v>271</v>
      </c>
      <c r="L120" s="15">
        <v>3</v>
      </c>
      <c r="M120" s="15">
        <v>0.36599999999999999</v>
      </c>
      <c r="N120" s="15">
        <v>0.23400000000000001</v>
      </c>
      <c r="O120" s="15">
        <v>7.0000000000000001E-3</v>
      </c>
      <c r="P120" s="15">
        <v>0.315</v>
      </c>
      <c r="Q120" s="15">
        <v>0.21199999999999999</v>
      </c>
      <c r="R120" s="15">
        <v>0.46899999999999997</v>
      </c>
      <c r="S120" s="15">
        <v>12.567</v>
      </c>
      <c r="U120" s="15">
        <v>1138210.78</v>
      </c>
      <c r="V120" s="15">
        <v>1180</v>
      </c>
    </row>
    <row r="121" spans="2:22" x14ac:dyDescent="0.25">
      <c r="B121" s="15" t="s">
        <v>122</v>
      </c>
      <c r="C121" s="15" t="s">
        <v>207</v>
      </c>
      <c r="D121" s="15" t="s">
        <v>231</v>
      </c>
      <c r="E121" s="15">
        <v>2022</v>
      </c>
      <c r="F121" s="15" t="s">
        <v>162</v>
      </c>
      <c r="G121" s="15" t="s">
        <v>133</v>
      </c>
      <c r="H121" s="15" t="s">
        <v>136</v>
      </c>
      <c r="I121" s="15" t="s">
        <v>139</v>
      </c>
      <c r="J121" s="15" t="s">
        <v>141</v>
      </c>
      <c r="K121" s="15" t="s">
        <v>271</v>
      </c>
      <c r="L121" s="15">
        <v>4</v>
      </c>
      <c r="M121" s="15">
        <v>0.379</v>
      </c>
      <c r="N121" s="15">
        <v>0.22600000000000001</v>
      </c>
      <c r="O121" s="15">
        <v>6.0000000000000001E-3</v>
      </c>
      <c r="P121" s="15">
        <v>0.33</v>
      </c>
      <c r="Q121" s="15">
        <v>0.224</v>
      </c>
      <c r="R121" s="15">
        <v>0.48199999999999998</v>
      </c>
      <c r="S121" s="15">
        <v>12.534000000000001</v>
      </c>
      <c r="U121" s="15">
        <v>1136173.5889999999</v>
      </c>
      <c r="V121" s="15">
        <v>1220</v>
      </c>
    </row>
    <row r="122" spans="2:22" x14ac:dyDescent="0.25">
      <c r="B122" s="15" t="s">
        <v>122</v>
      </c>
      <c r="C122" s="15" t="s">
        <v>207</v>
      </c>
      <c r="D122" s="15" t="s">
        <v>231</v>
      </c>
      <c r="E122" s="15">
        <v>2022</v>
      </c>
      <c r="F122" s="15" t="s">
        <v>162</v>
      </c>
      <c r="G122" s="15" t="s">
        <v>133</v>
      </c>
      <c r="H122" s="15" t="s">
        <v>136</v>
      </c>
      <c r="I122" s="15" t="s">
        <v>139</v>
      </c>
      <c r="J122" s="15" t="s">
        <v>141</v>
      </c>
      <c r="K122" s="15" t="s">
        <v>271</v>
      </c>
      <c r="L122" s="15">
        <v>5</v>
      </c>
      <c r="M122" s="15">
        <v>0.41099999999999998</v>
      </c>
      <c r="N122" s="15">
        <v>0.23699999999999999</v>
      </c>
      <c r="O122" s="15">
        <v>6.0000000000000001E-3</v>
      </c>
      <c r="P122" s="15">
        <v>0.36</v>
      </c>
      <c r="Q122" s="15">
        <v>0.247</v>
      </c>
      <c r="R122" s="15">
        <v>0.52100000000000002</v>
      </c>
      <c r="S122" s="15">
        <v>12.632999999999999</v>
      </c>
      <c r="U122" s="15">
        <v>1145767.6070000001</v>
      </c>
      <c r="V122" s="15">
        <v>1350</v>
      </c>
    </row>
    <row r="123" spans="2:22" x14ac:dyDescent="0.25">
      <c r="B123" s="15" t="s">
        <v>122</v>
      </c>
      <c r="C123" s="15" t="s">
        <v>207</v>
      </c>
      <c r="D123" s="15" t="s">
        <v>232</v>
      </c>
      <c r="E123" s="15">
        <v>2022</v>
      </c>
      <c r="F123" s="15" t="s">
        <v>162</v>
      </c>
      <c r="G123" s="15" t="s">
        <v>133</v>
      </c>
      <c r="H123" s="15" t="s">
        <v>136</v>
      </c>
      <c r="I123" s="15" t="s">
        <v>139</v>
      </c>
      <c r="J123" s="15" t="s">
        <v>141</v>
      </c>
      <c r="K123" s="15" t="s">
        <v>271</v>
      </c>
      <c r="L123" s="15">
        <v>1</v>
      </c>
      <c r="M123" s="15">
        <v>0.32300000000000001</v>
      </c>
      <c r="N123" s="15">
        <v>0.2</v>
      </c>
      <c r="O123" s="15">
        <v>5.0000000000000001E-3</v>
      </c>
      <c r="P123" s="15">
        <v>0.27900000000000003</v>
      </c>
      <c r="Q123" s="15">
        <v>0.184</v>
      </c>
      <c r="R123" s="15">
        <v>0.41499999999999998</v>
      </c>
      <c r="S123" s="15">
        <v>13.005000000000001</v>
      </c>
      <c r="U123" s="15">
        <v>1274523.594</v>
      </c>
      <c r="V123" s="15">
        <v>1320</v>
      </c>
    </row>
    <row r="124" spans="2:22" x14ac:dyDescent="0.25">
      <c r="B124" s="15" t="s">
        <v>122</v>
      </c>
      <c r="C124" s="15" t="s">
        <v>207</v>
      </c>
      <c r="D124" s="15" t="s">
        <v>232</v>
      </c>
      <c r="E124" s="15">
        <v>2022</v>
      </c>
      <c r="F124" s="15" t="s">
        <v>162</v>
      </c>
      <c r="G124" s="15" t="s">
        <v>133</v>
      </c>
      <c r="H124" s="15" t="s">
        <v>136</v>
      </c>
      <c r="I124" s="15" t="s">
        <v>139</v>
      </c>
      <c r="J124" s="15" t="s">
        <v>141</v>
      </c>
      <c r="K124" s="15" t="s">
        <v>271</v>
      </c>
      <c r="L124" s="15">
        <v>2</v>
      </c>
      <c r="M124" s="15">
        <v>0.34899999999999998</v>
      </c>
      <c r="N124" s="15">
        <v>0.23100000000000001</v>
      </c>
      <c r="O124" s="15">
        <v>6.0000000000000001E-3</v>
      </c>
      <c r="P124" s="15">
        <v>0.29699999999999999</v>
      </c>
      <c r="Q124" s="15">
        <v>0.19400000000000001</v>
      </c>
      <c r="R124" s="15">
        <v>0.43099999999999999</v>
      </c>
      <c r="S124" s="15">
        <v>13.247999999999999</v>
      </c>
      <c r="U124" s="15">
        <v>1315141.7339999999</v>
      </c>
      <c r="V124" s="15">
        <v>1500</v>
      </c>
    </row>
    <row r="125" spans="2:22" x14ac:dyDescent="0.25">
      <c r="B125" s="15" t="s">
        <v>122</v>
      </c>
      <c r="C125" s="15" t="s">
        <v>207</v>
      </c>
      <c r="D125" s="15" t="s">
        <v>232</v>
      </c>
      <c r="E125" s="15">
        <v>2022</v>
      </c>
      <c r="F125" s="15" t="s">
        <v>162</v>
      </c>
      <c r="G125" s="15" t="s">
        <v>133</v>
      </c>
      <c r="H125" s="15" t="s">
        <v>136</v>
      </c>
      <c r="I125" s="15" t="s">
        <v>139</v>
      </c>
      <c r="J125" s="15" t="s">
        <v>141</v>
      </c>
      <c r="K125" s="15" t="s">
        <v>271</v>
      </c>
      <c r="L125" s="15">
        <v>3</v>
      </c>
      <c r="M125" s="15">
        <v>0.371</v>
      </c>
      <c r="N125" s="15">
        <v>0.23499999999999999</v>
      </c>
      <c r="O125" s="15">
        <v>7.0000000000000001E-3</v>
      </c>
      <c r="P125" s="15">
        <v>0.318</v>
      </c>
      <c r="Q125" s="15">
        <v>0.214</v>
      </c>
      <c r="R125" s="15">
        <v>0.47199999999999998</v>
      </c>
      <c r="S125" s="15">
        <v>13.218</v>
      </c>
      <c r="U125" s="15">
        <v>1312511.6170000001</v>
      </c>
      <c r="V125" s="15">
        <v>1180</v>
      </c>
    </row>
    <row r="126" spans="2:22" x14ac:dyDescent="0.25">
      <c r="B126" s="15" t="s">
        <v>122</v>
      </c>
      <c r="C126" s="15" t="s">
        <v>207</v>
      </c>
      <c r="D126" s="15" t="s">
        <v>232</v>
      </c>
      <c r="E126" s="15">
        <v>2022</v>
      </c>
      <c r="F126" s="15" t="s">
        <v>162</v>
      </c>
      <c r="G126" s="15" t="s">
        <v>133</v>
      </c>
      <c r="H126" s="15" t="s">
        <v>136</v>
      </c>
      <c r="I126" s="15" t="s">
        <v>139</v>
      </c>
      <c r="J126" s="15" t="s">
        <v>141</v>
      </c>
      <c r="K126" s="15" t="s">
        <v>271</v>
      </c>
      <c r="L126" s="15">
        <v>4</v>
      </c>
      <c r="M126" s="15">
        <v>0.38100000000000001</v>
      </c>
      <c r="N126" s="15">
        <v>0.22700000000000001</v>
      </c>
      <c r="O126" s="15">
        <v>6.0000000000000001E-3</v>
      </c>
      <c r="P126" s="15">
        <v>0.32800000000000001</v>
      </c>
      <c r="Q126" s="15">
        <v>0.224</v>
      </c>
      <c r="R126" s="15">
        <v>0.47799999999999998</v>
      </c>
      <c r="S126" s="15">
        <v>13.177</v>
      </c>
      <c r="U126" s="15">
        <v>1309319.361</v>
      </c>
      <c r="V126" s="15">
        <v>1220</v>
      </c>
    </row>
    <row r="127" spans="2:22" x14ac:dyDescent="0.25">
      <c r="B127" s="15" t="s">
        <v>122</v>
      </c>
      <c r="C127" s="15" t="s">
        <v>207</v>
      </c>
      <c r="D127" s="15" t="s">
        <v>232</v>
      </c>
      <c r="E127" s="15">
        <v>2022</v>
      </c>
      <c r="F127" s="15" t="s">
        <v>162</v>
      </c>
      <c r="G127" s="15" t="s">
        <v>133</v>
      </c>
      <c r="H127" s="15" t="s">
        <v>136</v>
      </c>
      <c r="I127" s="15" t="s">
        <v>139</v>
      </c>
      <c r="J127" s="15" t="s">
        <v>141</v>
      </c>
      <c r="K127" s="15" t="s">
        <v>271</v>
      </c>
      <c r="L127" s="15">
        <v>5</v>
      </c>
      <c r="M127" s="15">
        <v>0.41399999999999998</v>
      </c>
      <c r="N127" s="15">
        <v>0.246</v>
      </c>
      <c r="O127" s="15">
        <v>7.0000000000000001E-3</v>
      </c>
      <c r="P127" s="15">
        <v>0.36399999999999999</v>
      </c>
      <c r="Q127" s="15">
        <v>0.24299999999999999</v>
      </c>
      <c r="R127" s="15">
        <v>0.51900000000000002</v>
      </c>
      <c r="S127" s="15">
        <v>13.294</v>
      </c>
      <c r="U127" s="15">
        <v>1319382.6499999999</v>
      </c>
      <c r="V127" s="15">
        <v>1350</v>
      </c>
    </row>
    <row r="128" spans="2:22" x14ac:dyDescent="0.25">
      <c r="B128" s="15" t="s">
        <v>122</v>
      </c>
      <c r="C128" s="15" t="s">
        <v>207</v>
      </c>
      <c r="D128" s="15" t="s">
        <v>233</v>
      </c>
      <c r="E128" s="15">
        <v>2022</v>
      </c>
      <c r="F128" s="15" t="s">
        <v>162</v>
      </c>
      <c r="G128" s="15" t="s">
        <v>133</v>
      </c>
      <c r="H128" s="15" t="s">
        <v>136</v>
      </c>
      <c r="I128" s="15" t="s">
        <v>139</v>
      </c>
      <c r="J128" s="15" t="s">
        <v>141</v>
      </c>
      <c r="K128" s="15" t="s">
        <v>271</v>
      </c>
      <c r="L128" s="15">
        <v>1</v>
      </c>
      <c r="M128" s="15">
        <v>0.33200000000000002</v>
      </c>
      <c r="N128" s="15">
        <v>0.20599999999999999</v>
      </c>
      <c r="O128" s="15">
        <v>6.0000000000000001E-3</v>
      </c>
      <c r="P128" s="15">
        <v>0.28399999999999997</v>
      </c>
      <c r="Q128" s="15">
        <v>0.189</v>
      </c>
      <c r="R128" s="15">
        <v>0.41599999999999998</v>
      </c>
      <c r="S128" s="15">
        <v>13.005000000000001</v>
      </c>
      <c r="U128" s="15">
        <v>1274520.0430000001</v>
      </c>
      <c r="V128" s="15">
        <v>1320</v>
      </c>
    </row>
    <row r="129" spans="2:22" x14ac:dyDescent="0.25">
      <c r="B129" s="15" t="s">
        <v>122</v>
      </c>
      <c r="C129" s="15" t="s">
        <v>207</v>
      </c>
      <c r="D129" s="15" t="s">
        <v>233</v>
      </c>
      <c r="E129" s="15">
        <v>2022</v>
      </c>
      <c r="F129" s="15" t="s">
        <v>162</v>
      </c>
      <c r="G129" s="15" t="s">
        <v>133</v>
      </c>
      <c r="H129" s="15" t="s">
        <v>136</v>
      </c>
      <c r="I129" s="15" t="s">
        <v>139</v>
      </c>
      <c r="J129" s="15" t="s">
        <v>141</v>
      </c>
      <c r="K129" s="15" t="s">
        <v>271</v>
      </c>
      <c r="L129" s="15">
        <v>2</v>
      </c>
      <c r="M129" s="15">
        <v>0.36099999999999999</v>
      </c>
      <c r="N129" s="15">
        <v>0.23799999999999999</v>
      </c>
      <c r="O129" s="15">
        <v>6.0000000000000001E-3</v>
      </c>
      <c r="P129" s="15">
        <v>0.308</v>
      </c>
      <c r="Q129" s="15">
        <v>0.20399999999999999</v>
      </c>
      <c r="R129" s="15">
        <v>0.44900000000000001</v>
      </c>
      <c r="S129" s="15">
        <v>13.247999999999999</v>
      </c>
      <c r="U129" s="15">
        <v>1315154.1839999999</v>
      </c>
      <c r="V129" s="15">
        <v>1500</v>
      </c>
    </row>
    <row r="130" spans="2:22" x14ac:dyDescent="0.25">
      <c r="B130" s="15" t="s">
        <v>122</v>
      </c>
      <c r="C130" s="15" t="s">
        <v>207</v>
      </c>
      <c r="D130" s="15" t="s">
        <v>233</v>
      </c>
      <c r="E130" s="15">
        <v>2022</v>
      </c>
      <c r="F130" s="15" t="s">
        <v>162</v>
      </c>
      <c r="G130" s="15" t="s">
        <v>133</v>
      </c>
      <c r="H130" s="15" t="s">
        <v>136</v>
      </c>
      <c r="I130" s="15" t="s">
        <v>139</v>
      </c>
      <c r="J130" s="15" t="s">
        <v>141</v>
      </c>
      <c r="K130" s="15" t="s">
        <v>271</v>
      </c>
      <c r="L130" s="15">
        <v>3</v>
      </c>
      <c r="M130" s="15">
        <v>0.38600000000000001</v>
      </c>
      <c r="N130" s="15">
        <v>0.23899999999999999</v>
      </c>
      <c r="O130" s="15">
        <v>7.0000000000000001E-3</v>
      </c>
      <c r="P130" s="15">
        <v>0.33500000000000002</v>
      </c>
      <c r="Q130" s="15">
        <v>0.224</v>
      </c>
      <c r="R130" s="15">
        <v>0.49099999999999999</v>
      </c>
      <c r="S130" s="15">
        <v>13.218</v>
      </c>
      <c r="U130" s="15">
        <v>1312503.4750000001</v>
      </c>
      <c r="V130" s="15">
        <v>1180</v>
      </c>
    </row>
    <row r="131" spans="2:22" x14ac:dyDescent="0.25">
      <c r="B131" s="15" t="s">
        <v>122</v>
      </c>
      <c r="C131" s="15" t="s">
        <v>207</v>
      </c>
      <c r="D131" s="15" t="s">
        <v>233</v>
      </c>
      <c r="E131" s="15">
        <v>2022</v>
      </c>
      <c r="F131" s="15" t="s">
        <v>162</v>
      </c>
      <c r="G131" s="15" t="s">
        <v>133</v>
      </c>
      <c r="H131" s="15" t="s">
        <v>136</v>
      </c>
      <c r="I131" s="15" t="s">
        <v>139</v>
      </c>
      <c r="J131" s="15" t="s">
        <v>141</v>
      </c>
      <c r="K131" s="15" t="s">
        <v>271</v>
      </c>
      <c r="L131" s="15">
        <v>4</v>
      </c>
      <c r="M131" s="15">
        <v>0.39800000000000002</v>
      </c>
      <c r="N131" s="15">
        <v>0.23200000000000001</v>
      </c>
      <c r="O131" s="15">
        <v>7.0000000000000001E-3</v>
      </c>
      <c r="P131" s="15">
        <v>0.35299999999999998</v>
      </c>
      <c r="Q131" s="15">
        <v>0.23499999999999999</v>
      </c>
      <c r="R131" s="15">
        <v>0.499</v>
      </c>
      <c r="S131" s="15">
        <v>13.177</v>
      </c>
      <c r="U131" s="15">
        <v>1309334.0009999999</v>
      </c>
      <c r="V131" s="15">
        <v>1220</v>
      </c>
    </row>
    <row r="132" spans="2:22" x14ac:dyDescent="0.25">
      <c r="B132" s="15" t="s">
        <v>122</v>
      </c>
      <c r="C132" s="15" t="s">
        <v>207</v>
      </c>
      <c r="D132" s="15" t="s">
        <v>233</v>
      </c>
      <c r="E132" s="15">
        <v>2022</v>
      </c>
      <c r="F132" s="15" t="s">
        <v>162</v>
      </c>
      <c r="G132" s="15" t="s">
        <v>133</v>
      </c>
      <c r="H132" s="15" t="s">
        <v>136</v>
      </c>
      <c r="I132" s="15" t="s">
        <v>139</v>
      </c>
      <c r="J132" s="15" t="s">
        <v>141</v>
      </c>
      <c r="K132" s="15" t="s">
        <v>271</v>
      </c>
      <c r="L132" s="15">
        <v>5</v>
      </c>
      <c r="M132" s="15">
        <v>0.433</v>
      </c>
      <c r="N132" s="15">
        <v>0.253</v>
      </c>
      <c r="O132" s="15">
        <v>7.0000000000000001E-3</v>
      </c>
      <c r="P132" s="15">
        <v>0.38800000000000001</v>
      </c>
      <c r="Q132" s="15">
        <v>0.25700000000000001</v>
      </c>
      <c r="R132" s="15">
        <v>0.53900000000000003</v>
      </c>
      <c r="S132" s="15">
        <v>13.294</v>
      </c>
      <c r="U132" s="15">
        <v>1319372.922</v>
      </c>
      <c r="V132" s="15">
        <v>1350</v>
      </c>
    </row>
    <row r="133" spans="2:22" x14ac:dyDescent="0.25">
      <c r="B133" s="15" t="s">
        <v>122</v>
      </c>
      <c r="C133" s="15" t="s">
        <v>207</v>
      </c>
      <c r="D133" s="15" t="s">
        <v>234</v>
      </c>
      <c r="E133" s="15">
        <v>2022</v>
      </c>
      <c r="F133" s="15" t="s">
        <v>162</v>
      </c>
      <c r="G133" s="15" t="s">
        <v>133</v>
      </c>
      <c r="H133" s="15" t="s">
        <v>136</v>
      </c>
      <c r="I133" s="15" t="s">
        <v>139</v>
      </c>
      <c r="J133" s="15" t="s">
        <v>141</v>
      </c>
      <c r="K133" s="15" t="s">
        <v>271</v>
      </c>
      <c r="L133" s="15">
        <v>1</v>
      </c>
      <c r="M133" s="15">
        <v>0.33300000000000002</v>
      </c>
      <c r="N133" s="15">
        <v>0.20699999999999999</v>
      </c>
      <c r="O133" s="15">
        <v>6.0000000000000001E-3</v>
      </c>
      <c r="P133" s="15">
        <v>0.28599999999999998</v>
      </c>
      <c r="Q133" s="15">
        <v>0.191</v>
      </c>
      <c r="R133" s="15">
        <v>0.42399999999999999</v>
      </c>
      <c r="S133" s="15">
        <v>13.474</v>
      </c>
      <c r="U133" s="15">
        <v>1339547.5889999999</v>
      </c>
      <c r="V133" s="15">
        <v>1320</v>
      </c>
    </row>
    <row r="134" spans="2:22" x14ac:dyDescent="0.25">
      <c r="B134" s="15" t="s">
        <v>122</v>
      </c>
      <c r="C134" s="15" t="s">
        <v>207</v>
      </c>
      <c r="D134" s="15" t="s">
        <v>234</v>
      </c>
      <c r="E134" s="15">
        <v>2022</v>
      </c>
      <c r="F134" s="15" t="s">
        <v>162</v>
      </c>
      <c r="G134" s="15" t="s">
        <v>133</v>
      </c>
      <c r="H134" s="15" t="s">
        <v>136</v>
      </c>
      <c r="I134" s="15" t="s">
        <v>139</v>
      </c>
      <c r="J134" s="15" t="s">
        <v>141</v>
      </c>
      <c r="K134" s="15" t="s">
        <v>271</v>
      </c>
      <c r="L134" s="15">
        <v>2</v>
      </c>
      <c r="M134" s="15">
        <v>0.36299999999999999</v>
      </c>
      <c r="N134" s="15">
        <v>0.23799999999999999</v>
      </c>
      <c r="O134" s="15">
        <v>6.0000000000000001E-3</v>
      </c>
      <c r="P134" s="15">
        <v>0.312</v>
      </c>
      <c r="Q134" s="15">
        <v>0.20399999999999999</v>
      </c>
      <c r="R134" s="15">
        <v>0.44900000000000001</v>
      </c>
      <c r="S134" s="15">
        <v>13.705</v>
      </c>
      <c r="U134" s="15">
        <v>1381369.811</v>
      </c>
      <c r="V134" s="15">
        <v>1500</v>
      </c>
    </row>
    <row r="135" spans="2:22" x14ac:dyDescent="0.25">
      <c r="B135" s="15" t="s">
        <v>122</v>
      </c>
      <c r="C135" s="15" t="s">
        <v>207</v>
      </c>
      <c r="D135" s="15" t="s">
        <v>234</v>
      </c>
      <c r="E135" s="15">
        <v>2022</v>
      </c>
      <c r="F135" s="15" t="s">
        <v>162</v>
      </c>
      <c r="G135" s="15" t="s">
        <v>133</v>
      </c>
      <c r="H135" s="15" t="s">
        <v>136</v>
      </c>
      <c r="I135" s="15" t="s">
        <v>139</v>
      </c>
      <c r="J135" s="15" t="s">
        <v>141</v>
      </c>
      <c r="K135" s="15" t="s">
        <v>271</v>
      </c>
      <c r="L135" s="15">
        <v>3</v>
      </c>
      <c r="M135" s="15">
        <v>0.38900000000000001</v>
      </c>
      <c r="N135" s="15">
        <v>0.23599999999999999</v>
      </c>
      <c r="O135" s="15">
        <v>7.0000000000000001E-3</v>
      </c>
      <c r="P135" s="15">
        <v>0.33900000000000002</v>
      </c>
      <c r="Q135" s="15">
        <v>0.22600000000000001</v>
      </c>
      <c r="R135" s="15">
        <v>0.498</v>
      </c>
      <c r="S135" s="15">
        <v>13.677</v>
      </c>
      <c r="U135" s="15">
        <v>1379190.7379999999</v>
      </c>
      <c r="V135" s="15">
        <v>1180</v>
      </c>
    </row>
    <row r="136" spans="2:22" x14ac:dyDescent="0.25">
      <c r="B136" s="15" t="s">
        <v>122</v>
      </c>
      <c r="C136" s="15" t="s">
        <v>207</v>
      </c>
      <c r="D136" s="15" t="s">
        <v>234</v>
      </c>
      <c r="E136" s="15">
        <v>2022</v>
      </c>
      <c r="F136" s="15" t="s">
        <v>162</v>
      </c>
      <c r="G136" s="15" t="s">
        <v>133</v>
      </c>
      <c r="H136" s="15" t="s">
        <v>136</v>
      </c>
      <c r="I136" s="15" t="s">
        <v>139</v>
      </c>
      <c r="J136" s="15" t="s">
        <v>141</v>
      </c>
      <c r="K136" s="15" t="s">
        <v>271</v>
      </c>
      <c r="L136" s="15">
        <v>4</v>
      </c>
      <c r="M136" s="15">
        <v>0.40500000000000003</v>
      </c>
      <c r="N136" s="15">
        <v>0.23300000000000001</v>
      </c>
      <c r="O136" s="15">
        <v>7.0000000000000001E-3</v>
      </c>
      <c r="P136" s="15">
        <v>0.36</v>
      </c>
      <c r="Q136" s="15">
        <v>0.23599999999999999</v>
      </c>
      <c r="R136" s="15">
        <v>0.51600000000000001</v>
      </c>
      <c r="S136" s="15">
        <v>13.634</v>
      </c>
      <c r="U136" s="15">
        <v>1375979.821</v>
      </c>
      <c r="V136" s="15">
        <v>1220</v>
      </c>
    </row>
    <row r="137" spans="2:22" x14ac:dyDescent="0.25">
      <c r="B137" s="15" t="s">
        <v>122</v>
      </c>
      <c r="C137" s="15" t="s">
        <v>207</v>
      </c>
      <c r="D137" s="15" t="s">
        <v>234</v>
      </c>
      <c r="E137" s="15">
        <v>2022</v>
      </c>
      <c r="F137" s="15" t="s">
        <v>162</v>
      </c>
      <c r="G137" s="15" t="s">
        <v>133</v>
      </c>
      <c r="H137" s="15" t="s">
        <v>136</v>
      </c>
      <c r="I137" s="15" t="s">
        <v>139</v>
      </c>
      <c r="J137" s="15" t="s">
        <v>141</v>
      </c>
      <c r="K137" s="15" t="s">
        <v>271</v>
      </c>
      <c r="L137" s="15">
        <v>5</v>
      </c>
      <c r="M137" s="15">
        <v>0.44</v>
      </c>
      <c r="N137" s="15">
        <v>0.253</v>
      </c>
      <c r="O137" s="15">
        <v>7.0000000000000001E-3</v>
      </c>
      <c r="P137" s="15">
        <v>0.39600000000000002</v>
      </c>
      <c r="Q137" s="15">
        <v>0.26500000000000001</v>
      </c>
      <c r="R137" s="15">
        <v>0.55100000000000005</v>
      </c>
      <c r="S137" s="15">
        <v>13.760999999999999</v>
      </c>
      <c r="U137" s="15">
        <v>1384151.071</v>
      </c>
      <c r="V137" s="15">
        <v>1350</v>
      </c>
    </row>
    <row r="138" spans="2:22" x14ac:dyDescent="0.25">
      <c r="B138" s="15" t="s">
        <v>122</v>
      </c>
      <c r="C138" s="15" t="s">
        <v>207</v>
      </c>
      <c r="D138" s="15" t="s">
        <v>235</v>
      </c>
      <c r="E138" s="15">
        <v>2022</v>
      </c>
      <c r="F138" s="15" t="s">
        <v>162</v>
      </c>
      <c r="G138" s="15" t="s">
        <v>133</v>
      </c>
      <c r="H138" s="15" t="s">
        <v>136</v>
      </c>
      <c r="I138" s="15" t="s">
        <v>139</v>
      </c>
      <c r="J138" s="15" t="s">
        <v>141</v>
      </c>
      <c r="K138" s="15" t="s">
        <v>271</v>
      </c>
      <c r="L138" s="15">
        <v>1</v>
      </c>
      <c r="M138" s="15">
        <v>0.32900000000000001</v>
      </c>
      <c r="N138" s="15">
        <v>0.20599999999999999</v>
      </c>
      <c r="O138" s="15">
        <v>6.0000000000000001E-3</v>
      </c>
      <c r="P138" s="15">
        <v>0.28899999999999998</v>
      </c>
      <c r="Q138" s="15">
        <v>0.187</v>
      </c>
      <c r="R138" s="15">
        <v>0.42</v>
      </c>
      <c r="S138" s="15">
        <v>13.474</v>
      </c>
      <c r="U138" s="15">
        <v>1339523.953</v>
      </c>
      <c r="V138" s="15">
        <v>1320</v>
      </c>
    </row>
    <row r="139" spans="2:22" x14ac:dyDescent="0.25">
      <c r="B139" s="15" t="s">
        <v>122</v>
      </c>
      <c r="C139" s="15" t="s">
        <v>207</v>
      </c>
      <c r="D139" s="15" t="s">
        <v>235</v>
      </c>
      <c r="E139" s="15">
        <v>2022</v>
      </c>
      <c r="F139" s="15" t="s">
        <v>162</v>
      </c>
      <c r="G139" s="15" t="s">
        <v>133</v>
      </c>
      <c r="H139" s="15" t="s">
        <v>136</v>
      </c>
      <c r="I139" s="15" t="s">
        <v>139</v>
      </c>
      <c r="J139" s="15" t="s">
        <v>141</v>
      </c>
      <c r="K139" s="15" t="s">
        <v>271</v>
      </c>
      <c r="L139" s="15">
        <v>2</v>
      </c>
      <c r="M139" s="15">
        <v>0.35599999999999998</v>
      </c>
      <c r="N139" s="15">
        <v>0.23300000000000001</v>
      </c>
      <c r="O139" s="15">
        <v>6.0000000000000001E-3</v>
      </c>
      <c r="P139" s="15">
        <v>0.3</v>
      </c>
      <c r="Q139" s="15">
        <v>0.20200000000000001</v>
      </c>
      <c r="R139" s="15">
        <v>0.443</v>
      </c>
      <c r="S139" s="15">
        <v>13.705</v>
      </c>
      <c r="U139" s="15">
        <v>1381362.966</v>
      </c>
      <c r="V139" s="15">
        <v>1500</v>
      </c>
    </row>
    <row r="140" spans="2:22" x14ac:dyDescent="0.25">
      <c r="B140" s="15" t="s">
        <v>122</v>
      </c>
      <c r="C140" s="15" t="s">
        <v>207</v>
      </c>
      <c r="D140" s="15" t="s">
        <v>235</v>
      </c>
      <c r="E140" s="15">
        <v>2022</v>
      </c>
      <c r="F140" s="15" t="s">
        <v>162</v>
      </c>
      <c r="G140" s="15" t="s">
        <v>133</v>
      </c>
      <c r="H140" s="15" t="s">
        <v>136</v>
      </c>
      <c r="I140" s="15" t="s">
        <v>139</v>
      </c>
      <c r="J140" s="15" t="s">
        <v>141</v>
      </c>
      <c r="K140" s="15" t="s">
        <v>271</v>
      </c>
      <c r="L140" s="15">
        <v>3</v>
      </c>
      <c r="M140" s="15">
        <v>0.379</v>
      </c>
      <c r="N140" s="15">
        <v>0.22900000000000001</v>
      </c>
      <c r="O140" s="15">
        <v>7.0000000000000001E-3</v>
      </c>
      <c r="P140" s="15">
        <v>0.33200000000000002</v>
      </c>
      <c r="Q140" s="15">
        <v>0.224</v>
      </c>
      <c r="R140" s="15">
        <v>0.48399999999999999</v>
      </c>
      <c r="S140" s="15">
        <v>13.677</v>
      </c>
      <c r="U140" s="15">
        <v>1379194.919</v>
      </c>
      <c r="V140" s="15">
        <v>1180</v>
      </c>
    </row>
    <row r="141" spans="2:22" x14ac:dyDescent="0.25">
      <c r="B141" s="15" t="s">
        <v>122</v>
      </c>
      <c r="C141" s="15" t="s">
        <v>207</v>
      </c>
      <c r="D141" s="15" t="s">
        <v>235</v>
      </c>
      <c r="E141" s="15">
        <v>2022</v>
      </c>
      <c r="F141" s="15" t="s">
        <v>162</v>
      </c>
      <c r="G141" s="15" t="s">
        <v>133</v>
      </c>
      <c r="H141" s="15" t="s">
        <v>136</v>
      </c>
      <c r="I141" s="15" t="s">
        <v>139</v>
      </c>
      <c r="J141" s="15" t="s">
        <v>141</v>
      </c>
      <c r="K141" s="15" t="s">
        <v>271</v>
      </c>
      <c r="L141" s="15">
        <v>4</v>
      </c>
      <c r="M141" s="15">
        <v>0.39600000000000002</v>
      </c>
      <c r="N141" s="15">
        <v>0.22900000000000001</v>
      </c>
      <c r="O141" s="15">
        <v>7.0000000000000001E-3</v>
      </c>
      <c r="P141" s="15">
        <v>0.35</v>
      </c>
      <c r="Q141" s="15">
        <v>0.23499999999999999</v>
      </c>
      <c r="R141" s="15">
        <v>0.498</v>
      </c>
      <c r="S141" s="15">
        <v>13.634</v>
      </c>
      <c r="U141" s="15">
        <v>1375971.639</v>
      </c>
      <c r="V141" s="15">
        <v>1220</v>
      </c>
    </row>
    <row r="142" spans="2:22" x14ac:dyDescent="0.25">
      <c r="B142" s="15" t="s">
        <v>122</v>
      </c>
      <c r="C142" s="15" t="s">
        <v>207</v>
      </c>
      <c r="D142" s="15" t="s">
        <v>235</v>
      </c>
      <c r="E142" s="15">
        <v>2022</v>
      </c>
      <c r="F142" s="15" t="s">
        <v>162</v>
      </c>
      <c r="G142" s="15" t="s">
        <v>133</v>
      </c>
      <c r="H142" s="15" t="s">
        <v>136</v>
      </c>
      <c r="I142" s="15" t="s">
        <v>139</v>
      </c>
      <c r="J142" s="15" t="s">
        <v>141</v>
      </c>
      <c r="K142" s="15" t="s">
        <v>271</v>
      </c>
      <c r="L142" s="15">
        <v>5</v>
      </c>
      <c r="M142" s="15">
        <v>0.42899999999999999</v>
      </c>
      <c r="N142" s="15">
        <v>0.251</v>
      </c>
      <c r="O142" s="15">
        <v>7.0000000000000001E-3</v>
      </c>
      <c r="P142" s="15">
        <v>0.38</v>
      </c>
      <c r="Q142" s="15">
        <v>0.26</v>
      </c>
      <c r="R142" s="15">
        <v>0.54100000000000004</v>
      </c>
      <c r="S142" s="15">
        <v>13.759</v>
      </c>
      <c r="U142" s="15">
        <v>1383971.29</v>
      </c>
      <c r="V142" s="15">
        <v>1350</v>
      </c>
    </row>
    <row r="143" spans="2:22" x14ac:dyDescent="0.25">
      <c r="B143" s="15" t="s">
        <v>122</v>
      </c>
      <c r="C143" s="15" t="s">
        <v>207</v>
      </c>
      <c r="D143" s="15" t="s">
        <v>236</v>
      </c>
      <c r="E143" s="15">
        <v>2022</v>
      </c>
      <c r="F143" s="15" t="s">
        <v>162</v>
      </c>
      <c r="G143" s="15" t="s">
        <v>133</v>
      </c>
      <c r="H143" s="15" t="s">
        <v>136</v>
      </c>
      <c r="I143" s="15" t="s">
        <v>139</v>
      </c>
      <c r="J143" s="15" t="s">
        <v>141</v>
      </c>
      <c r="K143" s="15" t="s">
        <v>271</v>
      </c>
      <c r="L143" s="15">
        <v>1</v>
      </c>
      <c r="M143" s="15">
        <v>0.32</v>
      </c>
      <c r="N143" s="15">
        <v>0.19800000000000001</v>
      </c>
      <c r="O143" s="15">
        <v>5.0000000000000001E-3</v>
      </c>
      <c r="P143" s="15">
        <v>0.27700000000000002</v>
      </c>
      <c r="Q143" s="15">
        <v>0.182</v>
      </c>
      <c r="R143" s="15">
        <v>0.40799999999999997</v>
      </c>
      <c r="S143" s="15">
        <v>13.76</v>
      </c>
      <c r="U143" s="15">
        <v>1301000.064</v>
      </c>
      <c r="V143" s="15">
        <v>1320</v>
      </c>
    </row>
    <row r="144" spans="2:22" x14ac:dyDescent="0.25">
      <c r="B144" s="15" t="s">
        <v>122</v>
      </c>
      <c r="C144" s="15" t="s">
        <v>207</v>
      </c>
      <c r="D144" s="15" t="s">
        <v>236</v>
      </c>
      <c r="E144" s="15">
        <v>2022</v>
      </c>
      <c r="F144" s="15" t="s">
        <v>162</v>
      </c>
      <c r="G144" s="15" t="s">
        <v>133</v>
      </c>
      <c r="H144" s="15" t="s">
        <v>136</v>
      </c>
      <c r="I144" s="15" t="s">
        <v>139</v>
      </c>
      <c r="J144" s="15" t="s">
        <v>141</v>
      </c>
      <c r="K144" s="15" t="s">
        <v>271</v>
      </c>
      <c r="L144" s="15">
        <v>2</v>
      </c>
      <c r="M144" s="15">
        <v>0.34200000000000003</v>
      </c>
      <c r="N144" s="15">
        <v>0.23</v>
      </c>
      <c r="O144" s="15">
        <v>6.0000000000000001E-3</v>
      </c>
      <c r="P144" s="15">
        <v>0.29099999999999998</v>
      </c>
      <c r="Q144" s="15">
        <v>0.19</v>
      </c>
      <c r="R144" s="15">
        <v>0.42</v>
      </c>
      <c r="S144" s="15">
        <v>13.981</v>
      </c>
      <c r="U144" s="15">
        <v>1336884.148</v>
      </c>
      <c r="V144" s="15">
        <v>1500</v>
      </c>
    </row>
    <row r="145" spans="2:22" x14ac:dyDescent="0.25">
      <c r="B145" s="15" t="s">
        <v>122</v>
      </c>
      <c r="C145" s="15" t="s">
        <v>207</v>
      </c>
      <c r="D145" s="15" t="s">
        <v>236</v>
      </c>
      <c r="E145" s="15">
        <v>2022</v>
      </c>
      <c r="F145" s="15" t="s">
        <v>162</v>
      </c>
      <c r="G145" s="15" t="s">
        <v>133</v>
      </c>
      <c r="H145" s="15" t="s">
        <v>136</v>
      </c>
      <c r="I145" s="15" t="s">
        <v>139</v>
      </c>
      <c r="J145" s="15" t="s">
        <v>141</v>
      </c>
      <c r="K145" s="15" t="s">
        <v>271</v>
      </c>
      <c r="L145" s="15">
        <v>3</v>
      </c>
      <c r="M145" s="15">
        <v>0.36199999999999999</v>
      </c>
      <c r="N145" s="15">
        <v>0.221</v>
      </c>
      <c r="O145" s="15">
        <v>6.0000000000000001E-3</v>
      </c>
      <c r="P145" s="15">
        <v>0.315</v>
      </c>
      <c r="Q145" s="15">
        <v>0.21199999999999999</v>
      </c>
      <c r="R145" s="15">
        <v>0.46100000000000002</v>
      </c>
      <c r="S145" s="15">
        <v>13.956</v>
      </c>
      <c r="U145" s="15">
        <v>1337040.5490000001</v>
      </c>
      <c r="V145" s="15">
        <v>1180</v>
      </c>
    </row>
    <row r="146" spans="2:22" x14ac:dyDescent="0.25">
      <c r="B146" s="15" t="s">
        <v>122</v>
      </c>
      <c r="C146" s="15" t="s">
        <v>207</v>
      </c>
      <c r="D146" s="15" t="s">
        <v>236</v>
      </c>
      <c r="E146" s="15">
        <v>2022</v>
      </c>
      <c r="F146" s="15" t="s">
        <v>162</v>
      </c>
      <c r="G146" s="15" t="s">
        <v>133</v>
      </c>
      <c r="H146" s="15" t="s">
        <v>136</v>
      </c>
      <c r="I146" s="15" t="s">
        <v>139</v>
      </c>
      <c r="J146" s="15" t="s">
        <v>141</v>
      </c>
      <c r="K146" s="15" t="s">
        <v>271</v>
      </c>
      <c r="L146" s="15">
        <v>4</v>
      </c>
      <c r="M146" s="15">
        <v>0.376</v>
      </c>
      <c r="N146" s="15">
        <v>0.22500000000000001</v>
      </c>
      <c r="O146" s="15">
        <v>6.0000000000000001E-3</v>
      </c>
      <c r="P146" s="15">
        <v>0.33</v>
      </c>
      <c r="Q146" s="15">
        <v>0.224</v>
      </c>
      <c r="R146" s="15">
        <v>0.47199999999999998</v>
      </c>
      <c r="S146" s="15">
        <v>13.914</v>
      </c>
      <c r="U146" s="15">
        <v>1334234.8019999999</v>
      </c>
      <c r="V146" s="15">
        <v>1220</v>
      </c>
    </row>
    <row r="147" spans="2:22" x14ac:dyDescent="0.25">
      <c r="B147" s="15" t="s">
        <v>122</v>
      </c>
      <c r="C147" s="15" t="s">
        <v>207</v>
      </c>
      <c r="D147" s="15" t="s">
        <v>236</v>
      </c>
      <c r="E147" s="15">
        <v>2022</v>
      </c>
      <c r="F147" s="15" t="s">
        <v>162</v>
      </c>
      <c r="G147" s="15" t="s">
        <v>133</v>
      </c>
      <c r="H147" s="15" t="s">
        <v>136</v>
      </c>
      <c r="I147" s="15" t="s">
        <v>139</v>
      </c>
      <c r="J147" s="15" t="s">
        <v>141</v>
      </c>
      <c r="K147" s="15" t="s">
        <v>271</v>
      </c>
      <c r="L147" s="15">
        <v>5</v>
      </c>
      <c r="M147" s="15">
        <v>0.41099999999999998</v>
      </c>
      <c r="N147" s="15">
        <v>0.247</v>
      </c>
      <c r="O147" s="15">
        <v>7.0000000000000001E-3</v>
      </c>
      <c r="P147" s="15">
        <v>0.35799999999999998</v>
      </c>
      <c r="Q147" s="15">
        <v>0.246</v>
      </c>
      <c r="R147" s="15">
        <v>0.52200000000000002</v>
      </c>
      <c r="S147" s="15">
        <v>14.042999999999999</v>
      </c>
      <c r="U147" s="15">
        <v>1337811.6510000001</v>
      </c>
      <c r="V147" s="15">
        <v>1350</v>
      </c>
    </row>
    <row r="148" spans="2:22" x14ac:dyDescent="0.25">
      <c r="B148" s="15" t="s">
        <v>122</v>
      </c>
      <c r="C148" s="15" t="s">
        <v>207</v>
      </c>
      <c r="D148" s="15" t="s">
        <v>237</v>
      </c>
      <c r="E148" s="15">
        <v>2022</v>
      </c>
      <c r="F148" s="15" t="s">
        <v>162</v>
      </c>
      <c r="G148" s="15" t="s">
        <v>133</v>
      </c>
      <c r="H148" s="15" t="s">
        <v>136</v>
      </c>
      <c r="I148" s="15" t="s">
        <v>139</v>
      </c>
      <c r="J148" s="15" t="s">
        <v>141</v>
      </c>
      <c r="K148" s="15" t="s">
        <v>271</v>
      </c>
      <c r="L148" s="15">
        <v>1</v>
      </c>
      <c r="M148" s="15">
        <v>0.314</v>
      </c>
      <c r="N148" s="15">
        <v>0.19600000000000001</v>
      </c>
      <c r="O148" s="15">
        <v>5.0000000000000001E-3</v>
      </c>
      <c r="P148" s="15">
        <v>0.27200000000000002</v>
      </c>
      <c r="Q148" s="15">
        <v>0.17899999999999999</v>
      </c>
      <c r="R148" s="15">
        <v>0.39800000000000002</v>
      </c>
      <c r="S148" s="15">
        <v>13.76</v>
      </c>
      <c r="U148" s="15">
        <v>1300999.672</v>
      </c>
      <c r="V148" s="15">
        <v>1320</v>
      </c>
    </row>
    <row r="149" spans="2:22" x14ac:dyDescent="0.25">
      <c r="B149" s="15" t="s">
        <v>122</v>
      </c>
      <c r="C149" s="15" t="s">
        <v>207</v>
      </c>
      <c r="D149" s="15" t="s">
        <v>237</v>
      </c>
      <c r="E149" s="15">
        <v>2022</v>
      </c>
      <c r="F149" s="15" t="s">
        <v>162</v>
      </c>
      <c r="G149" s="15" t="s">
        <v>133</v>
      </c>
      <c r="H149" s="15" t="s">
        <v>136</v>
      </c>
      <c r="I149" s="15" t="s">
        <v>139</v>
      </c>
      <c r="J149" s="15" t="s">
        <v>141</v>
      </c>
      <c r="K149" s="15" t="s">
        <v>271</v>
      </c>
      <c r="L149" s="15">
        <v>2</v>
      </c>
      <c r="M149" s="15">
        <v>0.33400000000000002</v>
      </c>
      <c r="N149" s="15">
        <v>0.22700000000000001</v>
      </c>
      <c r="O149" s="15">
        <v>6.0000000000000001E-3</v>
      </c>
      <c r="P149" s="15">
        <v>0.28000000000000003</v>
      </c>
      <c r="Q149" s="15">
        <v>0.187</v>
      </c>
      <c r="R149" s="15">
        <v>0.40899999999999997</v>
      </c>
      <c r="S149" s="15">
        <v>13.981</v>
      </c>
      <c r="U149" s="15">
        <v>1336888.71</v>
      </c>
      <c r="V149" s="15">
        <v>1500</v>
      </c>
    </row>
    <row r="150" spans="2:22" x14ac:dyDescent="0.25">
      <c r="B150" s="15" t="s">
        <v>122</v>
      </c>
      <c r="C150" s="15" t="s">
        <v>207</v>
      </c>
      <c r="D150" s="15" t="s">
        <v>237</v>
      </c>
      <c r="E150" s="15">
        <v>2022</v>
      </c>
      <c r="F150" s="15" t="s">
        <v>162</v>
      </c>
      <c r="G150" s="15" t="s">
        <v>133</v>
      </c>
      <c r="H150" s="15" t="s">
        <v>136</v>
      </c>
      <c r="I150" s="15" t="s">
        <v>139</v>
      </c>
      <c r="J150" s="15" t="s">
        <v>141</v>
      </c>
      <c r="K150" s="15" t="s">
        <v>271</v>
      </c>
      <c r="L150" s="15">
        <v>3</v>
      </c>
      <c r="M150" s="15">
        <v>0.34899999999999998</v>
      </c>
      <c r="N150" s="15">
        <v>0.216</v>
      </c>
      <c r="O150" s="15">
        <v>6.0000000000000001E-3</v>
      </c>
      <c r="P150" s="15">
        <v>0.307</v>
      </c>
      <c r="Q150" s="15">
        <v>0.20300000000000001</v>
      </c>
      <c r="R150" s="15">
        <v>0.439</v>
      </c>
      <c r="S150" s="15">
        <v>13.956</v>
      </c>
      <c r="U150" s="15">
        <v>1337054.0149999999</v>
      </c>
      <c r="V150" s="15">
        <v>1180</v>
      </c>
    </row>
    <row r="151" spans="2:22" x14ac:dyDescent="0.25">
      <c r="B151" s="15" t="s">
        <v>122</v>
      </c>
      <c r="C151" s="15" t="s">
        <v>207</v>
      </c>
      <c r="D151" s="15" t="s">
        <v>237</v>
      </c>
      <c r="E151" s="15">
        <v>2022</v>
      </c>
      <c r="F151" s="15" t="s">
        <v>162</v>
      </c>
      <c r="G151" s="15" t="s">
        <v>133</v>
      </c>
      <c r="H151" s="15" t="s">
        <v>136</v>
      </c>
      <c r="I151" s="15" t="s">
        <v>139</v>
      </c>
      <c r="J151" s="15" t="s">
        <v>141</v>
      </c>
      <c r="K151" s="15" t="s">
        <v>271</v>
      </c>
      <c r="L151" s="15">
        <v>4</v>
      </c>
      <c r="M151" s="15">
        <v>0.36499999999999999</v>
      </c>
      <c r="N151" s="15">
        <v>0.224</v>
      </c>
      <c r="O151" s="15">
        <v>6.0000000000000001E-3</v>
      </c>
      <c r="P151" s="15">
        <v>0.315</v>
      </c>
      <c r="Q151" s="15">
        <v>0.214</v>
      </c>
      <c r="R151" s="15">
        <v>0.45900000000000002</v>
      </c>
      <c r="S151" s="15">
        <v>13.913</v>
      </c>
      <c r="U151" s="15">
        <v>1334238.7620000001</v>
      </c>
      <c r="V151" s="15">
        <v>1220</v>
      </c>
    </row>
    <row r="152" spans="2:22" x14ac:dyDescent="0.25">
      <c r="B152" s="15" t="s">
        <v>122</v>
      </c>
      <c r="C152" s="15" t="s">
        <v>207</v>
      </c>
      <c r="D152" s="15" t="s">
        <v>237</v>
      </c>
      <c r="E152" s="15">
        <v>2022</v>
      </c>
      <c r="F152" s="15" t="s">
        <v>162</v>
      </c>
      <c r="G152" s="15" t="s">
        <v>133</v>
      </c>
      <c r="H152" s="15" t="s">
        <v>136</v>
      </c>
      <c r="I152" s="15" t="s">
        <v>139</v>
      </c>
      <c r="J152" s="15" t="s">
        <v>141</v>
      </c>
      <c r="K152" s="15" t="s">
        <v>271</v>
      </c>
      <c r="L152" s="15">
        <v>5</v>
      </c>
      <c r="M152" s="15">
        <v>0.4</v>
      </c>
      <c r="N152" s="15">
        <v>0.24099999999999999</v>
      </c>
      <c r="O152" s="15">
        <v>7.0000000000000001E-3</v>
      </c>
      <c r="P152" s="15">
        <v>0.35099999999999998</v>
      </c>
      <c r="Q152" s="15">
        <v>0.23100000000000001</v>
      </c>
      <c r="R152" s="15">
        <v>0.505</v>
      </c>
      <c r="S152" s="15">
        <v>14.042999999999999</v>
      </c>
      <c r="U152" s="15">
        <v>1337825.1299999999</v>
      </c>
      <c r="V152" s="15">
        <v>1350</v>
      </c>
    </row>
    <row r="153" spans="2:22" x14ac:dyDescent="0.25">
      <c r="B153" s="15" t="s">
        <v>122</v>
      </c>
      <c r="C153" s="15" t="s">
        <v>207</v>
      </c>
      <c r="D153" s="15" t="s">
        <v>238</v>
      </c>
      <c r="E153" s="15">
        <v>2022</v>
      </c>
      <c r="F153" s="15" t="s">
        <v>162</v>
      </c>
      <c r="G153" s="15" t="s">
        <v>133</v>
      </c>
      <c r="H153" s="15" t="s">
        <v>136</v>
      </c>
      <c r="I153" s="15" t="s">
        <v>139</v>
      </c>
      <c r="J153" s="15" t="s">
        <v>141</v>
      </c>
      <c r="K153" s="15" t="s">
        <v>271</v>
      </c>
      <c r="L153" s="15">
        <v>1</v>
      </c>
      <c r="M153" s="15">
        <v>0.313</v>
      </c>
      <c r="N153" s="15">
        <v>0.19600000000000001</v>
      </c>
      <c r="O153" s="15">
        <v>5.0000000000000001E-3</v>
      </c>
      <c r="P153" s="15">
        <v>0.26900000000000002</v>
      </c>
      <c r="Q153" s="15">
        <v>0.17699999999999999</v>
      </c>
      <c r="R153" s="15">
        <v>0.39500000000000002</v>
      </c>
      <c r="S153" s="15">
        <v>13.832000000000001</v>
      </c>
      <c r="U153" s="15">
        <v>1165649.1950000001</v>
      </c>
      <c r="V153" s="15">
        <v>1320</v>
      </c>
    </row>
    <row r="154" spans="2:22" x14ac:dyDescent="0.25">
      <c r="B154" s="15" t="s">
        <v>122</v>
      </c>
      <c r="C154" s="15" t="s">
        <v>207</v>
      </c>
      <c r="D154" s="15" t="s">
        <v>238</v>
      </c>
      <c r="E154" s="15">
        <v>2022</v>
      </c>
      <c r="F154" s="15" t="s">
        <v>162</v>
      </c>
      <c r="G154" s="15" t="s">
        <v>133</v>
      </c>
      <c r="H154" s="15" t="s">
        <v>136</v>
      </c>
      <c r="I154" s="15" t="s">
        <v>139</v>
      </c>
      <c r="J154" s="15" t="s">
        <v>141</v>
      </c>
      <c r="K154" s="15" t="s">
        <v>271</v>
      </c>
      <c r="L154" s="15">
        <v>2</v>
      </c>
      <c r="M154" s="15">
        <v>0.33100000000000002</v>
      </c>
      <c r="N154" s="15">
        <v>0.22900000000000001</v>
      </c>
      <c r="O154" s="15">
        <v>6.0000000000000001E-3</v>
      </c>
      <c r="P154" s="15">
        <v>0.27500000000000002</v>
      </c>
      <c r="Q154" s="15">
        <v>0.183</v>
      </c>
      <c r="R154" s="15">
        <v>0.40500000000000003</v>
      </c>
      <c r="S154" s="15">
        <v>14.047000000000001</v>
      </c>
      <c r="U154" s="15">
        <v>1194978.8559999999</v>
      </c>
      <c r="V154" s="15">
        <v>1500</v>
      </c>
    </row>
    <row r="155" spans="2:22" x14ac:dyDescent="0.25">
      <c r="B155" s="15" t="s">
        <v>122</v>
      </c>
      <c r="C155" s="15" t="s">
        <v>207</v>
      </c>
      <c r="D155" s="15" t="s">
        <v>238</v>
      </c>
      <c r="E155" s="15">
        <v>2022</v>
      </c>
      <c r="F155" s="15" t="s">
        <v>162</v>
      </c>
      <c r="G155" s="15" t="s">
        <v>133</v>
      </c>
      <c r="H155" s="15" t="s">
        <v>136</v>
      </c>
      <c r="I155" s="15" t="s">
        <v>139</v>
      </c>
      <c r="J155" s="15" t="s">
        <v>141</v>
      </c>
      <c r="K155" s="15" t="s">
        <v>271</v>
      </c>
      <c r="L155" s="15">
        <v>3</v>
      </c>
      <c r="M155" s="15">
        <v>0.34499999999999997</v>
      </c>
      <c r="N155" s="15">
        <v>0.21099999999999999</v>
      </c>
      <c r="O155" s="15">
        <v>6.0000000000000001E-3</v>
      </c>
      <c r="P155" s="15">
        <v>0.30599999999999999</v>
      </c>
      <c r="Q155" s="15">
        <v>0.19800000000000001</v>
      </c>
      <c r="R155" s="15">
        <v>0.436</v>
      </c>
      <c r="S155" s="15">
        <v>14.025</v>
      </c>
      <c r="U155" s="15">
        <v>1196558.6769999999</v>
      </c>
      <c r="V155" s="15">
        <v>1180</v>
      </c>
    </row>
    <row r="156" spans="2:22" x14ac:dyDescent="0.25">
      <c r="B156" s="15" t="s">
        <v>122</v>
      </c>
      <c r="C156" s="15" t="s">
        <v>207</v>
      </c>
      <c r="D156" s="15" t="s">
        <v>238</v>
      </c>
      <c r="E156" s="15">
        <v>2022</v>
      </c>
      <c r="F156" s="15" t="s">
        <v>162</v>
      </c>
      <c r="G156" s="15" t="s">
        <v>133</v>
      </c>
      <c r="H156" s="15" t="s">
        <v>136</v>
      </c>
      <c r="I156" s="15" t="s">
        <v>139</v>
      </c>
      <c r="J156" s="15" t="s">
        <v>141</v>
      </c>
      <c r="K156" s="15" t="s">
        <v>271</v>
      </c>
      <c r="L156" s="15">
        <v>4</v>
      </c>
      <c r="M156" s="15">
        <v>0.36199999999999999</v>
      </c>
      <c r="N156" s="15">
        <v>0.221</v>
      </c>
      <c r="O156" s="15">
        <v>6.0000000000000001E-3</v>
      </c>
      <c r="P156" s="15">
        <v>0.316</v>
      </c>
      <c r="Q156" s="15">
        <v>0.215</v>
      </c>
      <c r="R156" s="15">
        <v>0.44900000000000001</v>
      </c>
      <c r="S156" s="15">
        <v>13.984999999999999</v>
      </c>
      <c r="U156" s="15">
        <v>1194188.422</v>
      </c>
      <c r="V156" s="15">
        <v>1220</v>
      </c>
    </row>
    <row r="157" spans="2:22" x14ac:dyDescent="0.25">
      <c r="B157" s="15" t="s">
        <v>122</v>
      </c>
      <c r="C157" s="15" t="s">
        <v>207</v>
      </c>
      <c r="D157" s="15" t="s">
        <v>238</v>
      </c>
      <c r="E157" s="15">
        <v>2022</v>
      </c>
      <c r="F157" s="15" t="s">
        <v>162</v>
      </c>
      <c r="G157" s="15" t="s">
        <v>133</v>
      </c>
      <c r="H157" s="15" t="s">
        <v>136</v>
      </c>
      <c r="I157" s="15" t="s">
        <v>139</v>
      </c>
      <c r="J157" s="15" t="s">
        <v>141</v>
      </c>
      <c r="K157" s="15" t="s">
        <v>271</v>
      </c>
      <c r="L157" s="15">
        <v>5</v>
      </c>
      <c r="M157" s="15">
        <v>0.39600000000000002</v>
      </c>
      <c r="N157" s="15">
        <v>0.23699999999999999</v>
      </c>
      <c r="O157" s="15">
        <v>6.0000000000000001E-3</v>
      </c>
      <c r="P157" s="15">
        <v>0.35</v>
      </c>
      <c r="Q157" s="15">
        <v>0.23100000000000001</v>
      </c>
      <c r="R157" s="15">
        <v>0.496</v>
      </c>
      <c r="S157" s="15">
        <v>14.115</v>
      </c>
      <c r="U157" s="15">
        <v>1196852.139</v>
      </c>
      <c r="V157" s="15">
        <v>1350</v>
      </c>
    </row>
    <row r="158" spans="2:22" x14ac:dyDescent="0.25">
      <c r="B158" s="15" t="s">
        <v>122</v>
      </c>
      <c r="C158" s="15" t="s">
        <v>207</v>
      </c>
      <c r="D158" s="15" t="s">
        <v>239</v>
      </c>
      <c r="E158" s="15">
        <v>2022</v>
      </c>
      <c r="F158" s="15" t="s">
        <v>162</v>
      </c>
      <c r="G158" s="15" t="s">
        <v>133</v>
      </c>
      <c r="H158" s="15" t="s">
        <v>136</v>
      </c>
      <c r="I158" s="15" t="s">
        <v>139</v>
      </c>
      <c r="J158" s="15" t="s">
        <v>141</v>
      </c>
      <c r="K158" s="15" t="s">
        <v>271</v>
      </c>
      <c r="L158" s="15">
        <v>1</v>
      </c>
      <c r="M158" s="15">
        <v>0.317</v>
      </c>
      <c r="N158" s="15">
        <v>0.19800000000000001</v>
      </c>
      <c r="O158" s="15">
        <v>5.0000000000000001E-3</v>
      </c>
      <c r="P158" s="15">
        <v>0.27500000000000002</v>
      </c>
      <c r="Q158" s="15">
        <v>0.17899999999999999</v>
      </c>
      <c r="R158" s="15">
        <v>0.39900000000000002</v>
      </c>
      <c r="S158" s="15">
        <v>13.832000000000001</v>
      </c>
      <c r="U158" s="15">
        <v>1165644.7209999999</v>
      </c>
      <c r="V158" s="15">
        <v>1320</v>
      </c>
    </row>
    <row r="159" spans="2:22" x14ac:dyDescent="0.25">
      <c r="B159" s="15" t="s">
        <v>122</v>
      </c>
      <c r="C159" s="15" t="s">
        <v>207</v>
      </c>
      <c r="D159" s="15" t="s">
        <v>239</v>
      </c>
      <c r="E159" s="15">
        <v>2022</v>
      </c>
      <c r="F159" s="15" t="s">
        <v>162</v>
      </c>
      <c r="G159" s="15" t="s">
        <v>133</v>
      </c>
      <c r="H159" s="15" t="s">
        <v>136</v>
      </c>
      <c r="I159" s="15" t="s">
        <v>139</v>
      </c>
      <c r="J159" s="15" t="s">
        <v>141</v>
      </c>
      <c r="K159" s="15" t="s">
        <v>271</v>
      </c>
      <c r="L159" s="15">
        <v>2</v>
      </c>
      <c r="M159" s="15">
        <v>0.33400000000000002</v>
      </c>
      <c r="N159" s="15">
        <v>0.23400000000000001</v>
      </c>
      <c r="O159" s="15">
        <v>6.0000000000000001E-3</v>
      </c>
      <c r="P159" s="15">
        <v>0.28000000000000003</v>
      </c>
      <c r="Q159" s="15">
        <v>0.184</v>
      </c>
      <c r="R159" s="15">
        <v>0.40699999999999997</v>
      </c>
      <c r="S159" s="15">
        <v>14.047000000000001</v>
      </c>
      <c r="U159" s="15">
        <v>1194985.547</v>
      </c>
      <c r="V159" s="15">
        <v>1500</v>
      </c>
    </row>
    <row r="160" spans="2:22" x14ac:dyDescent="0.25">
      <c r="B160" s="15" t="s">
        <v>122</v>
      </c>
      <c r="C160" s="15" t="s">
        <v>207</v>
      </c>
      <c r="D160" s="15" t="s">
        <v>239</v>
      </c>
      <c r="E160" s="15">
        <v>2022</v>
      </c>
      <c r="F160" s="15" t="s">
        <v>162</v>
      </c>
      <c r="G160" s="15" t="s">
        <v>133</v>
      </c>
      <c r="H160" s="15" t="s">
        <v>136</v>
      </c>
      <c r="I160" s="15" t="s">
        <v>139</v>
      </c>
      <c r="J160" s="15" t="s">
        <v>141</v>
      </c>
      <c r="K160" s="15" t="s">
        <v>271</v>
      </c>
      <c r="L160" s="15">
        <v>3</v>
      </c>
      <c r="M160" s="15">
        <v>0.34899999999999998</v>
      </c>
      <c r="N160" s="15">
        <v>0.217</v>
      </c>
      <c r="O160" s="15">
        <v>6.0000000000000001E-3</v>
      </c>
      <c r="P160" s="15">
        <v>0.311</v>
      </c>
      <c r="Q160" s="15">
        <v>0.20399999999999999</v>
      </c>
      <c r="R160" s="15">
        <v>0.44</v>
      </c>
      <c r="S160" s="15">
        <v>14.025</v>
      </c>
      <c r="U160" s="15">
        <v>1196544.2080000001</v>
      </c>
      <c r="V160" s="15">
        <v>1180</v>
      </c>
    </row>
    <row r="161" spans="2:22" x14ac:dyDescent="0.25">
      <c r="B161" s="15" t="s">
        <v>122</v>
      </c>
      <c r="C161" s="15" t="s">
        <v>207</v>
      </c>
      <c r="D161" s="15" t="s">
        <v>239</v>
      </c>
      <c r="E161" s="15">
        <v>2022</v>
      </c>
      <c r="F161" s="15" t="s">
        <v>162</v>
      </c>
      <c r="G161" s="15" t="s">
        <v>133</v>
      </c>
      <c r="H161" s="15" t="s">
        <v>136</v>
      </c>
      <c r="I161" s="15" t="s">
        <v>139</v>
      </c>
      <c r="J161" s="15" t="s">
        <v>141</v>
      </c>
      <c r="K161" s="15" t="s">
        <v>271</v>
      </c>
      <c r="L161" s="15">
        <v>4</v>
      </c>
      <c r="M161" s="15">
        <v>0.36599999999999999</v>
      </c>
      <c r="N161" s="15">
        <v>0.23</v>
      </c>
      <c r="O161" s="15">
        <v>7.0000000000000001E-3</v>
      </c>
      <c r="P161" s="15">
        <v>0.318</v>
      </c>
      <c r="Q161" s="15">
        <v>0.215</v>
      </c>
      <c r="R161" s="15">
        <v>0.45600000000000002</v>
      </c>
      <c r="S161" s="15">
        <v>13.984999999999999</v>
      </c>
      <c r="U161" s="15">
        <v>1194187.1910000001</v>
      </c>
      <c r="V161" s="15">
        <v>1220</v>
      </c>
    </row>
    <row r="162" spans="2:22" x14ac:dyDescent="0.25">
      <c r="B162" s="15" t="s">
        <v>122</v>
      </c>
      <c r="C162" s="15" t="s">
        <v>207</v>
      </c>
      <c r="D162" s="15" t="s">
        <v>239</v>
      </c>
      <c r="E162" s="15">
        <v>2022</v>
      </c>
      <c r="F162" s="15" t="s">
        <v>162</v>
      </c>
      <c r="G162" s="15" t="s">
        <v>133</v>
      </c>
      <c r="H162" s="15" t="s">
        <v>136</v>
      </c>
      <c r="I162" s="15" t="s">
        <v>139</v>
      </c>
      <c r="J162" s="15" t="s">
        <v>141</v>
      </c>
      <c r="K162" s="15" t="s">
        <v>271</v>
      </c>
      <c r="L162" s="15">
        <v>5</v>
      </c>
      <c r="M162" s="15">
        <v>0.39900000000000002</v>
      </c>
      <c r="N162" s="15">
        <v>0.23499999999999999</v>
      </c>
      <c r="O162" s="15">
        <v>6.0000000000000001E-3</v>
      </c>
      <c r="P162" s="15">
        <v>0.35399999999999998</v>
      </c>
      <c r="Q162" s="15">
        <v>0.23499999999999999</v>
      </c>
      <c r="R162" s="15">
        <v>0.499</v>
      </c>
      <c r="S162" s="15">
        <v>14.115</v>
      </c>
      <c r="U162" s="15">
        <v>1196846.672</v>
      </c>
      <c r="V162" s="15">
        <v>1350</v>
      </c>
    </row>
    <row r="163" spans="2:22" x14ac:dyDescent="0.25">
      <c r="B163" s="15" t="s">
        <v>122</v>
      </c>
      <c r="C163" s="15" t="s">
        <v>207</v>
      </c>
      <c r="D163" s="15" t="s">
        <v>240</v>
      </c>
      <c r="E163" s="15">
        <v>2022</v>
      </c>
      <c r="F163" s="15" t="s">
        <v>162</v>
      </c>
      <c r="G163" s="15" t="s">
        <v>133</v>
      </c>
      <c r="H163" s="15" t="s">
        <v>136</v>
      </c>
      <c r="I163" s="15" t="s">
        <v>139</v>
      </c>
      <c r="J163" s="15" t="s">
        <v>141</v>
      </c>
      <c r="K163" s="15" t="s">
        <v>271</v>
      </c>
      <c r="L163" s="15">
        <v>1</v>
      </c>
      <c r="M163" s="15">
        <v>0.33200000000000002</v>
      </c>
      <c r="N163" s="15">
        <v>0.21299999999999999</v>
      </c>
      <c r="O163" s="15">
        <v>6.0000000000000001E-3</v>
      </c>
      <c r="P163" s="15">
        <v>0.28399999999999997</v>
      </c>
      <c r="Q163" s="15">
        <v>0.189</v>
      </c>
      <c r="R163" s="15">
        <v>0.42199999999999999</v>
      </c>
      <c r="S163" s="15">
        <v>13.667999999999999</v>
      </c>
      <c r="U163" s="15">
        <v>954567.57299999997</v>
      </c>
      <c r="V163" s="15">
        <v>1320</v>
      </c>
    </row>
    <row r="164" spans="2:22" x14ac:dyDescent="0.25">
      <c r="B164" s="15" t="s">
        <v>122</v>
      </c>
      <c r="C164" s="15" t="s">
        <v>207</v>
      </c>
      <c r="D164" s="15" t="s">
        <v>240</v>
      </c>
      <c r="E164" s="15">
        <v>2022</v>
      </c>
      <c r="F164" s="15" t="s">
        <v>162</v>
      </c>
      <c r="G164" s="15" t="s">
        <v>133</v>
      </c>
      <c r="H164" s="15" t="s">
        <v>136</v>
      </c>
      <c r="I164" s="15" t="s">
        <v>139</v>
      </c>
      <c r="J164" s="15" t="s">
        <v>141</v>
      </c>
      <c r="K164" s="15" t="s">
        <v>271</v>
      </c>
      <c r="L164" s="15">
        <v>2</v>
      </c>
      <c r="M164" s="15">
        <v>0.34699999999999998</v>
      </c>
      <c r="N164" s="15">
        <v>0.24399999999999999</v>
      </c>
      <c r="O164" s="15">
        <v>6.0000000000000001E-3</v>
      </c>
      <c r="P164" s="15">
        <v>0.28699999999999998</v>
      </c>
      <c r="Q164" s="15">
        <v>0.19</v>
      </c>
      <c r="R164" s="15">
        <v>0.42899999999999999</v>
      </c>
      <c r="S164" s="15">
        <v>13.881</v>
      </c>
      <c r="U164" s="15">
        <v>977894.72199999995</v>
      </c>
      <c r="V164" s="15">
        <v>1500</v>
      </c>
    </row>
    <row r="165" spans="2:22" x14ac:dyDescent="0.25">
      <c r="B165" s="15" t="s">
        <v>122</v>
      </c>
      <c r="C165" s="15" t="s">
        <v>207</v>
      </c>
      <c r="D165" s="15" t="s">
        <v>240</v>
      </c>
      <c r="E165" s="15">
        <v>2022</v>
      </c>
      <c r="F165" s="15" t="s">
        <v>162</v>
      </c>
      <c r="G165" s="15" t="s">
        <v>133</v>
      </c>
      <c r="H165" s="15" t="s">
        <v>136</v>
      </c>
      <c r="I165" s="15" t="s">
        <v>139</v>
      </c>
      <c r="J165" s="15" t="s">
        <v>141</v>
      </c>
      <c r="K165" s="15" t="s">
        <v>271</v>
      </c>
      <c r="L165" s="15">
        <v>3</v>
      </c>
      <c r="M165" s="15">
        <v>0.36299999999999999</v>
      </c>
      <c r="N165" s="15">
        <v>0.22700000000000001</v>
      </c>
      <c r="O165" s="15">
        <v>7.0000000000000001E-3</v>
      </c>
      <c r="P165" s="15">
        <v>0.317</v>
      </c>
      <c r="Q165" s="15">
        <v>0.20899999999999999</v>
      </c>
      <c r="R165" s="15">
        <v>0.46300000000000002</v>
      </c>
      <c r="S165" s="15">
        <v>13.861000000000001</v>
      </c>
      <c r="U165" s="15">
        <v>979771.81599999999</v>
      </c>
      <c r="V165" s="15">
        <v>1180</v>
      </c>
    </row>
    <row r="166" spans="2:22" x14ac:dyDescent="0.25">
      <c r="B166" s="15" t="s">
        <v>122</v>
      </c>
      <c r="C166" s="15" t="s">
        <v>207</v>
      </c>
      <c r="D166" s="15" t="s">
        <v>240</v>
      </c>
      <c r="E166" s="15">
        <v>2022</v>
      </c>
      <c r="F166" s="15" t="s">
        <v>162</v>
      </c>
      <c r="G166" s="15" t="s">
        <v>133</v>
      </c>
      <c r="H166" s="15" t="s">
        <v>136</v>
      </c>
      <c r="I166" s="15" t="s">
        <v>139</v>
      </c>
      <c r="J166" s="15" t="s">
        <v>141</v>
      </c>
      <c r="K166" s="15" t="s">
        <v>271</v>
      </c>
      <c r="L166" s="15">
        <v>4</v>
      </c>
      <c r="M166" s="15">
        <v>0.38100000000000001</v>
      </c>
      <c r="N166" s="15">
        <v>0.24199999999999999</v>
      </c>
      <c r="O166" s="15">
        <v>7.0000000000000001E-3</v>
      </c>
      <c r="P166" s="15">
        <v>0.33200000000000002</v>
      </c>
      <c r="Q166" s="15">
        <v>0.22500000000000001</v>
      </c>
      <c r="R166" s="15">
        <v>0.47399999999999998</v>
      </c>
      <c r="S166" s="15">
        <v>13.826000000000001</v>
      </c>
      <c r="U166" s="15">
        <v>978034.20900000003</v>
      </c>
      <c r="V166" s="15">
        <v>1220</v>
      </c>
    </row>
    <row r="167" spans="2:22" x14ac:dyDescent="0.25">
      <c r="B167" s="15" t="s">
        <v>122</v>
      </c>
      <c r="C167" s="15" t="s">
        <v>207</v>
      </c>
      <c r="D167" s="15" t="s">
        <v>240</v>
      </c>
      <c r="E167" s="15">
        <v>2022</v>
      </c>
      <c r="F167" s="15" t="s">
        <v>162</v>
      </c>
      <c r="G167" s="15" t="s">
        <v>133</v>
      </c>
      <c r="H167" s="15" t="s">
        <v>136</v>
      </c>
      <c r="I167" s="15" t="s">
        <v>139</v>
      </c>
      <c r="J167" s="15" t="s">
        <v>141</v>
      </c>
      <c r="K167" s="15" t="s">
        <v>271</v>
      </c>
      <c r="L167" s="15">
        <v>5</v>
      </c>
      <c r="M167" s="15">
        <v>0.41399999999999998</v>
      </c>
      <c r="N167" s="15">
        <v>0.245</v>
      </c>
      <c r="O167" s="15">
        <v>7.0000000000000001E-3</v>
      </c>
      <c r="P167" s="15">
        <v>0.36799999999999999</v>
      </c>
      <c r="Q167" s="15">
        <v>0.247</v>
      </c>
      <c r="R167" s="15">
        <v>0.51200000000000001</v>
      </c>
      <c r="S167" s="15">
        <v>13.95</v>
      </c>
      <c r="U167" s="15">
        <v>979844.05099999998</v>
      </c>
      <c r="V167" s="15">
        <v>1350</v>
      </c>
    </row>
    <row r="168" spans="2:22" x14ac:dyDescent="0.25">
      <c r="B168" s="15" t="s">
        <v>122</v>
      </c>
      <c r="C168" s="15" t="s">
        <v>207</v>
      </c>
      <c r="D168" s="15" t="s">
        <v>241</v>
      </c>
      <c r="E168" s="15">
        <v>2022</v>
      </c>
      <c r="F168" s="15" t="s">
        <v>162</v>
      </c>
      <c r="G168" s="15" t="s">
        <v>133</v>
      </c>
      <c r="H168" s="15" t="s">
        <v>136</v>
      </c>
      <c r="I168" s="15" t="s">
        <v>139</v>
      </c>
      <c r="J168" s="15" t="s">
        <v>141</v>
      </c>
      <c r="K168" s="15" t="s">
        <v>271</v>
      </c>
      <c r="L168" s="15">
        <v>1</v>
      </c>
      <c r="M168" s="15">
        <v>0.35799999999999998</v>
      </c>
      <c r="N168" s="15">
        <v>0.23200000000000001</v>
      </c>
      <c r="O168" s="15">
        <v>6.0000000000000001E-3</v>
      </c>
      <c r="P168" s="15">
        <v>0.308</v>
      </c>
      <c r="Q168" s="15">
        <v>0.19800000000000001</v>
      </c>
      <c r="R168" s="15">
        <v>0.45700000000000002</v>
      </c>
      <c r="S168" s="15">
        <v>13.667999999999999</v>
      </c>
      <c r="U168" s="15">
        <v>954577.13899999997</v>
      </c>
      <c r="V168" s="15">
        <v>1320</v>
      </c>
    </row>
    <row r="169" spans="2:22" x14ac:dyDescent="0.25">
      <c r="B169" s="15" t="s">
        <v>122</v>
      </c>
      <c r="C169" s="15" t="s">
        <v>207</v>
      </c>
      <c r="D169" s="15" t="s">
        <v>241</v>
      </c>
      <c r="E169" s="15">
        <v>2022</v>
      </c>
      <c r="F169" s="15" t="s">
        <v>162</v>
      </c>
      <c r="G169" s="15" t="s">
        <v>133</v>
      </c>
      <c r="H169" s="15" t="s">
        <v>136</v>
      </c>
      <c r="I169" s="15" t="s">
        <v>139</v>
      </c>
      <c r="J169" s="15" t="s">
        <v>141</v>
      </c>
      <c r="K169" s="15" t="s">
        <v>271</v>
      </c>
      <c r="L169" s="15">
        <v>2</v>
      </c>
      <c r="M169" s="15">
        <v>0.376</v>
      </c>
      <c r="N169" s="15">
        <v>0.26</v>
      </c>
      <c r="O169" s="15">
        <v>7.0000000000000001E-3</v>
      </c>
      <c r="P169" s="15">
        <v>0.31</v>
      </c>
      <c r="Q169" s="15">
        <v>0.20799999999999999</v>
      </c>
      <c r="R169" s="15">
        <v>0.46600000000000003</v>
      </c>
      <c r="S169" s="15">
        <v>13.881</v>
      </c>
      <c r="U169" s="15">
        <v>977875.57799999998</v>
      </c>
      <c r="V169" s="15">
        <v>1500</v>
      </c>
    </row>
    <row r="170" spans="2:22" x14ac:dyDescent="0.25">
      <c r="B170" s="15" t="s">
        <v>122</v>
      </c>
      <c r="C170" s="15" t="s">
        <v>207</v>
      </c>
      <c r="D170" s="15" t="s">
        <v>241</v>
      </c>
      <c r="E170" s="15">
        <v>2022</v>
      </c>
      <c r="F170" s="15" t="s">
        <v>162</v>
      </c>
      <c r="G170" s="15" t="s">
        <v>133</v>
      </c>
      <c r="H170" s="15" t="s">
        <v>136</v>
      </c>
      <c r="I170" s="15" t="s">
        <v>139</v>
      </c>
      <c r="J170" s="15" t="s">
        <v>141</v>
      </c>
      <c r="K170" s="15" t="s">
        <v>271</v>
      </c>
      <c r="L170" s="15">
        <v>3</v>
      </c>
      <c r="M170" s="15">
        <v>0.39600000000000002</v>
      </c>
      <c r="N170" s="15">
        <v>0.255</v>
      </c>
      <c r="O170" s="15">
        <v>7.0000000000000001E-3</v>
      </c>
      <c r="P170" s="15">
        <v>0.35</v>
      </c>
      <c r="Q170" s="15">
        <v>0.23</v>
      </c>
      <c r="R170" s="15">
        <v>0.501</v>
      </c>
      <c r="S170" s="15">
        <v>13.861000000000001</v>
      </c>
      <c r="U170" s="15">
        <v>979764.90700000001</v>
      </c>
      <c r="V170" s="15">
        <v>1180</v>
      </c>
    </row>
    <row r="171" spans="2:22" x14ac:dyDescent="0.25">
      <c r="B171" s="15" t="s">
        <v>122</v>
      </c>
      <c r="C171" s="15" t="s">
        <v>207</v>
      </c>
      <c r="D171" s="15" t="s">
        <v>241</v>
      </c>
      <c r="E171" s="15">
        <v>2022</v>
      </c>
      <c r="F171" s="15" t="s">
        <v>162</v>
      </c>
      <c r="G171" s="15" t="s">
        <v>133</v>
      </c>
      <c r="H171" s="15" t="s">
        <v>136</v>
      </c>
      <c r="I171" s="15" t="s">
        <v>139</v>
      </c>
      <c r="J171" s="15" t="s">
        <v>141</v>
      </c>
      <c r="K171" s="15" t="s">
        <v>271</v>
      </c>
      <c r="L171" s="15">
        <v>4</v>
      </c>
      <c r="M171" s="15">
        <v>0.41799999999999998</v>
      </c>
      <c r="N171" s="15">
        <v>0.26300000000000001</v>
      </c>
      <c r="O171" s="15">
        <v>8.0000000000000002E-3</v>
      </c>
      <c r="P171" s="15">
        <v>0.36</v>
      </c>
      <c r="Q171" s="15">
        <v>0.24199999999999999</v>
      </c>
      <c r="R171" s="15">
        <v>0.51600000000000001</v>
      </c>
      <c r="S171" s="15">
        <v>13.826000000000001</v>
      </c>
      <c r="U171" s="15">
        <v>978024.05299999996</v>
      </c>
      <c r="V171" s="15">
        <v>1220</v>
      </c>
    </row>
    <row r="172" spans="2:22" x14ac:dyDescent="0.25">
      <c r="B172" s="15" t="s">
        <v>122</v>
      </c>
      <c r="C172" s="15" t="s">
        <v>207</v>
      </c>
      <c r="D172" s="15" t="s">
        <v>241</v>
      </c>
      <c r="E172" s="15">
        <v>2022</v>
      </c>
      <c r="F172" s="15" t="s">
        <v>162</v>
      </c>
      <c r="G172" s="15" t="s">
        <v>133</v>
      </c>
      <c r="H172" s="15" t="s">
        <v>136</v>
      </c>
      <c r="I172" s="15" t="s">
        <v>139</v>
      </c>
      <c r="J172" s="15" t="s">
        <v>141</v>
      </c>
      <c r="K172" s="15" t="s">
        <v>271</v>
      </c>
      <c r="L172" s="15">
        <v>5</v>
      </c>
      <c r="M172" s="15">
        <v>0.45400000000000001</v>
      </c>
      <c r="N172" s="15">
        <v>0.27300000000000002</v>
      </c>
      <c r="O172" s="15">
        <v>7.0000000000000001E-3</v>
      </c>
      <c r="P172" s="15">
        <v>0.40400000000000003</v>
      </c>
      <c r="Q172" s="15">
        <v>0.26500000000000001</v>
      </c>
      <c r="R172" s="15">
        <v>0.55500000000000005</v>
      </c>
      <c r="S172" s="15">
        <v>13.95</v>
      </c>
      <c r="U172" s="15">
        <v>979837.12</v>
      </c>
      <c r="V172" s="15">
        <v>1350</v>
      </c>
    </row>
    <row r="173" spans="2:22" x14ac:dyDescent="0.25">
      <c r="B173" s="15" t="s">
        <v>122</v>
      </c>
      <c r="C173" s="15" t="s">
        <v>207</v>
      </c>
      <c r="D173" s="15" t="s">
        <v>242</v>
      </c>
      <c r="E173" s="15">
        <v>2022</v>
      </c>
      <c r="F173" s="15" t="s">
        <v>162</v>
      </c>
      <c r="G173" s="15" t="s">
        <v>133</v>
      </c>
      <c r="H173" s="15" t="s">
        <v>136</v>
      </c>
      <c r="I173" s="15" t="s">
        <v>139</v>
      </c>
      <c r="J173" s="15" t="s">
        <v>141</v>
      </c>
      <c r="K173" s="15" t="s">
        <v>271</v>
      </c>
      <c r="L173" s="15">
        <v>1</v>
      </c>
      <c r="M173" s="15">
        <v>0.39300000000000002</v>
      </c>
      <c r="N173" s="15">
        <v>0.254</v>
      </c>
      <c r="O173" s="15">
        <v>7.0000000000000001E-3</v>
      </c>
      <c r="P173" s="15">
        <v>0.34499999999999997</v>
      </c>
      <c r="Q173" s="15">
        <v>0.21299999999999999</v>
      </c>
      <c r="R173" s="15">
        <v>0.502</v>
      </c>
      <c r="S173" s="15">
        <v>13.329000000000001</v>
      </c>
      <c r="U173" s="15">
        <v>718264.17200000002</v>
      </c>
      <c r="V173" s="15">
        <v>1320</v>
      </c>
    </row>
    <row r="174" spans="2:22" x14ac:dyDescent="0.25">
      <c r="B174" s="15" t="s">
        <v>122</v>
      </c>
      <c r="C174" s="15" t="s">
        <v>207</v>
      </c>
      <c r="D174" s="15" t="s">
        <v>242</v>
      </c>
      <c r="E174" s="15">
        <v>2022</v>
      </c>
      <c r="F174" s="15" t="s">
        <v>162</v>
      </c>
      <c r="G174" s="15" t="s">
        <v>133</v>
      </c>
      <c r="H174" s="15" t="s">
        <v>136</v>
      </c>
      <c r="I174" s="15" t="s">
        <v>139</v>
      </c>
      <c r="J174" s="15" t="s">
        <v>141</v>
      </c>
      <c r="K174" s="15" t="s">
        <v>271</v>
      </c>
      <c r="L174" s="15">
        <v>2</v>
      </c>
      <c r="M174" s="15">
        <v>0.41799999999999998</v>
      </c>
      <c r="N174" s="15">
        <v>0.28699999999999998</v>
      </c>
      <c r="O174" s="15">
        <v>7.0000000000000001E-3</v>
      </c>
      <c r="P174" s="15">
        <v>0.33900000000000002</v>
      </c>
      <c r="Q174" s="15">
        <v>0.22</v>
      </c>
      <c r="R174" s="15">
        <v>0.53300000000000003</v>
      </c>
      <c r="S174" s="15">
        <v>13.535</v>
      </c>
      <c r="U174" s="15">
        <v>735996.57900000003</v>
      </c>
      <c r="V174" s="15">
        <v>1500</v>
      </c>
    </row>
    <row r="175" spans="2:22" x14ac:dyDescent="0.25">
      <c r="B175" s="15" t="s">
        <v>122</v>
      </c>
      <c r="C175" s="15" t="s">
        <v>207</v>
      </c>
      <c r="D175" s="15" t="s">
        <v>242</v>
      </c>
      <c r="E175" s="15">
        <v>2022</v>
      </c>
      <c r="F175" s="15" t="s">
        <v>162</v>
      </c>
      <c r="G175" s="15" t="s">
        <v>133</v>
      </c>
      <c r="H175" s="15" t="s">
        <v>136</v>
      </c>
      <c r="I175" s="15" t="s">
        <v>139</v>
      </c>
      <c r="J175" s="15" t="s">
        <v>141</v>
      </c>
      <c r="K175" s="15" t="s">
        <v>271</v>
      </c>
      <c r="L175" s="15">
        <v>3</v>
      </c>
      <c r="M175" s="15">
        <v>0.44900000000000001</v>
      </c>
      <c r="N175" s="15">
        <v>0.28999999999999998</v>
      </c>
      <c r="O175" s="15">
        <v>8.0000000000000002E-3</v>
      </c>
      <c r="P175" s="15">
        <v>0.38700000000000001</v>
      </c>
      <c r="Q175" s="15">
        <v>0.253</v>
      </c>
      <c r="R175" s="15">
        <v>0.56000000000000005</v>
      </c>
      <c r="S175" s="15">
        <v>13.518000000000001</v>
      </c>
      <c r="U175" s="15">
        <v>737253.97600000002</v>
      </c>
      <c r="V175" s="15">
        <v>1180</v>
      </c>
    </row>
    <row r="176" spans="2:22" x14ac:dyDescent="0.25">
      <c r="B176" s="15" t="s">
        <v>122</v>
      </c>
      <c r="C176" s="15" t="s">
        <v>207</v>
      </c>
      <c r="D176" s="15" t="s">
        <v>242</v>
      </c>
      <c r="E176" s="15">
        <v>2022</v>
      </c>
      <c r="F176" s="15" t="s">
        <v>162</v>
      </c>
      <c r="G176" s="15" t="s">
        <v>133</v>
      </c>
      <c r="H176" s="15" t="s">
        <v>136</v>
      </c>
      <c r="I176" s="15" t="s">
        <v>139</v>
      </c>
      <c r="J176" s="15" t="s">
        <v>141</v>
      </c>
      <c r="K176" s="15" t="s">
        <v>271</v>
      </c>
      <c r="L176" s="15">
        <v>4</v>
      </c>
      <c r="M176" s="15">
        <v>0.46800000000000003</v>
      </c>
      <c r="N176" s="15">
        <v>0.28599999999999998</v>
      </c>
      <c r="O176" s="15">
        <v>8.0000000000000002E-3</v>
      </c>
      <c r="P176" s="15">
        <v>0.40600000000000003</v>
      </c>
      <c r="Q176" s="15">
        <v>0.26600000000000001</v>
      </c>
      <c r="R176" s="15">
        <v>0.58399999999999996</v>
      </c>
      <c r="S176" s="15">
        <v>13.491</v>
      </c>
      <c r="U176" s="15">
        <v>735281.37899999996</v>
      </c>
      <c r="V176" s="15">
        <v>1220</v>
      </c>
    </row>
    <row r="177" spans="2:22" x14ac:dyDescent="0.25">
      <c r="B177" s="15" t="s">
        <v>122</v>
      </c>
      <c r="C177" s="15" t="s">
        <v>207</v>
      </c>
      <c r="D177" s="15" t="s">
        <v>242</v>
      </c>
      <c r="E177" s="15">
        <v>2022</v>
      </c>
      <c r="F177" s="15" t="s">
        <v>162</v>
      </c>
      <c r="G177" s="15" t="s">
        <v>133</v>
      </c>
      <c r="H177" s="15" t="s">
        <v>136</v>
      </c>
      <c r="I177" s="15" t="s">
        <v>139</v>
      </c>
      <c r="J177" s="15" t="s">
        <v>141</v>
      </c>
      <c r="K177" s="15" t="s">
        <v>271</v>
      </c>
      <c r="L177" s="15">
        <v>5</v>
      </c>
      <c r="M177" s="15">
        <v>0.51400000000000001</v>
      </c>
      <c r="N177" s="15">
        <v>0.31</v>
      </c>
      <c r="O177" s="15">
        <v>8.0000000000000002E-3</v>
      </c>
      <c r="P177" s="15">
        <v>0.45</v>
      </c>
      <c r="Q177" s="15">
        <v>0.29899999999999999</v>
      </c>
      <c r="R177" s="15">
        <v>0.64800000000000002</v>
      </c>
      <c r="S177" s="15">
        <v>13.599</v>
      </c>
      <c r="U177" s="15">
        <v>736331.85400000005</v>
      </c>
      <c r="V177" s="15">
        <v>1350</v>
      </c>
    </row>
    <row r="178" spans="2:22" x14ac:dyDescent="0.25">
      <c r="B178" s="15" t="s">
        <v>122</v>
      </c>
      <c r="C178" s="15" t="s">
        <v>207</v>
      </c>
      <c r="D178" s="15" t="s">
        <v>243</v>
      </c>
      <c r="E178" s="15">
        <v>2022</v>
      </c>
      <c r="F178" s="15" t="s">
        <v>162</v>
      </c>
      <c r="G178" s="15" t="s">
        <v>133</v>
      </c>
      <c r="H178" s="15" t="s">
        <v>136</v>
      </c>
      <c r="I178" s="15" t="s">
        <v>139</v>
      </c>
      <c r="J178" s="15" t="s">
        <v>141</v>
      </c>
      <c r="K178" s="15" t="s">
        <v>271</v>
      </c>
      <c r="L178" s="15">
        <v>1</v>
      </c>
      <c r="M178" s="15">
        <v>0.436</v>
      </c>
      <c r="N178" s="15">
        <v>0.27500000000000002</v>
      </c>
      <c r="O178" s="15">
        <v>8.0000000000000002E-3</v>
      </c>
      <c r="P178" s="15">
        <v>0.38100000000000001</v>
      </c>
      <c r="Q178" s="15">
        <v>0.23899999999999999</v>
      </c>
      <c r="R178" s="15">
        <v>0.56799999999999995</v>
      </c>
      <c r="S178" s="15">
        <v>13.329000000000001</v>
      </c>
      <c r="U178" s="15">
        <v>718265.70900000003</v>
      </c>
      <c r="V178" s="15">
        <v>1320</v>
      </c>
    </row>
    <row r="179" spans="2:22" x14ac:dyDescent="0.25">
      <c r="B179" s="15" t="s">
        <v>122</v>
      </c>
      <c r="C179" s="15" t="s">
        <v>207</v>
      </c>
      <c r="D179" s="15" t="s">
        <v>243</v>
      </c>
      <c r="E179" s="15">
        <v>2022</v>
      </c>
      <c r="F179" s="15" t="s">
        <v>162</v>
      </c>
      <c r="G179" s="15" t="s">
        <v>133</v>
      </c>
      <c r="H179" s="15" t="s">
        <v>136</v>
      </c>
      <c r="I179" s="15" t="s">
        <v>139</v>
      </c>
      <c r="J179" s="15" t="s">
        <v>141</v>
      </c>
      <c r="K179" s="15" t="s">
        <v>271</v>
      </c>
      <c r="L179" s="15">
        <v>2</v>
      </c>
      <c r="M179" s="15">
        <v>0.46300000000000002</v>
      </c>
      <c r="N179" s="15">
        <v>0.315</v>
      </c>
      <c r="O179" s="15">
        <v>8.0000000000000002E-3</v>
      </c>
      <c r="P179" s="15">
        <v>0.38400000000000001</v>
      </c>
      <c r="Q179" s="15">
        <v>0.247</v>
      </c>
      <c r="R179" s="15">
        <v>0.59199999999999997</v>
      </c>
      <c r="S179" s="15">
        <v>13.535</v>
      </c>
      <c r="U179" s="15">
        <v>736002.97699999996</v>
      </c>
      <c r="V179" s="15">
        <v>1500</v>
      </c>
    </row>
    <row r="180" spans="2:22" x14ac:dyDescent="0.25">
      <c r="B180" s="15" t="s">
        <v>122</v>
      </c>
      <c r="C180" s="15" t="s">
        <v>207</v>
      </c>
      <c r="D180" s="15" t="s">
        <v>243</v>
      </c>
      <c r="E180" s="15">
        <v>2022</v>
      </c>
      <c r="F180" s="15" t="s">
        <v>162</v>
      </c>
      <c r="G180" s="15" t="s">
        <v>133</v>
      </c>
      <c r="H180" s="15" t="s">
        <v>136</v>
      </c>
      <c r="I180" s="15" t="s">
        <v>139</v>
      </c>
      <c r="J180" s="15" t="s">
        <v>141</v>
      </c>
      <c r="K180" s="15" t="s">
        <v>271</v>
      </c>
      <c r="L180" s="15">
        <v>3</v>
      </c>
      <c r="M180" s="15">
        <v>0.505</v>
      </c>
      <c r="N180" s="15">
        <v>0.316</v>
      </c>
      <c r="O180" s="15">
        <v>8.9999999999999993E-3</v>
      </c>
      <c r="P180" s="15">
        <v>0.44900000000000001</v>
      </c>
      <c r="Q180" s="15">
        <v>0.28499999999999998</v>
      </c>
      <c r="R180" s="15">
        <v>0.64500000000000002</v>
      </c>
      <c r="S180" s="15">
        <v>13.518000000000001</v>
      </c>
      <c r="U180" s="15">
        <v>737251.69700000004</v>
      </c>
      <c r="V180" s="15">
        <v>1180</v>
      </c>
    </row>
    <row r="181" spans="2:22" x14ac:dyDescent="0.25">
      <c r="B181" s="15" t="s">
        <v>122</v>
      </c>
      <c r="C181" s="15" t="s">
        <v>207</v>
      </c>
      <c r="D181" s="15" t="s">
        <v>243</v>
      </c>
      <c r="E181" s="15">
        <v>2022</v>
      </c>
      <c r="F181" s="15" t="s">
        <v>162</v>
      </c>
      <c r="G181" s="15" t="s">
        <v>133</v>
      </c>
      <c r="H181" s="15" t="s">
        <v>136</v>
      </c>
      <c r="I181" s="15" t="s">
        <v>139</v>
      </c>
      <c r="J181" s="15" t="s">
        <v>141</v>
      </c>
      <c r="K181" s="15" t="s">
        <v>271</v>
      </c>
      <c r="L181" s="15">
        <v>4</v>
      </c>
      <c r="M181" s="15">
        <v>0.53500000000000003</v>
      </c>
      <c r="N181" s="15">
        <v>0.31900000000000001</v>
      </c>
      <c r="O181" s="15">
        <v>8.9999999999999993E-3</v>
      </c>
      <c r="P181" s="15">
        <v>0.46800000000000003</v>
      </c>
      <c r="Q181" s="15">
        <v>0.307</v>
      </c>
      <c r="R181" s="15">
        <v>0.68100000000000005</v>
      </c>
      <c r="S181" s="15">
        <v>13.491</v>
      </c>
      <c r="U181" s="15">
        <v>735279.022</v>
      </c>
      <c r="V181" s="15">
        <v>1220</v>
      </c>
    </row>
    <row r="182" spans="2:22" x14ac:dyDescent="0.25">
      <c r="B182" s="15" t="s">
        <v>122</v>
      </c>
      <c r="C182" s="15" t="s">
        <v>207</v>
      </c>
      <c r="D182" s="15" t="s">
        <v>243</v>
      </c>
      <c r="E182" s="15">
        <v>2022</v>
      </c>
      <c r="F182" s="15" t="s">
        <v>162</v>
      </c>
      <c r="G182" s="15" t="s">
        <v>133</v>
      </c>
      <c r="H182" s="15" t="s">
        <v>136</v>
      </c>
      <c r="I182" s="15" t="s">
        <v>139</v>
      </c>
      <c r="J182" s="15" t="s">
        <v>141</v>
      </c>
      <c r="K182" s="15" t="s">
        <v>271</v>
      </c>
      <c r="L182" s="15">
        <v>5</v>
      </c>
      <c r="M182" s="15">
        <v>0.58699999999999997</v>
      </c>
      <c r="N182" s="15">
        <v>0.34</v>
      </c>
      <c r="O182" s="15">
        <v>8.9999999999999993E-3</v>
      </c>
      <c r="P182" s="15">
        <v>0.52300000000000002</v>
      </c>
      <c r="Q182" s="15">
        <v>0.33800000000000002</v>
      </c>
      <c r="R182" s="15">
        <v>0.77</v>
      </c>
      <c r="S182" s="15">
        <v>13.599</v>
      </c>
      <c r="U182" s="15">
        <v>736337.31299999997</v>
      </c>
      <c r="V182" s="15">
        <v>1350</v>
      </c>
    </row>
    <row r="183" spans="2:22" x14ac:dyDescent="0.25">
      <c r="B183" s="15" t="s">
        <v>122</v>
      </c>
      <c r="C183" s="15" t="s">
        <v>207</v>
      </c>
      <c r="D183" s="15" t="s">
        <v>244</v>
      </c>
      <c r="E183" s="15">
        <v>2022</v>
      </c>
      <c r="F183" s="15" t="s">
        <v>162</v>
      </c>
      <c r="G183" s="15" t="s">
        <v>133</v>
      </c>
      <c r="H183" s="15" t="s">
        <v>136</v>
      </c>
      <c r="I183" s="15" t="s">
        <v>139</v>
      </c>
      <c r="J183" s="15" t="s">
        <v>141</v>
      </c>
      <c r="K183" s="15" t="s">
        <v>271</v>
      </c>
      <c r="L183" s="15">
        <v>1</v>
      </c>
      <c r="M183" s="15">
        <v>0.45100000000000001</v>
      </c>
      <c r="N183" s="15">
        <v>0.27800000000000002</v>
      </c>
      <c r="O183" s="15">
        <v>8.0000000000000002E-3</v>
      </c>
      <c r="P183" s="15">
        <v>0.39300000000000002</v>
      </c>
      <c r="Q183" s="15">
        <v>0.249</v>
      </c>
      <c r="R183" s="15">
        <v>0.58199999999999996</v>
      </c>
      <c r="S183" s="15">
        <v>12.888</v>
      </c>
      <c r="U183" s="15">
        <v>495025.44699999999</v>
      </c>
      <c r="V183" s="15">
        <v>1320</v>
      </c>
    </row>
    <row r="184" spans="2:22" x14ac:dyDescent="0.25">
      <c r="B184" s="15" t="s">
        <v>122</v>
      </c>
      <c r="C184" s="15" t="s">
        <v>207</v>
      </c>
      <c r="D184" s="15" t="s">
        <v>244</v>
      </c>
      <c r="E184" s="15">
        <v>2022</v>
      </c>
      <c r="F184" s="15" t="s">
        <v>162</v>
      </c>
      <c r="G184" s="15" t="s">
        <v>133</v>
      </c>
      <c r="H184" s="15" t="s">
        <v>136</v>
      </c>
      <c r="I184" s="15" t="s">
        <v>139</v>
      </c>
      <c r="J184" s="15" t="s">
        <v>141</v>
      </c>
      <c r="K184" s="15" t="s">
        <v>271</v>
      </c>
      <c r="L184" s="15">
        <v>2</v>
      </c>
      <c r="M184" s="15">
        <v>0.49399999999999999</v>
      </c>
      <c r="N184" s="15">
        <v>0.33500000000000002</v>
      </c>
      <c r="O184" s="15">
        <v>8.9999999999999993E-3</v>
      </c>
      <c r="P184" s="15">
        <v>0.41299999999999998</v>
      </c>
      <c r="Q184" s="15">
        <v>0.26400000000000001</v>
      </c>
      <c r="R184" s="15">
        <v>0.625</v>
      </c>
      <c r="S184" s="15">
        <v>13.086</v>
      </c>
      <c r="U184" s="15">
        <v>503509.61800000002</v>
      </c>
      <c r="V184" s="15">
        <v>1500</v>
      </c>
    </row>
    <row r="185" spans="2:22" x14ac:dyDescent="0.25">
      <c r="B185" s="15" t="s">
        <v>122</v>
      </c>
      <c r="C185" s="15" t="s">
        <v>207</v>
      </c>
      <c r="D185" s="15" t="s">
        <v>244</v>
      </c>
      <c r="E185" s="15">
        <v>2022</v>
      </c>
      <c r="F185" s="15" t="s">
        <v>162</v>
      </c>
      <c r="G185" s="15" t="s">
        <v>133</v>
      </c>
      <c r="H185" s="15" t="s">
        <v>136</v>
      </c>
      <c r="I185" s="15" t="s">
        <v>139</v>
      </c>
      <c r="J185" s="15" t="s">
        <v>141</v>
      </c>
      <c r="K185" s="15" t="s">
        <v>271</v>
      </c>
      <c r="L185" s="15">
        <v>3</v>
      </c>
      <c r="M185" s="15">
        <v>0.54</v>
      </c>
      <c r="N185" s="15">
        <v>0.33300000000000002</v>
      </c>
      <c r="O185" s="15">
        <v>0.01</v>
      </c>
      <c r="P185" s="15">
        <v>0.47499999999999998</v>
      </c>
      <c r="Q185" s="15">
        <v>0.308</v>
      </c>
      <c r="R185" s="15">
        <v>0.68600000000000005</v>
      </c>
      <c r="S185" s="15">
        <v>13.071999999999999</v>
      </c>
      <c r="U185" s="15">
        <v>505145.63799999998</v>
      </c>
      <c r="V185" s="15">
        <v>1180</v>
      </c>
    </row>
    <row r="186" spans="2:22" x14ac:dyDescent="0.25">
      <c r="B186" s="15" t="s">
        <v>122</v>
      </c>
      <c r="C186" s="15" t="s">
        <v>207</v>
      </c>
      <c r="D186" s="15" t="s">
        <v>244</v>
      </c>
      <c r="E186" s="15">
        <v>2022</v>
      </c>
      <c r="F186" s="15" t="s">
        <v>162</v>
      </c>
      <c r="G186" s="15" t="s">
        <v>133</v>
      </c>
      <c r="H186" s="15" t="s">
        <v>136</v>
      </c>
      <c r="I186" s="15" t="s">
        <v>139</v>
      </c>
      <c r="J186" s="15" t="s">
        <v>141</v>
      </c>
      <c r="K186" s="15" t="s">
        <v>271</v>
      </c>
      <c r="L186" s="15">
        <v>4</v>
      </c>
      <c r="M186" s="15">
        <v>0.57599999999999996</v>
      </c>
      <c r="N186" s="15">
        <v>0.34100000000000003</v>
      </c>
      <c r="O186" s="15">
        <v>0.01</v>
      </c>
      <c r="P186" s="15">
        <v>0.50900000000000001</v>
      </c>
      <c r="Q186" s="15">
        <v>0.32900000000000001</v>
      </c>
      <c r="R186" s="15">
        <v>0.74</v>
      </c>
      <c r="S186" s="15">
        <v>13.054</v>
      </c>
      <c r="U186" s="15">
        <v>503897.11200000002</v>
      </c>
      <c r="V186" s="15">
        <v>1220</v>
      </c>
    </row>
    <row r="187" spans="2:22" x14ac:dyDescent="0.25">
      <c r="B187" s="15" t="s">
        <v>122</v>
      </c>
      <c r="C187" s="15" t="s">
        <v>207</v>
      </c>
      <c r="D187" s="15" t="s">
        <v>244</v>
      </c>
      <c r="E187" s="15">
        <v>2022</v>
      </c>
      <c r="F187" s="15" t="s">
        <v>162</v>
      </c>
      <c r="G187" s="15" t="s">
        <v>133</v>
      </c>
      <c r="H187" s="15" t="s">
        <v>136</v>
      </c>
      <c r="I187" s="15" t="s">
        <v>139</v>
      </c>
      <c r="J187" s="15" t="s">
        <v>141</v>
      </c>
      <c r="K187" s="15" t="s">
        <v>271</v>
      </c>
      <c r="L187" s="15">
        <v>5</v>
      </c>
      <c r="M187" s="15">
        <v>0.64100000000000001</v>
      </c>
      <c r="N187" s="15">
        <v>0.36599999999999999</v>
      </c>
      <c r="O187" s="15">
        <v>0.01</v>
      </c>
      <c r="P187" s="15">
        <v>0.57399999999999995</v>
      </c>
      <c r="Q187" s="15">
        <v>0.37</v>
      </c>
      <c r="R187" s="15">
        <v>0.83299999999999996</v>
      </c>
      <c r="S187" s="15">
        <v>13.144</v>
      </c>
      <c r="U187" s="15">
        <v>503163.576</v>
      </c>
      <c r="V187" s="15">
        <v>1350</v>
      </c>
    </row>
    <row r="188" spans="2:22" x14ac:dyDescent="0.25">
      <c r="B188" s="15" t="s">
        <v>122</v>
      </c>
      <c r="C188" s="15" t="s">
        <v>207</v>
      </c>
      <c r="D188" s="15" t="s">
        <v>245</v>
      </c>
      <c r="E188" s="15">
        <v>2022</v>
      </c>
      <c r="F188" s="15" t="s">
        <v>162</v>
      </c>
      <c r="G188" s="15" t="s">
        <v>133</v>
      </c>
      <c r="H188" s="15" t="s">
        <v>136</v>
      </c>
      <c r="I188" s="15" t="s">
        <v>139</v>
      </c>
      <c r="J188" s="15" t="s">
        <v>141</v>
      </c>
      <c r="K188" s="15" t="s">
        <v>271</v>
      </c>
      <c r="L188" s="15">
        <v>1</v>
      </c>
      <c r="M188" s="15">
        <v>0.45400000000000001</v>
      </c>
      <c r="N188" s="15">
        <v>0.27</v>
      </c>
      <c r="O188" s="15">
        <v>7.0000000000000001E-3</v>
      </c>
      <c r="P188" s="15">
        <v>0.40200000000000002</v>
      </c>
      <c r="Q188" s="15">
        <v>0.254</v>
      </c>
      <c r="R188" s="15">
        <v>0.58599999999999997</v>
      </c>
      <c r="S188" s="15">
        <v>12.888</v>
      </c>
      <c r="U188" s="15">
        <v>495027.28700000001</v>
      </c>
      <c r="V188" s="15">
        <v>1320</v>
      </c>
    </row>
    <row r="189" spans="2:22" x14ac:dyDescent="0.25">
      <c r="B189" s="15" t="s">
        <v>122</v>
      </c>
      <c r="C189" s="15" t="s">
        <v>207</v>
      </c>
      <c r="D189" s="15" t="s">
        <v>245</v>
      </c>
      <c r="E189" s="15">
        <v>2022</v>
      </c>
      <c r="F189" s="15" t="s">
        <v>162</v>
      </c>
      <c r="G189" s="15" t="s">
        <v>133</v>
      </c>
      <c r="H189" s="15" t="s">
        <v>136</v>
      </c>
      <c r="I189" s="15" t="s">
        <v>139</v>
      </c>
      <c r="J189" s="15" t="s">
        <v>141</v>
      </c>
      <c r="K189" s="15" t="s">
        <v>271</v>
      </c>
      <c r="L189" s="15">
        <v>2</v>
      </c>
      <c r="M189" s="15">
        <v>0.502</v>
      </c>
      <c r="N189" s="15">
        <v>0.33600000000000002</v>
      </c>
      <c r="O189" s="15">
        <v>8.9999999999999993E-3</v>
      </c>
      <c r="P189" s="15">
        <v>0.42099999999999999</v>
      </c>
      <c r="Q189" s="15">
        <v>0.27400000000000002</v>
      </c>
      <c r="R189" s="15">
        <v>0.63700000000000001</v>
      </c>
      <c r="S189" s="15">
        <v>13.086</v>
      </c>
      <c r="U189" s="15">
        <v>503512.08100000001</v>
      </c>
      <c r="V189" s="15">
        <v>1500</v>
      </c>
    </row>
    <row r="190" spans="2:22" x14ac:dyDescent="0.25">
      <c r="B190" s="15" t="s">
        <v>122</v>
      </c>
      <c r="C190" s="15" t="s">
        <v>207</v>
      </c>
      <c r="D190" s="15" t="s">
        <v>245</v>
      </c>
      <c r="E190" s="15">
        <v>2022</v>
      </c>
      <c r="F190" s="15" t="s">
        <v>162</v>
      </c>
      <c r="G190" s="15" t="s">
        <v>133</v>
      </c>
      <c r="H190" s="15" t="s">
        <v>136</v>
      </c>
      <c r="I190" s="15" t="s">
        <v>139</v>
      </c>
      <c r="J190" s="15" t="s">
        <v>141</v>
      </c>
      <c r="K190" s="15" t="s">
        <v>271</v>
      </c>
      <c r="L190" s="15">
        <v>3</v>
      </c>
      <c r="M190" s="15">
        <v>0.54400000000000004</v>
      </c>
      <c r="N190" s="15">
        <v>0.33900000000000002</v>
      </c>
      <c r="O190" s="15">
        <v>0.01</v>
      </c>
      <c r="P190" s="15">
        <v>0.47899999999999998</v>
      </c>
      <c r="Q190" s="15">
        <v>0.312</v>
      </c>
      <c r="R190" s="15">
        <v>0.70199999999999996</v>
      </c>
      <c r="S190" s="15">
        <v>13.071999999999999</v>
      </c>
      <c r="U190" s="15">
        <v>505144.84399999998</v>
      </c>
      <c r="V190" s="15">
        <v>1180</v>
      </c>
    </row>
    <row r="191" spans="2:22" x14ac:dyDescent="0.25">
      <c r="B191" s="15" t="s">
        <v>122</v>
      </c>
      <c r="C191" s="15" t="s">
        <v>207</v>
      </c>
      <c r="D191" s="15" t="s">
        <v>245</v>
      </c>
      <c r="E191" s="15">
        <v>2022</v>
      </c>
      <c r="F191" s="15" t="s">
        <v>162</v>
      </c>
      <c r="G191" s="15" t="s">
        <v>133</v>
      </c>
      <c r="H191" s="15" t="s">
        <v>136</v>
      </c>
      <c r="I191" s="15" t="s">
        <v>139</v>
      </c>
      <c r="J191" s="15" t="s">
        <v>141</v>
      </c>
      <c r="K191" s="15" t="s">
        <v>271</v>
      </c>
      <c r="L191" s="15">
        <v>4</v>
      </c>
      <c r="M191" s="15">
        <v>0.57999999999999996</v>
      </c>
      <c r="N191" s="15">
        <v>0.33</v>
      </c>
      <c r="O191" s="15">
        <v>8.9999999999999993E-3</v>
      </c>
      <c r="P191" s="15">
        <v>0.505</v>
      </c>
      <c r="Q191" s="15">
        <v>0.34100000000000003</v>
      </c>
      <c r="R191" s="15">
        <v>0.74099999999999999</v>
      </c>
      <c r="S191" s="15">
        <v>13.054</v>
      </c>
      <c r="U191" s="15">
        <v>503894.86499999999</v>
      </c>
      <c r="V191" s="15">
        <v>1220</v>
      </c>
    </row>
    <row r="192" spans="2:22" x14ac:dyDescent="0.25">
      <c r="B192" s="15" t="s">
        <v>122</v>
      </c>
      <c r="C192" s="15" t="s">
        <v>207</v>
      </c>
      <c r="D192" s="15" t="s">
        <v>245</v>
      </c>
      <c r="E192" s="15">
        <v>2022</v>
      </c>
      <c r="F192" s="15" t="s">
        <v>162</v>
      </c>
      <c r="G192" s="15" t="s">
        <v>133</v>
      </c>
      <c r="H192" s="15" t="s">
        <v>136</v>
      </c>
      <c r="I192" s="15" t="s">
        <v>139</v>
      </c>
      <c r="J192" s="15" t="s">
        <v>141</v>
      </c>
      <c r="K192" s="15" t="s">
        <v>271</v>
      </c>
      <c r="L192" s="15">
        <v>5</v>
      </c>
      <c r="M192" s="15">
        <v>0.65200000000000002</v>
      </c>
      <c r="N192" s="15">
        <v>0.36699999999999999</v>
      </c>
      <c r="O192" s="15">
        <v>0.01</v>
      </c>
      <c r="P192" s="15">
        <v>0.57899999999999996</v>
      </c>
      <c r="Q192" s="15">
        <v>0.38400000000000001</v>
      </c>
      <c r="R192" s="15">
        <v>0.83899999999999997</v>
      </c>
      <c r="S192" s="15">
        <v>13.144</v>
      </c>
      <c r="U192" s="15">
        <v>503163.603</v>
      </c>
      <c r="V192" s="15">
        <v>1350</v>
      </c>
    </row>
    <row r="193" spans="2:22" x14ac:dyDescent="0.25">
      <c r="B193" s="15" t="s">
        <v>122</v>
      </c>
      <c r="C193" s="15" t="s">
        <v>207</v>
      </c>
      <c r="D193" s="15" t="s">
        <v>246</v>
      </c>
      <c r="E193" s="15">
        <v>2022</v>
      </c>
      <c r="F193" s="15" t="s">
        <v>162</v>
      </c>
      <c r="G193" s="15" t="s">
        <v>133</v>
      </c>
      <c r="H193" s="15" t="s">
        <v>136</v>
      </c>
      <c r="I193" s="15" t="s">
        <v>139</v>
      </c>
      <c r="J193" s="15" t="s">
        <v>141</v>
      </c>
      <c r="K193" s="15" t="s">
        <v>271</v>
      </c>
      <c r="L193" s="15">
        <v>1</v>
      </c>
      <c r="M193" s="15">
        <v>0.44600000000000001</v>
      </c>
      <c r="N193" s="15">
        <v>0.26400000000000001</v>
      </c>
      <c r="O193" s="15">
        <v>7.0000000000000001E-3</v>
      </c>
      <c r="P193" s="15">
        <v>0.39</v>
      </c>
      <c r="Q193" s="15">
        <v>0.25</v>
      </c>
      <c r="R193" s="15">
        <v>0.57199999999999995</v>
      </c>
      <c r="S193" s="15">
        <v>12.343</v>
      </c>
      <c r="U193" s="15">
        <v>296943.27500000002</v>
      </c>
      <c r="V193" s="15">
        <v>1320</v>
      </c>
    </row>
    <row r="194" spans="2:22" x14ac:dyDescent="0.25">
      <c r="B194" s="15" t="s">
        <v>122</v>
      </c>
      <c r="C194" s="15" t="s">
        <v>207</v>
      </c>
      <c r="D194" s="15" t="s">
        <v>246</v>
      </c>
      <c r="E194" s="15">
        <v>2022</v>
      </c>
      <c r="F194" s="15" t="s">
        <v>162</v>
      </c>
      <c r="G194" s="15" t="s">
        <v>133</v>
      </c>
      <c r="H194" s="15" t="s">
        <v>136</v>
      </c>
      <c r="I194" s="15" t="s">
        <v>139</v>
      </c>
      <c r="J194" s="15" t="s">
        <v>141</v>
      </c>
      <c r="K194" s="15" t="s">
        <v>271</v>
      </c>
      <c r="L194" s="15">
        <v>2</v>
      </c>
      <c r="M194" s="15">
        <v>0.49299999999999999</v>
      </c>
      <c r="N194" s="15">
        <v>0.33700000000000002</v>
      </c>
      <c r="O194" s="15">
        <v>8.9999999999999993E-3</v>
      </c>
      <c r="P194" s="15">
        <v>0.41299999999999998</v>
      </c>
      <c r="Q194" s="15">
        <v>0.26600000000000001</v>
      </c>
      <c r="R194" s="15">
        <v>0.61799999999999999</v>
      </c>
      <c r="S194" s="15">
        <v>12.542</v>
      </c>
      <c r="U194" s="15">
        <v>299031.60600000003</v>
      </c>
      <c r="V194" s="15">
        <v>1500</v>
      </c>
    </row>
    <row r="195" spans="2:22" x14ac:dyDescent="0.25">
      <c r="B195" s="15" t="s">
        <v>122</v>
      </c>
      <c r="C195" s="15" t="s">
        <v>207</v>
      </c>
      <c r="D195" s="15" t="s">
        <v>246</v>
      </c>
      <c r="E195" s="15">
        <v>2022</v>
      </c>
      <c r="F195" s="15" t="s">
        <v>162</v>
      </c>
      <c r="G195" s="15" t="s">
        <v>133</v>
      </c>
      <c r="H195" s="15" t="s">
        <v>136</v>
      </c>
      <c r="I195" s="15" t="s">
        <v>139</v>
      </c>
      <c r="J195" s="15" t="s">
        <v>141</v>
      </c>
      <c r="K195" s="15" t="s">
        <v>271</v>
      </c>
      <c r="L195" s="15">
        <v>3</v>
      </c>
      <c r="M195" s="15">
        <v>0.52800000000000002</v>
      </c>
      <c r="N195" s="15">
        <v>0.33600000000000002</v>
      </c>
      <c r="O195" s="15">
        <v>0.01</v>
      </c>
      <c r="P195" s="15">
        <v>0.45700000000000002</v>
      </c>
      <c r="Q195" s="15">
        <v>0.3</v>
      </c>
      <c r="R195" s="15">
        <v>0.65700000000000003</v>
      </c>
      <c r="S195" s="15">
        <v>12.526999999999999</v>
      </c>
      <c r="U195" s="15">
        <v>300361.98599999998</v>
      </c>
      <c r="V195" s="15">
        <v>1180</v>
      </c>
    </row>
    <row r="196" spans="2:22" x14ac:dyDescent="0.25">
      <c r="B196" s="15" t="s">
        <v>122</v>
      </c>
      <c r="C196" s="15" t="s">
        <v>207</v>
      </c>
      <c r="D196" s="15" t="s">
        <v>246</v>
      </c>
      <c r="E196" s="15">
        <v>2022</v>
      </c>
      <c r="F196" s="15" t="s">
        <v>162</v>
      </c>
      <c r="G196" s="15" t="s">
        <v>133</v>
      </c>
      <c r="H196" s="15" t="s">
        <v>136</v>
      </c>
      <c r="I196" s="15" t="s">
        <v>139</v>
      </c>
      <c r="J196" s="15" t="s">
        <v>141</v>
      </c>
      <c r="K196" s="15" t="s">
        <v>271</v>
      </c>
      <c r="L196" s="15">
        <v>4</v>
      </c>
      <c r="M196" s="15">
        <v>0.56799999999999995</v>
      </c>
      <c r="N196" s="15">
        <v>0.32800000000000001</v>
      </c>
      <c r="O196" s="15">
        <v>8.9999999999999993E-3</v>
      </c>
      <c r="P196" s="15">
        <v>0.495</v>
      </c>
      <c r="Q196" s="15">
        <v>0.33600000000000002</v>
      </c>
      <c r="R196" s="15">
        <v>0.73299999999999998</v>
      </c>
      <c r="S196" s="15">
        <v>12.518000000000001</v>
      </c>
      <c r="U196" s="15">
        <v>299984.40500000003</v>
      </c>
      <c r="V196" s="15">
        <v>1220</v>
      </c>
    </row>
    <row r="197" spans="2:22" x14ac:dyDescent="0.25">
      <c r="B197" s="15" t="s">
        <v>122</v>
      </c>
      <c r="C197" s="15" t="s">
        <v>207</v>
      </c>
      <c r="D197" s="15" t="s">
        <v>246</v>
      </c>
      <c r="E197" s="15">
        <v>2022</v>
      </c>
      <c r="F197" s="15" t="s">
        <v>162</v>
      </c>
      <c r="G197" s="15" t="s">
        <v>133</v>
      </c>
      <c r="H197" s="15" t="s">
        <v>136</v>
      </c>
      <c r="I197" s="15" t="s">
        <v>139</v>
      </c>
      <c r="J197" s="15" t="s">
        <v>141</v>
      </c>
      <c r="K197" s="15" t="s">
        <v>271</v>
      </c>
      <c r="L197" s="15">
        <v>5</v>
      </c>
      <c r="M197" s="15">
        <v>0.63200000000000001</v>
      </c>
      <c r="N197" s="15">
        <v>0.36799999999999999</v>
      </c>
      <c r="O197" s="15">
        <v>0.01</v>
      </c>
      <c r="P197" s="15">
        <v>0.55600000000000005</v>
      </c>
      <c r="Q197" s="15">
        <v>0.371</v>
      </c>
      <c r="R197" s="15">
        <v>0.82099999999999995</v>
      </c>
      <c r="S197" s="15">
        <v>12.590999999999999</v>
      </c>
      <c r="U197" s="15">
        <v>298799.31800000003</v>
      </c>
      <c r="V197" s="15">
        <v>1350</v>
      </c>
    </row>
    <row r="198" spans="2:22" x14ac:dyDescent="0.25">
      <c r="B198" s="15" t="s">
        <v>122</v>
      </c>
      <c r="C198" s="15" t="s">
        <v>207</v>
      </c>
      <c r="D198" s="15" t="s">
        <v>247</v>
      </c>
      <c r="E198" s="15">
        <v>2022</v>
      </c>
      <c r="F198" s="15" t="s">
        <v>162</v>
      </c>
      <c r="G198" s="15" t="s">
        <v>133</v>
      </c>
      <c r="H198" s="15" t="s">
        <v>136</v>
      </c>
      <c r="I198" s="15" t="s">
        <v>139</v>
      </c>
      <c r="J198" s="15" t="s">
        <v>141</v>
      </c>
      <c r="K198" s="15" t="s">
        <v>271</v>
      </c>
      <c r="L198" s="15">
        <v>1</v>
      </c>
      <c r="M198" s="15">
        <v>0.43099999999999999</v>
      </c>
      <c r="N198" s="15">
        <v>0.252</v>
      </c>
      <c r="O198" s="15">
        <v>7.0000000000000001E-3</v>
      </c>
      <c r="P198" s="15">
        <v>0.379</v>
      </c>
      <c r="Q198" s="15">
        <v>0.249</v>
      </c>
      <c r="R198" s="15">
        <v>0.54900000000000004</v>
      </c>
      <c r="S198" s="15">
        <v>12.343</v>
      </c>
      <c r="U198" s="15">
        <v>296942.37199999997</v>
      </c>
      <c r="V198" s="15">
        <v>1320</v>
      </c>
    </row>
    <row r="199" spans="2:22" x14ac:dyDescent="0.25">
      <c r="B199" s="15" t="s">
        <v>122</v>
      </c>
      <c r="C199" s="15" t="s">
        <v>207</v>
      </c>
      <c r="D199" s="15" t="s">
        <v>247</v>
      </c>
      <c r="E199" s="15">
        <v>2022</v>
      </c>
      <c r="F199" s="15" t="s">
        <v>162</v>
      </c>
      <c r="G199" s="15" t="s">
        <v>133</v>
      </c>
      <c r="H199" s="15" t="s">
        <v>136</v>
      </c>
      <c r="I199" s="15" t="s">
        <v>139</v>
      </c>
      <c r="J199" s="15" t="s">
        <v>141</v>
      </c>
      <c r="K199" s="15" t="s">
        <v>271</v>
      </c>
      <c r="L199" s="15">
        <v>2</v>
      </c>
      <c r="M199" s="15">
        <v>0.47599999999999998</v>
      </c>
      <c r="N199" s="15">
        <v>0.32900000000000001</v>
      </c>
      <c r="O199" s="15">
        <v>8.0000000000000002E-3</v>
      </c>
      <c r="P199" s="15">
        <v>0.39400000000000002</v>
      </c>
      <c r="Q199" s="15">
        <v>0.26500000000000001</v>
      </c>
      <c r="R199" s="15">
        <v>0.59599999999999997</v>
      </c>
      <c r="S199" s="15">
        <v>12.542</v>
      </c>
      <c r="U199" s="15">
        <v>299033.80699999997</v>
      </c>
      <c r="V199" s="15">
        <v>1500</v>
      </c>
    </row>
    <row r="200" spans="2:22" x14ac:dyDescent="0.25">
      <c r="B200" s="15" t="s">
        <v>122</v>
      </c>
      <c r="C200" s="15" t="s">
        <v>207</v>
      </c>
      <c r="D200" s="15" t="s">
        <v>247</v>
      </c>
      <c r="E200" s="15">
        <v>2022</v>
      </c>
      <c r="F200" s="15" t="s">
        <v>162</v>
      </c>
      <c r="G200" s="15" t="s">
        <v>133</v>
      </c>
      <c r="H200" s="15" t="s">
        <v>136</v>
      </c>
      <c r="I200" s="15" t="s">
        <v>139</v>
      </c>
      <c r="J200" s="15" t="s">
        <v>141</v>
      </c>
      <c r="K200" s="15" t="s">
        <v>271</v>
      </c>
      <c r="L200" s="15">
        <v>3</v>
      </c>
      <c r="M200" s="15">
        <v>0.50800000000000001</v>
      </c>
      <c r="N200" s="15">
        <v>0.33200000000000002</v>
      </c>
      <c r="O200" s="15">
        <v>0.01</v>
      </c>
      <c r="P200" s="15">
        <v>0.435</v>
      </c>
      <c r="Q200" s="15">
        <v>0.29399999999999998</v>
      </c>
      <c r="R200" s="15">
        <v>0.623</v>
      </c>
      <c r="S200" s="15">
        <v>12.526999999999999</v>
      </c>
      <c r="U200" s="15">
        <v>300359.18199999997</v>
      </c>
      <c r="V200" s="15">
        <v>1180</v>
      </c>
    </row>
    <row r="201" spans="2:22" x14ac:dyDescent="0.25">
      <c r="B201" s="15" t="s">
        <v>122</v>
      </c>
      <c r="C201" s="15" t="s">
        <v>207</v>
      </c>
      <c r="D201" s="15" t="s">
        <v>247</v>
      </c>
      <c r="E201" s="15">
        <v>2022</v>
      </c>
      <c r="F201" s="15" t="s">
        <v>162</v>
      </c>
      <c r="G201" s="15" t="s">
        <v>133</v>
      </c>
      <c r="H201" s="15" t="s">
        <v>136</v>
      </c>
      <c r="I201" s="15" t="s">
        <v>139</v>
      </c>
      <c r="J201" s="15" t="s">
        <v>141</v>
      </c>
      <c r="K201" s="15" t="s">
        <v>271</v>
      </c>
      <c r="L201" s="15">
        <v>4</v>
      </c>
      <c r="M201" s="15">
        <v>0.53800000000000003</v>
      </c>
      <c r="N201" s="15">
        <v>0.315</v>
      </c>
      <c r="O201" s="15">
        <v>8.9999999999999993E-3</v>
      </c>
      <c r="P201" s="15">
        <v>0.46200000000000002</v>
      </c>
      <c r="Q201" s="15">
        <v>0.318</v>
      </c>
      <c r="R201" s="15">
        <v>0.68700000000000006</v>
      </c>
      <c r="S201" s="15">
        <v>12.518000000000001</v>
      </c>
      <c r="U201" s="15">
        <v>299982.522</v>
      </c>
      <c r="V201" s="15">
        <v>1220</v>
      </c>
    </row>
    <row r="202" spans="2:22" x14ac:dyDescent="0.25">
      <c r="B202" s="15" t="s">
        <v>122</v>
      </c>
      <c r="C202" s="15" t="s">
        <v>207</v>
      </c>
      <c r="D202" s="15" t="s">
        <v>247</v>
      </c>
      <c r="E202" s="15">
        <v>2022</v>
      </c>
      <c r="F202" s="15" t="s">
        <v>162</v>
      </c>
      <c r="G202" s="15" t="s">
        <v>133</v>
      </c>
      <c r="H202" s="15" t="s">
        <v>136</v>
      </c>
      <c r="I202" s="15" t="s">
        <v>139</v>
      </c>
      <c r="J202" s="15" t="s">
        <v>141</v>
      </c>
      <c r="K202" s="15" t="s">
        <v>271</v>
      </c>
      <c r="L202" s="15">
        <v>5</v>
      </c>
      <c r="M202" s="15">
        <v>0.60299999999999998</v>
      </c>
      <c r="N202" s="15">
        <v>0.36</v>
      </c>
      <c r="O202" s="15">
        <v>0.01</v>
      </c>
      <c r="P202" s="15">
        <v>0.52600000000000002</v>
      </c>
      <c r="Q202" s="15">
        <v>0.34799999999999998</v>
      </c>
      <c r="R202" s="15">
        <v>0.77900000000000003</v>
      </c>
      <c r="S202" s="15">
        <v>12.590999999999999</v>
      </c>
      <c r="U202" s="15">
        <v>298796.52600000001</v>
      </c>
      <c r="V202" s="15">
        <v>1350</v>
      </c>
    </row>
    <row r="203" spans="2:22" x14ac:dyDescent="0.25">
      <c r="B203" s="15" t="s">
        <v>122</v>
      </c>
      <c r="C203" s="15" t="s">
        <v>207</v>
      </c>
      <c r="D203" s="15" t="s">
        <v>248</v>
      </c>
      <c r="E203" s="15">
        <v>2022</v>
      </c>
      <c r="F203" s="15" t="s">
        <v>162</v>
      </c>
      <c r="G203" s="15" t="s">
        <v>133</v>
      </c>
      <c r="H203" s="15" t="s">
        <v>136</v>
      </c>
      <c r="I203" s="15" t="s">
        <v>139</v>
      </c>
      <c r="J203" s="15" t="s">
        <v>141</v>
      </c>
      <c r="K203" s="15" t="s">
        <v>271</v>
      </c>
      <c r="L203" s="15">
        <v>1</v>
      </c>
      <c r="M203" s="15">
        <v>0.41399999999999998</v>
      </c>
      <c r="N203" s="15">
        <v>0.247</v>
      </c>
      <c r="O203" s="15">
        <v>7.0000000000000001E-3</v>
      </c>
      <c r="P203" s="15">
        <v>0.36399999999999999</v>
      </c>
      <c r="Q203" s="15">
        <v>0.23899999999999999</v>
      </c>
      <c r="R203" s="15">
        <v>0.52800000000000002</v>
      </c>
      <c r="S203" s="15">
        <v>11.7</v>
      </c>
      <c r="U203" s="15">
        <v>134937.01300000001</v>
      </c>
      <c r="V203" s="15">
        <v>1320</v>
      </c>
    </row>
    <row r="204" spans="2:22" x14ac:dyDescent="0.25">
      <c r="B204" s="15" t="s">
        <v>122</v>
      </c>
      <c r="C204" s="15" t="s">
        <v>207</v>
      </c>
      <c r="D204" s="15" t="s">
        <v>248</v>
      </c>
      <c r="E204" s="15">
        <v>2022</v>
      </c>
      <c r="F204" s="15" t="s">
        <v>162</v>
      </c>
      <c r="G204" s="15" t="s">
        <v>133</v>
      </c>
      <c r="H204" s="15" t="s">
        <v>136</v>
      </c>
      <c r="I204" s="15" t="s">
        <v>139</v>
      </c>
      <c r="J204" s="15" t="s">
        <v>141</v>
      </c>
      <c r="K204" s="15" t="s">
        <v>271</v>
      </c>
      <c r="L204" s="15">
        <v>2</v>
      </c>
      <c r="M204" s="15">
        <v>0.45500000000000002</v>
      </c>
      <c r="N204" s="15">
        <v>0.32</v>
      </c>
      <c r="O204" s="15">
        <v>8.0000000000000002E-3</v>
      </c>
      <c r="P204" s="15">
        <v>0.376</v>
      </c>
      <c r="Q204" s="15">
        <v>0.253</v>
      </c>
      <c r="R204" s="15">
        <v>0.56100000000000005</v>
      </c>
      <c r="S204" s="15">
        <v>11.904999999999999</v>
      </c>
      <c r="U204" s="15">
        <v>132491.122</v>
      </c>
      <c r="V204" s="15">
        <v>1500</v>
      </c>
    </row>
    <row r="205" spans="2:22" x14ac:dyDescent="0.25">
      <c r="B205" s="15" t="s">
        <v>122</v>
      </c>
      <c r="C205" s="15" t="s">
        <v>207</v>
      </c>
      <c r="D205" s="15" t="s">
        <v>248</v>
      </c>
      <c r="E205" s="15">
        <v>2022</v>
      </c>
      <c r="F205" s="15" t="s">
        <v>162</v>
      </c>
      <c r="G205" s="15" t="s">
        <v>133</v>
      </c>
      <c r="H205" s="15" t="s">
        <v>136</v>
      </c>
      <c r="I205" s="15" t="s">
        <v>139</v>
      </c>
      <c r="J205" s="15" t="s">
        <v>141</v>
      </c>
      <c r="K205" s="15" t="s">
        <v>271</v>
      </c>
      <c r="L205" s="15">
        <v>3</v>
      </c>
      <c r="M205" s="15">
        <v>0.48099999999999998</v>
      </c>
      <c r="N205" s="15">
        <v>0.315</v>
      </c>
      <c r="O205" s="15">
        <v>8.9999999999999993E-3</v>
      </c>
      <c r="P205" s="15">
        <v>0.40899999999999997</v>
      </c>
      <c r="Q205" s="15">
        <v>0.27700000000000002</v>
      </c>
      <c r="R205" s="15">
        <v>0.59</v>
      </c>
      <c r="S205" s="15">
        <v>11.891</v>
      </c>
      <c r="U205" s="15">
        <v>133362.44</v>
      </c>
      <c r="V205" s="15">
        <v>1180</v>
      </c>
    </row>
    <row r="206" spans="2:22" x14ac:dyDescent="0.25">
      <c r="B206" s="15" t="s">
        <v>122</v>
      </c>
      <c r="C206" s="15" t="s">
        <v>207</v>
      </c>
      <c r="D206" s="15" t="s">
        <v>248</v>
      </c>
      <c r="E206" s="15">
        <v>2022</v>
      </c>
      <c r="F206" s="15" t="s">
        <v>162</v>
      </c>
      <c r="G206" s="15" t="s">
        <v>133</v>
      </c>
      <c r="H206" s="15" t="s">
        <v>136</v>
      </c>
      <c r="I206" s="15" t="s">
        <v>139</v>
      </c>
      <c r="J206" s="15" t="s">
        <v>141</v>
      </c>
      <c r="K206" s="15" t="s">
        <v>271</v>
      </c>
      <c r="L206" s="15">
        <v>4</v>
      </c>
      <c r="M206" s="15">
        <v>0.50700000000000001</v>
      </c>
      <c r="N206" s="15">
        <v>0.30099999999999999</v>
      </c>
      <c r="O206" s="15">
        <v>8.9999999999999993E-3</v>
      </c>
      <c r="P206" s="15">
        <v>0.438</v>
      </c>
      <c r="Q206" s="15">
        <v>0.29399999999999998</v>
      </c>
      <c r="R206" s="15">
        <v>0.63600000000000001</v>
      </c>
      <c r="S206" s="15">
        <v>11.89</v>
      </c>
      <c r="U206" s="15">
        <v>133446.86199999999</v>
      </c>
      <c r="V206" s="15">
        <v>1220</v>
      </c>
    </row>
    <row r="207" spans="2:22" x14ac:dyDescent="0.25">
      <c r="B207" s="15" t="s">
        <v>122</v>
      </c>
      <c r="C207" s="15" t="s">
        <v>207</v>
      </c>
      <c r="D207" s="15" t="s">
        <v>248</v>
      </c>
      <c r="E207" s="15">
        <v>2022</v>
      </c>
      <c r="F207" s="15" t="s">
        <v>162</v>
      </c>
      <c r="G207" s="15" t="s">
        <v>133</v>
      </c>
      <c r="H207" s="15" t="s">
        <v>136</v>
      </c>
      <c r="I207" s="15" t="s">
        <v>139</v>
      </c>
      <c r="J207" s="15" t="s">
        <v>141</v>
      </c>
      <c r="K207" s="15" t="s">
        <v>271</v>
      </c>
      <c r="L207" s="15">
        <v>5</v>
      </c>
      <c r="M207" s="15">
        <v>0.56699999999999995</v>
      </c>
      <c r="N207" s="15">
        <v>0.34599999999999997</v>
      </c>
      <c r="O207" s="15">
        <v>8.9999999999999993E-3</v>
      </c>
      <c r="P207" s="15">
        <v>0.49099999999999999</v>
      </c>
      <c r="Q207" s="15">
        <v>0.33300000000000002</v>
      </c>
      <c r="R207" s="15">
        <v>0.71299999999999997</v>
      </c>
      <c r="S207" s="15">
        <v>11.95</v>
      </c>
      <c r="U207" s="15">
        <v>132292.86499999999</v>
      </c>
      <c r="V207" s="15">
        <v>1350</v>
      </c>
    </row>
    <row r="208" spans="2:22" x14ac:dyDescent="0.25">
      <c r="B208" s="15" t="s">
        <v>122</v>
      </c>
      <c r="C208" s="15" t="s">
        <v>207</v>
      </c>
      <c r="D208" s="15" t="s">
        <v>249</v>
      </c>
      <c r="E208" s="15">
        <v>2022</v>
      </c>
      <c r="F208" s="15" t="s">
        <v>162</v>
      </c>
      <c r="G208" s="15" t="s">
        <v>133</v>
      </c>
      <c r="H208" s="15" t="s">
        <v>136</v>
      </c>
      <c r="I208" s="15" t="s">
        <v>139</v>
      </c>
      <c r="J208" s="15" t="s">
        <v>141</v>
      </c>
      <c r="K208" s="15" t="s">
        <v>271</v>
      </c>
      <c r="L208" s="15">
        <v>1</v>
      </c>
      <c r="M208" s="15">
        <v>0.39800000000000002</v>
      </c>
      <c r="N208" s="15">
        <v>0.24</v>
      </c>
      <c r="O208" s="15">
        <v>7.0000000000000001E-3</v>
      </c>
      <c r="P208" s="15">
        <v>0.34300000000000003</v>
      </c>
      <c r="Q208" s="15">
        <v>0.22600000000000001</v>
      </c>
      <c r="R208" s="15">
        <v>0.50700000000000001</v>
      </c>
      <c r="S208" s="15">
        <v>11.7</v>
      </c>
      <c r="U208" s="15">
        <v>134936.55799999999</v>
      </c>
      <c r="V208" s="15">
        <v>1320</v>
      </c>
    </row>
    <row r="209" spans="2:22" x14ac:dyDescent="0.25">
      <c r="B209" s="15" t="s">
        <v>122</v>
      </c>
      <c r="C209" s="15" t="s">
        <v>207</v>
      </c>
      <c r="D209" s="15" t="s">
        <v>249</v>
      </c>
      <c r="E209" s="15">
        <v>2022</v>
      </c>
      <c r="F209" s="15" t="s">
        <v>162</v>
      </c>
      <c r="G209" s="15" t="s">
        <v>133</v>
      </c>
      <c r="H209" s="15" t="s">
        <v>136</v>
      </c>
      <c r="I209" s="15" t="s">
        <v>139</v>
      </c>
      <c r="J209" s="15" t="s">
        <v>141</v>
      </c>
      <c r="K209" s="15" t="s">
        <v>271</v>
      </c>
      <c r="L209" s="15">
        <v>2</v>
      </c>
      <c r="M209" s="15">
        <v>0.432</v>
      </c>
      <c r="N209" s="15">
        <v>0.29899999999999999</v>
      </c>
      <c r="O209" s="15">
        <v>8.0000000000000002E-3</v>
      </c>
      <c r="P209" s="15">
        <v>0.36199999999999999</v>
      </c>
      <c r="Q209" s="15">
        <v>0.23899999999999999</v>
      </c>
      <c r="R209" s="15">
        <v>0.53100000000000003</v>
      </c>
      <c r="S209" s="15">
        <v>11.904999999999999</v>
      </c>
      <c r="U209" s="15">
        <v>132490.26999999999</v>
      </c>
      <c r="V209" s="15">
        <v>1500</v>
      </c>
    </row>
    <row r="210" spans="2:22" x14ac:dyDescent="0.25">
      <c r="B210" s="15" t="s">
        <v>122</v>
      </c>
      <c r="C210" s="15" t="s">
        <v>207</v>
      </c>
      <c r="D210" s="15" t="s">
        <v>249</v>
      </c>
      <c r="E210" s="15">
        <v>2022</v>
      </c>
      <c r="F210" s="15" t="s">
        <v>162</v>
      </c>
      <c r="G210" s="15" t="s">
        <v>133</v>
      </c>
      <c r="H210" s="15" t="s">
        <v>136</v>
      </c>
      <c r="I210" s="15" t="s">
        <v>139</v>
      </c>
      <c r="J210" s="15" t="s">
        <v>141</v>
      </c>
      <c r="K210" s="15" t="s">
        <v>271</v>
      </c>
      <c r="L210" s="15">
        <v>3</v>
      </c>
      <c r="M210" s="15">
        <v>0.45700000000000002</v>
      </c>
      <c r="N210" s="15">
        <v>0.29899999999999999</v>
      </c>
      <c r="O210" s="15">
        <v>8.9999999999999993E-3</v>
      </c>
      <c r="P210" s="15">
        <v>0.38600000000000001</v>
      </c>
      <c r="Q210" s="15">
        <v>0.26100000000000001</v>
      </c>
      <c r="R210" s="15">
        <v>0.56299999999999994</v>
      </c>
      <c r="S210" s="15">
        <v>11.891</v>
      </c>
      <c r="U210" s="15">
        <v>133362.56</v>
      </c>
      <c r="V210" s="15">
        <v>1180</v>
      </c>
    </row>
    <row r="211" spans="2:22" x14ac:dyDescent="0.25">
      <c r="B211" s="15" t="s">
        <v>122</v>
      </c>
      <c r="C211" s="15" t="s">
        <v>207</v>
      </c>
      <c r="D211" s="15" t="s">
        <v>249</v>
      </c>
      <c r="E211" s="15">
        <v>2022</v>
      </c>
      <c r="F211" s="15" t="s">
        <v>162</v>
      </c>
      <c r="G211" s="15" t="s">
        <v>133</v>
      </c>
      <c r="H211" s="15" t="s">
        <v>136</v>
      </c>
      <c r="I211" s="15" t="s">
        <v>139</v>
      </c>
      <c r="J211" s="15" t="s">
        <v>141</v>
      </c>
      <c r="K211" s="15" t="s">
        <v>271</v>
      </c>
      <c r="L211" s="15">
        <v>4</v>
      </c>
      <c r="M211" s="15">
        <v>0.48299999999999998</v>
      </c>
      <c r="N211" s="15">
        <v>0.28899999999999998</v>
      </c>
      <c r="O211" s="15">
        <v>8.0000000000000002E-3</v>
      </c>
      <c r="P211" s="15">
        <v>0.40899999999999997</v>
      </c>
      <c r="Q211" s="15">
        <v>0.28000000000000003</v>
      </c>
      <c r="R211" s="15">
        <v>0.59699999999999998</v>
      </c>
      <c r="S211" s="15">
        <v>11.89</v>
      </c>
      <c r="U211" s="15">
        <v>133447.908</v>
      </c>
      <c r="V211" s="15">
        <v>1220</v>
      </c>
    </row>
    <row r="212" spans="2:22" x14ac:dyDescent="0.25">
      <c r="B212" s="15" t="s">
        <v>122</v>
      </c>
      <c r="C212" s="15" t="s">
        <v>207</v>
      </c>
      <c r="D212" s="15" t="s">
        <v>249</v>
      </c>
      <c r="E212" s="15">
        <v>2022</v>
      </c>
      <c r="F212" s="15" t="s">
        <v>162</v>
      </c>
      <c r="G212" s="15" t="s">
        <v>133</v>
      </c>
      <c r="H212" s="15" t="s">
        <v>136</v>
      </c>
      <c r="I212" s="15" t="s">
        <v>139</v>
      </c>
      <c r="J212" s="15" t="s">
        <v>141</v>
      </c>
      <c r="K212" s="15" t="s">
        <v>271</v>
      </c>
      <c r="L212" s="15">
        <v>5</v>
      </c>
      <c r="M212" s="15">
        <v>0.53300000000000003</v>
      </c>
      <c r="N212" s="15">
        <v>0.33100000000000002</v>
      </c>
      <c r="O212" s="15">
        <v>8.9999999999999993E-3</v>
      </c>
      <c r="P212" s="15">
        <v>0.45800000000000002</v>
      </c>
      <c r="Q212" s="15">
        <v>0.31</v>
      </c>
      <c r="R212" s="15">
        <v>0.67200000000000004</v>
      </c>
      <c r="S212" s="15">
        <v>11.95</v>
      </c>
      <c r="U212" s="15">
        <v>132293.217</v>
      </c>
      <c r="V212" s="15">
        <v>1350</v>
      </c>
    </row>
    <row r="213" spans="2:22" x14ac:dyDescent="0.25">
      <c r="B213" s="15" t="s">
        <v>122</v>
      </c>
      <c r="C213" s="15" t="s">
        <v>207</v>
      </c>
      <c r="D213" s="15" t="s">
        <v>250</v>
      </c>
      <c r="E213" s="15">
        <v>2022</v>
      </c>
      <c r="F213" s="15" t="s">
        <v>162</v>
      </c>
      <c r="G213" s="15" t="s">
        <v>133</v>
      </c>
      <c r="H213" s="15" t="s">
        <v>136</v>
      </c>
      <c r="I213" s="15" t="s">
        <v>139</v>
      </c>
      <c r="J213" s="15" t="s">
        <v>141</v>
      </c>
      <c r="K213" s="15" t="s">
        <v>271</v>
      </c>
      <c r="L213" s="15">
        <v>1</v>
      </c>
      <c r="M213" s="15">
        <v>0.38400000000000001</v>
      </c>
      <c r="N213" s="15">
        <v>0.25900000000000001</v>
      </c>
      <c r="O213" s="15">
        <v>7.0000000000000001E-3</v>
      </c>
      <c r="P213" s="15">
        <v>0.33300000000000002</v>
      </c>
      <c r="Q213" s="15">
        <v>0.215</v>
      </c>
      <c r="R213" s="15">
        <v>0.48</v>
      </c>
      <c r="S213" s="15">
        <v>11.042999999999999</v>
      </c>
      <c r="U213" s="15">
        <v>35498.911999999997</v>
      </c>
      <c r="V213" s="15">
        <v>1320</v>
      </c>
    </row>
    <row r="214" spans="2:22" x14ac:dyDescent="0.25">
      <c r="B214" s="15" t="s">
        <v>122</v>
      </c>
      <c r="C214" s="15" t="s">
        <v>207</v>
      </c>
      <c r="D214" s="15" t="s">
        <v>250</v>
      </c>
      <c r="E214" s="15">
        <v>2022</v>
      </c>
      <c r="F214" s="15" t="s">
        <v>162</v>
      </c>
      <c r="G214" s="15" t="s">
        <v>133</v>
      </c>
      <c r="H214" s="15" t="s">
        <v>136</v>
      </c>
      <c r="I214" s="15" t="s">
        <v>139</v>
      </c>
      <c r="J214" s="15" t="s">
        <v>141</v>
      </c>
      <c r="K214" s="15" t="s">
        <v>271</v>
      </c>
      <c r="L214" s="15">
        <v>2</v>
      </c>
      <c r="M214" s="15">
        <v>0.41099999999999998</v>
      </c>
      <c r="N214" s="15">
        <v>0.28699999999999998</v>
      </c>
      <c r="O214" s="15">
        <v>7.0000000000000001E-3</v>
      </c>
      <c r="P214" s="15">
        <v>0.34399999999999997</v>
      </c>
      <c r="Q214" s="15">
        <v>0.22800000000000001</v>
      </c>
      <c r="R214" s="15">
        <v>0.499</v>
      </c>
      <c r="S214" s="15">
        <v>11.252000000000001</v>
      </c>
      <c r="U214" s="15">
        <v>32948.591</v>
      </c>
      <c r="V214" s="15">
        <v>1500</v>
      </c>
    </row>
    <row r="215" spans="2:22" x14ac:dyDescent="0.25">
      <c r="B215" s="15" t="s">
        <v>122</v>
      </c>
      <c r="C215" s="15" t="s">
        <v>207</v>
      </c>
      <c r="D215" s="15" t="s">
        <v>250</v>
      </c>
      <c r="E215" s="15">
        <v>2022</v>
      </c>
      <c r="F215" s="15" t="s">
        <v>162</v>
      </c>
      <c r="G215" s="15" t="s">
        <v>133</v>
      </c>
      <c r="H215" s="15" t="s">
        <v>136</v>
      </c>
      <c r="I215" s="15" t="s">
        <v>139</v>
      </c>
      <c r="J215" s="15" t="s">
        <v>141</v>
      </c>
      <c r="K215" s="15" t="s">
        <v>271</v>
      </c>
      <c r="L215" s="15">
        <v>3</v>
      </c>
      <c r="M215" s="15">
        <v>0.432</v>
      </c>
      <c r="N215" s="15">
        <v>0.28100000000000003</v>
      </c>
      <c r="O215" s="15">
        <v>8.0000000000000002E-3</v>
      </c>
      <c r="P215" s="15">
        <v>0.372</v>
      </c>
      <c r="Q215" s="15">
        <v>0.25</v>
      </c>
      <c r="R215" s="15">
        <v>0.52500000000000002</v>
      </c>
      <c r="S215" s="15">
        <v>11.234999999999999</v>
      </c>
      <c r="U215" s="15">
        <v>33386.184000000001</v>
      </c>
      <c r="V215" s="15">
        <v>1180</v>
      </c>
    </row>
    <row r="216" spans="2:22" x14ac:dyDescent="0.25">
      <c r="B216" s="15" t="s">
        <v>122</v>
      </c>
      <c r="C216" s="15" t="s">
        <v>207</v>
      </c>
      <c r="D216" s="15" t="s">
        <v>250</v>
      </c>
      <c r="E216" s="15">
        <v>2022</v>
      </c>
      <c r="F216" s="15" t="s">
        <v>162</v>
      </c>
      <c r="G216" s="15" t="s">
        <v>133</v>
      </c>
      <c r="H216" s="15" t="s">
        <v>136</v>
      </c>
      <c r="I216" s="15" t="s">
        <v>139</v>
      </c>
      <c r="J216" s="15" t="s">
        <v>141</v>
      </c>
      <c r="K216" s="15" t="s">
        <v>271</v>
      </c>
      <c r="L216" s="15">
        <v>4</v>
      </c>
      <c r="M216" s="15">
        <v>0.46700000000000003</v>
      </c>
      <c r="N216" s="15">
        <v>0.313</v>
      </c>
      <c r="O216" s="15">
        <v>8.9999999999999993E-3</v>
      </c>
      <c r="P216" s="15">
        <v>0.39200000000000002</v>
      </c>
      <c r="Q216" s="15">
        <v>0.27200000000000002</v>
      </c>
      <c r="R216" s="15">
        <v>0.56999999999999995</v>
      </c>
      <c r="S216" s="15">
        <v>11.241</v>
      </c>
      <c r="U216" s="15">
        <v>33530.607000000004</v>
      </c>
      <c r="V216" s="15">
        <v>1220</v>
      </c>
    </row>
    <row r="217" spans="2:22" x14ac:dyDescent="0.25">
      <c r="B217" s="15" t="s">
        <v>122</v>
      </c>
      <c r="C217" s="15" t="s">
        <v>207</v>
      </c>
      <c r="D217" s="15" t="s">
        <v>250</v>
      </c>
      <c r="E217" s="15">
        <v>2022</v>
      </c>
      <c r="F217" s="15" t="s">
        <v>162</v>
      </c>
      <c r="G217" s="15" t="s">
        <v>133</v>
      </c>
      <c r="H217" s="15" t="s">
        <v>136</v>
      </c>
      <c r="I217" s="15" t="s">
        <v>139</v>
      </c>
      <c r="J217" s="15" t="s">
        <v>141</v>
      </c>
      <c r="K217" s="15" t="s">
        <v>271</v>
      </c>
      <c r="L217" s="15">
        <v>5</v>
      </c>
      <c r="M217" s="15">
        <v>0.51400000000000001</v>
      </c>
      <c r="N217" s="15">
        <v>0.34</v>
      </c>
      <c r="O217" s="15">
        <v>8.9999999999999993E-3</v>
      </c>
      <c r="P217" s="15">
        <v>0.435</v>
      </c>
      <c r="Q217" s="15">
        <v>0.29799999999999999</v>
      </c>
      <c r="R217" s="15">
        <v>0.63600000000000001</v>
      </c>
      <c r="S217" s="15">
        <v>11.281000000000001</v>
      </c>
      <c r="U217" s="15">
        <v>32694.59</v>
      </c>
      <c r="V217" s="15">
        <v>1350</v>
      </c>
    </row>
    <row r="218" spans="2:22" x14ac:dyDescent="0.25">
      <c r="B218" s="15" t="s">
        <v>122</v>
      </c>
      <c r="C218" s="15" t="s">
        <v>207</v>
      </c>
      <c r="D218" s="15" t="s">
        <v>251</v>
      </c>
      <c r="E218" s="15">
        <v>2022</v>
      </c>
      <c r="F218" s="15" t="s">
        <v>162</v>
      </c>
      <c r="G218" s="15" t="s">
        <v>133</v>
      </c>
      <c r="H218" s="15" t="s">
        <v>136</v>
      </c>
      <c r="I218" s="15" t="s">
        <v>139</v>
      </c>
      <c r="J218" s="15" t="s">
        <v>141</v>
      </c>
      <c r="K218" s="15" t="s">
        <v>271</v>
      </c>
      <c r="L218" s="15">
        <v>1</v>
      </c>
      <c r="M218" s="15">
        <v>0.36499999999999999</v>
      </c>
      <c r="N218" s="15">
        <v>0.253</v>
      </c>
      <c r="O218" s="15">
        <v>7.0000000000000001E-3</v>
      </c>
      <c r="P218" s="15">
        <v>0.311</v>
      </c>
      <c r="Q218" s="15">
        <v>0.20399999999999999</v>
      </c>
      <c r="R218" s="15">
        <v>0.45500000000000002</v>
      </c>
      <c r="S218" s="15">
        <v>11.042999999999999</v>
      </c>
      <c r="U218" s="15">
        <v>35498.703999999998</v>
      </c>
      <c r="V218" s="15">
        <v>1320</v>
      </c>
    </row>
    <row r="219" spans="2:22" x14ac:dyDescent="0.25">
      <c r="B219" s="15" t="s">
        <v>122</v>
      </c>
      <c r="C219" s="15" t="s">
        <v>207</v>
      </c>
      <c r="D219" s="15" t="s">
        <v>251</v>
      </c>
      <c r="E219" s="15">
        <v>2022</v>
      </c>
      <c r="F219" s="15" t="s">
        <v>162</v>
      </c>
      <c r="G219" s="15" t="s">
        <v>133</v>
      </c>
      <c r="H219" s="15" t="s">
        <v>136</v>
      </c>
      <c r="I219" s="15" t="s">
        <v>139</v>
      </c>
      <c r="J219" s="15" t="s">
        <v>141</v>
      </c>
      <c r="K219" s="15" t="s">
        <v>271</v>
      </c>
      <c r="L219" s="15">
        <v>2</v>
      </c>
      <c r="M219" s="15">
        <v>0.39300000000000002</v>
      </c>
      <c r="N219" s="15">
        <v>0.27800000000000002</v>
      </c>
      <c r="O219" s="15">
        <v>7.0000000000000001E-3</v>
      </c>
      <c r="P219" s="15">
        <v>0.32600000000000001</v>
      </c>
      <c r="Q219" s="15">
        <v>0.219</v>
      </c>
      <c r="R219" s="15">
        <v>0.48199999999999998</v>
      </c>
      <c r="S219" s="15">
        <v>11.252000000000001</v>
      </c>
      <c r="U219" s="15">
        <v>32948.451000000001</v>
      </c>
      <c r="V219" s="15">
        <v>1500</v>
      </c>
    </row>
    <row r="220" spans="2:22" x14ac:dyDescent="0.25">
      <c r="B220" s="15" t="s">
        <v>122</v>
      </c>
      <c r="C220" s="15" t="s">
        <v>207</v>
      </c>
      <c r="D220" s="15" t="s">
        <v>251</v>
      </c>
      <c r="E220" s="15">
        <v>2022</v>
      </c>
      <c r="F220" s="15" t="s">
        <v>162</v>
      </c>
      <c r="G220" s="15" t="s">
        <v>133</v>
      </c>
      <c r="H220" s="15" t="s">
        <v>136</v>
      </c>
      <c r="I220" s="15" t="s">
        <v>139</v>
      </c>
      <c r="J220" s="15" t="s">
        <v>141</v>
      </c>
      <c r="K220" s="15" t="s">
        <v>271</v>
      </c>
      <c r="L220" s="15">
        <v>3</v>
      </c>
      <c r="M220" s="15">
        <v>0.41399999999999998</v>
      </c>
      <c r="N220" s="15">
        <v>0.27300000000000002</v>
      </c>
      <c r="O220" s="15">
        <v>8.0000000000000002E-3</v>
      </c>
      <c r="P220" s="15">
        <v>0.35199999999999998</v>
      </c>
      <c r="Q220" s="15">
        <v>0.24</v>
      </c>
      <c r="R220" s="15">
        <v>0.501</v>
      </c>
      <c r="S220" s="15">
        <v>11.234999999999999</v>
      </c>
      <c r="U220" s="15">
        <v>33386.423000000003</v>
      </c>
      <c r="V220" s="15">
        <v>1180</v>
      </c>
    </row>
    <row r="221" spans="2:22" x14ac:dyDescent="0.25">
      <c r="B221" s="15" t="s">
        <v>122</v>
      </c>
      <c r="C221" s="15" t="s">
        <v>207</v>
      </c>
      <c r="D221" s="15" t="s">
        <v>251</v>
      </c>
      <c r="E221" s="15">
        <v>2022</v>
      </c>
      <c r="F221" s="15" t="s">
        <v>162</v>
      </c>
      <c r="G221" s="15" t="s">
        <v>133</v>
      </c>
      <c r="H221" s="15" t="s">
        <v>136</v>
      </c>
      <c r="I221" s="15" t="s">
        <v>139</v>
      </c>
      <c r="J221" s="15" t="s">
        <v>141</v>
      </c>
      <c r="K221" s="15" t="s">
        <v>271</v>
      </c>
      <c r="L221" s="15">
        <v>4</v>
      </c>
      <c r="M221" s="15">
        <v>0.44600000000000001</v>
      </c>
      <c r="N221" s="15">
        <v>0.30399999999999999</v>
      </c>
      <c r="O221" s="15">
        <v>8.9999999999999993E-3</v>
      </c>
      <c r="P221" s="15">
        <v>0.375</v>
      </c>
      <c r="Q221" s="15">
        <v>0.255</v>
      </c>
      <c r="R221" s="15">
        <v>0.54100000000000004</v>
      </c>
      <c r="S221" s="15">
        <v>11.241</v>
      </c>
      <c r="U221" s="15">
        <v>33530.737999999998</v>
      </c>
      <c r="V221" s="15">
        <v>1220</v>
      </c>
    </row>
    <row r="222" spans="2:22" x14ac:dyDescent="0.25">
      <c r="B222" s="15" t="s">
        <v>122</v>
      </c>
      <c r="C222" s="15" t="s">
        <v>207</v>
      </c>
      <c r="D222" s="15" t="s">
        <v>251</v>
      </c>
      <c r="E222" s="15">
        <v>2022</v>
      </c>
      <c r="F222" s="15" t="s">
        <v>162</v>
      </c>
      <c r="G222" s="15" t="s">
        <v>133</v>
      </c>
      <c r="H222" s="15" t="s">
        <v>136</v>
      </c>
      <c r="I222" s="15" t="s">
        <v>139</v>
      </c>
      <c r="J222" s="15" t="s">
        <v>141</v>
      </c>
      <c r="K222" s="15" t="s">
        <v>271</v>
      </c>
      <c r="L222" s="15">
        <v>5</v>
      </c>
      <c r="M222" s="15">
        <v>0.495</v>
      </c>
      <c r="N222" s="15">
        <v>0.33</v>
      </c>
      <c r="O222" s="15">
        <v>8.9999999999999993E-3</v>
      </c>
      <c r="P222" s="15">
        <v>0.41699999999999998</v>
      </c>
      <c r="Q222" s="15">
        <v>0.28899999999999998</v>
      </c>
      <c r="R222" s="15">
        <v>0.61</v>
      </c>
      <c r="S222" s="15">
        <v>11.281000000000001</v>
      </c>
      <c r="U222" s="15">
        <v>32694.437999999998</v>
      </c>
      <c r="V222" s="15">
        <v>1350</v>
      </c>
    </row>
    <row r="223" spans="2:22" x14ac:dyDescent="0.25">
      <c r="B223" s="15" t="s">
        <v>122</v>
      </c>
      <c r="C223" s="15" t="s">
        <v>207</v>
      </c>
      <c r="D223" s="15" t="s">
        <v>252</v>
      </c>
      <c r="E223" s="15">
        <v>2022</v>
      </c>
      <c r="F223" s="15" t="s">
        <v>162</v>
      </c>
      <c r="G223" s="15" t="s">
        <v>133</v>
      </c>
      <c r="H223" s="15" t="s">
        <v>136</v>
      </c>
      <c r="I223" s="15" t="s">
        <v>139</v>
      </c>
      <c r="J223" s="15" t="s">
        <v>141</v>
      </c>
      <c r="K223" s="15" t="s">
        <v>271</v>
      </c>
      <c r="L223" s="15">
        <v>1</v>
      </c>
      <c r="M223" s="15">
        <v>0.34300000000000003</v>
      </c>
      <c r="N223" s="15">
        <v>0.24399999999999999</v>
      </c>
      <c r="O223" s="15">
        <v>7.0000000000000001E-3</v>
      </c>
      <c r="P223" s="15">
        <v>0.28699999999999998</v>
      </c>
      <c r="Q223" s="15">
        <v>0.188</v>
      </c>
      <c r="R223" s="15">
        <v>0.43</v>
      </c>
      <c r="S223" s="15">
        <v>10.454000000000001</v>
      </c>
      <c r="U223" s="15">
        <v>2135.8710000000001</v>
      </c>
      <c r="V223" s="15">
        <v>1320</v>
      </c>
    </row>
    <row r="224" spans="2:22" x14ac:dyDescent="0.25">
      <c r="B224" s="15" t="s">
        <v>122</v>
      </c>
      <c r="C224" s="15" t="s">
        <v>207</v>
      </c>
      <c r="D224" s="15" t="s">
        <v>252</v>
      </c>
      <c r="E224" s="15">
        <v>2022</v>
      </c>
      <c r="F224" s="15" t="s">
        <v>162</v>
      </c>
      <c r="G224" s="15" t="s">
        <v>133</v>
      </c>
      <c r="H224" s="15" t="s">
        <v>136</v>
      </c>
      <c r="I224" s="15" t="s">
        <v>139</v>
      </c>
      <c r="J224" s="15" t="s">
        <v>141</v>
      </c>
      <c r="K224" s="15" t="s">
        <v>271</v>
      </c>
      <c r="L224" s="15">
        <v>2</v>
      </c>
      <c r="M224" s="15">
        <v>0.371</v>
      </c>
      <c r="N224" s="15">
        <v>0.27</v>
      </c>
      <c r="O224" s="15">
        <v>7.0000000000000001E-3</v>
      </c>
      <c r="P224" s="15">
        <v>0.30499999999999999</v>
      </c>
      <c r="Q224" s="15">
        <v>0.20499999999999999</v>
      </c>
      <c r="R224" s="15">
        <v>0.45500000000000002</v>
      </c>
      <c r="S224" s="15">
        <v>10.666</v>
      </c>
      <c r="U224" s="15">
        <v>1676.5519999999999</v>
      </c>
      <c r="V224" s="15">
        <v>1500</v>
      </c>
    </row>
    <row r="225" spans="2:22" x14ac:dyDescent="0.25">
      <c r="B225" s="15" t="s">
        <v>122</v>
      </c>
      <c r="C225" s="15" t="s">
        <v>207</v>
      </c>
      <c r="D225" s="15" t="s">
        <v>252</v>
      </c>
      <c r="E225" s="15">
        <v>2022</v>
      </c>
      <c r="F225" s="15" t="s">
        <v>162</v>
      </c>
      <c r="G225" s="15" t="s">
        <v>133</v>
      </c>
      <c r="H225" s="15" t="s">
        <v>136</v>
      </c>
      <c r="I225" s="15" t="s">
        <v>139</v>
      </c>
      <c r="J225" s="15" t="s">
        <v>141</v>
      </c>
      <c r="K225" s="15" t="s">
        <v>271</v>
      </c>
      <c r="L225" s="15">
        <v>3</v>
      </c>
      <c r="M225" s="15">
        <v>0.39</v>
      </c>
      <c r="N225" s="15">
        <v>0.27200000000000002</v>
      </c>
      <c r="O225" s="15">
        <v>8.0000000000000002E-3</v>
      </c>
      <c r="P225" s="15">
        <v>0.32500000000000001</v>
      </c>
      <c r="Q225" s="15">
        <v>0.221</v>
      </c>
      <c r="R225" s="15">
        <v>0.47399999999999998</v>
      </c>
      <c r="S225" s="15">
        <v>10.647</v>
      </c>
      <c r="U225" s="15">
        <v>1710.3240000000001</v>
      </c>
      <c r="V225" s="15">
        <v>1180</v>
      </c>
    </row>
    <row r="226" spans="2:22" x14ac:dyDescent="0.25">
      <c r="B226" s="15" t="s">
        <v>122</v>
      </c>
      <c r="C226" s="15" t="s">
        <v>207</v>
      </c>
      <c r="D226" s="15" t="s">
        <v>252</v>
      </c>
      <c r="E226" s="15">
        <v>2022</v>
      </c>
      <c r="F226" s="15" t="s">
        <v>162</v>
      </c>
      <c r="G226" s="15" t="s">
        <v>133</v>
      </c>
      <c r="H226" s="15" t="s">
        <v>136</v>
      </c>
      <c r="I226" s="15" t="s">
        <v>139</v>
      </c>
      <c r="J226" s="15" t="s">
        <v>141</v>
      </c>
      <c r="K226" s="15" t="s">
        <v>271</v>
      </c>
      <c r="L226" s="15">
        <v>4</v>
      </c>
      <c r="M226" s="15">
        <v>0.41499999999999998</v>
      </c>
      <c r="N226" s="15">
        <v>0.28199999999999997</v>
      </c>
      <c r="O226" s="15">
        <v>8.0000000000000002E-3</v>
      </c>
      <c r="P226" s="15">
        <v>0.34599999999999997</v>
      </c>
      <c r="Q226" s="15">
        <v>0.23899999999999999</v>
      </c>
      <c r="R226" s="15">
        <v>0.51300000000000001</v>
      </c>
      <c r="S226" s="15">
        <v>10.663</v>
      </c>
      <c r="U226" s="15">
        <v>1744.0239999999999</v>
      </c>
      <c r="V226" s="15">
        <v>1220</v>
      </c>
    </row>
    <row r="227" spans="2:22" x14ac:dyDescent="0.25">
      <c r="B227" s="15" t="s">
        <v>122</v>
      </c>
      <c r="C227" s="15" t="s">
        <v>207</v>
      </c>
      <c r="D227" s="15" t="s">
        <v>252</v>
      </c>
      <c r="E227" s="15">
        <v>2022</v>
      </c>
      <c r="F227" s="15" t="s">
        <v>162</v>
      </c>
      <c r="G227" s="15" t="s">
        <v>133</v>
      </c>
      <c r="H227" s="15" t="s">
        <v>136</v>
      </c>
      <c r="I227" s="15" t="s">
        <v>139</v>
      </c>
      <c r="J227" s="15" t="s">
        <v>141</v>
      </c>
      <c r="K227" s="15" t="s">
        <v>271</v>
      </c>
      <c r="L227" s="15">
        <v>5</v>
      </c>
      <c r="M227" s="15">
        <v>0.46899999999999997</v>
      </c>
      <c r="N227" s="15">
        <v>0.32200000000000001</v>
      </c>
      <c r="O227" s="15">
        <v>8.9999999999999993E-3</v>
      </c>
      <c r="P227" s="15">
        <v>0.39300000000000002</v>
      </c>
      <c r="Q227" s="15">
        <v>0.27</v>
      </c>
      <c r="R227" s="15">
        <v>0.57599999999999996</v>
      </c>
      <c r="S227" s="15">
        <v>10.683</v>
      </c>
      <c r="U227" s="15">
        <v>1651.117</v>
      </c>
      <c r="V227" s="15">
        <v>1350</v>
      </c>
    </row>
    <row r="228" spans="2:22" x14ac:dyDescent="0.25">
      <c r="B228" s="15" t="s">
        <v>122</v>
      </c>
      <c r="C228" s="15" t="s">
        <v>207</v>
      </c>
      <c r="D228" s="15" t="s">
        <v>253</v>
      </c>
      <c r="E228" s="15">
        <v>2022</v>
      </c>
      <c r="F228" s="15" t="s">
        <v>162</v>
      </c>
      <c r="G228" s="15" t="s">
        <v>133</v>
      </c>
      <c r="H228" s="15" t="s">
        <v>136</v>
      </c>
      <c r="I228" s="15" t="s">
        <v>139</v>
      </c>
      <c r="J228" s="15" t="s">
        <v>141</v>
      </c>
      <c r="K228" s="15" t="s">
        <v>271</v>
      </c>
      <c r="L228" s="15">
        <v>1</v>
      </c>
      <c r="M228" s="15">
        <v>0.32100000000000001</v>
      </c>
      <c r="N228" s="15">
        <v>0.23400000000000001</v>
      </c>
      <c r="O228" s="15">
        <v>6.0000000000000001E-3</v>
      </c>
      <c r="P228" s="15">
        <v>0.26500000000000001</v>
      </c>
      <c r="Q228" s="15">
        <v>0.17</v>
      </c>
      <c r="R228" s="15">
        <v>0.40400000000000003</v>
      </c>
      <c r="S228" s="15">
        <v>10.454000000000001</v>
      </c>
      <c r="U228" s="15">
        <v>2135.8820000000001</v>
      </c>
      <c r="V228" s="15">
        <v>1320</v>
      </c>
    </row>
    <row r="229" spans="2:22" x14ac:dyDescent="0.25">
      <c r="B229" s="15" t="s">
        <v>122</v>
      </c>
      <c r="C229" s="15" t="s">
        <v>207</v>
      </c>
      <c r="D229" s="15" t="s">
        <v>253</v>
      </c>
      <c r="E229" s="15">
        <v>2022</v>
      </c>
      <c r="F229" s="15" t="s">
        <v>162</v>
      </c>
      <c r="G229" s="15" t="s">
        <v>133</v>
      </c>
      <c r="H229" s="15" t="s">
        <v>136</v>
      </c>
      <c r="I229" s="15" t="s">
        <v>139</v>
      </c>
      <c r="J229" s="15" t="s">
        <v>141</v>
      </c>
      <c r="K229" s="15" t="s">
        <v>271</v>
      </c>
      <c r="L229" s="15">
        <v>2</v>
      </c>
      <c r="M229" s="15">
        <v>0.34599999999999997</v>
      </c>
      <c r="N229" s="15">
        <v>0.26</v>
      </c>
      <c r="O229" s="15">
        <v>7.0000000000000001E-3</v>
      </c>
      <c r="P229" s="15">
        <v>0.27700000000000002</v>
      </c>
      <c r="Q229" s="15">
        <v>0.187</v>
      </c>
      <c r="R229" s="15">
        <v>0.42599999999999999</v>
      </c>
      <c r="S229" s="15">
        <v>10.666</v>
      </c>
      <c r="U229" s="15">
        <v>1676.5740000000001</v>
      </c>
      <c r="V229" s="15">
        <v>1500</v>
      </c>
    </row>
    <row r="230" spans="2:22" x14ac:dyDescent="0.25">
      <c r="B230" s="15" t="s">
        <v>122</v>
      </c>
      <c r="C230" s="15" t="s">
        <v>207</v>
      </c>
      <c r="D230" s="15" t="s">
        <v>253</v>
      </c>
      <c r="E230" s="15">
        <v>2022</v>
      </c>
      <c r="F230" s="15" t="s">
        <v>162</v>
      </c>
      <c r="G230" s="15" t="s">
        <v>133</v>
      </c>
      <c r="H230" s="15" t="s">
        <v>136</v>
      </c>
      <c r="I230" s="15" t="s">
        <v>139</v>
      </c>
      <c r="J230" s="15" t="s">
        <v>141</v>
      </c>
      <c r="K230" s="15" t="s">
        <v>271</v>
      </c>
      <c r="L230" s="15">
        <v>3</v>
      </c>
      <c r="M230" s="15">
        <v>0.36699999999999999</v>
      </c>
      <c r="N230" s="15">
        <v>0.26700000000000002</v>
      </c>
      <c r="O230" s="15">
        <v>8.0000000000000002E-3</v>
      </c>
      <c r="P230" s="15">
        <v>0.29899999999999999</v>
      </c>
      <c r="Q230" s="15">
        <v>0.19700000000000001</v>
      </c>
      <c r="R230" s="15">
        <v>0.44600000000000001</v>
      </c>
      <c r="S230" s="15">
        <v>10.647</v>
      </c>
      <c r="U230" s="15">
        <v>1710.3440000000001</v>
      </c>
      <c r="V230" s="15">
        <v>1180</v>
      </c>
    </row>
    <row r="231" spans="2:22" x14ac:dyDescent="0.25">
      <c r="B231" s="15" t="s">
        <v>122</v>
      </c>
      <c r="C231" s="15" t="s">
        <v>207</v>
      </c>
      <c r="D231" s="15" t="s">
        <v>253</v>
      </c>
      <c r="E231" s="15">
        <v>2022</v>
      </c>
      <c r="F231" s="15" t="s">
        <v>162</v>
      </c>
      <c r="G231" s="15" t="s">
        <v>133</v>
      </c>
      <c r="H231" s="15" t="s">
        <v>136</v>
      </c>
      <c r="I231" s="15" t="s">
        <v>139</v>
      </c>
      <c r="J231" s="15" t="s">
        <v>141</v>
      </c>
      <c r="K231" s="15" t="s">
        <v>271</v>
      </c>
      <c r="L231" s="15">
        <v>4</v>
      </c>
      <c r="M231" s="15">
        <v>0.39200000000000002</v>
      </c>
      <c r="N231" s="15">
        <v>0.28100000000000003</v>
      </c>
      <c r="O231" s="15">
        <v>8.0000000000000002E-3</v>
      </c>
      <c r="P231" s="15">
        <v>0.33</v>
      </c>
      <c r="Q231" s="15">
        <v>0.218</v>
      </c>
      <c r="R231" s="15">
        <v>0.47699999999999998</v>
      </c>
      <c r="S231" s="15">
        <v>10.663</v>
      </c>
      <c r="U231" s="15">
        <v>1744.059</v>
      </c>
      <c r="V231" s="15">
        <v>1220</v>
      </c>
    </row>
    <row r="232" spans="2:22" x14ac:dyDescent="0.25">
      <c r="B232" s="15" t="s">
        <v>122</v>
      </c>
      <c r="C232" s="15" t="s">
        <v>207</v>
      </c>
      <c r="D232" s="15" t="s">
        <v>253</v>
      </c>
      <c r="E232" s="15">
        <v>2022</v>
      </c>
      <c r="F232" s="15" t="s">
        <v>162</v>
      </c>
      <c r="G232" s="15" t="s">
        <v>133</v>
      </c>
      <c r="H232" s="15" t="s">
        <v>136</v>
      </c>
      <c r="I232" s="15" t="s">
        <v>139</v>
      </c>
      <c r="J232" s="15" t="s">
        <v>141</v>
      </c>
      <c r="K232" s="15" t="s">
        <v>271</v>
      </c>
      <c r="L232" s="15">
        <v>5</v>
      </c>
      <c r="M232" s="15">
        <v>0.439</v>
      </c>
      <c r="N232" s="15">
        <v>0.312</v>
      </c>
      <c r="O232" s="15">
        <v>8.9999999999999993E-3</v>
      </c>
      <c r="P232" s="15">
        <v>0.36499999999999999</v>
      </c>
      <c r="Q232" s="15">
        <v>0.24399999999999999</v>
      </c>
      <c r="R232" s="15">
        <v>0.53600000000000003</v>
      </c>
      <c r="S232" s="15">
        <v>10.683</v>
      </c>
      <c r="U232" s="15">
        <v>1651.1489999999999</v>
      </c>
      <c r="V232" s="15">
        <v>1350</v>
      </c>
    </row>
    <row r="233" spans="2:22" x14ac:dyDescent="0.25">
      <c r="B233" s="15" t="s">
        <v>122</v>
      </c>
      <c r="C233" s="15" t="s">
        <v>207</v>
      </c>
      <c r="D233" s="15" t="s">
        <v>254</v>
      </c>
      <c r="E233" s="15">
        <v>2022</v>
      </c>
      <c r="F233" s="15" t="s">
        <v>162</v>
      </c>
      <c r="G233" s="15" t="s">
        <v>133</v>
      </c>
      <c r="H233" s="15" t="s">
        <v>136</v>
      </c>
      <c r="I233" s="15" t="s">
        <v>139</v>
      </c>
      <c r="J233" s="15" t="s">
        <v>141</v>
      </c>
      <c r="K233" s="15" t="s">
        <v>271</v>
      </c>
      <c r="L233" s="15">
        <v>1</v>
      </c>
      <c r="M233" s="15">
        <v>0.28999999999999998</v>
      </c>
      <c r="N233" s="15">
        <v>0.222</v>
      </c>
      <c r="O233" s="15">
        <v>6.0000000000000001E-3</v>
      </c>
      <c r="P233" s="15">
        <v>0.23100000000000001</v>
      </c>
      <c r="Q233" s="15">
        <v>0.14699999999999999</v>
      </c>
      <c r="R233" s="15">
        <v>0.36699999999999999</v>
      </c>
      <c r="S233" s="15">
        <v>10.009</v>
      </c>
      <c r="U233" s="15">
        <v>0.152</v>
      </c>
      <c r="V233" s="15">
        <v>1320</v>
      </c>
    </row>
    <row r="234" spans="2:22" x14ac:dyDescent="0.25">
      <c r="B234" s="15" t="s">
        <v>122</v>
      </c>
      <c r="C234" s="15" t="s">
        <v>207</v>
      </c>
      <c r="D234" s="15" t="s">
        <v>254</v>
      </c>
      <c r="E234" s="15">
        <v>2022</v>
      </c>
      <c r="F234" s="15" t="s">
        <v>162</v>
      </c>
      <c r="G234" s="15" t="s">
        <v>133</v>
      </c>
      <c r="H234" s="15" t="s">
        <v>136</v>
      </c>
      <c r="I234" s="15" t="s">
        <v>139</v>
      </c>
      <c r="J234" s="15" t="s">
        <v>141</v>
      </c>
      <c r="K234" s="15" t="s">
        <v>271</v>
      </c>
      <c r="L234" s="15">
        <v>2</v>
      </c>
      <c r="M234" s="15">
        <v>0.313</v>
      </c>
      <c r="N234" s="15">
        <v>0.252</v>
      </c>
      <c r="O234" s="15">
        <v>7.0000000000000001E-3</v>
      </c>
      <c r="P234" s="15">
        <v>0.246</v>
      </c>
      <c r="Q234" s="15">
        <v>0.161</v>
      </c>
      <c r="R234" s="15">
        <v>0.376</v>
      </c>
      <c r="S234" s="15">
        <v>10.220000000000001</v>
      </c>
      <c r="U234" s="15">
        <v>0.34399999999999997</v>
      </c>
      <c r="V234" s="15">
        <v>1500</v>
      </c>
    </row>
    <row r="235" spans="2:22" x14ac:dyDescent="0.25">
      <c r="B235" s="15" t="s">
        <v>122</v>
      </c>
      <c r="C235" s="15" t="s">
        <v>207</v>
      </c>
      <c r="D235" s="15" t="s">
        <v>254</v>
      </c>
      <c r="E235" s="15">
        <v>2022</v>
      </c>
      <c r="F235" s="15" t="s">
        <v>162</v>
      </c>
      <c r="G235" s="15" t="s">
        <v>133</v>
      </c>
      <c r="H235" s="15" t="s">
        <v>136</v>
      </c>
      <c r="I235" s="15" t="s">
        <v>139</v>
      </c>
      <c r="J235" s="15" t="s">
        <v>141</v>
      </c>
      <c r="K235" s="15" t="s">
        <v>271</v>
      </c>
      <c r="L235" s="15">
        <v>3</v>
      </c>
      <c r="M235" s="15">
        <v>0.32700000000000001</v>
      </c>
      <c r="N235" s="15">
        <v>0.252</v>
      </c>
      <c r="O235" s="15">
        <v>7.0000000000000001E-3</v>
      </c>
      <c r="P235" s="15">
        <v>0.26400000000000001</v>
      </c>
      <c r="Q235" s="15">
        <v>0.17</v>
      </c>
      <c r="R235" s="15">
        <v>0.40899999999999997</v>
      </c>
      <c r="S235" s="15">
        <v>10.201000000000001</v>
      </c>
      <c r="U235" s="15">
        <v>0.26700000000000002</v>
      </c>
      <c r="V235" s="15">
        <v>1180</v>
      </c>
    </row>
    <row r="236" spans="2:22" x14ac:dyDescent="0.25">
      <c r="B236" s="15" t="s">
        <v>122</v>
      </c>
      <c r="C236" s="15" t="s">
        <v>207</v>
      </c>
      <c r="D236" s="15" t="s">
        <v>254</v>
      </c>
      <c r="E236" s="15">
        <v>2022</v>
      </c>
      <c r="F236" s="15" t="s">
        <v>162</v>
      </c>
      <c r="G236" s="15" t="s">
        <v>133</v>
      </c>
      <c r="H236" s="15" t="s">
        <v>136</v>
      </c>
      <c r="I236" s="15" t="s">
        <v>139</v>
      </c>
      <c r="J236" s="15" t="s">
        <v>141</v>
      </c>
      <c r="K236" s="15" t="s">
        <v>271</v>
      </c>
      <c r="L236" s="15">
        <v>4</v>
      </c>
      <c r="M236" s="15">
        <v>0.35399999999999998</v>
      </c>
      <c r="N236" s="15">
        <v>0.27100000000000002</v>
      </c>
      <c r="O236" s="15">
        <v>8.0000000000000002E-3</v>
      </c>
      <c r="P236" s="15">
        <v>0.28899999999999998</v>
      </c>
      <c r="Q236" s="15">
        <v>0.187</v>
      </c>
      <c r="R236" s="15">
        <v>0.44</v>
      </c>
      <c r="S236" s="15">
        <v>10.221</v>
      </c>
      <c r="U236" s="15">
        <v>8.6999999999999994E-2</v>
      </c>
      <c r="V236" s="15">
        <v>1220</v>
      </c>
    </row>
    <row r="237" spans="2:22" x14ac:dyDescent="0.25">
      <c r="B237" s="15" t="s">
        <v>122</v>
      </c>
      <c r="C237" s="15" t="s">
        <v>207</v>
      </c>
      <c r="D237" s="15" t="s">
        <v>254</v>
      </c>
      <c r="E237" s="15">
        <v>2022</v>
      </c>
      <c r="F237" s="15" t="s">
        <v>162</v>
      </c>
      <c r="G237" s="15" t="s">
        <v>133</v>
      </c>
      <c r="H237" s="15" t="s">
        <v>136</v>
      </c>
      <c r="I237" s="15" t="s">
        <v>139</v>
      </c>
      <c r="J237" s="15" t="s">
        <v>141</v>
      </c>
      <c r="K237" s="15" t="s">
        <v>271</v>
      </c>
      <c r="L237" s="15">
        <v>5</v>
      </c>
      <c r="M237" s="15">
        <v>0.39300000000000002</v>
      </c>
      <c r="N237" s="15">
        <v>0.30299999999999999</v>
      </c>
      <c r="O237" s="15">
        <v>8.0000000000000002E-3</v>
      </c>
      <c r="P237" s="15">
        <v>0.313</v>
      </c>
      <c r="Q237" s="15">
        <v>0.20799999999999999</v>
      </c>
      <c r="R237" s="15">
        <v>0.49299999999999999</v>
      </c>
      <c r="S237" s="15">
        <v>10.225</v>
      </c>
      <c r="U237" s="15">
        <v>7.8E-2</v>
      </c>
      <c r="V237" s="15">
        <v>1350</v>
      </c>
    </row>
    <row r="238" spans="2:22" x14ac:dyDescent="0.25">
      <c r="B238" s="15" t="s">
        <v>122</v>
      </c>
      <c r="C238" s="15" t="s">
        <v>207</v>
      </c>
      <c r="D238" s="15" t="s">
        <v>255</v>
      </c>
      <c r="E238" s="15">
        <v>2022</v>
      </c>
      <c r="F238" s="15" t="s">
        <v>162</v>
      </c>
      <c r="G238" s="15" t="s">
        <v>133</v>
      </c>
      <c r="H238" s="15" t="s">
        <v>136</v>
      </c>
      <c r="I238" s="15" t="s">
        <v>139</v>
      </c>
      <c r="J238" s="15" t="s">
        <v>141</v>
      </c>
      <c r="K238" s="15" t="s">
        <v>271</v>
      </c>
      <c r="L238" s="15">
        <v>1</v>
      </c>
      <c r="M238" s="15">
        <v>0.26</v>
      </c>
      <c r="N238" s="15">
        <v>0.20599999999999999</v>
      </c>
      <c r="O238" s="15">
        <v>6.0000000000000001E-3</v>
      </c>
      <c r="P238" s="15">
        <v>0.20499999999999999</v>
      </c>
      <c r="Q238" s="15">
        <v>0.127</v>
      </c>
      <c r="R238" s="15">
        <v>0.33800000000000002</v>
      </c>
      <c r="S238" s="15">
        <v>10.009</v>
      </c>
      <c r="U238" s="15">
        <v>0.152</v>
      </c>
      <c r="V238" s="15">
        <v>1320</v>
      </c>
    </row>
    <row r="239" spans="2:22" x14ac:dyDescent="0.25">
      <c r="B239" s="15" t="s">
        <v>122</v>
      </c>
      <c r="C239" s="15" t="s">
        <v>207</v>
      </c>
      <c r="D239" s="15" t="s">
        <v>255</v>
      </c>
      <c r="E239" s="15">
        <v>2022</v>
      </c>
      <c r="F239" s="15" t="s">
        <v>162</v>
      </c>
      <c r="G239" s="15" t="s">
        <v>133</v>
      </c>
      <c r="H239" s="15" t="s">
        <v>136</v>
      </c>
      <c r="I239" s="15" t="s">
        <v>139</v>
      </c>
      <c r="J239" s="15" t="s">
        <v>141</v>
      </c>
      <c r="K239" s="15" t="s">
        <v>271</v>
      </c>
      <c r="L239" s="15">
        <v>2</v>
      </c>
      <c r="M239" s="15">
        <v>0.27800000000000002</v>
      </c>
      <c r="N239" s="15">
        <v>0.24299999999999999</v>
      </c>
      <c r="O239" s="15">
        <v>6.0000000000000001E-3</v>
      </c>
      <c r="P239" s="15">
        <v>0.20899999999999999</v>
      </c>
      <c r="Q239" s="15">
        <v>0.13700000000000001</v>
      </c>
      <c r="R239" s="15">
        <v>0.34399999999999997</v>
      </c>
      <c r="S239" s="15">
        <v>10.220000000000001</v>
      </c>
      <c r="U239" s="15">
        <v>0.34399999999999997</v>
      </c>
      <c r="V239" s="15">
        <v>1500</v>
      </c>
    </row>
    <row r="240" spans="2:22" x14ac:dyDescent="0.25">
      <c r="B240" s="15" t="s">
        <v>122</v>
      </c>
      <c r="C240" s="15" t="s">
        <v>207</v>
      </c>
      <c r="D240" s="15" t="s">
        <v>255</v>
      </c>
      <c r="E240" s="15">
        <v>2022</v>
      </c>
      <c r="F240" s="15" t="s">
        <v>162</v>
      </c>
      <c r="G240" s="15" t="s">
        <v>133</v>
      </c>
      <c r="H240" s="15" t="s">
        <v>136</v>
      </c>
      <c r="I240" s="15" t="s">
        <v>139</v>
      </c>
      <c r="J240" s="15" t="s">
        <v>141</v>
      </c>
      <c r="K240" s="15" t="s">
        <v>271</v>
      </c>
      <c r="L240" s="15">
        <v>3</v>
      </c>
      <c r="M240" s="15">
        <v>0.28599999999999998</v>
      </c>
      <c r="N240" s="15">
        <v>0.23899999999999999</v>
      </c>
      <c r="O240" s="15">
        <v>7.0000000000000001E-3</v>
      </c>
      <c r="P240" s="15">
        <v>0.221</v>
      </c>
      <c r="Q240" s="15">
        <v>0.14099999999999999</v>
      </c>
      <c r="R240" s="15">
        <v>0.35799999999999998</v>
      </c>
      <c r="S240" s="15">
        <v>10.201000000000001</v>
      </c>
      <c r="U240" s="15">
        <v>0.26700000000000002</v>
      </c>
      <c r="V240" s="15">
        <v>1180</v>
      </c>
    </row>
    <row r="241" spans="2:22" x14ac:dyDescent="0.25">
      <c r="B241" s="15" t="s">
        <v>122</v>
      </c>
      <c r="C241" s="15" t="s">
        <v>207</v>
      </c>
      <c r="D241" s="15" t="s">
        <v>255</v>
      </c>
      <c r="E241" s="15">
        <v>2022</v>
      </c>
      <c r="F241" s="15" t="s">
        <v>162</v>
      </c>
      <c r="G241" s="15" t="s">
        <v>133</v>
      </c>
      <c r="H241" s="15" t="s">
        <v>136</v>
      </c>
      <c r="I241" s="15" t="s">
        <v>139</v>
      </c>
      <c r="J241" s="15" t="s">
        <v>141</v>
      </c>
      <c r="K241" s="15" t="s">
        <v>271</v>
      </c>
      <c r="L241" s="15">
        <v>4</v>
      </c>
      <c r="M241" s="15">
        <v>0.307</v>
      </c>
      <c r="N241" s="15">
        <v>0.25</v>
      </c>
      <c r="O241" s="15">
        <v>7.0000000000000001E-3</v>
      </c>
      <c r="P241" s="15">
        <v>0.24099999999999999</v>
      </c>
      <c r="Q241" s="15">
        <v>0.155</v>
      </c>
      <c r="R241" s="15">
        <v>0.377</v>
      </c>
      <c r="S241" s="15">
        <v>10.221</v>
      </c>
      <c r="U241" s="15">
        <v>8.6999999999999994E-2</v>
      </c>
      <c r="V241" s="15">
        <v>1220</v>
      </c>
    </row>
    <row r="242" spans="2:22" x14ac:dyDescent="0.25">
      <c r="B242" s="15" t="s">
        <v>122</v>
      </c>
      <c r="C242" s="15" t="s">
        <v>207</v>
      </c>
      <c r="D242" s="15" t="s">
        <v>255</v>
      </c>
      <c r="E242" s="15">
        <v>2022</v>
      </c>
      <c r="F242" s="15" t="s">
        <v>162</v>
      </c>
      <c r="G242" s="15" t="s">
        <v>133</v>
      </c>
      <c r="H242" s="15" t="s">
        <v>136</v>
      </c>
      <c r="I242" s="15" t="s">
        <v>139</v>
      </c>
      <c r="J242" s="15" t="s">
        <v>141</v>
      </c>
      <c r="K242" s="15" t="s">
        <v>271</v>
      </c>
      <c r="L242" s="15">
        <v>5</v>
      </c>
      <c r="M242" s="15">
        <v>0.34300000000000003</v>
      </c>
      <c r="N242" s="15">
        <v>0.28299999999999997</v>
      </c>
      <c r="O242" s="15">
        <v>8.0000000000000002E-3</v>
      </c>
      <c r="P242" s="15">
        <v>0.26200000000000001</v>
      </c>
      <c r="Q242" s="15">
        <v>0.16700000000000001</v>
      </c>
      <c r="R242" s="15">
        <v>0.42799999999999999</v>
      </c>
      <c r="S242" s="15">
        <v>10.226000000000001</v>
      </c>
      <c r="U242" s="15">
        <v>7.8E-2</v>
      </c>
      <c r="V242" s="15">
        <v>1350</v>
      </c>
    </row>
  </sheetData>
  <mergeCells count="1">
    <mergeCell ref="B1:V1"/>
  </mergeCells>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dimension ref="A1:V722"/>
  <sheetViews>
    <sheetView zoomScale="85" zoomScaleNormal="85" workbookViewId="0">
      <selection activeCell="B1" sqref="B1:V1"/>
    </sheetView>
  </sheetViews>
  <sheetFormatPr defaultColWidth="16" defaultRowHeight="15" x14ac:dyDescent="0.25"/>
  <cols>
    <col min="1" max="1" width="22.7109375" style="18" customWidth="1"/>
    <col min="2" max="2" width="19.42578125" style="15" customWidth="1"/>
    <col min="3" max="3" width="17.5703125" style="15" customWidth="1"/>
    <col min="4" max="4" width="16" style="15"/>
    <col min="5" max="5" width="17.5703125" style="15" customWidth="1"/>
    <col min="6" max="6" width="17.28515625" style="15" customWidth="1"/>
    <col min="7" max="7" width="28.140625" style="15" customWidth="1"/>
    <col min="8" max="8" width="27.140625" style="15" customWidth="1"/>
    <col min="9" max="9" width="24.5703125" style="15" customWidth="1"/>
    <col min="10" max="10" width="16" style="15"/>
    <col min="11" max="11" width="24.5703125" style="15" customWidth="1"/>
    <col min="12" max="13" width="16" style="15"/>
    <col min="14" max="14" width="17.7109375" style="15" customWidth="1"/>
    <col min="15" max="15" width="18.85546875" style="15" customWidth="1"/>
    <col min="16" max="16" width="18" style="15" customWidth="1"/>
    <col min="17" max="17" width="16" style="15"/>
    <col min="18" max="18" width="19" style="15" customWidth="1"/>
    <col min="19" max="19" width="16" style="15"/>
    <col min="20" max="20" width="18.7109375" style="15" customWidth="1"/>
    <col min="21" max="21" width="16" style="15"/>
    <col min="22" max="22" width="18.42578125" style="15" customWidth="1"/>
    <col min="23" max="16384" width="16" style="15"/>
  </cols>
  <sheetData>
    <row r="1" spans="1:22" ht="38.25" customHeight="1" x14ac:dyDescent="0.25">
      <c r="A1" s="37" t="str">
        <f>HYPERLINK("#Contents!A1","Return to table of contents")</f>
        <v>Return to table of contents</v>
      </c>
      <c r="B1" s="47" t="s">
        <v>382</v>
      </c>
      <c r="C1" s="47"/>
      <c r="D1" s="47"/>
      <c r="E1" s="47"/>
      <c r="F1" s="47"/>
      <c r="G1" s="47"/>
      <c r="H1" s="47"/>
      <c r="I1" s="47"/>
      <c r="J1" s="47"/>
      <c r="K1" s="47"/>
      <c r="L1" s="47"/>
      <c r="M1" s="47"/>
      <c r="N1" s="47"/>
      <c r="O1" s="47"/>
      <c r="P1" s="47"/>
      <c r="Q1" s="47"/>
      <c r="R1" s="47"/>
      <c r="S1" s="47"/>
      <c r="T1" s="47"/>
      <c r="U1" s="47"/>
      <c r="V1" s="48"/>
    </row>
    <row r="2" spans="1:22" ht="30" x14ac:dyDescent="0.25">
      <c r="A2" s="19"/>
      <c r="B2" s="5" t="s">
        <v>120</v>
      </c>
      <c r="C2" s="5" t="s">
        <v>123</v>
      </c>
      <c r="D2" s="5" t="s">
        <v>126</v>
      </c>
      <c r="E2" s="5" t="s">
        <v>127</v>
      </c>
      <c r="F2" s="5" t="s">
        <v>128</v>
      </c>
      <c r="G2" s="5" t="s">
        <v>131</v>
      </c>
      <c r="H2" s="5" t="s">
        <v>134</v>
      </c>
      <c r="I2" s="5" t="s">
        <v>137</v>
      </c>
      <c r="J2" s="5" t="s">
        <v>140</v>
      </c>
      <c r="K2" s="5" t="s">
        <v>142</v>
      </c>
      <c r="L2" s="5" t="s">
        <v>145</v>
      </c>
      <c r="M2" s="5" t="s">
        <v>147</v>
      </c>
      <c r="N2" s="5" t="s">
        <v>149</v>
      </c>
      <c r="O2" s="5" t="s">
        <v>150</v>
      </c>
      <c r="P2" s="5" t="s">
        <v>151</v>
      </c>
      <c r="Q2" s="5" t="s">
        <v>152</v>
      </c>
      <c r="R2" s="5" t="s">
        <v>153</v>
      </c>
      <c r="S2" s="5" t="s">
        <v>154</v>
      </c>
      <c r="T2" s="5" t="s">
        <v>155</v>
      </c>
      <c r="U2" s="5" t="s">
        <v>156</v>
      </c>
      <c r="V2" s="5" t="s">
        <v>158</v>
      </c>
    </row>
    <row r="3" spans="1:22" x14ac:dyDescent="0.25">
      <c r="A3" s="19"/>
      <c r="B3" s="15" t="s">
        <v>136</v>
      </c>
      <c r="C3" s="15" t="s">
        <v>207</v>
      </c>
      <c r="D3" s="15" t="s">
        <v>208</v>
      </c>
      <c r="E3" s="15">
        <v>2022</v>
      </c>
      <c r="F3" s="15" t="s">
        <v>162</v>
      </c>
      <c r="G3" s="15" t="s">
        <v>133</v>
      </c>
      <c r="H3" s="15" t="s">
        <v>136</v>
      </c>
      <c r="I3" s="15" t="s">
        <v>139</v>
      </c>
      <c r="J3" s="15" t="s">
        <v>141</v>
      </c>
      <c r="K3" s="15" t="s">
        <v>275</v>
      </c>
      <c r="L3" s="15" t="s">
        <v>276</v>
      </c>
      <c r="M3" s="15">
        <v>0.315</v>
      </c>
      <c r="N3" s="15">
        <v>0.53500000000000003</v>
      </c>
      <c r="O3" s="15">
        <v>4.7E-2</v>
      </c>
      <c r="P3" s="15">
        <v>0.10199999999999999</v>
      </c>
      <c r="Q3" s="15">
        <v>2.1000000000000001E-2</v>
      </c>
      <c r="R3" s="15">
        <v>0.42</v>
      </c>
      <c r="S3" s="15">
        <v>9.93</v>
      </c>
      <c r="U3" s="15">
        <v>0</v>
      </c>
      <c r="V3" s="15">
        <v>130</v>
      </c>
    </row>
    <row r="4" spans="1:22" x14ac:dyDescent="0.25">
      <c r="B4" s="15" t="s">
        <v>136</v>
      </c>
      <c r="C4" s="15" t="s">
        <v>207</v>
      </c>
      <c r="D4" s="15" t="s">
        <v>208</v>
      </c>
      <c r="E4" s="15">
        <v>2022</v>
      </c>
      <c r="F4" s="15" t="s">
        <v>162</v>
      </c>
      <c r="G4" s="15" t="s">
        <v>133</v>
      </c>
      <c r="H4" s="15" t="s">
        <v>136</v>
      </c>
      <c r="I4" s="15" t="s">
        <v>139</v>
      </c>
      <c r="J4" s="15" t="s">
        <v>141</v>
      </c>
      <c r="K4" s="15" t="s">
        <v>275</v>
      </c>
      <c r="L4" s="15" t="s">
        <v>277</v>
      </c>
      <c r="M4" s="15">
        <v>0.33300000000000002</v>
      </c>
      <c r="N4" s="15">
        <v>0.5</v>
      </c>
      <c r="O4" s="15">
        <v>1.4E-2</v>
      </c>
      <c r="P4" s="15">
        <v>0.14599999999999999</v>
      </c>
      <c r="Q4" s="15">
        <v>3.7999999999999999E-2</v>
      </c>
      <c r="R4" s="15">
        <v>0.41599999999999998</v>
      </c>
      <c r="S4" s="15">
        <v>9.8439999999999994</v>
      </c>
      <c r="U4" s="15">
        <v>0</v>
      </c>
      <c r="V4" s="15">
        <v>1230</v>
      </c>
    </row>
    <row r="5" spans="1:22" x14ac:dyDescent="0.25">
      <c r="B5" s="15" t="s">
        <v>136</v>
      </c>
      <c r="C5" s="15" t="s">
        <v>207</v>
      </c>
      <c r="D5" s="15" t="s">
        <v>208</v>
      </c>
      <c r="E5" s="15">
        <v>2022</v>
      </c>
      <c r="F5" s="15" t="s">
        <v>162</v>
      </c>
      <c r="G5" s="15" t="s">
        <v>133</v>
      </c>
      <c r="H5" s="15" t="s">
        <v>136</v>
      </c>
      <c r="I5" s="15" t="s">
        <v>139</v>
      </c>
      <c r="J5" s="15" t="s">
        <v>141</v>
      </c>
      <c r="K5" s="15" t="s">
        <v>275</v>
      </c>
      <c r="L5" s="15" t="s">
        <v>278</v>
      </c>
      <c r="M5" s="15">
        <v>0.35699999999999998</v>
      </c>
      <c r="N5" s="15">
        <v>0.52600000000000002</v>
      </c>
      <c r="O5" s="15">
        <v>1.2999999999999999E-2</v>
      </c>
      <c r="P5" s="15">
        <v>0.14399999999999999</v>
      </c>
      <c r="Q5" s="15">
        <v>4.4999999999999998E-2</v>
      </c>
      <c r="R5" s="15">
        <v>0.45600000000000002</v>
      </c>
      <c r="S5" s="15">
        <v>9.9459999999999997</v>
      </c>
      <c r="U5" s="15">
        <v>0</v>
      </c>
      <c r="V5" s="15">
        <v>1640</v>
      </c>
    </row>
    <row r="6" spans="1:22" x14ac:dyDescent="0.25">
      <c r="B6" s="15" t="s">
        <v>136</v>
      </c>
      <c r="C6" s="15" t="s">
        <v>207</v>
      </c>
      <c r="D6" s="15" t="s">
        <v>208</v>
      </c>
      <c r="E6" s="15">
        <v>2022</v>
      </c>
      <c r="F6" s="15" t="s">
        <v>162</v>
      </c>
      <c r="G6" s="15" t="s">
        <v>133</v>
      </c>
      <c r="H6" s="15" t="s">
        <v>136</v>
      </c>
      <c r="I6" s="15" t="s">
        <v>139</v>
      </c>
      <c r="J6" s="15" t="s">
        <v>141</v>
      </c>
      <c r="K6" s="15" t="s">
        <v>275</v>
      </c>
      <c r="L6" s="15" t="s">
        <v>279</v>
      </c>
      <c r="M6" s="15">
        <v>0.41599999999999998</v>
      </c>
      <c r="N6" s="15">
        <v>0.56100000000000005</v>
      </c>
      <c r="O6" s="15">
        <v>2.5000000000000001E-2</v>
      </c>
      <c r="P6" s="15">
        <v>0.17899999999999999</v>
      </c>
      <c r="Q6" s="15">
        <v>5.5E-2</v>
      </c>
      <c r="R6" s="15">
        <v>0.58399999999999996</v>
      </c>
      <c r="S6" s="15">
        <v>9.9350000000000005</v>
      </c>
      <c r="U6" s="15">
        <v>0</v>
      </c>
      <c r="V6" s="15">
        <v>490</v>
      </c>
    </row>
    <row r="7" spans="1:22" x14ac:dyDescent="0.25">
      <c r="B7" s="15" t="s">
        <v>136</v>
      </c>
      <c r="C7" s="15" t="s">
        <v>207</v>
      </c>
      <c r="D7" s="15" t="s">
        <v>208</v>
      </c>
      <c r="E7" s="15">
        <v>2022</v>
      </c>
      <c r="F7" s="15" t="s">
        <v>162</v>
      </c>
      <c r="G7" s="15" t="s">
        <v>133</v>
      </c>
      <c r="H7" s="15" t="s">
        <v>136</v>
      </c>
      <c r="I7" s="15" t="s">
        <v>139</v>
      </c>
      <c r="J7" s="15" t="s">
        <v>141</v>
      </c>
      <c r="K7" s="15" t="s">
        <v>275</v>
      </c>
      <c r="L7" s="15" t="s">
        <v>280</v>
      </c>
      <c r="M7" s="15">
        <v>0.32900000000000001</v>
      </c>
      <c r="N7" s="15">
        <v>0.47799999999999998</v>
      </c>
      <c r="O7" s="15">
        <v>0.05</v>
      </c>
      <c r="P7" s="15">
        <v>0.14399999999999999</v>
      </c>
      <c r="Q7" s="15">
        <v>3.9E-2</v>
      </c>
      <c r="R7" s="15">
        <v>0.378</v>
      </c>
      <c r="S7" s="15">
        <v>9.9740000000000002</v>
      </c>
      <c r="U7" s="15">
        <v>0</v>
      </c>
      <c r="V7" s="15">
        <v>90</v>
      </c>
    </row>
    <row r="8" spans="1:22" x14ac:dyDescent="0.25">
      <c r="B8" s="15" t="s">
        <v>136</v>
      </c>
      <c r="C8" s="15" t="s">
        <v>207</v>
      </c>
      <c r="D8" s="15" t="s">
        <v>209</v>
      </c>
      <c r="E8" s="15">
        <v>2022</v>
      </c>
      <c r="F8" s="15" t="s">
        <v>162</v>
      </c>
      <c r="G8" s="15" t="s">
        <v>133</v>
      </c>
      <c r="H8" s="15" t="s">
        <v>136</v>
      </c>
      <c r="I8" s="15" t="s">
        <v>139</v>
      </c>
      <c r="J8" s="15" t="s">
        <v>141</v>
      </c>
      <c r="K8" s="15" t="s">
        <v>275</v>
      </c>
      <c r="L8" s="15" t="s">
        <v>276</v>
      </c>
      <c r="M8" s="15">
        <v>0.26200000000000001</v>
      </c>
      <c r="N8" s="15">
        <v>0.48099999999999998</v>
      </c>
      <c r="O8" s="15">
        <v>4.2000000000000003E-2</v>
      </c>
      <c r="P8" s="15">
        <v>7.8E-2</v>
      </c>
      <c r="Q8" s="15">
        <v>1.4E-2</v>
      </c>
      <c r="R8" s="15">
        <v>0.29899999999999999</v>
      </c>
      <c r="S8" s="15">
        <v>9.9149999999999991</v>
      </c>
      <c r="U8" s="15">
        <v>0</v>
      </c>
      <c r="V8" s="15">
        <v>130</v>
      </c>
    </row>
    <row r="9" spans="1:22" x14ac:dyDescent="0.25">
      <c r="B9" s="15" t="s">
        <v>136</v>
      </c>
      <c r="C9" s="15" t="s">
        <v>207</v>
      </c>
      <c r="D9" s="15" t="s">
        <v>209</v>
      </c>
      <c r="E9" s="15">
        <v>2022</v>
      </c>
      <c r="F9" s="15" t="s">
        <v>162</v>
      </c>
      <c r="G9" s="15" t="s">
        <v>133</v>
      </c>
      <c r="H9" s="15" t="s">
        <v>136</v>
      </c>
      <c r="I9" s="15" t="s">
        <v>139</v>
      </c>
      <c r="J9" s="15" t="s">
        <v>141</v>
      </c>
      <c r="K9" s="15" t="s">
        <v>275</v>
      </c>
      <c r="L9" s="15" t="s">
        <v>277</v>
      </c>
      <c r="M9" s="15">
        <v>0.28699999999999998</v>
      </c>
      <c r="N9" s="15">
        <v>0.47799999999999998</v>
      </c>
      <c r="O9" s="15">
        <v>1.4E-2</v>
      </c>
      <c r="P9" s="15">
        <v>0.114</v>
      </c>
      <c r="Q9" s="15">
        <v>2.8000000000000001E-2</v>
      </c>
      <c r="R9" s="15">
        <v>0.317</v>
      </c>
      <c r="S9" s="15">
        <v>9.8320000000000007</v>
      </c>
      <c r="U9" s="15">
        <v>0</v>
      </c>
      <c r="V9" s="15">
        <v>1220</v>
      </c>
    </row>
    <row r="10" spans="1:22" x14ac:dyDescent="0.25">
      <c r="B10" s="15" t="s">
        <v>136</v>
      </c>
      <c r="C10" s="15" t="s">
        <v>207</v>
      </c>
      <c r="D10" s="15" t="s">
        <v>209</v>
      </c>
      <c r="E10" s="15">
        <v>2022</v>
      </c>
      <c r="F10" s="15" t="s">
        <v>162</v>
      </c>
      <c r="G10" s="15" t="s">
        <v>133</v>
      </c>
      <c r="H10" s="15" t="s">
        <v>136</v>
      </c>
      <c r="I10" s="15" t="s">
        <v>139</v>
      </c>
      <c r="J10" s="15" t="s">
        <v>141</v>
      </c>
      <c r="K10" s="15" t="s">
        <v>275</v>
      </c>
      <c r="L10" s="15" t="s">
        <v>278</v>
      </c>
      <c r="M10" s="15">
        <v>0.29899999999999999</v>
      </c>
      <c r="N10" s="15">
        <v>0.46800000000000003</v>
      </c>
      <c r="O10" s="15">
        <v>1.2E-2</v>
      </c>
      <c r="P10" s="15">
        <v>0.109</v>
      </c>
      <c r="Q10" s="15">
        <v>2.8000000000000001E-2</v>
      </c>
      <c r="R10" s="15">
        <v>0.33800000000000002</v>
      </c>
      <c r="S10" s="15">
        <v>9.9359999999999999</v>
      </c>
      <c r="U10" s="15">
        <v>0</v>
      </c>
      <c r="V10" s="15">
        <v>1630</v>
      </c>
    </row>
    <row r="11" spans="1:22" x14ac:dyDescent="0.25">
      <c r="B11" s="15" t="s">
        <v>136</v>
      </c>
      <c r="C11" s="15" t="s">
        <v>207</v>
      </c>
      <c r="D11" s="15" t="s">
        <v>209</v>
      </c>
      <c r="E11" s="15">
        <v>2022</v>
      </c>
      <c r="F11" s="15" t="s">
        <v>162</v>
      </c>
      <c r="G11" s="15" t="s">
        <v>133</v>
      </c>
      <c r="H11" s="15" t="s">
        <v>136</v>
      </c>
      <c r="I11" s="15" t="s">
        <v>139</v>
      </c>
      <c r="J11" s="15" t="s">
        <v>141</v>
      </c>
      <c r="K11" s="15" t="s">
        <v>275</v>
      </c>
      <c r="L11" s="15" t="s">
        <v>279</v>
      </c>
      <c r="M11" s="15">
        <v>0.34</v>
      </c>
      <c r="N11" s="15">
        <v>0.49199999999999999</v>
      </c>
      <c r="O11" s="15">
        <v>2.1999999999999999E-2</v>
      </c>
      <c r="P11" s="15">
        <v>0.128</v>
      </c>
      <c r="Q11" s="15">
        <v>4.1000000000000002E-2</v>
      </c>
      <c r="R11" s="15">
        <v>0.45800000000000002</v>
      </c>
      <c r="S11" s="15">
        <v>9.9290000000000003</v>
      </c>
      <c r="U11" s="15">
        <v>0</v>
      </c>
      <c r="V11" s="15">
        <v>500</v>
      </c>
    </row>
    <row r="12" spans="1:22" x14ac:dyDescent="0.25">
      <c r="B12" s="15" t="s">
        <v>136</v>
      </c>
      <c r="C12" s="15" t="s">
        <v>207</v>
      </c>
      <c r="D12" s="15" t="s">
        <v>209</v>
      </c>
      <c r="E12" s="15">
        <v>2022</v>
      </c>
      <c r="F12" s="15" t="s">
        <v>162</v>
      </c>
      <c r="G12" s="15" t="s">
        <v>133</v>
      </c>
      <c r="H12" s="15" t="s">
        <v>136</v>
      </c>
      <c r="I12" s="15" t="s">
        <v>139</v>
      </c>
      <c r="J12" s="15" t="s">
        <v>141</v>
      </c>
      <c r="K12" s="15" t="s">
        <v>275</v>
      </c>
      <c r="L12" s="15" t="s">
        <v>280</v>
      </c>
      <c r="M12" s="15">
        <v>0.254</v>
      </c>
      <c r="N12" s="15">
        <v>0.39700000000000002</v>
      </c>
      <c r="O12" s="15">
        <v>4.2000000000000003E-2</v>
      </c>
      <c r="P12" s="15">
        <v>0.107</v>
      </c>
      <c r="Q12" s="15">
        <v>2.7E-2</v>
      </c>
      <c r="R12" s="15">
        <v>0.316</v>
      </c>
      <c r="S12" s="15">
        <v>9.9670000000000005</v>
      </c>
      <c r="U12" s="15">
        <v>0</v>
      </c>
      <c r="V12" s="15">
        <v>90</v>
      </c>
    </row>
    <row r="13" spans="1:22" x14ac:dyDescent="0.25">
      <c r="B13" s="15" t="s">
        <v>136</v>
      </c>
      <c r="C13" s="15" t="s">
        <v>207</v>
      </c>
      <c r="D13" s="15" t="s">
        <v>210</v>
      </c>
      <c r="E13" s="15">
        <v>2022</v>
      </c>
      <c r="F13" s="15" t="s">
        <v>162</v>
      </c>
      <c r="G13" s="15" t="s">
        <v>133</v>
      </c>
      <c r="H13" s="15" t="s">
        <v>136</v>
      </c>
      <c r="I13" s="15" t="s">
        <v>139</v>
      </c>
      <c r="J13" s="15" t="s">
        <v>141</v>
      </c>
      <c r="K13" s="15" t="s">
        <v>275</v>
      </c>
      <c r="L13" s="15" t="s">
        <v>276</v>
      </c>
      <c r="M13" s="15">
        <v>0.24299999999999999</v>
      </c>
      <c r="N13" s="15">
        <v>0.45600000000000002</v>
      </c>
      <c r="O13" s="15">
        <v>0.04</v>
      </c>
      <c r="P13" s="15">
        <v>6.8000000000000005E-2</v>
      </c>
      <c r="Q13" s="15">
        <v>8.0000000000000002E-3</v>
      </c>
      <c r="R13" s="15">
        <v>0.29599999999999999</v>
      </c>
      <c r="S13" s="15">
        <v>9.6449999999999996</v>
      </c>
      <c r="U13" s="15">
        <v>0</v>
      </c>
      <c r="V13" s="15">
        <v>130</v>
      </c>
    </row>
    <row r="14" spans="1:22" x14ac:dyDescent="0.25">
      <c r="B14" s="15" t="s">
        <v>136</v>
      </c>
      <c r="C14" s="15" t="s">
        <v>207</v>
      </c>
      <c r="D14" s="15" t="s">
        <v>210</v>
      </c>
      <c r="E14" s="15">
        <v>2022</v>
      </c>
      <c r="F14" s="15" t="s">
        <v>162</v>
      </c>
      <c r="G14" s="15" t="s">
        <v>133</v>
      </c>
      <c r="H14" s="15" t="s">
        <v>136</v>
      </c>
      <c r="I14" s="15" t="s">
        <v>139</v>
      </c>
      <c r="J14" s="15" t="s">
        <v>141</v>
      </c>
      <c r="K14" s="15" t="s">
        <v>275</v>
      </c>
      <c r="L14" s="15" t="s">
        <v>277</v>
      </c>
      <c r="M14" s="15">
        <v>0.25800000000000001</v>
      </c>
      <c r="N14" s="15">
        <v>0.44800000000000001</v>
      </c>
      <c r="O14" s="15">
        <v>1.2999999999999999E-2</v>
      </c>
      <c r="P14" s="15">
        <v>9.2999999999999999E-2</v>
      </c>
      <c r="Q14" s="15">
        <v>2.1000000000000001E-2</v>
      </c>
      <c r="R14" s="15">
        <v>0.27600000000000002</v>
      </c>
      <c r="S14" s="15">
        <v>9.5609999999999999</v>
      </c>
      <c r="U14" s="15">
        <v>0</v>
      </c>
      <c r="V14" s="15">
        <v>1220</v>
      </c>
    </row>
    <row r="15" spans="1:22" x14ac:dyDescent="0.25">
      <c r="B15" s="15" t="s">
        <v>136</v>
      </c>
      <c r="C15" s="15" t="s">
        <v>207</v>
      </c>
      <c r="D15" s="15" t="s">
        <v>210</v>
      </c>
      <c r="E15" s="15">
        <v>2022</v>
      </c>
      <c r="F15" s="15" t="s">
        <v>162</v>
      </c>
      <c r="G15" s="15" t="s">
        <v>133</v>
      </c>
      <c r="H15" s="15" t="s">
        <v>136</v>
      </c>
      <c r="I15" s="15" t="s">
        <v>139</v>
      </c>
      <c r="J15" s="15" t="s">
        <v>141</v>
      </c>
      <c r="K15" s="15" t="s">
        <v>275</v>
      </c>
      <c r="L15" s="15" t="s">
        <v>278</v>
      </c>
      <c r="M15" s="15">
        <v>0.28000000000000003</v>
      </c>
      <c r="N15" s="15">
        <v>0.49299999999999999</v>
      </c>
      <c r="O15" s="15">
        <v>1.2E-2</v>
      </c>
      <c r="P15" s="15">
        <v>9.1999999999999998E-2</v>
      </c>
      <c r="Q15" s="15">
        <v>0.02</v>
      </c>
      <c r="R15" s="15">
        <v>0.29599999999999999</v>
      </c>
      <c r="S15" s="15">
        <v>9.6639999999999997</v>
      </c>
      <c r="U15" s="15">
        <v>0</v>
      </c>
      <c r="V15" s="15">
        <v>1620</v>
      </c>
    </row>
    <row r="16" spans="1:22" x14ac:dyDescent="0.25">
      <c r="B16" s="15" t="s">
        <v>136</v>
      </c>
      <c r="C16" s="15" t="s">
        <v>207</v>
      </c>
      <c r="D16" s="15" t="s">
        <v>210</v>
      </c>
      <c r="E16" s="15">
        <v>2022</v>
      </c>
      <c r="F16" s="15" t="s">
        <v>162</v>
      </c>
      <c r="G16" s="15" t="s">
        <v>133</v>
      </c>
      <c r="H16" s="15" t="s">
        <v>136</v>
      </c>
      <c r="I16" s="15" t="s">
        <v>139</v>
      </c>
      <c r="J16" s="15" t="s">
        <v>141</v>
      </c>
      <c r="K16" s="15" t="s">
        <v>275</v>
      </c>
      <c r="L16" s="15" t="s">
        <v>279</v>
      </c>
      <c r="M16" s="15">
        <v>0.307</v>
      </c>
      <c r="N16" s="15">
        <v>0.45500000000000002</v>
      </c>
      <c r="O16" s="15">
        <v>2.1000000000000001E-2</v>
      </c>
      <c r="P16" s="15">
        <v>0.11</v>
      </c>
      <c r="Q16" s="15">
        <v>2.8000000000000001E-2</v>
      </c>
      <c r="R16" s="15">
        <v>0.36599999999999999</v>
      </c>
      <c r="S16" s="15">
        <v>9.6440000000000001</v>
      </c>
      <c r="U16" s="15">
        <v>0</v>
      </c>
      <c r="V16" s="15">
        <v>490</v>
      </c>
    </row>
    <row r="17" spans="2:22" x14ac:dyDescent="0.25">
      <c r="B17" s="15" t="s">
        <v>136</v>
      </c>
      <c r="C17" s="15" t="s">
        <v>207</v>
      </c>
      <c r="D17" s="15" t="s">
        <v>210</v>
      </c>
      <c r="E17" s="15">
        <v>2022</v>
      </c>
      <c r="F17" s="15" t="s">
        <v>162</v>
      </c>
      <c r="G17" s="15" t="s">
        <v>133</v>
      </c>
      <c r="H17" s="15" t="s">
        <v>136</v>
      </c>
      <c r="I17" s="15" t="s">
        <v>139</v>
      </c>
      <c r="J17" s="15" t="s">
        <v>141</v>
      </c>
      <c r="K17" s="15" t="s">
        <v>275</v>
      </c>
      <c r="L17" s="15" t="s">
        <v>280</v>
      </c>
      <c r="M17" s="15">
        <v>0.22500000000000001</v>
      </c>
      <c r="N17" s="15">
        <v>0.36899999999999999</v>
      </c>
      <c r="O17" s="15">
        <v>4.1000000000000002E-2</v>
      </c>
      <c r="P17" s="15">
        <v>9.1999999999999998E-2</v>
      </c>
      <c r="Q17" s="15">
        <v>0.02</v>
      </c>
      <c r="R17" s="15">
        <v>0.25</v>
      </c>
      <c r="S17" s="15">
        <v>9.7089999999999996</v>
      </c>
      <c r="U17" s="15">
        <v>0</v>
      </c>
      <c r="V17" s="15">
        <v>80</v>
      </c>
    </row>
    <row r="18" spans="2:22" x14ac:dyDescent="0.25">
      <c r="B18" s="15" t="s">
        <v>136</v>
      </c>
      <c r="C18" s="15" t="s">
        <v>207</v>
      </c>
      <c r="D18" s="15" t="s">
        <v>211</v>
      </c>
      <c r="E18" s="15">
        <v>2022</v>
      </c>
      <c r="F18" s="15" t="s">
        <v>162</v>
      </c>
      <c r="G18" s="15" t="s">
        <v>133</v>
      </c>
      <c r="H18" s="15" t="s">
        <v>136</v>
      </c>
      <c r="I18" s="15" t="s">
        <v>139</v>
      </c>
      <c r="J18" s="15" t="s">
        <v>141</v>
      </c>
      <c r="K18" s="15" t="s">
        <v>275</v>
      </c>
      <c r="L18" s="15" t="s">
        <v>276</v>
      </c>
      <c r="M18" s="15">
        <v>0.23899999999999999</v>
      </c>
      <c r="N18" s="15">
        <v>0.45300000000000001</v>
      </c>
      <c r="O18" s="15">
        <v>0.04</v>
      </c>
      <c r="P18" s="15">
        <v>6.3E-2</v>
      </c>
      <c r="Q18" s="15">
        <v>2E-3</v>
      </c>
      <c r="R18" s="15">
        <v>0.3</v>
      </c>
      <c r="S18" s="15">
        <v>9.6460000000000008</v>
      </c>
      <c r="U18" s="15">
        <v>0</v>
      </c>
      <c r="V18" s="15">
        <v>130</v>
      </c>
    </row>
    <row r="19" spans="2:22" x14ac:dyDescent="0.25">
      <c r="B19" s="15" t="s">
        <v>136</v>
      </c>
      <c r="C19" s="15" t="s">
        <v>207</v>
      </c>
      <c r="D19" s="15" t="s">
        <v>211</v>
      </c>
      <c r="E19" s="15">
        <v>2022</v>
      </c>
      <c r="F19" s="15" t="s">
        <v>162</v>
      </c>
      <c r="G19" s="15" t="s">
        <v>133</v>
      </c>
      <c r="H19" s="15" t="s">
        <v>136</v>
      </c>
      <c r="I19" s="15" t="s">
        <v>139</v>
      </c>
      <c r="J19" s="15" t="s">
        <v>141</v>
      </c>
      <c r="K19" s="15" t="s">
        <v>275</v>
      </c>
      <c r="L19" s="15" t="s">
        <v>277</v>
      </c>
      <c r="M19" s="15">
        <v>0.24299999999999999</v>
      </c>
      <c r="N19" s="15">
        <v>0.436</v>
      </c>
      <c r="O19" s="15">
        <v>1.2E-2</v>
      </c>
      <c r="P19" s="15">
        <v>0.08</v>
      </c>
      <c r="Q19" s="15">
        <v>1.6E-2</v>
      </c>
      <c r="R19" s="15">
        <v>0.248</v>
      </c>
      <c r="S19" s="15">
        <v>9.5739999999999998</v>
      </c>
      <c r="U19" s="15">
        <v>0</v>
      </c>
      <c r="V19" s="15">
        <v>1230</v>
      </c>
    </row>
    <row r="20" spans="2:22" x14ac:dyDescent="0.25">
      <c r="B20" s="15" t="s">
        <v>136</v>
      </c>
      <c r="C20" s="15" t="s">
        <v>207</v>
      </c>
      <c r="D20" s="15" t="s">
        <v>211</v>
      </c>
      <c r="E20" s="15">
        <v>2022</v>
      </c>
      <c r="F20" s="15" t="s">
        <v>162</v>
      </c>
      <c r="G20" s="15" t="s">
        <v>133</v>
      </c>
      <c r="H20" s="15" t="s">
        <v>136</v>
      </c>
      <c r="I20" s="15" t="s">
        <v>139</v>
      </c>
      <c r="J20" s="15" t="s">
        <v>141</v>
      </c>
      <c r="K20" s="15" t="s">
        <v>275</v>
      </c>
      <c r="L20" s="15" t="s">
        <v>278</v>
      </c>
      <c r="M20" s="15">
        <v>0.27200000000000002</v>
      </c>
      <c r="N20" s="15">
        <v>0.47799999999999998</v>
      </c>
      <c r="O20" s="15">
        <v>1.2E-2</v>
      </c>
      <c r="P20" s="15">
        <v>8.5999999999999993E-2</v>
      </c>
      <c r="Q20" s="15">
        <v>1.7000000000000001E-2</v>
      </c>
      <c r="R20" s="15">
        <v>0.29299999999999998</v>
      </c>
      <c r="S20" s="15">
        <v>9.6709999999999994</v>
      </c>
      <c r="U20" s="15">
        <v>0</v>
      </c>
      <c r="V20" s="15">
        <v>1640</v>
      </c>
    </row>
    <row r="21" spans="2:22" x14ac:dyDescent="0.25">
      <c r="B21" s="15" t="s">
        <v>136</v>
      </c>
      <c r="C21" s="15" t="s">
        <v>207</v>
      </c>
      <c r="D21" s="15" t="s">
        <v>211</v>
      </c>
      <c r="E21" s="15">
        <v>2022</v>
      </c>
      <c r="F21" s="15" t="s">
        <v>162</v>
      </c>
      <c r="G21" s="15" t="s">
        <v>133</v>
      </c>
      <c r="H21" s="15" t="s">
        <v>136</v>
      </c>
      <c r="I21" s="15" t="s">
        <v>139</v>
      </c>
      <c r="J21" s="15" t="s">
        <v>141</v>
      </c>
      <c r="K21" s="15" t="s">
        <v>275</v>
      </c>
      <c r="L21" s="15" t="s">
        <v>279</v>
      </c>
      <c r="M21" s="15">
        <v>0.309</v>
      </c>
      <c r="N21" s="15">
        <v>0.47899999999999998</v>
      </c>
      <c r="O21" s="15">
        <v>2.1999999999999999E-2</v>
      </c>
      <c r="P21" s="15">
        <v>0.105</v>
      </c>
      <c r="Q21" s="15">
        <v>2.3E-2</v>
      </c>
      <c r="R21" s="15">
        <v>0.35299999999999998</v>
      </c>
      <c r="S21" s="15">
        <v>9.657</v>
      </c>
      <c r="U21" s="15">
        <v>0</v>
      </c>
      <c r="V21" s="15">
        <v>490</v>
      </c>
    </row>
    <row r="22" spans="2:22" x14ac:dyDescent="0.25">
      <c r="B22" s="15" t="s">
        <v>136</v>
      </c>
      <c r="C22" s="15" t="s">
        <v>207</v>
      </c>
      <c r="D22" s="15" t="s">
        <v>211</v>
      </c>
      <c r="E22" s="15">
        <v>2022</v>
      </c>
      <c r="F22" s="15" t="s">
        <v>162</v>
      </c>
      <c r="G22" s="15" t="s">
        <v>133</v>
      </c>
      <c r="H22" s="15" t="s">
        <v>136</v>
      </c>
      <c r="I22" s="15" t="s">
        <v>139</v>
      </c>
      <c r="J22" s="15" t="s">
        <v>141</v>
      </c>
      <c r="K22" s="15" t="s">
        <v>275</v>
      </c>
      <c r="L22" s="15" t="s">
        <v>280</v>
      </c>
      <c r="M22" s="15">
        <v>0.20399999999999999</v>
      </c>
      <c r="N22" s="15">
        <v>0.314</v>
      </c>
      <c r="O22" s="15">
        <v>3.3000000000000002E-2</v>
      </c>
      <c r="P22" s="15">
        <v>0.115</v>
      </c>
      <c r="Q22" s="15">
        <v>1.6E-2</v>
      </c>
      <c r="R22" s="15">
        <v>0.217</v>
      </c>
      <c r="S22" s="15">
        <v>9.7029999999999994</v>
      </c>
      <c r="U22" s="15">
        <v>0</v>
      </c>
      <c r="V22" s="15">
        <v>90</v>
      </c>
    </row>
    <row r="23" spans="2:22" x14ac:dyDescent="0.25">
      <c r="B23" s="15" t="s">
        <v>136</v>
      </c>
      <c r="C23" s="15" t="s">
        <v>207</v>
      </c>
      <c r="D23" s="15" t="s">
        <v>212</v>
      </c>
      <c r="E23" s="15">
        <v>2022</v>
      </c>
      <c r="F23" s="15" t="s">
        <v>162</v>
      </c>
      <c r="G23" s="15" t="s">
        <v>133</v>
      </c>
      <c r="H23" s="15" t="s">
        <v>136</v>
      </c>
      <c r="I23" s="15" t="s">
        <v>139</v>
      </c>
      <c r="J23" s="15" t="s">
        <v>141</v>
      </c>
      <c r="K23" s="15" t="s">
        <v>275</v>
      </c>
      <c r="L23" s="15" t="s">
        <v>276</v>
      </c>
      <c r="M23" s="15">
        <v>0.246</v>
      </c>
      <c r="N23" s="15">
        <v>0.47499999999999998</v>
      </c>
      <c r="O23" s="15">
        <v>4.2000000000000003E-2</v>
      </c>
      <c r="P23" s="15">
        <v>0.06</v>
      </c>
      <c r="Q23" s="15">
        <v>8.0000000000000002E-3</v>
      </c>
      <c r="R23" s="15">
        <v>0.308</v>
      </c>
      <c r="S23" s="15">
        <v>9.3889999999999993</v>
      </c>
      <c r="U23" s="15">
        <v>0</v>
      </c>
      <c r="V23" s="15">
        <v>130</v>
      </c>
    </row>
    <row r="24" spans="2:22" x14ac:dyDescent="0.25">
      <c r="B24" s="15" t="s">
        <v>136</v>
      </c>
      <c r="C24" s="15" t="s">
        <v>207</v>
      </c>
      <c r="D24" s="15" t="s">
        <v>212</v>
      </c>
      <c r="E24" s="15">
        <v>2022</v>
      </c>
      <c r="F24" s="15" t="s">
        <v>162</v>
      </c>
      <c r="G24" s="15" t="s">
        <v>133</v>
      </c>
      <c r="H24" s="15" t="s">
        <v>136</v>
      </c>
      <c r="I24" s="15" t="s">
        <v>139</v>
      </c>
      <c r="J24" s="15" t="s">
        <v>141</v>
      </c>
      <c r="K24" s="15" t="s">
        <v>275</v>
      </c>
      <c r="L24" s="15" t="s">
        <v>277</v>
      </c>
      <c r="M24" s="15">
        <v>0.23799999999999999</v>
      </c>
      <c r="N24" s="15">
        <v>0.432</v>
      </c>
      <c r="O24" s="15">
        <v>1.2E-2</v>
      </c>
      <c r="P24" s="15">
        <v>7.8E-2</v>
      </c>
      <c r="Q24" s="15">
        <v>1.4E-2</v>
      </c>
      <c r="R24" s="15">
        <v>0.23699999999999999</v>
      </c>
      <c r="S24" s="15">
        <v>9.3209999999999997</v>
      </c>
      <c r="U24" s="15">
        <v>0</v>
      </c>
      <c r="V24" s="15">
        <v>1230</v>
      </c>
    </row>
    <row r="25" spans="2:22" x14ac:dyDescent="0.25">
      <c r="B25" s="15" t="s">
        <v>136</v>
      </c>
      <c r="C25" s="15" t="s">
        <v>207</v>
      </c>
      <c r="D25" s="15" t="s">
        <v>212</v>
      </c>
      <c r="E25" s="15">
        <v>2022</v>
      </c>
      <c r="F25" s="15" t="s">
        <v>162</v>
      </c>
      <c r="G25" s="15" t="s">
        <v>133</v>
      </c>
      <c r="H25" s="15" t="s">
        <v>136</v>
      </c>
      <c r="I25" s="15" t="s">
        <v>139</v>
      </c>
      <c r="J25" s="15" t="s">
        <v>141</v>
      </c>
      <c r="K25" s="15" t="s">
        <v>275</v>
      </c>
      <c r="L25" s="15" t="s">
        <v>278</v>
      </c>
      <c r="M25" s="15">
        <v>0.26800000000000002</v>
      </c>
      <c r="N25" s="15">
        <v>0.45700000000000002</v>
      </c>
      <c r="O25" s="15">
        <v>1.0999999999999999E-2</v>
      </c>
      <c r="P25" s="15">
        <v>8.2000000000000003E-2</v>
      </c>
      <c r="Q25" s="15">
        <v>1.4999999999999999E-2</v>
      </c>
      <c r="R25" s="15">
        <v>0.29299999999999998</v>
      </c>
      <c r="S25" s="15">
        <v>9.4120000000000008</v>
      </c>
      <c r="U25" s="15">
        <v>0</v>
      </c>
      <c r="V25" s="15">
        <v>1640</v>
      </c>
    </row>
    <row r="26" spans="2:22" x14ac:dyDescent="0.25">
      <c r="B26" s="15" t="s">
        <v>136</v>
      </c>
      <c r="C26" s="15" t="s">
        <v>207</v>
      </c>
      <c r="D26" s="15" t="s">
        <v>212</v>
      </c>
      <c r="E26" s="15">
        <v>2022</v>
      </c>
      <c r="F26" s="15" t="s">
        <v>162</v>
      </c>
      <c r="G26" s="15" t="s">
        <v>133</v>
      </c>
      <c r="H26" s="15" t="s">
        <v>136</v>
      </c>
      <c r="I26" s="15" t="s">
        <v>139</v>
      </c>
      <c r="J26" s="15" t="s">
        <v>141</v>
      </c>
      <c r="K26" s="15" t="s">
        <v>275</v>
      </c>
      <c r="L26" s="15" t="s">
        <v>279</v>
      </c>
      <c r="M26" s="15">
        <v>0.28699999999999998</v>
      </c>
      <c r="N26" s="15">
        <v>0.439</v>
      </c>
      <c r="O26" s="15">
        <v>0.02</v>
      </c>
      <c r="P26" s="15">
        <v>0.109</v>
      </c>
      <c r="Q26" s="15">
        <v>2.3E-2</v>
      </c>
      <c r="R26" s="15">
        <v>0.308</v>
      </c>
      <c r="S26" s="15">
        <v>9.3879999999999999</v>
      </c>
      <c r="U26" s="15">
        <v>0</v>
      </c>
      <c r="V26" s="15">
        <v>500</v>
      </c>
    </row>
    <row r="27" spans="2:22" x14ac:dyDescent="0.25">
      <c r="B27" s="15" t="s">
        <v>136</v>
      </c>
      <c r="C27" s="15" t="s">
        <v>207</v>
      </c>
      <c r="D27" s="15" t="s">
        <v>212</v>
      </c>
      <c r="E27" s="15">
        <v>2022</v>
      </c>
      <c r="F27" s="15" t="s">
        <v>162</v>
      </c>
      <c r="G27" s="15" t="s">
        <v>133</v>
      </c>
      <c r="H27" s="15" t="s">
        <v>136</v>
      </c>
      <c r="I27" s="15" t="s">
        <v>139</v>
      </c>
      <c r="J27" s="15" t="s">
        <v>141</v>
      </c>
      <c r="K27" s="15" t="s">
        <v>275</v>
      </c>
      <c r="L27" s="15" t="s">
        <v>280</v>
      </c>
      <c r="M27" s="15">
        <v>0.20799999999999999</v>
      </c>
      <c r="N27" s="15">
        <v>0.33200000000000002</v>
      </c>
      <c r="O27" s="15">
        <v>3.5000000000000003E-2</v>
      </c>
      <c r="P27" s="15">
        <v>8.3000000000000004E-2</v>
      </c>
      <c r="Q27" s="15">
        <v>1.9E-2</v>
      </c>
      <c r="R27" s="15">
        <v>0.25800000000000001</v>
      </c>
      <c r="S27" s="15">
        <v>9.4440000000000008</v>
      </c>
      <c r="U27" s="15">
        <v>0</v>
      </c>
      <c r="V27" s="15">
        <v>90</v>
      </c>
    </row>
    <row r="28" spans="2:22" x14ac:dyDescent="0.25">
      <c r="B28" s="15" t="s">
        <v>136</v>
      </c>
      <c r="C28" s="15" t="s">
        <v>207</v>
      </c>
      <c r="D28" s="15" t="s">
        <v>213</v>
      </c>
      <c r="E28" s="15">
        <v>2022</v>
      </c>
      <c r="F28" s="15" t="s">
        <v>162</v>
      </c>
      <c r="G28" s="15" t="s">
        <v>133</v>
      </c>
      <c r="H28" s="15" t="s">
        <v>136</v>
      </c>
      <c r="I28" s="15" t="s">
        <v>139</v>
      </c>
      <c r="J28" s="15" t="s">
        <v>141</v>
      </c>
      <c r="K28" s="15" t="s">
        <v>275</v>
      </c>
      <c r="L28" s="15" t="s">
        <v>276</v>
      </c>
      <c r="M28" s="15">
        <v>0.248</v>
      </c>
      <c r="N28" s="15">
        <v>0.48</v>
      </c>
      <c r="O28" s="15">
        <v>4.2000000000000003E-2</v>
      </c>
      <c r="P28" s="15">
        <v>5.8000000000000003E-2</v>
      </c>
      <c r="Q28" s="15">
        <v>1E-3</v>
      </c>
      <c r="R28" s="15">
        <v>0.28899999999999998</v>
      </c>
      <c r="S28" s="15">
        <v>9.391</v>
      </c>
      <c r="U28" s="15">
        <v>0</v>
      </c>
      <c r="V28" s="15">
        <v>130</v>
      </c>
    </row>
    <row r="29" spans="2:22" x14ac:dyDescent="0.25">
      <c r="B29" s="15" t="s">
        <v>136</v>
      </c>
      <c r="C29" s="15" t="s">
        <v>207</v>
      </c>
      <c r="D29" s="15" t="s">
        <v>213</v>
      </c>
      <c r="E29" s="15">
        <v>2022</v>
      </c>
      <c r="F29" s="15" t="s">
        <v>162</v>
      </c>
      <c r="G29" s="15" t="s">
        <v>133</v>
      </c>
      <c r="H29" s="15" t="s">
        <v>136</v>
      </c>
      <c r="I29" s="15" t="s">
        <v>139</v>
      </c>
      <c r="J29" s="15" t="s">
        <v>141</v>
      </c>
      <c r="K29" s="15" t="s">
        <v>275</v>
      </c>
      <c r="L29" s="15" t="s">
        <v>277</v>
      </c>
      <c r="M29" s="15">
        <v>0.23899999999999999</v>
      </c>
      <c r="N29" s="15">
        <v>0.443</v>
      </c>
      <c r="O29" s="15">
        <v>1.2999999999999999E-2</v>
      </c>
      <c r="P29" s="15">
        <v>7.5999999999999998E-2</v>
      </c>
      <c r="Q29" s="15">
        <v>1.2999999999999999E-2</v>
      </c>
      <c r="R29" s="15">
        <v>0.22500000000000001</v>
      </c>
      <c r="S29" s="15">
        <v>9.3209999999999997</v>
      </c>
      <c r="U29" s="15">
        <v>0</v>
      </c>
      <c r="V29" s="15">
        <v>1230</v>
      </c>
    </row>
    <row r="30" spans="2:22" x14ac:dyDescent="0.25">
      <c r="B30" s="15" t="s">
        <v>136</v>
      </c>
      <c r="C30" s="15" t="s">
        <v>207</v>
      </c>
      <c r="D30" s="15" t="s">
        <v>213</v>
      </c>
      <c r="E30" s="15">
        <v>2022</v>
      </c>
      <c r="F30" s="15" t="s">
        <v>162</v>
      </c>
      <c r="G30" s="15" t="s">
        <v>133</v>
      </c>
      <c r="H30" s="15" t="s">
        <v>136</v>
      </c>
      <c r="I30" s="15" t="s">
        <v>139</v>
      </c>
      <c r="J30" s="15" t="s">
        <v>141</v>
      </c>
      <c r="K30" s="15" t="s">
        <v>275</v>
      </c>
      <c r="L30" s="15" t="s">
        <v>278</v>
      </c>
      <c r="M30" s="15">
        <v>0.27200000000000002</v>
      </c>
      <c r="N30" s="15">
        <v>0.48099999999999998</v>
      </c>
      <c r="O30" s="15">
        <v>1.2E-2</v>
      </c>
      <c r="P30" s="15">
        <v>8.2000000000000003E-2</v>
      </c>
      <c r="Q30" s="15">
        <v>1.4E-2</v>
      </c>
      <c r="R30" s="15">
        <v>0.29099999999999998</v>
      </c>
      <c r="S30" s="15">
        <v>9.4120000000000008</v>
      </c>
      <c r="U30" s="15">
        <v>0</v>
      </c>
      <c r="V30" s="15">
        <v>1640</v>
      </c>
    </row>
    <row r="31" spans="2:22" x14ac:dyDescent="0.25">
      <c r="B31" s="15" t="s">
        <v>136</v>
      </c>
      <c r="C31" s="15" t="s">
        <v>207</v>
      </c>
      <c r="D31" s="15" t="s">
        <v>213</v>
      </c>
      <c r="E31" s="15">
        <v>2022</v>
      </c>
      <c r="F31" s="15" t="s">
        <v>162</v>
      </c>
      <c r="G31" s="15" t="s">
        <v>133</v>
      </c>
      <c r="H31" s="15" t="s">
        <v>136</v>
      </c>
      <c r="I31" s="15" t="s">
        <v>139</v>
      </c>
      <c r="J31" s="15" t="s">
        <v>141</v>
      </c>
      <c r="K31" s="15" t="s">
        <v>275</v>
      </c>
      <c r="L31" s="15" t="s">
        <v>279</v>
      </c>
      <c r="M31" s="15">
        <v>0.29199999999999998</v>
      </c>
      <c r="N31" s="15">
        <v>0.46100000000000002</v>
      </c>
      <c r="O31" s="15">
        <v>2.1000000000000001E-2</v>
      </c>
      <c r="P31" s="15">
        <v>0.104</v>
      </c>
      <c r="Q31" s="15">
        <v>2.1000000000000001E-2</v>
      </c>
      <c r="R31" s="15">
        <v>0.34599999999999997</v>
      </c>
      <c r="S31" s="15">
        <v>9.3889999999999993</v>
      </c>
      <c r="U31" s="15">
        <v>0</v>
      </c>
      <c r="V31" s="15">
        <v>500</v>
      </c>
    </row>
    <row r="32" spans="2:22" x14ac:dyDescent="0.25">
      <c r="B32" s="15" t="s">
        <v>136</v>
      </c>
      <c r="C32" s="15" t="s">
        <v>207</v>
      </c>
      <c r="D32" s="15" t="s">
        <v>213</v>
      </c>
      <c r="E32" s="15">
        <v>2022</v>
      </c>
      <c r="F32" s="15" t="s">
        <v>162</v>
      </c>
      <c r="G32" s="15" t="s">
        <v>133</v>
      </c>
      <c r="H32" s="15" t="s">
        <v>136</v>
      </c>
      <c r="I32" s="15" t="s">
        <v>139</v>
      </c>
      <c r="J32" s="15" t="s">
        <v>141</v>
      </c>
      <c r="K32" s="15" t="s">
        <v>275</v>
      </c>
      <c r="L32" s="15" t="s">
        <v>280</v>
      </c>
      <c r="M32" s="15">
        <v>0.20100000000000001</v>
      </c>
      <c r="N32" s="15">
        <v>0.317</v>
      </c>
      <c r="O32" s="15">
        <v>3.3000000000000002E-2</v>
      </c>
      <c r="P32" s="15">
        <v>6.9000000000000006E-2</v>
      </c>
      <c r="Q32" s="15">
        <v>1.4E-2</v>
      </c>
      <c r="R32" s="15">
        <v>0.26100000000000001</v>
      </c>
      <c r="S32" s="15">
        <v>9.4440000000000008</v>
      </c>
      <c r="U32" s="15">
        <v>0</v>
      </c>
      <c r="V32" s="15">
        <v>90</v>
      </c>
    </row>
    <row r="33" spans="2:22" x14ac:dyDescent="0.25">
      <c r="B33" s="15" t="s">
        <v>136</v>
      </c>
      <c r="C33" s="15" t="s">
        <v>207</v>
      </c>
      <c r="D33" s="15" t="s">
        <v>214</v>
      </c>
      <c r="E33" s="15">
        <v>2022</v>
      </c>
      <c r="F33" s="15" t="s">
        <v>162</v>
      </c>
      <c r="G33" s="15" t="s">
        <v>133</v>
      </c>
      <c r="H33" s="15" t="s">
        <v>136</v>
      </c>
      <c r="I33" s="15" t="s">
        <v>139</v>
      </c>
      <c r="J33" s="15" t="s">
        <v>141</v>
      </c>
      <c r="K33" s="15" t="s">
        <v>275</v>
      </c>
      <c r="L33" s="15" t="s">
        <v>276</v>
      </c>
      <c r="M33" s="15">
        <v>0.26900000000000002</v>
      </c>
      <c r="N33" s="15">
        <v>0.52100000000000002</v>
      </c>
      <c r="O33" s="15">
        <v>4.5999999999999999E-2</v>
      </c>
      <c r="P33" s="15">
        <v>5.2999999999999999E-2</v>
      </c>
      <c r="Q33" s="15">
        <v>1E-3</v>
      </c>
      <c r="R33" s="15">
        <v>0.317</v>
      </c>
      <c r="S33" s="15">
        <v>9.1679999999999993</v>
      </c>
      <c r="U33" s="15">
        <v>0</v>
      </c>
      <c r="V33" s="15">
        <v>130</v>
      </c>
    </row>
    <row r="34" spans="2:22" x14ac:dyDescent="0.25">
      <c r="B34" s="15" t="s">
        <v>136</v>
      </c>
      <c r="C34" s="15" t="s">
        <v>207</v>
      </c>
      <c r="D34" s="15" t="s">
        <v>214</v>
      </c>
      <c r="E34" s="15">
        <v>2022</v>
      </c>
      <c r="F34" s="15" t="s">
        <v>162</v>
      </c>
      <c r="G34" s="15" t="s">
        <v>133</v>
      </c>
      <c r="H34" s="15" t="s">
        <v>136</v>
      </c>
      <c r="I34" s="15" t="s">
        <v>139</v>
      </c>
      <c r="J34" s="15" t="s">
        <v>141</v>
      </c>
      <c r="K34" s="15" t="s">
        <v>275</v>
      </c>
      <c r="L34" s="15" t="s">
        <v>277</v>
      </c>
      <c r="M34" s="15">
        <v>0.24299999999999999</v>
      </c>
      <c r="N34" s="15">
        <v>0.44600000000000001</v>
      </c>
      <c r="O34" s="15">
        <v>1.2999999999999999E-2</v>
      </c>
      <c r="P34" s="15">
        <v>7.1999999999999995E-2</v>
      </c>
      <c r="Q34" s="15">
        <v>1.2E-2</v>
      </c>
      <c r="R34" s="15">
        <v>0.23699999999999999</v>
      </c>
      <c r="S34" s="15">
        <v>9.1020000000000003</v>
      </c>
      <c r="U34" s="15">
        <v>0</v>
      </c>
      <c r="V34" s="15">
        <v>1230</v>
      </c>
    </row>
    <row r="35" spans="2:22" x14ac:dyDescent="0.25">
      <c r="B35" s="15" t="s">
        <v>136</v>
      </c>
      <c r="C35" s="15" t="s">
        <v>207</v>
      </c>
      <c r="D35" s="15" t="s">
        <v>214</v>
      </c>
      <c r="E35" s="15">
        <v>2022</v>
      </c>
      <c r="F35" s="15" t="s">
        <v>162</v>
      </c>
      <c r="G35" s="15" t="s">
        <v>133</v>
      </c>
      <c r="H35" s="15" t="s">
        <v>136</v>
      </c>
      <c r="I35" s="15" t="s">
        <v>139</v>
      </c>
      <c r="J35" s="15" t="s">
        <v>141</v>
      </c>
      <c r="K35" s="15" t="s">
        <v>275</v>
      </c>
      <c r="L35" s="15" t="s">
        <v>278</v>
      </c>
      <c r="M35" s="15">
        <v>0.28799999999999998</v>
      </c>
      <c r="N35" s="15">
        <v>0.52200000000000002</v>
      </c>
      <c r="O35" s="15">
        <v>1.2999999999999999E-2</v>
      </c>
      <c r="P35" s="15">
        <v>8.4000000000000005E-2</v>
      </c>
      <c r="Q35" s="15">
        <v>1.2E-2</v>
      </c>
      <c r="R35" s="15">
        <v>0.28799999999999998</v>
      </c>
      <c r="S35" s="15">
        <v>9.1890000000000001</v>
      </c>
      <c r="U35" s="15">
        <v>0</v>
      </c>
      <c r="V35" s="15">
        <v>1640</v>
      </c>
    </row>
    <row r="36" spans="2:22" x14ac:dyDescent="0.25">
      <c r="B36" s="15" t="s">
        <v>136</v>
      </c>
      <c r="C36" s="15" t="s">
        <v>207</v>
      </c>
      <c r="D36" s="15" t="s">
        <v>214</v>
      </c>
      <c r="E36" s="15">
        <v>2022</v>
      </c>
      <c r="F36" s="15" t="s">
        <v>162</v>
      </c>
      <c r="G36" s="15" t="s">
        <v>133</v>
      </c>
      <c r="H36" s="15" t="s">
        <v>136</v>
      </c>
      <c r="I36" s="15" t="s">
        <v>139</v>
      </c>
      <c r="J36" s="15" t="s">
        <v>141</v>
      </c>
      <c r="K36" s="15" t="s">
        <v>275</v>
      </c>
      <c r="L36" s="15" t="s">
        <v>279</v>
      </c>
      <c r="M36" s="15">
        <v>0.30499999999999999</v>
      </c>
      <c r="N36" s="15">
        <v>0.48399999999999999</v>
      </c>
      <c r="O36" s="15">
        <v>2.1999999999999999E-2</v>
      </c>
      <c r="P36" s="15">
        <v>0.10199999999999999</v>
      </c>
      <c r="Q36" s="15">
        <v>2.1000000000000001E-2</v>
      </c>
      <c r="R36" s="15">
        <v>0.36199999999999999</v>
      </c>
      <c r="S36" s="15">
        <v>9.16</v>
      </c>
      <c r="U36" s="15">
        <v>0</v>
      </c>
      <c r="V36" s="15">
        <v>500</v>
      </c>
    </row>
    <row r="37" spans="2:22" x14ac:dyDescent="0.25">
      <c r="B37" s="15" t="s">
        <v>136</v>
      </c>
      <c r="C37" s="15" t="s">
        <v>207</v>
      </c>
      <c r="D37" s="15" t="s">
        <v>214</v>
      </c>
      <c r="E37" s="15">
        <v>2022</v>
      </c>
      <c r="F37" s="15" t="s">
        <v>162</v>
      </c>
      <c r="G37" s="15" t="s">
        <v>133</v>
      </c>
      <c r="H37" s="15" t="s">
        <v>136</v>
      </c>
      <c r="I37" s="15" t="s">
        <v>139</v>
      </c>
      <c r="J37" s="15" t="s">
        <v>141</v>
      </c>
      <c r="K37" s="15" t="s">
        <v>275</v>
      </c>
      <c r="L37" s="15" t="s">
        <v>280</v>
      </c>
      <c r="M37" s="15">
        <v>0.22</v>
      </c>
      <c r="N37" s="15">
        <v>0.36899999999999999</v>
      </c>
      <c r="O37" s="15">
        <v>3.9E-2</v>
      </c>
      <c r="P37" s="15">
        <v>6.3E-2</v>
      </c>
      <c r="Q37" s="15">
        <v>1.4999999999999999E-2</v>
      </c>
      <c r="R37" s="15">
        <v>0.255</v>
      </c>
      <c r="S37" s="15">
        <v>9.2200000000000006</v>
      </c>
      <c r="U37" s="15">
        <v>0</v>
      </c>
      <c r="V37" s="15">
        <v>90</v>
      </c>
    </row>
    <row r="38" spans="2:22" x14ac:dyDescent="0.25">
      <c r="B38" s="15" t="s">
        <v>136</v>
      </c>
      <c r="C38" s="15" t="s">
        <v>207</v>
      </c>
      <c r="D38" s="15" t="s">
        <v>215</v>
      </c>
      <c r="E38" s="15">
        <v>2022</v>
      </c>
      <c r="F38" s="15" t="s">
        <v>162</v>
      </c>
      <c r="G38" s="15" t="s">
        <v>133</v>
      </c>
      <c r="H38" s="15" t="s">
        <v>136</v>
      </c>
      <c r="I38" s="15" t="s">
        <v>139</v>
      </c>
      <c r="J38" s="15" t="s">
        <v>141</v>
      </c>
      <c r="K38" s="15" t="s">
        <v>275</v>
      </c>
      <c r="L38" s="15" t="s">
        <v>276</v>
      </c>
      <c r="M38" s="15">
        <v>0.33400000000000002</v>
      </c>
      <c r="N38" s="15">
        <v>0.68400000000000005</v>
      </c>
      <c r="O38" s="15">
        <v>0.06</v>
      </c>
      <c r="P38" s="15">
        <v>7.0000000000000007E-2</v>
      </c>
      <c r="Q38" s="15">
        <v>8.0000000000000002E-3</v>
      </c>
      <c r="R38" s="15">
        <v>0.39300000000000002</v>
      </c>
      <c r="S38" s="15">
        <v>9.1679999999999993</v>
      </c>
      <c r="U38" s="15">
        <v>0</v>
      </c>
      <c r="V38" s="15">
        <v>130</v>
      </c>
    </row>
    <row r="39" spans="2:22" x14ac:dyDescent="0.25">
      <c r="B39" s="15" t="s">
        <v>136</v>
      </c>
      <c r="C39" s="15" t="s">
        <v>207</v>
      </c>
      <c r="D39" s="15" t="s">
        <v>215</v>
      </c>
      <c r="E39" s="15">
        <v>2022</v>
      </c>
      <c r="F39" s="15" t="s">
        <v>162</v>
      </c>
      <c r="G39" s="15" t="s">
        <v>133</v>
      </c>
      <c r="H39" s="15" t="s">
        <v>136</v>
      </c>
      <c r="I39" s="15" t="s">
        <v>139</v>
      </c>
      <c r="J39" s="15" t="s">
        <v>141</v>
      </c>
      <c r="K39" s="15" t="s">
        <v>275</v>
      </c>
      <c r="L39" s="15" t="s">
        <v>277</v>
      </c>
      <c r="M39" s="15">
        <v>0.253</v>
      </c>
      <c r="N39" s="15">
        <v>0.48799999999999999</v>
      </c>
      <c r="O39" s="15">
        <v>1.4E-2</v>
      </c>
      <c r="P39" s="15">
        <v>7.8E-2</v>
      </c>
      <c r="Q39" s="15">
        <v>1.2E-2</v>
      </c>
      <c r="R39" s="15">
        <v>0.251</v>
      </c>
      <c r="S39" s="15">
        <v>9.1020000000000003</v>
      </c>
      <c r="U39" s="15">
        <v>0</v>
      </c>
      <c r="V39" s="15">
        <v>1230</v>
      </c>
    </row>
    <row r="40" spans="2:22" x14ac:dyDescent="0.25">
      <c r="B40" s="15" t="s">
        <v>136</v>
      </c>
      <c r="C40" s="15" t="s">
        <v>207</v>
      </c>
      <c r="D40" s="15" t="s">
        <v>215</v>
      </c>
      <c r="E40" s="15">
        <v>2022</v>
      </c>
      <c r="F40" s="15" t="s">
        <v>162</v>
      </c>
      <c r="G40" s="15" t="s">
        <v>133</v>
      </c>
      <c r="H40" s="15" t="s">
        <v>136</v>
      </c>
      <c r="I40" s="15" t="s">
        <v>139</v>
      </c>
      <c r="J40" s="15" t="s">
        <v>141</v>
      </c>
      <c r="K40" s="15" t="s">
        <v>275</v>
      </c>
      <c r="L40" s="15" t="s">
        <v>278</v>
      </c>
      <c r="M40" s="15">
        <v>0.30299999999999999</v>
      </c>
      <c r="N40" s="15">
        <v>0.56399999999999995</v>
      </c>
      <c r="O40" s="15">
        <v>1.4E-2</v>
      </c>
      <c r="P40" s="15">
        <v>8.5999999999999993E-2</v>
      </c>
      <c r="Q40" s="15">
        <v>1.4999999999999999E-2</v>
      </c>
      <c r="R40" s="15">
        <v>0.318</v>
      </c>
      <c r="S40" s="15">
        <v>9.19</v>
      </c>
      <c r="U40" s="15">
        <v>0</v>
      </c>
      <c r="V40" s="15">
        <v>1640</v>
      </c>
    </row>
    <row r="41" spans="2:22" x14ac:dyDescent="0.25">
      <c r="B41" s="15" t="s">
        <v>136</v>
      </c>
      <c r="C41" s="15" t="s">
        <v>207</v>
      </c>
      <c r="D41" s="15" t="s">
        <v>215</v>
      </c>
      <c r="E41" s="15">
        <v>2022</v>
      </c>
      <c r="F41" s="15" t="s">
        <v>162</v>
      </c>
      <c r="G41" s="15" t="s">
        <v>133</v>
      </c>
      <c r="H41" s="15" t="s">
        <v>136</v>
      </c>
      <c r="I41" s="15" t="s">
        <v>139</v>
      </c>
      <c r="J41" s="15" t="s">
        <v>141</v>
      </c>
      <c r="K41" s="15" t="s">
        <v>275</v>
      </c>
      <c r="L41" s="15" t="s">
        <v>279</v>
      </c>
      <c r="M41" s="15">
        <v>0.32500000000000001</v>
      </c>
      <c r="N41" s="15">
        <v>0.54600000000000004</v>
      </c>
      <c r="O41" s="15">
        <v>2.4E-2</v>
      </c>
      <c r="P41" s="15">
        <v>0.107</v>
      </c>
      <c r="Q41" s="15">
        <v>0.02</v>
      </c>
      <c r="R41" s="15">
        <v>0.36699999999999999</v>
      </c>
      <c r="S41" s="15">
        <v>9.1609999999999996</v>
      </c>
      <c r="U41" s="15">
        <v>0</v>
      </c>
      <c r="V41" s="15">
        <v>500</v>
      </c>
    </row>
    <row r="42" spans="2:22" x14ac:dyDescent="0.25">
      <c r="B42" s="15" t="s">
        <v>136</v>
      </c>
      <c r="C42" s="15" t="s">
        <v>207</v>
      </c>
      <c r="D42" s="15" t="s">
        <v>215</v>
      </c>
      <c r="E42" s="15">
        <v>2022</v>
      </c>
      <c r="F42" s="15" t="s">
        <v>162</v>
      </c>
      <c r="G42" s="15" t="s">
        <v>133</v>
      </c>
      <c r="H42" s="15" t="s">
        <v>136</v>
      </c>
      <c r="I42" s="15" t="s">
        <v>139</v>
      </c>
      <c r="J42" s="15" t="s">
        <v>141</v>
      </c>
      <c r="K42" s="15" t="s">
        <v>275</v>
      </c>
      <c r="L42" s="15" t="s">
        <v>280</v>
      </c>
      <c r="M42" s="15">
        <v>0.23100000000000001</v>
      </c>
      <c r="N42" s="15">
        <v>0.36799999999999999</v>
      </c>
      <c r="O42" s="15">
        <v>3.9E-2</v>
      </c>
      <c r="P42" s="15">
        <v>6.9000000000000006E-2</v>
      </c>
      <c r="Q42" s="15">
        <v>1.2999999999999999E-2</v>
      </c>
      <c r="R42" s="15">
        <v>0.26700000000000002</v>
      </c>
      <c r="S42" s="15">
        <v>9.2210000000000001</v>
      </c>
      <c r="U42" s="15">
        <v>0</v>
      </c>
      <c r="V42" s="15">
        <v>90</v>
      </c>
    </row>
    <row r="43" spans="2:22" x14ac:dyDescent="0.25">
      <c r="B43" s="15" t="s">
        <v>136</v>
      </c>
      <c r="C43" s="15" t="s">
        <v>207</v>
      </c>
      <c r="D43" s="15" t="s">
        <v>216</v>
      </c>
      <c r="E43" s="15">
        <v>2022</v>
      </c>
      <c r="F43" s="15" t="s">
        <v>162</v>
      </c>
      <c r="G43" s="15" t="s">
        <v>133</v>
      </c>
      <c r="H43" s="15" t="s">
        <v>136</v>
      </c>
      <c r="I43" s="15" t="s">
        <v>139</v>
      </c>
      <c r="J43" s="15" t="s">
        <v>141</v>
      </c>
      <c r="K43" s="15" t="s">
        <v>275</v>
      </c>
      <c r="L43" s="15" t="s">
        <v>276</v>
      </c>
      <c r="M43" s="15">
        <v>0.34599999999999997</v>
      </c>
      <c r="N43" s="15">
        <v>0.61799999999999999</v>
      </c>
      <c r="O43" s="15">
        <v>5.3999999999999999E-2</v>
      </c>
      <c r="P43" s="15">
        <v>7.5999999999999998E-2</v>
      </c>
      <c r="Q43" s="15">
        <v>3.0000000000000001E-3</v>
      </c>
      <c r="R43" s="15">
        <v>0.41299999999999998</v>
      </c>
      <c r="S43" s="15">
        <v>9.0069999999999997</v>
      </c>
      <c r="U43" s="15">
        <v>0</v>
      </c>
      <c r="V43" s="15">
        <v>130</v>
      </c>
    </row>
    <row r="44" spans="2:22" x14ac:dyDescent="0.25">
      <c r="B44" s="15" t="s">
        <v>136</v>
      </c>
      <c r="C44" s="15" t="s">
        <v>207</v>
      </c>
      <c r="D44" s="15" t="s">
        <v>216</v>
      </c>
      <c r="E44" s="15">
        <v>2022</v>
      </c>
      <c r="F44" s="15" t="s">
        <v>162</v>
      </c>
      <c r="G44" s="15" t="s">
        <v>133</v>
      </c>
      <c r="H44" s="15" t="s">
        <v>136</v>
      </c>
      <c r="I44" s="15" t="s">
        <v>139</v>
      </c>
      <c r="J44" s="15" t="s">
        <v>141</v>
      </c>
      <c r="K44" s="15" t="s">
        <v>275</v>
      </c>
      <c r="L44" s="15" t="s">
        <v>277</v>
      </c>
      <c r="M44" s="15">
        <v>0.27200000000000002</v>
      </c>
      <c r="N44" s="15">
        <v>0.47099999999999997</v>
      </c>
      <c r="O44" s="15">
        <v>1.2999999999999999E-2</v>
      </c>
      <c r="P44" s="15">
        <v>8.3000000000000004E-2</v>
      </c>
      <c r="Q44" s="15">
        <v>1.4E-2</v>
      </c>
      <c r="R44" s="15">
        <v>0.29199999999999998</v>
      </c>
      <c r="S44" s="15">
        <v>8.9420000000000002</v>
      </c>
      <c r="U44" s="15">
        <v>0</v>
      </c>
      <c r="V44" s="15">
        <v>1230</v>
      </c>
    </row>
    <row r="45" spans="2:22" x14ac:dyDescent="0.25">
      <c r="B45" s="15" t="s">
        <v>136</v>
      </c>
      <c r="C45" s="15" t="s">
        <v>207</v>
      </c>
      <c r="D45" s="15" t="s">
        <v>216</v>
      </c>
      <c r="E45" s="15">
        <v>2022</v>
      </c>
      <c r="F45" s="15" t="s">
        <v>162</v>
      </c>
      <c r="G45" s="15" t="s">
        <v>133</v>
      </c>
      <c r="H45" s="15" t="s">
        <v>136</v>
      </c>
      <c r="I45" s="15" t="s">
        <v>139</v>
      </c>
      <c r="J45" s="15" t="s">
        <v>141</v>
      </c>
      <c r="K45" s="15" t="s">
        <v>275</v>
      </c>
      <c r="L45" s="15" t="s">
        <v>278</v>
      </c>
      <c r="M45" s="15">
        <v>0.33500000000000002</v>
      </c>
      <c r="N45" s="15">
        <v>0.67900000000000005</v>
      </c>
      <c r="O45" s="15">
        <v>1.7000000000000001E-2</v>
      </c>
      <c r="P45" s="15">
        <v>9.0999999999999998E-2</v>
      </c>
      <c r="Q45" s="15">
        <v>1.6E-2</v>
      </c>
      <c r="R45" s="15">
        <v>0.34899999999999998</v>
      </c>
      <c r="S45" s="15">
        <v>9.0250000000000004</v>
      </c>
      <c r="U45" s="15">
        <v>0</v>
      </c>
      <c r="V45" s="15">
        <v>1640</v>
      </c>
    </row>
    <row r="46" spans="2:22" x14ac:dyDescent="0.25">
      <c r="B46" s="15" t="s">
        <v>136</v>
      </c>
      <c r="C46" s="15" t="s">
        <v>207</v>
      </c>
      <c r="D46" s="15" t="s">
        <v>216</v>
      </c>
      <c r="E46" s="15">
        <v>2022</v>
      </c>
      <c r="F46" s="15" t="s">
        <v>162</v>
      </c>
      <c r="G46" s="15" t="s">
        <v>133</v>
      </c>
      <c r="H46" s="15" t="s">
        <v>136</v>
      </c>
      <c r="I46" s="15" t="s">
        <v>139</v>
      </c>
      <c r="J46" s="15" t="s">
        <v>141</v>
      </c>
      <c r="K46" s="15" t="s">
        <v>275</v>
      </c>
      <c r="L46" s="15" t="s">
        <v>279</v>
      </c>
      <c r="M46" s="15">
        <v>0.35199999999999998</v>
      </c>
      <c r="N46" s="15">
        <v>0.56399999999999995</v>
      </c>
      <c r="O46" s="15">
        <v>2.5000000000000001E-2</v>
      </c>
      <c r="P46" s="15">
        <v>0.11600000000000001</v>
      </c>
      <c r="Q46" s="15">
        <v>2.3E-2</v>
      </c>
      <c r="R46" s="15">
        <v>0.433</v>
      </c>
      <c r="S46" s="15">
        <v>8.99</v>
      </c>
      <c r="U46" s="15">
        <v>0</v>
      </c>
      <c r="V46" s="15">
        <v>500</v>
      </c>
    </row>
    <row r="47" spans="2:22" x14ac:dyDescent="0.25">
      <c r="B47" s="15" t="s">
        <v>136</v>
      </c>
      <c r="C47" s="15" t="s">
        <v>207</v>
      </c>
      <c r="D47" s="15" t="s">
        <v>216</v>
      </c>
      <c r="E47" s="15">
        <v>2022</v>
      </c>
      <c r="F47" s="15" t="s">
        <v>162</v>
      </c>
      <c r="G47" s="15" t="s">
        <v>133</v>
      </c>
      <c r="H47" s="15" t="s">
        <v>136</v>
      </c>
      <c r="I47" s="15" t="s">
        <v>139</v>
      </c>
      <c r="J47" s="15" t="s">
        <v>141</v>
      </c>
      <c r="K47" s="15" t="s">
        <v>275</v>
      </c>
      <c r="L47" s="15" t="s">
        <v>280</v>
      </c>
      <c r="M47" s="15">
        <v>0.28899999999999998</v>
      </c>
      <c r="N47" s="15">
        <v>0.48499999999999999</v>
      </c>
      <c r="O47" s="15">
        <v>5.0999999999999997E-2</v>
      </c>
      <c r="P47" s="15">
        <v>0.114</v>
      </c>
      <c r="Q47" s="15">
        <v>2.3E-2</v>
      </c>
      <c r="R47" s="15">
        <v>0.3</v>
      </c>
      <c r="S47" s="15">
        <v>9.0540000000000003</v>
      </c>
      <c r="U47" s="15">
        <v>0</v>
      </c>
      <c r="V47" s="15">
        <v>90</v>
      </c>
    </row>
    <row r="48" spans="2:22" x14ac:dyDescent="0.25">
      <c r="B48" s="15" t="s">
        <v>136</v>
      </c>
      <c r="C48" s="15" t="s">
        <v>207</v>
      </c>
      <c r="D48" s="15" t="s">
        <v>217</v>
      </c>
      <c r="E48" s="15">
        <v>2022</v>
      </c>
      <c r="F48" s="15" t="s">
        <v>162</v>
      </c>
      <c r="G48" s="15" t="s">
        <v>133</v>
      </c>
      <c r="H48" s="15" t="s">
        <v>136</v>
      </c>
      <c r="I48" s="15" t="s">
        <v>139</v>
      </c>
      <c r="J48" s="15" t="s">
        <v>141</v>
      </c>
      <c r="K48" s="15" t="s">
        <v>275</v>
      </c>
      <c r="L48" s="15" t="s">
        <v>276</v>
      </c>
      <c r="M48" s="15">
        <v>0.42799999999999999</v>
      </c>
      <c r="N48" s="15">
        <v>0.79100000000000004</v>
      </c>
      <c r="O48" s="15">
        <v>6.9000000000000006E-2</v>
      </c>
      <c r="P48" s="15">
        <v>8.3000000000000004E-2</v>
      </c>
      <c r="Q48" s="15">
        <v>2E-3</v>
      </c>
      <c r="R48" s="15">
        <v>0.52100000000000002</v>
      </c>
      <c r="S48" s="15">
        <v>9.0079999999999991</v>
      </c>
      <c r="U48" s="15">
        <v>0</v>
      </c>
      <c r="V48" s="15">
        <v>130</v>
      </c>
    </row>
    <row r="49" spans="2:22" x14ac:dyDescent="0.25">
      <c r="B49" s="15" t="s">
        <v>136</v>
      </c>
      <c r="C49" s="15" t="s">
        <v>207</v>
      </c>
      <c r="D49" s="15" t="s">
        <v>217</v>
      </c>
      <c r="E49" s="15">
        <v>2022</v>
      </c>
      <c r="F49" s="15" t="s">
        <v>162</v>
      </c>
      <c r="G49" s="15" t="s">
        <v>133</v>
      </c>
      <c r="H49" s="15" t="s">
        <v>136</v>
      </c>
      <c r="I49" s="15" t="s">
        <v>139</v>
      </c>
      <c r="J49" s="15" t="s">
        <v>141</v>
      </c>
      <c r="K49" s="15" t="s">
        <v>275</v>
      </c>
      <c r="L49" s="15" t="s">
        <v>277</v>
      </c>
      <c r="M49" s="15">
        <v>0.32100000000000001</v>
      </c>
      <c r="N49" s="15">
        <v>0.59099999999999997</v>
      </c>
      <c r="O49" s="15">
        <v>1.7000000000000001E-2</v>
      </c>
      <c r="P49" s="15">
        <v>9.6000000000000002E-2</v>
      </c>
      <c r="Q49" s="15">
        <v>1.7000000000000001E-2</v>
      </c>
      <c r="R49" s="15">
        <v>0.33500000000000002</v>
      </c>
      <c r="S49" s="15">
        <v>8.9429999999999996</v>
      </c>
      <c r="U49" s="15">
        <v>0</v>
      </c>
      <c r="V49" s="15">
        <v>1230</v>
      </c>
    </row>
    <row r="50" spans="2:22" x14ac:dyDescent="0.25">
      <c r="B50" s="15" t="s">
        <v>136</v>
      </c>
      <c r="C50" s="15" t="s">
        <v>207</v>
      </c>
      <c r="D50" s="15" t="s">
        <v>217</v>
      </c>
      <c r="E50" s="15">
        <v>2022</v>
      </c>
      <c r="F50" s="15" t="s">
        <v>162</v>
      </c>
      <c r="G50" s="15" t="s">
        <v>133</v>
      </c>
      <c r="H50" s="15" t="s">
        <v>136</v>
      </c>
      <c r="I50" s="15" t="s">
        <v>139</v>
      </c>
      <c r="J50" s="15" t="s">
        <v>141</v>
      </c>
      <c r="K50" s="15" t="s">
        <v>275</v>
      </c>
      <c r="L50" s="15" t="s">
        <v>278</v>
      </c>
      <c r="M50" s="15">
        <v>0.38</v>
      </c>
      <c r="N50" s="15">
        <v>0.68899999999999995</v>
      </c>
      <c r="O50" s="15">
        <v>1.7000000000000001E-2</v>
      </c>
      <c r="P50" s="15">
        <v>0.109</v>
      </c>
      <c r="Q50" s="15">
        <v>1.9E-2</v>
      </c>
      <c r="R50" s="15">
        <v>0.45300000000000001</v>
      </c>
      <c r="S50" s="15">
        <v>9.0250000000000004</v>
      </c>
      <c r="U50" s="15">
        <v>0</v>
      </c>
      <c r="V50" s="15">
        <v>1640</v>
      </c>
    </row>
    <row r="51" spans="2:22" x14ac:dyDescent="0.25">
      <c r="B51" s="15" t="s">
        <v>136</v>
      </c>
      <c r="C51" s="15" t="s">
        <v>207</v>
      </c>
      <c r="D51" s="15" t="s">
        <v>217</v>
      </c>
      <c r="E51" s="15">
        <v>2022</v>
      </c>
      <c r="F51" s="15" t="s">
        <v>162</v>
      </c>
      <c r="G51" s="15" t="s">
        <v>133</v>
      </c>
      <c r="H51" s="15" t="s">
        <v>136</v>
      </c>
      <c r="I51" s="15" t="s">
        <v>139</v>
      </c>
      <c r="J51" s="15" t="s">
        <v>141</v>
      </c>
      <c r="K51" s="15" t="s">
        <v>275</v>
      </c>
      <c r="L51" s="15" t="s">
        <v>279</v>
      </c>
      <c r="M51" s="15">
        <v>0.41799999999999998</v>
      </c>
      <c r="N51" s="15">
        <v>0.65800000000000003</v>
      </c>
      <c r="O51" s="15">
        <v>2.9000000000000001E-2</v>
      </c>
      <c r="P51" s="15">
        <v>0.14299999999999999</v>
      </c>
      <c r="Q51" s="15">
        <v>2.5000000000000001E-2</v>
      </c>
      <c r="R51" s="15">
        <v>0.53300000000000003</v>
      </c>
      <c r="S51" s="15">
        <v>8.9909999999999997</v>
      </c>
      <c r="U51" s="15">
        <v>0</v>
      </c>
      <c r="V51" s="15">
        <v>500</v>
      </c>
    </row>
    <row r="52" spans="2:22" x14ac:dyDescent="0.25">
      <c r="B52" s="15" t="s">
        <v>136</v>
      </c>
      <c r="C52" s="15" t="s">
        <v>207</v>
      </c>
      <c r="D52" s="15" t="s">
        <v>217</v>
      </c>
      <c r="E52" s="15">
        <v>2022</v>
      </c>
      <c r="F52" s="15" t="s">
        <v>162</v>
      </c>
      <c r="G52" s="15" t="s">
        <v>133</v>
      </c>
      <c r="H52" s="15" t="s">
        <v>136</v>
      </c>
      <c r="I52" s="15" t="s">
        <v>139</v>
      </c>
      <c r="J52" s="15" t="s">
        <v>141</v>
      </c>
      <c r="K52" s="15" t="s">
        <v>275</v>
      </c>
      <c r="L52" s="15" t="s">
        <v>280</v>
      </c>
      <c r="M52" s="15">
        <v>0.31</v>
      </c>
      <c r="N52" s="15">
        <v>0.47899999999999998</v>
      </c>
      <c r="O52" s="15">
        <v>5.0999999999999997E-2</v>
      </c>
      <c r="P52" s="15">
        <v>0.11</v>
      </c>
      <c r="Q52" s="15">
        <v>1.7999999999999999E-2</v>
      </c>
      <c r="R52" s="15">
        <v>0.36299999999999999</v>
      </c>
      <c r="S52" s="15">
        <v>9.0549999999999997</v>
      </c>
      <c r="U52" s="15">
        <v>0</v>
      </c>
      <c r="V52" s="15">
        <v>90</v>
      </c>
    </row>
    <row r="53" spans="2:22" x14ac:dyDescent="0.25">
      <c r="B53" s="15" t="s">
        <v>136</v>
      </c>
      <c r="C53" s="15" t="s">
        <v>207</v>
      </c>
      <c r="D53" s="15" t="s">
        <v>218</v>
      </c>
      <c r="E53" s="15">
        <v>2022</v>
      </c>
      <c r="F53" s="15" t="s">
        <v>162</v>
      </c>
      <c r="G53" s="15" t="s">
        <v>133</v>
      </c>
      <c r="H53" s="15" t="s">
        <v>136</v>
      </c>
      <c r="I53" s="15" t="s">
        <v>139</v>
      </c>
      <c r="J53" s="15" t="s">
        <v>141</v>
      </c>
      <c r="K53" s="15" t="s">
        <v>275</v>
      </c>
      <c r="L53" s="15" t="s">
        <v>276</v>
      </c>
      <c r="M53" s="15">
        <v>0.56200000000000006</v>
      </c>
      <c r="N53" s="15">
        <v>1.1759999999999999</v>
      </c>
      <c r="O53" s="15">
        <v>0.10299999999999999</v>
      </c>
      <c r="P53" s="15">
        <v>0.121</v>
      </c>
      <c r="Q53" s="15">
        <v>7.0000000000000001E-3</v>
      </c>
      <c r="R53" s="15">
        <v>0.59499999999999997</v>
      </c>
      <c r="S53" s="15">
        <v>8.9280000000000008</v>
      </c>
      <c r="U53" s="15">
        <v>271.57600000000002</v>
      </c>
      <c r="V53" s="15">
        <v>130</v>
      </c>
    </row>
    <row r="54" spans="2:22" x14ac:dyDescent="0.25">
      <c r="B54" s="15" t="s">
        <v>136</v>
      </c>
      <c r="C54" s="15" t="s">
        <v>207</v>
      </c>
      <c r="D54" s="15" t="s">
        <v>218</v>
      </c>
      <c r="E54" s="15">
        <v>2022</v>
      </c>
      <c r="F54" s="15" t="s">
        <v>162</v>
      </c>
      <c r="G54" s="15" t="s">
        <v>133</v>
      </c>
      <c r="H54" s="15" t="s">
        <v>136</v>
      </c>
      <c r="I54" s="15" t="s">
        <v>139</v>
      </c>
      <c r="J54" s="15" t="s">
        <v>141</v>
      </c>
      <c r="K54" s="15" t="s">
        <v>275</v>
      </c>
      <c r="L54" s="15" t="s">
        <v>277</v>
      </c>
      <c r="M54" s="15">
        <v>0.40400000000000003</v>
      </c>
      <c r="N54" s="15">
        <v>0.745</v>
      </c>
      <c r="O54" s="15">
        <v>2.1000000000000001E-2</v>
      </c>
      <c r="P54" s="15">
        <v>0.123</v>
      </c>
      <c r="Q54" s="15">
        <v>2.5000000000000001E-2</v>
      </c>
      <c r="R54" s="15">
        <v>0.42399999999999999</v>
      </c>
      <c r="S54" s="15">
        <v>8.8610000000000007</v>
      </c>
      <c r="U54" s="15">
        <v>263.459</v>
      </c>
      <c r="V54" s="15">
        <v>1230</v>
      </c>
    </row>
    <row r="55" spans="2:22" x14ac:dyDescent="0.25">
      <c r="B55" s="15" t="s">
        <v>136</v>
      </c>
      <c r="C55" s="15" t="s">
        <v>207</v>
      </c>
      <c r="D55" s="15" t="s">
        <v>218</v>
      </c>
      <c r="E55" s="15">
        <v>2022</v>
      </c>
      <c r="F55" s="15" t="s">
        <v>162</v>
      </c>
      <c r="G55" s="15" t="s">
        <v>133</v>
      </c>
      <c r="H55" s="15" t="s">
        <v>136</v>
      </c>
      <c r="I55" s="15" t="s">
        <v>139</v>
      </c>
      <c r="J55" s="15" t="s">
        <v>141</v>
      </c>
      <c r="K55" s="15" t="s">
        <v>275</v>
      </c>
      <c r="L55" s="15" t="s">
        <v>278</v>
      </c>
      <c r="M55" s="15">
        <v>0.50900000000000001</v>
      </c>
      <c r="N55" s="15">
        <v>0.94399999999999995</v>
      </c>
      <c r="O55" s="15">
        <v>2.3E-2</v>
      </c>
      <c r="P55" s="15">
        <v>0.13900000000000001</v>
      </c>
      <c r="Q55" s="15">
        <v>2.8000000000000001E-2</v>
      </c>
      <c r="R55" s="15">
        <v>0.58499999999999996</v>
      </c>
      <c r="S55" s="15">
        <v>8.94</v>
      </c>
      <c r="U55" s="15">
        <v>226.73599999999999</v>
      </c>
      <c r="V55" s="15">
        <v>1640</v>
      </c>
    </row>
    <row r="56" spans="2:22" x14ac:dyDescent="0.25">
      <c r="B56" s="15" t="s">
        <v>136</v>
      </c>
      <c r="C56" s="15" t="s">
        <v>207</v>
      </c>
      <c r="D56" s="15" t="s">
        <v>218</v>
      </c>
      <c r="E56" s="15">
        <v>2022</v>
      </c>
      <c r="F56" s="15" t="s">
        <v>162</v>
      </c>
      <c r="G56" s="15" t="s">
        <v>133</v>
      </c>
      <c r="H56" s="15" t="s">
        <v>136</v>
      </c>
      <c r="I56" s="15" t="s">
        <v>139</v>
      </c>
      <c r="J56" s="15" t="s">
        <v>141</v>
      </c>
      <c r="K56" s="15" t="s">
        <v>275</v>
      </c>
      <c r="L56" s="15" t="s">
        <v>279</v>
      </c>
      <c r="M56" s="15">
        <v>0.58899999999999997</v>
      </c>
      <c r="N56" s="15">
        <v>1.026</v>
      </c>
      <c r="O56" s="15">
        <v>4.5999999999999999E-2</v>
      </c>
      <c r="P56" s="15">
        <v>0.187</v>
      </c>
      <c r="Q56" s="15">
        <v>3.9E-2</v>
      </c>
      <c r="R56" s="15">
        <v>0.70299999999999996</v>
      </c>
      <c r="S56" s="15">
        <v>8.9030000000000005</v>
      </c>
      <c r="U56" s="15">
        <v>201.744</v>
      </c>
      <c r="V56" s="15">
        <v>500</v>
      </c>
    </row>
    <row r="57" spans="2:22" x14ac:dyDescent="0.25">
      <c r="B57" s="15" t="s">
        <v>136</v>
      </c>
      <c r="C57" s="15" t="s">
        <v>207</v>
      </c>
      <c r="D57" s="15" t="s">
        <v>218</v>
      </c>
      <c r="E57" s="15">
        <v>2022</v>
      </c>
      <c r="F57" s="15" t="s">
        <v>162</v>
      </c>
      <c r="G57" s="15" t="s">
        <v>133</v>
      </c>
      <c r="H57" s="15" t="s">
        <v>136</v>
      </c>
      <c r="I57" s="15" t="s">
        <v>139</v>
      </c>
      <c r="J57" s="15" t="s">
        <v>141</v>
      </c>
      <c r="K57" s="15" t="s">
        <v>275</v>
      </c>
      <c r="L57" s="15" t="s">
        <v>280</v>
      </c>
      <c r="M57" s="15">
        <v>0.41099999999999998</v>
      </c>
      <c r="N57" s="15">
        <v>0.629</v>
      </c>
      <c r="O57" s="15">
        <v>6.6000000000000003E-2</v>
      </c>
      <c r="P57" s="15">
        <v>0.156</v>
      </c>
      <c r="Q57" s="15">
        <v>2.4E-2</v>
      </c>
      <c r="R57" s="15">
        <v>0.51600000000000001</v>
      </c>
      <c r="S57" s="15">
        <v>8.968</v>
      </c>
      <c r="U57" s="15">
        <v>198.04900000000001</v>
      </c>
      <c r="V57" s="15">
        <v>90</v>
      </c>
    </row>
    <row r="58" spans="2:22" x14ac:dyDescent="0.25">
      <c r="B58" s="15" t="s">
        <v>136</v>
      </c>
      <c r="C58" s="15" t="s">
        <v>207</v>
      </c>
      <c r="D58" s="15" t="s">
        <v>219</v>
      </c>
      <c r="E58" s="15">
        <v>2022</v>
      </c>
      <c r="F58" s="15" t="s">
        <v>162</v>
      </c>
      <c r="G58" s="15" t="s">
        <v>133</v>
      </c>
      <c r="H58" s="15" t="s">
        <v>136</v>
      </c>
      <c r="I58" s="15" t="s">
        <v>139</v>
      </c>
      <c r="J58" s="15" t="s">
        <v>141</v>
      </c>
      <c r="K58" s="15" t="s">
        <v>275</v>
      </c>
      <c r="L58" s="15" t="s">
        <v>276</v>
      </c>
      <c r="M58" s="15">
        <v>0.81399999999999995</v>
      </c>
      <c r="N58" s="15">
        <v>1.3740000000000001</v>
      </c>
      <c r="O58" s="15">
        <v>0.121</v>
      </c>
      <c r="P58" s="15">
        <v>0.23100000000000001</v>
      </c>
      <c r="Q58" s="15">
        <v>2.1000000000000001E-2</v>
      </c>
      <c r="R58" s="15">
        <v>0.749</v>
      </c>
      <c r="S58" s="15">
        <v>8.9290000000000003</v>
      </c>
      <c r="U58" s="15">
        <v>271.57900000000001</v>
      </c>
      <c r="V58" s="15">
        <v>130</v>
      </c>
    </row>
    <row r="59" spans="2:22" x14ac:dyDescent="0.25">
      <c r="B59" s="15" t="s">
        <v>136</v>
      </c>
      <c r="C59" s="15" t="s">
        <v>207</v>
      </c>
      <c r="D59" s="15" t="s">
        <v>219</v>
      </c>
      <c r="E59" s="15">
        <v>2022</v>
      </c>
      <c r="F59" s="15" t="s">
        <v>162</v>
      </c>
      <c r="G59" s="15" t="s">
        <v>133</v>
      </c>
      <c r="H59" s="15" t="s">
        <v>136</v>
      </c>
      <c r="I59" s="15" t="s">
        <v>139</v>
      </c>
      <c r="J59" s="15" t="s">
        <v>141</v>
      </c>
      <c r="K59" s="15" t="s">
        <v>275</v>
      </c>
      <c r="L59" s="15" t="s">
        <v>277</v>
      </c>
      <c r="M59" s="15">
        <v>0.61099999999999999</v>
      </c>
      <c r="N59" s="15">
        <v>1.0349999999999999</v>
      </c>
      <c r="O59" s="15">
        <v>0.03</v>
      </c>
      <c r="P59" s="15">
        <v>0.187</v>
      </c>
      <c r="Q59" s="15">
        <v>4.5999999999999999E-2</v>
      </c>
      <c r="R59" s="15">
        <v>0.73599999999999999</v>
      </c>
      <c r="S59" s="15">
        <v>8.8620000000000001</v>
      </c>
      <c r="U59" s="15">
        <v>263.59899999999999</v>
      </c>
      <c r="V59" s="15">
        <v>1230</v>
      </c>
    </row>
    <row r="60" spans="2:22" x14ac:dyDescent="0.25">
      <c r="B60" s="15" t="s">
        <v>136</v>
      </c>
      <c r="C60" s="15" t="s">
        <v>207</v>
      </c>
      <c r="D60" s="15" t="s">
        <v>219</v>
      </c>
      <c r="E60" s="15">
        <v>2022</v>
      </c>
      <c r="F60" s="15" t="s">
        <v>162</v>
      </c>
      <c r="G60" s="15" t="s">
        <v>133</v>
      </c>
      <c r="H60" s="15" t="s">
        <v>136</v>
      </c>
      <c r="I60" s="15" t="s">
        <v>139</v>
      </c>
      <c r="J60" s="15" t="s">
        <v>141</v>
      </c>
      <c r="K60" s="15" t="s">
        <v>275</v>
      </c>
      <c r="L60" s="15" t="s">
        <v>278</v>
      </c>
      <c r="M60" s="15">
        <v>0.76700000000000002</v>
      </c>
      <c r="N60" s="15">
        <v>1.351</v>
      </c>
      <c r="O60" s="15">
        <v>3.3000000000000002E-2</v>
      </c>
      <c r="P60" s="15">
        <v>0.22</v>
      </c>
      <c r="Q60" s="15">
        <v>5.3999999999999999E-2</v>
      </c>
      <c r="R60" s="15">
        <v>0.89</v>
      </c>
      <c r="S60" s="15">
        <v>8.94</v>
      </c>
      <c r="U60" s="15">
        <v>226.73099999999999</v>
      </c>
      <c r="V60" s="15">
        <v>1640</v>
      </c>
    </row>
    <row r="61" spans="2:22" x14ac:dyDescent="0.25">
      <c r="B61" s="15" t="s">
        <v>136</v>
      </c>
      <c r="C61" s="15" t="s">
        <v>207</v>
      </c>
      <c r="D61" s="15" t="s">
        <v>219</v>
      </c>
      <c r="E61" s="15">
        <v>2022</v>
      </c>
      <c r="F61" s="15" t="s">
        <v>162</v>
      </c>
      <c r="G61" s="15" t="s">
        <v>133</v>
      </c>
      <c r="H61" s="15" t="s">
        <v>136</v>
      </c>
      <c r="I61" s="15" t="s">
        <v>139</v>
      </c>
      <c r="J61" s="15" t="s">
        <v>141</v>
      </c>
      <c r="K61" s="15" t="s">
        <v>275</v>
      </c>
      <c r="L61" s="15" t="s">
        <v>279</v>
      </c>
      <c r="M61" s="15">
        <v>0.91400000000000003</v>
      </c>
      <c r="N61" s="15">
        <v>1.4510000000000001</v>
      </c>
      <c r="O61" s="15">
        <v>6.5000000000000002E-2</v>
      </c>
      <c r="P61" s="15">
        <v>0.28899999999999998</v>
      </c>
      <c r="Q61" s="15">
        <v>5.8000000000000003E-2</v>
      </c>
      <c r="R61" s="15">
        <v>1.161</v>
      </c>
      <c r="S61" s="15">
        <v>8.9039999999999999</v>
      </c>
      <c r="U61" s="15">
        <v>201.751</v>
      </c>
      <c r="V61" s="15">
        <v>500</v>
      </c>
    </row>
    <row r="62" spans="2:22" x14ac:dyDescent="0.25">
      <c r="B62" s="15" t="s">
        <v>136</v>
      </c>
      <c r="C62" s="15" t="s">
        <v>207</v>
      </c>
      <c r="D62" s="15" t="s">
        <v>219</v>
      </c>
      <c r="E62" s="15">
        <v>2022</v>
      </c>
      <c r="F62" s="15" t="s">
        <v>162</v>
      </c>
      <c r="G62" s="15" t="s">
        <v>133</v>
      </c>
      <c r="H62" s="15" t="s">
        <v>136</v>
      </c>
      <c r="I62" s="15" t="s">
        <v>139</v>
      </c>
      <c r="J62" s="15" t="s">
        <v>141</v>
      </c>
      <c r="K62" s="15" t="s">
        <v>275</v>
      </c>
      <c r="L62" s="15" t="s">
        <v>280</v>
      </c>
      <c r="M62" s="15">
        <v>0.61499999999999999</v>
      </c>
      <c r="N62" s="15">
        <v>1.129</v>
      </c>
      <c r="O62" s="15">
        <v>0.11899999999999999</v>
      </c>
      <c r="P62" s="15">
        <v>0.192</v>
      </c>
      <c r="Q62" s="15">
        <v>6.9000000000000006E-2</v>
      </c>
      <c r="R62" s="15">
        <v>0.54200000000000004</v>
      </c>
      <c r="S62" s="15">
        <v>8.968</v>
      </c>
      <c r="U62" s="15">
        <v>197.886</v>
      </c>
      <c r="V62" s="15">
        <v>90</v>
      </c>
    </row>
    <row r="63" spans="2:22" x14ac:dyDescent="0.25">
      <c r="B63" s="15" t="s">
        <v>136</v>
      </c>
      <c r="C63" s="15" t="s">
        <v>207</v>
      </c>
      <c r="D63" s="15" t="s">
        <v>220</v>
      </c>
      <c r="E63" s="15">
        <v>2022</v>
      </c>
      <c r="F63" s="15" t="s">
        <v>162</v>
      </c>
      <c r="G63" s="15" t="s">
        <v>133</v>
      </c>
      <c r="H63" s="15" t="s">
        <v>136</v>
      </c>
      <c r="I63" s="15" t="s">
        <v>139</v>
      </c>
      <c r="J63" s="15" t="s">
        <v>141</v>
      </c>
      <c r="K63" s="15" t="s">
        <v>275</v>
      </c>
      <c r="L63" s="15" t="s">
        <v>276</v>
      </c>
      <c r="M63" s="15">
        <v>1.256</v>
      </c>
      <c r="N63" s="15">
        <v>1.9430000000000001</v>
      </c>
      <c r="O63" s="15">
        <v>0.17</v>
      </c>
      <c r="P63" s="15">
        <v>0.34200000000000003</v>
      </c>
      <c r="Q63" s="15">
        <v>5.3999999999999999E-2</v>
      </c>
      <c r="R63" s="15">
        <v>1.7649999999999999</v>
      </c>
      <c r="S63" s="15">
        <v>8.9990000000000006</v>
      </c>
      <c r="U63" s="15">
        <v>21018.723000000002</v>
      </c>
      <c r="V63" s="15">
        <v>130</v>
      </c>
    </row>
    <row r="64" spans="2:22" x14ac:dyDescent="0.25">
      <c r="B64" s="15" t="s">
        <v>136</v>
      </c>
      <c r="C64" s="15" t="s">
        <v>207</v>
      </c>
      <c r="D64" s="15" t="s">
        <v>220</v>
      </c>
      <c r="E64" s="15">
        <v>2022</v>
      </c>
      <c r="F64" s="15" t="s">
        <v>162</v>
      </c>
      <c r="G64" s="15" t="s">
        <v>133</v>
      </c>
      <c r="H64" s="15" t="s">
        <v>136</v>
      </c>
      <c r="I64" s="15" t="s">
        <v>139</v>
      </c>
      <c r="J64" s="15" t="s">
        <v>141</v>
      </c>
      <c r="K64" s="15" t="s">
        <v>275</v>
      </c>
      <c r="L64" s="15" t="s">
        <v>277</v>
      </c>
      <c r="M64" s="15">
        <v>0.97399999999999998</v>
      </c>
      <c r="N64" s="15">
        <v>1.5720000000000001</v>
      </c>
      <c r="O64" s="15">
        <v>4.4999999999999998E-2</v>
      </c>
      <c r="P64" s="15">
        <v>0.34200000000000003</v>
      </c>
      <c r="Q64" s="15">
        <v>7.3999999999999996E-2</v>
      </c>
      <c r="R64" s="15">
        <v>1.2290000000000001</v>
      </c>
      <c r="S64" s="15">
        <v>8.9280000000000008</v>
      </c>
      <c r="U64" s="15">
        <v>20890.274000000001</v>
      </c>
      <c r="V64" s="15">
        <v>1230</v>
      </c>
    </row>
    <row r="65" spans="2:22" x14ac:dyDescent="0.25">
      <c r="B65" s="15" t="s">
        <v>136</v>
      </c>
      <c r="C65" s="15" t="s">
        <v>207</v>
      </c>
      <c r="D65" s="15" t="s">
        <v>220</v>
      </c>
      <c r="E65" s="15">
        <v>2022</v>
      </c>
      <c r="F65" s="15" t="s">
        <v>162</v>
      </c>
      <c r="G65" s="15" t="s">
        <v>133</v>
      </c>
      <c r="H65" s="15" t="s">
        <v>136</v>
      </c>
      <c r="I65" s="15" t="s">
        <v>139</v>
      </c>
      <c r="J65" s="15" t="s">
        <v>141</v>
      </c>
      <c r="K65" s="15" t="s">
        <v>275</v>
      </c>
      <c r="L65" s="15" t="s">
        <v>278</v>
      </c>
      <c r="M65" s="15">
        <v>1.2450000000000001</v>
      </c>
      <c r="N65" s="15">
        <v>1.8660000000000001</v>
      </c>
      <c r="O65" s="15">
        <v>4.5999999999999999E-2</v>
      </c>
      <c r="P65" s="15">
        <v>0.46500000000000002</v>
      </c>
      <c r="Q65" s="15">
        <v>9.6000000000000002E-2</v>
      </c>
      <c r="R65" s="15">
        <v>1.575</v>
      </c>
      <c r="S65" s="15">
        <v>9.0060000000000002</v>
      </c>
      <c r="U65" s="15">
        <v>20742.196</v>
      </c>
      <c r="V65" s="15">
        <v>1640</v>
      </c>
    </row>
    <row r="66" spans="2:22" x14ac:dyDescent="0.25">
      <c r="B66" s="15" t="s">
        <v>136</v>
      </c>
      <c r="C66" s="15" t="s">
        <v>207</v>
      </c>
      <c r="D66" s="15" t="s">
        <v>220</v>
      </c>
      <c r="E66" s="15">
        <v>2022</v>
      </c>
      <c r="F66" s="15" t="s">
        <v>162</v>
      </c>
      <c r="G66" s="15" t="s">
        <v>133</v>
      </c>
      <c r="H66" s="15" t="s">
        <v>136</v>
      </c>
      <c r="I66" s="15" t="s">
        <v>139</v>
      </c>
      <c r="J66" s="15" t="s">
        <v>141</v>
      </c>
      <c r="K66" s="15" t="s">
        <v>275</v>
      </c>
      <c r="L66" s="15" t="s">
        <v>279</v>
      </c>
      <c r="M66" s="15">
        <v>1.4410000000000001</v>
      </c>
      <c r="N66" s="15">
        <v>1.9490000000000001</v>
      </c>
      <c r="O66" s="15">
        <v>8.6999999999999994E-2</v>
      </c>
      <c r="P66" s="15">
        <v>0.57599999999999996</v>
      </c>
      <c r="Q66" s="15">
        <v>0.11799999999999999</v>
      </c>
      <c r="R66" s="15">
        <v>2.0259999999999998</v>
      </c>
      <c r="S66" s="15">
        <v>8.9760000000000009</v>
      </c>
      <c r="U66" s="15">
        <v>20721.312999999998</v>
      </c>
      <c r="V66" s="15">
        <v>500</v>
      </c>
    </row>
    <row r="67" spans="2:22" x14ac:dyDescent="0.25">
      <c r="B67" s="15" t="s">
        <v>136</v>
      </c>
      <c r="C67" s="15" t="s">
        <v>207</v>
      </c>
      <c r="D67" s="15" t="s">
        <v>220</v>
      </c>
      <c r="E67" s="15">
        <v>2022</v>
      </c>
      <c r="F67" s="15" t="s">
        <v>162</v>
      </c>
      <c r="G67" s="15" t="s">
        <v>133</v>
      </c>
      <c r="H67" s="15" t="s">
        <v>136</v>
      </c>
      <c r="I67" s="15" t="s">
        <v>139</v>
      </c>
      <c r="J67" s="15" t="s">
        <v>141</v>
      </c>
      <c r="K67" s="15" t="s">
        <v>275</v>
      </c>
      <c r="L67" s="15" t="s">
        <v>280</v>
      </c>
      <c r="M67" s="15">
        <v>1.1359999999999999</v>
      </c>
      <c r="N67" s="15">
        <v>1.5920000000000001</v>
      </c>
      <c r="O67" s="15">
        <v>0.16800000000000001</v>
      </c>
      <c r="P67" s="15">
        <v>0.33300000000000002</v>
      </c>
      <c r="Q67" s="15">
        <v>0.109</v>
      </c>
      <c r="R67" s="15">
        <v>1.4590000000000001</v>
      </c>
      <c r="S67" s="15">
        <v>9.0310000000000006</v>
      </c>
      <c r="U67" s="15">
        <v>20162.819</v>
      </c>
      <c r="V67" s="15">
        <v>90</v>
      </c>
    </row>
    <row r="68" spans="2:22" x14ac:dyDescent="0.25">
      <c r="B68" s="15" t="s">
        <v>136</v>
      </c>
      <c r="C68" s="15" t="s">
        <v>207</v>
      </c>
      <c r="D68" s="15" t="s">
        <v>221</v>
      </c>
      <c r="E68" s="15">
        <v>2022</v>
      </c>
      <c r="F68" s="15" t="s">
        <v>162</v>
      </c>
      <c r="G68" s="15" t="s">
        <v>133</v>
      </c>
      <c r="H68" s="15" t="s">
        <v>136</v>
      </c>
      <c r="I68" s="15" t="s">
        <v>139</v>
      </c>
      <c r="J68" s="15" t="s">
        <v>141</v>
      </c>
      <c r="K68" s="15" t="s">
        <v>275</v>
      </c>
      <c r="L68" s="15" t="s">
        <v>276</v>
      </c>
      <c r="M68" s="15">
        <v>1.734</v>
      </c>
      <c r="N68" s="15">
        <v>2.1920000000000002</v>
      </c>
      <c r="O68" s="15">
        <v>0.192</v>
      </c>
      <c r="P68" s="15">
        <v>0.83699999999999997</v>
      </c>
      <c r="Q68" s="15">
        <v>0.191</v>
      </c>
      <c r="R68" s="15">
        <v>2.1349999999999998</v>
      </c>
      <c r="S68" s="15">
        <v>9</v>
      </c>
      <c r="U68" s="15">
        <v>21019.386999999999</v>
      </c>
      <c r="V68" s="15">
        <v>130</v>
      </c>
    </row>
    <row r="69" spans="2:22" x14ac:dyDescent="0.25">
      <c r="B69" s="15" t="s">
        <v>136</v>
      </c>
      <c r="C69" s="15" t="s">
        <v>207</v>
      </c>
      <c r="D69" s="15" t="s">
        <v>221</v>
      </c>
      <c r="E69" s="15">
        <v>2022</v>
      </c>
      <c r="F69" s="15" t="s">
        <v>162</v>
      </c>
      <c r="G69" s="15" t="s">
        <v>133</v>
      </c>
      <c r="H69" s="15" t="s">
        <v>136</v>
      </c>
      <c r="I69" s="15" t="s">
        <v>139</v>
      </c>
      <c r="J69" s="15" t="s">
        <v>141</v>
      </c>
      <c r="K69" s="15" t="s">
        <v>275</v>
      </c>
      <c r="L69" s="15" t="s">
        <v>277</v>
      </c>
      <c r="M69" s="15">
        <v>1.4690000000000001</v>
      </c>
      <c r="N69" s="15">
        <v>2.0289999999999999</v>
      </c>
      <c r="O69" s="15">
        <v>5.8000000000000003E-2</v>
      </c>
      <c r="P69" s="15">
        <v>0.67900000000000005</v>
      </c>
      <c r="Q69" s="15">
        <v>0.14699999999999999</v>
      </c>
      <c r="R69" s="15">
        <v>1.9059999999999999</v>
      </c>
      <c r="S69" s="15">
        <v>8.9290000000000003</v>
      </c>
      <c r="U69" s="15">
        <v>20894.473999999998</v>
      </c>
      <c r="V69" s="15">
        <v>1230</v>
      </c>
    </row>
    <row r="70" spans="2:22" x14ac:dyDescent="0.25">
      <c r="B70" s="15" t="s">
        <v>136</v>
      </c>
      <c r="C70" s="15" t="s">
        <v>207</v>
      </c>
      <c r="D70" s="15" t="s">
        <v>221</v>
      </c>
      <c r="E70" s="15">
        <v>2022</v>
      </c>
      <c r="F70" s="15" t="s">
        <v>162</v>
      </c>
      <c r="G70" s="15" t="s">
        <v>133</v>
      </c>
      <c r="H70" s="15" t="s">
        <v>136</v>
      </c>
      <c r="I70" s="15" t="s">
        <v>139</v>
      </c>
      <c r="J70" s="15" t="s">
        <v>141</v>
      </c>
      <c r="K70" s="15" t="s">
        <v>275</v>
      </c>
      <c r="L70" s="15" t="s">
        <v>278</v>
      </c>
      <c r="M70" s="15">
        <v>1.8440000000000001</v>
      </c>
      <c r="N70" s="15">
        <v>2.3359999999999999</v>
      </c>
      <c r="O70" s="15">
        <v>5.8000000000000003E-2</v>
      </c>
      <c r="P70" s="15">
        <v>1.008</v>
      </c>
      <c r="Q70" s="15">
        <v>0.22900000000000001</v>
      </c>
      <c r="R70" s="15">
        <v>2.6230000000000002</v>
      </c>
      <c r="S70" s="15">
        <v>9.0069999999999997</v>
      </c>
      <c r="U70" s="15">
        <v>20742.391</v>
      </c>
      <c r="V70" s="15">
        <v>1640</v>
      </c>
    </row>
    <row r="71" spans="2:22" x14ac:dyDescent="0.25">
      <c r="B71" s="15" t="s">
        <v>136</v>
      </c>
      <c r="C71" s="15" t="s">
        <v>207</v>
      </c>
      <c r="D71" s="15" t="s">
        <v>221</v>
      </c>
      <c r="E71" s="15">
        <v>2022</v>
      </c>
      <c r="F71" s="15" t="s">
        <v>162</v>
      </c>
      <c r="G71" s="15" t="s">
        <v>133</v>
      </c>
      <c r="H71" s="15" t="s">
        <v>136</v>
      </c>
      <c r="I71" s="15" t="s">
        <v>139</v>
      </c>
      <c r="J71" s="15" t="s">
        <v>141</v>
      </c>
      <c r="K71" s="15" t="s">
        <v>275</v>
      </c>
      <c r="L71" s="15" t="s">
        <v>279</v>
      </c>
      <c r="M71" s="15">
        <v>2.1139999999999999</v>
      </c>
      <c r="N71" s="15">
        <v>2.3650000000000002</v>
      </c>
      <c r="O71" s="15">
        <v>0.106</v>
      </c>
      <c r="P71" s="15">
        <v>1.355</v>
      </c>
      <c r="Q71" s="15">
        <v>0.317</v>
      </c>
      <c r="R71" s="15">
        <v>3.1190000000000002</v>
      </c>
      <c r="S71" s="15">
        <v>8.9770000000000003</v>
      </c>
      <c r="U71" s="15">
        <v>20721.850999999999</v>
      </c>
      <c r="V71" s="15">
        <v>500</v>
      </c>
    </row>
    <row r="72" spans="2:22" x14ac:dyDescent="0.25">
      <c r="B72" s="15" t="s">
        <v>136</v>
      </c>
      <c r="C72" s="15" t="s">
        <v>207</v>
      </c>
      <c r="D72" s="15" t="s">
        <v>221</v>
      </c>
      <c r="E72" s="15">
        <v>2022</v>
      </c>
      <c r="F72" s="15" t="s">
        <v>162</v>
      </c>
      <c r="G72" s="15" t="s">
        <v>133</v>
      </c>
      <c r="H72" s="15" t="s">
        <v>136</v>
      </c>
      <c r="I72" s="15" t="s">
        <v>139</v>
      </c>
      <c r="J72" s="15" t="s">
        <v>141</v>
      </c>
      <c r="K72" s="15" t="s">
        <v>275</v>
      </c>
      <c r="L72" s="15" t="s">
        <v>280</v>
      </c>
      <c r="M72" s="15">
        <v>2.028</v>
      </c>
      <c r="N72" s="15">
        <v>2.7970000000000002</v>
      </c>
      <c r="O72" s="15">
        <v>0.29499999999999998</v>
      </c>
      <c r="P72" s="15">
        <v>0.95199999999999996</v>
      </c>
      <c r="Q72" s="15">
        <v>0.2</v>
      </c>
      <c r="R72" s="15">
        <v>1.9910000000000001</v>
      </c>
      <c r="S72" s="15">
        <v>9.0329999999999995</v>
      </c>
      <c r="U72" s="15">
        <v>20163.395</v>
      </c>
      <c r="V72" s="15">
        <v>90</v>
      </c>
    </row>
    <row r="73" spans="2:22" x14ac:dyDescent="0.25">
      <c r="B73" s="15" t="s">
        <v>136</v>
      </c>
      <c r="C73" s="15" t="s">
        <v>207</v>
      </c>
      <c r="D73" s="15" t="s">
        <v>222</v>
      </c>
      <c r="E73" s="15">
        <v>2022</v>
      </c>
      <c r="F73" s="15" t="s">
        <v>162</v>
      </c>
      <c r="G73" s="15" t="s">
        <v>133</v>
      </c>
      <c r="H73" s="15" t="s">
        <v>136</v>
      </c>
      <c r="I73" s="15" t="s">
        <v>139</v>
      </c>
      <c r="J73" s="15" t="s">
        <v>141</v>
      </c>
      <c r="K73" s="15" t="s">
        <v>275</v>
      </c>
      <c r="L73" s="15" t="s">
        <v>276</v>
      </c>
      <c r="M73" s="15">
        <v>2.1549999999999998</v>
      </c>
      <c r="N73" s="15">
        <v>2.395</v>
      </c>
      <c r="O73" s="15">
        <v>0.21</v>
      </c>
      <c r="P73" s="15">
        <v>1.282</v>
      </c>
      <c r="Q73" s="15">
        <v>0.35</v>
      </c>
      <c r="R73" s="15">
        <v>3.2410000000000001</v>
      </c>
      <c r="S73" s="15">
        <v>9.2929999999999993</v>
      </c>
      <c r="U73" s="15">
        <v>111877.679</v>
      </c>
      <c r="V73" s="15">
        <v>130</v>
      </c>
    </row>
    <row r="74" spans="2:22" x14ac:dyDescent="0.25">
      <c r="B74" s="15" t="s">
        <v>136</v>
      </c>
      <c r="C74" s="15" t="s">
        <v>207</v>
      </c>
      <c r="D74" s="15" t="s">
        <v>222</v>
      </c>
      <c r="E74" s="15">
        <v>2022</v>
      </c>
      <c r="F74" s="15" t="s">
        <v>162</v>
      </c>
      <c r="G74" s="15" t="s">
        <v>133</v>
      </c>
      <c r="H74" s="15" t="s">
        <v>136</v>
      </c>
      <c r="I74" s="15" t="s">
        <v>139</v>
      </c>
      <c r="J74" s="15" t="s">
        <v>141</v>
      </c>
      <c r="K74" s="15" t="s">
        <v>275</v>
      </c>
      <c r="L74" s="15" t="s">
        <v>277</v>
      </c>
      <c r="M74" s="15">
        <v>1.788</v>
      </c>
      <c r="N74" s="15">
        <v>2.048</v>
      </c>
      <c r="O74" s="15">
        <v>5.8000000000000003E-2</v>
      </c>
      <c r="P74" s="15">
        <v>1.0900000000000001</v>
      </c>
      <c r="Q74" s="15">
        <v>0.307</v>
      </c>
      <c r="R74" s="15">
        <v>2.5190000000000001</v>
      </c>
      <c r="S74" s="15">
        <v>9.2170000000000005</v>
      </c>
      <c r="U74" s="15">
        <v>110162.989</v>
      </c>
      <c r="V74" s="15">
        <v>1230</v>
      </c>
    </row>
    <row r="75" spans="2:22" x14ac:dyDescent="0.25">
      <c r="B75" s="15" t="s">
        <v>136</v>
      </c>
      <c r="C75" s="15" t="s">
        <v>207</v>
      </c>
      <c r="D75" s="15" t="s">
        <v>222</v>
      </c>
      <c r="E75" s="15">
        <v>2022</v>
      </c>
      <c r="F75" s="15" t="s">
        <v>162</v>
      </c>
      <c r="G75" s="15" t="s">
        <v>133</v>
      </c>
      <c r="H75" s="15" t="s">
        <v>136</v>
      </c>
      <c r="I75" s="15" t="s">
        <v>139</v>
      </c>
      <c r="J75" s="15" t="s">
        <v>141</v>
      </c>
      <c r="K75" s="15" t="s">
        <v>275</v>
      </c>
      <c r="L75" s="15" t="s">
        <v>278</v>
      </c>
      <c r="M75" s="15">
        <v>2.3719999999999999</v>
      </c>
      <c r="N75" s="15">
        <v>2.4609999999999999</v>
      </c>
      <c r="O75" s="15">
        <v>6.0999999999999999E-2</v>
      </c>
      <c r="P75" s="15">
        <v>1.66</v>
      </c>
      <c r="Q75" s="15">
        <v>0.53100000000000003</v>
      </c>
      <c r="R75" s="15">
        <v>3.4239999999999999</v>
      </c>
      <c r="S75" s="15">
        <v>9.2949999999999999</v>
      </c>
      <c r="U75" s="15">
        <v>110836.323</v>
      </c>
      <c r="V75" s="15">
        <v>1640</v>
      </c>
    </row>
    <row r="76" spans="2:22" x14ac:dyDescent="0.25">
      <c r="B76" s="15" t="s">
        <v>136</v>
      </c>
      <c r="C76" s="15" t="s">
        <v>207</v>
      </c>
      <c r="D76" s="15" t="s">
        <v>222</v>
      </c>
      <c r="E76" s="15">
        <v>2022</v>
      </c>
      <c r="F76" s="15" t="s">
        <v>162</v>
      </c>
      <c r="G76" s="15" t="s">
        <v>133</v>
      </c>
      <c r="H76" s="15" t="s">
        <v>136</v>
      </c>
      <c r="I76" s="15" t="s">
        <v>139</v>
      </c>
      <c r="J76" s="15" t="s">
        <v>141</v>
      </c>
      <c r="K76" s="15" t="s">
        <v>275</v>
      </c>
      <c r="L76" s="15" t="s">
        <v>279</v>
      </c>
      <c r="M76" s="15">
        <v>2.669</v>
      </c>
      <c r="N76" s="15">
        <v>2.3980000000000001</v>
      </c>
      <c r="O76" s="15">
        <v>0.107</v>
      </c>
      <c r="P76" s="15">
        <v>2.1230000000000002</v>
      </c>
      <c r="Q76" s="15">
        <v>0.73499999999999999</v>
      </c>
      <c r="R76" s="15">
        <v>3.97</v>
      </c>
      <c r="S76" s="15">
        <v>9.2750000000000004</v>
      </c>
      <c r="U76" s="15">
        <v>111420.08900000001</v>
      </c>
      <c r="V76" s="15">
        <v>500</v>
      </c>
    </row>
    <row r="77" spans="2:22" x14ac:dyDescent="0.25">
      <c r="B77" s="15" t="s">
        <v>136</v>
      </c>
      <c r="C77" s="15" t="s">
        <v>207</v>
      </c>
      <c r="D77" s="15" t="s">
        <v>222</v>
      </c>
      <c r="E77" s="15">
        <v>2022</v>
      </c>
      <c r="F77" s="15" t="s">
        <v>162</v>
      </c>
      <c r="G77" s="15" t="s">
        <v>133</v>
      </c>
      <c r="H77" s="15" t="s">
        <v>136</v>
      </c>
      <c r="I77" s="15" t="s">
        <v>139</v>
      </c>
      <c r="J77" s="15" t="s">
        <v>141</v>
      </c>
      <c r="K77" s="15" t="s">
        <v>275</v>
      </c>
      <c r="L77" s="15" t="s">
        <v>280</v>
      </c>
      <c r="M77" s="15">
        <v>2.597</v>
      </c>
      <c r="N77" s="15">
        <v>2.8849999999999998</v>
      </c>
      <c r="O77" s="15">
        <v>0.30399999999999999</v>
      </c>
      <c r="P77" s="15">
        <v>1.496</v>
      </c>
      <c r="Q77" s="15">
        <v>0.42199999999999999</v>
      </c>
      <c r="R77" s="15">
        <v>4.2270000000000003</v>
      </c>
      <c r="S77" s="15">
        <v>9.3209999999999997</v>
      </c>
      <c r="U77" s="15">
        <v>109542.49800000001</v>
      </c>
      <c r="V77" s="15">
        <v>90</v>
      </c>
    </row>
    <row r="78" spans="2:22" x14ac:dyDescent="0.25">
      <c r="B78" s="15" t="s">
        <v>136</v>
      </c>
      <c r="C78" s="15" t="s">
        <v>207</v>
      </c>
      <c r="D78" s="15" t="s">
        <v>223</v>
      </c>
      <c r="E78" s="15">
        <v>2022</v>
      </c>
      <c r="F78" s="15" t="s">
        <v>162</v>
      </c>
      <c r="G78" s="15" t="s">
        <v>133</v>
      </c>
      <c r="H78" s="15" t="s">
        <v>136</v>
      </c>
      <c r="I78" s="15" t="s">
        <v>139</v>
      </c>
      <c r="J78" s="15" t="s">
        <v>141</v>
      </c>
      <c r="K78" s="15" t="s">
        <v>275</v>
      </c>
      <c r="L78" s="15" t="s">
        <v>276</v>
      </c>
      <c r="M78" s="15">
        <v>2.2989999999999999</v>
      </c>
      <c r="N78" s="15">
        <v>2.4430000000000001</v>
      </c>
      <c r="O78" s="15">
        <v>0.214</v>
      </c>
      <c r="P78" s="15">
        <v>1.6240000000000001</v>
      </c>
      <c r="Q78" s="15">
        <v>0.51500000000000001</v>
      </c>
      <c r="R78" s="15">
        <v>2.6760000000000002</v>
      </c>
      <c r="S78" s="15">
        <v>9.2940000000000005</v>
      </c>
      <c r="U78" s="15">
        <v>111874.637</v>
      </c>
      <c r="V78" s="15">
        <v>130</v>
      </c>
    </row>
    <row r="79" spans="2:22" x14ac:dyDescent="0.25">
      <c r="B79" s="15" t="s">
        <v>136</v>
      </c>
      <c r="C79" s="15" t="s">
        <v>207</v>
      </c>
      <c r="D79" s="15" t="s">
        <v>223</v>
      </c>
      <c r="E79" s="15">
        <v>2022</v>
      </c>
      <c r="F79" s="15" t="s">
        <v>162</v>
      </c>
      <c r="G79" s="15" t="s">
        <v>133</v>
      </c>
      <c r="H79" s="15" t="s">
        <v>136</v>
      </c>
      <c r="I79" s="15" t="s">
        <v>139</v>
      </c>
      <c r="J79" s="15" t="s">
        <v>141</v>
      </c>
      <c r="K79" s="15" t="s">
        <v>275</v>
      </c>
      <c r="L79" s="15" t="s">
        <v>277</v>
      </c>
      <c r="M79" s="15">
        <v>1.895</v>
      </c>
      <c r="N79" s="15">
        <v>1.9790000000000001</v>
      </c>
      <c r="O79" s="15">
        <v>5.6000000000000001E-2</v>
      </c>
      <c r="P79" s="15">
        <v>1.361</v>
      </c>
      <c r="Q79" s="15">
        <v>0.45100000000000001</v>
      </c>
      <c r="R79" s="15">
        <v>2.669</v>
      </c>
      <c r="S79" s="15">
        <v>9.2200000000000006</v>
      </c>
      <c r="U79" s="15">
        <v>110172.89</v>
      </c>
      <c r="V79" s="15">
        <v>1230</v>
      </c>
    </row>
    <row r="80" spans="2:22" x14ac:dyDescent="0.25">
      <c r="B80" s="15" t="s">
        <v>136</v>
      </c>
      <c r="C80" s="15" t="s">
        <v>207</v>
      </c>
      <c r="D80" s="15" t="s">
        <v>223</v>
      </c>
      <c r="E80" s="15">
        <v>2022</v>
      </c>
      <c r="F80" s="15" t="s">
        <v>162</v>
      </c>
      <c r="G80" s="15" t="s">
        <v>133</v>
      </c>
      <c r="H80" s="15" t="s">
        <v>136</v>
      </c>
      <c r="I80" s="15" t="s">
        <v>139</v>
      </c>
      <c r="J80" s="15" t="s">
        <v>141</v>
      </c>
      <c r="K80" s="15" t="s">
        <v>275</v>
      </c>
      <c r="L80" s="15" t="s">
        <v>278</v>
      </c>
      <c r="M80" s="15">
        <v>2.5590000000000002</v>
      </c>
      <c r="N80" s="15">
        <v>2.3570000000000002</v>
      </c>
      <c r="O80" s="15">
        <v>5.8000000000000003E-2</v>
      </c>
      <c r="P80" s="15">
        <v>1.9330000000000001</v>
      </c>
      <c r="Q80" s="15">
        <v>0.86299999999999999</v>
      </c>
      <c r="R80" s="15">
        <v>3.5059999999999998</v>
      </c>
      <c r="S80" s="15">
        <v>9.2959999999999994</v>
      </c>
      <c r="U80" s="15">
        <v>110858.982</v>
      </c>
      <c r="V80" s="15">
        <v>1640</v>
      </c>
    </row>
    <row r="81" spans="2:22" x14ac:dyDescent="0.25">
      <c r="B81" s="15" t="s">
        <v>136</v>
      </c>
      <c r="C81" s="15" t="s">
        <v>207</v>
      </c>
      <c r="D81" s="15" t="s">
        <v>223</v>
      </c>
      <c r="E81" s="15">
        <v>2022</v>
      </c>
      <c r="F81" s="15" t="s">
        <v>162</v>
      </c>
      <c r="G81" s="15" t="s">
        <v>133</v>
      </c>
      <c r="H81" s="15" t="s">
        <v>136</v>
      </c>
      <c r="I81" s="15" t="s">
        <v>139</v>
      </c>
      <c r="J81" s="15" t="s">
        <v>141</v>
      </c>
      <c r="K81" s="15" t="s">
        <v>275</v>
      </c>
      <c r="L81" s="15" t="s">
        <v>279</v>
      </c>
      <c r="M81" s="15">
        <v>3.0030000000000001</v>
      </c>
      <c r="N81" s="15">
        <v>2.6160000000000001</v>
      </c>
      <c r="O81" s="15">
        <v>0.11700000000000001</v>
      </c>
      <c r="P81" s="15">
        <v>2.4079999999999999</v>
      </c>
      <c r="Q81" s="15">
        <v>1.02</v>
      </c>
      <c r="R81" s="15">
        <v>4.1139999999999999</v>
      </c>
      <c r="S81" s="15">
        <v>9.2769999999999992</v>
      </c>
      <c r="U81" s="15">
        <v>111417.785</v>
      </c>
      <c r="V81" s="15">
        <v>500</v>
      </c>
    </row>
    <row r="82" spans="2:22" x14ac:dyDescent="0.25">
      <c r="B82" s="15" t="s">
        <v>136</v>
      </c>
      <c r="C82" s="15" t="s">
        <v>207</v>
      </c>
      <c r="D82" s="15" t="s">
        <v>223</v>
      </c>
      <c r="E82" s="15">
        <v>2022</v>
      </c>
      <c r="F82" s="15" t="s">
        <v>162</v>
      </c>
      <c r="G82" s="15" t="s">
        <v>133</v>
      </c>
      <c r="H82" s="15" t="s">
        <v>136</v>
      </c>
      <c r="I82" s="15" t="s">
        <v>139</v>
      </c>
      <c r="J82" s="15" t="s">
        <v>141</v>
      </c>
      <c r="K82" s="15" t="s">
        <v>275</v>
      </c>
      <c r="L82" s="15" t="s">
        <v>280</v>
      </c>
      <c r="M82" s="15">
        <v>2.976</v>
      </c>
      <c r="N82" s="15">
        <v>2.59</v>
      </c>
      <c r="O82" s="15">
        <v>0.27300000000000002</v>
      </c>
      <c r="P82" s="15">
        <v>2.1539999999999999</v>
      </c>
      <c r="Q82" s="15">
        <v>0.84299999999999997</v>
      </c>
      <c r="R82" s="15">
        <v>4.7329999999999997</v>
      </c>
      <c r="S82" s="15">
        <v>9.3219999999999992</v>
      </c>
      <c r="U82" s="15">
        <v>109541.871</v>
      </c>
      <c r="V82" s="15">
        <v>90</v>
      </c>
    </row>
    <row r="83" spans="2:22" x14ac:dyDescent="0.25">
      <c r="B83" s="15" t="s">
        <v>136</v>
      </c>
      <c r="C83" s="15" t="s">
        <v>207</v>
      </c>
      <c r="D83" s="15" t="s">
        <v>224</v>
      </c>
      <c r="E83" s="15">
        <v>2022</v>
      </c>
      <c r="F83" s="15" t="s">
        <v>162</v>
      </c>
      <c r="G83" s="15" t="s">
        <v>133</v>
      </c>
      <c r="H83" s="15" t="s">
        <v>136</v>
      </c>
      <c r="I83" s="15" t="s">
        <v>139</v>
      </c>
      <c r="J83" s="15" t="s">
        <v>141</v>
      </c>
      <c r="K83" s="15" t="s">
        <v>275</v>
      </c>
      <c r="L83" s="15" t="s">
        <v>276</v>
      </c>
      <c r="M83" s="15">
        <v>2.0059999999999998</v>
      </c>
      <c r="N83" s="15">
        <v>2.2959999999999998</v>
      </c>
      <c r="O83" s="15">
        <v>0.20100000000000001</v>
      </c>
      <c r="P83" s="15">
        <v>1.3959999999999999</v>
      </c>
      <c r="Q83" s="15">
        <v>0.57999999999999996</v>
      </c>
      <c r="R83" s="15">
        <v>2.617</v>
      </c>
      <c r="S83" s="15">
        <v>9.8889999999999993</v>
      </c>
      <c r="U83" s="15">
        <v>296207.69699999999</v>
      </c>
      <c r="V83" s="15">
        <v>130</v>
      </c>
    </row>
    <row r="84" spans="2:22" x14ac:dyDescent="0.25">
      <c r="B84" s="15" t="s">
        <v>136</v>
      </c>
      <c r="C84" s="15" t="s">
        <v>207</v>
      </c>
      <c r="D84" s="15" t="s">
        <v>224</v>
      </c>
      <c r="E84" s="15">
        <v>2022</v>
      </c>
      <c r="F84" s="15" t="s">
        <v>162</v>
      </c>
      <c r="G84" s="15" t="s">
        <v>133</v>
      </c>
      <c r="H84" s="15" t="s">
        <v>136</v>
      </c>
      <c r="I84" s="15" t="s">
        <v>139</v>
      </c>
      <c r="J84" s="15" t="s">
        <v>141</v>
      </c>
      <c r="K84" s="15" t="s">
        <v>275</v>
      </c>
      <c r="L84" s="15" t="s">
        <v>277</v>
      </c>
      <c r="M84" s="15">
        <v>1.7490000000000001</v>
      </c>
      <c r="N84" s="15">
        <v>1.6839999999999999</v>
      </c>
      <c r="O84" s="15">
        <v>4.8000000000000001E-2</v>
      </c>
      <c r="P84" s="15">
        <v>1.3140000000000001</v>
      </c>
      <c r="Q84" s="15">
        <v>0.55500000000000005</v>
      </c>
      <c r="R84" s="15">
        <v>2.3740000000000001</v>
      </c>
      <c r="S84" s="15">
        <v>9.8089999999999993</v>
      </c>
      <c r="U84" s="15">
        <v>290931.75799999997</v>
      </c>
      <c r="V84" s="15">
        <v>1230</v>
      </c>
    </row>
    <row r="85" spans="2:22" x14ac:dyDescent="0.25">
      <c r="B85" s="15" t="s">
        <v>136</v>
      </c>
      <c r="C85" s="15" t="s">
        <v>207</v>
      </c>
      <c r="D85" s="15" t="s">
        <v>224</v>
      </c>
      <c r="E85" s="15">
        <v>2022</v>
      </c>
      <c r="F85" s="15" t="s">
        <v>162</v>
      </c>
      <c r="G85" s="15" t="s">
        <v>133</v>
      </c>
      <c r="H85" s="15" t="s">
        <v>136</v>
      </c>
      <c r="I85" s="15" t="s">
        <v>139</v>
      </c>
      <c r="J85" s="15" t="s">
        <v>141</v>
      </c>
      <c r="K85" s="15" t="s">
        <v>275</v>
      </c>
      <c r="L85" s="15" t="s">
        <v>278</v>
      </c>
      <c r="M85" s="15">
        <v>2.3490000000000002</v>
      </c>
      <c r="N85" s="15">
        <v>1.978</v>
      </c>
      <c r="O85" s="15">
        <v>4.9000000000000002E-2</v>
      </c>
      <c r="P85" s="15">
        <v>1.8480000000000001</v>
      </c>
      <c r="Q85" s="15">
        <v>0.97</v>
      </c>
      <c r="R85" s="15">
        <v>3.1779999999999999</v>
      </c>
      <c r="S85" s="15">
        <v>9.8859999999999992</v>
      </c>
      <c r="U85" s="15">
        <v>293709.16499999998</v>
      </c>
      <c r="V85" s="15">
        <v>1640</v>
      </c>
    </row>
    <row r="86" spans="2:22" x14ac:dyDescent="0.25">
      <c r="B86" s="15" t="s">
        <v>136</v>
      </c>
      <c r="C86" s="15" t="s">
        <v>207</v>
      </c>
      <c r="D86" s="15" t="s">
        <v>224</v>
      </c>
      <c r="E86" s="15">
        <v>2022</v>
      </c>
      <c r="F86" s="15" t="s">
        <v>162</v>
      </c>
      <c r="G86" s="15" t="s">
        <v>133</v>
      </c>
      <c r="H86" s="15" t="s">
        <v>136</v>
      </c>
      <c r="I86" s="15" t="s">
        <v>139</v>
      </c>
      <c r="J86" s="15" t="s">
        <v>141</v>
      </c>
      <c r="K86" s="15" t="s">
        <v>275</v>
      </c>
      <c r="L86" s="15" t="s">
        <v>279</v>
      </c>
      <c r="M86" s="15">
        <v>2.7290000000000001</v>
      </c>
      <c r="N86" s="15">
        <v>2.226</v>
      </c>
      <c r="O86" s="15">
        <v>0.1</v>
      </c>
      <c r="P86" s="15">
        <v>2.27</v>
      </c>
      <c r="Q86" s="15">
        <v>1.153</v>
      </c>
      <c r="R86" s="15">
        <v>3.7170000000000001</v>
      </c>
      <c r="S86" s="15">
        <v>9.8819999999999997</v>
      </c>
      <c r="U86" s="15">
        <v>295407.67200000002</v>
      </c>
      <c r="V86" s="15">
        <v>500</v>
      </c>
    </row>
    <row r="87" spans="2:22" x14ac:dyDescent="0.25">
      <c r="B87" s="15" t="s">
        <v>136</v>
      </c>
      <c r="C87" s="15" t="s">
        <v>207</v>
      </c>
      <c r="D87" s="15" t="s">
        <v>224</v>
      </c>
      <c r="E87" s="15">
        <v>2022</v>
      </c>
      <c r="F87" s="15" t="s">
        <v>162</v>
      </c>
      <c r="G87" s="15" t="s">
        <v>133</v>
      </c>
      <c r="H87" s="15" t="s">
        <v>136</v>
      </c>
      <c r="I87" s="15" t="s">
        <v>139</v>
      </c>
      <c r="J87" s="15" t="s">
        <v>141</v>
      </c>
      <c r="K87" s="15" t="s">
        <v>275</v>
      </c>
      <c r="L87" s="15" t="s">
        <v>280</v>
      </c>
      <c r="M87" s="15">
        <v>2.927</v>
      </c>
      <c r="N87" s="15">
        <v>2.1680000000000001</v>
      </c>
      <c r="O87" s="15">
        <v>0.22900000000000001</v>
      </c>
      <c r="P87" s="15">
        <v>2.3140000000000001</v>
      </c>
      <c r="Q87" s="15">
        <v>0.96399999999999997</v>
      </c>
      <c r="R87" s="15">
        <v>4.4539999999999997</v>
      </c>
      <c r="S87" s="15">
        <v>9.9130000000000003</v>
      </c>
      <c r="U87" s="15">
        <v>292361.60399999999</v>
      </c>
      <c r="V87" s="15">
        <v>90</v>
      </c>
    </row>
    <row r="88" spans="2:22" x14ac:dyDescent="0.25">
      <c r="B88" s="15" t="s">
        <v>136</v>
      </c>
      <c r="C88" s="15" t="s">
        <v>207</v>
      </c>
      <c r="D88" s="15" t="s">
        <v>225</v>
      </c>
      <c r="E88" s="15">
        <v>2022</v>
      </c>
      <c r="F88" s="15" t="s">
        <v>162</v>
      </c>
      <c r="G88" s="15" t="s">
        <v>133</v>
      </c>
      <c r="H88" s="15" t="s">
        <v>136</v>
      </c>
      <c r="I88" s="15" t="s">
        <v>139</v>
      </c>
      <c r="J88" s="15" t="s">
        <v>141</v>
      </c>
      <c r="K88" s="15" t="s">
        <v>275</v>
      </c>
      <c r="L88" s="15" t="s">
        <v>276</v>
      </c>
      <c r="M88" s="15">
        <v>1.5980000000000001</v>
      </c>
      <c r="N88" s="15">
        <v>1.675</v>
      </c>
      <c r="O88" s="15">
        <v>0.14699999999999999</v>
      </c>
      <c r="P88" s="15">
        <v>1.002</v>
      </c>
      <c r="Q88" s="15">
        <v>0.42099999999999999</v>
      </c>
      <c r="R88" s="15">
        <v>2.3359999999999999</v>
      </c>
      <c r="S88" s="15">
        <v>9.8879999999999999</v>
      </c>
      <c r="U88" s="15">
        <v>296219.97399999999</v>
      </c>
      <c r="V88" s="15">
        <v>130</v>
      </c>
    </row>
    <row r="89" spans="2:22" x14ac:dyDescent="0.25">
      <c r="B89" s="15" t="s">
        <v>136</v>
      </c>
      <c r="C89" s="15" t="s">
        <v>207</v>
      </c>
      <c r="D89" s="15" t="s">
        <v>225</v>
      </c>
      <c r="E89" s="15">
        <v>2022</v>
      </c>
      <c r="F89" s="15" t="s">
        <v>162</v>
      </c>
      <c r="G89" s="15" t="s">
        <v>133</v>
      </c>
      <c r="H89" s="15" t="s">
        <v>136</v>
      </c>
      <c r="I89" s="15" t="s">
        <v>139</v>
      </c>
      <c r="J89" s="15" t="s">
        <v>141</v>
      </c>
      <c r="K89" s="15" t="s">
        <v>275</v>
      </c>
      <c r="L89" s="15" t="s">
        <v>277</v>
      </c>
      <c r="M89" s="15">
        <v>1.5860000000000001</v>
      </c>
      <c r="N89" s="15">
        <v>1.4570000000000001</v>
      </c>
      <c r="O89" s="15">
        <v>4.2000000000000003E-2</v>
      </c>
      <c r="P89" s="15">
        <v>1.18</v>
      </c>
      <c r="Q89" s="15">
        <v>0.55200000000000005</v>
      </c>
      <c r="R89" s="15">
        <v>2.1880000000000002</v>
      </c>
      <c r="S89" s="15">
        <v>9.8070000000000004</v>
      </c>
      <c r="U89" s="15">
        <v>290865.74900000001</v>
      </c>
      <c r="V89" s="15">
        <v>1230</v>
      </c>
    </row>
    <row r="90" spans="2:22" x14ac:dyDescent="0.25">
      <c r="B90" s="15" t="s">
        <v>136</v>
      </c>
      <c r="C90" s="15" t="s">
        <v>207</v>
      </c>
      <c r="D90" s="15" t="s">
        <v>225</v>
      </c>
      <c r="E90" s="15">
        <v>2022</v>
      </c>
      <c r="F90" s="15" t="s">
        <v>162</v>
      </c>
      <c r="G90" s="15" t="s">
        <v>133</v>
      </c>
      <c r="H90" s="15" t="s">
        <v>136</v>
      </c>
      <c r="I90" s="15" t="s">
        <v>139</v>
      </c>
      <c r="J90" s="15" t="s">
        <v>141</v>
      </c>
      <c r="K90" s="15" t="s">
        <v>275</v>
      </c>
      <c r="L90" s="15" t="s">
        <v>278</v>
      </c>
      <c r="M90" s="15">
        <v>2.0649999999999999</v>
      </c>
      <c r="N90" s="15">
        <v>1.7649999999999999</v>
      </c>
      <c r="O90" s="15">
        <v>4.3999999999999997E-2</v>
      </c>
      <c r="P90" s="15">
        <v>1.5940000000000001</v>
      </c>
      <c r="Q90" s="15">
        <v>0.91300000000000003</v>
      </c>
      <c r="R90" s="15">
        <v>2.722</v>
      </c>
      <c r="S90" s="15">
        <v>9.8859999999999992</v>
      </c>
      <c r="U90" s="15">
        <v>293641.283</v>
      </c>
      <c r="V90" s="15">
        <v>1640</v>
      </c>
    </row>
    <row r="91" spans="2:22" x14ac:dyDescent="0.25">
      <c r="B91" s="15" t="s">
        <v>136</v>
      </c>
      <c r="C91" s="15" t="s">
        <v>207</v>
      </c>
      <c r="D91" s="15" t="s">
        <v>225</v>
      </c>
      <c r="E91" s="15">
        <v>2022</v>
      </c>
      <c r="F91" s="15" t="s">
        <v>162</v>
      </c>
      <c r="G91" s="15" t="s">
        <v>133</v>
      </c>
      <c r="H91" s="15" t="s">
        <v>136</v>
      </c>
      <c r="I91" s="15" t="s">
        <v>139</v>
      </c>
      <c r="J91" s="15" t="s">
        <v>141</v>
      </c>
      <c r="K91" s="15" t="s">
        <v>275</v>
      </c>
      <c r="L91" s="15" t="s">
        <v>279</v>
      </c>
      <c r="M91" s="15">
        <v>2.37</v>
      </c>
      <c r="N91" s="15">
        <v>1.905</v>
      </c>
      <c r="O91" s="15">
        <v>8.5000000000000006E-2</v>
      </c>
      <c r="P91" s="15">
        <v>1.9750000000000001</v>
      </c>
      <c r="Q91" s="15">
        <v>1.0449999999999999</v>
      </c>
      <c r="R91" s="15">
        <v>3.0649999999999999</v>
      </c>
      <c r="S91" s="15">
        <v>9.8829999999999991</v>
      </c>
      <c r="U91" s="15">
        <v>295428.03600000002</v>
      </c>
      <c r="V91" s="15">
        <v>500</v>
      </c>
    </row>
    <row r="92" spans="2:22" x14ac:dyDescent="0.25">
      <c r="B92" s="15" t="s">
        <v>136</v>
      </c>
      <c r="C92" s="15" t="s">
        <v>207</v>
      </c>
      <c r="D92" s="15" t="s">
        <v>225</v>
      </c>
      <c r="E92" s="15">
        <v>2022</v>
      </c>
      <c r="F92" s="15" t="s">
        <v>162</v>
      </c>
      <c r="G92" s="15" t="s">
        <v>133</v>
      </c>
      <c r="H92" s="15" t="s">
        <v>136</v>
      </c>
      <c r="I92" s="15" t="s">
        <v>139</v>
      </c>
      <c r="J92" s="15" t="s">
        <v>141</v>
      </c>
      <c r="K92" s="15" t="s">
        <v>275</v>
      </c>
      <c r="L92" s="15" t="s">
        <v>280</v>
      </c>
      <c r="M92" s="15">
        <v>2.7839999999999998</v>
      </c>
      <c r="N92" s="15">
        <v>2.0950000000000002</v>
      </c>
      <c r="O92" s="15">
        <v>0.221</v>
      </c>
      <c r="P92" s="15">
        <v>2.4500000000000002</v>
      </c>
      <c r="Q92" s="15">
        <v>1.0860000000000001</v>
      </c>
      <c r="R92" s="15">
        <v>3.8650000000000002</v>
      </c>
      <c r="S92" s="15">
        <v>9.9130000000000003</v>
      </c>
      <c r="U92" s="15">
        <v>292351.93699999998</v>
      </c>
      <c r="V92" s="15">
        <v>90</v>
      </c>
    </row>
    <row r="93" spans="2:22" x14ac:dyDescent="0.25">
      <c r="B93" s="15" t="s">
        <v>136</v>
      </c>
      <c r="C93" s="15" t="s">
        <v>207</v>
      </c>
      <c r="D93" s="15" t="s">
        <v>226</v>
      </c>
      <c r="E93" s="15">
        <v>2022</v>
      </c>
      <c r="F93" s="15" t="s">
        <v>162</v>
      </c>
      <c r="G93" s="15" t="s">
        <v>133</v>
      </c>
      <c r="H93" s="15" t="s">
        <v>136</v>
      </c>
      <c r="I93" s="15" t="s">
        <v>139</v>
      </c>
      <c r="J93" s="15" t="s">
        <v>141</v>
      </c>
      <c r="K93" s="15" t="s">
        <v>275</v>
      </c>
      <c r="L93" s="15" t="s">
        <v>276</v>
      </c>
      <c r="M93" s="15">
        <v>1.369</v>
      </c>
      <c r="N93" s="15">
        <v>1.546</v>
      </c>
      <c r="O93" s="15">
        <v>0.13600000000000001</v>
      </c>
      <c r="P93" s="15">
        <v>0.80800000000000005</v>
      </c>
      <c r="Q93" s="15">
        <v>0.41</v>
      </c>
      <c r="R93" s="15">
        <v>1.6659999999999999</v>
      </c>
      <c r="S93" s="15">
        <v>10.750999999999999</v>
      </c>
      <c r="U93" s="15">
        <v>565430.11600000004</v>
      </c>
      <c r="V93" s="15">
        <v>130</v>
      </c>
    </row>
    <row r="94" spans="2:22" x14ac:dyDescent="0.25">
      <c r="B94" s="15" t="s">
        <v>136</v>
      </c>
      <c r="C94" s="15" t="s">
        <v>207</v>
      </c>
      <c r="D94" s="15" t="s">
        <v>226</v>
      </c>
      <c r="E94" s="15">
        <v>2022</v>
      </c>
      <c r="F94" s="15" t="s">
        <v>162</v>
      </c>
      <c r="G94" s="15" t="s">
        <v>133</v>
      </c>
      <c r="H94" s="15" t="s">
        <v>136</v>
      </c>
      <c r="I94" s="15" t="s">
        <v>139</v>
      </c>
      <c r="J94" s="15" t="s">
        <v>141</v>
      </c>
      <c r="K94" s="15" t="s">
        <v>275</v>
      </c>
      <c r="L94" s="15" t="s">
        <v>277</v>
      </c>
      <c r="M94" s="15">
        <v>1.323</v>
      </c>
      <c r="N94" s="15">
        <v>1.175</v>
      </c>
      <c r="O94" s="15">
        <v>3.4000000000000002E-2</v>
      </c>
      <c r="P94" s="15">
        <v>1.012</v>
      </c>
      <c r="Q94" s="15">
        <v>0.53400000000000003</v>
      </c>
      <c r="R94" s="15">
        <v>1.798</v>
      </c>
      <c r="S94" s="15">
        <v>10.667</v>
      </c>
      <c r="U94" s="15">
        <v>554989.89300000004</v>
      </c>
      <c r="V94" s="15">
        <v>1230</v>
      </c>
    </row>
    <row r="95" spans="2:22" x14ac:dyDescent="0.25">
      <c r="B95" s="15" t="s">
        <v>136</v>
      </c>
      <c r="C95" s="15" t="s">
        <v>207</v>
      </c>
      <c r="D95" s="15" t="s">
        <v>226</v>
      </c>
      <c r="E95" s="15">
        <v>2022</v>
      </c>
      <c r="F95" s="15" t="s">
        <v>162</v>
      </c>
      <c r="G95" s="15" t="s">
        <v>133</v>
      </c>
      <c r="H95" s="15" t="s">
        <v>136</v>
      </c>
      <c r="I95" s="15" t="s">
        <v>139</v>
      </c>
      <c r="J95" s="15" t="s">
        <v>141</v>
      </c>
      <c r="K95" s="15" t="s">
        <v>275</v>
      </c>
      <c r="L95" s="15" t="s">
        <v>278</v>
      </c>
      <c r="M95" s="15">
        <v>1.738</v>
      </c>
      <c r="N95" s="15">
        <v>1.4259999999999999</v>
      </c>
      <c r="O95" s="15">
        <v>3.5000000000000003E-2</v>
      </c>
      <c r="P95" s="15">
        <v>1.373</v>
      </c>
      <c r="Q95" s="15">
        <v>0.76500000000000001</v>
      </c>
      <c r="R95" s="15">
        <v>2.339</v>
      </c>
      <c r="S95" s="15">
        <v>10.744</v>
      </c>
      <c r="U95" s="15">
        <v>561476.12699999998</v>
      </c>
      <c r="V95" s="15">
        <v>1640</v>
      </c>
    </row>
    <row r="96" spans="2:22" x14ac:dyDescent="0.25">
      <c r="B96" s="15" t="s">
        <v>136</v>
      </c>
      <c r="C96" s="15" t="s">
        <v>207</v>
      </c>
      <c r="D96" s="15" t="s">
        <v>226</v>
      </c>
      <c r="E96" s="15">
        <v>2022</v>
      </c>
      <c r="F96" s="15" t="s">
        <v>162</v>
      </c>
      <c r="G96" s="15" t="s">
        <v>133</v>
      </c>
      <c r="H96" s="15" t="s">
        <v>136</v>
      </c>
      <c r="I96" s="15" t="s">
        <v>139</v>
      </c>
      <c r="J96" s="15" t="s">
        <v>141</v>
      </c>
      <c r="K96" s="15" t="s">
        <v>275</v>
      </c>
      <c r="L96" s="15" t="s">
        <v>279</v>
      </c>
      <c r="M96" s="15">
        <v>1.9379999999999999</v>
      </c>
      <c r="N96" s="15">
        <v>1.498</v>
      </c>
      <c r="O96" s="15">
        <v>6.7000000000000004E-2</v>
      </c>
      <c r="P96" s="15">
        <v>1.56</v>
      </c>
      <c r="Q96" s="15">
        <v>0.89500000000000002</v>
      </c>
      <c r="R96" s="15">
        <v>2.5920000000000001</v>
      </c>
      <c r="S96" s="15">
        <v>10.768000000000001</v>
      </c>
      <c r="U96" s="15">
        <v>564515.90300000005</v>
      </c>
      <c r="V96" s="15">
        <v>500</v>
      </c>
    </row>
    <row r="97" spans="2:22" x14ac:dyDescent="0.25">
      <c r="B97" s="15" t="s">
        <v>136</v>
      </c>
      <c r="C97" s="15" t="s">
        <v>207</v>
      </c>
      <c r="D97" s="15" t="s">
        <v>226</v>
      </c>
      <c r="E97" s="15">
        <v>2022</v>
      </c>
      <c r="F97" s="15" t="s">
        <v>162</v>
      </c>
      <c r="G97" s="15" t="s">
        <v>133</v>
      </c>
      <c r="H97" s="15" t="s">
        <v>136</v>
      </c>
      <c r="I97" s="15" t="s">
        <v>139</v>
      </c>
      <c r="J97" s="15" t="s">
        <v>141</v>
      </c>
      <c r="K97" s="15" t="s">
        <v>275</v>
      </c>
      <c r="L97" s="15" t="s">
        <v>280</v>
      </c>
      <c r="M97" s="15">
        <v>2.3969999999999998</v>
      </c>
      <c r="N97" s="15">
        <v>1.8220000000000001</v>
      </c>
      <c r="O97" s="15">
        <v>0.192</v>
      </c>
      <c r="P97" s="15">
        <v>2.137</v>
      </c>
      <c r="Q97" s="15">
        <v>0.92400000000000004</v>
      </c>
      <c r="R97" s="15">
        <v>3.3250000000000002</v>
      </c>
      <c r="S97" s="15">
        <v>10.776999999999999</v>
      </c>
      <c r="U97" s="15">
        <v>560413.83200000005</v>
      </c>
      <c r="V97" s="15">
        <v>90</v>
      </c>
    </row>
    <row r="98" spans="2:22" x14ac:dyDescent="0.25">
      <c r="B98" s="15" t="s">
        <v>136</v>
      </c>
      <c r="C98" s="15" t="s">
        <v>207</v>
      </c>
      <c r="D98" s="15" t="s">
        <v>227</v>
      </c>
      <c r="E98" s="15">
        <v>2022</v>
      </c>
      <c r="F98" s="15" t="s">
        <v>162</v>
      </c>
      <c r="G98" s="15" t="s">
        <v>133</v>
      </c>
      <c r="H98" s="15" t="s">
        <v>136</v>
      </c>
      <c r="I98" s="15" t="s">
        <v>139</v>
      </c>
      <c r="J98" s="15" t="s">
        <v>141</v>
      </c>
      <c r="K98" s="15" t="s">
        <v>275</v>
      </c>
      <c r="L98" s="15" t="s">
        <v>276</v>
      </c>
      <c r="M98" s="15">
        <v>1.1619999999999999</v>
      </c>
      <c r="N98" s="15">
        <v>1.343</v>
      </c>
      <c r="O98" s="15">
        <v>0.11799999999999999</v>
      </c>
      <c r="P98" s="15">
        <v>0.67800000000000005</v>
      </c>
      <c r="Q98" s="15">
        <v>0.38</v>
      </c>
      <c r="R98" s="15">
        <v>1.3580000000000001</v>
      </c>
      <c r="S98" s="15">
        <v>10.752000000000001</v>
      </c>
      <c r="U98" s="15">
        <v>565407.17500000005</v>
      </c>
      <c r="V98" s="15">
        <v>130</v>
      </c>
    </row>
    <row r="99" spans="2:22" x14ac:dyDescent="0.25">
      <c r="B99" s="15" t="s">
        <v>136</v>
      </c>
      <c r="C99" s="15" t="s">
        <v>207</v>
      </c>
      <c r="D99" s="15" t="s">
        <v>227</v>
      </c>
      <c r="E99" s="15">
        <v>2022</v>
      </c>
      <c r="F99" s="15" t="s">
        <v>162</v>
      </c>
      <c r="G99" s="15" t="s">
        <v>133</v>
      </c>
      <c r="H99" s="15" t="s">
        <v>136</v>
      </c>
      <c r="I99" s="15" t="s">
        <v>139</v>
      </c>
      <c r="J99" s="15" t="s">
        <v>141</v>
      </c>
      <c r="K99" s="15" t="s">
        <v>275</v>
      </c>
      <c r="L99" s="15" t="s">
        <v>277</v>
      </c>
      <c r="M99" s="15">
        <v>1.1619999999999999</v>
      </c>
      <c r="N99" s="15">
        <v>1.0229999999999999</v>
      </c>
      <c r="O99" s="15">
        <v>2.9000000000000001E-2</v>
      </c>
      <c r="P99" s="15">
        <v>0.92200000000000004</v>
      </c>
      <c r="Q99" s="15">
        <v>0.47099999999999997</v>
      </c>
      <c r="R99" s="15">
        <v>1.5389999999999999</v>
      </c>
      <c r="S99" s="15">
        <v>10.667</v>
      </c>
      <c r="U99" s="15">
        <v>554966.27</v>
      </c>
      <c r="V99" s="15">
        <v>1230</v>
      </c>
    </row>
    <row r="100" spans="2:22" x14ac:dyDescent="0.25">
      <c r="B100" s="15" t="s">
        <v>136</v>
      </c>
      <c r="C100" s="15" t="s">
        <v>207</v>
      </c>
      <c r="D100" s="15" t="s">
        <v>227</v>
      </c>
      <c r="E100" s="15">
        <v>2022</v>
      </c>
      <c r="F100" s="15" t="s">
        <v>162</v>
      </c>
      <c r="G100" s="15" t="s">
        <v>133</v>
      </c>
      <c r="H100" s="15" t="s">
        <v>136</v>
      </c>
      <c r="I100" s="15" t="s">
        <v>139</v>
      </c>
      <c r="J100" s="15" t="s">
        <v>141</v>
      </c>
      <c r="K100" s="15" t="s">
        <v>275</v>
      </c>
      <c r="L100" s="15" t="s">
        <v>278</v>
      </c>
      <c r="M100" s="15">
        <v>1.48</v>
      </c>
      <c r="N100" s="15">
        <v>1.1679999999999999</v>
      </c>
      <c r="O100" s="15">
        <v>2.9000000000000001E-2</v>
      </c>
      <c r="P100" s="15">
        <v>1.206</v>
      </c>
      <c r="Q100" s="15">
        <v>0.68500000000000005</v>
      </c>
      <c r="R100" s="15">
        <v>1.9830000000000001</v>
      </c>
      <c r="S100" s="15">
        <v>10.743</v>
      </c>
      <c r="U100" s="15">
        <v>561465.24199999997</v>
      </c>
      <c r="V100" s="15">
        <v>1640</v>
      </c>
    </row>
    <row r="101" spans="2:22" x14ac:dyDescent="0.25">
      <c r="B101" s="15" t="s">
        <v>136</v>
      </c>
      <c r="C101" s="15" t="s">
        <v>207</v>
      </c>
      <c r="D101" s="15" t="s">
        <v>227</v>
      </c>
      <c r="E101" s="15">
        <v>2022</v>
      </c>
      <c r="F101" s="15" t="s">
        <v>162</v>
      </c>
      <c r="G101" s="15" t="s">
        <v>133</v>
      </c>
      <c r="H101" s="15" t="s">
        <v>136</v>
      </c>
      <c r="I101" s="15" t="s">
        <v>139</v>
      </c>
      <c r="J101" s="15" t="s">
        <v>141</v>
      </c>
      <c r="K101" s="15" t="s">
        <v>275</v>
      </c>
      <c r="L101" s="15" t="s">
        <v>279</v>
      </c>
      <c r="M101" s="15">
        <v>1.6779999999999999</v>
      </c>
      <c r="N101" s="15">
        <v>1.256</v>
      </c>
      <c r="O101" s="15">
        <v>5.6000000000000001E-2</v>
      </c>
      <c r="P101" s="15">
        <v>1.353</v>
      </c>
      <c r="Q101" s="15">
        <v>0.82099999999999995</v>
      </c>
      <c r="R101" s="15">
        <v>2.1419999999999999</v>
      </c>
      <c r="S101" s="15">
        <v>10.769</v>
      </c>
      <c r="U101" s="15">
        <v>564521.15700000001</v>
      </c>
      <c r="V101" s="15">
        <v>500</v>
      </c>
    </row>
    <row r="102" spans="2:22" x14ac:dyDescent="0.25">
      <c r="B102" s="15" t="s">
        <v>136</v>
      </c>
      <c r="C102" s="15" t="s">
        <v>207</v>
      </c>
      <c r="D102" s="15" t="s">
        <v>227</v>
      </c>
      <c r="E102" s="15">
        <v>2022</v>
      </c>
      <c r="F102" s="15" t="s">
        <v>162</v>
      </c>
      <c r="G102" s="15" t="s">
        <v>133</v>
      </c>
      <c r="H102" s="15" t="s">
        <v>136</v>
      </c>
      <c r="I102" s="15" t="s">
        <v>139</v>
      </c>
      <c r="J102" s="15" t="s">
        <v>141</v>
      </c>
      <c r="K102" s="15" t="s">
        <v>275</v>
      </c>
      <c r="L102" s="15" t="s">
        <v>280</v>
      </c>
      <c r="M102" s="15">
        <v>1.8959999999999999</v>
      </c>
      <c r="N102" s="15">
        <v>1.4410000000000001</v>
      </c>
      <c r="O102" s="15">
        <v>0.152</v>
      </c>
      <c r="P102" s="15">
        <v>1.48</v>
      </c>
      <c r="Q102" s="15">
        <v>0.71099999999999997</v>
      </c>
      <c r="R102" s="15">
        <v>2.6459999999999999</v>
      </c>
      <c r="S102" s="15">
        <v>10.776999999999999</v>
      </c>
      <c r="U102" s="15">
        <v>560410.63100000005</v>
      </c>
      <c r="V102" s="15">
        <v>90</v>
      </c>
    </row>
    <row r="103" spans="2:22" x14ac:dyDescent="0.25">
      <c r="B103" s="15" t="s">
        <v>136</v>
      </c>
      <c r="C103" s="15" t="s">
        <v>207</v>
      </c>
      <c r="D103" s="15" t="s">
        <v>228</v>
      </c>
      <c r="E103" s="15">
        <v>2022</v>
      </c>
      <c r="F103" s="15" t="s">
        <v>162</v>
      </c>
      <c r="G103" s="15" t="s">
        <v>133</v>
      </c>
      <c r="H103" s="15" t="s">
        <v>136</v>
      </c>
      <c r="I103" s="15" t="s">
        <v>139</v>
      </c>
      <c r="J103" s="15" t="s">
        <v>141</v>
      </c>
      <c r="K103" s="15" t="s">
        <v>275</v>
      </c>
      <c r="L103" s="15" t="s">
        <v>276</v>
      </c>
      <c r="M103" s="15">
        <v>0.95399999999999996</v>
      </c>
      <c r="N103" s="15">
        <v>1.012</v>
      </c>
      <c r="O103" s="15">
        <v>8.8999999999999996E-2</v>
      </c>
      <c r="P103" s="15">
        <v>0.64100000000000001</v>
      </c>
      <c r="Q103" s="15">
        <v>0.316</v>
      </c>
      <c r="R103" s="15">
        <v>1.115</v>
      </c>
      <c r="S103" s="15">
        <v>11.731999999999999</v>
      </c>
      <c r="U103" s="15">
        <v>885664.598</v>
      </c>
      <c r="V103" s="15">
        <v>130</v>
      </c>
    </row>
    <row r="104" spans="2:22" x14ac:dyDescent="0.25">
      <c r="B104" s="15" t="s">
        <v>136</v>
      </c>
      <c r="C104" s="15" t="s">
        <v>207</v>
      </c>
      <c r="D104" s="15" t="s">
        <v>228</v>
      </c>
      <c r="E104" s="15">
        <v>2022</v>
      </c>
      <c r="F104" s="15" t="s">
        <v>162</v>
      </c>
      <c r="G104" s="15" t="s">
        <v>133</v>
      </c>
      <c r="H104" s="15" t="s">
        <v>136</v>
      </c>
      <c r="I104" s="15" t="s">
        <v>139</v>
      </c>
      <c r="J104" s="15" t="s">
        <v>141</v>
      </c>
      <c r="K104" s="15" t="s">
        <v>275</v>
      </c>
      <c r="L104" s="15" t="s">
        <v>277</v>
      </c>
      <c r="M104" s="15">
        <v>1.034</v>
      </c>
      <c r="N104" s="15">
        <v>0.877</v>
      </c>
      <c r="O104" s="15">
        <v>2.5000000000000001E-2</v>
      </c>
      <c r="P104" s="15">
        <v>0.82299999999999995</v>
      </c>
      <c r="Q104" s="15">
        <v>0.41599999999999998</v>
      </c>
      <c r="R104" s="15">
        <v>1.4079999999999999</v>
      </c>
      <c r="S104" s="15">
        <v>11.648</v>
      </c>
      <c r="U104" s="15">
        <v>869722.61</v>
      </c>
      <c r="V104" s="15">
        <v>1230</v>
      </c>
    </row>
    <row r="105" spans="2:22" x14ac:dyDescent="0.25">
      <c r="B105" s="15" t="s">
        <v>136</v>
      </c>
      <c r="C105" s="15" t="s">
        <v>207</v>
      </c>
      <c r="D105" s="15" t="s">
        <v>228</v>
      </c>
      <c r="E105" s="15">
        <v>2022</v>
      </c>
      <c r="F105" s="15" t="s">
        <v>162</v>
      </c>
      <c r="G105" s="15" t="s">
        <v>133</v>
      </c>
      <c r="H105" s="15" t="s">
        <v>136</v>
      </c>
      <c r="I105" s="15" t="s">
        <v>139</v>
      </c>
      <c r="J105" s="15" t="s">
        <v>141</v>
      </c>
      <c r="K105" s="15" t="s">
        <v>275</v>
      </c>
      <c r="L105" s="15" t="s">
        <v>278</v>
      </c>
      <c r="M105" s="15">
        <v>1.3080000000000001</v>
      </c>
      <c r="N105" s="15">
        <v>1.02</v>
      </c>
      <c r="O105" s="15">
        <v>2.5000000000000001E-2</v>
      </c>
      <c r="P105" s="15">
        <v>1.0780000000000001</v>
      </c>
      <c r="Q105" s="15">
        <v>0.61599999999999999</v>
      </c>
      <c r="R105" s="15">
        <v>1.7490000000000001</v>
      </c>
      <c r="S105" s="15">
        <v>11.723000000000001</v>
      </c>
      <c r="U105" s="15">
        <v>879371.49699999997</v>
      </c>
      <c r="V105" s="15">
        <v>1640</v>
      </c>
    </row>
    <row r="106" spans="2:22" x14ac:dyDescent="0.25">
      <c r="B106" s="15" t="s">
        <v>136</v>
      </c>
      <c r="C106" s="15" t="s">
        <v>207</v>
      </c>
      <c r="D106" s="15" t="s">
        <v>228</v>
      </c>
      <c r="E106" s="15">
        <v>2022</v>
      </c>
      <c r="F106" s="15" t="s">
        <v>162</v>
      </c>
      <c r="G106" s="15" t="s">
        <v>133</v>
      </c>
      <c r="H106" s="15" t="s">
        <v>136</v>
      </c>
      <c r="I106" s="15" t="s">
        <v>139</v>
      </c>
      <c r="J106" s="15" t="s">
        <v>141</v>
      </c>
      <c r="K106" s="15" t="s">
        <v>275</v>
      </c>
      <c r="L106" s="15" t="s">
        <v>279</v>
      </c>
      <c r="M106" s="15">
        <v>1.51</v>
      </c>
      <c r="N106" s="15">
        <v>1.1060000000000001</v>
      </c>
      <c r="O106" s="15">
        <v>0.05</v>
      </c>
      <c r="P106" s="15">
        <v>1.2170000000000001</v>
      </c>
      <c r="Q106" s="15">
        <v>0.748</v>
      </c>
      <c r="R106" s="15">
        <v>1.9790000000000001</v>
      </c>
      <c r="S106" s="15">
        <v>11.773999999999999</v>
      </c>
      <c r="U106" s="15">
        <v>884495.97499999998</v>
      </c>
      <c r="V106" s="15">
        <v>490</v>
      </c>
    </row>
    <row r="107" spans="2:22" x14ac:dyDescent="0.25">
      <c r="B107" s="15" t="s">
        <v>136</v>
      </c>
      <c r="C107" s="15" t="s">
        <v>207</v>
      </c>
      <c r="D107" s="15" t="s">
        <v>228</v>
      </c>
      <c r="E107" s="15">
        <v>2022</v>
      </c>
      <c r="F107" s="15" t="s">
        <v>162</v>
      </c>
      <c r="G107" s="15" t="s">
        <v>133</v>
      </c>
      <c r="H107" s="15" t="s">
        <v>136</v>
      </c>
      <c r="I107" s="15" t="s">
        <v>139</v>
      </c>
      <c r="J107" s="15" t="s">
        <v>141</v>
      </c>
      <c r="K107" s="15" t="s">
        <v>275</v>
      </c>
      <c r="L107" s="15" t="s">
        <v>280</v>
      </c>
      <c r="M107" s="15">
        <v>1.62</v>
      </c>
      <c r="N107" s="15">
        <v>1.2010000000000001</v>
      </c>
      <c r="O107" s="15">
        <v>0.127</v>
      </c>
      <c r="P107" s="15">
        <v>1.282</v>
      </c>
      <c r="Q107" s="15">
        <v>0.77500000000000002</v>
      </c>
      <c r="R107" s="15">
        <v>2.5249999999999999</v>
      </c>
      <c r="S107" s="15">
        <v>11.76</v>
      </c>
      <c r="U107" s="15">
        <v>879584.70499999996</v>
      </c>
      <c r="V107" s="15">
        <v>90</v>
      </c>
    </row>
    <row r="108" spans="2:22" x14ac:dyDescent="0.25">
      <c r="B108" s="15" t="s">
        <v>136</v>
      </c>
      <c r="C108" s="15" t="s">
        <v>207</v>
      </c>
      <c r="D108" s="15" t="s">
        <v>229</v>
      </c>
      <c r="E108" s="15">
        <v>2022</v>
      </c>
      <c r="F108" s="15" t="s">
        <v>162</v>
      </c>
      <c r="G108" s="15" t="s">
        <v>133</v>
      </c>
      <c r="H108" s="15" t="s">
        <v>136</v>
      </c>
      <c r="I108" s="15" t="s">
        <v>139</v>
      </c>
      <c r="J108" s="15" t="s">
        <v>141</v>
      </c>
      <c r="K108" s="15" t="s">
        <v>275</v>
      </c>
      <c r="L108" s="15" t="s">
        <v>276</v>
      </c>
      <c r="M108" s="15">
        <v>0.84799999999999998</v>
      </c>
      <c r="N108" s="15">
        <v>0.85399999999999998</v>
      </c>
      <c r="O108" s="15">
        <v>7.4999999999999997E-2</v>
      </c>
      <c r="P108" s="15">
        <v>0.57599999999999996</v>
      </c>
      <c r="Q108" s="15">
        <v>0.29599999999999999</v>
      </c>
      <c r="R108" s="15">
        <v>1.0840000000000001</v>
      </c>
      <c r="S108" s="15">
        <v>11.731999999999999</v>
      </c>
      <c r="U108" s="15">
        <v>885655.91700000002</v>
      </c>
      <c r="V108" s="15">
        <v>130</v>
      </c>
    </row>
    <row r="109" spans="2:22" x14ac:dyDescent="0.25">
      <c r="B109" s="15" t="s">
        <v>136</v>
      </c>
      <c r="C109" s="15" t="s">
        <v>207</v>
      </c>
      <c r="D109" s="15" t="s">
        <v>229</v>
      </c>
      <c r="E109" s="15">
        <v>2022</v>
      </c>
      <c r="F109" s="15" t="s">
        <v>162</v>
      </c>
      <c r="G109" s="15" t="s">
        <v>133</v>
      </c>
      <c r="H109" s="15" t="s">
        <v>136</v>
      </c>
      <c r="I109" s="15" t="s">
        <v>139</v>
      </c>
      <c r="J109" s="15" t="s">
        <v>141</v>
      </c>
      <c r="K109" s="15" t="s">
        <v>275</v>
      </c>
      <c r="L109" s="15" t="s">
        <v>277</v>
      </c>
      <c r="M109" s="15">
        <v>0.92400000000000004</v>
      </c>
      <c r="N109" s="15">
        <v>0.78200000000000003</v>
      </c>
      <c r="O109" s="15">
        <v>2.1999999999999999E-2</v>
      </c>
      <c r="P109" s="15">
        <v>0.745</v>
      </c>
      <c r="Q109" s="15">
        <v>0.379</v>
      </c>
      <c r="R109" s="15">
        <v>1.244</v>
      </c>
      <c r="S109" s="15">
        <v>11.648</v>
      </c>
      <c r="U109" s="15">
        <v>869704.353</v>
      </c>
      <c r="V109" s="15">
        <v>1230</v>
      </c>
    </row>
    <row r="110" spans="2:22" x14ac:dyDescent="0.25">
      <c r="B110" s="15" t="s">
        <v>136</v>
      </c>
      <c r="C110" s="15" t="s">
        <v>207</v>
      </c>
      <c r="D110" s="15" t="s">
        <v>229</v>
      </c>
      <c r="E110" s="15">
        <v>2022</v>
      </c>
      <c r="F110" s="15" t="s">
        <v>162</v>
      </c>
      <c r="G110" s="15" t="s">
        <v>133</v>
      </c>
      <c r="H110" s="15" t="s">
        <v>136</v>
      </c>
      <c r="I110" s="15" t="s">
        <v>139</v>
      </c>
      <c r="J110" s="15" t="s">
        <v>141</v>
      </c>
      <c r="K110" s="15" t="s">
        <v>275</v>
      </c>
      <c r="L110" s="15" t="s">
        <v>278</v>
      </c>
      <c r="M110" s="15">
        <v>1.173</v>
      </c>
      <c r="N110" s="15">
        <v>0.94</v>
      </c>
      <c r="O110" s="15">
        <v>2.3E-2</v>
      </c>
      <c r="P110" s="15">
        <v>0.96299999999999997</v>
      </c>
      <c r="Q110" s="15">
        <v>0.53900000000000003</v>
      </c>
      <c r="R110" s="15">
        <v>1.5629999999999999</v>
      </c>
      <c r="S110" s="15">
        <v>11.724</v>
      </c>
      <c r="U110" s="15">
        <v>879405.40099999995</v>
      </c>
      <c r="V110" s="15">
        <v>1640</v>
      </c>
    </row>
    <row r="111" spans="2:22" x14ac:dyDescent="0.25">
      <c r="B111" s="15" t="s">
        <v>136</v>
      </c>
      <c r="C111" s="15" t="s">
        <v>207</v>
      </c>
      <c r="D111" s="15" t="s">
        <v>229</v>
      </c>
      <c r="E111" s="15">
        <v>2022</v>
      </c>
      <c r="F111" s="15" t="s">
        <v>162</v>
      </c>
      <c r="G111" s="15" t="s">
        <v>133</v>
      </c>
      <c r="H111" s="15" t="s">
        <v>136</v>
      </c>
      <c r="I111" s="15" t="s">
        <v>139</v>
      </c>
      <c r="J111" s="15" t="s">
        <v>141</v>
      </c>
      <c r="K111" s="15" t="s">
        <v>275</v>
      </c>
      <c r="L111" s="15" t="s">
        <v>279</v>
      </c>
      <c r="M111" s="15">
        <v>1.3660000000000001</v>
      </c>
      <c r="N111" s="15">
        <v>1.0309999999999999</v>
      </c>
      <c r="O111" s="15">
        <v>4.7E-2</v>
      </c>
      <c r="P111" s="15">
        <v>1.143</v>
      </c>
      <c r="Q111" s="15">
        <v>0.65400000000000003</v>
      </c>
      <c r="R111" s="15">
        <v>1.8220000000000001</v>
      </c>
      <c r="S111" s="15">
        <v>11.773999999999999</v>
      </c>
      <c r="U111" s="15">
        <v>884487.978</v>
      </c>
      <c r="V111" s="15">
        <v>490</v>
      </c>
    </row>
    <row r="112" spans="2:22" x14ac:dyDescent="0.25">
      <c r="B112" s="15" t="s">
        <v>136</v>
      </c>
      <c r="C112" s="15" t="s">
        <v>207</v>
      </c>
      <c r="D112" s="15" t="s">
        <v>229</v>
      </c>
      <c r="E112" s="15">
        <v>2022</v>
      </c>
      <c r="F112" s="15" t="s">
        <v>162</v>
      </c>
      <c r="G112" s="15" t="s">
        <v>133</v>
      </c>
      <c r="H112" s="15" t="s">
        <v>136</v>
      </c>
      <c r="I112" s="15" t="s">
        <v>139</v>
      </c>
      <c r="J112" s="15" t="s">
        <v>141</v>
      </c>
      <c r="K112" s="15" t="s">
        <v>275</v>
      </c>
      <c r="L112" s="15" t="s">
        <v>280</v>
      </c>
      <c r="M112" s="15">
        <v>1.393</v>
      </c>
      <c r="N112" s="15">
        <v>1.0529999999999999</v>
      </c>
      <c r="O112" s="15">
        <v>0.111</v>
      </c>
      <c r="P112" s="15">
        <v>1.079</v>
      </c>
      <c r="Q112" s="15">
        <v>0.52200000000000002</v>
      </c>
      <c r="R112" s="15">
        <v>2.0790000000000002</v>
      </c>
      <c r="S112" s="15">
        <v>11.760999999999999</v>
      </c>
      <c r="U112" s="15">
        <v>879672.022</v>
      </c>
      <c r="V112" s="15">
        <v>90</v>
      </c>
    </row>
    <row r="113" spans="2:22" x14ac:dyDescent="0.25">
      <c r="B113" s="15" t="s">
        <v>136</v>
      </c>
      <c r="C113" s="15" t="s">
        <v>207</v>
      </c>
      <c r="D113" s="15" t="s">
        <v>230</v>
      </c>
      <c r="E113" s="15">
        <v>2022</v>
      </c>
      <c r="F113" s="15" t="s">
        <v>162</v>
      </c>
      <c r="G113" s="15" t="s">
        <v>133</v>
      </c>
      <c r="H113" s="15" t="s">
        <v>136</v>
      </c>
      <c r="I113" s="15" t="s">
        <v>139</v>
      </c>
      <c r="J113" s="15" t="s">
        <v>141</v>
      </c>
      <c r="K113" s="15" t="s">
        <v>275</v>
      </c>
      <c r="L113" s="15" t="s">
        <v>276</v>
      </c>
      <c r="M113" s="15">
        <v>0.82799999999999996</v>
      </c>
      <c r="N113" s="15">
        <v>1.0109999999999999</v>
      </c>
      <c r="O113" s="15">
        <v>8.8999999999999996E-2</v>
      </c>
      <c r="P113" s="15">
        <v>0.56200000000000006</v>
      </c>
      <c r="Q113" s="15">
        <v>0.27700000000000002</v>
      </c>
      <c r="R113" s="15">
        <v>1.0309999999999999</v>
      </c>
      <c r="S113" s="15">
        <v>12.614000000000001</v>
      </c>
      <c r="U113" s="15">
        <v>1148710.8419999999</v>
      </c>
      <c r="V113" s="15">
        <v>130</v>
      </c>
    </row>
    <row r="114" spans="2:22" x14ac:dyDescent="0.25">
      <c r="B114" s="15" t="s">
        <v>136</v>
      </c>
      <c r="C114" s="15" t="s">
        <v>207</v>
      </c>
      <c r="D114" s="15" t="s">
        <v>230</v>
      </c>
      <c r="E114" s="15">
        <v>2022</v>
      </c>
      <c r="F114" s="15" t="s">
        <v>162</v>
      </c>
      <c r="G114" s="15" t="s">
        <v>133</v>
      </c>
      <c r="H114" s="15" t="s">
        <v>136</v>
      </c>
      <c r="I114" s="15" t="s">
        <v>139</v>
      </c>
      <c r="J114" s="15" t="s">
        <v>141</v>
      </c>
      <c r="K114" s="15" t="s">
        <v>275</v>
      </c>
      <c r="L114" s="15" t="s">
        <v>277</v>
      </c>
      <c r="M114" s="15">
        <v>0.86499999999999999</v>
      </c>
      <c r="N114" s="15">
        <v>0.74</v>
      </c>
      <c r="O114" s="15">
        <v>2.1000000000000001E-2</v>
      </c>
      <c r="P114" s="15">
        <v>0.69599999999999995</v>
      </c>
      <c r="Q114" s="15">
        <v>0.35399999999999998</v>
      </c>
      <c r="R114" s="15">
        <v>1.165</v>
      </c>
      <c r="S114" s="15">
        <v>12.53</v>
      </c>
      <c r="U114" s="15">
        <v>1130714.662</v>
      </c>
      <c r="V114" s="15">
        <v>1230</v>
      </c>
    </row>
    <row r="115" spans="2:22" x14ac:dyDescent="0.25">
      <c r="B115" s="15" t="s">
        <v>136</v>
      </c>
      <c r="C115" s="15" t="s">
        <v>207</v>
      </c>
      <c r="D115" s="15" t="s">
        <v>230</v>
      </c>
      <c r="E115" s="15">
        <v>2022</v>
      </c>
      <c r="F115" s="15" t="s">
        <v>162</v>
      </c>
      <c r="G115" s="15" t="s">
        <v>133</v>
      </c>
      <c r="H115" s="15" t="s">
        <v>136</v>
      </c>
      <c r="I115" s="15" t="s">
        <v>139</v>
      </c>
      <c r="J115" s="15" t="s">
        <v>141</v>
      </c>
      <c r="K115" s="15" t="s">
        <v>275</v>
      </c>
      <c r="L115" s="15" t="s">
        <v>278</v>
      </c>
      <c r="M115" s="15">
        <v>1.0880000000000001</v>
      </c>
      <c r="N115" s="15">
        <v>0.877</v>
      </c>
      <c r="O115" s="15">
        <v>2.1999999999999999E-2</v>
      </c>
      <c r="P115" s="15">
        <v>0.874</v>
      </c>
      <c r="Q115" s="15">
        <v>0.48199999999999998</v>
      </c>
      <c r="R115" s="15">
        <v>1.44</v>
      </c>
      <c r="S115" s="15">
        <v>12.605</v>
      </c>
      <c r="U115" s="15">
        <v>1141842.8130000001</v>
      </c>
      <c r="V115" s="15">
        <v>1640</v>
      </c>
    </row>
    <row r="116" spans="2:22" x14ac:dyDescent="0.25">
      <c r="B116" s="15" t="s">
        <v>136</v>
      </c>
      <c r="C116" s="15" t="s">
        <v>207</v>
      </c>
      <c r="D116" s="15" t="s">
        <v>230</v>
      </c>
      <c r="E116" s="15">
        <v>2022</v>
      </c>
      <c r="F116" s="15" t="s">
        <v>162</v>
      </c>
      <c r="G116" s="15" t="s">
        <v>133</v>
      </c>
      <c r="H116" s="15" t="s">
        <v>136</v>
      </c>
      <c r="I116" s="15" t="s">
        <v>139</v>
      </c>
      <c r="J116" s="15" t="s">
        <v>141</v>
      </c>
      <c r="K116" s="15" t="s">
        <v>275</v>
      </c>
      <c r="L116" s="15" t="s">
        <v>279</v>
      </c>
      <c r="M116" s="15">
        <v>1.294</v>
      </c>
      <c r="N116" s="15">
        <v>0.99099999999999999</v>
      </c>
      <c r="O116" s="15">
        <v>4.4999999999999998E-2</v>
      </c>
      <c r="P116" s="15">
        <v>1.044</v>
      </c>
      <c r="Q116" s="15">
        <v>0.57799999999999996</v>
      </c>
      <c r="R116" s="15">
        <v>1.704</v>
      </c>
      <c r="S116" s="15">
        <v>12.677</v>
      </c>
      <c r="U116" s="15">
        <v>1146123.9140000001</v>
      </c>
      <c r="V116" s="15">
        <v>490</v>
      </c>
    </row>
    <row r="117" spans="2:22" x14ac:dyDescent="0.25">
      <c r="B117" s="15" t="s">
        <v>136</v>
      </c>
      <c r="C117" s="15" t="s">
        <v>207</v>
      </c>
      <c r="D117" s="15" t="s">
        <v>230</v>
      </c>
      <c r="E117" s="15">
        <v>2022</v>
      </c>
      <c r="F117" s="15" t="s">
        <v>162</v>
      </c>
      <c r="G117" s="15" t="s">
        <v>133</v>
      </c>
      <c r="H117" s="15" t="s">
        <v>136</v>
      </c>
      <c r="I117" s="15" t="s">
        <v>139</v>
      </c>
      <c r="J117" s="15" t="s">
        <v>141</v>
      </c>
      <c r="K117" s="15" t="s">
        <v>275</v>
      </c>
      <c r="L117" s="15" t="s">
        <v>280</v>
      </c>
      <c r="M117" s="15">
        <v>1.3180000000000001</v>
      </c>
      <c r="N117" s="15">
        <v>1.0089999999999999</v>
      </c>
      <c r="O117" s="15">
        <v>0.106</v>
      </c>
      <c r="P117" s="15">
        <v>0.96799999999999997</v>
      </c>
      <c r="Q117" s="15">
        <v>0.505</v>
      </c>
      <c r="R117" s="15">
        <v>1.98</v>
      </c>
      <c r="S117" s="15">
        <v>12.641</v>
      </c>
      <c r="U117" s="15">
        <v>1142576.7150000001</v>
      </c>
      <c r="V117" s="15">
        <v>90</v>
      </c>
    </row>
    <row r="118" spans="2:22" x14ac:dyDescent="0.25">
      <c r="B118" s="15" t="s">
        <v>136</v>
      </c>
      <c r="C118" s="15" t="s">
        <v>207</v>
      </c>
      <c r="D118" s="15" t="s">
        <v>231</v>
      </c>
      <c r="E118" s="15">
        <v>2022</v>
      </c>
      <c r="F118" s="15" t="s">
        <v>162</v>
      </c>
      <c r="G118" s="15" t="s">
        <v>133</v>
      </c>
      <c r="H118" s="15" t="s">
        <v>136</v>
      </c>
      <c r="I118" s="15" t="s">
        <v>139</v>
      </c>
      <c r="J118" s="15" t="s">
        <v>141</v>
      </c>
      <c r="K118" s="15" t="s">
        <v>275</v>
      </c>
      <c r="L118" s="15" t="s">
        <v>276</v>
      </c>
      <c r="M118" s="15">
        <v>0.8</v>
      </c>
      <c r="N118" s="15">
        <v>0.76700000000000002</v>
      </c>
      <c r="O118" s="15">
        <v>6.7000000000000004E-2</v>
      </c>
      <c r="P118" s="15">
        <v>0.52900000000000003</v>
      </c>
      <c r="Q118" s="15">
        <v>0.23100000000000001</v>
      </c>
      <c r="R118" s="15">
        <v>1.0649999999999999</v>
      </c>
      <c r="S118" s="15">
        <v>12.614000000000001</v>
      </c>
      <c r="U118" s="15">
        <v>1148693.159</v>
      </c>
      <c r="V118" s="15">
        <v>130</v>
      </c>
    </row>
    <row r="119" spans="2:22" x14ac:dyDescent="0.25">
      <c r="B119" s="15" t="s">
        <v>136</v>
      </c>
      <c r="C119" s="15" t="s">
        <v>207</v>
      </c>
      <c r="D119" s="15" t="s">
        <v>231</v>
      </c>
      <c r="E119" s="15">
        <v>2022</v>
      </c>
      <c r="F119" s="15" t="s">
        <v>162</v>
      </c>
      <c r="G119" s="15" t="s">
        <v>133</v>
      </c>
      <c r="H119" s="15" t="s">
        <v>136</v>
      </c>
      <c r="I119" s="15" t="s">
        <v>139</v>
      </c>
      <c r="J119" s="15" t="s">
        <v>141</v>
      </c>
      <c r="K119" s="15" t="s">
        <v>275</v>
      </c>
      <c r="L119" s="15" t="s">
        <v>277</v>
      </c>
      <c r="M119" s="15">
        <v>0.84099999999999997</v>
      </c>
      <c r="N119" s="15">
        <v>0.76400000000000001</v>
      </c>
      <c r="O119" s="15">
        <v>2.1999999999999999E-2</v>
      </c>
      <c r="P119" s="15">
        <v>0.67300000000000004</v>
      </c>
      <c r="Q119" s="15">
        <v>0.34399999999999997</v>
      </c>
      <c r="R119" s="15">
        <v>1.095</v>
      </c>
      <c r="S119" s="15">
        <v>12.53</v>
      </c>
      <c r="U119" s="15">
        <v>1130686.19</v>
      </c>
      <c r="V119" s="15">
        <v>1230</v>
      </c>
    </row>
    <row r="120" spans="2:22" x14ac:dyDescent="0.25">
      <c r="B120" s="15" t="s">
        <v>136</v>
      </c>
      <c r="C120" s="15" t="s">
        <v>207</v>
      </c>
      <c r="D120" s="15" t="s">
        <v>231</v>
      </c>
      <c r="E120" s="15">
        <v>2022</v>
      </c>
      <c r="F120" s="15" t="s">
        <v>162</v>
      </c>
      <c r="G120" s="15" t="s">
        <v>133</v>
      </c>
      <c r="H120" s="15" t="s">
        <v>136</v>
      </c>
      <c r="I120" s="15" t="s">
        <v>139</v>
      </c>
      <c r="J120" s="15" t="s">
        <v>141</v>
      </c>
      <c r="K120" s="15" t="s">
        <v>275</v>
      </c>
      <c r="L120" s="15" t="s">
        <v>278</v>
      </c>
      <c r="M120" s="15">
        <v>1.0509999999999999</v>
      </c>
      <c r="N120" s="15">
        <v>0.88700000000000001</v>
      </c>
      <c r="O120" s="15">
        <v>2.1999999999999999E-2</v>
      </c>
      <c r="P120" s="15">
        <v>0.84299999999999997</v>
      </c>
      <c r="Q120" s="15">
        <v>0.44400000000000001</v>
      </c>
      <c r="R120" s="15">
        <v>1.381</v>
      </c>
      <c r="S120" s="15">
        <v>12.605</v>
      </c>
      <c r="U120" s="15">
        <v>1141830.264</v>
      </c>
      <c r="V120" s="15">
        <v>1640</v>
      </c>
    </row>
    <row r="121" spans="2:22" x14ac:dyDescent="0.25">
      <c r="B121" s="15" t="s">
        <v>136</v>
      </c>
      <c r="C121" s="15" t="s">
        <v>207</v>
      </c>
      <c r="D121" s="15" t="s">
        <v>231</v>
      </c>
      <c r="E121" s="15">
        <v>2022</v>
      </c>
      <c r="F121" s="15" t="s">
        <v>162</v>
      </c>
      <c r="G121" s="15" t="s">
        <v>133</v>
      </c>
      <c r="H121" s="15" t="s">
        <v>136</v>
      </c>
      <c r="I121" s="15" t="s">
        <v>139</v>
      </c>
      <c r="J121" s="15" t="s">
        <v>141</v>
      </c>
      <c r="K121" s="15" t="s">
        <v>275</v>
      </c>
      <c r="L121" s="15" t="s">
        <v>279</v>
      </c>
      <c r="M121" s="15">
        <v>1.248</v>
      </c>
      <c r="N121" s="15">
        <v>0.97</v>
      </c>
      <c r="O121" s="15">
        <v>4.3999999999999997E-2</v>
      </c>
      <c r="P121" s="15">
        <v>1.0580000000000001</v>
      </c>
      <c r="Q121" s="15">
        <v>0.60499999999999998</v>
      </c>
      <c r="R121" s="15">
        <v>1.613</v>
      </c>
      <c r="S121" s="15">
        <v>12.677</v>
      </c>
      <c r="U121" s="15">
        <v>1146165.1429999999</v>
      </c>
      <c r="V121" s="15">
        <v>490</v>
      </c>
    </row>
    <row r="122" spans="2:22" x14ac:dyDescent="0.25">
      <c r="B122" s="15" t="s">
        <v>136</v>
      </c>
      <c r="C122" s="15" t="s">
        <v>207</v>
      </c>
      <c r="D122" s="15" t="s">
        <v>231</v>
      </c>
      <c r="E122" s="15">
        <v>2022</v>
      </c>
      <c r="F122" s="15" t="s">
        <v>162</v>
      </c>
      <c r="G122" s="15" t="s">
        <v>133</v>
      </c>
      <c r="H122" s="15" t="s">
        <v>136</v>
      </c>
      <c r="I122" s="15" t="s">
        <v>139</v>
      </c>
      <c r="J122" s="15" t="s">
        <v>141</v>
      </c>
      <c r="K122" s="15" t="s">
        <v>275</v>
      </c>
      <c r="L122" s="15" t="s">
        <v>280</v>
      </c>
      <c r="M122" s="15">
        <v>1.2729999999999999</v>
      </c>
      <c r="N122" s="15">
        <v>0.94299999999999995</v>
      </c>
      <c r="O122" s="15">
        <v>9.9000000000000005E-2</v>
      </c>
      <c r="P122" s="15">
        <v>1.0069999999999999</v>
      </c>
      <c r="Q122" s="15">
        <v>0.58399999999999996</v>
      </c>
      <c r="R122" s="15">
        <v>1.891</v>
      </c>
      <c r="S122" s="15">
        <v>12.641</v>
      </c>
      <c r="U122" s="15">
        <v>1142557.814</v>
      </c>
      <c r="V122" s="15">
        <v>90</v>
      </c>
    </row>
    <row r="123" spans="2:22" x14ac:dyDescent="0.25">
      <c r="B123" s="15" t="s">
        <v>136</v>
      </c>
      <c r="C123" s="15" t="s">
        <v>207</v>
      </c>
      <c r="D123" s="15" t="s">
        <v>232</v>
      </c>
      <c r="E123" s="15">
        <v>2022</v>
      </c>
      <c r="F123" s="15" t="s">
        <v>162</v>
      </c>
      <c r="G123" s="15" t="s">
        <v>133</v>
      </c>
      <c r="H123" s="15" t="s">
        <v>136</v>
      </c>
      <c r="I123" s="15" t="s">
        <v>139</v>
      </c>
      <c r="J123" s="15" t="s">
        <v>141</v>
      </c>
      <c r="K123" s="15" t="s">
        <v>275</v>
      </c>
      <c r="L123" s="15" t="s">
        <v>276</v>
      </c>
      <c r="M123" s="15">
        <v>0.871</v>
      </c>
      <c r="N123" s="15">
        <v>0.875</v>
      </c>
      <c r="O123" s="15">
        <v>7.6999999999999999E-2</v>
      </c>
      <c r="P123" s="15">
        <v>0.57699999999999996</v>
      </c>
      <c r="Q123" s="15">
        <v>0.31</v>
      </c>
      <c r="R123" s="15">
        <v>1.0129999999999999</v>
      </c>
      <c r="S123" s="15">
        <v>13.263</v>
      </c>
      <c r="U123" s="15">
        <v>1323687.2690000001</v>
      </c>
      <c r="V123" s="15">
        <v>130</v>
      </c>
    </row>
    <row r="124" spans="2:22" x14ac:dyDescent="0.25">
      <c r="B124" s="15" t="s">
        <v>136</v>
      </c>
      <c r="C124" s="15" t="s">
        <v>207</v>
      </c>
      <c r="D124" s="15" t="s">
        <v>232</v>
      </c>
      <c r="E124" s="15">
        <v>2022</v>
      </c>
      <c r="F124" s="15" t="s">
        <v>162</v>
      </c>
      <c r="G124" s="15" t="s">
        <v>133</v>
      </c>
      <c r="H124" s="15" t="s">
        <v>136</v>
      </c>
      <c r="I124" s="15" t="s">
        <v>139</v>
      </c>
      <c r="J124" s="15" t="s">
        <v>141</v>
      </c>
      <c r="K124" s="15" t="s">
        <v>275</v>
      </c>
      <c r="L124" s="15" t="s">
        <v>277</v>
      </c>
      <c r="M124" s="15">
        <v>0.84499999999999997</v>
      </c>
      <c r="N124" s="15">
        <v>0.76300000000000001</v>
      </c>
      <c r="O124" s="15">
        <v>2.1999999999999999E-2</v>
      </c>
      <c r="P124" s="15">
        <v>0.65400000000000003</v>
      </c>
      <c r="Q124" s="15">
        <v>0.34200000000000003</v>
      </c>
      <c r="R124" s="15">
        <v>1.0940000000000001</v>
      </c>
      <c r="S124" s="15">
        <v>13.183</v>
      </c>
      <c r="U124" s="15">
        <v>1303989.24</v>
      </c>
      <c r="V124" s="15">
        <v>1230</v>
      </c>
    </row>
    <row r="125" spans="2:22" x14ac:dyDescent="0.25">
      <c r="B125" s="15" t="s">
        <v>136</v>
      </c>
      <c r="C125" s="15" t="s">
        <v>207</v>
      </c>
      <c r="D125" s="15" t="s">
        <v>232</v>
      </c>
      <c r="E125" s="15">
        <v>2022</v>
      </c>
      <c r="F125" s="15" t="s">
        <v>162</v>
      </c>
      <c r="G125" s="15" t="s">
        <v>133</v>
      </c>
      <c r="H125" s="15" t="s">
        <v>136</v>
      </c>
      <c r="I125" s="15" t="s">
        <v>139</v>
      </c>
      <c r="J125" s="15" t="s">
        <v>141</v>
      </c>
      <c r="K125" s="15" t="s">
        <v>275</v>
      </c>
      <c r="L125" s="15" t="s">
        <v>278</v>
      </c>
      <c r="M125" s="15">
        <v>1.054</v>
      </c>
      <c r="N125" s="15">
        <v>0.85899999999999999</v>
      </c>
      <c r="O125" s="15">
        <v>2.1000000000000001E-2</v>
      </c>
      <c r="P125" s="15">
        <v>0.85899999999999999</v>
      </c>
      <c r="Q125" s="15">
        <v>0.48199999999999998</v>
      </c>
      <c r="R125" s="15">
        <v>1.389</v>
      </c>
      <c r="S125" s="15">
        <v>13.257</v>
      </c>
      <c r="U125" s="15">
        <v>1314902.189</v>
      </c>
      <c r="V125" s="15">
        <v>1640</v>
      </c>
    </row>
    <row r="126" spans="2:22" x14ac:dyDescent="0.25">
      <c r="B126" s="15" t="s">
        <v>136</v>
      </c>
      <c r="C126" s="15" t="s">
        <v>207</v>
      </c>
      <c r="D126" s="15" t="s">
        <v>232</v>
      </c>
      <c r="E126" s="15">
        <v>2022</v>
      </c>
      <c r="F126" s="15" t="s">
        <v>162</v>
      </c>
      <c r="G126" s="15" t="s">
        <v>133</v>
      </c>
      <c r="H126" s="15" t="s">
        <v>136</v>
      </c>
      <c r="I126" s="15" t="s">
        <v>139</v>
      </c>
      <c r="J126" s="15" t="s">
        <v>141</v>
      </c>
      <c r="K126" s="15" t="s">
        <v>275</v>
      </c>
      <c r="L126" s="15" t="s">
        <v>279</v>
      </c>
      <c r="M126" s="15">
        <v>1.2589999999999999</v>
      </c>
      <c r="N126" s="15">
        <v>0.97399999999999998</v>
      </c>
      <c r="O126" s="15">
        <v>4.3999999999999997E-2</v>
      </c>
      <c r="P126" s="15">
        <v>1.0309999999999999</v>
      </c>
      <c r="Q126" s="15">
        <v>0.56100000000000005</v>
      </c>
      <c r="R126" s="15">
        <v>1.6559999999999999</v>
      </c>
      <c r="S126" s="15">
        <v>13.345000000000001</v>
      </c>
      <c r="U126" s="15">
        <v>1319854.68</v>
      </c>
      <c r="V126" s="15">
        <v>490</v>
      </c>
    </row>
    <row r="127" spans="2:22" x14ac:dyDescent="0.25">
      <c r="B127" s="15" t="s">
        <v>136</v>
      </c>
      <c r="C127" s="15" t="s">
        <v>207</v>
      </c>
      <c r="D127" s="15" t="s">
        <v>232</v>
      </c>
      <c r="E127" s="15">
        <v>2022</v>
      </c>
      <c r="F127" s="15" t="s">
        <v>162</v>
      </c>
      <c r="G127" s="15" t="s">
        <v>133</v>
      </c>
      <c r="H127" s="15" t="s">
        <v>136</v>
      </c>
      <c r="I127" s="15" t="s">
        <v>139</v>
      </c>
      <c r="J127" s="15" t="s">
        <v>141</v>
      </c>
      <c r="K127" s="15" t="s">
        <v>275</v>
      </c>
      <c r="L127" s="15" t="s">
        <v>280</v>
      </c>
      <c r="M127" s="15">
        <v>1.24</v>
      </c>
      <c r="N127" s="15">
        <v>0.92600000000000005</v>
      </c>
      <c r="O127" s="15">
        <v>9.8000000000000004E-2</v>
      </c>
      <c r="P127" s="15">
        <v>0.86899999999999999</v>
      </c>
      <c r="Q127" s="15">
        <v>0.55200000000000005</v>
      </c>
      <c r="R127" s="15">
        <v>1.7809999999999999</v>
      </c>
      <c r="S127" s="15">
        <v>13.292</v>
      </c>
      <c r="U127" s="15">
        <v>1316566.5160000001</v>
      </c>
      <c r="V127" s="15">
        <v>90</v>
      </c>
    </row>
    <row r="128" spans="2:22" x14ac:dyDescent="0.25">
      <c r="B128" s="15" t="s">
        <v>136</v>
      </c>
      <c r="C128" s="15" t="s">
        <v>207</v>
      </c>
      <c r="D128" s="15" t="s">
        <v>233</v>
      </c>
      <c r="E128" s="15">
        <v>2022</v>
      </c>
      <c r="F128" s="15" t="s">
        <v>162</v>
      </c>
      <c r="G128" s="15" t="s">
        <v>133</v>
      </c>
      <c r="H128" s="15" t="s">
        <v>136</v>
      </c>
      <c r="I128" s="15" t="s">
        <v>139</v>
      </c>
      <c r="J128" s="15" t="s">
        <v>141</v>
      </c>
      <c r="K128" s="15" t="s">
        <v>275</v>
      </c>
      <c r="L128" s="15" t="s">
        <v>276</v>
      </c>
      <c r="M128" s="15">
        <v>0.82799999999999996</v>
      </c>
      <c r="N128" s="15">
        <v>0.81899999999999995</v>
      </c>
      <c r="O128" s="15">
        <v>7.1999999999999995E-2</v>
      </c>
      <c r="P128" s="15">
        <v>0.63400000000000001</v>
      </c>
      <c r="Q128" s="15">
        <v>0.30299999999999999</v>
      </c>
      <c r="R128" s="15">
        <v>0.93799999999999994</v>
      </c>
      <c r="S128" s="15">
        <v>13.263</v>
      </c>
      <c r="U128" s="15">
        <v>1323701.513</v>
      </c>
      <c r="V128" s="15">
        <v>130</v>
      </c>
    </row>
    <row r="129" spans="2:22" x14ac:dyDescent="0.25">
      <c r="B129" s="15" t="s">
        <v>136</v>
      </c>
      <c r="C129" s="15" t="s">
        <v>207</v>
      </c>
      <c r="D129" s="15" t="s">
        <v>233</v>
      </c>
      <c r="E129" s="15">
        <v>2022</v>
      </c>
      <c r="F129" s="15" t="s">
        <v>162</v>
      </c>
      <c r="G129" s="15" t="s">
        <v>133</v>
      </c>
      <c r="H129" s="15" t="s">
        <v>136</v>
      </c>
      <c r="I129" s="15" t="s">
        <v>139</v>
      </c>
      <c r="J129" s="15" t="s">
        <v>141</v>
      </c>
      <c r="K129" s="15" t="s">
        <v>275</v>
      </c>
      <c r="L129" s="15" t="s">
        <v>277</v>
      </c>
      <c r="M129" s="15">
        <v>0.90900000000000003</v>
      </c>
      <c r="N129" s="15">
        <v>0.89500000000000002</v>
      </c>
      <c r="O129" s="15">
        <v>2.5999999999999999E-2</v>
      </c>
      <c r="P129" s="15">
        <v>0.68799999999999994</v>
      </c>
      <c r="Q129" s="15">
        <v>0.37</v>
      </c>
      <c r="R129" s="15">
        <v>1.137</v>
      </c>
      <c r="S129" s="15">
        <v>13.183</v>
      </c>
      <c r="U129" s="15">
        <v>1303839.6129999999</v>
      </c>
      <c r="V129" s="15">
        <v>1230</v>
      </c>
    </row>
    <row r="130" spans="2:22" x14ac:dyDescent="0.25">
      <c r="B130" s="15" t="s">
        <v>136</v>
      </c>
      <c r="C130" s="15" t="s">
        <v>207</v>
      </c>
      <c r="D130" s="15" t="s">
        <v>233</v>
      </c>
      <c r="E130" s="15">
        <v>2022</v>
      </c>
      <c r="F130" s="15" t="s">
        <v>162</v>
      </c>
      <c r="G130" s="15" t="s">
        <v>133</v>
      </c>
      <c r="H130" s="15" t="s">
        <v>136</v>
      </c>
      <c r="I130" s="15" t="s">
        <v>139</v>
      </c>
      <c r="J130" s="15" t="s">
        <v>141</v>
      </c>
      <c r="K130" s="15" t="s">
        <v>275</v>
      </c>
      <c r="L130" s="15" t="s">
        <v>278</v>
      </c>
      <c r="M130" s="15">
        <v>1.127</v>
      </c>
      <c r="N130" s="15">
        <v>0.92600000000000005</v>
      </c>
      <c r="O130" s="15">
        <v>2.3E-2</v>
      </c>
      <c r="P130" s="15">
        <v>0.90800000000000003</v>
      </c>
      <c r="Q130" s="15">
        <v>0.51</v>
      </c>
      <c r="R130" s="15">
        <v>1.508</v>
      </c>
      <c r="S130" s="15">
        <v>13.257</v>
      </c>
      <c r="U130" s="15">
        <v>1314911.57</v>
      </c>
      <c r="V130" s="15">
        <v>1640</v>
      </c>
    </row>
    <row r="131" spans="2:22" x14ac:dyDescent="0.25">
      <c r="B131" s="15" t="s">
        <v>136</v>
      </c>
      <c r="C131" s="15" t="s">
        <v>207</v>
      </c>
      <c r="D131" s="15" t="s">
        <v>233</v>
      </c>
      <c r="E131" s="15">
        <v>2022</v>
      </c>
      <c r="F131" s="15" t="s">
        <v>162</v>
      </c>
      <c r="G131" s="15" t="s">
        <v>133</v>
      </c>
      <c r="H131" s="15" t="s">
        <v>136</v>
      </c>
      <c r="I131" s="15" t="s">
        <v>139</v>
      </c>
      <c r="J131" s="15" t="s">
        <v>141</v>
      </c>
      <c r="K131" s="15" t="s">
        <v>275</v>
      </c>
      <c r="L131" s="15" t="s">
        <v>279</v>
      </c>
      <c r="M131" s="15">
        <v>1.304</v>
      </c>
      <c r="N131" s="15">
        <v>1.052</v>
      </c>
      <c r="O131" s="15">
        <v>4.8000000000000001E-2</v>
      </c>
      <c r="P131" s="15">
        <v>1.0569999999999999</v>
      </c>
      <c r="Q131" s="15">
        <v>0.622</v>
      </c>
      <c r="R131" s="15">
        <v>1.655</v>
      </c>
      <c r="S131" s="15">
        <v>13.345000000000001</v>
      </c>
      <c r="U131" s="15">
        <v>1319856.8759999999</v>
      </c>
      <c r="V131" s="15">
        <v>490</v>
      </c>
    </row>
    <row r="132" spans="2:22" x14ac:dyDescent="0.25">
      <c r="B132" s="15" t="s">
        <v>136</v>
      </c>
      <c r="C132" s="15" t="s">
        <v>207</v>
      </c>
      <c r="D132" s="15" t="s">
        <v>233</v>
      </c>
      <c r="E132" s="15">
        <v>2022</v>
      </c>
      <c r="F132" s="15" t="s">
        <v>162</v>
      </c>
      <c r="G132" s="15" t="s">
        <v>133</v>
      </c>
      <c r="H132" s="15" t="s">
        <v>136</v>
      </c>
      <c r="I132" s="15" t="s">
        <v>139</v>
      </c>
      <c r="J132" s="15" t="s">
        <v>141</v>
      </c>
      <c r="K132" s="15" t="s">
        <v>275</v>
      </c>
      <c r="L132" s="15" t="s">
        <v>280</v>
      </c>
      <c r="M132" s="15">
        <v>1.35</v>
      </c>
      <c r="N132" s="15">
        <v>1.0920000000000001</v>
      </c>
      <c r="O132" s="15">
        <v>0.115</v>
      </c>
      <c r="P132" s="15">
        <v>0.92700000000000005</v>
      </c>
      <c r="Q132" s="15">
        <v>0.46600000000000003</v>
      </c>
      <c r="R132" s="15">
        <v>1.954</v>
      </c>
      <c r="S132" s="15">
        <v>13.292999999999999</v>
      </c>
      <c r="U132" s="15">
        <v>1316658.3259999999</v>
      </c>
      <c r="V132" s="15">
        <v>90</v>
      </c>
    </row>
    <row r="133" spans="2:22" x14ac:dyDescent="0.25">
      <c r="B133" s="15" t="s">
        <v>136</v>
      </c>
      <c r="C133" s="15" t="s">
        <v>207</v>
      </c>
      <c r="D133" s="15" t="s">
        <v>234</v>
      </c>
      <c r="E133" s="15">
        <v>2022</v>
      </c>
      <c r="F133" s="15" t="s">
        <v>162</v>
      </c>
      <c r="G133" s="15" t="s">
        <v>133</v>
      </c>
      <c r="H133" s="15" t="s">
        <v>136</v>
      </c>
      <c r="I133" s="15" t="s">
        <v>139</v>
      </c>
      <c r="J133" s="15" t="s">
        <v>141</v>
      </c>
      <c r="K133" s="15" t="s">
        <v>275</v>
      </c>
      <c r="L133" s="15" t="s">
        <v>276</v>
      </c>
      <c r="M133" s="15">
        <v>0.77200000000000002</v>
      </c>
      <c r="N133" s="15">
        <v>0.67300000000000004</v>
      </c>
      <c r="O133" s="15">
        <v>5.8999999999999997E-2</v>
      </c>
      <c r="P133" s="15">
        <v>0.62</v>
      </c>
      <c r="Q133" s="15">
        <v>0.32900000000000001</v>
      </c>
      <c r="R133" s="15">
        <v>0.94899999999999995</v>
      </c>
      <c r="S133" s="15">
        <v>13.718999999999999</v>
      </c>
      <c r="U133" s="15">
        <v>1389174.6129999999</v>
      </c>
      <c r="V133" s="15">
        <v>130</v>
      </c>
    </row>
    <row r="134" spans="2:22" x14ac:dyDescent="0.25">
      <c r="B134" s="15" t="s">
        <v>136</v>
      </c>
      <c r="C134" s="15" t="s">
        <v>207</v>
      </c>
      <c r="D134" s="15" t="s">
        <v>234</v>
      </c>
      <c r="E134" s="15">
        <v>2022</v>
      </c>
      <c r="F134" s="15" t="s">
        <v>162</v>
      </c>
      <c r="G134" s="15" t="s">
        <v>133</v>
      </c>
      <c r="H134" s="15" t="s">
        <v>136</v>
      </c>
      <c r="I134" s="15" t="s">
        <v>139</v>
      </c>
      <c r="J134" s="15" t="s">
        <v>141</v>
      </c>
      <c r="K134" s="15" t="s">
        <v>275</v>
      </c>
      <c r="L134" s="15" t="s">
        <v>277</v>
      </c>
      <c r="M134" s="15">
        <v>0.82399999999999995</v>
      </c>
      <c r="N134" s="15">
        <v>0.71299999999999997</v>
      </c>
      <c r="O134" s="15">
        <v>0.02</v>
      </c>
      <c r="P134" s="15">
        <v>0.65800000000000003</v>
      </c>
      <c r="Q134" s="15">
        <v>0.36499999999999999</v>
      </c>
      <c r="R134" s="15">
        <v>1.0669999999999999</v>
      </c>
      <c r="S134" s="15">
        <v>13.646000000000001</v>
      </c>
      <c r="U134" s="15">
        <v>1370084.8840000001</v>
      </c>
      <c r="V134" s="15">
        <v>1230</v>
      </c>
    </row>
    <row r="135" spans="2:22" x14ac:dyDescent="0.25">
      <c r="B135" s="15" t="s">
        <v>136</v>
      </c>
      <c r="C135" s="15" t="s">
        <v>207</v>
      </c>
      <c r="D135" s="15" t="s">
        <v>234</v>
      </c>
      <c r="E135" s="15">
        <v>2022</v>
      </c>
      <c r="F135" s="15" t="s">
        <v>162</v>
      </c>
      <c r="G135" s="15" t="s">
        <v>133</v>
      </c>
      <c r="H135" s="15" t="s">
        <v>136</v>
      </c>
      <c r="I135" s="15" t="s">
        <v>139</v>
      </c>
      <c r="J135" s="15" t="s">
        <v>141</v>
      </c>
      <c r="K135" s="15" t="s">
        <v>275</v>
      </c>
      <c r="L135" s="15" t="s">
        <v>278</v>
      </c>
      <c r="M135" s="15">
        <v>1.0589999999999999</v>
      </c>
      <c r="N135" s="15">
        <v>0.83599999999999997</v>
      </c>
      <c r="O135" s="15">
        <v>2.1000000000000001E-2</v>
      </c>
      <c r="P135" s="15">
        <v>0.86199999999999999</v>
      </c>
      <c r="Q135" s="15">
        <v>0.5</v>
      </c>
      <c r="R135" s="15">
        <v>1.393</v>
      </c>
      <c r="S135" s="15">
        <v>13.72</v>
      </c>
      <c r="U135" s="15">
        <v>1380574.7990000001</v>
      </c>
      <c r="V135" s="15">
        <v>1640</v>
      </c>
    </row>
    <row r="136" spans="2:22" x14ac:dyDescent="0.25">
      <c r="B136" s="15" t="s">
        <v>136</v>
      </c>
      <c r="C136" s="15" t="s">
        <v>207</v>
      </c>
      <c r="D136" s="15" t="s">
        <v>234</v>
      </c>
      <c r="E136" s="15">
        <v>2022</v>
      </c>
      <c r="F136" s="15" t="s">
        <v>162</v>
      </c>
      <c r="G136" s="15" t="s">
        <v>133</v>
      </c>
      <c r="H136" s="15" t="s">
        <v>136</v>
      </c>
      <c r="I136" s="15" t="s">
        <v>139</v>
      </c>
      <c r="J136" s="15" t="s">
        <v>141</v>
      </c>
      <c r="K136" s="15" t="s">
        <v>275</v>
      </c>
      <c r="L136" s="15" t="s">
        <v>279</v>
      </c>
      <c r="M136" s="15">
        <v>1.2410000000000001</v>
      </c>
      <c r="N136" s="15">
        <v>0.95</v>
      </c>
      <c r="O136" s="15">
        <v>4.2999999999999997E-2</v>
      </c>
      <c r="P136" s="15">
        <v>1.0049999999999999</v>
      </c>
      <c r="Q136" s="15">
        <v>0.63</v>
      </c>
      <c r="R136" s="15">
        <v>1.5860000000000001</v>
      </c>
      <c r="S136" s="15">
        <v>13.816000000000001</v>
      </c>
      <c r="U136" s="15">
        <v>1385102.7609999999</v>
      </c>
      <c r="V136" s="15">
        <v>490</v>
      </c>
    </row>
    <row r="137" spans="2:22" x14ac:dyDescent="0.25">
      <c r="B137" s="15" t="s">
        <v>136</v>
      </c>
      <c r="C137" s="15" t="s">
        <v>207</v>
      </c>
      <c r="D137" s="15" t="s">
        <v>234</v>
      </c>
      <c r="E137" s="15">
        <v>2022</v>
      </c>
      <c r="F137" s="15" t="s">
        <v>162</v>
      </c>
      <c r="G137" s="15" t="s">
        <v>133</v>
      </c>
      <c r="H137" s="15" t="s">
        <v>136</v>
      </c>
      <c r="I137" s="15" t="s">
        <v>139</v>
      </c>
      <c r="J137" s="15" t="s">
        <v>141</v>
      </c>
      <c r="K137" s="15" t="s">
        <v>275</v>
      </c>
      <c r="L137" s="15" t="s">
        <v>280</v>
      </c>
      <c r="M137" s="15">
        <v>1.2450000000000001</v>
      </c>
      <c r="N137" s="15">
        <v>0.92300000000000004</v>
      </c>
      <c r="O137" s="15">
        <v>9.7000000000000003E-2</v>
      </c>
      <c r="P137" s="15">
        <v>0.97599999999999998</v>
      </c>
      <c r="Q137" s="15">
        <v>0.501</v>
      </c>
      <c r="R137" s="15">
        <v>1.8160000000000001</v>
      </c>
      <c r="S137" s="15">
        <v>13.754</v>
      </c>
      <c r="U137" s="15">
        <v>1382744.2220000001</v>
      </c>
      <c r="V137" s="15">
        <v>90</v>
      </c>
    </row>
    <row r="138" spans="2:22" x14ac:dyDescent="0.25">
      <c r="B138" s="15" t="s">
        <v>136</v>
      </c>
      <c r="C138" s="15" t="s">
        <v>207</v>
      </c>
      <c r="D138" s="15" t="s">
        <v>235</v>
      </c>
      <c r="E138" s="15">
        <v>2022</v>
      </c>
      <c r="F138" s="15" t="s">
        <v>162</v>
      </c>
      <c r="G138" s="15" t="s">
        <v>133</v>
      </c>
      <c r="H138" s="15" t="s">
        <v>136</v>
      </c>
      <c r="I138" s="15" t="s">
        <v>139</v>
      </c>
      <c r="J138" s="15" t="s">
        <v>141</v>
      </c>
      <c r="K138" s="15" t="s">
        <v>275</v>
      </c>
      <c r="L138" s="15" t="s">
        <v>276</v>
      </c>
      <c r="M138" s="15">
        <v>0.78300000000000003</v>
      </c>
      <c r="N138" s="15">
        <v>0.82199999999999995</v>
      </c>
      <c r="O138" s="15">
        <v>7.1999999999999995E-2</v>
      </c>
      <c r="P138" s="15">
        <v>0.52800000000000002</v>
      </c>
      <c r="Q138" s="15">
        <v>0.28799999999999998</v>
      </c>
      <c r="R138" s="15">
        <v>0.92900000000000005</v>
      </c>
      <c r="S138" s="15">
        <v>13.718999999999999</v>
      </c>
      <c r="U138" s="15">
        <v>1389119.111</v>
      </c>
      <c r="V138" s="15">
        <v>130</v>
      </c>
    </row>
    <row r="139" spans="2:22" x14ac:dyDescent="0.25">
      <c r="B139" s="15" t="s">
        <v>136</v>
      </c>
      <c r="C139" s="15" t="s">
        <v>207</v>
      </c>
      <c r="D139" s="15" t="s">
        <v>235</v>
      </c>
      <c r="E139" s="15">
        <v>2022</v>
      </c>
      <c r="F139" s="15" t="s">
        <v>162</v>
      </c>
      <c r="G139" s="15" t="s">
        <v>133</v>
      </c>
      <c r="H139" s="15" t="s">
        <v>136</v>
      </c>
      <c r="I139" s="15" t="s">
        <v>139</v>
      </c>
      <c r="J139" s="15" t="s">
        <v>141</v>
      </c>
      <c r="K139" s="15" t="s">
        <v>275</v>
      </c>
      <c r="L139" s="15" t="s">
        <v>277</v>
      </c>
      <c r="M139" s="15">
        <v>0.81299999999999994</v>
      </c>
      <c r="N139" s="15">
        <v>0.67</v>
      </c>
      <c r="O139" s="15">
        <v>1.9E-2</v>
      </c>
      <c r="P139" s="15">
        <v>0.64800000000000002</v>
      </c>
      <c r="Q139" s="15">
        <v>0.372</v>
      </c>
      <c r="R139" s="15">
        <v>1.046</v>
      </c>
      <c r="S139" s="15">
        <v>13.646000000000001</v>
      </c>
      <c r="U139" s="15">
        <v>1370227.3359999999</v>
      </c>
      <c r="V139" s="15">
        <v>1230</v>
      </c>
    </row>
    <row r="140" spans="2:22" x14ac:dyDescent="0.25">
      <c r="B140" s="15" t="s">
        <v>136</v>
      </c>
      <c r="C140" s="15" t="s">
        <v>207</v>
      </c>
      <c r="D140" s="15" t="s">
        <v>235</v>
      </c>
      <c r="E140" s="15">
        <v>2022</v>
      </c>
      <c r="F140" s="15" t="s">
        <v>162</v>
      </c>
      <c r="G140" s="15" t="s">
        <v>133</v>
      </c>
      <c r="H140" s="15" t="s">
        <v>136</v>
      </c>
      <c r="I140" s="15" t="s">
        <v>139</v>
      </c>
      <c r="J140" s="15" t="s">
        <v>141</v>
      </c>
      <c r="K140" s="15" t="s">
        <v>275</v>
      </c>
      <c r="L140" s="15" t="s">
        <v>278</v>
      </c>
      <c r="M140" s="15">
        <v>1.0429999999999999</v>
      </c>
      <c r="N140" s="15">
        <v>0.79700000000000004</v>
      </c>
      <c r="O140" s="15">
        <v>0.02</v>
      </c>
      <c r="P140" s="15">
        <v>0.86699999999999999</v>
      </c>
      <c r="Q140" s="15">
        <v>0.50700000000000001</v>
      </c>
      <c r="R140" s="15">
        <v>1.363</v>
      </c>
      <c r="S140" s="15">
        <v>13.72</v>
      </c>
      <c r="U140" s="15">
        <v>1380577.1410000001</v>
      </c>
      <c r="V140" s="15">
        <v>1640</v>
      </c>
    </row>
    <row r="141" spans="2:22" x14ac:dyDescent="0.25">
      <c r="B141" s="15" t="s">
        <v>136</v>
      </c>
      <c r="C141" s="15" t="s">
        <v>207</v>
      </c>
      <c r="D141" s="15" t="s">
        <v>235</v>
      </c>
      <c r="E141" s="15">
        <v>2022</v>
      </c>
      <c r="F141" s="15" t="s">
        <v>162</v>
      </c>
      <c r="G141" s="15" t="s">
        <v>133</v>
      </c>
      <c r="H141" s="15" t="s">
        <v>136</v>
      </c>
      <c r="I141" s="15" t="s">
        <v>139</v>
      </c>
      <c r="J141" s="15" t="s">
        <v>141</v>
      </c>
      <c r="K141" s="15" t="s">
        <v>275</v>
      </c>
      <c r="L141" s="15" t="s">
        <v>279</v>
      </c>
      <c r="M141" s="15">
        <v>1.2090000000000001</v>
      </c>
      <c r="N141" s="15">
        <v>0.91100000000000003</v>
      </c>
      <c r="O141" s="15">
        <v>4.1000000000000002E-2</v>
      </c>
      <c r="P141" s="15">
        <v>1.0129999999999999</v>
      </c>
      <c r="Q141" s="15">
        <v>0.59</v>
      </c>
      <c r="R141" s="15">
        <v>1.5409999999999999</v>
      </c>
      <c r="S141" s="15">
        <v>13.816000000000001</v>
      </c>
      <c r="U141" s="15">
        <v>1385121.75</v>
      </c>
      <c r="V141" s="15">
        <v>490</v>
      </c>
    </row>
    <row r="142" spans="2:22" x14ac:dyDescent="0.25">
      <c r="B142" s="15" t="s">
        <v>136</v>
      </c>
      <c r="C142" s="15" t="s">
        <v>207</v>
      </c>
      <c r="D142" s="15" t="s">
        <v>235</v>
      </c>
      <c r="E142" s="15">
        <v>2022</v>
      </c>
      <c r="F142" s="15" t="s">
        <v>162</v>
      </c>
      <c r="G142" s="15" t="s">
        <v>133</v>
      </c>
      <c r="H142" s="15" t="s">
        <v>136</v>
      </c>
      <c r="I142" s="15" t="s">
        <v>139</v>
      </c>
      <c r="J142" s="15" t="s">
        <v>141</v>
      </c>
      <c r="K142" s="15" t="s">
        <v>275</v>
      </c>
      <c r="L142" s="15" t="s">
        <v>280</v>
      </c>
      <c r="M142" s="15">
        <v>1.278</v>
      </c>
      <c r="N142" s="15">
        <v>1.02</v>
      </c>
      <c r="O142" s="15">
        <v>0.108</v>
      </c>
      <c r="P142" s="15">
        <v>1.1579999999999999</v>
      </c>
      <c r="Q142" s="15">
        <v>0.495</v>
      </c>
      <c r="R142" s="15">
        <v>1.679</v>
      </c>
      <c r="S142" s="15">
        <v>13.754</v>
      </c>
      <c r="U142" s="15">
        <v>1382740.3570000001</v>
      </c>
      <c r="V142" s="15">
        <v>90</v>
      </c>
    </row>
    <row r="143" spans="2:22" x14ac:dyDescent="0.25">
      <c r="B143" s="15" t="s">
        <v>136</v>
      </c>
      <c r="C143" s="15" t="s">
        <v>207</v>
      </c>
      <c r="D143" s="15" t="s">
        <v>236</v>
      </c>
      <c r="E143" s="15">
        <v>2022</v>
      </c>
      <c r="F143" s="15" t="s">
        <v>162</v>
      </c>
      <c r="G143" s="15" t="s">
        <v>133</v>
      </c>
      <c r="H143" s="15" t="s">
        <v>136</v>
      </c>
      <c r="I143" s="15" t="s">
        <v>139</v>
      </c>
      <c r="J143" s="15" t="s">
        <v>141</v>
      </c>
      <c r="K143" s="15" t="s">
        <v>275</v>
      </c>
      <c r="L143" s="15" t="s">
        <v>276</v>
      </c>
      <c r="M143" s="15">
        <v>0.68200000000000005</v>
      </c>
      <c r="N143" s="15">
        <v>0.56399999999999995</v>
      </c>
      <c r="O143" s="15">
        <v>4.9000000000000002E-2</v>
      </c>
      <c r="P143" s="15">
        <v>0.51300000000000001</v>
      </c>
      <c r="Q143" s="15">
        <v>0.32600000000000001</v>
      </c>
      <c r="R143" s="15">
        <v>0.92300000000000004</v>
      </c>
      <c r="S143" s="15">
        <v>13.997999999999999</v>
      </c>
      <c r="U143" s="15">
        <v>1346127.2309999999</v>
      </c>
      <c r="V143" s="15">
        <v>130</v>
      </c>
    </row>
    <row r="144" spans="2:22" x14ac:dyDescent="0.25">
      <c r="B144" s="15" t="s">
        <v>136</v>
      </c>
      <c r="C144" s="15" t="s">
        <v>207</v>
      </c>
      <c r="D144" s="15" t="s">
        <v>236</v>
      </c>
      <c r="E144" s="15">
        <v>2022</v>
      </c>
      <c r="F144" s="15" t="s">
        <v>162</v>
      </c>
      <c r="G144" s="15" t="s">
        <v>133</v>
      </c>
      <c r="H144" s="15" t="s">
        <v>136</v>
      </c>
      <c r="I144" s="15" t="s">
        <v>139</v>
      </c>
      <c r="J144" s="15" t="s">
        <v>141</v>
      </c>
      <c r="K144" s="15" t="s">
        <v>275</v>
      </c>
      <c r="L144" s="15" t="s">
        <v>277</v>
      </c>
      <c r="M144" s="15">
        <v>0.78500000000000003</v>
      </c>
      <c r="N144" s="15">
        <v>0.63700000000000001</v>
      </c>
      <c r="O144" s="15">
        <v>1.7999999999999999E-2</v>
      </c>
      <c r="P144" s="15">
        <v>0.63</v>
      </c>
      <c r="Q144" s="15">
        <v>0.35499999999999998</v>
      </c>
      <c r="R144" s="15">
        <v>1.02</v>
      </c>
      <c r="S144" s="15">
        <v>13.927</v>
      </c>
      <c r="U144" s="15">
        <v>1328367.8019999999</v>
      </c>
      <c r="V144" s="15">
        <v>1230</v>
      </c>
    </row>
    <row r="145" spans="2:22" x14ac:dyDescent="0.25">
      <c r="B145" s="15" t="s">
        <v>136</v>
      </c>
      <c r="C145" s="15" t="s">
        <v>207</v>
      </c>
      <c r="D145" s="15" t="s">
        <v>236</v>
      </c>
      <c r="E145" s="15">
        <v>2022</v>
      </c>
      <c r="F145" s="15" t="s">
        <v>162</v>
      </c>
      <c r="G145" s="15" t="s">
        <v>133</v>
      </c>
      <c r="H145" s="15" t="s">
        <v>136</v>
      </c>
      <c r="I145" s="15" t="s">
        <v>139</v>
      </c>
      <c r="J145" s="15" t="s">
        <v>141</v>
      </c>
      <c r="K145" s="15" t="s">
        <v>275</v>
      </c>
      <c r="L145" s="15" t="s">
        <v>278</v>
      </c>
      <c r="M145" s="15">
        <v>0.995</v>
      </c>
      <c r="N145" s="15">
        <v>0.74099999999999999</v>
      </c>
      <c r="O145" s="15">
        <v>1.7999999999999999E-2</v>
      </c>
      <c r="P145" s="15">
        <v>0.84599999999999997</v>
      </c>
      <c r="Q145" s="15">
        <v>0.49199999999999999</v>
      </c>
      <c r="R145" s="15">
        <v>1.3049999999999999</v>
      </c>
      <c r="S145" s="15">
        <v>14.004</v>
      </c>
      <c r="U145" s="15">
        <v>1337450.298</v>
      </c>
      <c r="V145" s="15">
        <v>1640</v>
      </c>
    </row>
    <row r="146" spans="2:22" x14ac:dyDescent="0.25">
      <c r="B146" s="15" t="s">
        <v>136</v>
      </c>
      <c r="C146" s="15" t="s">
        <v>207</v>
      </c>
      <c r="D146" s="15" t="s">
        <v>236</v>
      </c>
      <c r="E146" s="15">
        <v>2022</v>
      </c>
      <c r="F146" s="15" t="s">
        <v>162</v>
      </c>
      <c r="G146" s="15" t="s">
        <v>133</v>
      </c>
      <c r="H146" s="15" t="s">
        <v>136</v>
      </c>
      <c r="I146" s="15" t="s">
        <v>139</v>
      </c>
      <c r="J146" s="15" t="s">
        <v>141</v>
      </c>
      <c r="K146" s="15" t="s">
        <v>275</v>
      </c>
      <c r="L146" s="15" t="s">
        <v>279</v>
      </c>
      <c r="M146" s="15">
        <v>1.171</v>
      </c>
      <c r="N146" s="15">
        <v>0.88</v>
      </c>
      <c r="O146" s="15">
        <v>0.04</v>
      </c>
      <c r="P146" s="15">
        <v>0.998</v>
      </c>
      <c r="Q146" s="15">
        <v>0.57499999999999996</v>
      </c>
      <c r="R146" s="15">
        <v>1.532</v>
      </c>
      <c r="S146" s="15">
        <v>14.105</v>
      </c>
      <c r="U146" s="15">
        <v>1340459.8829999999</v>
      </c>
      <c r="V146" s="15">
        <v>490</v>
      </c>
    </row>
    <row r="147" spans="2:22" x14ac:dyDescent="0.25">
      <c r="B147" s="15" t="s">
        <v>136</v>
      </c>
      <c r="C147" s="15" t="s">
        <v>207</v>
      </c>
      <c r="D147" s="15" t="s">
        <v>236</v>
      </c>
      <c r="E147" s="15">
        <v>2022</v>
      </c>
      <c r="F147" s="15" t="s">
        <v>162</v>
      </c>
      <c r="G147" s="15" t="s">
        <v>133</v>
      </c>
      <c r="H147" s="15" t="s">
        <v>136</v>
      </c>
      <c r="I147" s="15" t="s">
        <v>139</v>
      </c>
      <c r="J147" s="15" t="s">
        <v>141</v>
      </c>
      <c r="K147" s="15" t="s">
        <v>275</v>
      </c>
      <c r="L147" s="15" t="s">
        <v>280</v>
      </c>
      <c r="M147" s="15">
        <v>1.194</v>
      </c>
      <c r="N147" s="15">
        <v>0.88700000000000001</v>
      </c>
      <c r="O147" s="15">
        <v>9.2999999999999999E-2</v>
      </c>
      <c r="P147" s="15">
        <v>1.0409999999999999</v>
      </c>
      <c r="Q147" s="15">
        <v>0.53600000000000003</v>
      </c>
      <c r="R147" s="15">
        <v>1.6479999999999999</v>
      </c>
      <c r="S147" s="15">
        <v>14.037000000000001</v>
      </c>
      <c r="U147" s="15">
        <v>1341670.172</v>
      </c>
      <c r="V147" s="15">
        <v>90</v>
      </c>
    </row>
    <row r="148" spans="2:22" x14ac:dyDescent="0.25">
      <c r="B148" s="15" t="s">
        <v>136</v>
      </c>
      <c r="C148" s="15" t="s">
        <v>207</v>
      </c>
      <c r="D148" s="15" t="s">
        <v>237</v>
      </c>
      <c r="E148" s="15">
        <v>2022</v>
      </c>
      <c r="F148" s="15" t="s">
        <v>162</v>
      </c>
      <c r="G148" s="15" t="s">
        <v>133</v>
      </c>
      <c r="H148" s="15" t="s">
        <v>136</v>
      </c>
      <c r="I148" s="15" t="s">
        <v>139</v>
      </c>
      <c r="J148" s="15" t="s">
        <v>141</v>
      </c>
      <c r="K148" s="15" t="s">
        <v>275</v>
      </c>
      <c r="L148" s="15" t="s">
        <v>276</v>
      </c>
      <c r="M148" s="15">
        <v>0.66400000000000003</v>
      </c>
      <c r="N148" s="15">
        <v>0.60499999999999998</v>
      </c>
      <c r="O148" s="15">
        <v>5.2999999999999999E-2</v>
      </c>
      <c r="P148" s="15">
        <v>0.48799999999999999</v>
      </c>
      <c r="Q148" s="15">
        <v>0.28499999999999998</v>
      </c>
      <c r="R148" s="15">
        <v>0.81599999999999995</v>
      </c>
      <c r="S148" s="15">
        <v>13.997999999999999</v>
      </c>
      <c r="U148" s="15">
        <v>1346123.9010000001</v>
      </c>
      <c r="V148" s="15">
        <v>130</v>
      </c>
    </row>
    <row r="149" spans="2:22" x14ac:dyDescent="0.25">
      <c r="B149" s="15" t="s">
        <v>136</v>
      </c>
      <c r="C149" s="15" t="s">
        <v>207</v>
      </c>
      <c r="D149" s="15" t="s">
        <v>237</v>
      </c>
      <c r="E149" s="15">
        <v>2022</v>
      </c>
      <c r="F149" s="15" t="s">
        <v>162</v>
      </c>
      <c r="G149" s="15" t="s">
        <v>133</v>
      </c>
      <c r="H149" s="15" t="s">
        <v>136</v>
      </c>
      <c r="I149" s="15" t="s">
        <v>139</v>
      </c>
      <c r="J149" s="15" t="s">
        <v>141</v>
      </c>
      <c r="K149" s="15" t="s">
        <v>275</v>
      </c>
      <c r="L149" s="15" t="s">
        <v>277</v>
      </c>
      <c r="M149" s="15">
        <v>0.81299999999999994</v>
      </c>
      <c r="N149" s="15">
        <v>0.72699999999999998</v>
      </c>
      <c r="O149" s="15">
        <v>2.1000000000000001E-2</v>
      </c>
      <c r="P149" s="15">
        <v>0.63300000000000001</v>
      </c>
      <c r="Q149" s="15">
        <v>0.35</v>
      </c>
      <c r="R149" s="15">
        <v>1.05</v>
      </c>
      <c r="S149" s="15">
        <v>13.927</v>
      </c>
      <c r="U149" s="15">
        <v>1328384.3689999999</v>
      </c>
      <c r="V149" s="15">
        <v>1230</v>
      </c>
    </row>
    <row r="150" spans="2:22" x14ac:dyDescent="0.25">
      <c r="B150" s="15" t="s">
        <v>136</v>
      </c>
      <c r="C150" s="15" t="s">
        <v>207</v>
      </c>
      <c r="D150" s="15" t="s">
        <v>237</v>
      </c>
      <c r="E150" s="15">
        <v>2022</v>
      </c>
      <c r="F150" s="15" t="s">
        <v>162</v>
      </c>
      <c r="G150" s="15" t="s">
        <v>133</v>
      </c>
      <c r="H150" s="15" t="s">
        <v>136</v>
      </c>
      <c r="I150" s="15" t="s">
        <v>139</v>
      </c>
      <c r="J150" s="15" t="s">
        <v>141</v>
      </c>
      <c r="K150" s="15" t="s">
        <v>275</v>
      </c>
      <c r="L150" s="15" t="s">
        <v>278</v>
      </c>
      <c r="M150" s="15">
        <v>1.0189999999999999</v>
      </c>
      <c r="N150" s="15">
        <v>0.78200000000000003</v>
      </c>
      <c r="O150" s="15">
        <v>1.9E-2</v>
      </c>
      <c r="P150" s="15">
        <v>0.86</v>
      </c>
      <c r="Q150" s="15">
        <v>0.48899999999999999</v>
      </c>
      <c r="R150" s="15">
        <v>1.341</v>
      </c>
      <c r="S150" s="15">
        <v>14.004</v>
      </c>
      <c r="U150" s="15">
        <v>1337473.2490000001</v>
      </c>
      <c r="V150" s="15">
        <v>1640</v>
      </c>
    </row>
    <row r="151" spans="2:22" x14ac:dyDescent="0.25">
      <c r="B151" s="15" t="s">
        <v>136</v>
      </c>
      <c r="C151" s="15" t="s">
        <v>207</v>
      </c>
      <c r="D151" s="15" t="s">
        <v>237</v>
      </c>
      <c r="E151" s="15">
        <v>2022</v>
      </c>
      <c r="F151" s="15" t="s">
        <v>162</v>
      </c>
      <c r="G151" s="15" t="s">
        <v>133</v>
      </c>
      <c r="H151" s="15" t="s">
        <v>136</v>
      </c>
      <c r="I151" s="15" t="s">
        <v>139</v>
      </c>
      <c r="J151" s="15" t="s">
        <v>141</v>
      </c>
      <c r="K151" s="15" t="s">
        <v>275</v>
      </c>
      <c r="L151" s="15" t="s">
        <v>279</v>
      </c>
      <c r="M151" s="15">
        <v>1.1759999999999999</v>
      </c>
      <c r="N151" s="15">
        <v>0.874</v>
      </c>
      <c r="O151" s="15">
        <v>3.9E-2</v>
      </c>
      <c r="P151" s="15">
        <v>0.99</v>
      </c>
      <c r="Q151" s="15">
        <v>0.61</v>
      </c>
      <c r="R151" s="15">
        <v>1.548</v>
      </c>
      <c r="S151" s="15">
        <v>14.105</v>
      </c>
      <c r="U151" s="15">
        <v>1340457.7930000001</v>
      </c>
      <c r="V151" s="15">
        <v>490</v>
      </c>
    </row>
    <row r="152" spans="2:22" x14ac:dyDescent="0.25">
      <c r="B152" s="15" t="s">
        <v>136</v>
      </c>
      <c r="C152" s="15" t="s">
        <v>207</v>
      </c>
      <c r="D152" s="15" t="s">
        <v>237</v>
      </c>
      <c r="E152" s="15">
        <v>2022</v>
      </c>
      <c r="F152" s="15" t="s">
        <v>162</v>
      </c>
      <c r="G152" s="15" t="s">
        <v>133</v>
      </c>
      <c r="H152" s="15" t="s">
        <v>136</v>
      </c>
      <c r="I152" s="15" t="s">
        <v>139</v>
      </c>
      <c r="J152" s="15" t="s">
        <v>141</v>
      </c>
      <c r="K152" s="15" t="s">
        <v>275</v>
      </c>
      <c r="L152" s="15" t="s">
        <v>280</v>
      </c>
      <c r="M152" s="15">
        <v>1.2809999999999999</v>
      </c>
      <c r="N152" s="15">
        <v>1.0900000000000001</v>
      </c>
      <c r="O152" s="15">
        <v>0.115</v>
      </c>
      <c r="P152" s="15">
        <v>0.90400000000000003</v>
      </c>
      <c r="Q152" s="15">
        <v>0.47099999999999997</v>
      </c>
      <c r="R152" s="15">
        <v>1.6359999999999999</v>
      </c>
      <c r="S152" s="15">
        <v>14.037000000000001</v>
      </c>
      <c r="U152" s="15">
        <v>1341587.0279999999</v>
      </c>
      <c r="V152" s="15">
        <v>90</v>
      </c>
    </row>
    <row r="153" spans="2:22" x14ac:dyDescent="0.25">
      <c r="B153" s="15" t="s">
        <v>136</v>
      </c>
      <c r="C153" s="15" t="s">
        <v>207</v>
      </c>
      <c r="D153" s="15" t="s">
        <v>238</v>
      </c>
      <c r="E153" s="15">
        <v>2022</v>
      </c>
      <c r="F153" s="15" t="s">
        <v>162</v>
      </c>
      <c r="G153" s="15" t="s">
        <v>133</v>
      </c>
      <c r="H153" s="15" t="s">
        <v>136</v>
      </c>
      <c r="I153" s="15" t="s">
        <v>139</v>
      </c>
      <c r="J153" s="15" t="s">
        <v>141</v>
      </c>
      <c r="K153" s="15" t="s">
        <v>275</v>
      </c>
      <c r="L153" s="15" t="s">
        <v>276</v>
      </c>
      <c r="M153" s="15">
        <v>0.748</v>
      </c>
      <c r="N153" s="15">
        <v>0.754</v>
      </c>
      <c r="O153" s="15">
        <v>6.6000000000000003E-2</v>
      </c>
      <c r="P153" s="15">
        <v>0.48499999999999999</v>
      </c>
      <c r="Q153" s="15">
        <v>0.246</v>
      </c>
      <c r="R153" s="15">
        <v>0.93799999999999994</v>
      </c>
      <c r="S153" s="15">
        <v>14.068</v>
      </c>
      <c r="U153" s="15">
        <v>1203690.0930000001</v>
      </c>
      <c r="V153" s="15">
        <v>130</v>
      </c>
    </row>
    <row r="154" spans="2:22" x14ac:dyDescent="0.25">
      <c r="B154" s="15" t="s">
        <v>136</v>
      </c>
      <c r="C154" s="15" t="s">
        <v>207</v>
      </c>
      <c r="D154" s="15" t="s">
        <v>238</v>
      </c>
      <c r="E154" s="15">
        <v>2022</v>
      </c>
      <c r="F154" s="15" t="s">
        <v>162</v>
      </c>
      <c r="G154" s="15" t="s">
        <v>133</v>
      </c>
      <c r="H154" s="15" t="s">
        <v>136</v>
      </c>
      <c r="I154" s="15" t="s">
        <v>139</v>
      </c>
      <c r="J154" s="15" t="s">
        <v>141</v>
      </c>
      <c r="K154" s="15" t="s">
        <v>275</v>
      </c>
      <c r="L154" s="15" t="s">
        <v>277</v>
      </c>
      <c r="M154" s="15">
        <v>0.85499999999999998</v>
      </c>
      <c r="N154" s="15">
        <v>0.76600000000000001</v>
      </c>
      <c r="O154" s="15">
        <v>2.1999999999999999E-2</v>
      </c>
      <c r="P154" s="15">
        <v>0.67800000000000005</v>
      </c>
      <c r="Q154" s="15">
        <v>0.373</v>
      </c>
      <c r="R154" s="15">
        <v>1.095</v>
      </c>
      <c r="S154" s="15">
        <v>13.996</v>
      </c>
      <c r="U154" s="15">
        <v>1189226.432</v>
      </c>
      <c r="V154" s="15">
        <v>1230</v>
      </c>
    </row>
    <row r="155" spans="2:22" x14ac:dyDescent="0.25">
      <c r="B155" s="15" t="s">
        <v>136</v>
      </c>
      <c r="C155" s="15" t="s">
        <v>207</v>
      </c>
      <c r="D155" s="15" t="s">
        <v>238</v>
      </c>
      <c r="E155" s="15">
        <v>2022</v>
      </c>
      <c r="F155" s="15" t="s">
        <v>162</v>
      </c>
      <c r="G155" s="15" t="s">
        <v>133</v>
      </c>
      <c r="H155" s="15" t="s">
        <v>136</v>
      </c>
      <c r="I155" s="15" t="s">
        <v>139</v>
      </c>
      <c r="J155" s="15" t="s">
        <v>141</v>
      </c>
      <c r="K155" s="15" t="s">
        <v>275</v>
      </c>
      <c r="L155" s="15" t="s">
        <v>278</v>
      </c>
      <c r="M155" s="15">
        <v>1.077</v>
      </c>
      <c r="N155" s="15">
        <v>0.82499999999999996</v>
      </c>
      <c r="O155" s="15">
        <v>0.02</v>
      </c>
      <c r="P155" s="15">
        <v>0.91200000000000003</v>
      </c>
      <c r="Q155" s="15">
        <v>0.51100000000000001</v>
      </c>
      <c r="R155" s="15">
        <v>1.401</v>
      </c>
      <c r="S155" s="15">
        <v>14.077999999999999</v>
      </c>
      <c r="U155" s="15">
        <v>1196401.757</v>
      </c>
      <c r="V155" s="15">
        <v>1640</v>
      </c>
    </row>
    <row r="156" spans="2:22" x14ac:dyDescent="0.25">
      <c r="B156" s="15" t="s">
        <v>136</v>
      </c>
      <c r="C156" s="15" t="s">
        <v>207</v>
      </c>
      <c r="D156" s="15" t="s">
        <v>238</v>
      </c>
      <c r="E156" s="15">
        <v>2022</v>
      </c>
      <c r="F156" s="15" t="s">
        <v>162</v>
      </c>
      <c r="G156" s="15" t="s">
        <v>133</v>
      </c>
      <c r="H156" s="15" t="s">
        <v>136</v>
      </c>
      <c r="I156" s="15" t="s">
        <v>139</v>
      </c>
      <c r="J156" s="15" t="s">
        <v>141</v>
      </c>
      <c r="K156" s="15" t="s">
        <v>275</v>
      </c>
      <c r="L156" s="15" t="s">
        <v>279</v>
      </c>
      <c r="M156" s="15">
        <v>1.282</v>
      </c>
      <c r="N156" s="15">
        <v>0.99</v>
      </c>
      <c r="O156" s="15">
        <v>4.4999999999999998E-2</v>
      </c>
      <c r="P156" s="15">
        <v>1.0820000000000001</v>
      </c>
      <c r="Q156" s="15">
        <v>0.64200000000000002</v>
      </c>
      <c r="R156" s="15">
        <v>1.6419999999999999</v>
      </c>
      <c r="S156" s="15">
        <v>14.179</v>
      </c>
      <c r="U156" s="15">
        <v>1198556.6100000001</v>
      </c>
      <c r="V156" s="15">
        <v>490</v>
      </c>
    </row>
    <row r="157" spans="2:22" x14ac:dyDescent="0.25">
      <c r="B157" s="15" t="s">
        <v>136</v>
      </c>
      <c r="C157" s="15" t="s">
        <v>207</v>
      </c>
      <c r="D157" s="15" t="s">
        <v>238</v>
      </c>
      <c r="E157" s="15">
        <v>2022</v>
      </c>
      <c r="F157" s="15" t="s">
        <v>162</v>
      </c>
      <c r="G157" s="15" t="s">
        <v>133</v>
      </c>
      <c r="H157" s="15" t="s">
        <v>136</v>
      </c>
      <c r="I157" s="15" t="s">
        <v>139</v>
      </c>
      <c r="J157" s="15" t="s">
        <v>141</v>
      </c>
      <c r="K157" s="15" t="s">
        <v>275</v>
      </c>
      <c r="L157" s="15" t="s">
        <v>280</v>
      </c>
      <c r="M157" s="15">
        <v>1.3140000000000001</v>
      </c>
      <c r="N157" s="15">
        <v>1.069</v>
      </c>
      <c r="O157" s="15">
        <v>0.113</v>
      </c>
      <c r="P157" s="15">
        <v>1.1160000000000001</v>
      </c>
      <c r="Q157" s="15">
        <v>0.50900000000000001</v>
      </c>
      <c r="R157" s="15">
        <v>1.6160000000000001</v>
      </c>
      <c r="S157" s="15">
        <v>14.111000000000001</v>
      </c>
      <c r="U157" s="15">
        <v>1201114.2790000001</v>
      </c>
      <c r="V157" s="15">
        <v>90</v>
      </c>
    </row>
    <row r="158" spans="2:22" x14ac:dyDescent="0.25">
      <c r="B158" s="15" t="s">
        <v>136</v>
      </c>
      <c r="C158" s="15" t="s">
        <v>207</v>
      </c>
      <c r="D158" s="15" t="s">
        <v>239</v>
      </c>
      <c r="E158" s="15">
        <v>2022</v>
      </c>
      <c r="F158" s="15" t="s">
        <v>162</v>
      </c>
      <c r="G158" s="15" t="s">
        <v>133</v>
      </c>
      <c r="H158" s="15" t="s">
        <v>136</v>
      </c>
      <c r="I158" s="15" t="s">
        <v>139</v>
      </c>
      <c r="J158" s="15" t="s">
        <v>141</v>
      </c>
      <c r="K158" s="15" t="s">
        <v>275</v>
      </c>
      <c r="L158" s="15" t="s">
        <v>276</v>
      </c>
      <c r="M158" s="15">
        <v>0.86599999999999999</v>
      </c>
      <c r="N158" s="15">
        <v>0.83499999999999996</v>
      </c>
      <c r="O158" s="15">
        <v>7.2999999999999995E-2</v>
      </c>
      <c r="P158" s="15">
        <v>0.56000000000000005</v>
      </c>
      <c r="Q158" s="15">
        <v>0.29799999999999999</v>
      </c>
      <c r="R158" s="15">
        <v>1.095</v>
      </c>
      <c r="S158" s="15">
        <v>14.068</v>
      </c>
      <c r="U158" s="15">
        <v>1203677.56</v>
      </c>
      <c r="V158" s="15">
        <v>130</v>
      </c>
    </row>
    <row r="159" spans="2:22" x14ac:dyDescent="0.25">
      <c r="B159" s="15" t="s">
        <v>136</v>
      </c>
      <c r="C159" s="15" t="s">
        <v>207</v>
      </c>
      <c r="D159" s="15" t="s">
        <v>239</v>
      </c>
      <c r="E159" s="15">
        <v>2022</v>
      </c>
      <c r="F159" s="15" t="s">
        <v>162</v>
      </c>
      <c r="G159" s="15" t="s">
        <v>133</v>
      </c>
      <c r="H159" s="15" t="s">
        <v>136</v>
      </c>
      <c r="I159" s="15" t="s">
        <v>139</v>
      </c>
      <c r="J159" s="15" t="s">
        <v>141</v>
      </c>
      <c r="K159" s="15" t="s">
        <v>275</v>
      </c>
      <c r="L159" s="15" t="s">
        <v>277</v>
      </c>
      <c r="M159" s="15">
        <v>0.95699999999999996</v>
      </c>
      <c r="N159" s="15">
        <v>0.82899999999999996</v>
      </c>
      <c r="O159" s="15">
        <v>2.4E-2</v>
      </c>
      <c r="P159" s="15">
        <v>0.748</v>
      </c>
      <c r="Q159" s="15">
        <v>0.41799999999999998</v>
      </c>
      <c r="R159" s="15">
        <v>1.252</v>
      </c>
      <c r="S159" s="15">
        <v>13.994999999999999</v>
      </c>
      <c r="U159" s="15">
        <v>1189417.081</v>
      </c>
      <c r="V159" s="15">
        <v>1230</v>
      </c>
    </row>
    <row r="160" spans="2:22" x14ac:dyDescent="0.25">
      <c r="B160" s="15" t="s">
        <v>136</v>
      </c>
      <c r="C160" s="15" t="s">
        <v>207</v>
      </c>
      <c r="D160" s="15" t="s">
        <v>239</v>
      </c>
      <c r="E160" s="15">
        <v>2022</v>
      </c>
      <c r="F160" s="15" t="s">
        <v>162</v>
      </c>
      <c r="G160" s="15" t="s">
        <v>133</v>
      </c>
      <c r="H160" s="15" t="s">
        <v>136</v>
      </c>
      <c r="I160" s="15" t="s">
        <v>139</v>
      </c>
      <c r="J160" s="15" t="s">
        <v>141</v>
      </c>
      <c r="K160" s="15" t="s">
        <v>275</v>
      </c>
      <c r="L160" s="15" t="s">
        <v>278</v>
      </c>
      <c r="M160" s="15">
        <v>1.2250000000000001</v>
      </c>
      <c r="N160" s="15">
        <v>0.95499999999999996</v>
      </c>
      <c r="O160" s="15">
        <v>2.4E-2</v>
      </c>
      <c r="P160" s="15">
        <v>1.0169999999999999</v>
      </c>
      <c r="Q160" s="15">
        <v>0.59299999999999997</v>
      </c>
      <c r="R160" s="15">
        <v>1.5680000000000001</v>
      </c>
      <c r="S160" s="15">
        <v>14.077999999999999</v>
      </c>
      <c r="U160" s="15">
        <v>1196384.8370000001</v>
      </c>
      <c r="V160" s="15">
        <v>1640</v>
      </c>
    </row>
    <row r="161" spans="2:22" x14ac:dyDescent="0.25">
      <c r="B161" s="15" t="s">
        <v>136</v>
      </c>
      <c r="C161" s="15" t="s">
        <v>207</v>
      </c>
      <c r="D161" s="15" t="s">
        <v>239</v>
      </c>
      <c r="E161" s="15">
        <v>2022</v>
      </c>
      <c r="F161" s="15" t="s">
        <v>162</v>
      </c>
      <c r="G161" s="15" t="s">
        <v>133</v>
      </c>
      <c r="H161" s="15" t="s">
        <v>136</v>
      </c>
      <c r="I161" s="15" t="s">
        <v>139</v>
      </c>
      <c r="J161" s="15" t="s">
        <v>141</v>
      </c>
      <c r="K161" s="15" t="s">
        <v>275</v>
      </c>
      <c r="L161" s="15" t="s">
        <v>279</v>
      </c>
      <c r="M161" s="15">
        <v>1.476</v>
      </c>
      <c r="N161" s="15">
        <v>1.083</v>
      </c>
      <c r="O161" s="15">
        <v>4.9000000000000002E-2</v>
      </c>
      <c r="P161" s="15">
        <v>1.2370000000000001</v>
      </c>
      <c r="Q161" s="15">
        <v>0.752</v>
      </c>
      <c r="R161" s="15">
        <v>1.877</v>
      </c>
      <c r="S161" s="15">
        <v>14.18</v>
      </c>
      <c r="U161" s="15">
        <v>1198609.1440000001</v>
      </c>
      <c r="V161" s="15">
        <v>490</v>
      </c>
    </row>
    <row r="162" spans="2:22" x14ac:dyDescent="0.25">
      <c r="B162" s="15" t="s">
        <v>136</v>
      </c>
      <c r="C162" s="15" t="s">
        <v>207</v>
      </c>
      <c r="D162" s="15" t="s">
        <v>239</v>
      </c>
      <c r="E162" s="15">
        <v>2022</v>
      </c>
      <c r="F162" s="15" t="s">
        <v>162</v>
      </c>
      <c r="G162" s="15" t="s">
        <v>133</v>
      </c>
      <c r="H162" s="15" t="s">
        <v>136</v>
      </c>
      <c r="I162" s="15" t="s">
        <v>139</v>
      </c>
      <c r="J162" s="15" t="s">
        <v>141</v>
      </c>
      <c r="K162" s="15" t="s">
        <v>275</v>
      </c>
      <c r="L162" s="15" t="s">
        <v>280</v>
      </c>
      <c r="M162" s="15">
        <v>1.5169999999999999</v>
      </c>
      <c r="N162" s="15">
        <v>1.516</v>
      </c>
      <c r="O162" s="15">
        <v>0.16</v>
      </c>
      <c r="P162" s="15">
        <v>1.228</v>
      </c>
      <c r="Q162" s="15">
        <v>0.57799999999999996</v>
      </c>
      <c r="R162" s="15">
        <v>1.964</v>
      </c>
      <c r="S162" s="15">
        <v>14.112</v>
      </c>
      <c r="U162" s="15">
        <v>1201184.551</v>
      </c>
      <c r="V162" s="15">
        <v>90</v>
      </c>
    </row>
    <row r="163" spans="2:22" x14ac:dyDescent="0.25">
      <c r="B163" s="15" t="s">
        <v>136</v>
      </c>
      <c r="C163" s="15" t="s">
        <v>207</v>
      </c>
      <c r="D163" s="15" t="s">
        <v>240</v>
      </c>
      <c r="E163" s="15">
        <v>2022</v>
      </c>
      <c r="F163" s="15" t="s">
        <v>162</v>
      </c>
      <c r="G163" s="15" t="s">
        <v>133</v>
      </c>
      <c r="H163" s="15" t="s">
        <v>136</v>
      </c>
      <c r="I163" s="15" t="s">
        <v>139</v>
      </c>
      <c r="J163" s="15" t="s">
        <v>141</v>
      </c>
      <c r="K163" s="15" t="s">
        <v>275</v>
      </c>
      <c r="L163" s="15" t="s">
        <v>276</v>
      </c>
      <c r="M163" s="15">
        <v>1.1020000000000001</v>
      </c>
      <c r="N163" s="15">
        <v>1.1040000000000001</v>
      </c>
      <c r="O163" s="15">
        <v>9.7000000000000003E-2</v>
      </c>
      <c r="P163" s="15">
        <v>0.71199999999999997</v>
      </c>
      <c r="Q163" s="15">
        <v>0.42499999999999999</v>
      </c>
      <c r="R163" s="15">
        <v>1.3759999999999999</v>
      </c>
      <c r="S163" s="15">
        <v>13.901999999999999</v>
      </c>
      <c r="U163" s="15">
        <v>985106.25699999998</v>
      </c>
      <c r="V163" s="15">
        <v>130</v>
      </c>
    </row>
    <row r="164" spans="2:22" x14ac:dyDescent="0.25">
      <c r="B164" s="15" t="s">
        <v>136</v>
      </c>
      <c r="C164" s="15" t="s">
        <v>207</v>
      </c>
      <c r="D164" s="15" t="s">
        <v>240</v>
      </c>
      <c r="E164" s="15">
        <v>2022</v>
      </c>
      <c r="F164" s="15" t="s">
        <v>162</v>
      </c>
      <c r="G164" s="15" t="s">
        <v>133</v>
      </c>
      <c r="H164" s="15" t="s">
        <v>136</v>
      </c>
      <c r="I164" s="15" t="s">
        <v>139</v>
      </c>
      <c r="J164" s="15" t="s">
        <v>141</v>
      </c>
      <c r="K164" s="15" t="s">
        <v>275</v>
      </c>
      <c r="L164" s="15" t="s">
        <v>277</v>
      </c>
      <c r="M164" s="15">
        <v>1.153</v>
      </c>
      <c r="N164" s="15">
        <v>1.0029999999999999</v>
      </c>
      <c r="O164" s="15">
        <v>2.9000000000000001E-2</v>
      </c>
      <c r="P164" s="15">
        <v>0.89500000000000002</v>
      </c>
      <c r="Q164" s="15">
        <v>0.5</v>
      </c>
      <c r="R164" s="15">
        <v>1.4990000000000001</v>
      </c>
      <c r="S164" s="15">
        <v>13.831</v>
      </c>
      <c r="U164" s="15">
        <v>973913.61399999994</v>
      </c>
      <c r="V164" s="15">
        <v>1230</v>
      </c>
    </row>
    <row r="165" spans="2:22" x14ac:dyDescent="0.25">
      <c r="B165" s="15" t="s">
        <v>136</v>
      </c>
      <c r="C165" s="15" t="s">
        <v>207</v>
      </c>
      <c r="D165" s="15" t="s">
        <v>240</v>
      </c>
      <c r="E165" s="15">
        <v>2022</v>
      </c>
      <c r="F165" s="15" t="s">
        <v>162</v>
      </c>
      <c r="G165" s="15" t="s">
        <v>133</v>
      </c>
      <c r="H165" s="15" t="s">
        <v>136</v>
      </c>
      <c r="I165" s="15" t="s">
        <v>139</v>
      </c>
      <c r="J165" s="15" t="s">
        <v>141</v>
      </c>
      <c r="K165" s="15" t="s">
        <v>275</v>
      </c>
      <c r="L165" s="15" t="s">
        <v>278</v>
      </c>
      <c r="M165" s="15">
        <v>1.4710000000000001</v>
      </c>
      <c r="N165" s="15">
        <v>1.1279999999999999</v>
      </c>
      <c r="O165" s="15">
        <v>2.8000000000000001E-2</v>
      </c>
      <c r="P165" s="15">
        <v>1.2070000000000001</v>
      </c>
      <c r="Q165" s="15">
        <v>0.72299999999999998</v>
      </c>
      <c r="R165" s="15">
        <v>1.883</v>
      </c>
      <c r="S165" s="15">
        <v>13.917</v>
      </c>
      <c r="U165" s="15">
        <v>978845.85699999996</v>
      </c>
      <c r="V165" s="15">
        <v>1640</v>
      </c>
    </row>
    <row r="166" spans="2:22" x14ac:dyDescent="0.25">
      <c r="B166" s="15" t="s">
        <v>136</v>
      </c>
      <c r="C166" s="15" t="s">
        <v>207</v>
      </c>
      <c r="D166" s="15" t="s">
        <v>240</v>
      </c>
      <c r="E166" s="15">
        <v>2022</v>
      </c>
      <c r="F166" s="15" t="s">
        <v>162</v>
      </c>
      <c r="G166" s="15" t="s">
        <v>133</v>
      </c>
      <c r="H166" s="15" t="s">
        <v>136</v>
      </c>
      <c r="I166" s="15" t="s">
        <v>139</v>
      </c>
      <c r="J166" s="15" t="s">
        <v>141</v>
      </c>
      <c r="K166" s="15" t="s">
        <v>275</v>
      </c>
      <c r="L166" s="15" t="s">
        <v>279</v>
      </c>
      <c r="M166" s="15">
        <v>1.7889999999999999</v>
      </c>
      <c r="N166" s="15">
        <v>1.335</v>
      </c>
      <c r="O166" s="15">
        <v>0.06</v>
      </c>
      <c r="P166" s="15">
        <v>1.4610000000000001</v>
      </c>
      <c r="Q166" s="15">
        <v>0.86</v>
      </c>
      <c r="R166" s="15">
        <v>2.2269999999999999</v>
      </c>
      <c r="S166" s="15">
        <v>14.015000000000001</v>
      </c>
      <c r="U166" s="15">
        <v>979882.73899999994</v>
      </c>
      <c r="V166" s="15">
        <v>490</v>
      </c>
    </row>
    <row r="167" spans="2:22" x14ac:dyDescent="0.25">
      <c r="B167" s="15" t="s">
        <v>136</v>
      </c>
      <c r="C167" s="15" t="s">
        <v>207</v>
      </c>
      <c r="D167" s="15" t="s">
        <v>240</v>
      </c>
      <c r="E167" s="15">
        <v>2022</v>
      </c>
      <c r="F167" s="15" t="s">
        <v>162</v>
      </c>
      <c r="G167" s="15" t="s">
        <v>133</v>
      </c>
      <c r="H167" s="15" t="s">
        <v>136</v>
      </c>
      <c r="I167" s="15" t="s">
        <v>139</v>
      </c>
      <c r="J167" s="15" t="s">
        <v>141</v>
      </c>
      <c r="K167" s="15" t="s">
        <v>275</v>
      </c>
      <c r="L167" s="15" t="s">
        <v>280</v>
      </c>
      <c r="M167" s="15">
        <v>1.746</v>
      </c>
      <c r="N167" s="15">
        <v>1.46</v>
      </c>
      <c r="O167" s="15">
        <v>0.154</v>
      </c>
      <c r="P167" s="15">
        <v>1.448</v>
      </c>
      <c r="Q167" s="15">
        <v>0.61199999999999999</v>
      </c>
      <c r="R167" s="15">
        <v>2.504</v>
      </c>
      <c r="S167" s="15">
        <v>13.951000000000001</v>
      </c>
      <c r="U167" s="15">
        <v>982979.83799999999</v>
      </c>
      <c r="V167" s="15">
        <v>90</v>
      </c>
    </row>
    <row r="168" spans="2:22" x14ac:dyDescent="0.25">
      <c r="B168" s="15" t="s">
        <v>136</v>
      </c>
      <c r="C168" s="15" t="s">
        <v>207</v>
      </c>
      <c r="D168" s="15" t="s">
        <v>241</v>
      </c>
      <c r="E168" s="15">
        <v>2022</v>
      </c>
      <c r="F168" s="15" t="s">
        <v>162</v>
      </c>
      <c r="G168" s="15" t="s">
        <v>133</v>
      </c>
      <c r="H168" s="15" t="s">
        <v>136</v>
      </c>
      <c r="I168" s="15" t="s">
        <v>139</v>
      </c>
      <c r="J168" s="15" t="s">
        <v>141</v>
      </c>
      <c r="K168" s="15" t="s">
        <v>275</v>
      </c>
      <c r="L168" s="15" t="s">
        <v>276</v>
      </c>
      <c r="M168" s="15">
        <v>1.252</v>
      </c>
      <c r="N168" s="15">
        <v>1.056</v>
      </c>
      <c r="O168" s="15">
        <v>9.2999999999999999E-2</v>
      </c>
      <c r="P168" s="15">
        <v>0.97399999999999998</v>
      </c>
      <c r="Q168" s="15">
        <v>0.38900000000000001</v>
      </c>
      <c r="R168" s="15">
        <v>1.8720000000000001</v>
      </c>
      <c r="S168" s="15">
        <v>13.901999999999999</v>
      </c>
      <c r="U168" s="15">
        <v>985129.00300000003</v>
      </c>
      <c r="V168" s="15">
        <v>130</v>
      </c>
    </row>
    <row r="169" spans="2:22" x14ac:dyDescent="0.25">
      <c r="B169" s="15" t="s">
        <v>136</v>
      </c>
      <c r="C169" s="15" t="s">
        <v>207</v>
      </c>
      <c r="D169" s="15" t="s">
        <v>241</v>
      </c>
      <c r="E169" s="15">
        <v>2022</v>
      </c>
      <c r="F169" s="15" t="s">
        <v>162</v>
      </c>
      <c r="G169" s="15" t="s">
        <v>133</v>
      </c>
      <c r="H169" s="15" t="s">
        <v>136</v>
      </c>
      <c r="I169" s="15" t="s">
        <v>139</v>
      </c>
      <c r="J169" s="15" t="s">
        <v>141</v>
      </c>
      <c r="K169" s="15" t="s">
        <v>275</v>
      </c>
      <c r="L169" s="15" t="s">
        <v>277</v>
      </c>
      <c r="M169" s="15">
        <v>1.506</v>
      </c>
      <c r="N169" s="15">
        <v>1.4319999999999999</v>
      </c>
      <c r="O169" s="15">
        <v>4.1000000000000002E-2</v>
      </c>
      <c r="P169" s="15">
        <v>1.115</v>
      </c>
      <c r="Q169" s="15">
        <v>0.63400000000000001</v>
      </c>
      <c r="R169" s="15">
        <v>1.792</v>
      </c>
      <c r="S169" s="15">
        <v>13.831</v>
      </c>
      <c r="U169" s="15">
        <v>973865.25600000005</v>
      </c>
      <c r="V169" s="15">
        <v>1230</v>
      </c>
    </row>
    <row r="170" spans="2:22" x14ac:dyDescent="0.25">
      <c r="B170" s="15" t="s">
        <v>136</v>
      </c>
      <c r="C170" s="15" t="s">
        <v>207</v>
      </c>
      <c r="D170" s="15" t="s">
        <v>241</v>
      </c>
      <c r="E170" s="15">
        <v>2022</v>
      </c>
      <c r="F170" s="15" t="s">
        <v>162</v>
      </c>
      <c r="G170" s="15" t="s">
        <v>133</v>
      </c>
      <c r="H170" s="15" t="s">
        <v>136</v>
      </c>
      <c r="I170" s="15" t="s">
        <v>139</v>
      </c>
      <c r="J170" s="15" t="s">
        <v>141</v>
      </c>
      <c r="K170" s="15" t="s">
        <v>275</v>
      </c>
      <c r="L170" s="15" t="s">
        <v>278</v>
      </c>
      <c r="M170" s="15">
        <v>1.867</v>
      </c>
      <c r="N170" s="15">
        <v>1.486</v>
      </c>
      <c r="O170" s="15">
        <v>3.6999999999999998E-2</v>
      </c>
      <c r="P170" s="15">
        <v>1.5049999999999999</v>
      </c>
      <c r="Q170" s="15">
        <v>0.91500000000000004</v>
      </c>
      <c r="R170" s="15">
        <v>2.33</v>
      </c>
      <c r="S170" s="15">
        <v>13.917</v>
      </c>
      <c r="U170" s="15">
        <v>978821.39599999995</v>
      </c>
      <c r="V170" s="15">
        <v>1640</v>
      </c>
    </row>
    <row r="171" spans="2:22" x14ac:dyDescent="0.25">
      <c r="B171" s="15" t="s">
        <v>136</v>
      </c>
      <c r="C171" s="15" t="s">
        <v>207</v>
      </c>
      <c r="D171" s="15" t="s">
        <v>241</v>
      </c>
      <c r="E171" s="15">
        <v>2022</v>
      </c>
      <c r="F171" s="15" t="s">
        <v>162</v>
      </c>
      <c r="G171" s="15" t="s">
        <v>133</v>
      </c>
      <c r="H171" s="15" t="s">
        <v>136</v>
      </c>
      <c r="I171" s="15" t="s">
        <v>139</v>
      </c>
      <c r="J171" s="15" t="s">
        <v>141</v>
      </c>
      <c r="K171" s="15" t="s">
        <v>275</v>
      </c>
      <c r="L171" s="15" t="s">
        <v>279</v>
      </c>
      <c r="M171" s="15">
        <v>2.1619999999999999</v>
      </c>
      <c r="N171" s="15">
        <v>1.5880000000000001</v>
      </c>
      <c r="O171" s="15">
        <v>7.1999999999999995E-2</v>
      </c>
      <c r="P171" s="15">
        <v>1.7889999999999999</v>
      </c>
      <c r="Q171" s="15">
        <v>1.083</v>
      </c>
      <c r="R171" s="15">
        <v>2.726</v>
      </c>
      <c r="S171" s="15">
        <v>14.013999999999999</v>
      </c>
      <c r="U171" s="15">
        <v>979358.63500000001</v>
      </c>
      <c r="V171" s="15">
        <v>490</v>
      </c>
    </row>
    <row r="172" spans="2:22" x14ac:dyDescent="0.25">
      <c r="B172" s="15" t="s">
        <v>136</v>
      </c>
      <c r="C172" s="15" t="s">
        <v>207</v>
      </c>
      <c r="D172" s="15" t="s">
        <v>241</v>
      </c>
      <c r="E172" s="15">
        <v>2022</v>
      </c>
      <c r="F172" s="15" t="s">
        <v>162</v>
      </c>
      <c r="G172" s="15" t="s">
        <v>133</v>
      </c>
      <c r="H172" s="15" t="s">
        <v>136</v>
      </c>
      <c r="I172" s="15" t="s">
        <v>139</v>
      </c>
      <c r="J172" s="15" t="s">
        <v>141</v>
      </c>
      <c r="K172" s="15" t="s">
        <v>275</v>
      </c>
      <c r="L172" s="15" t="s">
        <v>280</v>
      </c>
      <c r="M172" s="15">
        <v>2.1179999999999999</v>
      </c>
      <c r="N172" s="15">
        <v>1.6850000000000001</v>
      </c>
      <c r="O172" s="15">
        <v>0.17799999999999999</v>
      </c>
      <c r="P172" s="15">
        <v>1.772</v>
      </c>
      <c r="Q172" s="15">
        <v>0.97099999999999997</v>
      </c>
      <c r="R172" s="15">
        <v>2.879</v>
      </c>
      <c r="S172" s="15">
        <v>13.951000000000001</v>
      </c>
      <c r="U172" s="15">
        <v>983024.40599999996</v>
      </c>
      <c r="V172" s="15">
        <v>90</v>
      </c>
    </row>
    <row r="173" spans="2:22" x14ac:dyDescent="0.25">
      <c r="B173" s="15" t="s">
        <v>136</v>
      </c>
      <c r="C173" s="15" t="s">
        <v>207</v>
      </c>
      <c r="D173" s="15" t="s">
        <v>242</v>
      </c>
      <c r="E173" s="15">
        <v>2022</v>
      </c>
      <c r="F173" s="15" t="s">
        <v>162</v>
      </c>
      <c r="G173" s="15" t="s">
        <v>133</v>
      </c>
      <c r="H173" s="15" t="s">
        <v>136</v>
      </c>
      <c r="I173" s="15" t="s">
        <v>139</v>
      </c>
      <c r="J173" s="15" t="s">
        <v>141</v>
      </c>
      <c r="K173" s="15" t="s">
        <v>275</v>
      </c>
      <c r="L173" s="15" t="s">
        <v>276</v>
      </c>
      <c r="M173" s="15">
        <v>1.6319999999999999</v>
      </c>
      <c r="N173" s="15">
        <v>1.4610000000000001</v>
      </c>
      <c r="O173" s="15">
        <v>0.128</v>
      </c>
      <c r="P173" s="15">
        <v>1.1200000000000001</v>
      </c>
      <c r="Q173" s="15">
        <v>0.499</v>
      </c>
      <c r="R173" s="15">
        <v>2.2989999999999999</v>
      </c>
      <c r="S173" s="15">
        <v>13.555999999999999</v>
      </c>
      <c r="U173" s="15">
        <v>740655.68700000003</v>
      </c>
      <c r="V173" s="15">
        <v>130</v>
      </c>
    </row>
    <row r="174" spans="2:22" x14ac:dyDescent="0.25">
      <c r="B174" s="15" t="s">
        <v>136</v>
      </c>
      <c r="C174" s="15" t="s">
        <v>207</v>
      </c>
      <c r="D174" s="15" t="s">
        <v>242</v>
      </c>
      <c r="E174" s="15">
        <v>2022</v>
      </c>
      <c r="F174" s="15" t="s">
        <v>162</v>
      </c>
      <c r="G174" s="15" t="s">
        <v>133</v>
      </c>
      <c r="H174" s="15" t="s">
        <v>136</v>
      </c>
      <c r="I174" s="15" t="s">
        <v>139</v>
      </c>
      <c r="J174" s="15" t="s">
        <v>141</v>
      </c>
      <c r="K174" s="15" t="s">
        <v>275</v>
      </c>
      <c r="L174" s="15" t="s">
        <v>277</v>
      </c>
      <c r="M174" s="15">
        <v>1.7310000000000001</v>
      </c>
      <c r="N174" s="15">
        <v>1.5329999999999999</v>
      </c>
      <c r="O174" s="15">
        <v>4.3999999999999997E-2</v>
      </c>
      <c r="P174" s="15">
        <v>1.329</v>
      </c>
      <c r="Q174" s="15">
        <v>0.74099999999999999</v>
      </c>
      <c r="R174" s="15">
        <v>2.169</v>
      </c>
      <c r="S174" s="15">
        <v>13.488</v>
      </c>
      <c r="U174" s="15">
        <v>732559.27300000004</v>
      </c>
      <c r="V174" s="15">
        <v>1230</v>
      </c>
    </row>
    <row r="175" spans="2:22" x14ac:dyDescent="0.25">
      <c r="B175" s="15" t="s">
        <v>136</v>
      </c>
      <c r="C175" s="15" t="s">
        <v>207</v>
      </c>
      <c r="D175" s="15" t="s">
        <v>242</v>
      </c>
      <c r="E175" s="15">
        <v>2022</v>
      </c>
      <c r="F175" s="15" t="s">
        <v>162</v>
      </c>
      <c r="G175" s="15" t="s">
        <v>133</v>
      </c>
      <c r="H175" s="15" t="s">
        <v>136</v>
      </c>
      <c r="I175" s="15" t="s">
        <v>139</v>
      </c>
      <c r="J175" s="15" t="s">
        <v>141</v>
      </c>
      <c r="K175" s="15" t="s">
        <v>275</v>
      </c>
      <c r="L175" s="15" t="s">
        <v>278</v>
      </c>
      <c r="M175" s="15">
        <v>2.1030000000000002</v>
      </c>
      <c r="N175" s="15">
        <v>1.621</v>
      </c>
      <c r="O175" s="15">
        <v>0.04</v>
      </c>
      <c r="P175" s="15">
        <v>1.696</v>
      </c>
      <c r="Q175" s="15">
        <v>1.0820000000000001</v>
      </c>
      <c r="R175" s="15">
        <v>2.645</v>
      </c>
      <c r="S175" s="15">
        <v>13.577999999999999</v>
      </c>
      <c r="U175" s="15">
        <v>735764.71900000004</v>
      </c>
      <c r="V175" s="15">
        <v>1640</v>
      </c>
    </row>
    <row r="176" spans="2:22" x14ac:dyDescent="0.25">
      <c r="B176" s="15" t="s">
        <v>136</v>
      </c>
      <c r="C176" s="15" t="s">
        <v>207</v>
      </c>
      <c r="D176" s="15" t="s">
        <v>242</v>
      </c>
      <c r="E176" s="15">
        <v>2022</v>
      </c>
      <c r="F176" s="15" t="s">
        <v>162</v>
      </c>
      <c r="G176" s="15" t="s">
        <v>133</v>
      </c>
      <c r="H176" s="15" t="s">
        <v>136</v>
      </c>
      <c r="I176" s="15" t="s">
        <v>139</v>
      </c>
      <c r="J176" s="15" t="s">
        <v>141</v>
      </c>
      <c r="K176" s="15" t="s">
        <v>275</v>
      </c>
      <c r="L176" s="15" t="s">
        <v>279</v>
      </c>
      <c r="M176" s="15">
        <v>2.4809999999999999</v>
      </c>
      <c r="N176" s="15">
        <v>1.8240000000000001</v>
      </c>
      <c r="O176" s="15">
        <v>8.2000000000000003E-2</v>
      </c>
      <c r="P176" s="15">
        <v>2.0510000000000002</v>
      </c>
      <c r="Q176" s="15">
        <v>1.2529999999999999</v>
      </c>
      <c r="R176" s="15">
        <v>3.0569999999999999</v>
      </c>
      <c r="S176" s="15">
        <v>13.661</v>
      </c>
      <c r="U176" s="15">
        <v>735823.978</v>
      </c>
      <c r="V176" s="15">
        <v>500</v>
      </c>
    </row>
    <row r="177" spans="2:22" x14ac:dyDescent="0.25">
      <c r="B177" s="15" t="s">
        <v>136</v>
      </c>
      <c r="C177" s="15" t="s">
        <v>207</v>
      </c>
      <c r="D177" s="15" t="s">
        <v>242</v>
      </c>
      <c r="E177" s="15">
        <v>2022</v>
      </c>
      <c r="F177" s="15" t="s">
        <v>162</v>
      </c>
      <c r="G177" s="15" t="s">
        <v>133</v>
      </c>
      <c r="H177" s="15" t="s">
        <v>136</v>
      </c>
      <c r="I177" s="15" t="s">
        <v>139</v>
      </c>
      <c r="J177" s="15" t="s">
        <v>141</v>
      </c>
      <c r="K177" s="15" t="s">
        <v>275</v>
      </c>
      <c r="L177" s="15" t="s">
        <v>280</v>
      </c>
      <c r="M177" s="15">
        <v>2.552</v>
      </c>
      <c r="N177" s="15">
        <v>2.1520000000000001</v>
      </c>
      <c r="O177" s="15">
        <v>0.22700000000000001</v>
      </c>
      <c r="P177" s="15">
        <v>2.0950000000000002</v>
      </c>
      <c r="Q177" s="15">
        <v>1.1970000000000001</v>
      </c>
      <c r="R177" s="15">
        <v>3.1339999999999999</v>
      </c>
      <c r="S177" s="15">
        <v>13.61</v>
      </c>
      <c r="U177" s="15">
        <v>740293.59499999997</v>
      </c>
      <c r="V177" s="15">
        <v>90</v>
      </c>
    </row>
    <row r="178" spans="2:22" x14ac:dyDescent="0.25">
      <c r="B178" s="15" t="s">
        <v>136</v>
      </c>
      <c r="C178" s="15" t="s">
        <v>207</v>
      </c>
      <c r="D178" s="15" t="s">
        <v>243</v>
      </c>
      <c r="E178" s="15">
        <v>2022</v>
      </c>
      <c r="F178" s="15" t="s">
        <v>162</v>
      </c>
      <c r="G178" s="15" t="s">
        <v>133</v>
      </c>
      <c r="H178" s="15" t="s">
        <v>136</v>
      </c>
      <c r="I178" s="15" t="s">
        <v>139</v>
      </c>
      <c r="J178" s="15" t="s">
        <v>141</v>
      </c>
      <c r="K178" s="15" t="s">
        <v>275</v>
      </c>
      <c r="L178" s="15" t="s">
        <v>276</v>
      </c>
      <c r="M178" s="15">
        <v>1.78</v>
      </c>
      <c r="N178" s="15">
        <v>1.907</v>
      </c>
      <c r="O178" s="15">
        <v>0.16700000000000001</v>
      </c>
      <c r="P178" s="15">
        <v>1.22</v>
      </c>
      <c r="Q178" s="15">
        <v>0.54</v>
      </c>
      <c r="R178" s="15">
        <v>2.2559999999999998</v>
      </c>
      <c r="S178" s="15">
        <v>13.555999999999999</v>
      </c>
      <c r="U178" s="15">
        <v>740599.34100000001</v>
      </c>
      <c r="V178" s="15">
        <v>130</v>
      </c>
    </row>
    <row r="179" spans="2:22" x14ac:dyDescent="0.25">
      <c r="B179" s="15" t="s">
        <v>136</v>
      </c>
      <c r="C179" s="15" t="s">
        <v>207</v>
      </c>
      <c r="D179" s="15" t="s">
        <v>243</v>
      </c>
      <c r="E179" s="15">
        <v>2022</v>
      </c>
      <c r="F179" s="15" t="s">
        <v>162</v>
      </c>
      <c r="G179" s="15" t="s">
        <v>133</v>
      </c>
      <c r="H179" s="15" t="s">
        <v>136</v>
      </c>
      <c r="I179" s="15" t="s">
        <v>139</v>
      </c>
      <c r="J179" s="15" t="s">
        <v>141</v>
      </c>
      <c r="K179" s="15" t="s">
        <v>275</v>
      </c>
      <c r="L179" s="15" t="s">
        <v>277</v>
      </c>
      <c r="M179" s="15">
        <v>1.835</v>
      </c>
      <c r="N179" s="15">
        <v>1.5960000000000001</v>
      </c>
      <c r="O179" s="15">
        <v>4.5999999999999999E-2</v>
      </c>
      <c r="P179" s="15">
        <v>1.403</v>
      </c>
      <c r="Q179" s="15">
        <v>0.85699999999999998</v>
      </c>
      <c r="R179" s="15">
        <v>2.3260000000000001</v>
      </c>
      <c r="S179" s="15">
        <v>13.488</v>
      </c>
      <c r="U179" s="15">
        <v>732524.08499999996</v>
      </c>
      <c r="V179" s="15">
        <v>1230</v>
      </c>
    </row>
    <row r="180" spans="2:22" x14ac:dyDescent="0.25">
      <c r="B180" s="15" t="s">
        <v>136</v>
      </c>
      <c r="C180" s="15" t="s">
        <v>207</v>
      </c>
      <c r="D180" s="15" t="s">
        <v>243</v>
      </c>
      <c r="E180" s="15">
        <v>2022</v>
      </c>
      <c r="F180" s="15" t="s">
        <v>162</v>
      </c>
      <c r="G180" s="15" t="s">
        <v>133</v>
      </c>
      <c r="H180" s="15" t="s">
        <v>136</v>
      </c>
      <c r="I180" s="15" t="s">
        <v>139</v>
      </c>
      <c r="J180" s="15" t="s">
        <v>141</v>
      </c>
      <c r="K180" s="15" t="s">
        <v>275</v>
      </c>
      <c r="L180" s="15" t="s">
        <v>278</v>
      </c>
      <c r="M180" s="15">
        <v>2.2679999999999998</v>
      </c>
      <c r="N180" s="15">
        <v>1.675</v>
      </c>
      <c r="O180" s="15">
        <v>4.1000000000000002E-2</v>
      </c>
      <c r="P180" s="15">
        <v>1.863</v>
      </c>
      <c r="Q180" s="15">
        <v>1.214</v>
      </c>
      <c r="R180" s="15">
        <v>2.8220000000000001</v>
      </c>
      <c r="S180" s="15">
        <v>13.577999999999999</v>
      </c>
      <c r="U180" s="15">
        <v>735771.42099999997</v>
      </c>
      <c r="V180" s="15">
        <v>1640</v>
      </c>
    </row>
    <row r="181" spans="2:22" x14ac:dyDescent="0.25">
      <c r="B181" s="15" t="s">
        <v>136</v>
      </c>
      <c r="C181" s="15" t="s">
        <v>207</v>
      </c>
      <c r="D181" s="15" t="s">
        <v>243</v>
      </c>
      <c r="E181" s="15">
        <v>2022</v>
      </c>
      <c r="F181" s="15" t="s">
        <v>162</v>
      </c>
      <c r="G181" s="15" t="s">
        <v>133</v>
      </c>
      <c r="H181" s="15" t="s">
        <v>136</v>
      </c>
      <c r="I181" s="15" t="s">
        <v>139</v>
      </c>
      <c r="J181" s="15" t="s">
        <v>141</v>
      </c>
      <c r="K181" s="15" t="s">
        <v>275</v>
      </c>
      <c r="L181" s="15" t="s">
        <v>279</v>
      </c>
      <c r="M181" s="15">
        <v>2.661</v>
      </c>
      <c r="N181" s="15">
        <v>1.8540000000000001</v>
      </c>
      <c r="O181" s="15">
        <v>8.4000000000000005E-2</v>
      </c>
      <c r="P181" s="15">
        <v>2.2280000000000002</v>
      </c>
      <c r="Q181" s="15">
        <v>1.54</v>
      </c>
      <c r="R181" s="15">
        <v>3.2250000000000001</v>
      </c>
      <c r="S181" s="15">
        <v>13.662000000000001</v>
      </c>
      <c r="U181" s="15">
        <v>735536.81799999997</v>
      </c>
      <c r="V181" s="15">
        <v>490</v>
      </c>
    </row>
    <row r="182" spans="2:22" x14ac:dyDescent="0.25">
      <c r="B182" s="15" t="s">
        <v>136</v>
      </c>
      <c r="C182" s="15" t="s">
        <v>207</v>
      </c>
      <c r="D182" s="15" t="s">
        <v>243</v>
      </c>
      <c r="E182" s="15">
        <v>2022</v>
      </c>
      <c r="F182" s="15" t="s">
        <v>162</v>
      </c>
      <c r="G182" s="15" t="s">
        <v>133</v>
      </c>
      <c r="H182" s="15" t="s">
        <v>136</v>
      </c>
      <c r="I182" s="15" t="s">
        <v>139</v>
      </c>
      <c r="J182" s="15" t="s">
        <v>141</v>
      </c>
      <c r="K182" s="15" t="s">
        <v>275</v>
      </c>
      <c r="L182" s="15" t="s">
        <v>280</v>
      </c>
      <c r="M182" s="15">
        <v>2.6179999999999999</v>
      </c>
      <c r="N182" s="15">
        <v>1.7889999999999999</v>
      </c>
      <c r="O182" s="15">
        <v>0.189</v>
      </c>
      <c r="P182" s="15">
        <v>2.1640000000000001</v>
      </c>
      <c r="Q182" s="15">
        <v>1.252</v>
      </c>
      <c r="R182" s="15">
        <v>3.722</v>
      </c>
      <c r="S182" s="15">
        <v>13.61</v>
      </c>
      <c r="U182" s="15">
        <v>740284.36499999999</v>
      </c>
      <c r="V182" s="15">
        <v>90</v>
      </c>
    </row>
    <row r="183" spans="2:22" x14ac:dyDescent="0.25">
      <c r="B183" s="15" t="s">
        <v>136</v>
      </c>
      <c r="C183" s="15" t="s">
        <v>207</v>
      </c>
      <c r="D183" s="15" t="s">
        <v>244</v>
      </c>
      <c r="E183" s="15">
        <v>2022</v>
      </c>
      <c r="F183" s="15" t="s">
        <v>162</v>
      </c>
      <c r="G183" s="15" t="s">
        <v>133</v>
      </c>
      <c r="H183" s="15" t="s">
        <v>136</v>
      </c>
      <c r="I183" s="15" t="s">
        <v>139</v>
      </c>
      <c r="J183" s="15" t="s">
        <v>141</v>
      </c>
      <c r="K183" s="15" t="s">
        <v>275</v>
      </c>
      <c r="L183" s="15" t="s">
        <v>276</v>
      </c>
      <c r="M183" s="15">
        <v>1.6639999999999999</v>
      </c>
      <c r="N183" s="15">
        <v>1.294</v>
      </c>
      <c r="O183" s="15">
        <v>0.114</v>
      </c>
      <c r="P183" s="15">
        <v>1.2749999999999999</v>
      </c>
      <c r="Q183" s="15">
        <v>0.61399999999999999</v>
      </c>
      <c r="R183" s="15">
        <v>2.1560000000000001</v>
      </c>
      <c r="S183" s="15">
        <v>13.106</v>
      </c>
      <c r="U183" s="15">
        <v>506408.14</v>
      </c>
      <c r="V183" s="15">
        <v>130</v>
      </c>
    </row>
    <row r="184" spans="2:22" x14ac:dyDescent="0.25">
      <c r="B184" s="15" t="s">
        <v>136</v>
      </c>
      <c r="C184" s="15" t="s">
        <v>207</v>
      </c>
      <c r="D184" s="15" t="s">
        <v>244</v>
      </c>
      <c r="E184" s="15">
        <v>2022</v>
      </c>
      <c r="F184" s="15" t="s">
        <v>162</v>
      </c>
      <c r="G184" s="15" t="s">
        <v>133</v>
      </c>
      <c r="H184" s="15" t="s">
        <v>136</v>
      </c>
      <c r="I184" s="15" t="s">
        <v>139</v>
      </c>
      <c r="J184" s="15" t="s">
        <v>141</v>
      </c>
      <c r="K184" s="15" t="s">
        <v>275</v>
      </c>
      <c r="L184" s="15" t="s">
        <v>277</v>
      </c>
      <c r="M184" s="15">
        <v>1.7789999999999999</v>
      </c>
      <c r="N184" s="15">
        <v>1.367</v>
      </c>
      <c r="O184" s="15">
        <v>3.9E-2</v>
      </c>
      <c r="P184" s="15">
        <v>1.45</v>
      </c>
      <c r="Q184" s="15">
        <v>0.88800000000000001</v>
      </c>
      <c r="R184" s="15">
        <v>2.2320000000000002</v>
      </c>
      <c r="S184" s="15">
        <v>13.041</v>
      </c>
      <c r="U184" s="15">
        <v>502374.61200000002</v>
      </c>
      <c r="V184" s="15">
        <v>1230</v>
      </c>
    </row>
    <row r="185" spans="2:22" x14ac:dyDescent="0.25">
      <c r="B185" s="15" t="s">
        <v>136</v>
      </c>
      <c r="C185" s="15" t="s">
        <v>207</v>
      </c>
      <c r="D185" s="15" t="s">
        <v>244</v>
      </c>
      <c r="E185" s="15">
        <v>2022</v>
      </c>
      <c r="F185" s="15" t="s">
        <v>162</v>
      </c>
      <c r="G185" s="15" t="s">
        <v>133</v>
      </c>
      <c r="H185" s="15" t="s">
        <v>136</v>
      </c>
      <c r="I185" s="15" t="s">
        <v>139</v>
      </c>
      <c r="J185" s="15" t="s">
        <v>141</v>
      </c>
      <c r="K185" s="15" t="s">
        <v>275</v>
      </c>
      <c r="L185" s="15" t="s">
        <v>278</v>
      </c>
      <c r="M185" s="15">
        <v>2.2799999999999998</v>
      </c>
      <c r="N185" s="15">
        <v>1.583</v>
      </c>
      <c r="O185" s="15">
        <v>3.9E-2</v>
      </c>
      <c r="P185" s="15">
        <v>1.9470000000000001</v>
      </c>
      <c r="Q185" s="15">
        <v>1.282</v>
      </c>
      <c r="R185" s="15">
        <v>2.87</v>
      </c>
      <c r="S185" s="15">
        <v>13.135</v>
      </c>
      <c r="U185" s="15">
        <v>503558.098</v>
      </c>
      <c r="V185" s="15">
        <v>1640</v>
      </c>
    </row>
    <row r="186" spans="2:22" x14ac:dyDescent="0.25">
      <c r="B186" s="15" t="s">
        <v>136</v>
      </c>
      <c r="C186" s="15" t="s">
        <v>207</v>
      </c>
      <c r="D186" s="15" t="s">
        <v>244</v>
      </c>
      <c r="E186" s="15">
        <v>2022</v>
      </c>
      <c r="F186" s="15" t="s">
        <v>162</v>
      </c>
      <c r="G186" s="15" t="s">
        <v>133</v>
      </c>
      <c r="H186" s="15" t="s">
        <v>136</v>
      </c>
      <c r="I186" s="15" t="s">
        <v>139</v>
      </c>
      <c r="J186" s="15" t="s">
        <v>141</v>
      </c>
      <c r="K186" s="15" t="s">
        <v>275</v>
      </c>
      <c r="L186" s="15" t="s">
        <v>279</v>
      </c>
      <c r="M186" s="15">
        <v>2.657</v>
      </c>
      <c r="N186" s="15">
        <v>1.722</v>
      </c>
      <c r="O186" s="15">
        <v>7.8E-2</v>
      </c>
      <c r="P186" s="15">
        <v>2.2949999999999999</v>
      </c>
      <c r="Q186" s="15">
        <v>1.5980000000000001</v>
      </c>
      <c r="R186" s="15">
        <v>3.222</v>
      </c>
      <c r="S186" s="15">
        <v>13.205</v>
      </c>
      <c r="U186" s="15">
        <v>503264.27899999998</v>
      </c>
      <c r="V186" s="15">
        <v>490</v>
      </c>
    </row>
    <row r="187" spans="2:22" x14ac:dyDescent="0.25">
      <c r="B187" s="15" t="s">
        <v>136</v>
      </c>
      <c r="C187" s="15" t="s">
        <v>207</v>
      </c>
      <c r="D187" s="15" t="s">
        <v>244</v>
      </c>
      <c r="E187" s="15">
        <v>2022</v>
      </c>
      <c r="F187" s="15" t="s">
        <v>162</v>
      </c>
      <c r="G187" s="15" t="s">
        <v>133</v>
      </c>
      <c r="H187" s="15" t="s">
        <v>136</v>
      </c>
      <c r="I187" s="15" t="s">
        <v>139</v>
      </c>
      <c r="J187" s="15" t="s">
        <v>141</v>
      </c>
      <c r="K187" s="15" t="s">
        <v>275</v>
      </c>
      <c r="L187" s="15" t="s">
        <v>280</v>
      </c>
      <c r="M187" s="15">
        <v>2.629</v>
      </c>
      <c r="N187" s="15">
        <v>1.698</v>
      </c>
      <c r="O187" s="15">
        <v>0.17899999999999999</v>
      </c>
      <c r="P187" s="15">
        <v>2.238</v>
      </c>
      <c r="Q187" s="15">
        <v>1.321</v>
      </c>
      <c r="R187" s="15">
        <v>3.99</v>
      </c>
      <c r="S187" s="15">
        <v>13.167</v>
      </c>
      <c r="U187" s="15">
        <v>507030.91</v>
      </c>
      <c r="V187" s="15">
        <v>90</v>
      </c>
    </row>
    <row r="188" spans="2:22" x14ac:dyDescent="0.25">
      <c r="B188" s="15" t="s">
        <v>136</v>
      </c>
      <c r="C188" s="15" t="s">
        <v>207</v>
      </c>
      <c r="D188" s="15" t="s">
        <v>245</v>
      </c>
      <c r="E188" s="15">
        <v>2022</v>
      </c>
      <c r="F188" s="15" t="s">
        <v>162</v>
      </c>
      <c r="G188" s="15" t="s">
        <v>133</v>
      </c>
      <c r="H188" s="15" t="s">
        <v>136</v>
      </c>
      <c r="I188" s="15" t="s">
        <v>139</v>
      </c>
      <c r="J188" s="15" t="s">
        <v>141</v>
      </c>
      <c r="K188" s="15" t="s">
        <v>275</v>
      </c>
      <c r="L188" s="15" t="s">
        <v>276</v>
      </c>
      <c r="M188" s="15">
        <v>1.6890000000000001</v>
      </c>
      <c r="N188" s="15">
        <v>1.2789999999999999</v>
      </c>
      <c r="O188" s="15">
        <v>0.112</v>
      </c>
      <c r="P188" s="15">
        <v>1.3560000000000001</v>
      </c>
      <c r="Q188" s="15">
        <v>0.65</v>
      </c>
      <c r="R188" s="15">
        <v>2.202</v>
      </c>
      <c r="S188" s="15">
        <v>13.106</v>
      </c>
      <c r="U188" s="15">
        <v>506410.06900000002</v>
      </c>
      <c r="V188" s="15">
        <v>130</v>
      </c>
    </row>
    <row r="189" spans="2:22" x14ac:dyDescent="0.25">
      <c r="B189" s="15" t="s">
        <v>136</v>
      </c>
      <c r="C189" s="15" t="s">
        <v>207</v>
      </c>
      <c r="D189" s="15" t="s">
        <v>245</v>
      </c>
      <c r="E189" s="15">
        <v>2022</v>
      </c>
      <c r="F189" s="15" t="s">
        <v>162</v>
      </c>
      <c r="G189" s="15" t="s">
        <v>133</v>
      </c>
      <c r="H189" s="15" t="s">
        <v>136</v>
      </c>
      <c r="I189" s="15" t="s">
        <v>139</v>
      </c>
      <c r="J189" s="15" t="s">
        <v>141</v>
      </c>
      <c r="K189" s="15" t="s">
        <v>275</v>
      </c>
      <c r="L189" s="15" t="s">
        <v>277</v>
      </c>
      <c r="M189" s="15">
        <v>1.8160000000000001</v>
      </c>
      <c r="N189" s="15">
        <v>1.3959999999999999</v>
      </c>
      <c r="O189" s="15">
        <v>0.04</v>
      </c>
      <c r="P189" s="15">
        <v>1.512</v>
      </c>
      <c r="Q189" s="15">
        <v>0.92600000000000005</v>
      </c>
      <c r="R189" s="15">
        <v>2.3180000000000001</v>
      </c>
      <c r="S189" s="15">
        <v>13.041</v>
      </c>
      <c r="U189" s="15">
        <v>502403.17300000001</v>
      </c>
      <c r="V189" s="15">
        <v>1230</v>
      </c>
    </row>
    <row r="190" spans="2:22" x14ac:dyDescent="0.25">
      <c r="B190" s="15" t="s">
        <v>136</v>
      </c>
      <c r="C190" s="15" t="s">
        <v>207</v>
      </c>
      <c r="D190" s="15" t="s">
        <v>245</v>
      </c>
      <c r="E190" s="15">
        <v>2022</v>
      </c>
      <c r="F190" s="15" t="s">
        <v>162</v>
      </c>
      <c r="G190" s="15" t="s">
        <v>133</v>
      </c>
      <c r="H190" s="15" t="s">
        <v>136</v>
      </c>
      <c r="I190" s="15" t="s">
        <v>139</v>
      </c>
      <c r="J190" s="15" t="s">
        <v>141</v>
      </c>
      <c r="K190" s="15" t="s">
        <v>275</v>
      </c>
      <c r="L190" s="15" t="s">
        <v>278</v>
      </c>
      <c r="M190" s="15">
        <v>2.2919999999999998</v>
      </c>
      <c r="N190" s="15">
        <v>1.508</v>
      </c>
      <c r="O190" s="15">
        <v>3.6999999999999998E-2</v>
      </c>
      <c r="P190" s="15">
        <v>1.9490000000000001</v>
      </c>
      <c r="Q190" s="15">
        <v>1.2949999999999999</v>
      </c>
      <c r="R190" s="15">
        <v>2.9079999999999999</v>
      </c>
      <c r="S190" s="15">
        <v>13.135</v>
      </c>
      <c r="U190" s="15">
        <v>503561.50799999997</v>
      </c>
      <c r="V190" s="15">
        <v>1640</v>
      </c>
    </row>
    <row r="191" spans="2:22" x14ac:dyDescent="0.25">
      <c r="B191" s="15" t="s">
        <v>136</v>
      </c>
      <c r="C191" s="15" t="s">
        <v>207</v>
      </c>
      <c r="D191" s="15" t="s">
        <v>245</v>
      </c>
      <c r="E191" s="15">
        <v>2022</v>
      </c>
      <c r="F191" s="15" t="s">
        <v>162</v>
      </c>
      <c r="G191" s="15" t="s">
        <v>133</v>
      </c>
      <c r="H191" s="15" t="s">
        <v>136</v>
      </c>
      <c r="I191" s="15" t="s">
        <v>139</v>
      </c>
      <c r="J191" s="15" t="s">
        <v>141</v>
      </c>
      <c r="K191" s="15" t="s">
        <v>275</v>
      </c>
      <c r="L191" s="15" t="s">
        <v>279</v>
      </c>
      <c r="M191" s="15">
        <v>2.6579999999999999</v>
      </c>
      <c r="N191" s="15">
        <v>1.6459999999999999</v>
      </c>
      <c r="O191" s="15">
        <v>7.3999999999999996E-2</v>
      </c>
      <c r="P191" s="15">
        <v>2.294</v>
      </c>
      <c r="Q191" s="15">
        <v>1.504</v>
      </c>
      <c r="R191" s="15">
        <v>3.323</v>
      </c>
      <c r="S191" s="15">
        <v>13.205</v>
      </c>
      <c r="U191" s="15">
        <v>503254.26699999999</v>
      </c>
      <c r="V191" s="15">
        <v>490</v>
      </c>
    </row>
    <row r="192" spans="2:22" x14ac:dyDescent="0.25">
      <c r="B192" s="15" t="s">
        <v>136</v>
      </c>
      <c r="C192" s="15" t="s">
        <v>207</v>
      </c>
      <c r="D192" s="15" t="s">
        <v>245</v>
      </c>
      <c r="E192" s="15">
        <v>2022</v>
      </c>
      <c r="F192" s="15" t="s">
        <v>162</v>
      </c>
      <c r="G192" s="15" t="s">
        <v>133</v>
      </c>
      <c r="H192" s="15" t="s">
        <v>136</v>
      </c>
      <c r="I192" s="15" t="s">
        <v>139</v>
      </c>
      <c r="J192" s="15" t="s">
        <v>141</v>
      </c>
      <c r="K192" s="15" t="s">
        <v>275</v>
      </c>
      <c r="L192" s="15" t="s">
        <v>280</v>
      </c>
      <c r="M192" s="15">
        <v>2.6669999999999998</v>
      </c>
      <c r="N192" s="15">
        <v>1.7569999999999999</v>
      </c>
      <c r="O192" s="15">
        <v>0.185</v>
      </c>
      <c r="P192" s="15">
        <v>2.27</v>
      </c>
      <c r="Q192" s="15">
        <v>1.319</v>
      </c>
      <c r="R192" s="15">
        <v>3.8410000000000002</v>
      </c>
      <c r="S192" s="15">
        <v>13.167</v>
      </c>
      <c r="U192" s="15">
        <v>506997.18800000002</v>
      </c>
      <c r="V192" s="15">
        <v>90</v>
      </c>
    </row>
    <row r="193" spans="2:22" x14ac:dyDescent="0.25">
      <c r="B193" s="15" t="s">
        <v>136</v>
      </c>
      <c r="C193" s="15" t="s">
        <v>207</v>
      </c>
      <c r="D193" s="15" t="s">
        <v>246</v>
      </c>
      <c r="E193" s="15">
        <v>2022</v>
      </c>
      <c r="F193" s="15" t="s">
        <v>162</v>
      </c>
      <c r="G193" s="15" t="s">
        <v>133</v>
      </c>
      <c r="H193" s="15" t="s">
        <v>136</v>
      </c>
      <c r="I193" s="15" t="s">
        <v>139</v>
      </c>
      <c r="J193" s="15" t="s">
        <v>141</v>
      </c>
      <c r="K193" s="15" t="s">
        <v>275</v>
      </c>
      <c r="L193" s="15" t="s">
        <v>276</v>
      </c>
      <c r="M193" s="15">
        <v>1.597</v>
      </c>
      <c r="N193" s="15">
        <v>1.21</v>
      </c>
      <c r="O193" s="15">
        <v>0.106</v>
      </c>
      <c r="P193" s="15">
        <v>1.2410000000000001</v>
      </c>
      <c r="Q193" s="15">
        <v>0.69599999999999995</v>
      </c>
      <c r="R193" s="15">
        <v>2.3580000000000001</v>
      </c>
      <c r="S193" s="15">
        <v>12.563000000000001</v>
      </c>
      <c r="U193" s="15">
        <v>300443.48</v>
      </c>
      <c r="V193" s="15">
        <v>130</v>
      </c>
    </row>
    <row r="194" spans="2:22" x14ac:dyDescent="0.25">
      <c r="B194" s="15" t="s">
        <v>136</v>
      </c>
      <c r="C194" s="15" t="s">
        <v>207</v>
      </c>
      <c r="D194" s="15" t="s">
        <v>246</v>
      </c>
      <c r="E194" s="15">
        <v>2022</v>
      </c>
      <c r="F194" s="15" t="s">
        <v>162</v>
      </c>
      <c r="G194" s="15" t="s">
        <v>133</v>
      </c>
      <c r="H194" s="15" t="s">
        <v>136</v>
      </c>
      <c r="I194" s="15" t="s">
        <v>139</v>
      </c>
      <c r="J194" s="15" t="s">
        <v>141</v>
      </c>
      <c r="K194" s="15" t="s">
        <v>275</v>
      </c>
      <c r="L194" s="15" t="s">
        <v>277</v>
      </c>
      <c r="M194" s="15">
        <v>1.7310000000000001</v>
      </c>
      <c r="N194" s="15">
        <v>1.2470000000000001</v>
      </c>
      <c r="O194" s="15">
        <v>3.5999999999999997E-2</v>
      </c>
      <c r="P194" s="15">
        <v>1.482</v>
      </c>
      <c r="Q194" s="15">
        <v>0.90300000000000002</v>
      </c>
      <c r="R194" s="15">
        <v>2.206</v>
      </c>
      <c r="S194" s="15">
        <v>12.494</v>
      </c>
      <c r="U194" s="15">
        <v>299361.82900000003</v>
      </c>
      <c r="V194" s="15">
        <v>1230</v>
      </c>
    </row>
    <row r="195" spans="2:22" x14ac:dyDescent="0.25">
      <c r="B195" s="15" t="s">
        <v>136</v>
      </c>
      <c r="C195" s="15" t="s">
        <v>207</v>
      </c>
      <c r="D195" s="15" t="s">
        <v>246</v>
      </c>
      <c r="E195" s="15">
        <v>2022</v>
      </c>
      <c r="F195" s="15" t="s">
        <v>162</v>
      </c>
      <c r="G195" s="15" t="s">
        <v>133</v>
      </c>
      <c r="H195" s="15" t="s">
        <v>136</v>
      </c>
      <c r="I195" s="15" t="s">
        <v>139</v>
      </c>
      <c r="J195" s="15" t="s">
        <v>141</v>
      </c>
      <c r="K195" s="15" t="s">
        <v>275</v>
      </c>
      <c r="L195" s="15" t="s">
        <v>278</v>
      </c>
      <c r="M195" s="15">
        <v>2.1800000000000002</v>
      </c>
      <c r="N195" s="15">
        <v>1.3859999999999999</v>
      </c>
      <c r="O195" s="15">
        <v>3.4000000000000002E-2</v>
      </c>
      <c r="P195" s="15">
        <v>1.891</v>
      </c>
      <c r="Q195" s="15">
        <v>1.2310000000000001</v>
      </c>
      <c r="R195" s="15">
        <v>2.7850000000000001</v>
      </c>
      <c r="S195" s="15">
        <v>12.595000000000001</v>
      </c>
      <c r="U195" s="15">
        <v>299425.21399999998</v>
      </c>
      <c r="V195" s="15">
        <v>1640</v>
      </c>
    </row>
    <row r="196" spans="2:22" x14ac:dyDescent="0.25">
      <c r="B196" s="15" t="s">
        <v>136</v>
      </c>
      <c r="C196" s="15" t="s">
        <v>207</v>
      </c>
      <c r="D196" s="15" t="s">
        <v>246</v>
      </c>
      <c r="E196" s="15">
        <v>2022</v>
      </c>
      <c r="F196" s="15" t="s">
        <v>162</v>
      </c>
      <c r="G196" s="15" t="s">
        <v>133</v>
      </c>
      <c r="H196" s="15" t="s">
        <v>136</v>
      </c>
      <c r="I196" s="15" t="s">
        <v>139</v>
      </c>
      <c r="J196" s="15" t="s">
        <v>141</v>
      </c>
      <c r="K196" s="15" t="s">
        <v>275</v>
      </c>
      <c r="L196" s="15" t="s">
        <v>279</v>
      </c>
      <c r="M196" s="15">
        <v>2.5710000000000002</v>
      </c>
      <c r="N196" s="15">
        <v>1.5009999999999999</v>
      </c>
      <c r="O196" s="15">
        <v>6.8000000000000005E-2</v>
      </c>
      <c r="P196" s="15">
        <v>2.383</v>
      </c>
      <c r="Q196" s="15">
        <v>1.4610000000000001</v>
      </c>
      <c r="R196" s="15">
        <v>3.2810000000000001</v>
      </c>
      <c r="S196" s="15">
        <v>12.65</v>
      </c>
      <c r="U196" s="15">
        <v>298856.57199999999</v>
      </c>
      <c r="V196" s="15">
        <v>490</v>
      </c>
    </row>
    <row r="197" spans="2:22" x14ac:dyDescent="0.25">
      <c r="B197" s="15" t="s">
        <v>136</v>
      </c>
      <c r="C197" s="15" t="s">
        <v>207</v>
      </c>
      <c r="D197" s="15" t="s">
        <v>246</v>
      </c>
      <c r="E197" s="15">
        <v>2022</v>
      </c>
      <c r="F197" s="15" t="s">
        <v>162</v>
      </c>
      <c r="G197" s="15" t="s">
        <v>133</v>
      </c>
      <c r="H197" s="15" t="s">
        <v>136</v>
      </c>
      <c r="I197" s="15" t="s">
        <v>139</v>
      </c>
      <c r="J197" s="15" t="s">
        <v>141</v>
      </c>
      <c r="K197" s="15" t="s">
        <v>275</v>
      </c>
      <c r="L197" s="15" t="s">
        <v>280</v>
      </c>
      <c r="M197" s="15">
        <v>2.5459999999999998</v>
      </c>
      <c r="N197" s="15">
        <v>1.653</v>
      </c>
      <c r="O197" s="15">
        <v>0.17399999999999999</v>
      </c>
      <c r="P197" s="15">
        <v>2.1709999999999998</v>
      </c>
      <c r="Q197" s="15">
        <v>1.35</v>
      </c>
      <c r="R197" s="15">
        <v>3.476</v>
      </c>
      <c r="S197" s="15">
        <v>12.625999999999999</v>
      </c>
      <c r="U197" s="15">
        <v>301708.78899999999</v>
      </c>
      <c r="V197" s="15">
        <v>90</v>
      </c>
    </row>
    <row r="198" spans="2:22" x14ac:dyDescent="0.25">
      <c r="B198" s="15" t="s">
        <v>136</v>
      </c>
      <c r="C198" s="15" t="s">
        <v>207</v>
      </c>
      <c r="D198" s="15" t="s">
        <v>247</v>
      </c>
      <c r="E198" s="15">
        <v>2022</v>
      </c>
      <c r="F198" s="15" t="s">
        <v>162</v>
      </c>
      <c r="G198" s="15" t="s">
        <v>133</v>
      </c>
      <c r="H198" s="15" t="s">
        <v>136</v>
      </c>
      <c r="I198" s="15" t="s">
        <v>139</v>
      </c>
      <c r="J198" s="15" t="s">
        <v>141</v>
      </c>
      <c r="K198" s="15" t="s">
        <v>275</v>
      </c>
      <c r="L198" s="15" t="s">
        <v>276</v>
      </c>
      <c r="M198" s="15">
        <v>1.421</v>
      </c>
      <c r="N198" s="15">
        <v>1.0429999999999999</v>
      </c>
      <c r="O198" s="15">
        <v>9.0999999999999998E-2</v>
      </c>
      <c r="P198" s="15">
        <v>1.0529999999999999</v>
      </c>
      <c r="Q198" s="15">
        <v>0.64800000000000002</v>
      </c>
      <c r="R198" s="15">
        <v>2.052</v>
      </c>
      <c r="S198" s="15">
        <v>12.564</v>
      </c>
      <c r="U198" s="15">
        <v>300501.484</v>
      </c>
      <c r="V198" s="15">
        <v>130</v>
      </c>
    </row>
    <row r="199" spans="2:22" x14ac:dyDescent="0.25">
      <c r="B199" s="15" t="s">
        <v>136</v>
      </c>
      <c r="C199" s="15" t="s">
        <v>207</v>
      </c>
      <c r="D199" s="15" t="s">
        <v>247</v>
      </c>
      <c r="E199" s="15">
        <v>2022</v>
      </c>
      <c r="F199" s="15" t="s">
        <v>162</v>
      </c>
      <c r="G199" s="15" t="s">
        <v>133</v>
      </c>
      <c r="H199" s="15" t="s">
        <v>136</v>
      </c>
      <c r="I199" s="15" t="s">
        <v>139</v>
      </c>
      <c r="J199" s="15" t="s">
        <v>141</v>
      </c>
      <c r="K199" s="15" t="s">
        <v>275</v>
      </c>
      <c r="L199" s="15" t="s">
        <v>277</v>
      </c>
      <c r="M199" s="15">
        <v>1.631</v>
      </c>
      <c r="N199" s="15">
        <v>1.2</v>
      </c>
      <c r="O199" s="15">
        <v>3.4000000000000002E-2</v>
      </c>
      <c r="P199" s="15">
        <v>1.375</v>
      </c>
      <c r="Q199" s="15">
        <v>0.83</v>
      </c>
      <c r="R199" s="15">
        <v>2.0950000000000002</v>
      </c>
      <c r="S199" s="15">
        <v>12.493</v>
      </c>
      <c r="U199" s="15">
        <v>299386.88500000001</v>
      </c>
      <c r="V199" s="15">
        <v>1230</v>
      </c>
    </row>
    <row r="200" spans="2:22" x14ac:dyDescent="0.25">
      <c r="B200" s="15" t="s">
        <v>136</v>
      </c>
      <c r="C200" s="15" t="s">
        <v>207</v>
      </c>
      <c r="D200" s="15" t="s">
        <v>247</v>
      </c>
      <c r="E200" s="15">
        <v>2022</v>
      </c>
      <c r="F200" s="15" t="s">
        <v>162</v>
      </c>
      <c r="G200" s="15" t="s">
        <v>133</v>
      </c>
      <c r="H200" s="15" t="s">
        <v>136</v>
      </c>
      <c r="I200" s="15" t="s">
        <v>139</v>
      </c>
      <c r="J200" s="15" t="s">
        <v>141</v>
      </c>
      <c r="K200" s="15" t="s">
        <v>275</v>
      </c>
      <c r="L200" s="15" t="s">
        <v>278</v>
      </c>
      <c r="M200" s="15">
        <v>2.0760000000000001</v>
      </c>
      <c r="N200" s="15">
        <v>1.355</v>
      </c>
      <c r="O200" s="15">
        <v>3.3000000000000002E-2</v>
      </c>
      <c r="P200" s="15">
        <v>1.79</v>
      </c>
      <c r="Q200" s="15">
        <v>1.1890000000000001</v>
      </c>
      <c r="R200" s="15">
        <v>2.6859999999999999</v>
      </c>
      <c r="S200" s="15">
        <v>12.595000000000001</v>
      </c>
      <c r="U200" s="15">
        <v>299421.57</v>
      </c>
      <c r="V200" s="15">
        <v>1640</v>
      </c>
    </row>
    <row r="201" spans="2:22" x14ac:dyDescent="0.25">
      <c r="B201" s="15" t="s">
        <v>136</v>
      </c>
      <c r="C201" s="15" t="s">
        <v>207</v>
      </c>
      <c r="D201" s="15" t="s">
        <v>247</v>
      </c>
      <c r="E201" s="15">
        <v>2022</v>
      </c>
      <c r="F201" s="15" t="s">
        <v>162</v>
      </c>
      <c r="G201" s="15" t="s">
        <v>133</v>
      </c>
      <c r="H201" s="15" t="s">
        <v>136</v>
      </c>
      <c r="I201" s="15" t="s">
        <v>139</v>
      </c>
      <c r="J201" s="15" t="s">
        <v>141</v>
      </c>
      <c r="K201" s="15" t="s">
        <v>275</v>
      </c>
      <c r="L201" s="15" t="s">
        <v>279</v>
      </c>
      <c r="M201" s="15">
        <v>2.4630000000000001</v>
      </c>
      <c r="N201" s="15">
        <v>1.494</v>
      </c>
      <c r="O201" s="15">
        <v>6.7000000000000004E-2</v>
      </c>
      <c r="P201" s="15">
        <v>2.173</v>
      </c>
      <c r="Q201" s="15">
        <v>1.4450000000000001</v>
      </c>
      <c r="R201" s="15">
        <v>3.169</v>
      </c>
      <c r="S201" s="15">
        <v>12.65</v>
      </c>
      <c r="U201" s="15">
        <v>298963.50099999999</v>
      </c>
      <c r="V201" s="15">
        <v>500</v>
      </c>
    </row>
    <row r="202" spans="2:22" x14ac:dyDescent="0.25">
      <c r="B202" s="15" t="s">
        <v>136</v>
      </c>
      <c r="C202" s="15" t="s">
        <v>207</v>
      </c>
      <c r="D202" s="15" t="s">
        <v>247</v>
      </c>
      <c r="E202" s="15">
        <v>2022</v>
      </c>
      <c r="F202" s="15" t="s">
        <v>162</v>
      </c>
      <c r="G202" s="15" t="s">
        <v>133</v>
      </c>
      <c r="H202" s="15" t="s">
        <v>136</v>
      </c>
      <c r="I202" s="15" t="s">
        <v>139</v>
      </c>
      <c r="J202" s="15" t="s">
        <v>141</v>
      </c>
      <c r="K202" s="15" t="s">
        <v>275</v>
      </c>
      <c r="L202" s="15" t="s">
        <v>280</v>
      </c>
      <c r="M202" s="15">
        <v>2.4489999999999998</v>
      </c>
      <c r="N202" s="15">
        <v>1.6080000000000001</v>
      </c>
      <c r="O202" s="15">
        <v>0.16900000000000001</v>
      </c>
      <c r="P202" s="15">
        <v>2.2210000000000001</v>
      </c>
      <c r="Q202" s="15">
        <v>1.2789999999999999</v>
      </c>
      <c r="R202" s="15">
        <v>3.093</v>
      </c>
      <c r="S202" s="15">
        <v>12.625</v>
      </c>
      <c r="U202" s="15">
        <v>301703.34899999999</v>
      </c>
      <c r="V202" s="15">
        <v>90</v>
      </c>
    </row>
    <row r="203" spans="2:22" x14ac:dyDescent="0.25">
      <c r="B203" s="15" t="s">
        <v>136</v>
      </c>
      <c r="C203" s="15" t="s">
        <v>207</v>
      </c>
      <c r="D203" s="15" t="s">
        <v>248</v>
      </c>
      <c r="E203" s="15">
        <v>2022</v>
      </c>
      <c r="F203" s="15" t="s">
        <v>162</v>
      </c>
      <c r="G203" s="15" t="s">
        <v>133</v>
      </c>
      <c r="H203" s="15" t="s">
        <v>136</v>
      </c>
      <c r="I203" s="15" t="s">
        <v>139</v>
      </c>
      <c r="J203" s="15" t="s">
        <v>141</v>
      </c>
      <c r="K203" s="15" t="s">
        <v>275</v>
      </c>
      <c r="L203" s="15" t="s">
        <v>276</v>
      </c>
      <c r="M203" s="15">
        <v>1.286</v>
      </c>
      <c r="N203" s="15">
        <v>0.96499999999999997</v>
      </c>
      <c r="O203" s="15">
        <v>8.5000000000000006E-2</v>
      </c>
      <c r="P203" s="15">
        <v>0.95699999999999996</v>
      </c>
      <c r="Q203" s="15">
        <v>0.55900000000000005</v>
      </c>
      <c r="R203" s="15">
        <v>1.776</v>
      </c>
      <c r="S203" s="15">
        <v>11.933999999999999</v>
      </c>
      <c r="U203" s="15">
        <v>133185.163</v>
      </c>
      <c r="V203" s="15">
        <v>130</v>
      </c>
    </row>
    <row r="204" spans="2:22" x14ac:dyDescent="0.25">
      <c r="B204" s="15" t="s">
        <v>136</v>
      </c>
      <c r="C204" s="15" t="s">
        <v>207</v>
      </c>
      <c r="D204" s="15" t="s">
        <v>248</v>
      </c>
      <c r="E204" s="15">
        <v>2022</v>
      </c>
      <c r="F204" s="15" t="s">
        <v>162</v>
      </c>
      <c r="G204" s="15" t="s">
        <v>133</v>
      </c>
      <c r="H204" s="15" t="s">
        <v>136</v>
      </c>
      <c r="I204" s="15" t="s">
        <v>139</v>
      </c>
      <c r="J204" s="15" t="s">
        <v>141</v>
      </c>
      <c r="K204" s="15" t="s">
        <v>275</v>
      </c>
      <c r="L204" s="15" t="s">
        <v>277</v>
      </c>
      <c r="M204" s="15">
        <v>1.502</v>
      </c>
      <c r="N204" s="15">
        <v>1.131</v>
      </c>
      <c r="O204" s="15">
        <v>3.2000000000000001E-2</v>
      </c>
      <c r="P204" s="15">
        <v>1.2430000000000001</v>
      </c>
      <c r="Q204" s="15">
        <v>0.76200000000000001</v>
      </c>
      <c r="R204" s="15">
        <v>1.9</v>
      </c>
      <c r="S204" s="15">
        <v>11.856999999999999</v>
      </c>
      <c r="U204" s="15">
        <v>133858.03099999999</v>
      </c>
      <c r="V204" s="15">
        <v>1230</v>
      </c>
    </row>
    <row r="205" spans="2:22" x14ac:dyDescent="0.25">
      <c r="B205" s="15" t="s">
        <v>136</v>
      </c>
      <c r="C205" s="15" t="s">
        <v>207</v>
      </c>
      <c r="D205" s="15" t="s">
        <v>248</v>
      </c>
      <c r="E205" s="15">
        <v>2022</v>
      </c>
      <c r="F205" s="15" t="s">
        <v>162</v>
      </c>
      <c r="G205" s="15" t="s">
        <v>133</v>
      </c>
      <c r="H205" s="15" t="s">
        <v>136</v>
      </c>
      <c r="I205" s="15" t="s">
        <v>139</v>
      </c>
      <c r="J205" s="15" t="s">
        <v>141</v>
      </c>
      <c r="K205" s="15" t="s">
        <v>275</v>
      </c>
      <c r="L205" s="15" t="s">
        <v>278</v>
      </c>
      <c r="M205" s="15">
        <v>1.9119999999999999</v>
      </c>
      <c r="N205" s="15">
        <v>1.2609999999999999</v>
      </c>
      <c r="O205" s="15">
        <v>3.1E-2</v>
      </c>
      <c r="P205" s="15">
        <v>1.6479999999999999</v>
      </c>
      <c r="Q205" s="15">
        <v>1.0669999999999999</v>
      </c>
      <c r="R205" s="15">
        <v>2.5129999999999999</v>
      </c>
      <c r="S205" s="15">
        <v>11.959</v>
      </c>
      <c r="U205" s="15">
        <v>132771.82800000001</v>
      </c>
      <c r="V205" s="15">
        <v>1640</v>
      </c>
    </row>
    <row r="206" spans="2:22" x14ac:dyDescent="0.25">
      <c r="B206" s="15" t="s">
        <v>136</v>
      </c>
      <c r="C206" s="15" t="s">
        <v>207</v>
      </c>
      <c r="D206" s="15" t="s">
        <v>248</v>
      </c>
      <c r="E206" s="15">
        <v>2022</v>
      </c>
      <c r="F206" s="15" t="s">
        <v>162</v>
      </c>
      <c r="G206" s="15" t="s">
        <v>133</v>
      </c>
      <c r="H206" s="15" t="s">
        <v>136</v>
      </c>
      <c r="I206" s="15" t="s">
        <v>139</v>
      </c>
      <c r="J206" s="15" t="s">
        <v>141</v>
      </c>
      <c r="K206" s="15" t="s">
        <v>275</v>
      </c>
      <c r="L206" s="15" t="s">
        <v>279</v>
      </c>
      <c r="M206" s="15">
        <v>2.3119999999999998</v>
      </c>
      <c r="N206" s="15">
        <v>1.373</v>
      </c>
      <c r="O206" s="15">
        <v>6.0999999999999999E-2</v>
      </c>
      <c r="P206" s="15">
        <v>2.0880000000000001</v>
      </c>
      <c r="Q206" s="15">
        <v>1.363</v>
      </c>
      <c r="R206" s="15">
        <v>2.968</v>
      </c>
      <c r="S206" s="15">
        <v>11.994999999999999</v>
      </c>
      <c r="U206" s="15">
        <v>131831.73300000001</v>
      </c>
      <c r="V206" s="15">
        <v>500</v>
      </c>
    </row>
    <row r="207" spans="2:22" x14ac:dyDescent="0.25">
      <c r="B207" s="15" t="s">
        <v>136</v>
      </c>
      <c r="C207" s="15" t="s">
        <v>207</v>
      </c>
      <c r="D207" s="15" t="s">
        <v>248</v>
      </c>
      <c r="E207" s="15">
        <v>2022</v>
      </c>
      <c r="F207" s="15" t="s">
        <v>162</v>
      </c>
      <c r="G207" s="15" t="s">
        <v>133</v>
      </c>
      <c r="H207" s="15" t="s">
        <v>136</v>
      </c>
      <c r="I207" s="15" t="s">
        <v>139</v>
      </c>
      <c r="J207" s="15" t="s">
        <v>141</v>
      </c>
      <c r="K207" s="15" t="s">
        <v>275</v>
      </c>
      <c r="L207" s="15" t="s">
        <v>280</v>
      </c>
      <c r="M207" s="15">
        <v>2.3519999999999999</v>
      </c>
      <c r="N207" s="15">
        <v>1.57</v>
      </c>
      <c r="O207" s="15">
        <v>0.16500000000000001</v>
      </c>
      <c r="P207" s="15">
        <v>2.1829999999999998</v>
      </c>
      <c r="Q207" s="15">
        <v>1.121</v>
      </c>
      <c r="R207" s="15">
        <v>2.86</v>
      </c>
      <c r="S207" s="15">
        <v>11.986000000000001</v>
      </c>
      <c r="U207" s="15">
        <v>133803.22099999999</v>
      </c>
      <c r="V207" s="15">
        <v>90</v>
      </c>
    </row>
    <row r="208" spans="2:22" x14ac:dyDescent="0.25">
      <c r="B208" s="15" t="s">
        <v>136</v>
      </c>
      <c r="C208" s="15" t="s">
        <v>207</v>
      </c>
      <c r="D208" s="15" t="s">
        <v>249</v>
      </c>
      <c r="E208" s="15">
        <v>2022</v>
      </c>
      <c r="F208" s="15" t="s">
        <v>162</v>
      </c>
      <c r="G208" s="15" t="s">
        <v>133</v>
      </c>
      <c r="H208" s="15" t="s">
        <v>136</v>
      </c>
      <c r="I208" s="15" t="s">
        <v>139</v>
      </c>
      <c r="J208" s="15" t="s">
        <v>141</v>
      </c>
      <c r="K208" s="15" t="s">
        <v>275</v>
      </c>
      <c r="L208" s="15" t="s">
        <v>276</v>
      </c>
      <c r="M208" s="15">
        <v>1.1719999999999999</v>
      </c>
      <c r="N208" s="15">
        <v>0.93200000000000005</v>
      </c>
      <c r="O208" s="15">
        <v>8.2000000000000003E-2</v>
      </c>
      <c r="P208" s="15">
        <v>0.91900000000000004</v>
      </c>
      <c r="Q208" s="15">
        <v>0.52400000000000002</v>
      </c>
      <c r="R208" s="15">
        <v>1.534</v>
      </c>
      <c r="S208" s="15">
        <v>11.933999999999999</v>
      </c>
      <c r="U208" s="15">
        <v>133204.47</v>
      </c>
      <c r="V208" s="15">
        <v>130</v>
      </c>
    </row>
    <row r="209" spans="2:22" x14ac:dyDescent="0.25">
      <c r="B209" s="15" t="s">
        <v>136</v>
      </c>
      <c r="C209" s="15" t="s">
        <v>207</v>
      </c>
      <c r="D209" s="15" t="s">
        <v>249</v>
      </c>
      <c r="E209" s="15">
        <v>2022</v>
      </c>
      <c r="F209" s="15" t="s">
        <v>162</v>
      </c>
      <c r="G209" s="15" t="s">
        <v>133</v>
      </c>
      <c r="H209" s="15" t="s">
        <v>136</v>
      </c>
      <c r="I209" s="15" t="s">
        <v>139</v>
      </c>
      <c r="J209" s="15" t="s">
        <v>141</v>
      </c>
      <c r="K209" s="15" t="s">
        <v>275</v>
      </c>
      <c r="L209" s="15" t="s">
        <v>277</v>
      </c>
      <c r="M209" s="15">
        <v>1.379</v>
      </c>
      <c r="N209" s="15">
        <v>1.0640000000000001</v>
      </c>
      <c r="O209" s="15">
        <v>0.03</v>
      </c>
      <c r="P209" s="15">
        <v>1.1479999999999999</v>
      </c>
      <c r="Q209" s="15">
        <v>0.66600000000000004</v>
      </c>
      <c r="R209" s="15">
        <v>1.853</v>
      </c>
      <c r="S209" s="15">
        <v>11.856999999999999</v>
      </c>
      <c r="U209" s="15">
        <v>133867.21100000001</v>
      </c>
      <c r="V209" s="15">
        <v>1230</v>
      </c>
    </row>
    <row r="210" spans="2:22" x14ac:dyDescent="0.25">
      <c r="B210" s="15" t="s">
        <v>136</v>
      </c>
      <c r="C210" s="15" t="s">
        <v>207</v>
      </c>
      <c r="D210" s="15" t="s">
        <v>249</v>
      </c>
      <c r="E210" s="15">
        <v>2022</v>
      </c>
      <c r="F210" s="15" t="s">
        <v>162</v>
      </c>
      <c r="G210" s="15" t="s">
        <v>133</v>
      </c>
      <c r="H210" s="15" t="s">
        <v>136</v>
      </c>
      <c r="I210" s="15" t="s">
        <v>139</v>
      </c>
      <c r="J210" s="15" t="s">
        <v>141</v>
      </c>
      <c r="K210" s="15" t="s">
        <v>275</v>
      </c>
      <c r="L210" s="15" t="s">
        <v>278</v>
      </c>
      <c r="M210" s="15">
        <v>1.7549999999999999</v>
      </c>
      <c r="N210" s="15">
        <v>1.224</v>
      </c>
      <c r="O210" s="15">
        <v>0.03</v>
      </c>
      <c r="P210" s="15">
        <v>1.4970000000000001</v>
      </c>
      <c r="Q210" s="15">
        <v>0.92400000000000004</v>
      </c>
      <c r="R210" s="15">
        <v>2.2829999999999999</v>
      </c>
      <c r="S210" s="15">
        <v>11.959</v>
      </c>
      <c r="U210" s="15">
        <v>132772.15100000001</v>
      </c>
      <c r="V210" s="15">
        <v>1640</v>
      </c>
    </row>
    <row r="211" spans="2:22" x14ac:dyDescent="0.25">
      <c r="B211" s="15" t="s">
        <v>136</v>
      </c>
      <c r="C211" s="15" t="s">
        <v>207</v>
      </c>
      <c r="D211" s="15" t="s">
        <v>249</v>
      </c>
      <c r="E211" s="15">
        <v>2022</v>
      </c>
      <c r="F211" s="15" t="s">
        <v>162</v>
      </c>
      <c r="G211" s="15" t="s">
        <v>133</v>
      </c>
      <c r="H211" s="15" t="s">
        <v>136</v>
      </c>
      <c r="I211" s="15" t="s">
        <v>139</v>
      </c>
      <c r="J211" s="15" t="s">
        <v>141</v>
      </c>
      <c r="K211" s="15" t="s">
        <v>275</v>
      </c>
      <c r="L211" s="15" t="s">
        <v>279</v>
      </c>
      <c r="M211" s="15">
        <v>2.125</v>
      </c>
      <c r="N211" s="15">
        <v>1.3280000000000001</v>
      </c>
      <c r="O211" s="15">
        <v>5.8999999999999997E-2</v>
      </c>
      <c r="P211" s="15">
        <v>1.9339999999999999</v>
      </c>
      <c r="Q211" s="15">
        <v>1.218</v>
      </c>
      <c r="R211" s="15">
        <v>2.7480000000000002</v>
      </c>
      <c r="S211" s="15">
        <v>11.994999999999999</v>
      </c>
      <c r="U211" s="15">
        <v>131831.42300000001</v>
      </c>
      <c r="V211" s="15">
        <v>500</v>
      </c>
    </row>
    <row r="212" spans="2:22" x14ac:dyDescent="0.25">
      <c r="B212" s="15" t="s">
        <v>136</v>
      </c>
      <c r="C212" s="15" t="s">
        <v>207</v>
      </c>
      <c r="D212" s="15" t="s">
        <v>249</v>
      </c>
      <c r="E212" s="15">
        <v>2022</v>
      </c>
      <c r="F212" s="15" t="s">
        <v>162</v>
      </c>
      <c r="G212" s="15" t="s">
        <v>133</v>
      </c>
      <c r="H212" s="15" t="s">
        <v>136</v>
      </c>
      <c r="I212" s="15" t="s">
        <v>139</v>
      </c>
      <c r="J212" s="15" t="s">
        <v>141</v>
      </c>
      <c r="K212" s="15" t="s">
        <v>275</v>
      </c>
      <c r="L212" s="15" t="s">
        <v>280</v>
      </c>
      <c r="M212" s="15">
        <v>2.17</v>
      </c>
      <c r="N212" s="15">
        <v>1.395</v>
      </c>
      <c r="O212" s="15">
        <v>0.14699999999999999</v>
      </c>
      <c r="P212" s="15">
        <v>2.0049999999999999</v>
      </c>
      <c r="Q212" s="15">
        <v>1.276</v>
      </c>
      <c r="R212" s="15">
        <v>2.734</v>
      </c>
      <c r="S212" s="15">
        <v>11.986000000000001</v>
      </c>
      <c r="U212" s="15">
        <v>133814.106</v>
      </c>
      <c r="V212" s="15">
        <v>90</v>
      </c>
    </row>
    <row r="213" spans="2:22" x14ac:dyDescent="0.25">
      <c r="B213" s="15" t="s">
        <v>136</v>
      </c>
      <c r="C213" s="15" t="s">
        <v>207</v>
      </c>
      <c r="D213" s="15" t="s">
        <v>250</v>
      </c>
      <c r="E213" s="15">
        <v>2022</v>
      </c>
      <c r="F213" s="15" t="s">
        <v>162</v>
      </c>
      <c r="G213" s="15" t="s">
        <v>133</v>
      </c>
      <c r="H213" s="15" t="s">
        <v>136</v>
      </c>
      <c r="I213" s="15" t="s">
        <v>139</v>
      </c>
      <c r="J213" s="15" t="s">
        <v>141</v>
      </c>
      <c r="K213" s="15" t="s">
        <v>275</v>
      </c>
      <c r="L213" s="15" t="s">
        <v>276</v>
      </c>
      <c r="M213" s="15">
        <v>1.0449999999999999</v>
      </c>
      <c r="N213" s="15">
        <v>0.90200000000000002</v>
      </c>
      <c r="O213" s="15">
        <v>7.9000000000000001E-2</v>
      </c>
      <c r="P213" s="15">
        <v>0.747</v>
      </c>
      <c r="Q213" s="15">
        <v>0.45200000000000001</v>
      </c>
      <c r="R213" s="15">
        <v>1.454</v>
      </c>
      <c r="S213" s="15">
        <v>11.279</v>
      </c>
      <c r="U213" s="15">
        <v>32995.076999999997</v>
      </c>
      <c r="V213" s="15">
        <v>130</v>
      </c>
    </row>
    <row r="214" spans="2:22" x14ac:dyDescent="0.25">
      <c r="B214" s="15" t="s">
        <v>136</v>
      </c>
      <c r="C214" s="15" t="s">
        <v>207</v>
      </c>
      <c r="D214" s="15" t="s">
        <v>250</v>
      </c>
      <c r="E214" s="15">
        <v>2022</v>
      </c>
      <c r="F214" s="15" t="s">
        <v>162</v>
      </c>
      <c r="G214" s="15" t="s">
        <v>133</v>
      </c>
      <c r="H214" s="15" t="s">
        <v>136</v>
      </c>
      <c r="I214" s="15" t="s">
        <v>139</v>
      </c>
      <c r="J214" s="15" t="s">
        <v>141</v>
      </c>
      <c r="K214" s="15" t="s">
        <v>275</v>
      </c>
      <c r="L214" s="15" t="s">
        <v>277</v>
      </c>
      <c r="M214" s="15">
        <v>1.2450000000000001</v>
      </c>
      <c r="N214" s="15">
        <v>1.0449999999999999</v>
      </c>
      <c r="O214" s="15">
        <v>0.03</v>
      </c>
      <c r="P214" s="15">
        <v>1.014</v>
      </c>
      <c r="Q214" s="15">
        <v>0.55400000000000005</v>
      </c>
      <c r="R214" s="15">
        <v>1.66</v>
      </c>
      <c r="S214" s="15">
        <v>11.199</v>
      </c>
      <c r="U214" s="15">
        <v>33958.970999999998</v>
      </c>
      <c r="V214" s="15">
        <v>1230</v>
      </c>
    </row>
    <row r="215" spans="2:22" x14ac:dyDescent="0.25">
      <c r="B215" s="15" t="s">
        <v>136</v>
      </c>
      <c r="C215" s="15" t="s">
        <v>207</v>
      </c>
      <c r="D215" s="15" t="s">
        <v>250</v>
      </c>
      <c r="E215" s="15">
        <v>2022</v>
      </c>
      <c r="F215" s="15" t="s">
        <v>162</v>
      </c>
      <c r="G215" s="15" t="s">
        <v>133</v>
      </c>
      <c r="H215" s="15" t="s">
        <v>136</v>
      </c>
      <c r="I215" s="15" t="s">
        <v>139</v>
      </c>
      <c r="J215" s="15" t="s">
        <v>141</v>
      </c>
      <c r="K215" s="15" t="s">
        <v>275</v>
      </c>
      <c r="L215" s="15" t="s">
        <v>278</v>
      </c>
      <c r="M215" s="15">
        <v>1.58</v>
      </c>
      <c r="N215" s="15">
        <v>1.179</v>
      </c>
      <c r="O215" s="15">
        <v>2.9000000000000001E-2</v>
      </c>
      <c r="P215" s="15">
        <v>1.35</v>
      </c>
      <c r="Q215" s="15">
        <v>0.77800000000000002</v>
      </c>
      <c r="R215" s="15">
        <v>2.097</v>
      </c>
      <c r="S215" s="15">
        <v>11.302</v>
      </c>
      <c r="U215" s="15">
        <v>32906.678999999996</v>
      </c>
      <c r="V215" s="15">
        <v>1640</v>
      </c>
    </row>
    <row r="216" spans="2:22" x14ac:dyDescent="0.25">
      <c r="B216" s="15" t="s">
        <v>136</v>
      </c>
      <c r="C216" s="15" t="s">
        <v>207</v>
      </c>
      <c r="D216" s="15" t="s">
        <v>250</v>
      </c>
      <c r="E216" s="15">
        <v>2022</v>
      </c>
      <c r="F216" s="15" t="s">
        <v>162</v>
      </c>
      <c r="G216" s="15" t="s">
        <v>133</v>
      </c>
      <c r="H216" s="15" t="s">
        <v>136</v>
      </c>
      <c r="I216" s="15" t="s">
        <v>139</v>
      </c>
      <c r="J216" s="15" t="s">
        <v>141</v>
      </c>
      <c r="K216" s="15" t="s">
        <v>275</v>
      </c>
      <c r="L216" s="15" t="s">
        <v>279</v>
      </c>
      <c r="M216" s="15">
        <v>1.9319999999999999</v>
      </c>
      <c r="N216" s="15">
        <v>1.3260000000000001</v>
      </c>
      <c r="O216" s="15">
        <v>0.06</v>
      </c>
      <c r="P216" s="15">
        <v>1.74</v>
      </c>
      <c r="Q216" s="15">
        <v>0.95099999999999996</v>
      </c>
      <c r="R216" s="15">
        <v>2.6480000000000001</v>
      </c>
      <c r="S216" s="15">
        <v>11.321</v>
      </c>
      <c r="U216" s="15">
        <v>32310.886999999999</v>
      </c>
      <c r="V216" s="15">
        <v>490</v>
      </c>
    </row>
    <row r="217" spans="2:22" x14ac:dyDescent="0.25">
      <c r="B217" s="15" t="s">
        <v>136</v>
      </c>
      <c r="C217" s="15" t="s">
        <v>207</v>
      </c>
      <c r="D217" s="15" t="s">
        <v>250</v>
      </c>
      <c r="E217" s="15">
        <v>2022</v>
      </c>
      <c r="F217" s="15" t="s">
        <v>162</v>
      </c>
      <c r="G217" s="15" t="s">
        <v>133</v>
      </c>
      <c r="H217" s="15" t="s">
        <v>136</v>
      </c>
      <c r="I217" s="15" t="s">
        <v>139</v>
      </c>
      <c r="J217" s="15" t="s">
        <v>141</v>
      </c>
      <c r="K217" s="15" t="s">
        <v>275</v>
      </c>
      <c r="L217" s="15" t="s">
        <v>280</v>
      </c>
      <c r="M217" s="15">
        <v>1.91</v>
      </c>
      <c r="N217" s="15">
        <v>1.2909999999999999</v>
      </c>
      <c r="O217" s="15">
        <v>0.13600000000000001</v>
      </c>
      <c r="P217" s="15">
        <v>1.7090000000000001</v>
      </c>
      <c r="Q217" s="15">
        <v>0.85199999999999998</v>
      </c>
      <c r="R217" s="15">
        <v>2.5019999999999998</v>
      </c>
      <c r="S217" s="15">
        <v>11.327999999999999</v>
      </c>
      <c r="U217" s="15">
        <v>33179.741000000002</v>
      </c>
      <c r="V217" s="15">
        <v>90</v>
      </c>
    </row>
    <row r="218" spans="2:22" x14ac:dyDescent="0.25">
      <c r="B218" s="15" t="s">
        <v>136</v>
      </c>
      <c r="C218" s="15" t="s">
        <v>207</v>
      </c>
      <c r="D218" s="15" t="s">
        <v>251</v>
      </c>
      <c r="E218" s="15">
        <v>2022</v>
      </c>
      <c r="F218" s="15" t="s">
        <v>162</v>
      </c>
      <c r="G218" s="15" t="s">
        <v>133</v>
      </c>
      <c r="H218" s="15" t="s">
        <v>136</v>
      </c>
      <c r="I218" s="15" t="s">
        <v>139</v>
      </c>
      <c r="J218" s="15" t="s">
        <v>141</v>
      </c>
      <c r="K218" s="15" t="s">
        <v>275</v>
      </c>
      <c r="L218" s="15" t="s">
        <v>276</v>
      </c>
      <c r="M218" s="15">
        <v>0.90600000000000003</v>
      </c>
      <c r="N218" s="15">
        <v>0.91800000000000004</v>
      </c>
      <c r="O218" s="15">
        <v>8.1000000000000003E-2</v>
      </c>
      <c r="P218" s="15">
        <v>0.63600000000000001</v>
      </c>
      <c r="Q218" s="15">
        <v>0.29799999999999999</v>
      </c>
      <c r="R218" s="15">
        <v>1.115</v>
      </c>
      <c r="S218" s="15">
        <v>11.278</v>
      </c>
      <c r="U218" s="15">
        <v>32991.025000000001</v>
      </c>
      <c r="V218" s="15">
        <v>130</v>
      </c>
    </row>
    <row r="219" spans="2:22" x14ac:dyDescent="0.25">
      <c r="B219" s="15" t="s">
        <v>136</v>
      </c>
      <c r="C219" s="15" t="s">
        <v>207</v>
      </c>
      <c r="D219" s="15" t="s">
        <v>251</v>
      </c>
      <c r="E219" s="15">
        <v>2022</v>
      </c>
      <c r="F219" s="15" t="s">
        <v>162</v>
      </c>
      <c r="G219" s="15" t="s">
        <v>133</v>
      </c>
      <c r="H219" s="15" t="s">
        <v>136</v>
      </c>
      <c r="I219" s="15" t="s">
        <v>139</v>
      </c>
      <c r="J219" s="15" t="s">
        <v>141</v>
      </c>
      <c r="K219" s="15" t="s">
        <v>275</v>
      </c>
      <c r="L219" s="15" t="s">
        <v>277</v>
      </c>
      <c r="M219" s="15">
        <v>1.0880000000000001</v>
      </c>
      <c r="N219" s="15">
        <v>0.99399999999999999</v>
      </c>
      <c r="O219" s="15">
        <v>2.8000000000000001E-2</v>
      </c>
      <c r="P219" s="15">
        <v>0.85499999999999998</v>
      </c>
      <c r="Q219" s="15">
        <v>0.40799999999999997</v>
      </c>
      <c r="R219" s="15">
        <v>1.4419999999999999</v>
      </c>
      <c r="S219" s="15">
        <v>11.202</v>
      </c>
      <c r="U219" s="15">
        <v>33944.493000000002</v>
      </c>
      <c r="V219" s="15">
        <v>1230</v>
      </c>
    </row>
    <row r="220" spans="2:22" x14ac:dyDescent="0.25">
      <c r="B220" s="15" t="s">
        <v>136</v>
      </c>
      <c r="C220" s="15" t="s">
        <v>207</v>
      </c>
      <c r="D220" s="15" t="s">
        <v>251</v>
      </c>
      <c r="E220" s="15">
        <v>2022</v>
      </c>
      <c r="F220" s="15" t="s">
        <v>162</v>
      </c>
      <c r="G220" s="15" t="s">
        <v>133</v>
      </c>
      <c r="H220" s="15" t="s">
        <v>136</v>
      </c>
      <c r="I220" s="15" t="s">
        <v>139</v>
      </c>
      <c r="J220" s="15" t="s">
        <v>141</v>
      </c>
      <c r="K220" s="15" t="s">
        <v>275</v>
      </c>
      <c r="L220" s="15" t="s">
        <v>278</v>
      </c>
      <c r="M220" s="15">
        <v>1.3580000000000001</v>
      </c>
      <c r="N220" s="15">
        <v>1.1579999999999999</v>
      </c>
      <c r="O220" s="15">
        <v>2.9000000000000001E-2</v>
      </c>
      <c r="P220" s="15">
        <v>1.0960000000000001</v>
      </c>
      <c r="Q220" s="15">
        <v>0.57099999999999995</v>
      </c>
      <c r="R220" s="15">
        <v>1.82</v>
      </c>
      <c r="S220" s="15">
        <v>11.302</v>
      </c>
      <c r="U220" s="15">
        <v>32906.565000000002</v>
      </c>
      <c r="V220" s="15">
        <v>1640</v>
      </c>
    </row>
    <row r="221" spans="2:22" x14ac:dyDescent="0.25">
      <c r="B221" s="15" t="s">
        <v>136</v>
      </c>
      <c r="C221" s="15" t="s">
        <v>207</v>
      </c>
      <c r="D221" s="15" t="s">
        <v>251</v>
      </c>
      <c r="E221" s="15">
        <v>2022</v>
      </c>
      <c r="F221" s="15" t="s">
        <v>162</v>
      </c>
      <c r="G221" s="15" t="s">
        <v>133</v>
      </c>
      <c r="H221" s="15" t="s">
        <v>136</v>
      </c>
      <c r="I221" s="15" t="s">
        <v>139</v>
      </c>
      <c r="J221" s="15" t="s">
        <v>141</v>
      </c>
      <c r="K221" s="15" t="s">
        <v>275</v>
      </c>
      <c r="L221" s="15" t="s">
        <v>279</v>
      </c>
      <c r="M221" s="15">
        <v>1.696</v>
      </c>
      <c r="N221" s="15">
        <v>1.347</v>
      </c>
      <c r="O221" s="15">
        <v>6.0999999999999999E-2</v>
      </c>
      <c r="P221" s="15">
        <v>1.45</v>
      </c>
      <c r="Q221" s="15">
        <v>0.63500000000000001</v>
      </c>
      <c r="R221" s="15">
        <v>2.3380000000000001</v>
      </c>
      <c r="S221" s="15">
        <v>11.321</v>
      </c>
      <c r="U221" s="15">
        <v>32310.069</v>
      </c>
      <c r="V221" s="15">
        <v>490</v>
      </c>
    </row>
    <row r="222" spans="2:22" x14ac:dyDescent="0.25">
      <c r="B222" s="15" t="s">
        <v>136</v>
      </c>
      <c r="C222" s="15" t="s">
        <v>207</v>
      </c>
      <c r="D222" s="15" t="s">
        <v>251</v>
      </c>
      <c r="E222" s="15">
        <v>2022</v>
      </c>
      <c r="F222" s="15" t="s">
        <v>162</v>
      </c>
      <c r="G222" s="15" t="s">
        <v>133</v>
      </c>
      <c r="H222" s="15" t="s">
        <v>136</v>
      </c>
      <c r="I222" s="15" t="s">
        <v>139</v>
      </c>
      <c r="J222" s="15" t="s">
        <v>141</v>
      </c>
      <c r="K222" s="15" t="s">
        <v>275</v>
      </c>
      <c r="L222" s="15" t="s">
        <v>280</v>
      </c>
      <c r="M222" s="15">
        <v>1.6759999999999999</v>
      </c>
      <c r="N222" s="15">
        <v>1.2909999999999999</v>
      </c>
      <c r="O222" s="15">
        <v>0.13600000000000001</v>
      </c>
      <c r="P222" s="15">
        <v>1.2929999999999999</v>
      </c>
      <c r="Q222" s="15">
        <v>0.79800000000000004</v>
      </c>
      <c r="R222" s="15">
        <v>2.169</v>
      </c>
      <c r="S222" s="15">
        <v>11.327999999999999</v>
      </c>
      <c r="U222" s="15">
        <v>33179.571000000004</v>
      </c>
      <c r="V222" s="15">
        <v>90</v>
      </c>
    </row>
    <row r="223" spans="2:22" x14ac:dyDescent="0.25">
      <c r="B223" s="15" t="s">
        <v>136</v>
      </c>
      <c r="C223" s="15" t="s">
        <v>207</v>
      </c>
      <c r="D223" s="15" t="s">
        <v>252</v>
      </c>
      <c r="E223" s="15">
        <v>2022</v>
      </c>
      <c r="F223" s="15" t="s">
        <v>162</v>
      </c>
      <c r="G223" s="15" t="s">
        <v>133</v>
      </c>
      <c r="H223" s="15" t="s">
        <v>136</v>
      </c>
      <c r="I223" s="15" t="s">
        <v>139</v>
      </c>
      <c r="J223" s="15" t="s">
        <v>141</v>
      </c>
      <c r="K223" s="15" t="s">
        <v>275</v>
      </c>
      <c r="L223" s="15" t="s">
        <v>276</v>
      </c>
      <c r="M223" s="15">
        <v>0.71199999999999997</v>
      </c>
      <c r="N223" s="15">
        <v>0.70499999999999996</v>
      </c>
      <c r="O223" s="15">
        <v>6.2E-2</v>
      </c>
      <c r="P223" s="15">
        <v>0.501</v>
      </c>
      <c r="Q223" s="15">
        <v>0.22600000000000001</v>
      </c>
      <c r="R223" s="15">
        <v>0.95599999999999996</v>
      </c>
      <c r="S223" s="15">
        <v>10.694000000000001</v>
      </c>
      <c r="U223" s="15">
        <v>1620.434</v>
      </c>
      <c r="V223" s="15">
        <v>130</v>
      </c>
    </row>
    <row r="224" spans="2:22" x14ac:dyDescent="0.25">
      <c r="B224" s="15" t="s">
        <v>136</v>
      </c>
      <c r="C224" s="15" t="s">
        <v>207</v>
      </c>
      <c r="D224" s="15" t="s">
        <v>252</v>
      </c>
      <c r="E224" s="15">
        <v>2022</v>
      </c>
      <c r="F224" s="15" t="s">
        <v>162</v>
      </c>
      <c r="G224" s="15" t="s">
        <v>133</v>
      </c>
      <c r="H224" s="15" t="s">
        <v>136</v>
      </c>
      <c r="I224" s="15" t="s">
        <v>139</v>
      </c>
      <c r="J224" s="15" t="s">
        <v>141</v>
      </c>
      <c r="K224" s="15" t="s">
        <v>275</v>
      </c>
      <c r="L224" s="15" t="s">
        <v>277</v>
      </c>
      <c r="M224" s="15">
        <v>0.91600000000000004</v>
      </c>
      <c r="N224" s="15">
        <v>0.95099999999999996</v>
      </c>
      <c r="O224" s="15">
        <v>2.7E-2</v>
      </c>
      <c r="P224" s="15">
        <v>0.66600000000000004</v>
      </c>
      <c r="Q224" s="15">
        <v>0.28199999999999997</v>
      </c>
      <c r="R224" s="15">
        <v>1.258</v>
      </c>
      <c r="S224" s="15">
        <v>10.613</v>
      </c>
      <c r="U224" s="15">
        <v>1856.18</v>
      </c>
      <c r="V224" s="15">
        <v>1230</v>
      </c>
    </row>
    <row r="225" spans="2:22" x14ac:dyDescent="0.25">
      <c r="B225" s="15" t="s">
        <v>136</v>
      </c>
      <c r="C225" s="15" t="s">
        <v>207</v>
      </c>
      <c r="D225" s="15" t="s">
        <v>252</v>
      </c>
      <c r="E225" s="15">
        <v>2022</v>
      </c>
      <c r="F225" s="15" t="s">
        <v>162</v>
      </c>
      <c r="G225" s="15" t="s">
        <v>133</v>
      </c>
      <c r="H225" s="15" t="s">
        <v>136</v>
      </c>
      <c r="I225" s="15" t="s">
        <v>139</v>
      </c>
      <c r="J225" s="15" t="s">
        <v>141</v>
      </c>
      <c r="K225" s="15" t="s">
        <v>275</v>
      </c>
      <c r="L225" s="15" t="s">
        <v>278</v>
      </c>
      <c r="M225" s="15">
        <v>1.125</v>
      </c>
      <c r="N225" s="15">
        <v>1.069</v>
      </c>
      <c r="O225" s="15">
        <v>2.5999999999999999E-2</v>
      </c>
      <c r="P225" s="15">
        <v>0.83299999999999996</v>
      </c>
      <c r="Q225" s="15">
        <v>0.372</v>
      </c>
      <c r="R225" s="15">
        <v>1.5289999999999999</v>
      </c>
      <c r="S225" s="15">
        <v>10.712999999999999</v>
      </c>
      <c r="U225" s="15">
        <v>1541.5730000000001</v>
      </c>
      <c r="V225" s="15">
        <v>1640</v>
      </c>
    </row>
    <row r="226" spans="2:22" x14ac:dyDescent="0.25">
      <c r="B226" s="15" t="s">
        <v>136</v>
      </c>
      <c r="C226" s="15" t="s">
        <v>207</v>
      </c>
      <c r="D226" s="15" t="s">
        <v>252</v>
      </c>
      <c r="E226" s="15">
        <v>2022</v>
      </c>
      <c r="F226" s="15" t="s">
        <v>162</v>
      </c>
      <c r="G226" s="15" t="s">
        <v>133</v>
      </c>
      <c r="H226" s="15" t="s">
        <v>136</v>
      </c>
      <c r="I226" s="15" t="s">
        <v>139</v>
      </c>
      <c r="J226" s="15" t="s">
        <v>141</v>
      </c>
      <c r="K226" s="15" t="s">
        <v>275</v>
      </c>
      <c r="L226" s="15" t="s">
        <v>279</v>
      </c>
      <c r="M226" s="15">
        <v>1.423</v>
      </c>
      <c r="N226" s="15">
        <v>1.268</v>
      </c>
      <c r="O226" s="15">
        <v>5.7000000000000002E-2</v>
      </c>
      <c r="P226" s="15">
        <v>1.0780000000000001</v>
      </c>
      <c r="Q226" s="15">
        <v>0.439</v>
      </c>
      <c r="R226" s="15">
        <v>2.0430000000000001</v>
      </c>
      <c r="S226" s="15">
        <v>10.712999999999999</v>
      </c>
      <c r="U226" s="15">
        <v>1408.0029999999999</v>
      </c>
      <c r="V226" s="15">
        <v>490</v>
      </c>
    </row>
    <row r="227" spans="2:22" x14ac:dyDescent="0.25">
      <c r="B227" s="15" t="s">
        <v>136</v>
      </c>
      <c r="C227" s="15" t="s">
        <v>207</v>
      </c>
      <c r="D227" s="15" t="s">
        <v>252</v>
      </c>
      <c r="E227" s="15">
        <v>2022</v>
      </c>
      <c r="F227" s="15" t="s">
        <v>162</v>
      </c>
      <c r="G227" s="15" t="s">
        <v>133</v>
      </c>
      <c r="H227" s="15" t="s">
        <v>136</v>
      </c>
      <c r="I227" s="15" t="s">
        <v>139</v>
      </c>
      <c r="J227" s="15" t="s">
        <v>141</v>
      </c>
      <c r="K227" s="15" t="s">
        <v>275</v>
      </c>
      <c r="L227" s="15" t="s">
        <v>280</v>
      </c>
      <c r="M227" s="15">
        <v>1.421</v>
      </c>
      <c r="N227" s="15">
        <v>1.284</v>
      </c>
      <c r="O227" s="15">
        <v>0.13500000000000001</v>
      </c>
      <c r="P227" s="15">
        <v>0.91800000000000004</v>
      </c>
      <c r="Q227" s="15">
        <v>0.57899999999999996</v>
      </c>
      <c r="R227" s="15">
        <v>1.9019999999999999</v>
      </c>
      <c r="S227" s="15">
        <v>10.738</v>
      </c>
      <c r="U227" s="15">
        <v>1462.8440000000001</v>
      </c>
      <c r="V227" s="15">
        <v>90</v>
      </c>
    </row>
    <row r="228" spans="2:22" x14ac:dyDescent="0.25">
      <c r="B228" s="15" t="s">
        <v>136</v>
      </c>
      <c r="C228" s="15" t="s">
        <v>207</v>
      </c>
      <c r="D228" s="15" t="s">
        <v>253</v>
      </c>
      <c r="E228" s="15">
        <v>2022</v>
      </c>
      <c r="F228" s="15" t="s">
        <v>162</v>
      </c>
      <c r="G228" s="15" t="s">
        <v>133</v>
      </c>
      <c r="H228" s="15" t="s">
        <v>136</v>
      </c>
      <c r="I228" s="15" t="s">
        <v>139</v>
      </c>
      <c r="J228" s="15" t="s">
        <v>141</v>
      </c>
      <c r="K228" s="15" t="s">
        <v>275</v>
      </c>
      <c r="L228" s="15" t="s">
        <v>276</v>
      </c>
      <c r="M228" s="15">
        <v>0.55700000000000005</v>
      </c>
      <c r="N228" s="15">
        <v>0.61899999999999999</v>
      </c>
      <c r="O228" s="15">
        <v>5.3999999999999999E-2</v>
      </c>
      <c r="P228" s="15">
        <v>0.33</v>
      </c>
      <c r="Q228" s="15">
        <v>0.16600000000000001</v>
      </c>
      <c r="R228" s="15">
        <v>0.81499999999999995</v>
      </c>
      <c r="S228" s="15">
        <v>10.695</v>
      </c>
      <c r="U228" s="15">
        <v>1619.66</v>
      </c>
      <c r="V228" s="15">
        <v>130</v>
      </c>
    </row>
    <row r="229" spans="2:22" x14ac:dyDescent="0.25">
      <c r="B229" s="15" t="s">
        <v>136</v>
      </c>
      <c r="C229" s="15" t="s">
        <v>207</v>
      </c>
      <c r="D229" s="15" t="s">
        <v>253</v>
      </c>
      <c r="E229" s="15">
        <v>2022</v>
      </c>
      <c r="F229" s="15" t="s">
        <v>162</v>
      </c>
      <c r="G229" s="15" t="s">
        <v>133</v>
      </c>
      <c r="H229" s="15" t="s">
        <v>136</v>
      </c>
      <c r="I229" s="15" t="s">
        <v>139</v>
      </c>
      <c r="J229" s="15" t="s">
        <v>141</v>
      </c>
      <c r="K229" s="15" t="s">
        <v>275</v>
      </c>
      <c r="L229" s="15" t="s">
        <v>277</v>
      </c>
      <c r="M229" s="15">
        <v>0.70799999999999996</v>
      </c>
      <c r="N229" s="15">
        <v>0.83099999999999996</v>
      </c>
      <c r="O229" s="15">
        <v>2.4E-2</v>
      </c>
      <c r="P229" s="15">
        <v>0.46800000000000003</v>
      </c>
      <c r="Q229" s="15">
        <v>0.16300000000000001</v>
      </c>
      <c r="R229" s="15">
        <v>0.97499999999999998</v>
      </c>
      <c r="S229" s="15">
        <v>10.612</v>
      </c>
      <c r="U229" s="15">
        <v>1857.4079999999999</v>
      </c>
      <c r="V229" s="15">
        <v>1230</v>
      </c>
    </row>
    <row r="230" spans="2:22" x14ac:dyDescent="0.25">
      <c r="B230" s="15" t="s">
        <v>136</v>
      </c>
      <c r="C230" s="15" t="s">
        <v>207</v>
      </c>
      <c r="D230" s="15" t="s">
        <v>253</v>
      </c>
      <c r="E230" s="15">
        <v>2022</v>
      </c>
      <c r="F230" s="15" t="s">
        <v>162</v>
      </c>
      <c r="G230" s="15" t="s">
        <v>133</v>
      </c>
      <c r="H230" s="15" t="s">
        <v>136</v>
      </c>
      <c r="I230" s="15" t="s">
        <v>139</v>
      </c>
      <c r="J230" s="15" t="s">
        <v>141</v>
      </c>
      <c r="K230" s="15" t="s">
        <v>275</v>
      </c>
      <c r="L230" s="15" t="s">
        <v>278</v>
      </c>
      <c r="M230" s="15">
        <v>0.83799999999999997</v>
      </c>
      <c r="N230" s="15">
        <v>0.92900000000000005</v>
      </c>
      <c r="O230" s="15">
        <v>2.3E-2</v>
      </c>
      <c r="P230" s="15">
        <v>0.52400000000000002</v>
      </c>
      <c r="Q230" s="15">
        <v>0.20100000000000001</v>
      </c>
      <c r="R230" s="15">
        <v>1.151</v>
      </c>
      <c r="S230" s="15">
        <v>10.712999999999999</v>
      </c>
      <c r="U230" s="15">
        <v>1541.97</v>
      </c>
      <c r="V230" s="15">
        <v>1640</v>
      </c>
    </row>
    <row r="231" spans="2:22" x14ac:dyDescent="0.25">
      <c r="B231" s="15" t="s">
        <v>136</v>
      </c>
      <c r="C231" s="15" t="s">
        <v>207</v>
      </c>
      <c r="D231" s="15" t="s">
        <v>253</v>
      </c>
      <c r="E231" s="15">
        <v>2022</v>
      </c>
      <c r="F231" s="15" t="s">
        <v>162</v>
      </c>
      <c r="G231" s="15" t="s">
        <v>133</v>
      </c>
      <c r="H231" s="15" t="s">
        <v>136</v>
      </c>
      <c r="I231" s="15" t="s">
        <v>139</v>
      </c>
      <c r="J231" s="15" t="s">
        <v>141</v>
      </c>
      <c r="K231" s="15" t="s">
        <v>275</v>
      </c>
      <c r="L231" s="15" t="s">
        <v>279</v>
      </c>
      <c r="M231" s="15">
        <v>1.077</v>
      </c>
      <c r="N231" s="15">
        <v>1.085</v>
      </c>
      <c r="O231" s="15">
        <v>4.9000000000000002E-2</v>
      </c>
      <c r="P231" s="15">
        <v>0.72399999999999998</v>
      </c>
      <c r="Q231" s="15">
        <v>0.25600000000000001</v>
      </c>
      <c r="R231" s="15">
        <v>1.593</v>
      </c>
      <c r="S231" s="15">
        <v>10.712999999999999</v>
      </c>
      <c r="U231" s="15">
        <v>1409.029</v>
      </c>
      <c r="V231" s="15">
        <v>490</v>
      </c>
    </row>
    <row r="232" spans="2:22" x14ac:dyDescent="0.25">
      <c r="B232" s="15" t="s">
        <v>136</v>
      </c>
      <c r="C232" s="15" t="s">
        <v>207</v>
      </c>
      <c r="D232" s="15" t="s">
        <v>253</v>
      </c>
      <c r="E232" s="15">
        <v>2022</v>
      </c>
      <c r="F232" s="15" t="s">
        <v>162</v>
      </c>
      <c r="G232" s="15" t="s">
        <v>133</v>
      </c>
      <c r="H232" s="15" t="s">
        <v>136</v>
      </c>
      <c r="I232" s="15" t="s">
        <v>139</v>
      </c>
      <c r="J232" s="15" t="s">
        <v>141</v>
      </c>
      <c r="K232" s="15" t="s">
        <v>275</v>
      </c>
      <c r="L232" s="15" t="s">
        <v>280</v>
      </c>
      <c r="M232" s="15">
        <v>0.89500000000000002</v>
      </c>
      <c r="N232" s="15">
        <v>0.89300000000000002</v>
      </c>
      <c r="O232" s="15">
        <v>9.4E-2</v>
      </c>
      <c r="P232" s="15">
        <v>0.57599999999999996</v>
      </c>
      <c r="Q232" s="15">
        <v>0.28899999999999998</v>
      </c>
      <c r="R232" s="15">
        <v>1.2569999999999999</v>
      </c>
      <c r="S232" s="15">
        <v>10.738</v>
      </c>
      <c r="U232" s="15">
        <v>1462.778</v>
      </c>
      <c r="V232" s="15">
        <v>90</v>
      </c>
    </row>
    <row r="233" spans="2:22" x14ac:dyDescent="0.25">
      <c r="B233" s="15" t="s">
        <v>136</v>
      </c>
      <c r="C233" s="15" t="s">
        <v>207</v>
      </c>
      <c r="D233" s="15" t="s">
        <v>254</v>
      </c>
      <c r="E233" s="15">
        <v>2022</v>
      </c>
      <c r="F233" s="15" t="s">
        <v>162</v>
      </c>
      <c r="G233" s="15" t="s">
        <v>133</v>
      </c>
      <c r="H233" s="15" t="s">
        <v>136</v>
      </c>
      <c r="I233" s="15" t="s">
        <v>139</v>
      </c>
      <c r="J233" s="15" t="s">
        <v>141</v>
      </c>
      <c r="K233" s="15" t="s">
        <v>275</v>
      </c>
      <c r="L233" s="15" t="s">
        <v>276</v>
      </c>
      <c r="M233" s="15">
        <v>0.443</v>
      </c>
      <c r="N233" s="15">
        <v>0.61499999999999999</v>
      </c>
      <c r="O233" s="15">
        <v>5.3999999999999999E-2</v>
      </c>
      <c r="P233" s="15">
        <v>0.24299999999999999</v>
      </c>
      <c r="Q233" s="15">
        <v>8.4000000000000005E-2</v>
      </c>
      <c r="R233" s="15">
        <v>0.54400000000000004</v>
      </c>
      <c r="S233" s="15">
        <v>10.247</v>
      </c>
      <c r="U233" s="15">
        <v>0</v>
      </c>
      <c r="V233" s="15">
        <v>130</v>
      </c>
    </row>
    <row r="234" spans="2:22" x14ac:dyDescent="0.25">
      <c r="B234" s="15" t="s">
        <v>136</v>
      </c>
      <c r="C234" s="15" t="s">
        <v>207</v>
      </c>
      <c r="D234" s="15" t="s">
        <v>254</v>
      </c>
      <c r="E234" s="15">
        <v>2022</v>
      </c>
      <c r="F234" s="15" t="s">
        <v>162</v>
      </c>
      <c r="G234" s="15" t="s">
        <v>133</v>
      </c>
      <c r="H234" s="15" t="s">
        <v>136</v>
      </c>
      <c r="I234" s="15" t="s">
        <v>139</v>
      </c>
      <c r="J234" s="15" t="s">
        <v>141</v>
      </c>
      <c r="K234" s="15" t="s">
        <v>275</v>
      </c>
      <c r="L234" s="15" t="s">
        <v>277</v>
      </c>
      <c r="M234" s="15">
        <v>0.53300000000000003</v>
      </c>
      <c r="N234" s="15">
        <v>0.69399999999999995</v>
      </c>
      <c r="O234" s="15">
        <v>0.02</v>
      </c>
      <c r="P234" s="15">
        <v>0.29299999999999998</v>
      </c>
      <c r="Q234" s="15">
        <v>0.09</v>
      </c>
      <c r="R234" s="15">
        <v>0.70399999999999996</v>
      </c>
      <c r="S234" s="15">
        <v>10.164999999999999</v>
      </c>
      <c r="U234" s="15">
        <v>0.14899999999999999</v>
      </c>
      <c r="V234" s="15">
        <v>1230</v>
      </c>
    </row>
    <row r="235" spans="2:22" x14ac:dyDescent="0.25">
      <c r="B235" s="15" t="s">
        <v>136</v>
      </c>
      <c r="C235" s="15" t="s">
        <v>207</v>
      </c>
      <c r="D235" s="15" t="s">
        <v>254</v>
      </c>
      <c r="E235" s="15">
        <v>2022</v>
      </c>
      <c r="F235" s="15" t="s">
        <v>162</v>
      </c>
      <c r="G235" s="15" t="s">
        <v>133</v>
      </c>
      <c r="H235" s="15" t="s">
        <v>136</v>
      </c>
      <c r="I235" s="15" t="s">
        <v>139</v>
      </c>
      <c r="J235" s="15" t="s">
        <v>141</v>
      </c>
      <c r="K235" s="15" t="s">
        <v>275</v>
      </c>
      <c r="L235" s="15" t="s">
        <v>278</v>
      </c>
      <c r="M235" s="15">
        <v>0.60699999999999998</v>
      </c>
      <c r="N235" s="15">
        <v>0.754</v>
      </c>
      <c r="O235" s="15">
        <v>1.9E-2</v>
      </c>
      <c r="P235" s="15">
        <v>0.32</v>
      </c>
      <c r="Q235" s="15">
        <v>0.11</v>
      </c>
      <c r="R235" s="15">
        <v>0.81699999999999995</v>
      </c>
      <c r="S235" s="15">
        <v>10.266</v>
      </c>
      <c r="U235" s="15">
        <v>5.0999999999999997E-2</v>
      </c>
      <c r="V235" s="15">
        <v>1640</v>
      </c>
    </row>
    <row r="236" spans="2:22" x14ac:dyDescent="0.25">
      <c r="B236" s="15" t="s">
        <v>136</v>
      </c>
      <c r="C236" s="15" t="s">
        <v>207</v>
      </c>
      <c r="D236" s="15" t="s">
        <v>254</v>
      </c>
      <c r="E236" s="15">
        <v>2022</v>
      </c>
      <c r="F236" s="15" t="s">
        <v>162</v>
      </c>
      <c r="G236" s="15" t="s">
        <v>133</v>
      </c>
      <c r="H236" s="15" t="s">
        <v>136</v>
      </c>
      <c r="I236" s="15" t="s">
        <v>139</v>
      </c>
      <c r="J236" s="15" t="s">
        <v>141</v>
      </c>
      <c r="K236" s="15" t="s">
        <v>275</v>
      </c>
      <c r="L236" s="15" t="s">
        <v>279</v>
      </c>
      <c r="M236" s="15">
        <v>0.749</v>
      </c>
      <c r="N236" s="15">
        <v>0.88100000000000001</v>
      </c>
      <c r="O236" s="15">
        <v>0.04</v>
      </c>
      <c r="P236" s="15">
        <v>0.46500000000000002</v>
      </c>
      <c r="Q236" s="15">
        <v>0.151</v>
      </c>
      <c r="R236" s="15">
        <v>1.0229999999999999</v>
      </c>
      <c r="S236" s="15">
        <v>10.256</v>
      </c>
      <c r="U236" s="15">
        <v>0.16200000000000001</v>
      </c>
      <c r="V236" s="15">
        <v>490</v>
      </c>
    </row>
    <row r="237" spans="2:22" x14ac:dyDescent="0.25">
      <c r="B237" s="15" t="s">
        <v>136</v>
      </c>
      <c r="C237" s="15" t="s">
        <v>207</v>
      </c>
      <c r="D237" s="15" t="s">
        <v>254</v>
      </c>
      <c r="E237" s="15">
        <v>2022</v>
      </c>
      <c r="F237" s="15" t="s">
        <v>162</v>
      </c>
      <c r="G237" s="15" t="s">
        <v>133</v>
      </c>
      <c r="H237" s="15" t="s">
        <v>136</v>
      </c>
      <c r="I237" s="15" t="s">
        <v>139</v>
      </c>
      <c r="J237" s="15" t="s">
        <v>141</v>
      </c>
      <c r="K237" s="15" t="s">
        <v>275</v>
      </c>
      <c r="L237" s="15" t="s">
        <v>280</v>
      </c>
      <c r="M237" s="15">
        <v>0.69</v>
      </c>
      <c r="N237" s="15">
        <v>0.98099999999999998</v>
      </c>
      <c r="O237" s="15">
        <v>0.10299999999999999</v>
      </c>
      <c r="P237" s="15">
        <v>0.39300000000000002</v>
      </c>
      <c r="Q237" s="15">
        <v>0.15</v>
      </c>
      <c r="R237" s="15">
        <v>0.79200000000000004</v>
      </c>
      <c r="S237" s="15">
        <v>10.292999999999999</v>
      </c>
      <c r="U237" s="15">
        <v>0</v>
      </c>
      <c r="V237" s="15">
        <v>90</v>
      </c>
    </row>
    <row r="238" spans="2:22" x14ac:dyDescent="0.25">
      <c r="B238" s="15" t="s">
        <v>136</v>
      </c>
      <c r="C238" s="15" t="s">
        <v>207</v>
      </c>
      <c r="D238" s="15" t="s">
        <v>255</v>
      </c>
      <c r="E238" s="15">
        <v>2022</v>
      </c>
      <c r="F238" s="15" t="s">
        <v>162</v>
      </c>
      <c r="G238" s="15" t="s">
        <v>133</v>
      </c>
      <c r="H238" s="15" t="s">
        <v>136</v>
      </c>
      <c r="I238" s="15" t="s">
        <v>139</v>
      </c>
      <c r="J238" s="15" t="s">
        <v>141</v>
      </c>
      <c r="K238" s="15" t="s">
        <v>275</v>
      </c>
      <c r="L238" s="15" t="s">
        <v>276</v>
      </c>
      <c r="M238" s="15">
        <v>0.36499999999999999</v>
      </c>
      <c r="N238" s="15">
        <v>0.628</v>
      </c>
      <c r="O238" s="15">
        <v>5.5E-2</v>
      </c>
      <c r="P238" s="15">
        <v>0.13500000000000001</v>
      </c>
      <c r="Q238" s="15">
        <v>2.1000000000000001E-2</v>
      </c>
      <c r="R238" s="15">
        <v>0.41199999999999998</v>
      </c>
      <c r="S238" s="15">
        <v>10.253</v>
      </c>
      <c r="U238" s="15">
        <v>0</v>
      </c>
      <c r="V238" s="15">
        <v>130</v>
      </c>
    </row>
    <row r="239" spans="2:22" x14ac:dyDescent="0.25">
      <c r="B239" s="15" t="s">
        <v>136</v>
      </c>
      <c r="C239" s="15" t="s">
        <v>207</v>
      </c>
      <c r="D239" s="15" t="s">
        <v>255</v>
      </c>
      <c r="E239" s="15">
        <v>2022</v>
      </c>
      <c r="F239" s="15" t="s">
        <v>162</v>
      </c>
      <c r="G239" s="15" t="s">
        <v>133</v>
      </c>
      <c r="H239" s="15" t="s">
        <v>136</v>
      </c>
      <c r="I239" s="15" t="s">
        <v>139</v>
      </c>
      <c r="J239" s="15" t="s">
        <v>141</v>
      </c>
      <c r="K239" s="15" t="s">
        <v>275</v>
      </c>
      <c r="L239" s="15" t="s">
        <v>277</v>
      </c>
      <c r="M239" s="15">
        <v>0.41399999999999998</v>
      </c>
      <c r="N239" s="15">
        <v>0.57899999999999996</v>
      </c>
      <c r="O239" s="15">
        <v>1.7000000000000001E-2</v>
      </c>
      <c r="P239" s="15">
        <v>0.20100000000000001</v>
      </c>
      <c r="Q239" s="15">
        <v>5.7000000000000002E-2</v>
      </c>
      <c r="R239" s="15">
        <v>0.51600000000000001</v>
      </c>
      <c r="S239" s="15">
        <v>10.164999999999999</v>
      </c>
      <c r="U239" s="15">
        <v>0.14899999999999999</v>
      </c>
      <c r="V239" s="15">
        <v>1230</v>
      </c>
    </row>
    <row r="240" spans="2:22" x14ac:dyDescent="0.25">
      <c r="B240" s="15" t="s">
        <v>136</v>
      </c>
      <c r="C240" s="15" t="s">
        <v>207</v>
      </c>
      <c r="D240" s="15" t="s">
        <v>255</v>
      </c>
      <c r="E240" s="15">
        <v>2022</v>
      </c>
      <c r="F240" s="15" t="s">
        <v>162</v>
      </c>
      <c r="G240" s="15" t="s">
        <v>133</v>
      </c>
      <c r="H240" s="15" t="s">
        <v>136</v>
      </c>
      <c r="I240" s="15" t="s">
        <v>139</v>
      </c>
      <c r="J240" s="15" t="s">
        <v>141</v>
      </c>
      <c r="K240" s="15" t="s">
        <v>275</v>
      </c>
      <c r="L240" s="15" t="s">
        <v>278</v>
      </c>
      <c r="M240" s="15">
        <v>0.45500000000000002</v>
      </c>
      <c r="N240" s="15">
        <v>0.63300000000000001</v>
      </c>
      <c r="O240" s="15">
        <v>1.6E-2</v>
      </c>
      <c r="P240" s="15">
        <v>0.19600000000000001</v>
      </c>
      <c r="Q240" s="15">
        <v>6.9000000000000006E-2</v>
      </c>
      <c r="R240" s="15">
        <v>0.60499999999999998</v>
      </c>
      <c r="S240" s="15">
        <v>10.266</v>
      </c>
      <c r="U240" s="15">
        <v>5.0999999999999997E-2</v>
      </c>
      <c r="V240" s="15">
        <v>1640</v>
      </c>
    </row>
    <row r="241" spans="2:22" x14ac:dyDescent="0.25">
      <c r="B241" s="15" t="s">
        <v>136</v>
      </c>
      <c r="C241" s="15" t="s">
        <v>207</v>
      </c>
      <c r="D241" s="15" t="s">
        <v>255</v>
      </c>
      <c r="E241" s="15">
        <v>2022</v>
      </c>
      <c r="F241" s="15" t="s">
        <v>162</v>
      </c>
      <c r="G241" s="15" t="s">
        <v>133</v>
      </c>
      <c r="H241" s="15" t="s">
        <v>136</v>
      </c>
      <c r="I241" s="15" t="s">
        <v>139</v>
      </c>
      <c r="J241" s="15" t="s">
        <v>141</v>
      </c>
      <c r="K241" s="15" t="s">
        <v>275</v>
      </c>
      <c r="L241" s="15" t="s">
        <v>279</v>
      </c>
      <c r="M241" s="15">
        <v>0.54300000000000004</v>
      </c>
      <c r="N241" s="15">
        <v>0.67900000000000005</v>
      </c>
      <c r="O241" s="15">
        <v>0.03</v>
      </c>
      <c r="P241" s="15">
        <v>0.27300000000000002</v>
      </c>
      <c r="Q241" s="15">
        <v>0.09</v>
      </c>
      <c r="R241" s="15">
        <v>0.78500000000000003</v>
      </c>
      <c r="S241" s="15">
        <v>10.260999999999999</v>
      </c>
      <c r="U241" s="15">
        <v>0.16200000000000001</v>
      </c>
      <c r="V241" s="15">
        <v>500</v>
      </c>
    </row>
    <row r="242" spans="2:22" x14ac:dyDescent="0.25">
      <c r="B242" s="15" t="s">
        <v>136</v>
      </c>
      <c r="C242" s="15" t="s">
        <v>207</v>
      </c>
      <c r="D242" s="15" t="s">
        <v>255</v>
      </c>
      <c r="E242" s="15">
        <v>2022</v>
      </c>
      <c r="F242" s="15" t="s">
        <v>162</v>
      </c>
      <c r="G242" s="15" t="s">
        <v>133</v>
      </c>
      <c r="H242" s="15" t="s">
        <v>136</v>
      </c>
      <c r="I242" s="15" t="s">
        <v>139</v>
      </c>
      <c r="J242" s="15" t="s">
        <v>141</v>
      </c>
      <c r="K242" s="15" t="s">
        <v>275</v>
      </c>
      <c r="L242" s="15" t="s">
        <v>280</v>
      </c>
      <c r="M242" s="15">
        <v>0.45</v>
      </c>
      <c r="N242" s="15">
        <v>0.60199999999999998</v>
      </c>
      <c r="O242" s="15">
        <v>6.3E-2</v>
      </c>
      <c r="P242" s="15">
        <v>0.21299999999999999</v>
      </c>
      <c r="Q242" s="15">
        <v>9.2999999999999999E-2</v>
      </c>
      <c r="R242" s="15">
        <v>0.58699999999999997</v>
      </c>
      <c r="S242" s="15">
        <v>10.292999999999999</v>
      </c>
      <c r="U242" s="15">
        <v>0</v>
      </c>
      <c r="V242" s="15">
        <v>90</v>
      </c>
    </row>
    <row r="243" spans="2:22" x14ac:dyDescent="0.25">
      <c r="B243" s="15" t="s">
        <v>136</v>
      </c>
      <c r="C243" s="15" t="s">
        <v>344</v>
      </c>
      <c r="D243" s="15" t="s">
        <v>208</v>
      </c>
      <c r="E243" s="15">
        <v>2022</v>
      </c>
      <c r="F243" s="15" t="s">
        <v>162</v>
      </c>
      <c r="G243" s="15" t="s">
        <v>133</v>
      </c>
      <c r="H243" s="15" t="s">
        <v>136</v>
      </c>
      <c r="I243" s="15" t="s">
        <v>139</v>
      </c>
      <c r="J243" s="15" t="s">
        <v>141</v>
      </c>
      <c r="K243" s="15" t="s">
        <v>275</v>
      </c>
      <c r="L243" s="15" t="s">
        <v>276</v>
      </c>
      <c r="M243" s="15">
        <v>3.0000000000000001E-3</v>
      </c>
      <c r="N243" s="15">
        <v>4.0000000000000001E-3</v>
      </c>
      <c r="O243" s="15">
        <v>0</v>
      </c>
      <c r="P243" s="15">
        <v>1E-3</v>
      </c>
      <c r="Q243" s="15">
        <v>0</v>
      </c>
      <c r="R243" s="15">
        <v>4.0000000000000001E-3</v>
      </c>
      <c r="S243" s="15">
        <v>9.9280000000000008</v>
      </c>
      <c r="U243" s="15">
        <v>0</v>
      </c>
      <c r="V243" s="15">
        <v>130</v>
      </c>
    </row>
    <row r="244" spans="2:22" x14ac:dyDescent="0.25">
      <c r="B244" s="15" t="s">
        <v>136</v>
      </c>
      <c r="C244" s="15" t="s">
        <v>344</v>
      </c>
      <c r="D244" s="15" t="s">
        <v>208</v>
      </c>
      <c r="E244" s="15">
        <v>2022</v>
      </c>
      <c r="F244" s="15" t="s">
        <v>162</v>
      </c>
      <c r="G244" s="15" t="s">
        <v>133</v>
      </c>
      <c r="H244" s="15" t="s">
        <v>136</v>
      </c>
      <c r="I244" s="15" t="s">
        <v>139</v>
      </c>
      <c r="J244" s="15" t="s">
        <v>141</v>
      </c>
      <c r="K244" s="15" t="s">
        <v>275</v>
      </c>
      <c r="L244" s="15" t="s">
        <v>277</v>
      </c>
      <c r="M244" s="15">
        <v>4.0000000000000001E-3</v>
      </c>
      <c r="N244" s="15">
        <v>6.0000000000000001E-3</v>
      </c>
      <c r="O244" s="15">
        <v>0</v>
      </c>
      <c r="P244" s="15">
        <v>2E-3</v>
      </c>
      <c r="Q244" s="15">
        <v>0</v>
      </c>
      <c r="R244" s="15">
        <v>5.0000000000000001E-3</v>
      </c>
      <c r="S244" s="15">
        <v>9.8420000000000005</v>
      </c>
      <c r="U244" s="15">
        <v>0</v>
      </c>
      <c r="V244" s="15">
        <v>1230</v>
      </c>
    </row>
    <row r="245" spans="2:22" x14ac:dyDescent="0.25">
      <c r="B245" s="15" t="s">
        <v>136</v>
      </c>
      <c r="C245" s="15" t="s">
        <v>344</v>
      </c>
      <c r="D245" s="15" t="s">
        <v>208</v>
      </c>
      <c r="E245" s="15">
        <v>2022</v>
      </c>
      <c r="F245" s="15" t="s">
        <v>162</v>
      </c>
      <c r="G245" s="15" t="s">
        <v>133</v>
      </c>
      <c r="H245" s="15" t="s">
        <v>136</v>
      </c>
      <c r="I245" s="15" t="s">
        <v>139</v>
      </c>
      <c r="J245" s="15" t="s">
        <v>141</v>
      </c>
      <c r="K245" s="15" t="s">
        <v>275</v>
      </c>
      <c r="L245" s="15" t="s">
        <v>278</v>
      </c>
      <c r="M245" s="15">
        <v>4.0000000000000001E-3</v>
      </c>
      <c r="N245" s="15">
        <v>6.0000000000000001E-3</v>
      </c>
      <c r="O245" s="15">
        <v>0</v>
      </c>
      <c r="P245" s="15">
        <v>2E-3</v>
      </c>
      <c r="Q245" s="15">
        <v>0</v>
      </c>
      <c r="R245" s="15">
        <v>5.0000000000000001E-3</v>
      </c>
      <c r="S245" s="15">
        <v>9.9459999999999997</v>
      </c>
      <c r="U245" s="15">
        <v>0</v>
      </c>
      <c r="V245" s="15">
        <v>1640</v>
      </c>
    </row>
    <row r="246" spans="2:22" x14ac:dyDescent="0.25">
      <c r="B246" s="15" t="s">
        <v>136</v>
      </c>
      <c r="C246" s="15" t="s">
        <v>344</v>
      </c>
      <c r="D246" s="15" t="s">
        <v>208</v>
      </c>
      <c r="E246" s="15">
        <v>2022</v>
      </c>
      <c r="F246" s="15" t="s">
        <v>162</v>
      </c>
      <c r="G246" s="15" t="s">
        <v>133</v>
      </c>
      <c r="H246" s="15" t="s">
        <v>136</v>
      </c>
      <c r="I246" s="15" t="s">
        <v>139</v>
      </c>
      <c r="J246" s="15" t="s">
        <v>141</v>
      </c>
      <c r="K246" s="15" t="s">
        <v>275</v>
      </c>
      <c r="L246" s="15" t="s">
        <v>279</v>
      </c>
      <c r="M246" s="15">
        <v>4.0000000000000001E-3</v>
      </c>
      <c r="N246" s="15">
        <v>6.0000000000000001E-3</v>
      </c>
      <c r="O246" s="15">
        <v>0</v>
      </c>
      <c r="P246" s="15">
        <v>2E-3</v>
      </c>
      <c r="Q246" s="15">
        <v>1E-3</v>
      </c>
      <c r="R246" s="15">
        <v>6.0000000000000001E-3</v>
      </c>
      <c r="S246" s="15">
        <v>9.9350000000000005</v>
      </c>
      <c r="U246" s="15">
        <v>0</v>
      </c>
      <c r="V246" s="15">
        <v>490</v>
      </c>
    </row>
    <row r="247" spans="2:22" x14ac:dyDescent="0.25">
      <c r="B247" s="15" t="s">
        <v>136</v>
      </c>
      <c r="C247" s="15" t="s">
        <v>344</v>
      </c>
      <c r="D247" s="15" t="s">
        <v>208</v>
      </c>
      <c r="E247" s="15">
        <v>2022</v>
      </c>
      <c r="F247" s="15" t="s">
        <v>162</v>
      </c>
      <c r="G247" s="15" t="s">
        <v>133</v>
      </c>
      <c r="H247" s="15" t="s">
        <v>136</v>
      </c>
      <c r="I247" s="15" t="s">
        <v>139</v>
      </c>
      <c r="J247" s="15" t="s">
        <v>141</v>
      </c>
      <c r="K247" s="15" t="s">
        <v>275</v>
      </c>
      <c r="L247" s="15" t="s">
        <v>280</v>
      </c>
      <c r="M247" s="15">
        <v>3.0000000000000001E-3</v>
      </c>
      <c r="N247" s="15">
        <v>5.0000000000000001E-3</v>
      </c>
      <c r="O247" s="15">
        <v>1E-3</v>
      </c>
      <c r="P247" s="15">
        <v>1E-3</v>
      </c>
      <c r="Q247" s="15">
        <v>0</v>
      </c>
      <c r="R247" s="15">
        <v>4.0000000000000001E-3</v>
      </c>
      <c r="S247" s="15">
        <v>9.9740000000000002</v>
      </c>
      <c r="U247" s="15">
        <v>0</v>
      </c>
      <c r="V247" s="15">
        <v>90</v>
      </c>
    </row>
    <row r="248" spans="2:22" x14ac:dyDescent="0.25">
      <c r="B248" s="15" t="s">
        <v>136</v>
      </c>
      <c r="C248" s="15" t="s">
        <v>344</v>
      </c>
      <c r="D248" s="15" t="s">
        <v>209</v>
      </c>
      <c r="E248" s="15">
        <v>2022</v>
      </c>
      <c r="F248" s="15" t="s">
        <v>162</v>
      </c>
      <c r="G248" s="15" t="s">
        <v>133</v>
      </c>
      <c r="H248" s="15" t="s">
        <v>136</v>
      </c>
      <c r="I248" s="15" t="s">
        <v>139</v>
      </c>
      <c r="J248" s="15" t="s">
        <v>141</v>
      </c>
      <c r="K248" s="15" t="s">
        <v>275</v>
      </c>
      <c r="L248" s="15" t="s">
        <v>276</v>
      </c>
      <c r="M248" s="15">
        <v>2E-3</v>
      </c>
      <c r="N248" s="15">
        <v>4.0000000000000001E-3</v>
      </c>
      <c r="O248" s="15">
        <v>0</v>
      </c>
      <c r="P248" s="15">
        <v>1E-3</v>
      </c>
      <c r="Q248" s="15">
        <v>0</v>
      </c>
      <c r="R248" s="15">
        <v>3.0000000000000001E-3</v>
      </c>
      <c r="S248" s="15">
        <v>9.9130000000000003</v>
      </c>
      <c r="U248" s="15">
        <v>0</v>
      </c>
      <c r="V248" s="15">
        <v>130</v>
      </c>
    </row>
    <row r="249" spans="2:22" x14ac:dyDescent="0.25">
      <c r="B249" s="15" t="s">
        <v>136</v>
      </c>
      <c r="C249" s="15" t="s">
        <v>344</v>
      </c>
      <c r="D249" s="15" t="s">
        <v>209</v>
      </c>
      <c r="E249" s="15">
        <v>2022</v>
      </c>
      <c r="F249" s="15" t="s">
        <v>162</v>
      </c>
      <c r="G249" s="15" t="s">
        <v>133</v>
      </c>
      <c r="H249" s="15" t="s">
        <v>136</v>
      </c>
      <c r="I249" s="15" t="s">
        <v>139</v>
      </c>
      <c r="J249" s="15" t="s">
        <v>141</v>
      </c>
      <c r="K249" s="15" t="s">
        <v>275</v>
      </c>
      <c r="L249" s="15" t="s">
        <v>277</v>
      </c>
      <c r="M249" s="15">
        <v>4.0000000000000001E-3</v>
      </c>
      <c r="N249" s="15">
        <v>6.0000000000000001E-3</v>
      </c>
      <c r="O249" s="15">
        <v>0</v>
      </c>
      <c r="P249" s="15">
        <v>1E-3</v>
      </c>
      <c r="Q249" s="15">
        <v>0</v>
      </c>
      <c r="R249" s="15">
        <v>4.0000000000000001E-3</v>
      </c>
      <c r="S249" s="15">
        <v>9.83</v>
      </c>
      <c r="U249" s="15">
        <v>0</v>
      </c>
      <c r="V249" s="15">
        <v>1220</v>
      </c>
    </row>
    <row r="250" spans="2:22" x14ac:dyDescent="0.25">
      <c r="B250" s="15" t="s">
        <v>136</v>
      </c>
      <c r="C250" s="15" t="s">
        <v>344</v>
      </c>
      <c r="D250" s="15" t="s">
        <v>209</v>
      </c>
      <c r="E250" s="15">
        <v>2022</v>
      </c>
      <c r="F250" s="15" t="s">
        <v>162</v>
      </c>
      <c r="G250" s="15" t="s">
        <v>133</v>
      </c>
      <c r="H250" s="15" t="s">
        <v>136</v>
      </c>
      <c r="I250" s="15" t="s">
        <v>139</v>
      </c>
      <c r="J250" s="15" t="s">
        <v>141</v>
      </c>
      <c r="K250" s="15" t="s">
        <v>275</v>
      </c>
      <c r="L250" s="15" t="s">
        <v>278</v>
      </c>
      <c r="M250" s="15">
        <v>3.0000000000000001E-3</v>
      </c>
      <c r="N250" s="15">
        <v>6.0000000000000001E-3</v>
      </c>
      <c r="O250" s="15">
        <v>0</v>
      </c>
      <c r="P250" s="15">
        <v>1E-3</v>
      </c>
      <c r="Q250" s="15">
        <v>0</v>
      </c>
      <c r="R250" s="15">
        <v>4.0000000000000001E-3</v>
      </c>
      <c r="S250" s="15">
        <v>9.9359999999999999</v>
      </c>
      <c r="U250" s="15">
        <v>0</v>
      </c>
      <c r="V250" s="15">
        <v>1630</v>
      </c>
    </row>
    <row r="251" spans="2:22" x14ac:dyDescent="0.25">
      <c r="B251" s="15" t="s">
        <v>136</v>
      </c>
      <c r="C251" s="15" t="s">
        <v>344</v>
      </c>
      <c r="D251" s="15" t="s">
        <v>209</v>
      </c>
      <c r="E251" s="15">
        <v>2022</v>
      </c>
      <c r="F251" s="15" t="s">
        <v>162</v>
      </c>
      <c r="G251" s="15" t="s">
        <v>133</v>
      </c>
      <c r="H251" s="15" t="s">
        <v>136</v>
      </c>
      <c r="I251" s="15" t="s">
        <v>139</v>
      </c>
      <c r="J251" s="15" t="s">
        <v>141</v>
      </c>
      <c r="K251" s="15" t="s">
        <v>275</v>
      </c>
      <c r="L251" s="15" t="s">
        <v>279</v>
      </c>
      <c r="M251" s="15">
        <v>4.0000000000000001E-3</v>
      </c>
      <c r="N251" s="15">
        <v>5.0000000000000001E-3</v>
      </c>
      <c r="O251" s="15">
        <v>0</v>
      </c>
      <c r="P251" s="15">
        <v>1E-3</v>
      </c>
      <c r="Q251" s="15">
        <v>0</v>
      </c>
      <c r="R251" s="15">
        <v>4.0000000000000001E-3</v>
      </c>
      <c r="S251" s="15">
        <v>9.9290000000000003</v>
      </c>
      <c r="U251" s="15">
        <v>0</v>
      </c>
      <c r="V251" s="15">
        <v>500</v>
      </c>
    </row>
    <row r="252" spans="2:22" x14ac:dyDescent="0.25">
      <c r="B252" s="15" t="s">
        <v>136</v>
      </c>
      <c r="C252" s="15" t="s">
        <v>344</v>
      </c>
      <c r="D252" s="15" t="s">
        <v>209</v>
      </c>
      <c r="E252" s="15">
        <v>2022</v>
      </c>
      <c r="F252" s="15" t="s">
        <v>162</v>
      </c>
      <c r="G252" s="15" t="s">
        <v>133</v>
      </c>
      <c r="H252" s="15" t="s">
        <v>136</v>
      </c>
      <c r="I252" s="15" t="s">
        <v>139</v>
      </c>
      <c r="J252" s="15" t="s">
        <v>141</v>
      </c>
      <c r="K252" s="15" t="s">
        <v>275</v>
      </c>
      <c r="L252" s="15" t="s">
        <v>280</v>
      </c>
      <c r="M252" s="15">
        <v>2E-3</v>
      </c>
      <c r="N252" s="15">
        <v>4.0000000000000001E-3</v>
      </c>
      <c r="O252" s="15">
        <v>0</v>
      </c>
      <c r="P252" s="15">
        <v>1E-3</v>
      </c>
      <c r="Q252" s="15">
        <v>0</v>
      </c>
      <c r="R252" s="15">
        <v>2E-3</v>
      </c>
      <c r="S252" s="15">
        <v>9.9670000000000005</v>
      </c>
      <c r="U252" s="15">
        <v>0</v>
      </c>
      <c r="V252" s="15">
        <v>90</v>
      </c>
    </row>
    <row r="253" spans="2:22" x14ac:dyDescent="0.25">
      <c r="B253" s="15" t="s">
        <v>136</v>
      </c>
      <c r="C253" s="15" t="s">
        <v>344</v>
      </c>
      <c r="D253" s="15" t="s">
        <v>210</v>
      </c>
      <c r="E253" s="15">
        <v>2022</v>
      </c>
      <c r="F253" s="15" t="s">
        <v>162</v>
      </c>
      <c r="G253" s="15" t="s">
        <v>133</v>
      </c>
      <c r="H253" s="15" t="s">
        <v>136</v>
      </c>
      <c r="I253" s="15" t="s">
        <v>139</v>
      </c>
      <c r="J253" s="15" t="s">
        <v>141</v>
      </c>
      <c r="K253" s="15" t="s">
        <v>275</v>
      </c>
      <c r="L253" s="15" t="s">
        <v>276</v>
      </c>
      <c r="M253" s="15">
        <v>2E-3</v>
      </c>
      <c r="N253" s="15">
        <v>3.0000000000000001E-3</v>
      </c>
      <c r="O253" s="15">
        <v>0</v>
      </c>
      <c r="P253" s="15">
        <v>1E-3</v>
      </c>
      <c r="Q253" s="15">
        <v>0</v>
      </c>
      <c r="R253" s="15">
        <v>3.0000000000000001E-3</v>
      </c>
      <c r="S253" s="15">
        <v>9.6430000000000007</v>
      </c>
      <c r="U253" s="15">
        <v>0</v>
      </c>
      <c r="V253" s="15">
        <v>130</v>
      </c>
    </row>
    <row r="254" spans="2:22" x14ac:dyDescent="0.25">
      <c r="B254" s="15" t="s">
        <v>136</v>
      </c>
      <c r="C254" s="15" t="s">
        <v>344</v>
      </c>
      <c r="D254" s="15" t="s">
        <v>210</v>
      </c>
      <c r="E254" s="15">
        <v>2022</v>
      </c>
      <c r="F254" s="15" t="s">
        <v>162</v>
      </c>
      <c r="G254" s="15" t="s">
        <v>133</v>
      </c>
      <c r="H254" s="15" t="s">
        <v>136</v>
      </c>
      <c r="I254" s="15" t="s">
        <v>139</v>
      </c>
      <c r="J254" s="15" t="s">
        <v>141</v>
      </c>
      <c r="K254" s="15" t="s">
        <v>275</v>
      </c>
      <c r="L254" s="15" t="s">
        <v>277</v>
      </c>
      <c r="M254" s="15">
        <v>3.0000000000000001E-3</v>
      </c>
      <c r="N254" s="15">
        <v>5.0000000000000001E-3</v>
      </c>
      <c r="O254" s="15">
        <v>0</v>
      </c>
      <c r="P254" s="15">
        <v>1E-3</v>
      </c>
      <c r="Q254" s="15">
        <v>0</v>
      </c>
      <c r="R254" s="15">
        <v>3.0000000000000001E-3</v>
      </c>
      <c r="S254" s="15">
        <v>9.5589999999999993</v>
      </c>
      <c r="U254" s="15">
        <v>0</v>
      </c>
      <c r="V254" s="15">
        <v>1220</v>
      </c>
    </row>
    <row r="255" spans="2:22" x14ac:dyDescent="0.25">
      <c r="B255" s="15" t="s">
        <v>136</v>
      </c>
      <c r="C255" s="15" t="s">
        <v>344</v>
      </c>
      <c r="D255" s="15" t="s">
        <v>210</v>
      </c>
      <c r="E255" s="15">
        <v>2022</v>
      </c>
      <c r="F255" s="15" t="s">
        <v>162</v>
      </c>
      <c r="G255" s="15" t="s">
        <v>133</v>
      </c>
      <c r="H255" s="15" t="s">
        <v>136</v>
      </c>
      <c r="I255" s="15" t="s">
        <v>139</v>
      </c>
      <c r="J255" s="15" t="s">
        <v>141</v>
      </c>
      <c r="K255" s="15" t="s">
        <v>275</v>
      </c>
      <c r="L255" s="15" t="s">
        <v>278</v>
      </c>
      <c r="M255" s="15">
        <v>3.0000000000000001E-3</v>
      </c>
      <c r="N255" s="15">
        <v>6.0000000000000001E-3</v>
      </c>
      <c r="O255" s="15">
        <v>0</v>
      </c>
      <c r="P255" s="15">
        <v>1E-3</v>
      </c>
      <c r="Q255" s="15">
        <v>0</v>
      </c>
      <c r="R255" s="15">
        <v>3.0000000000000001E-3</v>
      </c>
      <c r="S255" s="15">
        <v>9.6639999999999997</v>
      </c>
      <c r="U255" s="15">
        <v>0</v>
      </c>
      <c r="V255" s="15">
        <v>1620</v>
      </c>
    </row>
    <row r="256" spans="2:22" x14ac:dyDescent="0.25">
      <c r="B256" s="15" t="s">
        <v>136</v>
      </c>
      <c r="C256" s="15" t="s">
        <v>344</v>
      </c>
      <c r="D256" s="15" t="s">
        <v>210</v>
      </c>
      <c r="E256" s="15">
        <v>2022</v>
      </c>
      <c r="F256" s="15" t="s">
        <v>162</v>
      </c>
      <c r="G256" s="15" t="s">
        <v>133</v>
      </c>
      <c r="H256" s="15" t="s">
        <v>136</v>
      </c>
      <c r="I256" s="15" t="s">
        <v>139</v>
      </c>
      <c r="J256" s="15" t="s">
        <v>141</v>
      </c>
      <c r="K256" s="15" t="s">
        <v>275</v>
      </c>
      <c r="L256" s="15" t="s">
        <v>279</v>
      </c>
      <c r="M256" s="15">
        <v>3.0000000000000001E-3</v>
      </c>
      <c r="N256" s="15">
        <v>5.0000000000000001E-3</v>
      </c>
      <c r="O256" s="15">
        <v>0</v>
      </c>
      <c r="P256" s="15">
        <v>1E-3</v>
      </c>
      <c r="Q256" s="15">
        <v>0</v>
      </c>
      <c r="R256" s="15">
        <v>3.0000000000000001E-3</v>
      </c>
      <c r="S256" s="15">
        <v>9.6440000000000001</v>
      </c>
      <c r="U256" s="15">
        <v>0</v>
      </c>
      <c r="V256" s="15">
        <v>490</v>
      </c>
    </row>
    <row r="257" spans="2:22" x14ac:dyDescent="0.25">
      <c r="B257" s="15" t="s">
        <v>136</v>
      </c>
      <c r="C257" s="15" t="s">
        <v>344</v>
      </c>
      <c r="D257" s="15" t="s">
        <v>210</v>
      </c>
      <c r="E257" s="15">
        <v>2022</v>
      </c>
      <c r="F257" s="15" t="s">
        <v>162</v>
      </c>
      <c r="G257" s="15" t="s">
        <v>133</v>
      </c>
      <c r="H257" s="15" t="s">
        <v>136</v>
      </c>
      <c r="I257" s="15" t="s">
        <v>139</v>
      </c>
      <c r="J257" s="15" t="s">
        <v>141</v>
      </c>
      <c r="K257" s="15" t="s">
        <v>275</v>
      </c>
      <c r="L257" s="15" t="s">
        <v>280</v>
      </c>
      <c r="M257" s="15">
        <v>2E-3</v>
      </c>
      <c r="N257" s="15">
        <v>3.0000000000000001E-3</v>
      </c>
      <c r="O257" s="15">
        <v>0</v>
      </c>
      <c r="P257" s="15">
        <v>1E-3</v>
      </c>
      <c r="Q257" s="15">
        <v>0</v>
      </c>
      <c r="R257" s="15">
        <v>2E-3</v>
      </c>
      <c r="S257" s="15">
        <v>9.7089999999999996</v>
      </c>
      <c r="U257" s="15">
        <v>0</v>
      </c>
      <c r="V257" s="15">
        <v>80</v>
      </c>
    </row>
    <row r="258" spans="2:22" x14ac:dyDescent="0.25">
      <c r="B258" s="15" t="s">
        <v>136</v>
      </c>
      <c r="C258" s="15" t="s">
        <v>344</v>
      </c>
      <c r="D258" s="15" t="s">
        <v>211</v>
      </c>
      <c r="E258" s="15">
        <v>2022</v>
      </c>
      <c r="F258" s="15" t="s">
        <v>162</v>
      </c>
      <c r="G258" s="15" t="s">
        <v>133</v>
      </c>
      <c r="H258" s="15" t="s">
        <v>136</v>
      </c>
      <c r="I258" s="15" t="s">
        <v>139</v>
      </c>
      <c r="J258" s="15" t="s">
        <v>141</v>
      </c>
      <c r="K258" s="15" t="s">
        <v>275</v>
      </c>
      <c r="L258" s="15" t="s">
        <v>276</v>
      </c>
      <c r="M258" s="15">
        <v>2E-3</v>
      </c>
      <c r="N258" s="15">
        <v>3.0000000000000001E-3</v>
      </c>
      <c r="O258" s="15">
        <v>0</v>
      </c>
      <c r="P258" s="15">
        <v>1E-3</v>
      </c>
      <c r="Q258" s="15">
        <v>0</v>
      </c>
      <c r="R258" s="15">
        <v>3.0000000000000001E-3</v>
      </c>
      <c r="S258" s="15">
        <v>9.6440000000000001</v>
      </c>
      <c r="U258" s="15">
        <v>0</v>
      </c>
      <c r="V258" s="15">
        <v>130</v>
      </c>
    </row>
    <row r="259" spans="2:22" x14ac:dyDescent="0.25">
      <c r="B259" s="15" t="s">
        <v>136</v>
      </c>
      <c r="C259" s="15" t="s">
        <v>344</v>
      </c>
      <c r="D259" s="15" t="s">
        <v>211</v>
      </c>
      <c r="E259" s="15">
        <v>2022</v>
      </c>
      <c r="F259" s="15" t="s">
        <v>162</v>
      </c>
      <c r="G259" s="15" t="s">
        <v>133</v>
      </c>
      <c r="H259" s="15" t="s">
        <v>136</v>
      </c>
      <c r="I259" s="15" t="s">
        <v>139</v>
      </c>
      <c r="J259" s="15" t="s">
        <v>141</v>
      </c>
      <c r="K259" s="15" t="s">
        <v>275</v>
      </c>
      <c r="L259" s="15" t="s">
        <v>277</v>
      </c>
      <c r="M259" s="15">
        <v>3.0000000000000001E-3</v>
      </c>
      <c r="N259" s="15">
        <v>5.0000000000000001E-3</v>
      </c>
      <c r="O259" s="15">
        <v>0</v>
      </c>
      <c r="P259" s="15">
        <v>1E-3</v>
      </c>
      <c r="Q259" s="15">
        <v>0</v>
      </c>
      <c r="R259" s="15">
        <v>3.0000000000000001E-3</v>
      </c>
      <c r="S259" s="15">
        <v>9.5719999999999992</v>
      </c>
      <c r="U259" s="15">
        <v>0</v>
      </c>
      <c r="V259" s="15">
        <v>1230</v>
      </c>
    </row>
    <row r="260" spans="2:22" x14ac:dyDescent="0.25">
      <c r="B260" s="15" t="s">
        <v>136</v>
      </c>
      <c r="C260" s="15" t="s">
        <v>344</v>
      </c>
      <c r="D260" s="15" t="s">
        <v>211</v>
      </c>
      <c r="E260" s="15">
        <v>2022</v>
      </c>
      <c r="F260" s="15" t="s">
        <v>162</v>
      </c>
      <c r="G260" s="15" t="s">
        <v>133</v>
      </c>
      <c r="H260" s="15" t="s">
        <v>136</v>
      </c>
      <c r="I260" s="15" t="s">
        <v>139</v>
      </c>
      <c r="J260" s="15" t="s">
        <v>141</v>
      </c>
      <c r="K260" s="15" t="s">
        <v>275</v>
      </c>
      <c r="L260" s="15" t="s">
        <v>278</v>
      </c>
      <c r="M260" s="15">
        <v>3.0000000000000001E-3</v>
      </c>
      <c r="N260" s="15">
        <v>6.0000000000000001E-3</v>
      </c>
      <c r="O260" s="15">
        <v>0</v>
      </c>
      <c r="P260" s="15">
        <v>1E-3</v>
      </c>
      <c r="Q260" s="15">
        <v>0</v>
      </c>
      <c r="R260" s="15">
        <v>3.0000000000000001E-3</v>
      </c>
      <c r="S260" s="15">
        <v>9.6709999999999994</v>
      </c>
      <c r="U260" s="15">
        <v>0</v>
      </c>
      <c r="V260" s="15">
        <v>1640</v>
      </c>
    </row>
    <row r="261" spans="2:22" x14ac:dyDescent="0.25">
      <c r="B261" s="15" t="s">
        <v>136</v>
      </c>
      <c r="C261" s="15" t="s">
        <v>344</v>
      </c>
      <c r="D261" s="15" t="s">
        <v>211</v>
      </c>
      <c r="E261" s="15">
        <v>2022</v>
      </c>
      <c r="F261" s="15" t="s">
        <v>162</v>
      </c>
      <c r="G261" s="15" t="s">
        <v>133</v>
      </c>
      <c r="H261" s="15" t="s">
        <v>136</v>
      </c>
      <c r="I261" s="15" t="s">
        <v>139</v>
      </c>
      <c r="J261" s="15" t="s">
        <v>141</v>
      </c>
      <c r="K261" s="15" t="s">
        <v>275</v>
      </c>
      <c r="L261" s="15" t="s">
        <v>279</v>
      </c>
      <c r="M261" s="15">
        <v>3.0000000000000001E-3</v>
      </c>
      <c r="N261" s="15">
        <v>5.0000000000000001E-3</v>
      </c>
      <c r="O261" s="15">
        <v>0</v>
      </c>
      <c r="P261" s="15">
        <v>1E-3</v>
      </c>
      <c r="Q261" s="15">
        <v>0</v>
      </c>
      <c r="R261" s="15">
        <v>4.0000000000000001E-3</v>
      </c>
      <c r="S261" s="15">
        <v>9.657</v>
      </c>
      <c r="U261" s="15">
        <v>0</v>
      </c>
      <c r="V261" s="15">
        <v>490</v>
      </c>
    </row>
    <row r="262" spans="2:22" x14ac:dyDescent="0.25">
      <c r="B262" s="15" t="s">
        <v>136</v>
      </c>
      <c r="C262" s="15" t="s">
        <v>344</v>
      </c>
      <c r="D262" s="15" t="s">
        <v>211</v>
      </c>
      <c r="E262" s="15">
        <v>2022</v>
      </c>
      <c r="F262" s="15" t="s">
        <v>162</v>
      </c>
      <c r="G262" s="15" t="s">
        <v>133</v>
      </c>
      <c r="H262" s="15" t="s">
        <v>136</v>
      </c>
      <c r="I262" s="15" t="s">
        <v>139</v>
      </c>
      <c r="J262" s="15" t="s">
        <v>141</v>
      </c>
      <c r="K262" s="15" t="s">
        <v>275</v>
      </c>
      <c r="L262" s="15" t="s">
        <v>280</v>
      </c>
      <c r="M262" s="15">
        <v>2E-3</v>
      </c>
      <c r="N262" s="15">
        <v>3.0000000000000001E-3</v>
      </c>
      <c r="O262" s="15">
        <v>0</v>
      </c>
      <c r="P262" s="15">
        <v>1E-3</v>
      </c>
      <c r="Q262" s="15">
        <v>0</v>
      </c>
      <c r="R262" s="15">
        <v>2E-3</v>
      </c>
      <c r="S262" s="15">
        <v>9.7029999999999994</v>
      </c>
      <c r="U262" s="15">
        <v>0</v>
      </c>
      <c r="V262" s="15">
        <v>90</v>
      </c>
    </row>
    <row r="263" spans="2:22" x14ac:dyDescent="0.25">
      <c r="B263" s="15" t="s">
        <v>136</v>
      </c>
      <c r="C263" s="15" t="s">
        <v>344</v>
      </c>
      <c r="D263" s="15" t="s">
        <v>212</v>
      </c>
      <c r="E263" s="15">
        <v>2022</v>
      </c>
      <c r="F263" s="15" t="s">
        <v>162</v>
      </c>
      <c r="G263" s="15" t="s">
        <v>133</v>
      </c>
      <c r="H263" s="15" t="s">
        <v>136</v>
      </c>
      <c r="I263" s="15" t="s">
        <v>139</v>
      </c>
      <c r="J263" s="15" t="s">
        <v>141</v>
      </c>
      <c r="K263" s="15" t="s">
        <v>275</v>
      </c>
      <c r="L263" s="15" t="s">
        <v>276</v>
      </c>
      <c r="M263" s="15">
        <v>2E-3</v>
      </c>
      <c r="N263" s="15">
        <v>4.0000000000000001E-3</v>
      </c>
      <c r="O263" s="15">
        <v>0</v>
      </c>
      <c r="P263" s="15">
        <v>1E-3</v>
      </c>
      <c r="Q263" s="15">
        <v>0</v>
      </c>
      <c r="R263" s="15">
        <v>3.0000000000000001E-3</v>
      </c>
      <c r="S263" s="15">
        <v>9.3879999999999999</v>
      </c>
      <c r="U263" s="15">
        <v>0</v>
      </c>
      <c r="V263" s="15">
        <v>130</v>
      </c>
    </row>
    <row r="264" spans="2:22" x14ac:dyDescent="0.25">
      <c r="B264" s="15" t="s">
        <v>136</v>
      </c>
      <c r="C264" s="15" t="s">
        <v>344</v>
      </c>
      <c r="D264" s="15" t="s">
        <v>212</v>
      </c>
      <c r="E264" s="15">
        <v>2022</v>
      </c>
      <c r="F264" s="15" t="s">
        <v>162</v>
      </c>
      <c r="G264" s="15" t="s">
        <v>133</v>
      </c>
      <c r="H264" s="15" t="s">
        <v>136</v>
      </c>
      <c r="I264" s="15" t="s">
        <v>139</v>
      </c>
      <c r="J264" s="15" t="s">
        <v>141</v>
      </c>
      <c r="K264" s="15" t="s">
        <v>275</v>
      </c>
      <c r="L264" s="15" t="s">
        <v>277</v>
      </c>
      <c r="M264" s="15">
        <v>3.0000000000000001E-3</v>
      </c>
      <c r="N264" s="15">
        <v>5.0000000000000001E-3</v>
      </c>
      <c r="O264" s="15">
        <v>0</v>
      </c>
      <c r="P264" s="15">
        <v>1E-3</v>
      </c>
      <c r="Q264" s="15">
        <v>0</v>
      </c>
      <c r="R264" s="15">
        <v>3.0000000000000001E-3</v>
      </c>
      <c r="S264" s="15">
        <v>9.3190000000000008</v>
      </c>
      <c r="U264" s="15">
        <v>0</v>
      </c>
      <c r="V264" s="15">
        <v>1230</v>
      </c>
    </row>
    <row r="265" spans="2:22" x14ac:dyDescent="0.25">
      <c r="B265" s="15" t="s">
        <v>136</v>
      </c>
      <c r="C265" s="15" t="s">
        <v>344</v>
      </c>
      <c r="D265" s="15" t="s">
        <v>212</v>
      </c>
      <c r="E265" s="15">
        <v>2022</v>
      </c>
      <c r="F265" s="15" t="s">
        <v>162</v>
      </c>
      <c r="G265" s="15" t="s">
        <v>133</v>
      </c>
      <c r="H265" s="15" t="s">
        <v>136</v>
      </c>
      <c r="I265" s="15" t="s">
        <v>139</v>
      </c>
      <c r="J265" s="15" t="s">
        <v>141</v>
      </c>
      <c r="K265" s="15" t="s">
        <v>275</v>
      </c>
      <c r="L265" s="15" t="s">
        <v>278</v>
      </c>
      <c r="M265" s="15">
        <v>3.0000000000000001E-3</v>
      </c>
      <c r="N265" s="15">
        <v>5.0000000000000001E-3</v>
      </c>
      <c r="O265" s="15">
        <v>0</v>
      </c>
      <c r="P265" s="15">
        <v>1E-3</v>
      </c>
      <c r="Q265" s="15">
        <v>0</v>
      </c>
      <c r="R265" s="15">
        <v>3.0000000000000001E-3</v>
      </c>
      <c r="S265" s="15">
        <v>9.4120000000000008</v>
      </c>
      <c r="U265" s="15">
        <v>0</v>
      </c>
      <c r="V265" s="15">
        <v>1640</v>
      </c>
    </row>
    <row r="266" spans="2:22" x14ac:dyDescent="0.25">
      <c r="B266" s="15" t="s">
        <v>136</v>
      </c>
      <c r="C266" s="15" t="s">
        <v>344</v>
      </c>
      <c r="D266" s="15" t="s">
        <v>212</v>
      </c>
      <c r="E266" s="15">
        <v>2022</v>
      </c>
      <c r="F266" s="15" t="s">
        <v>162</v>
      </c>
      <c r="G266" s="15" t="s">
        <v>133</v>
      </c>
      <c r="H266" s="15" t="s">
        <v>136</v>
      </c>
      <c r="I266" s="15" t="s">
        <v>139</v>
      </c>
      <c r="J266" s="15" t="s">
        <v>141</v>
      </c>
      <c r="K266" s="15" t="s">
        <v>275</v>
      </c>
      <c r="L266" s="15" t="s">
        <v>279</v>
      </c>
      <c r="M266" s="15">
        <v>3.0000000000000001E-3</v>
      </c>
      <c r="N266" s="15">
        <v>5.0000000000000001E-3</v>
      </c>
      <c r="O266" s="15">
        <v>0</v>
      </c>
      <c r="P266" s="15">
        <v>1E-3</v>
      </c>
      <c r="Q266" s="15">
        <v>0</v>
      </c>
      <c r="R266" s="15">
        <v>3.0000000000000001E-3</v>
      </c>
      <c r="S266" s="15">
        <v>9.3879999999999999</v>
      </c>
      <c r="U266" s="15">
        <v>0</v>
      </c>
      <c r="V266" s="15">
        <v>500</v>
      </c>
    </row>
    <row r="267" spans="2:22" x14ac:dyDescent="0.25">
      <c r="B267" s="15" t="s">
        <v>136</v>
      </c>
      <c r="C267" s="15" t="s">
        <v>344</v>
      </c>
      <c r="D267" s="15" t="s">
        <v>212</v>
      </c>
      <c r="E267" s="15">
        <v>2022</v>
      </c>
      <c r="F267" s="15" t="s">
        <v>162</v>
      </c>
      <c r="G267" s="15" t="s">
        <v>133</v>
      </c>
      <c r="H267" s="15" t="s">
        <v>136</v>
      </c>
      <c r="I267" s="15" t="s">
        <v>139</v>
      </c>
      <c r="J267" s="15" t="s">
        <v>141</v>
      </c>
      <c r="K267" s="15" t="s">
        <v>275</v>
      </c>
      <c r="L267" s="15" t="s">
        <v>280</v>
      </c>
      <c r="M267" s="15">
        <v>2E-3</v>
      </c>
      <c r="N267" s="15">
        <v>3.0000000000000001E-3</v>
      </c>
      <c r="O267" s="15">
        <v>0</v>
      </c>
      <c r="P267" s="15">
        <v>1E-3</v>
      </c>
      <c r="Q267" s="15">
        <v>0</v>
      </c>
      <c r="R267" s="15">
        <v>2E-3</v>
      </c>
      <c r="S267" s="15">
        <v>9.4440000000000008</v>
      </c>
      <c r="U267" s="15">
        <v>0</v>
      </c>
      <c r="V267" s="15">
        <v>90</v>
      </c>
    </row>
    <row r="268" spans="2:22" x14ac:dyDescent="0.25">
      <c r="B268" s="15" t="s">
        <v>136</v>
      </c>
      <c r="C268" s="15" t="s">
        <v>344</v>
      </c>
      <c r="D268" s="15" t="s">
        <v>213</v>
      </c>
      <c r="E268" s="15">
        <v>2022</v>
      </c>
      <c r="F268" s="15" t="s">
        <v>162</v>
      </c>
      <c r="G268" s="15" t="s">
        <v>133</v>
      </c>
      <c r="H268" s="15" t="s">
        <v>136</v>
      </c>
      <c r="I268" s="15" t="s">
        <v>139</v>
      </c>
      <c r="J268" s="15" t="s">
        <v>141</v>
      </c>
      <c r="K268" s="15" t="s">
        <v>275</v>
      </c>
      <c r="L268" s="15" t="s">
        <v>276</v>
      </c>
      <c r="M268" s="15">
        <v>2E-3</v>
      </c>
      <c r="N268" s="15">
        <v>4.0000000000000001E-3</v>
      </c>
      <c r="O268" s="15">
        <v>0</v>
      </c>
      <c r="P268" s="15">
        <v>1E-3</v>
      </c>
      <c r="Q268" s="15">
        <v>0</v>
      </c>
      <c r="R268" s="15">
        <v>3.0000000000000001E-3</v>
      </c>
      <c r="S268" s="15">
        <v>9.39</v>
      </c>
      <c r="U268" s="15">
        <v>0</v>
      </c>
      <c r="V268" s="15">
        <v>130</v>
      </c>
    </row>
    <row r="269" spans="2:22" x14ac:dyDescent="0.25">
      <c r="B269" s="15" t="s">
        <v>136</v>
      </c>
      <c r="C269" s="15" t="s">
        <v>344</v>
      </c>
      <c r="D269" s="15" t="s">
        <v>213</v>
      </c>
      <c r="E269" s="15">
        <v>2022</v>
      </c>
      <c r="F269" s="15" t="s">
        <v>162</v>
      </c>
      <c r="G269" s="15" t="s">
        <v>133</v>
      </c>
      <c r="H269" s="15" t="s">
        <v>136</v>
      </c>
      <c r="I269" s="15" t="s">
        <v>139</v>
      </c>
      <c r="J269" s="15" t="s">
        <v>141</v>
      </c>
      <c r="K269" s="15" t="s">
        <v>275</v>
      </c>
      <c r="L269" s="15" t="s">
        <v>277</v>
      </c>
      <c r="M269" s="15">
        <v>3.0000000000000001E-3</v>
      </c>
      <c r="N269" s="15">
        <v>5.0000000000000001E-3</v>
      </c>
      <c r="O269" s="15">
        <v>0</v>
      </c>
      <c r="P269" s="15">
        <v>1E-3</v>
      </c>
      <c r="Q269" s="15">
        <v>0</v>
      </c>
      <c r="R269" s="15">
        <v>3.0000000000000001E-3</v>
      </c>
      <c r="S269" s="15">
        <v>9.3190000000000008</v>
      </c>
      <c r="U269" s="15">
        <v>0</v>
      </c>
      <c r="V269" s="15">
        <v>1230</v>
      </c>
    </row>
    <row r="270" spans="2:22" x14ac:dyDescent="0.25">
      <c r="B270" s="15" t="s">
        <v>136</v>
      </c>
      <c r="C270" s="15" t="s">
        <v>344</v>
      </c>
      <c r="D270" s="15" t="s">
        <v>213</v>
      </c>
      <c r="E270" s="15">
        <v>2022</v>
      </c>
      <c r="F270" s="15" t="s">
        <v>162</v>
      </c>
      <c r="G270" s="15" t="s">
        <v>133</v>
      </c>
      <c r="H270" s="15" t="s">
        <v>136</v>
      </c>
      <c r="I270" s="15" t="s">
        <v>139</v>
      </c>
      <c r="J270" s="15" t="s">
        <v>141</v>
      </c>
      <c r="K270" s="15" t="s">
        <v>275</v>
      </c>
      <c r="L270" s="15" t="s">
        <v>278</v>
      </c>
      <c r="M270" s="15">
        <v>3.0000000000000001E-3</v>
      </c>
      <c r="N270" s="15">
        <v>5.0000000000000001E-3</v>
      </c>
      <c r="O270" s="15">
        <v>0</v>
      </c>
      <c r="P270" s="15">
        <v>1E-3</v>
      </c>
      <c r="Q270" s="15">
        <v>0</v>
      </c>
      <c r="R270" s="15">
        <v>3.0000000000000001E-3</v>
      </c>
      <c r="S270" s="15">
        <v>9.4120000000000008</v>
      </c>
      <c r="U270" s="15">
        <v>0</v>
      </c>
      <c r="V270" s="15">
        <v>1640</v>
      </c>
    </row>
    <row r="271" spans="2:22" x14ac:dyDescent="0.25">
      <c r="B271" s="15" t="s">
        <v>136</v>
      </c>
      <c r="C271" s="15" t="s">
        <v>344</v>
      </c>
      <c r="D271" s="15" t="s">
        <v>213</v>
      </c>
      <c r="E271" s="15">
        <v>2022</v>
      </c>
      <c r="F271" s="15" t="s">
        <v>162</v>
      </c>
      <c r="G271" s="15" t="s">
        <v>133</v>
      </c>
      <c r="H271" s="15" t="s">
        <v>136</v>
      </c>
      <c r="I271" s="15" t="s">
        <v>139</v>
      </c>
      <c r="J271" s="15" t="s">
        <v>141</v>
      </c>
      <c r="K271" s="15" t="s">
        <v>275</v>
      </c>
      <c r="L271" s="15" t="s">
        <v>279</v>
      </c>
      <c r="M271" s="15">
        <v>3.0000000000000001E-3</v>
      </c>
      <c r="N271" s="15">
        <v>5.0000000000000001E-3</v>
      </c>
      <c r="O271" s="15">
        <v>0</v>
      </c>
      <c r="P271" s="15">
        <v>1E-3</v>
      </c>
      <c r="Q271" s="15">
        <v>0</v>
      </c>
      <c r="R271" s="15">
        <v>3.0000000000000001E-3</v>
      </c>
      <c r="S271" s="15">
        <v>9.3889999999999993</v>
      </c>
      <c r="U271" s="15">
        <v>0</v>
      </c>
      <c r="V271" s="15">
        <v>500</v>
      </c>
    </row>
    <row r="272" spans="2:22" x14ac:dyDescent="0.25">
      <c r="B272" s="15" t="s">
        <v>136</v>
      </c>
      <c r="C272" s="15" t="s">
        <v>344</v>
      </c>
      <c r="D272" s="15" t="s">
        <v>213</v>
      </c>
      <c r="E272" s="15">
        <v>2022</v>
      </c>
      <c r="F272" s="15" t="s">
        <v>162</v>
      </c>
      <c r="G272" s="15" t="s">
        <v>133</v>
      </c>
      <c r="H272" s="15" t="s">
        <v>136</v>
      </c>
      <c r="I272" s="15" t="s">
        <v>139</v>
      </c>
      <c r="J272" s="15" t="s">
        <v>141</v>
      </c>
      <c r="K272" s="15" t="s">
        <v>275</v>
      </c>
      <c r="L272" s="15" t="s">
        <v>280</v>
      </c>
      <c r="M272" s="15">
        <v>2E-3</v>
      </c>
      <c r="N272" s="15">
        <v>3.0000000000000001E-3</v>
      </c>
      <c r="O272" s="15">
        <v>0</v>
      </c>
      <c r="P272" s="15">
        <v>1E-3</v>
      </c>
      <c r="Q272" s="15">
        <v>0</v>
      </c>
      <c r="R272" s="15">
        <v>2E-3</v>
      </c>
      <c r="S272" s="15">
        <v>9.4440000000000008</v>
      </c>
      <c r="U272" s="15">
        <v>0</v>
      </c>
      <c r="V272" s="15">
        <v>90</v>
      </c>
    </row>
    <row r="273" spans="2:22" x14ac:dyDescent="0.25">
      <c r="B273" s="15" t="s">
        <v>136</v>
      </c>
      <c r="C273" s="15" t="s">
        <v>344</v>
      </c>
      <c r="D273" s="15" t="s">
        <v>214</v>
      </c>
      <c r="E273" s="15">
        <v>2022</v>
      </c>
      <c r="F273" s="15" t="s">
        <v>162</v>
      </c>
      <c r="G273" s="15" t="s">
        <v>133</v>
      </c>
      <c r="H273" s="15" t="s">
        <v>136</v>
      </c>
      <c r="I273" s="15" t="s">
        <v>139</v>
      </c>
      <c r="J273" s="15" t="s">
        <v>141</v>
      </c>
      <c r="K273" s="15" t="s">
        <v>275</v>
      </c>
      <c r="L273" s="15" t="s">
        <v>276</v>
      </c>
      <c r="M273" s="15">
        <v>2E-3</v>
      </c>
      <c r="N273" s="15">
        <v>4.0000000000000001E-3</v>
      </c>
      <c r="O273" s="15">
        <v>0</v>
      </c>
      <c r="P273" s="15">
        <v>1E-3</v>
      </c>
      <c r="Q273" s="15">
        <v>0</v>
      </c>
      <c r="R273" s="15">
        <v>3.0000000000000001E-3</v>
      </c>
      <c r="S273" s="15">
        <v>9.1679999999999993</v>
      </c>
      <c r="U273" s="15">
        <v>0</v>
      </c>
      <c r="V273" s="15">
        <v>130</v>
      </c>
    </row>
    <row r="274" spans="2:22" x14ac:dyDescent="0.25">
      <c r="B274" s="15" t="s">
        <v>136</v>
      </c>
      <c r="C274" s="15" t="s">
        <v>344</v>
      </c>
      <c r="D274" s="15" t="s">
        <v>214</v>
      </c>
      <c r="E274" s="15">
        <v>2022</v>
      </c>
      <c r="F274" s="15" t="s">
        <v>162</v>
      </c>
      <c r="G274" s="15" t="s">
        <v>133</v>
      </c>
      <c r="H274" s="15" t="s">
        <v>136</v>
      </c>
      <c r="I274" s="15" t="s">
        <v>139</v>
      </c>
      <c r="J274" s="15" t="s">
        <v>141</v>
      </c>
      <c r="K274" s="15" t="s">
        <v>275</v>
      </c>
      <c r="L274" s="15" t="s">
        <v>277</v>
      </c>
      <c r="M274" s="15">
        <v>3.0000000000000001E-3</v>
      </c>
      <c r="N274" s="15">
        <v>5.0000000000000001E-3</v>
      </c>
      <c r="O274" s="15">
        <v>0</v>
      </c>
      <c r="P274" s="15">
        <v>1E-3</v>
      </c>
      <c r="Q274" s="15">
        <v>0</v>
      </c>
      <c r="R274" s="15">
        <v>3.0000000000000001E-3</v>
      </c>
      <c r="S274" s="15">
        <v>9.1</v>
      </c>
      <c r="U274" s="15">
        <v>0</v>
      </c>
      <c r="V274" s="15">
        <v>1230</v>
      </c>
    </row>
    <row r="275" spans="2:22" x14ac:dyDescent="0.25">
      <c r="B275" s="15" t="s">
        <v>136</v>
      </c>
      <c r="C275" s="15" t="s">
        <v>344</v>
      </c>
      <c r="D275" s="15" t="s">
        <v>214</v>
      </c>
      <c r="E275" s="15">
        <v>2022</v>
      </c>
      <c r="F275" s="15" t="s">
        <v>162</v>
      </c>
      <c r="G275" s="15" t="s">
        <v>133</v>
      </c>
      <c r="H275" s="15" t="s">
        <v>136</v>
      </c>
      <c r="I275" s="15" t="s">
        <v>139</v>
      </c>
      <c r="J275" s="15" t="s">
        <v>141</v>
      </c>
      <c r="K275" s="15" t="s">
        <v>275</v>
      </c>
      <c r="L275" s="15" t="s">
        <v>278</v>
      </c>
      <c r="M275" s="15">
        <v>3.0000000000000001E-3</v>
      </c>
      <c r="N275" s="15">
        <v>6.0000000000000001E-3</v>
      </c>
      <c r="O275" s="15">
        <v>0</v>
      </c>
      <c r="P275" s="15">
        <v>1E-3</v>
      </c>
      <c r="Q275" s="15">
        <v>0</v>
      </c>
      <c r="R275" s="15">
        <v>3.0000000000000001E-3</v>
      </c>
      <c r="S275" s="15">
        <v>9.1890000000000001</v>
      </c>
      <c r="U275" s="15">
        <v>0</v>
      </c>
      <c r="V275" s="15">
        <v>1640</v>
      </c>
    </row>
    <row r="276" spans="2:22" x14ac:dyDescent="0.25">
      <c r="B276" s="15" t="s">
        <v>136</v>
      </c>
      <c r="C276" s="15" t="s">
        <v>344</v>
      </c>
      <c r="D276" s="15" t="s">
        <v>214</v>
      </c>
      <c r="E276" s="15">
        <v>2022</v>
      </c>
      <c r="F276" s="15" t="s">
        <v>162</v>
      </c>
      <c r="G276" s="15" t="s">
        <v>133</v>
      </c>
      <c r="H276" s="15" t="s">
        <v>136</v>
      </c>
      <c r="I276" s="15" t="s">
        <v>139</v>
      </c>
      <c r="J276" s="15" t="s">
        <v>141</v>
      </c>
      <c r="K276" s="15" t="s">
        <v>275</v>
      </c>
      <c r="L276" s="15" t="s">
        <v>279</v>
      </c>
      <c r="M276" s="15">
        <v>3.0000000000000001E-3</v>
      </c>
      <c r="N276" s="15">
        <v>5.0000000000000001E-3</v>
      </c>
      <c r="O276" s="15">
        <v>0</v>
      </c>
      <c r="P276" s="15">
        <v>1E-3</v>
      </c>
      <c r="Q276" s="15">
        <v>0</v>
      </c>
      <c r="R276" s="15">
        <v>4.0000000000000001E-3</v>
      </c>
      <c r="S276" s="15">
        <v>9.16</v>
      </c>
      <c r="U276" s="15">
        <v>0</v>
      </c>
      <c r="V276" s="15">
        <v>500</v>
      </c>
    </row>
    <row r="277" spans="2:22" x14ac:dyDescent="0.25">
      <c r="B277" s="15" t="s">
        <v>136</v>
      </c>
      <c r="C277" s="15" t="s">
        <v>344</v>
      </c>
      <c r="D277" s="15" t="s">
        <v>214</v>
      </c>
      <c r="E277" s="15">
        <v>2022</v>
      </c>
      <c r="F277" s="15" t="s">
        <v>162</v>
      </c>
      <c r="G277" s="15" t="s">
        <v>133</v>
      </c>
      <c r="H277" s="15" t="s">
        <v>136</v>
      </c>
      <c r="I277" s="15" t="s">
        <v>139</v>
      </c>
      <c r="J277" s="15" t="s">
        <v>141</v>
      </c>
      <c r="K277" s="15" t="s">
        <v>275</v>
      </c>
      <c r="L277" s="15" t="s">
        <v>280</v>
      </c>
      <c r="M277" s="15">
        <v>2E-3</v>
      </c>
      <c r="N277" s="15">
        <v>3.0000000000000001E-3</v>
      </c>
      <c r="O277" s="15">
        <v>0</v>
      </c>
      <c r="P277" s="15">
        <v>1E-3</v>
      </c>
      <c r="Q277" s="15">
        <v>0</v>
      </c>
      <c r="R277" s="15">
        <v>2E-3</v>
      </c>
      <c r="S277" s="15">
        <v>9.2200000000000006</v>
      </c>
      <c r="U277" s="15">
        <v>0</v>
      </c>
      <c r="V277" s="15">
        <v>90</v>
      </c>
    </row>
    <row r="278" spans="2:22" x14ac:dyDescent="0.25">
      <c r="B278" s="15" t="s">
        <v>136</v>
      </c>
      <c r="C278" s="15" t="s">
        <v>344</v>
      </c>
      <c r="D278" s="15" t="s">
        <v>215</v>
      </c>
      <c r="E278" s="15">
        <v>2022</v>
      </c>
      <c r="F278" s="15" t="s">
        <v>162</v>
      </c>
      <c r="G278" s="15" t="s">
        <v>133</v>
      </c>
      <c r="H278" s="15" t="s">
        <v>136</v>
      </c>
      <c r="I278" s="15" t="s">
        <v>139</v>
      </c>
      <c r="J278" s="15" t="s">
        <v>141</v>
      </c>
      <c r="K278" s="15" t="s">
        <v>275</v>
      </c>
      <c r="L278" s="15" t="s">
        <v>276</v>
      </c>
      <c r="M278" s="15">
        <v>3.0000000000000001E-3</v>
      </c>
      <c r="N278" s="15">
        <v>6.0000000000000001E-3</v>
      </c>
      <c r="O278" s="15">
        <v>0</v>
      </c>
      <c r="P278" s="15">
        <v>1E-3</v>
      </c>
      <c r="Q278" s="15">
        <v>0</v>
      </c>
      <c r="R278" s="15">
        <v>4.0000000000000001E-3</v>
      </c>
      <c r="S278" s="15">
        <v>9.1669999999999998</v>
      </c>
      <c r="U278" s="15">
        <v>0</v>
      </c>
      <c r="V278" s="15">
        <v>130</v>
      </c>
    </row>
    <row r="279" spans="2:22" x14ac:dyDescent="0.25">
      <c r="B279" s="15" t="s">
        <v>136</v>
      </c>
      <c r="C279" s="15" t="s">
        <v>344</v>
      </c>
      <c r="D279" s="15" t="s">
        <v>215</v>
      </c>
      <c r="E279" s="15">
        <v>2022</v>
      </c>
      <c r="F279" s="15" t="s">
        <v>162</v>
      </c>
      <c r="G279" s="15" t="s">
        <v>133</v>
      </c>
      <c r="H279" s="15" t="s">
        <v>136</v>
      </c>
      <c r="I279" s="15" t="s">
        <v>139</v>
      </c>
      <c r="J279" s="15" t="s">
        <v>141</v>
      </c>
      <c r="K279" s="15" t="s">
        <v>275</v>
      </c>
      <c r="L279" s="15" t="s">
        <v>277</v>
      </c>
      <c r="M279" s="15">
        <v>3.0000000000000001E-3</v>
      </c>
      <c r="N279" s="15">
        <v>5.0000000000000001E-3</v>
      </c>
      <c r="O279" s="15">
        <v>0</v>
      </c>
      <c r="P279" s="15">
        <v>1E-3</v>
      </c>
      <c r="Q279" s="15">
        <v>0</v>
      </c>
      <c r="R279" s="15">
        <v>3.0000000000000001E-3</v>
      </c>
      <c r="S279" s="15">
        <v>9.1</v>
      </c>
      <c r="U279" s="15">
        <v>0</v>
      </c>
      <c r="V279" s="15">
        <v>1230</v>
      </c>
    </row>
    <row r="280" spans="2:22" x14ac:dyDescent="0.25">
      <c r="B280" s="15" t="s">
        <v>136</v>
      </c>
      <c r="C280" s="15" t="s">
        <v>344</v>
      </c>
      <c r="D280" s="15" t="s">
        <v>215</v>
      </c>
      <c r="E280" s="15">
        <v>2022</v>
      </c>
      <c r="F280" s="15" t="s">
        <v>162</v>
      </c>
      <c r="G280" s="15" t="s">
        <v>133</v>
      </c>
      <c r="H280" s="15" t="s">
        <v>136</v>
      </c>
      <c r="I280" s="15" t="s">
        <v>139</v>
      </c>
      <c r="J280" s="15" t="s">
        <v>141</v>
      </c>
      <c r="K280" s="15" t="s">
        <v>275</v>
      </c>
      <c r="L280" s="15" t="s">
        <v>278</v>
      </c>
      <c r="M280" s="15">
        <v>3.0000000000000001E-3</v>
      </c>
      <c r="N280" s="15">
        <v>6.0000000000000001E-3</v>
      </c>
      <c r="O280" s="15">
        <v>0</v>
      </c>
      <c r="P280" s="15">
        <v>1E-3</v>
      </c>
      <c r="Q280" s="15">
        <v>0</v>
      </c>
      <c r="R280" s="15">
        <v>4.0000000000000001E-3</v>
      </c>
      <c r="S280" s="15">
        <v>9.19</v>
      </c>
      <c r="U280" s="15">
        <v>0</v>
      </c>
      <c r="V280" s="15">
        <v>1640</v>
      </c>
    </row>
    <row r="281" spans="2:22" x14ac:dyDescent="0.25">
      <c r="B281" s="15" t="s">
        <v>136</v>
      </c>
      <c r="C281" s="15" t="s">
        <v>344</v>
      </c>
      <c r="D281" s="15" t="s">
        <v>215</v>
      </c>
      <c r="E281" s="15">
        <v>2022</v>
      </c>
      <c r="F281" s="15" t="s">
        <v>162</v>
      </c>
      <c r="G281" s="15" t="s">
        <v>133</v>
      </c>
      <c r="H281" s="15" t="s">
        <v>136</v>
      </c>
      <c r="I281" s="15" t="s">
        <v>139</v>
      </c>
      <c r="J281" s="15" t="s">
        <v>141</v>
      </c>
      <c r="K281" s="15" t="s">
        <v>275</v>
      </c>
      <c r="L281" s="15" t="s">
        <v>279</v>
      </c>
      <c r="M281" s="15">
        <v>3.0000000000000001E-3</v>
      </c>
      <c r="N281" s="15">
        <v>6.0000000000000001E-3</v>
      </c>
      <c r="O281" s="15">
        <v>0</v>
      </c>
      <c r="P281" s="15">
        <v>1E-3</v>
      </c>
      <c r="Q281" s="15">
        <v>0</v>
      </c>
      <c r="R281" s="15">
        <v>4.0000000000000001E-3</v>
      </c>
      <c r="S281" s="15">
        <v>9.1609999999999996</v>
      </c>
      <c r="U281" s="15">
        <v>0</v>
      </c>
      <c r="V281" s="15">
        <v>500</v>
      </c>
    </row>
    <row r="282" spans="2:22" x14ac:dyDescent="0.25">
      <c r="B282" s="15" t="s">
        <v>136</v>
      </c>
      <c r="C282" s="15" t="s">
        <v>344</v>
      </c>
      <c r="D282" s="15" t="s">
        <v>215</v>
      </c>
      <c r="E282" s="15">
        <v>2022</v>
      </c>
      <c r="F282" s="15" t="s">
        <v>162</v>
      </c>
      <c r="G282" s="15" t="s">
        <v>133</v>
      </c>
      <c r="H282" s="15" t="s">
        <v>136</v>
      </c>
      <c r="I282" s="15" t="s">
        <v>139</v>
      </c>
      <c r="J282" s="15" t="s">
        <v>141</v>
      </c>
      <c r="K282" s="15" t="s">
        <v>275</v>
      </c>
      <c r="L282" s="15" t="s">
        <v>280</v>
      </c>
      <c r="M282" s="15">
        <v>2E-3</v>
      </c>
      <c r="N282" s="15">
        <v>3.0000000000000001E-3</v>
      </c>
      <c r="O282" s="15">
        <v>0</v>
      </c>
      <c r="P282" s="15">
        <v>1E-3</v>
      </c>
      <c r="Q282" s="15">
        <v>0</v>
      </c>
      <c r="R282" s="15">
        <v>3.0000000000000001E-3</v>
      </c>
      <c r="S282" s="15">
        <v>9.2210000000000001</v>
      </c>
      <c r="U282" s="15">
        <v>0</v>
      </c>
      <c r="V282" s="15">
        <v>90</v>
      </c>
    </row>
    <row r="283" spans="2:22" x14ac:dyDescent="0.25">
      <c r="B283" s="15" t="s">
        <v>136</v>
      </c>
      <c r="C283" s="15" t="s">
        <v>344</v>
      </c>
      <c r="D283" s="15" t="s">
        <v>216</v>
      </c>
      <c r="E283" s="15">
        <v>2022</v>
      </c>
      <c r="F283" s="15" t="s">
        <v>162</v>
      </c>
      <c r="G283" s="15" t="s">
        <v>133</v>
      </c>
      <c r="H283" s="15" t="s">
        <v>136</v>
      </c>
      <c r="I283" s="15" t="s">
        <v>139</v>
      </c>
      <c r="J283" s="15" t="s">
        <v>141</v>
      </c>
      <c r="K283" s="15" t="s">
        <v>275</v>
      </c>
      <c r="L283" s="15" t="s">
        <v>276</v>
      </c>
      <c r="M283" s="15">
        <v>3.0000000000000001E-3</v>
      </c>
      <c r="N283" s="15">
        <v>5.0000000000000001E-3</v>
      </c>
      <c r="O283" s="15">
        <v>0</v>
      </c>
      <c r="P283" s="15">
        <v>1E-3</v>
      </c>
      <c r="Q283" s="15">
        <v>0</v>
      </c>
      <c r="R283" s="15">
        <v>4.0000000000000001E-3</v>
      </c>
      <c r="S283" s="15">
        <v>9.0069999999999997</v>
      </c>
      <c r="U283" s="15">
        <v>0</v>
      </c>
      <c r="V283" s="15">
        <v>130</v>
      </c>
    </row>
    <row r="284" spans="2:22" x14ac:dyDescent="0.25">
      <c r="B284" s="15" t="s">
        <v>136</v>
      </c>
      <c r="C284" s="15" t="s">
        <v>344</v>
      </c>
      <c r="D284" s="15" t="s">
        <v>216</v>
      </c>
      <c r="E284" s="15">
        <v>2022</v>
      </c>
      <c r="F284" s="15" t="s">
        <v>162</v>
      </c>
      <c r="G284" s="15" t="s">
        <v>133</v>
      </c>
      <c r="H284" s="15" t="s">
        <v>136</v>
      </c>
      <c r="I284" s="15" t="s">
        <v>139</v>
      </c>
      <c r="J284" s="15" t="s">
        <v>141</v>
      </c>
      <c r="K284" s="15" t="s">
        <v>275</v>
      </c>
      <c r="L284" s="15" t="s">
        <v>277</v>
      </c>
      <c r="M284" s="15">
        <v>3.0000000000000001E-3</v>
      </c>
      <c r="N284" s="15">
        <v>5.0000000000000001E-3</v>
      </c>
      <c r="O284" s="15">
        <v>0</v>
      </c>
      <c r="P284" s="15">
        <v>1E-3</v>
      </c>
      <c r="Q284" s="15">
        <v>0</v>
      </c>
      <c r="R284" s="15">
        <v>4.0000000000000001E-3</v>
      </c>
      <c r="S284" s="15">
        <v>8.94</v>
      </c>
      <c r="U284" s="15">
        <v>0</v>
      </c>
      <c r="V284" s="15">
        <v>1230</v>
      </c>
    </row>
    <row r="285" spans="2:22" x14ac:dyDescent="0.25">
      <c r="B285" s="15" t="s">
        <v>136</v>
      </c>
      <c r="C285" s="15" t="s">
        <v>344</v>
      </c>
      <c r="D285" s="15" t="s">
        <v>216</v>
      </c>
      <c r="E285" s="15">
        <v>2022</v>
      </c>
      <c r="F285" s="15" t="s">
        <v>162</v>
      </c>
      <c r="G285" s="15" t="s">
        <v>133</v>
      </c>
      <c r="H285" s="15" t="s">
        <v>136</v>
      </c>
      <c r="I285" s="15" t="s">
        <v>139</v>
      </c>
      <c r="J285" s="15" t="s">
        <v>141</v>
      </c>
      <c r="K285" s="15" t="s">
        <v>275</v>
      </c>
      <c r="L285" s="15" t="s">
        <v>278</v>
      </c>
      <c r="M285" s="15">
        <v>4.0000000000000001E-3</v>
      </c>
      <c r="N285" s="15">
        <v>7.0000000000000001E-3</v>
      </c>
      <c r="O285" s="15">
        <v>0</v>
      </c>
      <c r="P285" s="15">
        <v>1E-3</v>
      </c>
      <c r="Q285" s="15">
        <v>0</v>
      </c>
      <c r="R285" s="15">
        <v>4.0000000000000001E-3</v>
      </c>
      <c r="S285" s="15">
        <v>9.0250000000000004</v>
      </c>
      <c r="U285" s="15">
        <v>0</v>
      </c>
      <c r="V285" s="15">
        <v>1640</v>
      </c>
    </row>
    <row r="286" spans="2:22" x14ac:dyDescent="0.25">
      <c r="B286" s="15" t="s">
        <v>136</v>
      </c>
      <c r="C286" s="15" t="s">
        <v>344</v>
      </c>
      <c r="D286" s="15" t="s">
        <v>216</v>
      </c>
      <c r="E286" s="15">
        <v>2022</v>
      </c>
      <c r="F286" s="15" t="s">
        <v>162</v>
      </c>
      <c r="G286" s="15" t="s">
        <v>133</v>
      </c>
      <c r="H286" s="15" t="s">
        <v>136</v>
      </c>
      <c r="I286" s="15" t="s">
        <v>139</v>
      </c>
      <c r="J286" s="15" t="s">
        <v>141</v>
      </c>
      <c r="K286" s="15" t="s">
        <v>275</v>
      </c>
      <c r="L286" s="15" t="s">
        <v>279</v>
      </c>
      <c r="M286" s="15">
        <v>4.0000000000000001E-3</v>
      </c>
      <c r="N286" s="15">
        <v>6.0000000000000001E-3</v>
      </c>
      <c r="O286" s="15">
        <v>0</v>
      </c>
      <c r="P286" s="15">
        <v>1E-3</v>
      </c>
      <c r="Q286" s="15">
        <v>0</v>
      </c>
      <c r="R286" s="15">
        <v>4.0000000000000001E-3</v>
      </c>
      <c r="S286" s="15">
        <v>8.99</v>
      </c>
      <c r="U286" s="15">
        <v>0</v>
      </c>
      <c r="V286" s="15">
        <v>500</v>
      </c>
    </row>
    <row r="287" spans="2:22" x14ac:dyDescent="0.25">
      <c r="B287" s="15" t="s">
        <v>136</v>
      </c>
      <c r="C287" s="15" t="s">
        <v>344</v>
      </c>
      <c r="D287" s="15" t="s">
        <v>216</v>
      </c>
      <c r="E287" s="15">
        <v>2022</v>
      </c>
      <c r="F287" s="15" t="s">
        <v>162</v>
      </c>
      <c r="G287" s="15" t="s">
        <v>133</v>
      </c>
      <c r="H287" s="15" t="s">
        <v>136</v>
      </c>
      <c r="I287" s="15" t="s">
        <v>139</v>
      </c>
      <c r="J287" s="15" t="s">
        <v>141</v>
      </c>
      <c r="K287" s="15" t="s">
        <v>275</v>
      </c>
      <c r="L287" s="15" t="s">
        <v>280</v>
      </c>
      <c r="M287" s="15">
        <v>3.0000000000000001E-3</v>
      </c>
      <c r="N287" s="15">
        <v>5.0000000000000001E-3</v>
      </c>
      <c r="O287" s="15">
        <v>0</v>
      </c>
      <c r="P287" s="15">
        <v>1E-3</v>
      </c>
      <c r="Q287" s="15">
        <v>0</v>
      </c>
      <c r="R287" s="15">
        <v>4.0000000000000001E-3</v>
      </c>
      <c r="S287" s="15">
        <v>9.0540000000000003</v>
      </c>
      <c r="U287" s="15">
        <v>0</v>
      </c>
      <c r="V287" s="15">
        <v>90</v>
      </c>
    </row>
    <row r="288" spans="2:22" x14ac:dyDescent="0.25">
      <c r="B288" s="15" t="s">
        <v>136</v>
      </c>
      <c r="C288" s="15" t="s">
        <v>344</v>
      </c>
      <c r="D288" s="15" t="s">
        <v>217</v>
      </c>
      <c r="E288" s="15">
        <v>2022</v>
      </c>
      <c r="F288" s="15" t="s">
        <v>162</v>
      </c>
      <c r="G288" s="15" t="s">
        <v>133</v>
      </c>
      <c r="H288" s="15" t="s">
        <v>136</v>
      </c>
      <c r="I288" s="15" t="s">
        <v>139</v>
      </c>
      <c r="J288" s="15" t="s">
        <v>141</v>
      </c>
      <c r="K288" s="15" t="s">
        <v>275</v>
      </c>
      <c r="L288" s="15" t="s">
        <v>276</v>
      </c>
      <c r="M288" s="15">
        <v>4.0000000000000001E-3</v>
      </c>
      <c r="N288" s="15">
        <v>6.0000000000000001E-3</v>
      </c>
      <c r="O288" s="15">
        <v>1E-3</v>
      </c>
      <c r="P288" s="15">
        <v>1E-3</v>
      </c>
      <c r="Q288" s="15">
        <v>0</v>
      </c>
      <c r="R288" s="15">
        <v>5.0000000000000001E-3</v>
      </c>
      <c r="S288" s="15">
        <v>9.0079999999999991</v>
      </c>
      <c r="U288" s="15">
        <v>0</v>
      </c>
      <c r="V288" s="15">
        <v>130</v>
      </c>
    </row>
    <row r="289" spans="2:22" x14ac:dyDescent="0.25">
      <c r="B289" s="15" t="s">
        <v>136</v>
      </c>
      <c r="C289" s="15" t="s">
        <v>344</v>
      </c>
      <c r="D289" s="15" t="s">
        <v>217</v>
      </c>
      <c r="E289" s="15">
        <v>2022</v>
      </c>
      <c r="F289" s="15" t="s">
        <v>162</v>
      </c>
      <c r="G289" s="15" t="s">
        <v>133</v>
      </c>
      <c r="H289" s="15" t="s">
        <v>136</v>
      </c>
      <c r="I289" s="15" t="s">
        <v>139</v>
      </c>
      <c r="J289" s="15" t="s">
        <v>141</v>
      </c>
      <c r="K289" s="15" t="s">
        <v>275</v>
      </c>
      <c r="L289" s="15" t="s">
        <v>277</v>
      </c>
      <c r="M289" s="15">
        <v>4.0000000000000001E-3</v>
      </c>
      <c r="N289" s="15">
        <v>7.0000000000000001E-3</v>
      </c>
      <c r="O289" s="15">
        <v>0</v>
      </c>
      <c r="P289" s="15">
        <v>1E-3</v>
      </c>
      <c r="Q289" s="15">
        <v>0</v>
      </c>
      <c r="R289" s="15">
        <v>4.0000000000000001E-3</v>
      </c>
      <c r="S289" s="15">
        <v>8.94</v>
      </c>
      <c r="U289" s="15">
        <v>0</v>
      </c>
      <c r="V289" s="15">
        <v>1230</v>
      </c>
    </row>
    <row r="290" spans="2:22" x14ac:dyDescent="0.25">
      <c r="B290" s="15" t="s">
        <v>136</v>
      </c>
      <c r="C290" s="15" t="s">
        <v>344</v>
      </c>
      <c r="D290" s="15" t="s">
        <v>217</v>
      </c>
      <c r="E290" s="15">
        <v>2022</v>
      </c>
      <c r="F290" s="15" t="s">
        <v>162</v>
      </c>
      <c r="G290" s="15" t="s">
        <v>133</v>
      </c>
      <c r="H290" s="15" t="s">
        <v>136</v>
      </c>
      <c r="I290" s="15" t="s">
        <v>139</v>
      </c>
      <c r="J290" s="15" t="s">
        <v>141</v>
      </c>
      <c r="K290" s="15" t="s">
        <v>275</v>
      </c>
      <c r="L290" s="15" t="s">
        <v>278</v>
      </c>
      <c r="M290" s="15">
        <v>4.0000000000000001E-3</v>
      </c>
      <c r="N290" s="15">
        <v>7.0000000000000001E-3</v>
      </c>
      <c r="O290" s="15">
        <v>0</v>
      </c>
      <c r="P290" s="15">
        <v>1E-3</v>
      </c>
      <c r="Q290" s="15">
        <v>0</v>
      </c>
      <c r="R290" s="15">
        <v>5.0000000000000001E-3</v>
      </c>
      <c r="S290" s="15">
        <v>9.0250000000000004</v>
      </c>
      <c r="U290" s="15">
        <v>0</v>
      </c>
      <c r="V290" s="15">
        <v>1640</v>
      </c>
    </row>
    <row r="291" spans="2:22" x14ac:dyDescent="0.25">
      <c r="B291" s="15" t="s">
        <v>136</v>
      </c>
      <c r="C291" s="15" t="s">
        <v>344</v>
      </c>
      <c r="D291" s="15" t="s">
        <v>217</v>
      </c>
      <c r="E291" s="15">
        <v>2022</v>
      </c>
      <c r="F291" s="15" t="s">
        <v>162</v>
      </c>
      <c r="G291" s="15" t="s">
        <v>133</v>
      </c>
      <c r="H291" s="15" t="s">
        <v>136</v>
      </c>
      <c r="I291" s="15" t="s">
        <v>139</v>
      </c>
      <c r="J291" s="15" t="s">
        <v>141</v>
      </c>
      <c r="K291" s="15" t="s">
        <v>275</v>
      </c>
      <c r="L291" s="15" t="s">
        <v>279</v>
      </c>
      <c r="M291" s="15">
        <v>4.0000000000000001E-3</v>
      </c>
      <c r="N291" s="15">
        <v>6.0000000000000001E-3</v>
      </c>
      <c r="O291" s="15">
        <v>0</v>
      </c>
      <c r="P291" s="15">
        <v>1E-3</v>
      </c>
      <c r="Q291" s="15">
        <v>0</v>
      </c>
      <c r="R291" s="15">
        <v>5.0000000000000001E-3</v>
      </c>
      <c r="S291" s="15">
        <v>8.9909999999999997</v>
      </c>
      <c r="U291" s="15">
        <v>0</v>
      </c>
      <c r="V291" s="15">
        <v>500</v>
      </c>
    </row>
    <row r="292" spans="2:22" x14ac:dyDescent="0.25">
      <c r="B292" s="15" t="s">
        <v>136</v>
      </c>
      <c r="C292" s="15" t="s">
        <v>344</v>
      </c>
      <c r="D292" s="15" t="s">
        <v>217</v>
      </c>
      <c r="E292" s="15">
        <v>2022</v>
      </c>
      <c r="F292" s="15" t="s">
        <v>162</v>
      </c>
      <c r="G292" s="15" t="s">
        <v>133</v>
      </c>
      <c r="H292" s="15" t="s">
        <v>136</v>
      </c>
      <c r="I292" s="15" t="s">
        <v>139</v>
      </c>
      <c r="J292" s="15" t="s">
        <v>141</v>
      </c>
      <c r="K292" s="15" t="s">
        <v>275</v>
      </c>
      <c r="L292" s="15" t="s">
        <v>280</v>
      </c>
      <c r="M292" s="15">
        <v>3.0000000000000001E-3</v>
      </c>
      <c r="N292" s="15">
        <v>5.0000000000000001E-3</v>
      </c>
      <c r="O292" s="15">
        <v>0</v>
      </c>
      <c r="P292" s="15">
        <v>1E-3</v>
      </c>
      <c r="Q292" s="15">
        <v>0</v>
      </c>
      <c r="R292" s="15">
        <v>4.0000000000000001E-3</v>
      </c>
      <c r="S292" s="15">
        <v>9.0549999999999997</v>
      </c>
      <c r="U292" s="15">
        <v>0</v>
      </c>
      <c r="V292" s="15">
        <v>90</v>
      </c>
    </row>
    <row r="293" spans="2:22" x14ac:dyDescent="0.25">
      <c r="B293" s="15" t="s">
        <v>136</v>
      </c>
      <c r="C293" s="15" t="s">
        <v>344</v>
      </c>
      <c r="D293" s="15" t="s">
        <v>218</v>
      </c>
      <c r="E293" s="15">
        <v>2022</v>
      </c>
      <c r="F293" s="15" t="s">
        <v>162</v>
      </c>
      <c r="G293" s="15" t="s">
        <v>133</v>
      </c>
      <c r="H293" s="15" t="s">
        <v>136</v>
      </c>
      <c r="I293" s="15" t="s">
        <v>139</v>
      </c>
      <c r="J293" s="15" t="s">
        <v>141</v>
      </c>
      <c r="K293" s="15" t="s">
        <v>275</v>
      </c>
      <c r="L293" s="15" t="s">
        <v>276</v>
      </c>
      <c r="M293" s="15">
        <v>5.0000000000000001E-3</v>
      </c>
      <c r="N293" s="15">
        <v>1.2E-2</v>
      </c>
      <c r="O293" s="15">
        <v>1E-3</v>
      </c>
      <c r="P293" s="15">
        <v>2E-3</v>
      </c>
      <c r="Q293" s="15">
        <v>0</v>
      </c>
      <c r="R293" s="15">
        <v>6.0000000000000001E-3</v>
      </c>
      <c r="S293" s="15">
        <v>8.9269999999999996</v>
      </c>
      <c r="U293" s="15">
        <v>272.56</v>
      </c>
      <c r="V293" s="15">
        <v>130</v>
      </c>
    </row>
    <row r="294" spans="2:22" x14ac:dyDescent="0.25">
      <c r="B294" s="15" t="s">
        <v>136</v>
      </c>
      <c r="C294" s="15" t="s">
        <v>344</v>
      </c>
      <c r="D294" s="15" t="s">
        <v>218</v>
      </c>
      <c r="E294" s="15">
        <v>2022</v>
      </c>
      <c r="F294" s="15" t="s">
        <v>162</v>
      </c>
      <c r="G294" s="15" t="s">
        <v>133</v>
      </c>
      <c r="H294" s="15" t="s">
        <v>136</v>
      </c>
      <c r="I294" s="15" t="s">
        <v>139</v>
      </c>
      <c r="J294" s="15" t="s">
        <v>141</v>
      </c>
      <c r="K294" s="15" t="s">
        <v>275</v>
      </c>
      <c r="L294" s="15" t="s">
        <v>277</v>
      </c>
      <c r="M294" s="15">
        <v>5.0000000000000001E-3</v>
      </c>
      <c r="N294" s="15">
        <v>8.0000000000000002E-3</v>
      </c>
      <c r="O294" s="15">
        <v>0</v>
      </c>
      <c r="P294" s="15">
        <v>2E-3</v>
      </c>
      <c r="Q294" s="15">
        <v>0</v>
      </c>
      <c r="R294" s="15">
        <v>5.0000000000000001E-3</v>
      </c>
      <c r="S294" s="15">
        <v>8.859</v>
      </c>
      <c r="U294" s="15">
        <v>263.673</v>
      </c>
      <c r="V294" s="15">
        <v>1230</v>
      </c>
    </row>
    <row r="295" spans="2:22" x14ac:dyDescent="0.25">
      <c r="B295" s="15" t="s">
        <v>136</v>
      </c>
      <c r="C295" s="15" t="s">
        <v>344</v>
      </c>
      <c r="D295" s="15" t="s">
        <v>218</v>
      </c>
      <c r="E295" s="15">
        <v>2022</v>
      </c>
      <c r="F295" s="15" t="s">
        <v>162</v>
      </c>
      <c r="G295" s="15" t="s">
        <v>133</v>
      </c>
      <c r="H295" s="15" t="s">
        <v>136</v>
      </c>
      <c r="I295" s="15" t="s">
        <v>139</v>
      </c>
      <c r="J295" s="15" t="s">
        <v>141</v>
      </c>
      <c r="K295" s="15" t="s">
        <v>275</v>
      </c>
      <c r="L295" s="15" t="s">
        <v>278</v>
      </c>
      <c r="M295" s="15">
        <v>6.0000000000000001E-3</v>
      </c>
      <c r="N295" s="15">
        <v>0.01</v>
      </c>
      <c r="O295" s="15">
        <v>0</v>
      </c>
      <c r="P295" s="15">
        <v>2E-3</v>
      </c>
      <c r="Q295" s="15">
        <v>0</v>
      </c>
      <c r="R295" s="15">
        <v>7.0000000000000001E-3</v>
      </c>
      <c r="S295" s="15">
        <v>8.94</v>
      </c>
      <c r="U295" s="15">
        <v>226.73599999999999</v>
      </c>
      <c r="V295" s="15">
        <v>1640</v>
      </c>
    </row>
    <row r="296" spans="2:22" x14ac:dyDescent="0.25">
      <c r="B296" s="15" t="s">
        <v>136</v>
      </c>
      <c r="C296" s="15" t="s">
        <v>344</v>
      </c>
      <c r="D296" s="15" t="s">
        <v>218</v>
      </c>
      <c r="E296" s="15">
        <v>2022</v>
      </c>
      <c r="F296" s="15" t="s">
        <v>162</v>
      </c>
      <c r="G296" s="15" t="s">
        <v>133</v>
      </c>
      <c r="H296" s="15" t="s">
        <v>136</v>
      </c>
      <c r="I296" s="15" t="s">
        <v>139</v>
      </c>
      <c r="J296" s="15" t="s">
        <v>141</v>
      </c>
      <c r="K296" s="15" t="s">
        <v>275</v>
      </c>
      <c r="L296" s="15" t="s">
        <v>279</v>
      </c>
      <c r="M296" s="15">
        <v>6.0000000000000001E-3</v>
      </c>
      <c r="N296" s="15">
        <v>8.9999999999999993E-3</v>
      </c>
      <c r="O296" s="15">
        <v>0</v>
      </c>
      <c r="P296" s="15">
        <v>2E-3</v>
      </c>
      <c r="Q296" s="15">
        <v>0</v>
      </c>
      <c r="R296" s="15">
        <v>7.0000000000000001E-3</v>
      </c>
      <c r="S296" s="15">
        <v>8.9030000000000005</v>
      </c>
      <c r="U296" s="15">
        <v>201.744</v>
      </c>
      <c r="V296" s="15">
        <v>500</v>
      </c>
    </row>
    <row r="297" spans="2:22" x14ac:dyDescent="0.25">
      <c r="B297" s="15" t="s">
        <v>136</v>
      </c>
      <c r="C297" s="15" t="s">
        <v>344</v>
      </c>
      <c r="D297" s="15" t="s">
        <v>218</v>
      </c>
      <c r="E297" s="15">
        <v>2022</v>
      </c>
      <c r="F297" s="15" t="s">
        <v>162</v>
      </c>
      <c r="G297" s="15" t="s">
        <v>133</v>
      </c>
      <c r="H297" s="15" t="s">
        <v>136</v>
      </c>
      <c r="I297" s="15" t="s">
        <v>139</v>
      </c>
      <c r="J297" s="15" t="s">
        <v>141</v>
      </c>
      <c r="K297" s="15" t="s">
        <v>275</v>
      </c>
      <c r="L297" s="15" t="s">
        <v>280</v>
      </c>
      <c r="M297" s="15">
        <v>4.0000000000000001E-3</v>
      </c>
      <c r="N297" s="15">
        <v>6.0000000000000001E-3</v>
      </c>
      <c r="O297" s="15">
        <v>1E-3</v>
      </c>
      <c r="P297" s="15">
        <v>2E-3</v>
      </c>
      <c r="Q297" s="15">
        <v>0</v>
      </c>
      <c r="R297" s="15">
        <v>4.0000000000000001E-3</v>
      </c>
      <c r="S297" s="15">
        <v>8.968</v>
      </c>
      <c r="U297" s="15">
        <v>198.04900000000001</v>
      </c>
      <c r="V297" s="15">
        <v>90</v>
      </c>
    </row>
    <row r="298" spans="2:22" x14ac:dyDescent="0.25">
      <c r="B298" s="15" t="s">
        <v>136</v>
      </c>
      <c r="C298" s="15" t="s">
        <v>344</v>
      </c>
      <c r="D298" s="15" t="s">
        <v>219</v>
      </c>
      <c r="E298" s="15">
        <v>2022</v>
      </c>
      <c r="F298" s="15" t="s">
        <v>162</v>
      </c>
      <c r="G298" s="15" t="s">
        <v>133</v>
      </c>
      <c r="H298" s="15" t="s">
        <v>136</v>
      </c>
      <c r="I298" s="15" t="s">
        <v>139</v>
      </c>
      <c r="J298" s="15" t="s">
        <v>141</v>
      </c>
      <c r="K298" s="15" t="s">
        <v>275</v>
      </c>
      <c r="L298" s="15" t="s">
        <v>276</v>
      </c>
      <c r="M298" s="15">
        <v>8.0000000000000002E-3</v>
      </c>
      <c r="N298" s="15">
        <v>1.7999999999999999E-2</v>
      </c>
      <c r="O298" s="15">
        <v>2E-3</v>
      </c>
      <c r="P298" s="15">
        <v>2E-3</v>
      </c>
      <c r="Q298" s="15">
        <v>0</v>
      </c>
      <c r="R298" s="15">
        <v>8.9999999999999993E-3</v>
      </c>
      <c r="S298" s="15">
        <v>8.9280000000000008</v>
      </c>
      <c r="U298" s="15">
        <v>272.56299999999999</v>
      </c>
      <c r="V298" s="15">
        <v>130</v>
      </c>
    </row>
    <row r="299" spans="2:22" x14ac:dyDescent="0.25">
      <c r="B299" s="15" t="s">
        <v>136</v>
      </c>
      <c r="C299" s="15" t="s">
        <v>344</v>
      </c>
      <c r="D299" s="15" t="s">
        <v>219</v>
      </c>
      <c r="E299" s="15">
        <v>2022</v>
      </c>
      <c r="F299" s="15" t="s">
        <v>162</v>
      </c>
      <c r="G299" s="15" t="s">
        <v>133</v>
      </c>
      <c r="H299" s="15" t="s">
        <v>136</v>
      </c>
      <c r="I299" s="15" t="s">
        <v>139</v>
      </c>
      <c r="J299" s="15" t="s">
        <v>141</v>
      </c>
      <c r="K299" s="15" t="s">
        <v>275</v>
      </c>
      <c r="L299" s="15" t="s">
        <v>277</v>
      </c>
      <c r="M299" s="15">
        <v>7.0000000000000001E-3</v>
      </c>
      <c r="N299" s="15">
        <v>1.0999999999999999E-2</v>
      </c>
      <c r="O299" s="15">
        <v>0</v>
      </c>
      <c r="P299" s="15">
        <v>2E-3</v>
      </c>
      <c r="Q299" s="15">
        <v>1E-3</v>
      </c>
      <c r="R299" s="15">
        <v>8.9999999999999993E-3</v>
      </c>
      <c r="S299" s="15">
        <v>8.859</v>
      </c>
      <c r="U299" s="15">
        <v>263.81299999999999</v>
      </c>
      <c r="V299" s="15">
        <v>1230</v>
      </c>
    </row>
    <row r="300" spans="2:22" x14ac:dyDescent="0.25">
      <c r="B300" s="15" t="s">
        <v>136</v>
      </c>
      <c r="C300" s="15" t="s">
        <v>344</v>
      </c>
      <c r="D300" s="15" t="s">
        <v>219</v>
      </c>
      <c r="E300" s="15">
        <v>2022</v>
      </c>
      <c r="F300" s="15" t="s">
        <v>162</v>
      </c>
      <c r="G300" s="15" t="s">
        <v>133</v>
      </c>
      <c r="H300" s="15" t="s">
        <v>136</v>
      </c>
      <c r="I300" s="15" t="s">
        <v>139</v>
      </c>
      <c r="J300" s="15" t="s">
        <v>141</v>
      </c>
      <c r="K300" s="15" t="s">
        <v>275</v>
      </c>
      <c r="L300" s="15" t="s">
        <v>278</v>
      </c>
      <c r="M300" s="15">
        <v>8.0000000000000002E-3</v>
      </c>
      <c r="N300" s="15">
        <v>1.4E-2</v>
      </c>
      <c r="O300" s="15">
        <v>0</v>
      </c>
      <c r="P300" s="15">
        <v>2E-3</v>
      </c>
      <c r="Q300" s="15">
        <v>1E-3</v>
      </c>
      <c r="R300" s="15">
        <v>0.01</v>
      </c>
      <c r="S300" s="15">
        <v>8.94</v>
      </c>
      <c r="U300" s="15">
        <v>226.73099999999999</v>
      </c>
      <c r="V300" s="15">
        <v>1640</v>
      </c>
    </row>
    <row r="301" spans="2:22" x14ac:dyDescent="0.25">
      <c r="B301" s="15" t="s">
        <v>136</v>
      </c>
      <c r="C301" s="15" t="s">
        <v>344</v>
      </c>
      <c r="D301" s="15" t="s">
        <v>219</v>
      </c>
      <c r="E301" s="15">
        <v>2022</v>
      </c>
      <c r="F301" s="15" t="s">
        <v>162</v>
      </c>
      <c r="G301" s="15" t="s">
        <v>133</v>
      </c>
      <c r="H301" s="15" t="s">
        <v>136</v>
      </c>
      <c r="I301" s="15" t="s">
        <v>139</v>
      </c>
      <c r="J301" s="15" t="s">
        <v>141</v>
      </c>
      <c r="K301" s="15" t="s">
        <v>275</v>
      </c>
      <c r="L301" s="15" t="s">
        <v>279</v>
      </c>
      <c r="M301" s="15">
        <v>8.9999999999999993E-3</v>
      </c>
      <c r="N301" s="15">
        <v>1.2999999999999999E-2</v>
      </c>
      <c r="O301" s="15">
        <v>1E-3</v>
      </c>
      <c r="P301" s="15">
        <v>3.0000000000000001E-3</v>
      </c>
      <c r="Q301" s="15">
        <v>1E-3</v>
      </c>
      <c r="R301" s="15">
        <v>1.0999999999999999E-2</v>
      </c>
      <c r="S301" s="15">
        <v>8.9039999999999999</v>
      </c>
      <c r="U301" s="15">
        <v>201.751</v>
      </c>
      <c r="V301" s="15">
        <v>500</v>
      </c>
    </row>
    <row r="302" spans="2:22" x14ac:dyDescent="0.25">
      <c r="B302" s="15" t="s">
        <v>136</v>
      </c>
      <c r="C302" s="15" t="s">
        <v>344</v>
      </c>
      <c r="D302" s="15" t="s">
        <v>219</v>
      </c>
      <c r="E302" s="15">
        <v>2022</v>
      </c>
      <c r="F302" s="15" t="s">
        <v>162</v>
      </c>
      <c r="G302" s="15" t="s">
        <v>133</v>
      </c>
      <c r="H302" s="15" t="s">
        <v>136</v>
      </c>
      <c r="I302" s="15" t="s">
        <v>139</v>
      </c>
      <c r="J302" s="15" t="s">
        <v>141</v>
      </c>
      <c r="K302" s="15" t="s">
        <v>275</v>
      </c>
      <c r="L302" s="15" t="s">
        <v>280</v>
      </c>
      <c r="M302" s="15">
        <v>5.0000000000000001E-3</v>
      </c>
      <c r="N302" s="15">
        <v>8.9999999999999993E-3</v>
      </c>
      <c r="O302" s="15">
        <v>1E-3</v>
      </c>
      <c r="P302" s="15">
        <v>2E-3</v>
      </c>
      <c r="Q302" s="15">
        <v>1E-3</v>
      </c>
      <c r="R302" s="15">
        <v>6.0000000000000001E-3</v>
      </c>
      <c r="S302" s="15">
        <v>8.968</v>
      </c>
      <c r="U302" s="15">
        <v>197.886</v>
      </c>
      <c r="V302" s="15">
        <v>90</v>
      </c>
    </row>
    <row r="303" spans="2:22" x14ac:dyDescent="0.25">
      <c r="B303" s="15" t="s">
        <v>136</v>
      </c>
      <c r="C303" s="15" t="s">
        <v>344</v>
      </c>
      <c r="D303" s="15" t="s">
        <v>220</v>
      </c>
      <c r="E303" s="15">
        <v>2022</v>
      </c>
      <c r="F303" s="15" t="s">
        <v>162</v>
      </c>
      <c r="G303" s="15" t="s">
        <v>133</v>
      </c>
      <c r="H303" s="15" t="s">
        <v>136</v>
      </c>
      <c r="I303" s="15" t="s">
        <v>139</v>
      </c>
      <c r="J303" s="15" t="s">
        <v>141</v>
      </c>
      <c r="K303" s="15" t="s">
        <v>275</v>
      </c>
      <c r="L303" s="15" t="s">
        <v>276</v>
      </c>
      <c r="M303" s="15">
        <v>1.0999999999999999E-2</v>
      </c>
      <c r="N303" s="15">
        <v>2.1000000000000001E-2</v>
      </c>
      <c r="O303" s="15">
        <v>2E-3</v>
      </c>
      <c r="P303" s="15">
        <v>4.0000000000000001E-3</v>
      </c>
      <c r="Q303" s="15">
        <v>1E-3</v>
      </c>
      <c r="R303" s="15">
        <v>1.2999999999999999E-2</v>
      </c>
      <c r="S303" s="15">
        <v>8.9979999999999993</v>
      </c>
      <c r="U303" s="15">
        <v>21000.547999999999</v>
      </c>
      <c r="V303" s="15">
        <v>130</v>
      </c>
    </row>
    <row r="304" spans="2:22" x14ac:dyDescent="0.25">
      <c r="B304" s="15" t="s">
        <v>136</v>
      </c>
      <c r="C304" s="15" t="s">
        <v>344</v>
      </c>
      <c r="D304" s="15" t="s">
        <v>220</v>
      </c>
      <c r="E304" s="15">
        <v>2022</v>
      </c>
      <c r="F304" s="15" t="s">
        <v>162</v>
      </c>
      <c r="G304" s="15" t="s">
        <v>133</v>
      </c>
      <c r="H304" s="15" t="s">
        <v>136</v>
      </c>
      <c r="I304" s="15" t="s">
        <v>139</v>
      </c>
      <c r="J304" s="15" t="s">
        <v>141</v>
      </c>
      <c r="K304" s="15" t="s">
        <v>275</v>
      </c>
      <c r="L304" s="15" t="s">
        <v>277</v>
      </c>
      <c r="M304" s="15">
        <v>1.0999999999999999E-2</v>
      </c>
      <c r="N304" s="15">
        <v>1.6E-2</v>
      </c>
      <c r="O304" s="15">
        <v>0</v>
      </c>
      <c r="P304" s="15">
        <v>4.0000000000000001E-3</v>
      </c>
      <c r="Q304" s="15">
        <v>1E-3</v>
      </c>
      <c r="R304" s="15">
        <v>1.4E-2</v>
      </c>
      <c r="S304" s="15">
        <v>8.9250000000000007</v>
      </c>
      <c r="U304" s="15">
        <v>20900.406999999999</v>
      </c>
      <c r="V304" s="15">
        <v>1230</v>
      </c>
    </row>
    <row r="305" spans="2:22" x14ac:dyDescent="0.25">
      <c r="B305" s="15" t="s">
        <v>136</v>
      </c>
      <c r="C305" s="15" t="s">
        <v>344</v>
      </c>
      <c r="D305" s="15" t="s">
        <v>220</v>
      </c>
      <c r="E305" s="15">
        <v>2022</v>
      </c>
      <c r="F305" s="15" t="s">
        <v>162</v>
      </c>
      <c r="G305" s="15" t="s">
        <v>133</v>
      </c>
      <c r="H305" s="15" t="s">
        <v>136</v>
      </c>
      <c r="I305" s="15" t="s">
        <v>139</v>
      </c>
      <c r="J305" s="15" t="s">
        <v>141</v>
      </c>
      <c r="K305" s="15" t="s">
        <v>275</v>
      </c>
      <c r="L305" s="15" t="s">
        <v>278</v>
      </c>
      <c r="M305" s="15">
        <v>1.2999999999999999E-2</v>
      </c>
      <c r="N305" s="15">
        <v>1.7999999999999999E-2</v>
      </c>
      <c r="O305" s="15">
        <v>0</v>
      </c>
      <c r="P305" s="15">
        <v>6.0000000000000001E-3</v>
      </c>
      <c r="Q305" s="15">
        <v>1E-3</v>
      </c>
      <c r="R305" s="15">
        <v>1.7000000000000001E-2</v>
      </c>
      <c r="S305" s="15">
        <v>9.0060000000000002</v>
      </c>
      <c r="U305" s="15">
        <v>20742.196</v>
      </c>
      <c r="V305" s="15">
        <v>1640</v>
      </c>
    </row>
    <row r="306" spans="2:22" x14ac:dyDescent="0.25">
      <c r="B306" s="15" t="s">
        <v>136</v>
      </c>
      <c r="C306" s="15" t="s">
        <v>344</v>
      </c>
      <c r="D306" s="15" t="s">
        <v>220</v>
      </c>
      <c r="E306" s="15">
        <v>2022</v>
      </c>
      <c r="F306" s="15" t="s">
        <v>162</v>
      </c>
      <c r="G306" s="15" t="s">
        <v>133</v>
      </c>
      <c r="H306" s="15" t="s">
        <v>136</v>
      </c>
      <c r="I306" s="15" t="s">
        <v>139</v>
      </c>
      <c r="J306" s="15" t="s">
        <v>141</v>
      </c>
      <c r="K306" s="15" t="s">
        <v>275</v>
      </c>
      <c r="L306" s="15" t="s">
        <v>279</v>
      </c>
      <c r="M306" s="15">
        <v>1.2999999999999999E-2</v>
      </c>
      <c r="N306" s="15">
        <v>1.6E-2</v>
      </c>
      <c r="O306" s="15">
        <v>1E-3</v>
      </c>
      <c r="P306" s="15">
        <v>6.0000000000000001E-3</v>
      </c>
      <c r="Q306" s="15">
        <v>1E-3</v>
      </c>
      <c r="R306" s="15">
        <v>2.1000000000000001E-2</v>
      </c>
      <c r="S306" s="15">
        <v>8.9760000000000009</v>
      </c>
      <c r="U306" s="15">
        <v>20721.312999999998</v>
      </c>
      <c r="V306" s="15">
        <v>500</v>
      </c>
    </row>
    <row r="307" spans="2:22" x14ac:dyDescent="0.25">
      <c r="B307" s="15" t="s">
        <v>136</v>
      </c>
      <c r="C307" s="15" t="s">
        <v>344</v>
      </c>
      <c r="D307" s="15" t="s">
        <v>220</v>
      </c>
      <c r="E307" s="15">
        <v>2022</v>
      </c>
      <c r="F307" s="15" t="s">
        <v>162</v>
      </c>
      <c r="G307" s="15" t="s">
        <v>133</v>
      </c>
      <c r="H307" s="15" t="s">
        <v>136</v>
      </c>
      <c r="I307" s="15" t="s">
        <v>139</v>
      </c>
      <c r="J307" s="15" t="s">
        <v>141</v>
      </c>
      <c r="K307" s="15" t="s">
        <v>275</v>
      </c>
      <c r="L307" s="15" t="s">
        <v>280</v>
      </c>
      <c r="M307" s="15">
        <v>0.01</v>
      </c>
      <c r="N307" s="15">
        <v>1.4E-2</v>
      </c>
      <c r="O307" s="15">
        <v>2E-3</v>
      </c>
      <c r="P307" s="15">
        <v>5.0000000000000001E-3</v>
      </c>
      <c r="Q307" s="15">
        <v>1E-3</v>
      </c>
      <c r="R307" s="15">
        <v>1.2999999999999999E-2</v>
      </c>
      <c r="S307" s="15">
        <v>9.0310000000000006</v>
      </c>
      <c r="U307" s="15">
        <v>20162.819</v>
      </c>
      <c r="V307" s="15">
        <v>90</v>
      </c>
    </row>
    <row r="308" spans="2:22" x14ac:dyDescent="0.25">
      <c r="B308" s="15" t="s">
        <v>136</v>
      </c>
      <c r="C308" s="15" t="s">
        <v>344</v>
      </c>
      <c r="D308" s="15" t="s">
        <v>221</v>
      </c>
      <c r="E308" s="15">
        <v>2022</v>
      </c>
      <c r="F308" s="15" t="s">
        <v>162</v>
      </c>
      <c r="G308" s="15" t="s">
        <v>133</v>
      </c>
      <c r="H308" s="15" t="s">
        <v>136</v>
      </c>
      <c r="I308" s="15" t="s">
        <v>139</v>
      </c>
      <c r="J308" s="15" t="s">
        <v>141</v>
      </c>
      <c r="K308" s="15" t="s">
        <v>275</v>
      </c>
      <c r="L308" s="15" t="s">
        <v>276</v>
      </c>
      <c r="M308" s="15">
        <v>1.4999999999999999E-2</v>
      </c>
      <c r="N308" s="15">
        <v>1.7999999999999999E-2</v>
      </c>
      <c r="O308" s="15">
        <v>2E-3</v>
      </c>
      <c r="P308" s="15">
        <v>8.0000000000000002E-3</v>
      </c>
      <c r="Q308" s="15">
        <v>2E-3</v>
      </c>
      <c r="R308" s="15">
        <v>2.1000000000000001E-2</v>
      </c>
      <c r="S308" s="15">
        <v>8.9990000000000006</v>
      </c>
      <c r="U308" s="15">
        <v>21001.217000000001</v>
      </c>
      <c r="V308" s="15">
        <v>130</v>
      </c>
    </row>
    <row r="309" spans="2:22" x14ac:dyDescent="0.25">
      <c r="B309" s="15" t="s">
        <v>136</v>
      </c>
      <c r="C309" s="15" t="s">
        <v>344</v>
      </c>
      <c r="D309" s="15" t="s">
        <v>221</v>
      </c>
      <c r="E309" s="15">
        <v>2022</v>
      </c>
      <c r="F309" s="15" t="s">
        <v>162</v>
      </c>
      <c r="G309" s="15" t="s">
        <v>133</v>
      </c>
      <c r="H309" s="15" t="s">
        <v>136</v>
      </c>
      <c r="I309" s="15" t="s">
        <v>139</v>
      </c>
      <c r="J309" s="15" t="s">
        <v>141</v>
      </c>
      <c r="K309" s="15" t="s">
        <v>275</v>
      </c>
      <c r="L309" s="15" t="s">
        <v>277</v>
      </c>
      <c r="M309" s="15">
        <v>1.6E-2</v>
      </c>
      <c r="N309" s="15">
        <v>0.02</v>
      </c>
      <c r="O309" s="15">
        <v>1E-3</v>
      </c>
      <c r="P309" s="15">
        <v>8.9999999999999993E-3</v>
      </c>
      <c r="Q309" s="15">
        <v>2E-3</v>
      </c>
      <c r="R309" s="15">
        <v>2.1999999999999999E-2</v>
      </c>
      <c r="S309" s="15">
        <v>8.9260000000000002</v>
      </c>
      <c r="U309" s="15">
        <v>20904.601999999999</v>
      </c>
      <c r="V309" s="15">
        <v>1230</v>
      </c>
    </row>
    <row r="310" spans="2:22" x14ac:dyDescent="0.25">
      <c r="B310" s="15" t="s">
        <v>136</v>
      </c>
      <c r="C310" s="15" t="s">
        <v>344</v>
      </c>
      <c r="D310" s="15" t="s">
        <v>221</v>
      </c>
      <c r="E310" s="15">
        <v>2022</v>
      </c>
      <c r="F310" s="15" t="s">
        <v>162</v>
      </c>
      <c r="G310" s="15" t="s">
        <v>133</v>
      </c>
      <c r="H310" s="15" t="s">
        <v>136</v>
      </c>
      <c r="I310" s="15" t="s">
        <v>139</v>
      </c>
      <c r="J310" s="15" t="s">
        <v>141</v>
      </c>
      <c r="K310" s="15" t="s">
        <v>275</v>
      </c>
      <c r="L310" s="15" t="s">
        <v>278</v>
      </c>
      <c r="M310" s="15">
        <v>1.9E-2</v>
      </c>
      <c r="N310" s="15">
        <v>2.1999999999999999E-2</v>
      </c>
      <c r="O310" s="15">
        <v>1E-3</v>
      </c>
      <c r="P310" s="15">
        <v>1.2E-2</v>
      </c>
      <c r="Q310" s="15">
        <v>3.0000000000000001E-3</v>
      </c>
      <c r="R310" s="15">
        <v>2.8000000000000001E-2</v>
      </c>
      <c r="S310" s="15">
        <v>9.0069999999999997</v>
      </c>
      <c r="U310" s="15">
        <v>20742.391</v>
      </c>
      <c r="V310" s="15">
        <v>1640</v>
      </c>
    </row>
    <row r="311" spans="2:22" x14ac:dyDescent="0.25">
      <c r="B311" s="15" t="s">
        <v>136</v>
      </c>
      <c r="C311" s="15" t="s">
        <v>344</v>
      </c>
      <c r="D311" s="15" t="s">
        <v>221</v>
      </c>
      <c r="E311" s="15">
        <v>2022</v>
      </c>
      <c r="F311" s="15" t="s">
        <v>162</v>
      </c>
      <c r="G311" s="15" t="s">
        <v>133</v>
      </c>
      <c r="H311" s="15" t="s">
        <v>136</v>
      </c>
      <c r="I311" s="15" t="s">
        <v>139</v>
      </c>
      <c r="J311" s="15" t="s">
        <v>141</v>
      </c>
      <c r="K311" s="15" t="s">
        <v>275</v>
      </c>
      <c r="L311" s="15" t="s">
        <v>279</v>
      </c>
      <c r="M311" s="15">
        <v>0.02</v>
      </c>
      <c r="N311" s="15">
        <v>0.02</v>
      </c>
      <c r="O311" s="15">
        <v>1E-3</v>
      </c>
      <c r="P311" s="15">
        <v>1.4E-2</v>
      </c>
      <c r="Q311" s="15">
        <v>4.0000000000000001E-3</v>
      </c>
      <c r="R311" s="15">
        <v>2.9000000000000001E-2</v>
      </c>
      <c r="S311" s="15">
        <v>8.9770000000000003</v>
      </c>
      <c r="U311" s="15">
        <v>20721.850999999999</v>
      </c>
      <c r="V311" s="15">
        <v>500</v>
      </c>
    </row>
    <row r="312" spans="2:22" x14ac:dyDescent="0.25">
      <c r="B312" s="15" t="s">
        <v>136</v>
      </c>
      <c r="C312" s="15" t="s">
        <v>344</v>
      </c>
      <c r="D312" s="15" t="s">
        <v>221</v>
      </c>
      <c r="E312" s="15">
        <v>2022</v>
      </c>
      <c r="F312" s="15" t="s">
        <v>162</v>
      </c>
      <c r="G312" s="15" t="s">
        <v>133</v>
      </c>
      <c r="H312" s="15" t="s">
        <v>136</v>
      </c>
      <c r="I312" s="15" t="s">
        <v>139</v>
      </c>
      <c r="J312" s="15" t="s">
        <v>141</v>
      </c>
      <c r="K312" s="15" t="s">
        <v>275</v>
      </c>
      <c r="L312" s="15" t="s">
        <v>280</v>
      </c>
      <c r="M312" s="15">
        <v>1.7999999999999999E-2</v>
      </c>
      <c r="N312" s="15">
        <v>2.3E-2</v>
      </c>
      <c r="O312" s="15">
        <v>2E-3</v>
      </c>
      <c r="P312" s="15">
        <v>7.0000000000000001E-3</v>
      </c>
      <c r="Q312" s="15">
        <v>2E-3</v>
      </c>
      <c r="R312" s="15">
        <v>2.4E-2</v>
      </c>
      <c r="S312" s="15">
        <v>9.0329999999999995</v>
      </c>
      <c r="U312" s="15">
        <v>20163.395</v>
      </c>
      <c r="V312" s="15">
        <v>90</v>
      </c>
    </row>
    <row r="313" spans="2:22" x14ac:dyDescent="0.25">
      <c r="B313" s="15" t="s">
        <v>136</v>
      </c>
      <c r="C313" s="15" t="s">
        <v>344</v>
      </c>
      <c r="D313" s="15" t="s">
        <v>222</v>
      </c>
      <c r="E313" s="15">
        <v>2022</v>
      </c>
      <c r="F313" s="15" t="s">
        <v>162</v>
      </c>
      <c r="G313" s="15" t="s">
        <v>133</v>
      </c>
      <c r="H313" s="15" t="s">
        <v>136</v>
      </c>
      <c r="I313" s="15" t="s">
        <v>139</v>
      </c>
      <c r="J313" s="15" t="s">
        <v>141</v>
      </c>
      <c r="K313" s="15" t="s">
        <v>275</v>
      </c>
      <c r="L313" s="15" t="s">
        <v>276</v>
      </c>
      <c r="M313" s="15">
        <v>1.9E-2</v>
      </c>
      <c r="N313" s="15">
        <v>0.02</v>
      </c>
      <c r="O313" s="15">
        <v>2E-3</v>
      </c>
      <c r="P313" s="15">
        <v>1.2E-2</v>
      </c>
      <c r="Q313" s="15">
        <v>3.0000000000000001E-3</v>
      </c>
      <c r="R313" s="15">
        <v>2.7E-2</v>
      </c>
      <c r="S313" s="15">
        <v>9.2910000000000004</v>
      </c>
      <c r="U313" s="15">
        <v>111762.666</v>
      </c>
      <c r="V313" s="15">
        <v>130</v>
      </c>
    </row>
    <row r="314" spans="2:22" x14ac:dyDescent="0.25">
      <c r="B314" s="15" t="s">
        <v>136</v>
      </c>
      <c r="C314" s="15" t="s">
        <v>344</v>
      </c>
      <c r="D314" s="15" t="s">
        <v>222</v>
      </c>
      <c r="E314" s="15">
        <v>2022</v>
      </c>
      <c r="F314" s="15" t="s">
        <v>162</v>
      </c>
      <c r="G314" s="15" t="s">
        <v>133</v>
      </c>
      <c r="H314" s="15" t="s">
        <v>136</v>
      </c>
      <c r="I314" s="15" t="s">
        <v>139</v>
      </c>
      <c r="J314" s="15" t="s">
        <v>141</v>
      </c>
      <c r="K314" s="15" t="s">
        <v>275</v>
      </c>
      <c r="L314" s="15" t="s">
        <v>277</v>
      </c>
      <c r="M314" s="15">
        <v>0.02</v>
      </c>
      <c r="N314" s="15">
        <v>2.1000000000000001E-2</v>
      </c>
      <c r="O314" s="15">
        <v>1E-3</v>
      </c>
      <c r="P314" s="15">
        <v>1.4E-2</v>
      </c>
      <c r="Q314" s="15">
        <v>4.0000000000000001E-3</v>
      </c>
      <c r="R314" s="15">
        <v>2.8000000000000001E-2</v>
      </c>
      <c r="S314" s="15">
        <v>9.2149999999999999</v>
      </c>
      <c r="U314" s="15">
        <v>110185.276</v>
      </c>
      <c r="V314" s="15">
        <v>1230</v>
      </c>
    </row>
    <row r="315" spans="2:22" x14ac:dyDescent="0.25">
      <c r="B315" s="15" t="s">
        <v>136</v>
      </c>
      <c r="C315" s="15" t="s">
        <v>344</v>
      </c>
      <c r="D315" s="15" t="s">
        <v>222</v>
      </c>
      <c r="E315" s="15">
        <v>2022</v>
      </c>
      <c r="F315" s="15" t="s">
        <v>162</v>
      </c>
      <c r="G315" s="15" t="s">
        <v>133</v>
      </c>
      <c r="H315" s="15" t="s">
        <v>136</v>
      </c>
      <c r="I315" s="15" t="s">
        <v>139</v>
      </c>
      <c r="J315" s="15" t="s">
        <v>141</v>
      </c>
      <c r="K315" s="15" t="s">
        <v>275</v>
      </c>
      <c r="L315" s="15" t="s">
        <v>278</v>
      </c>
      <c r="M315" s="15">
        <v>2.4E-2</v>
      </c>
      <c r="N315" s="15">
        <v>2.4E-2</v>
      </c>
      <c r="O315" s="15">
        <v>1E-3</v>
      </c>
      <c r="P315" s="15">
        <v>1.9E-2</v>
      </c>
      <c r="Q315" s="15">
        <v>6.0000000000000001E-3</v>
      </c>
      <c r="R315" s="15">
        <v>3.5000000000000003E-2</v>
      </c>
      <c r="S315" s="15">
        <v>9.2949999999999999</v>
      </c>
      <c r="U315" s="15">
        <v>110836.323</v>
      </c>
      <c r="V315" s="15">
        <v>1640</v>
      </c>
    </row>
    <row r="316" spans="2:22" x14ac:dyDescent="0.25">
      <c r="B316" s="15" t="s">
        <v>136</v>
      </c>
      <c r="C316" s="15" t="s">
        <v>344</v>
      </c>
      <c r="D316" s="15" t="s">
        <v>222</v>
      </c>
      <c r="E316" s="15">
        <v>2022</v>
      </c>
      <c r="F316" s="15" t="s">
        <v>162</v>
      </c>
      <c r="G316" s="15" t="s">
        <v>133</v>
      </c>
      <c r="H316" s="15" t="s">
        <v>136</v>
      </c>
      <c r="I316" s="15" t="s">
        <v>139</v>
      </c>
      <c r="J316" s="15" t="s">
        <v>141</v>
      </c>
      <c r="K316" s="15" t="s">
        <v>275</v>
      </c>
      <c r="L316" s="15" t="s">
        <v>279</v>
      </c>
      <c r="M316" s="15">
        <v>2.5000000000000001E-2</v>
      </c>
      <c r="N316" s="15">
        <v>2.1000000000000001E-2</v>
      </c>
      <c r="O316" s="15">
        <v>1E-3</v>
      </c>
      <c r="P316" s="15">
        <v>2.1999999999999999E-2</v>
      </c>
      <c r="Q316" s="15">
        <v>8.0000000000000002E-3</v>
      </c>
      <c r="R316" s="15">
        <v>3.6999999999999998E-2</v>
      </c>
      <c r="S316" s="15">
        <v>9.2750000000000004</v>
      </c>
      <c r="U316" s="15">
        <v>111420.08900000001</v>
      </c>
      <c r="V316" s="15">
        <v>500</v>
      </c>
    </row>
    <row r="317" spans="2:22" x14ac:dyDescent="0.25">
      <c r="B317" s="15" t="s">
        <v>136</v>
      </c>
      <c r="C317" s="15" t="s">
        <v>344</v>
      </c>
      <c r="D317" s="15" t="s">
        <v>222</v>
      </c>
      <c r="E317" s="15">
        <v>2022</v>
      </c>
      <c r="F317" s="15" t="s">
        <v>162</v>
      </c>
      <c r="G317" s="15" t="s">
        <v>133</v>
      </c>
      <c r="H317" s="15" t="s">
        <v>136</v>
      </c>
      <c r="I317" s="15" t="s">
        <v>139</v>
      </c>
      <c r="J317" s="15" t="s">
        <v>141</v>
      </c>
      <c r="K317" s="15" t="s">
        <v>275</v>
      </c>
      <c r="L317" s="15" t="s">
        <v>280</v>
      </c>
      <c r="M317" s="15">
        <v>2.3E-2</v>
      </c>
      <c r="N317" s="15">
        <v>2.3E-2</v>
      </c>
      <c r="O317" s="15">
        <v>2E-3</v>
      </c>
      <c r="P317" s="15">
        <v>1.6E-2</v>
      </c>
      <c r="Q317" s="15">
        <v>4.0000000000000001E-3</v>
      </c>
      <c r="R317" s="15">
        <v>2.7E-2</v>
      </c>
      <c r="S317" s="15">
        <v>9.3209999999999997</v>
      </c>
      <c r="U317" s="15">
        <v>109542.49800000001</v>
      </c>
      <c r="V317" s="15">
        <v>90</v>
      </c>
    </row>
    <row r="318" spans="2:22" x14ac:dyDescent="0.25">
      <c r="B318" s="15" t="s">
        <v>136</v>
      </c>
      <c r="C318" s="15" t="s">
        <v>344</v>
      </c>
      <c r="D318" s="15" t="s">
        <v>223</v>
      </c>
      <c r="E318" s="15">
        <v>2022</v>
      </c>
      <c r="F318" s="15" t="s">
        <v>162</v>
      </c>
      <c r="G318" s="15" t="s">
        <v>133</v>
      </c>
      <c r="H318" s="15" t="s">
        <v>136</v>
      </c>
      <c r="I318" s="15" t="s">
        <v>139</v>
      </c>
      <c r="J318" s="15" t="s">
        <v>141</v>
      </c>
      <c r="K318" s="15" t="s">
        <v>275</v>
      </c>
      <c r="L318" s="15" t="s">
        <v>276</v>
      </c>
      <c r="M318" s="15">
        <v>0.02</v>
      </c>
      <c r="N318" s="15">
        <v>1.9E-2</v>
      </c>
      <c r="O318" s="15">
        <v>2E-3</v>
      </c>
      <c r="P318" s="15">
        <v>1.2999999999999999E-2</v>
      </c>
      <c r="Q318" s="15">
        <v>7.0000000000000001E-3</v>
      </c>
      <c r="R318" s="15">
        <v>3.2000000000000001E-2</v>
      </c>
      <c r="S318" s="15">
        <v>9.2919999999999998</v>
      </c>
      <c r="U318" s="15">
        <v>111759.601</v>
      </c>
      <c r="V318" s="15">
        <v>130</v>
      </c>
    </row>
    <row r="319" spans="2:22" x14ac:dyDescent="0.25">
      <c r="B319" s="15" t="s">
        <v>136</v>
      </c>
      <c r="C319" s="15" t="s">
        <v>344</v>
      </c>
      <c r="D319" s="15" t="s">
        <v>223</v>
      </c>
      <c r="E319" s="15">
        <v>2022</v>
      </c>
      <c r="F319" s="15" t="s">
        <v>162</v>
      </c>
      <c r="G319" s="15" t="s">
        <v>133</v>
      </c>
      <c r="H319" s="15" t="s">
        <v>136</v>
      </c>
      <c r="I319" s="15" t="s">
        <v>139</v>
      </c>
      <c r="J319" s="15" t="s">
        <v>141</v>
      </c>
      <c r="K319" s="15" t="s">
        <v>275</v>
      </c>
      <c r="L319" s="15" t="s">
        <v>277</v>
      </c>
      <c r="M319" s="15">
        <v>2.1000000000000001E-2</v>
      </c>
      <c r="N319" s="15">
        <v>0.02</v>
      </c>
      <c r="O319" s="15">
        <v>1E-3</v>
      </c>
      <c r="P319" s="15">
        <v>1.6E-2</v>
      </c>
      <c r="Q319" s="15">
        <v>7.0000000000000001E-3</v>
      </c>
      <c r="R319" s="15">
        <v>0.03</v>
      </c>
      <c r="S319" s="15">
        <v>9.218</v>
      </c>
      <c r="U319" s="15">
        <v>110195.167</v>
      </c>
      <c r="V319" s="15">
        <v>1230</v>
      </c>
    </row>
    <row r="320" spans="2:22" x14ac:dyDescent="0.25">
      <c r="B320" s="15" t="s">
        <v>136</v>
      </c>
      <c r="C320" s="15" t="s">
        <v>344</v>
      </c>
      <c r="D320" s="15" t="s">
        <v>223</v>
      </c>
      <c r="E320" s="15">
        <v>2022</v>
      </c>
      <c r="F320" s="15" t="s">
        <v>162</v>
      </c>
      <c r="G320" s="15" t="s">
        <v>133</v>
      </c>
      <c r="H320" s="15" t="s">
        <v>136</v>
      </c>
      <c r="I320" s="15" t="s">
        <v>139</v>
      </c>
      <c r="J320" s="15" t="s">
        <v>141</v>
      </c>
      <c r="K320" s="15" t="s">
        <v>275</v>
      </c>
      <c r="L320" s="15" t="s">
        <v>278</v>
      </c>
      <c r="M320" s="15">
        <v>2.5999999999999999E-2</v>
      </c>
      <c r="N320" s="15">
        <v>2.3E-2</v>
      </c>
      <c r="O320" s="15">
        <v>1E-3</v>
      </c>
      <c r="P320" s="15">
        <v>2.1999999999999999E-2</v>
      </c>
      <c r="Q320" s="15">
        <v>0.01</v>
      </c>
      <c r="R320" s="15">
        <v>3.5000000000000003E-2</v>
      </c>
      <c r="S320" s="15">
        <v>9.2959999999999994</v>
      </c>
      <c r="U320" s="15">
        <v>110858.982</v>
      </c>
      <c r="V320" s="15">
        <v>1640</v>
      </c>
    </row>
    <row r="321" spans="2:22" x14ac:dyDescent="0.25">
      <c r="B321" s="15" t="s">
        <v>136</v>
      </c>
      <c r="C321" s="15" t="s">
        <v>344</v>
      </c>
      <c r="D321" s="15" t="s">
        <v>223</v>
      </c>
      <c r="E321" s="15">
        <v>2022</v>
      </c>
      <c r="F321" s="15" t="s">
        <v>162</v>
      </c>
      <c r="G321" s="15" t="s">
        <v>133</v>
      </c>
      <c r="H321" s="15" t="s">
        <v>136</v>
      </c>
      <c r="I321" s="15" t="s">
        <v>139</v>
      </c>
      <c r="J321" s="15" t="s">
        <v>141</v>
      </c>
      <c r="K321" s="15" t="s">
        <v>275</v>
      </c>
      <c r="L321" s="15" t="s">
        <v>279</v>
      </c>
      <c r="M321" s="15">
        <v>2.8000000000000001E-2</v>
      </c>
      <c r="N321" s="15">
        <v>2.3E-2</v>
      </c>
      <c r="O321" s="15">
        <v>1E-3</v>
      </c>
      <c r="P321" s="15">
        <v>2.4E-2</v>
      </c>
      <c r="Q321" s="15">
        <v>1.2E-2</v>
      </c>
      <c r="R321" s="15">
        <v>3.9E-2</v>
      </c>
      <c r="S321" s="15">
        <v>9.2769999999999992</v>
      </c>
      <c r="U321" s="15">
        <v>111417.785</v>
      </c>
      <c r="V321" s="15">
        <v>500</v>
      </c>
    </row>
    <row r="322" spans="2:22" x14ac:dyDescent="0.25">
      <c r="B322" s="15" t="s">
        <v>136</v>
      </c>
      <c r="C322" s="15" t="s">
        <v>344</v>
      </c>
      <c r="D322" s="15" t="s">
        <v>223</v>
      </c>
      <c r="E322" s="15">
        <v>2022</v>
      </c>
      <c r="F322" s="15" t="s">
        <v>162</v>
      </c>
      <c r="G322" s="15" t="s">
        <v>133</v>
      </c>
      <c r="H322" s="15" t="s">
        <v>136</v>
      </c>
      <c r="I322" s="15" t="s">
        <v>139</v>
      </c>
      <c r="J322" s="15" t="s">
        <v>141</v>
      </c>
      <c r="K322" s="15" t="s">
        <v>275</v>
      </c>
      <c r="L322" s="15" t="s">
        <v>280</v>
      </c>
      <c r="M322" s="15">
        <v>2.7E-2</v>
      </c>
      <c r="N322" s="15">
        <v>2.1999999999999999E-2</v>
      </c>
      <c r="O322" s="15">
        <v>2E-3</v>
      </c>
      <c r="P322" s="15">
        <v>2.1000000000000001E-2</v>
      </c>
      <c r="Q322" s="15">
        <v>8.9999999999999993E-3</v>
      </c>
      <c r="R322" s="15">
        <v>4.3999999999999997E-2</v>
      </c>
      <c r="S322" s="15">
        <v>9.3219999999999992</v>
      </c>
      <c r="U322" s="15">
        <v>109541.871</v>
      </c>
      <c r="V322" s="15">
        <v>90</v>
      </c>
    </row>
    <row r="323" spans="2:22" x14ac:dyDescent="0.25">
      <c r="B323" s="15" t="s">
        <v>136</v>
      </c>
      <c r="C323" s="15" t="s">
        <v>344</v>
      </c>
      <c r="D323" s="15" t="s">
        <v>224</v>
      </c>
      <c r="E323" s="15">
        <v>2022</v>
      </c>
      <c r="F323" s="15" t="s">
        <v>162</v>
      </c>
      <c r="G323" s="15" t="s">
        <v>133</v>
      </c>
      <c r="H323" s="15" t="s">
        <v>136</v>
      </c>
      <c r="I323" s="15" t="s">
        <v>139</v>
      </c>
      <c r="J323" s="15" t="s">
        <v>141</v>
      </c>
      <c r="K323" s="15" t="s">
        <v>275</v>
      </c>
      <c r="L323" s="15" t="s">
        <v>276</v>
      </c>
      <c r="M323" s="15">
        <v>1.7999999999999999E-2</v>
      </c>
      <c r="N323" s="15">
        <v>1.4999999999999999E-2</v>
      </c>
      <c r="O323" s="15">
        <v>1E-3</v>
      </c>
      <c r="P323" s="15">
        <v>1.2E-2</v>
      </c>
      <c r="Q323" s="15">
        <v>5.0000000000000001E-3</v>
      </c>
      <c r="R323" s="15">
        <v>2.5000000000000001E-2</v>
      </c>
      <c r="S323" s="15">
        <v>9.8859999999999992</v>
      </c>
      <c r="U323" s="15">
        <v>295945.12800000003</v>
      </c>
      <c r="V323" s="15">
        <v>130</v>
      </c>
    </row>
    <row r="324" spans="2:22" x14ac:dyDescent="0.25">
      <c r="B324" s="15" t="s">
        <v>136</v>
      </c>
      <c r="C324" s="15" t="s">
        <v>344</v>
      </c>
      <c r="D324" s="15" t="s">
        <v>224</v>
      </c>
      <c r="E324" s="15">
        <v>2022</v>
      </c>
      <c r="F324" s="15" t="s">
        <v>162</v>
      </c>
      <c r="G324" s="15" t="s">
        <v>133</v>
      </c>
      <c r="H324" s="15" t="s">
        <v>136</v>
      </c>
      <c r="I324" s="15" t="s">
        <v>139</v>
      </c>
      <c r="J324" s="15" t="s">
        <v>141</v>
      </c>
      <c r="K324" s="15" t="s">
        <v>275</v>
      </c>
      <c r="L324" s="15" t="s">
        <v>277</v>
      </c>
      <c r="M324" s="15">
        <v>0.02</v>
      </c>
      <c r="N324" s="15">
        <v>1.7000000000000001E-2</v>
      </c>
      <c r="O324" s="15">
        <v>0</v>
      </c>
      <c r="P324" s="15">
        <v>1.6E-2</v>
      </c>
      <c r="Q324" s="15">
        <v>8.0000000000000002E-3</v>
      </c>
      <c r="R324" s="15">
        <v>2.9000000000000001E-2</v>
      </c>
      <c r="S324" s="15">
        <v>9.8070000000000004</v>
      </c>
      <c r="U324" s="15">
        <v>290954.05300000001</v>
      </c>
      <c r="V324" s="15">
        <v>1230</v>
      </c>
    </row>
    <row r="325" spans="2:22" x14ac:dyDescent="0.25">
      <c r="B325" s="15" t="s">
        <v>136</v>
      </c>
      <c r="C325" s="15" t="s">
        <v>344</v>
      </c>
      <c r="D325" s="15" t="s">
        <v>224</v>
      </c>
      <c r="E325" s="15">
        <v>2022</v>
      </c>
      <c r="F325" s="15" t="s">
        <v>162</v>
      </c>
      <c r="G325" s="15" t="s">
        <v>133</v>
      </c>
      <c r="H325" s="15" t="s">
        <v>136</v>
      </c>
      <c r="I325" s="15" t="s">
        <v>139</v>
      </c>
      <c r="J325" s="15" t="s">
        <v>141</v>
      </c>
      <c r="K325" s="15" t="s">
        <v>275</v>
      </c>
      <c r="L325" s="15" t="s">
        <v>278</v>
      </c>
      <c r="M325" s="15">
        <v>2.5000000000000001E-2</v>
      </c>
      <c r="N325" s="15">
        <v>1.9E-2</v>
      </c>
      <c r="O325" s="15">
        <v>0</v>
      </c>
      <c r="P325" s="15">
        <v>2.1000000000000001E-2</v>
      </c>
      <c r="Q325" s="15">
        <v>1.0999999999999999E-2</v>
      </c>
      <c r="R325" s="15">
        <v>3.3000000000000002E-2</v>
      </c>
      <c r="S325" s="15">
        <v>9.8859999999999992</v>
      </c>
      <c r="U325" s="15">
        <v>293709.16499999998</v>
      </c>
      <c r="V325" s="15">
        <v>1640</v>
      </c>
    </row>
    <row r="326" spans="2:22" x14ac:dyDescent="0.25">
      <c r="B326" s="15" t="s">
        <v>136</v>
      </c>
      <c r="C326" s="15" t="s">
        <v>344</v>
      </c>
      <c r="D326" s="15" t="s">
        <v>224</v>
      </c>
      <c r="E326" s="15">
        <v>2022</v>
      </c>
      <c r="F326" s="15" t="s">
        <v>162</v>
      </c>
      <c r="G326" s="15" t="s">
        <v>133</v>
      </c>
      <c r="H326" s="15" t="s">
        <v>136</v>
      </c>
      <c r="I326" s="15" t="s">
        <v>139</v>
      </c>
      <c r="J326" s="15" t="s">
        <v>141</v>
      </c>
      <c r="K326" s="15" t="s">
        <v>275</v>
      </c>
      <c r="L326" s="15" t="s">
        <v>279</v>
      </c>
      <c r="M326" s="15">
        <v>2.5999999999999999E-2</v>
      </c>
      <c r="N326" s="15">
        <v>1.7999999999999999E-2</v>
      </c>
      <c r="O326" s="15">
        <v>1E-3</v>
      </c>
      <c r="P326" s="15">
        <v>2.3E-2</v>
      </c>
      <c r="Q326" s="15">
        <v>1.2999999999999999E-2</v>
      </c>
      <c r="R326" s="15">
        <v>3.4000000000000002E-2</v>
      </c>
      <c r="S326" s="15">
        <v>9.8819999999999997</v>
      </c>
      <c r="U326" s="15">
        <v>295407.67200000002</v>
      </c>
      <c r="V326" s="15">
        <v>500</v>
      </c>
    </row>
    <row r="327" spans="2:22" x14ac:dyDescent="0.25">
      <c r="B327" s="15" t="s">
        <v>136</v>
      </c>
      <c r="C327" s="15" t="s">
        <v>344</v>
      </c>
      <c r="D327" s="15" t="s">
        <v>224</v>
      </c>
      <c r="E327" s="15">
        <v>2022</v>
      </c>
      <c r="F327" s="15" t="s">
        <v>162</v>
      </c>
      <c r="G327" s="15" t="s">
        <v>133</v>
      </c>
      <c r="H327" s="15" t="s">
        <v>136</v>
      </c>
      <c r="I327" s="15" t="s">
        <v>139</v>
      </c>
      <c r="J327" s="15" t="s">
        <v>141</v>
      </c>
      <c r="K327" s="15" t="s">
        <v>275</v>
      </c>
      <c r="L327" s="15" t="s">
        <v>280</v>
      </c>
      <c r="M327" s="15">
        <v>2.7E-2</v>
      </c>
      <c r="N327" s="15">
        <v>1.9E-2</v>
      </c>
      <c r="O327" s="15">
        <v>2E-3</v>
      </c>
      <c r="P327" s="15">
        <v>2.3E-2</v>
      </c>
      <c r="Q327" s="15">
        <v>1.2E-2</v>
      </c>
      <c r="R327" s="15">
        <v>0.04</v>
      </c>
      <c r="S327" s="15">
        <v>9.9130000000000003</v>
      </c>
      <c r="U327" s="15">
        <v>292361.60399999999</v>
      </c>
      <c r="V327" s="15">
        <v>90</v>
      </c>
    </row>
    <row r="328" spans="2:22" x14ac:dyDescent="0.25">
      <c r="B328" s="15" t="s">
        <v>136</v>
      </c>
      <c r="C328" s="15" t="s">
        <v>344</v>
      </c>
      <c r="D328" s="15" t="s">
        <v>225</v>
      </c>
      <c r="E328" s="15">
        <v>2022</v>
      </c>
      <c r="F328" s="15" t="s">
        <v>162</v>
      </c>
      <c r="G328" s="15" t="s">
        <v>133</v>
      </c>
      <c r="H328" s="15" t="s">
        <v>136</v>
      </c>
      <c r="I328" s="15" t="s">
        <v>139</v>
      </c>
      <c r="J328" s="15" t="s">
        <v>141</v>
      </c>
      <c r="K328" s="15" t="s">
        <v>275</v>
      </c>
      <c r="L328" s="15" t="s">
        <v>276</v>
      </c>
      <c r="M328" s="15">
        <v>1.4E-2</v>
      </c>
      <c r="N328" s="15">
        <v>1.2E-2</v>
      </c>
      <c r="O328" s="15">
        <v>1E-3</v>
      </c>
      <c r="P328" s="15">
        <v>0.01</v>
      </c>
      <c r="Q328" s="15">
        <v>5.0000000000000001E-3</v>
      </c>
      <c r="R328" s="15">
        <v>2.1000000000000001E-2</v>
      </c>
      <c r="S328" s="15">
        <v>9.8849999999999998</v>
      </c>
      <c r="U328" s="15">
        <v>295957.50099999999</v>
      </c>
      <c r="V328" s="15">
        <v>130</v>
      </c>
    </row>
    <row r="329" spans="2:22" x14ac:dyDescent="0.25">
      <c r="B329" s="15" t="s">
        <v>136</v>
      </c>
      <c r="C329" s="15" t="s">
        <v>344</v>
      </c>
      <c r="D329" s="15" t="s">
        <v>225</v>
      </c>
      <c r="E329" s="15">
        <v>2022</v>
      </c>
      <c r="F329" s="15" t="s">
        <v>162</v>
      </c>
      <c r="G329" s="15" t="s">
        <v>133</v>
      </c>
      <c r="H329" s="15" t="s">
        <v>136</v>
      </c>
      <c r="I329" s="15" t="s">
        <v>139</v>
      </c>
      <c r="J329" s="15" t="s">
        <v>141</v>
      </c>
      <c r="K329" s="15" t="s">
        <v>275</v>
      </c>
      <c r="L329" s="15" t="s">
        <v>277</v>
      </c>
      <c r="M329" s="15">
        <v>1.7999999999999999E-2</v>
      </c>
      <c r="N329" s="15">
        <v>1.4999999999999999E-2</v>
      </c>
      <c r="O329" s="15">
        <v>0</v>
      </c>
      <c r="P329" s="15">
        <v>1.4999999999999999E-2</v>
      </c>
      <c r="Q329" s="15">
        <v>8.0000000000000002E-3</v>
      </c>
      <c r="R329" s="15">
        <v>2.5999999999999999E-2</v>
      </c>
      <c r="S329" s="15">
        <v>9.8049999999999997</v>
      </c>
      <c r="U329" s="15">
        <v>290888.02600000001</v>
      </c>
      <c r="V329" s="15">
        <v>1230</v>
      </c>
    </row>
    <row r="330" spans="2:22" x14ac:dyDescent="0.25">
      <c r="B330" s="15" t="s">
        <v>136</v>
      </c>
      <c r="C330" s="15" t="s">
        <v>344</v>
      </c>
      <c r="D330" s="15" t="s">
        <v>225</v>
      </c>
      <c r="E330" s="15">
        <v>2022</v>
      </c>
      <c r="F330" s="15" t="s">
        <v>162</v>
      </c>
      <c r="G330" s="15" t="s">
        <v>133</v>
      </c>
      <c r="H330" s="15" t="s">
        <v>136</v>
      </c>
      <c r="I330" s="15" t="s">
        <v>139</v>
      </c>
      <c r="J330" s="15" t="s">
        <v>141</v>
      </c>
      <c r="K330" s="15" t="s">
        <v>275</v>
      </c>
      <c r="L330" s="15" t="s">
        <v>278</v>
      </c>
      <c r="M330" s="15">
        <v>2.1999999999999999E-2</v>
      </c>
      <c r="N330" s="15">
        <v>1.7999999999999999E-2</v>
      </c>
      <c r="O330" s="15">
        <v>0</v>
      </c>
      <c r="P330" s="15">
        <v>1.9E-2</v>
      </c>
      <c r="Q330" s="15">
        <v>0.01</v>
      </c>
      <c r="R330" s="15">
        <v>2.8000000000000001E-2</v>
      </c>
      <c r="S330" s="15">
        <v>9.8859999999999992</v>
      </c>
      <c r="U330" s="15">
        <v>293641.283</v>
      </c>
      <c r="V330" s="15">
        <v>1640</v>
      </c>
    </row>
    <row r="331" spans="2:22" x14ac:dyDescent="0.25">
      <c r="B331" s="15" t="s">
        <v>136</v>
      </c>
      <c r="C331" s="15" t="s">
        <v>344</v>
      </c>
      <c r="D331" s="15" t="s">
        <v>225</v>
      </c>
      <c r="E331" s="15">
        <v>2022</v>
      </c>
      <c r="F331" s="15" t="s">
        <v>162</v>
      </c>
      <c r="G331" s="15" t="s">
        <v>133</v>
      </c>
      <c r="H331" s="15" t="s">
        <v>136</v>
      </c>
      <c r="I331" s="15" t="s">
        <v>139</v>
      </c>
      <c r="J331" s="15" t="s">
        <v>141</v>
      </c>
      <c r="K331" s="15" t="s">
        <v>275</v>
      </c>
      <c r="L331" s="15" t="s">
        <v>279</v>
      </c>
      <c r="M331" s="15">
        <v>2.3E-2</v>
      </c>
      <c r="N331" s="15">
        <v>1.6E-2</v>
      </c>
      <c r="O331" s="15">
        <v>1E-3</v>
      </c>
      <c r="P331" s="15">
        <v>0.02</v>
      </c>
      <c r="Q331" s="15">
        <v>1.2E-2</v>
      </c>
      <c r="R331" s="15">
        <v>0.03</v>
      </c>
      <c r="S331" s="15">
        <v>9.8829999999999991</v>
      </c>
      <c r="U331" s="15">
        <v>295428.03600000002</v>
      </c>
      <c r="V331" s="15">
        <v>500</v>
      </c>
    </row>
    <row r="332" spans="2:22" x14ac:dyDescent="0.25">
      <c r="B332" s="15" t="s">
        <v>136</v>
      </c>
      <c r="C332" s="15" t="s">
        <v>344</v>
      </c>
      <c r="D332" s="15" t="s">
        <v>225</v>
      </c>
      <c r="E332" s="15">
        <v>2022</v>
      </c>
      <c r="F332" s="15" t="s">
        <v>162</v>
      </c>
      <c r="G332" s="15" t="s">
        <v>133</v>
      </c>
      <c r="H332" s="15" t="s">
        <v>136</v>
      </c>
      <c r="I332" s="15" t="s">
        <v>139</v>
      </c>
      <c r="J332" s="15" t="s">
        <v>141</v>
      </c>
      <c r="K332" s="15" t="s">
        <v>275</v>
      </c>
      <c r="L332" s="15" t="s">
        <v>280</v>
      </c>
      <c r="M332" s="15">
        <v>2.5999999999999999E-2</v>
      </c>
      <c r="N332" s="15">
        <v>2.1000000000000001E-2</v>
      </c>
      <c r="O332" s="15">
        <v>2E-3</v>
      </c>
      <c r="P332" s="15">
        <v>2.1999999999999999E-2</v>
      </c>
      <c r="Q332" s="15">
        <v>1.2E-2</v>
      </c>
      <c r="R332" s="15">
        <v>3.5999999999999997E-2</v>
      </c>
      <c r="S332" s="15">
        <v>9.9130000000000003</v>
      </c>
      <c r="U332" s="15">
        <v>292351.93699999998</v>
      </c>
      <c r="V332" s="15">
        <v>90</v>
      </c>
    </row>
    <row r="333" spans="2:22" x14ac:dyDescent="0.25">
      <c r="B333" s="15" t="s">
        <v>136</v>
      </c>
      <c r="C333" s="15" t="s">
        <v>344</v>
      </c>
      <c r="D333" s="15" t="s">
        <v>226</v>
      </c>
      <c r="E333" s="15">
        <v>2022</v>
      </c>
      <c r="F333" s="15" t="s">
        <v>162</v>
      </c>
      <c r="G333" s="15" t="s">
        <v>133</v>
      </c>
      <c r="H333" s="15" t="s">
        <v>136</v>
      </c>
      <c r="I333" s="15" t="s">
        <v>139</v>
      </c>
      <c r="J333" s="15" t="s">
        <v>141</v>
      </c>
      <c r="K333" s="15" t="s">
        <v>275</v>
      </c>
      <c r="L333" s="15" t="s">
        <v>276</v>
      </c>
      <c r="M333" s="15">
        <v>1.2E-2</v>
      </c>
      <c r="N333" s="15">
        <v>0.01</v>
      </c>
      <c r="O333" s="15">
        <v>1E-3</v>
      </c>
      <c r="P333" s="15">
        <v>0.01</v>
      </c>
      <c r="Q333" s="15">
        <v>4.0000000000000001E-3</v>
      </c>
      <c r="R333" s="15">
        <v>1.6E-2</v>
      </c>
      <c r="S333" s="15">
        <v>10.747</v>
      </c>
      <c r="U333" s="15">
        <v>565077.50199999998</v>
      </c>
      <c r="V333" s="15">
        <v>130</v>
      </c>
    </row>
    <row r="334" spans="2:22" x14ac:dyDescent="0.25">
      <c r="B334" s="15" t="s">
        <v>136</v>
      </c>
      <c r="C334" s="15" t="s">
        <v>344</v>
      </c>
      <c r="D334" s="15" t="s">
        <v>226</v>
      </c>
      <c r="E334" s="15">
        <v>2022</v>
      </c>
      <c r="F334" s="15" t="s">
        <v>162</v>
      </c>
      <c r="G334" s="15" t="s">
        <v>133</v>
      </c>
      <c r="H334" s="15" t="s">
        <v>136</v>
      </c>
      <c r="I334" s="15" t="s">
        <v>139</v>
      </c>
      <c r="J334" s="15" t="s">
        <v>141</v>
      </c>
      <c r="K334" s="15" t="s">
        <v>275</v>
      </c>
      <c r="L334" s="15" t="s">
        <v>277</v>
      </c>
      <c r="M334" s="15">
        <v>1.6E-2</v>
      </c>
      <c r="N334" s="15">
        <v>1.2E-2</v>
      </c>
      <c r="O334" s="15">
        <v>0</v>
      </c>
      <c r="P334" s="15">
        <v>1.2999999999999999E-2</v>
      </c>
      <c r="Q334" s="15">
        <v>7.0000000000000001E-3</v>
      </c>
      <c r="R334" s="15">
        <v>2.1999999999999999E-2</v>
      </c>
      <c r="S334" s="15">
        <v>10.666</v>
      </c>
      <c r="U334" s="15">
        <v>554985.16</v>
      </c>
      <c r="V334" s="15">
        <v>1230</v>
      </c>
    </row>
    <row r="335" spans="2:22" x14ac:dyDescent="0.25">
      <c r="B335" s="15" t="s">
        <v>136</v>
      </c>
      <c r="C335" s="15" t="s">
        <v>344</v>
      </c>
      <c r="D335" s="15" t="s">
        <v>226</v>
      </c>
      <c r="E335" s="15">
        <v>2022</v>
      </c>
      <c r="F335" s="15" t="s">
        <v>162</v>
      </c>
      <c r="G335" s="15" t="s">
        <v>133</v>
      </c>
      <c r="H335" s="15" t="s">
        <v>136</v>
      </c>
      <c r="I335" s="15" t="s">
        <v>139</v>
      </c>
      <c r="J335" s="15" t="s">
        <v>141</v>
      </c>
      <c r="K335" s="15" t="s">
        <v>275</v>
      </c>
      <c r="L335" s="15" t="s">
        <v>278</v>
      </c>
      <c r="M335" s="15">
        <v>1.9E-2</v>
      </c>
      <c r="N335" s="15">
        <v>1.4999999999999999E-2</v>
      </c>
      <c r="O335" s="15">
        <v>0</v>
      </c>
      <c r="P335" s="15">
        <v>1.6E-2</v>
      </c>
      <c r="Q335" s="15">
        <v>8.9999999999999993E-3</v>
      </c>
      <c r="R335" s="15">
        <v>2.5000000000000001E-2</v>
      </c>
      <c r="S335" s="15">
        <v>10.744</v>
      </c>
      <c r="U335" s="15">
        <v>561476.12699999998</v>
      </c>
      <c r="V335" s="15">
        <v>1640</v>
      </c>
    </row>
    <row r="336" spans="2:22" x14ac:dyDescent="0.25">
      <c r="B336" s="15" t="s">
        <v>136</v>
      </c>
      <c r="C336" s="15" t="s">
        <v>344</v>
      </c>
      <c r="D336" s="15" t="s">
        <v>226</v>
      </c>
      <c r="E336" s="15">
        <v>2022</v>
      </c>
      <c r="F336" s="15" t="s">
        <v>162</v>
      </c>
      <c r="G336" s="15" t="s">
        <v>133</v>
      </c>
      <c r="H336" s="15" t="s">
        <v>136</v>
      </c>
      <c r="I336" s="15" t="s">
        <v>139</v>
      </c>
      <c r="J336" s="15" t="s">
        <v>141</v>
      </c>
      <c r="K336" s="15" t="s">
        <v>275</v>
      </c>
      <c r="L336" s="15" t="s">
        <v>279</v>
      </c>
      <c r="M336" s="15">
        <v>1.9E-2</v>
      </c>
      <c r="N336" s="15">
        <v>1.2999999999999999E-2</v>
      </c>
      <c r="O336" s="15">
        <v>1E-3</v>
      </c>
      <c r="P336" s="15">
        <v>1.6E-2</v>
      </c>
      <c r="Q336" s="15">
        <v>8.9999999999999993E-3</v>
      </c>
      <c r="R336" s="15">
        <v>2.4E-2</v>
      </c>
      <c r="S336" s="15">
        <v>10.768000000000001</v>
      </c>
      <c r="U336" s="15">
        <v>564515.90300000005</v>
      </c>
      <c r="V336" s="15">
        <v>500</v>
      </c>
    </row>
    <row r="337" spans="2:22" x14ac:dyDescent="0.25">
      <c r="B337" s="15" t="s">
        <v>136</v>
      </c>
      <c r="C337" s="15" t="s">
        <v>344</v>
      </c>
      <c r="D337" s="15" t="s">
        <v>226</v>
      </c>
      <c r="E337" s="15">
        <v>2022</v>
      </c>
      <c r="F337" s="15" t="s">
        <v>162</v>
      </c>
      <c r="G337" s="15" t="s">
        <v>133</v>
      </c>
      <c r="H337" s="15" t="s">
        <v>136</v>
      </c>
      <c r="I337" s="15" t="s">
        <v>139</v>
      </c>
      <c r="J337" s="15" t="s">
        <v>141</v>
      </c>
      <c r="K337" s="15" t="s">
        <v>275</v>
      </c>
      <c r="L337" s="15" t="s">
        <v>280</v>
      </c>
      <c r="M337" s="15">
        <v>2.1999999999999999E-2</v>
      </c>
      <c r="N337" s="15">
        <v>1.7999999999999999E-2</v>
      </c>
      <c r="O337" s="15">
        <v>2E-3</v>
      </c>
      <c r="P337" s="15">
        <v>1.7999999999999999E-2</v>
      </c>
      <c r="Q337" s="15">
        <v>0.01</v>
      </c>
      <c r="R337" s="15">
        <v>2.9000000000000001E-2</v>
      </c>
      <c r="S337" s="15">
        <v>10.776999999999999</v>
      </c>
      <c r="U337" s="15">
        <v>560413.83200000005</v>
      </c>
      <c r="V337" s="15">
        <v>90</v>
      </c>
    </row>
    <row r="338" spans="2:22" x14ac:dyDescent="0.25">
      <c r="B338" s="15" t="s">
        <v>136</v>
      </c>
      <c r="C338" s="15" t="s">
        <v>344</v>
      </c>
      <c r="D338" s="15" t="s">
        <v>227</v>
      </c>
      <c r="E338" s="15">
        <v>2022</v>
      </c>
      <c r="F338" s="15" t="s">
        <v>162</v>
      </c>
      <c r="G338" s="15" t="s">
        <v>133</v>
      </c>
      <c r="H338" s="15" t="s">
        <v>136</v>
      </c>
      <c r="I338" s="15" t="s">
        <v>139</v>
      </c>
      <c r="J338" s="15" t="s">
        <v>141</v>
      </c>
      <c r="K338" s="15" t="s">
        <v>275</v>
      </c>
      <c r="L338" s="15" t="s">
        <v>276</v>
      </c>
      <c r="M338" s="15">
        <v>0.01</v>
      </c>
      <c r="N338" s="15">
        <v>8.9999999999999993E-3</v>
      </c>
      <c r="O338" s="15">
        <v>1E-3</v>
      </c>
      <c r="P338" s="15">
        <v>8.0000000000000002E-3</v>
      </c>
      <c r="Q338" s="15">
        <v>3.0000000000000001E-3</v>
      </c>
      <c r="R338" s="15">
        <v>1.4E-2</v>
      </c>
      <c r="S338" s="15">
        <v>10.747</v>
      </c>
      <c r="U338" s="15">
        <v>565054.38100000005</v>
      </c>
      <c r="V338" s="15">
        <v>130</v>
      </c>
    </row>
    <row r="339" spans="2:22" x14ac:dyDescent="0.25">
      <c r="B339" s="15" t="s">
        <v>136</v>
      </c>
      <c r="C339" s="15" t="s">
        <v>344</v>
      </c>
      <c r="D339" s="15" t="s">
        <v>227</v>
      </c>
      <c r="E339" s="15">
        <v>2022</v>
      </c>
      <c r="F339" s="15" t="s">
        <v>162</v>
      </c>
      <c r="G339" s="15" t="s">
        <v>133</v>
      </c>
      <c r="H339" s="15" t="s">
        <v>136</v>
      </c>
      <c r="I339" s="15" t="s">
        <v>139</v>
      </c>
      <c r="J339" s="15" t="s">
        <v>141</v>
      </c>
      <c r="K339" s="15" t="s">
        <v>275</v>
      </c>
      <c r="L339" s="15" t="s">
        <v>277</v>
      </c>
      <c r="M339" s="15">
        <v>1.4E-2</v>
      </c>
      <c r="N339" s="15">
        <v>1.0999999999999999E-2</v>
      </c>
      <c r="O339" s="15">
        <v>0</v>
      </c>
      <c r="P339" s="15">
        <v>1.0999999999999999E-2</v>
      </c>
      <c r="Q339" s="15">
        <v>6.0000000000000001E-3</v>
      </c>
      <c r="R339" s="15">
        <v>1.9E-2</v>
      </c>
      <c r="S339" s="15">
        <v>10.666</v>
      </c>
      <c r="U339" s="15">
        <v>554961.51699999999</v>
      </c>
      <c r="V339" s="15">
        <v>1230</v>
      </c>
    </row>
    <row r="340" spans="2:22" x14ac:dyDescent="0.25">
      <c r="B340" s="15" t="s">
        <v>136</v>
      </c>
      <c r="C340" s="15" t="s">
        <v>344</v>
      </c>
      <c r="D340" s="15" t="s">
        <v>227</v>
      </c>
      <c r="E340" s="15">
        <v>2022</v>
      </c>
      <c r="F340" s="15" t="s">
        <v>162</v>
      </c>
      <c r="G340" s="15" t="s">
        <v>133</v>
      </c>
      <c r="H340" s="15" t="s">
        <v>136</v>
      </c>
      <c r="I340" s="15" t="s">
        <v>139</v>
      </c>
      <c r="J340" s="15" t="s">
        <v>141</v>
      </c>
      <c r="K340" s="15" t="s">
        <v>275</v>
      </c>
      <c r="L340" s="15" t="s">
        <v>278</v>
      </c>
      <c r="M340" s="15">
        <v>1.6E-2</v>
      </c>
      <c r="N340" s="15">
        <v>1.2999999999999999E-2</v>
      </c>
      <c r="O340" s="15">
        <v>0</v>
      </c>
      <c r="P340" s="15">
        <v>1.4E-2</v>
      </c>
      <c r="Q340" s="15">
        <v>8.0000000000000002E-3</v>
      </c>
      <c r="R340" s="15">
        <v>2.1000000000000001E-2</v>
      </c>
      <c r="S340" s="15">
        <v>10.743</v>
      </c>
      <c r="U340" s="15">
        <v>561465.24199999997</v>
      </c>
      <c r="V340" s="15">
        <v>1640</v>
      </c>
    </row>
    <row r="341" spans="2:22" x14ac:dyDescent="0.25">
      <c r="B341" s="15" t="s">
        <v>136</v>
      </c>
      <c r="C341" s="15" t="s">
        <v>344</v>
      </c>
      <c r="D341" s="15" t="s">
        <v>227</v>
      </c>
      <c r="E341" s="15">
        <v>2022</v>
      </c>
      <c r="F341" s="15" t="s">
        <v>162</v>
      </c>
      <c r="G341" s="15" t="s">
        <v>133</v>
      </c>
      <c r="H341" s="15" t="s">
        <v>136</v>
      </c>
      <c r="I341" s="15" t="s">
        <v>139</v>
      </c>
      <c r="J341" s="15" t="s">
        <v>141</v>
      </c>
      <c r="K341" s="15" t="s">
        <v>275</v>
      </c>
      <c r="L341" s="15" t="s">
        <v>279</v>
      </c>
      <c r="M341" s="15">
        <v>1.6E-2</v>
      </c>
      <c r="N341" s="15">
        <v>1.0999999999999999E-2</v>
      </c>
      <c r="O341" s="15">
        <v>1E-3</v>
      </c>
      <c r="P341" s="15">
        <v>1.4E-2</v>
      </c>
      <c r="Q341" s="15">
        <v>8.9999999999999993E-3</v>
      </c>
      <c r="R341" s="15">
        <v>2.1999999999999999E-2</v>
      </c>
      <c r="S341" s="15">
        <v>10.769</v>
      </c>
      <c r="U341" s="15">
        <v>564521.15700000001</v>
      </c>
      <c r="V341" s="15">
        <v>500</v>
      </c>
    </row>
    <row r="342" spans="2:22" x14ac:dyDescent="0.25">
      <c r="B342" s="15" t="s">
        <v>136</v>
      </c>
      <c r="C342" s="15" t="s">
        <v>344</v>
      </c>
      <c r="D342" s="15" t="s">
        <v>227</v>
      </c>
      <c r="E342" s="15">
        <v>2022</v>
      </c>
      <c r="F342" s="15" t="s">
        <v>162</v>
      </c>
      <c r="G342" s="15" t="s">
        <v>133</v>
      </c>
      <c r="H342" s="15" t="s">
        <v>136</v>
      </c>
      <c r="I342" s="15" t="s">
        <v>139</v>
      </c>
      <c r="J342" s="15" t="s">
        <v>141</v>
      </c>
      <c r="K342" s="15" t="s">
        <v>275</v>
      </c>
      <c r="L342" s="15" t="s">
        <v>280</v>
      </c>
      <c r="M342" s="15">
        <v>1.7999999999999999E-2</v>
      </c>
      <c r="N342" s="15">
        <v>1.2999999999999999E-2</v>
      </c>
      <c r="O342" s="15">
        <v>1E-3</v>
      </c>
      <c r="P342" s="15">
        <v>1.2999999999999999E-2</v>
      </c>
      <c r="Q342" s="15">
        <v>7.0000000000000001E-3</v>
      </c>
      <c r="R342" s="15">
        <v>2.5000000000000001E-2</v>
      </c>
      <c r="S342" s="15">
        <v>10.776999999999999</v>
      </c>
      <c r="U342" s="15">
        <v>560410.63100000005</v>
      </c>
      <c r="V342" s="15">
        <v>90</v>
      </c>
    </row>
    <row r="343" spans="2:22" x14ac:dyDescent="0.25">
      <c r="B343" s="15" t="s">
        <v>136</v>
      </c>
      <c r="C343" s="15" t="s">
        <v>344</v>
      </c>
      <c r="D343" s="15" t="s">
        <v>228</v>
      </c>
      <c r="E343" s="15">
        <v>2022</v>
      </c>
      <c r="F343" s="15" t="s">
        <v>162</v>
      </c>
      <c r="G343" s="15" t="s">
        <v>133</v>
      </c>
      <c r="H343" s="15" t="s">
        <v>136</v>
      </c>
      <c r="I343" s="15" t="s">
        <v>139</v>
      </c>
      <c r="J343" s="15" t="s">
        <v>141</v>
      </c>
      <c r="K343" s="15" t="s">
        <v>275</v>
      </c>
      <c r="L343" s="15" t="s">
        <v>276</v>
      </c>
      <c r="M343" s="15">
        <v>8.9999999999999993E-3</v>
      </c>
      <c r="N343" s="15">
        <v>7.0000000000000001E-3</v>
      </c>
      <c r="O343" s="15">
        <v>1E-3</v>
      </c>
      <c r="P343" s="15">
        <v>7.0000000000000001E-3</v>
      </c>
      <c r="Q343" s="15">
        <v>3.0000000000000001E-3</v>
      </c>
      <c r="R343" s="15">
        <v>1.2999999999999999E-2</v>
      </c>
      <c r="S343" s="15">
        <v>11.725</v>
      </c>
      <c r="U343" s="15">
        <v>885159.68900000001</v>
      </c>
      <c r="V343" s="15">
        <v>130</v>
      </c>
    </row>
    <row r="344" spans="2:22" x14ac:dyDescent="0.25">
      <c r="B344" s="15" t="s">
        <v>136</v>
      </c>
      <c r="C344" s="15" t="s">
        <v>344</v>
      </c>
      <c r="D344" s="15" t="s">
        <v>228</v>
      </c>
      <c r="E344" s="15">
        <v>2022</v>
      </c>
      <c r="F344" s="15" t="s">
        <v>162</v>
      </c>
      <c r="G344" s="15" t="s">
        <v>133</v>
      </c>
      <c r="H344" s="15" t="s">
        <v>136</v>
      </c>
      <c r="I344" s="15" t="s">
        <v>139</v>
      </c>
      <c r="J344" s="15" t="s">
        <v>141</v>
      </c>
      <c r="K344" s="15" t="s">
        <v>275</v>
      </c>
      <c r="L344" s="15" t="s">
        <v>277</v>
      </c>
      <c r="M344" s="15">
        <v>1.2999999999999999E-2</v>
      </c>
      <c r="N344" s="15">
        <v>0.01</v>
      </c>
      <c r="O344" s="15">
        <v>0</v>
      </c>
      <c r="P344" s="15">
        <v>0.01</v>
      </c>
      <c r="Q344" s="15">
        <v>6.0000000000000001E-3</v>
      </c>
      <c r="R344" s="15">
        <v>1.7000000000000001E-2</v>
      </c>
      <c r="S344" s="15">
        <v>11.647</v>
      </c>
      <c r="U344" s="15">
        <v>869682.68900000001</v>
      </c>
      <c r="V344" s="15">
        <v>1230</v>
      </c>
    </row>
    <row r="345" spans="2:22" x14ac:dyDescent="0.25">
      <c r="B345" s="15" t="s">
        <v>136</v>
      </c>
      <c r="C345" s="15" t="s">
        <v>344</v>
      </c>
      <c r="D345" s="15" t="s">
        <v>228</v>
      </c>
      <c r="E345" s="15">
        <v>2022</v>
      </c>
      <c r="F345" s="15" t="s">
        <v>162</v>
      </c>
      <c r="G345" s="15" t="s">
        <v>133</v>
      </c>
      <c r="H345" s="15" t="s">
        <v>136</v>
      </c>
      <c r="I345" s="15" t="s">
        <v>139</v>
      </c>
      <c r="J345" s="15" t="s">
        <v>141</v>
      </c>
      <c r="K345" s="15" t="s">
        <v>275</v>
      </c>
      <c r="L345" s="15" t="s">
        <v>278</v>
      </c>
      <c r="M345" s="15">
        <v>1.4E-2</v>
      </c>
      <c r="N345" s="15">
        <v>1.0999999999999999E-2</v>
      </c>
      <c r="O345" s="15">
        <v>0</v>
      </c>
      <c r="P345" s="15">
        <v>1.2999999999999999E-2</v>
      </c>
      <c r="Q345" s="15">
        <v>7.0000000000000001E-3</v>
      </c>
      <c r="R345" s="15">
        <v>1.7999999999999999E-2</v>
      </c>
      <c r="S345" s="15">
        <v>11.723000000000001</v>
      </c>
      <c r="U345" s="15">
        <v>879371.49699999997</v>
      </c>
      <c r="V345" s="15">
        <v>1640</v>
      </c>
    </row>
    <row r="346" spans="2:22" x14ac:dyDescent="0.25">
      <c r="B346" s="15" t="s">
        <v>136</v>
      </c>
      <c r="C346" s="15" t="s">
        <v>344</v>
      </c>
      <c r="D346" s="15" t="s">
        <v>228</v>
      </c>
      <c r="E346" s="15">
        <v>2022</v>
      </c>
      <c r="F346" s="15" t="s">
        <v>162</v>
      </c>
      <c r="G346" s="15" t="s">
        <v>133</v>
      </c>
      <c r="H346" s="15" t="s">
        <v>136</v>
      </c>
      <c r="I346" s="15" t="s">
        <v>139</v>
      </c>
      <c r="J346" s="15" t="s">
        <v>141</v>
      </c>
      <c r="K346" s="15" t="s">
        <v>275</v>
      </c>
      <c r="L346" s="15" t="s">
        <v>279</v>
      </c>
      <c r="M346" s="15">
        <v>1.4999999999999999E-2</v>
      </c>
      <c r="N346" s="15">
        <v>0.01</v>
      </c>
      <c r="O346" s="15">
        <v>0</v>
      </c>
      <c r="P346" s="15">
        <v>1.2999999999999999E-2</v>
      </c>
      <c r="Q346" s="15">
        <v>7.0000000000000001E-3</v>
      </c>
      <c r="R346" s="15">
        <v>0.02</v>
      </c>
      <c r="S346" s="15">
        <v>11.773999999999999</v>
      </c>
      <c r="U346" s="15">
        <v>884495.97499999998</v>
      </c>
      <c r="V346" s="15">
        <v>490</v>
      </c>
    </row>
    <row r="347" spans="2:22" x14ac:dyDescent="0.25">
      <c r="B347" s="15" t="s">
        <v>136</v>
      </c>
      <c r="C347" s="15" t="s">
        <v>344</v>
      </c>
      <c r="D347" s="15" t="s">
        <v>228</v>
      </c>
      <c r="E347" s="15">
        <v>2022</v>
      </c>
      <c r="F347" s="15" t="s">
        <v>162</v>
      </c>
      <c r="G347" s="15" t="s">
        <v>133</v>
      </c>
      <c r="H347" s="15" t="s">
        <v>136</v>
      </c>
      <c r="I347" s="15" t="s">
        <v>139</v>
      </c>
      <c r="J347" s="15" t="s">
        <v>141</v>
      </c>
      <c r="K347" s="15" t="s">
        <v>275</v>
      </c>
      <c r="L347" s="15" t="s">
        <v>280</v>
      </c>
      <c r="M347" s="15">
        <v>1.4999999999999999E-2</v>
      </c>
      <c r="N347" s="15">
        <v>0.01</v>
      </c>
      <c r="O347" s="15">
        <v>1E-3</v>
      </c>
      <c r="P347" s="15">
        <v>1.2E-2</v>
      </c>
      <c r="Q347" s="15">
        <v>7.0000000000000001E-3</v>
      </c>
      <c r="R347" s="15">
        <v>2.1999999999999999E-2</v>
      </c>
      <c r="S347" s="15">
        <v>11.76</v>
      </c>
      <c r="U347" s="15">
        <v>879584.70499999996</v>
      </c>
      <c r="V347" s="15">
        <v>90</v>
      </c>
    </row>
    <row r="348" spans="2:22" x14ac:dyDescent="0.25">
      <c r="B348" s="15" t="s">
        <v>136</v>
      </c>
      <c r="C348" s="15" t="s">
        <v>344</v>
      </c>
      <c r="D348" s="15" t="s">
        <v>229</v>
      </c>
      <c r="E348" s="15">
        <v>2022</v>
      </c>
      <c r="F348" s="15" t="s">
        <v>162</v>
      </c>
      <c r="G348" s="15" t="s">
        <v>133</v>
      </c>
      <c r="H348" s="15" t="s">
        <v>136</v>
      </c>
      <c r="I348" s="15" t="s">
        <v>139</v>
      </c>
      <c r="J348" s="15" t="s">
        <v>141</v>
      </c>
      <c r="K348" s="15" t="s">
        <v>275</v>
      </c>
      <c r="L348" s="15" t="s">
        <v>276</v>
      </c>
      <c r="M348" s="15">
        <v>8.0000000000000002E-3</v>
      </c>
      <c r="N348" s="15">
        <v>6.0000000000000001E-3</v>
      </c>
      <c r="O348" s="15">
        <v>1E-3</v>
      </c>
      <c r="P348" s="15">
        <v>7.0000000000000001E-3</v>
      </c>
      <c r="Q348" s="15">
        <v>3.0000000000000001E-3</v>
      </c>
      <c r="R348" s="15">
        <v>1.0999999999999999E-2</v>
      </c>
      <c r="S348" s="15">
        <v>11.726000000000001</v>
      </c>
      <c r="U348" s="15">
        <v>885150.93900000001</v>
      </c>
      <c r="V348" s="15">
        <v>130</v>
      </c>
    </row>
    <row r="349" spans="2:22" x14ac:dyDescent="0.25">
      <c r="B349" s="15" t="s">
        <v>136</v>
      </c>
      <c r="C349" s="15" t="s">
        <v>344</v>
      </c>
      <c r="D349" s="15" t="s">
        <v>229</v>
      </c>
      <c r="E349" s="15">
        <v>2022</v>
      </c>
      <c r="F349" s="15" t="s">
        <v>162</v>
      </c>
      <c r="G349" s="15" t="s">
        <v>133</v>
      </c>
      <c r="H349" s="15" t="s">
        <v>136</v>
      </c>
      <c r="I349" s="15" t="s">
        <v>139</v>
      </c>
      <c r="J349" s="15" t="s">
        <v>141</v>
      </c>
      <c r="K349" s="15" t="s">
        <v>275</v>
      </c>
      <c r="L349" s="15" t="s">
        <v>277</v>
      </c>
      <c r="M349" s="15">
        <v>1.0999999999999999E-2</v>
      </c>
      <c r="N349" s="15">
        <v>8.9999999999999993E-3</v>
      </c>
      <c r="O349" s="15">
        <v>0</v>
      </c>
      <c r="P349" s="15">
        <v>8.9999999999999993E-3</v>
      </c>
      <c r="Q349" s="15">
        <v>5.0000000000000001E-3</v>
      </c>
      <c r="R349" s="15">
        <v>1.4999999999999999E-2</v>
      </c>
      <c r="S349" s="15">
        <v>11.647</v>
      </c>
      <c r="U349" s="15">
        <v>869664.38500000001</v>
      </c>
      <c r="V349" s="15">
        <v>1230</v>
      </c>
    </row>
    <row r="350" spans="2:22" x14ac:dyDescent="0.25">
      <c r="B350" s="15" t="s">
        <v>136</v>
      </c>
      <c r="C350" s="15" t="s">
        <v>344</v>
      </c>
      <c r="D350" s="15" t="s">
        <v>229</v>
      </c>
      <c r="E350" s="15">
        <v>2022</v>
      </c>
      <c r="F350" s="15" t="s">
        <v>162</v>
      </c>
      <c r="G350" s="15" t="s">
        <v>133</v>
      </c>
      <c r="H350" s="15" t="s">
        <v>136</v>
      </c>
      <c r="I350" s="15" t="s">
        <v>139</v>
      </c>
      <c r="J350" s="15" t="s">
        <v>141</v>
      </c>
      <c r="K350" s="15" t="s">
        <v>275</v>
      </c>
      <c r="L350" s="15" t="s">
        <v>278</v>
      </c>
      <c r="M350" s="15">
        <v>1.2999999999999999E-2</v>
      </c>
      <c r="N350" s="15">
        <v>0.01</v>
      </c>
      <c r="O350" s="15">
        <v>0</v>
      </c>
      <c r="P350" s="15">
        <v>1.0999999999999999E-2</v>
      </c>
      <c r="Q350" s="15">
        <v>6.0000000000000001E-3</v>
      </c>
      <c r="R350" s="15">
        <v>1.7000000000000001E-2</v>
      </c>
      <c r="S350" s="15">
        <v>11.724</v>
      </c>
      <c r="U350" s="15">
        <v>879405.40099999995</v>
      </c>
      <c r="V350" s="15">
        <v>1640</v>
      </c>
    </row>
    <row r="351" spans="2:22" x14ac:dyDescent="0.25">
      <c r="B351" s="15" t="s">
        <v>136</v>
      </c>
      <c r="C351" s="15" t="s">
        <v>344</v>
      </c>
      <c r="D351" s="15" t="s">
        <v>229</v>
      </c>
      <c r="E351" s="15">
        <v>2022</v>
      </c>
      <c r="F351" s="15" t="s">
        <v>162</v>
      </c>
      <c r="G351" s="15" t="s">
        <v>133</v>
      </c>
      <c r="H351" s="15" t="s">
        <v>136</v>
      </c>
      <c r="I351" s="15" t="s">
        <v>139</v>
      </c>
      <c r="J351" s="15" t="s">
        <v>141</v>
      </c>
      <c r="K351" s="15" t="s">
        <v>275</v>
      </c>
      <c r="L351" s="15" t="s">
        <v>279</v>
      </c>
      <c r="M351" s="15">
        <v>1.2999999999999999E-2</v>
      </c>
      <c r="N351" s="15">
        <v>8.9999999999999993E-3</v>
      </c>
      <c r="O351" s="15">
        <v>0</v>
      </c>
      <c r="P351" s="15">
        <v>1.2E-2</v>
      </c>
      <c r="Q351" s="15">
        <v>7.0000000000000001E-3</v>
      </c>
      <c r="R351" s="15">
        <v>1.9E-2</v>
      </c>
      <c r="S351" s="15">
        <v>11.773999999999999</v>
      </c>
      <c r="U351" s="15">
        <v>884487.978</v>
      </c>
      <c r="V351" s="15">
        <v>490</v>
      </c>
    </row>
    <row r="352" spans="2:22" x14ac:dyDescent="0.25">
      <c r="B352" s="15" t="s">
        <v>136</v>
      </c>
      <c r="C352" s="15" t="s">
        <v>344</v>
      </c>
      <c r="D352" s="15" t="s">
        <v>229</v>
      </c>
      <c r="E352" s="15">
        <v>2022</v>
      </c>
      <c r="F352" s="15" t="s">
        <v>162</v>
      </c>
      <c r="G352" s="15" t="s">
        <v>133</v>
      </c>
      <c r="H352" s="15" t="s">
        <v>136</v>
      </c>
      <c r="I352" s="15" t="s">
        <v>139</v>
      </c>
      <c r="J352" s="15" t="s">
        <v>141</v>
      </c>
      <c r="K352" s="15" t="s">
        <v>275</v>
      </c>
      <c r="L352" s="15" t="s">
        <v>280</v>
      </c>
      <c r="M352" s="15">
        <v>1.2999999999999999E-2</v>
      </c>
      <c r="N352" s="15">
        <v>8.9999999999999993E-3</v>
      </c>
      <c r="O352" s="15">
        <v>1E-3</v>
      </c>
      <c r="P352" s="15">
        <v>0.01</v>
      </c>
      <c r="Q352" s="15">
        <v>6.0000000000000001E-3</v>
      </c>
      <c r="R352" s="15">
        <v>1.7999999999999999E-2</v>
      </c>
      <c r="S352" s="15">
        <v>11.760999999999999</v>
      </c>
      <c r="U352" s="15">
        <v>879672.022</v>
      </c>
      <c r="V352" s="15">
        <v>90</v>
      </c>
    </row>
    <row r="353" spans="2:22" x14ac:dyDescent="0.25">
      <c r="B353" s="15" t="s">
        <v>136</v>
      </c>
      <c r="C353" s="15" t="s">
        <v>344</v>
      </c>
      <c r="D353" s="15" t="s">
        <v>230</v>
      </c>
      <c r="E353" s="15">
        <v>2022</v>
      </c>
      <c r="F353" s="15" t="s">
        <v>162</v>
      </c>
      <c r="G353" s="15" t="s">
        <v>133</v>
      </c>
      <c r="H353" s="15" t="s">
        <v>136</v>
      </c>
      <c r="I353" s="15" t="s">
        <v>139</v>
      </c>
      <c r="J353" s="15" t="s">
        <v>141</v>
      </c>
      <c r="K353" s="15" t="s">
        <v>275</v>
      </c>
      <c r="L353" s="15" t="s">
        <v>276</v>
      </c>
      <c r="M353" s="15">
        <v>8.0000000000000002E-3</v>
      </c>
      <c r="N353" s="15">
        <v>7.0000000000000001E-3</v>
      </c>
      <c r="O353" s="15">
        <v>1E-3</v>
      </c>
      <c r="P353" s="15">
        <v>7.0000000000000001E-3</v>
      </c>
      <c r="Q353" s="15">
        <v>3.0000000000000001E-3</v>
      </c>
      <c r="R353" s="15">
        <v>1.0999999999999999E-2</v>
      </c>
      <c r="S353" s="15">
        <v>12.606</v>
      </c>
      <c r="U353" s="15">
        <v>1148269.4210000001</v>
      </c>
      <c r="V353" s="15">
        <v>130</v>
      </c>
    </row>
    <row r="354" spans="2:22" x14ac:dyDescent="0.25">
      <c r="B354" s="15" t="s">
        <v>136</v>
      </c>
      <c r="C354" s="15" t="s">
        <v>344</v>
      </c>
      <c r="D354" s="15" t="s">
        <v>230</v>
      </c>
      <c r="E354" s="15">
        <v>2022</v>
      </c>
      <c r="F354" s="15" t="s">
        <v>162</v>
      </c>
      <c r="G354" s="15" t="s">
        <v>133</v>
      </c>
      <c r="H354" s="15" t="s">
        <v>136</v>
      </c>
      <c r="I354" s="15" t="s">
        <v>139</v>
      </c>
      <c r="J354" s="15" t="s">
        <v>141</v>
      </c>
      <c r="K354" s="15" t="s">
        <v>275</v>
      </c>
      <c r="L354" s="15" t="s">
        <v>277</v>
      </c>
      <c r="M354" s="15">
        <v>1.0999999999999999E-2</v>
      </c>
      <c r="N354" s="15">
        <v>8.0000000000000002E-3</v>
      </c>
      <c r="O354" s="15">
        <v>0</v>
      </c>
      <c r="P354" s="15">
        <v>8.9999999999999993E-3</v>
      </c>
      <c r="Q354" s="15">
        <v>5.0000000000000001E-3</v>
      </c>
      <c r="R354" s="15">
        <v>1.4E-2</v>
      </c>
      <c r="S354" s="15">
        <v>12.53</v>
      </c>
      <c r="U354" s="15">
        <v>1130630.179</v>
      </c>
      <c r="V354" s="15">
        <v>1230</v>
      </c>
    </row>
    <row r="355" spans="2:22" x14ac:dyDescent="0.25">
      <c r="B355" s="15" t="s">
        <v>136</v>
      </c>
      <c r="C355" s="15" t="s">
        <v>344</v>
      </c>
      <c r="D355" s="15" t="s">
        <v>230</v>
      </c>
      <c r="E355" s="15">
        <v>2022</v>
      </c>
      <c r="F355" s="15" t="s">
        <v>162</v>
      </c>
      <c r="G355" s="15" t="s">
        <v>133</v>
      </c>
      <c r="H355" s="15" t="s">
        <v>136</v>
      </c>
      <c r="I355" s="15" t="s">
        <v>139</v>
      </c>
      <c r="J355" s="15" t="s">
        <v>141</v>
      </c>
      <c r="K355" s="15" t="s">
        <v>275</v>
      </c>
      <c r="L355" s="15" t="s">
        <v>278</v>
      </c>
      <c r="M355" s="15">
        <v>1.2E-2</v>
      </c>
      <c r="N355" s="15">
        <v>8.9999999999999993E-3</v>
      </c>
      <c r="O355" s="15">
        <v>0</v>
      </c>
      <c r="P355" s="15">
        <v>0.01</v>
      </c>
      <c r="Q355" s="15">
        <v>5.0000000000000001E-3</v>
      </c>
      <c r="R355" s="15">
        <v>1.6E-2</v>
      </c>
      <c r="S355" s="15">
        <v>12.605</v>
      </c>
      <c r="U355" s="15">
        <v>1141842.8130000001</v>
      </c>
      <c r="V355" s="15">
        <v>1640</v>
      </c>
    </row>
    <row r="356" spans="2:22" x14ac:dyDescent="0.25">
      <c r="B356" s="15" t="s">
        <v>136</v>
      </c>
      <c r="C356" s="15" t="s">
        <v>344</v>
      </c>
      <c r="D356" s="15" t="s">
        <v>230</v>
      </c>
      <c r="E356" s="15">
        <v>2022</v>
      </c>
      <c r="F356" s="15" t="s">
        <v>162</v>
      </c>
      <c r="G356" s="15" t="s">
        <v>133</v>
      </c>
      <c r="H356" s="15" t="s">
        <v>136</v>
      </c>
      <c r="I356" s="15" t="s">
        <v>139</v>
      </c>
      <c r="J356" s="15" t="s">
        <v>141</v>
      </c>
      <c r="K356" s="15" t="s">
        <v>275</v>
      </c>
      <c r="L356" s="15" t="s">
        <v>279</v>
      </c>
      <c r="M356" s="15">
        <v>1.2999999999999999E-2</v>
      </c>
      <c r="N356" s="15">
        <v>8.9999999999999993E-3</v>
      </c>
      <c r="O356" s="15">
        <v>0</v>
      </c>
      <c r="P356" s="15">
        <v>1.0999999999999999E-2</v>
      </c>
      <c r="Q356" s="15">
        <v>6.0000000000000001E-3</v>
      </c>
      <c r="R356" s="15">
        <v>1.7999999999999999E-2</v>
      </c>
      <c r="S356" s="15">
        <v>12.677</v>
      </c>
      <c r="U356" s="15">
        <v>1146123.9140000001</v>
      </c>
      <c r="V356" s="15">
        <v>490</v>
      </c>
    </row>
    <row r="357" spans="2:22" x14ac:dyDescent="0.25">
      <c r="B357" s="15" t="s">
        <v>136</v>
      </c>
      <c r="C357" s="15" t="s">
        <v>344</v>
      </c>
      <c r="D357" s="15" t="s">
        <v>230</v>
      </c>
      <c r="E357" s="15">
        <v>2022</v>
      </c>
      <c r="F357" s="15" t="s">
        <v>162</v>
      </c>
      <c r="G357" s="15" t="s">
        <v>133</v>
      </c>
      <c r="H357" s="15" t="s">
        <v>136</v>
      </c>
      <c r="I357" s="15" t="s">
        <v>139</v>
      </c>
      <c r="J357" s="15" t="s">
        <v>141</v>
      </c>
      <c r="K357" s="15" t="s">
        <v>275</v>
      </c>
      <c r="L357" s="15" t="s">
        <v>280</v>
      </c>
      <c r="M357" s="15">
        <v>1.2E-2</v>
      </c>
      <c r="N357" s="15">
        <v>8.9999999999999993E-3</v>
      </c>
      <c r="O357" s="15">
        <v>1E-3</v>
      </c>
      <c r="P357" s="15">
        <v>8.9999999999999993E-3</v>
      </c>
      <c r="Q357" s="15">
        <v>6.0000000000000001E-3</v>
      </c>
      <c r="R357" s="15">
        <v>1.6E-2</v>
      </c>
      <c r="S357" s="15">
        <v>12.641</v>
      </c>
      <c r="U357" s="15">
        <v>1142576.7150000001</v>
      </c>
      <c r="V357" s="15">
        <v>90</v>
      </c>
    </row>
    <row r="358" spans="2:22" x14ac:dyDescent="0.25">
      <c r="B358" s="15" t="s">
        <v>136</v>
      </c>
      <c r="C358" s="15" t="s">
        <v>344</v>
      </c>
      <c r="D358" s="15" t="s">
        <v>231</v>
      </c>
      <c r="E358" s="15">
        <v>2022</v>
      </c>
      <c r="F358" s="15" t="s">
        <v>162</v>
      </c>
      <c r="G358" s="15" t="s">
        <v>133</v>
      </c>
      <c r="H358" s="15" t="s">
        <v>136</v>
      </c>
      <c r="I358" s="15" t="s">
        <v>139</v>
      </c>
      <c r="J358" s="15" t="s">
        <v>141</v>
      </c>
      <c r="K358" s="15" t="s">
        <v>275</v>
      </c>
      <c r="L358" s="15" t="s">
        <v>276</v>
      </c>
      <c r="M358" s="15">
        <v>7.0000000000000001E-3</v>
      </c>
      <c r="N358" s="15">
        <v>6.0000000000000001E-3</v>
      </c>
      <c r="O358" s="15">
        <v>1E-3</v>
      </c>
      <c r="P358" s="15">
        <v>7.0000000000000001E-3</v>
      </c>
      <c r="Q358" s="15">
        <v>3.0000000000000001E-3</v>
      </c>
      <c r="R358" s="15">
        <v>0.01</v>
      </c>
      <c r="S358" s="15">
        <v>12.606</v>
      </c>
      <c r="U358" s="15">
        <v>1148251.6000000001</v>
      </c>
      <c r="V358" s="15">
        <v>130</v>
      </c>
    </row>
    <row r="359" spans="2:22" x14ac:dyDescent="0.25">
      <c r="B359" s="15" t="s">
        <v>136</v>
      </c>
      <c r="C359" s="15" t="s">
        <v>344</v>
      </c>
      <c r="D359" s="15" t="s">
        <v>231</v>
      </c>
      <c r="E359" s="15">
        <v>2022</v>
      </c>
      <c r="F359" s="15" t="s">
        <v>162</v>
      </c>
      <c r="G359" s="15" t="s">
        <v>133</v>
      </c>
      <c r="H359" s="15" t="s">
        <v>136</v>
      </c>
      <c r="I359" s="15" t="s">
        <v>139</v>
      </c>
      <c r="J359" s="15" t="s">
        <v>141</v>
      </c>
      <c r="K359" s="15" t="s">
        <v>275</v>
      </c>
      <c r="L359" s="15" t="s">
        <v>277</v>
      </c>
      <c r="M359" s="15">
        <v>0.01</v>
      </c>
      <c r="N359" s="15">
        <v>8.0000000000000002E-3</v>
      </c>
      <c r="O359" s="15">
        <v>0</v>
      </c>
      <c r="P359" s="15">
        <v>8.0000000000000002E-3</v>
      </c>
      <c r="Q359" s="15">
        <v>5.0000000000000001E-3</v>
      </c>
      <c r="R359" s="15">
        <v>1.2999999999999999E-2</v>
      </c>
      <c r="S359" s="15">
        <v>12.53</v>
      </c>
      <c r="U359" s="15">
        <v>1130601.6839999999</v>
      </c>
      <c r="V359" s="15">
        <v>1230</v>
      </c>
    </row>
    <row r="360" spans="2:22" x14ac:dyDescent="0.25">
      <c r="B360" s="15" t="s">
        <v>136</v>
      </c>
      <c r="C360" s="15" t="s">
        <v>344</v>
      </c>
      <c r="D360" s="15" t="s">
        <v>231</v>
      </c>
      <c r="E360" s="15">
        <v>2022</v>
      </c>
      <c r="F360" s="15" t="s">
        <v>162</v>
      </c>
      <c r="G360" s="15" t="s">
        <v>133</v>
      </c>
      <c r="H360" s="15" t="s">
        <v>136</v>
      </c>
      <c r="I360" s="15" t="s">
        <v>139</v>
      </c>
      <c r="J360" s="15" t="s">
        <v>141</v>
      </c>
      <c r="K360" s="15" t="s">
        <v>275</v>
      </c>
      <c r="L360" s="15" t="s">
        <v>278</v>
      </c>
      <c r="M360" s="15">
        <v>1.2E-2</v>
      </c>
      <c r="N360" s="15">
        <v>8.9999999999999993E-3</v>
      </c>
      <c r="O360" s="15">
        <v>0</v>
      </c>
      <c r="P360" s="15">
        <v>0.01</v>
      </c>
      <c r="Q360" s="15">
        <v>5.0000000000000001E-3</v>
      </c>
      <c r="R360" s="15">
        <v>1.6E-2</v>
      </c>
      <c r="S360" s="15">
        <v>12.605</v>
      </c>
      <c r="U360" s="15">
        <v>1141830.264</v>
      </c>
      <c r="V360" s="15">
        <v>1640</v>
      </c>
    </row>
    <row r="361" spans="2:22" x14ac:dyDescent="0.25">
      <c r="B361" s="15" t="s">
        <v>136</v>
      </c>
      <c r="C361" s="15" t="s">
        <v>344</v>
      </c>
      <c r="D361" s="15" t="s">
        <v>231</v>
      </c>
      <c r="E361" s="15">
        <v>2022</v>
      </c>
      <c r="F361" s="15" t="s">
        <v>162</v>
      </c>
      <c r="G361" s="15" t="s">
        <v>133</v>
      </c>
      <c r="H361" s="15" t="s">
        <v>136</v>
      </c>
      <c r="I361" s="15" t="s">
        <v>139</v>
      </c>
      <c r="J361" s="15" t="s">
        <v>141</v>
      </c>
      <c r="K361" s="15" t="s">
        <v>275</v>
      </c>
      <c r="L361" s="15" t="s">
        <v>279</v>
      </c>
      <c r="M361" s="15">
        <v>1.2E-2</v>
      </c>
      <c r="N361" s="15">
        <v>8.0000000000000002E-3</v>
      </c>
      <c r="O361" s="15">
        <v>0</v>
      </c>
      <c r="P361" s="15">
        <v>0.01</v>
      </c>
      <c r="Q361" s="15">
        <v>6.0000000000000001E-3</v>
      </c>
      <c r="R361" s="15">
        <v>1.7000000000000001E-2</v>
      </c>
      <c r="S361" s="15">
        <v>12.677</v>
      </c>
      <c r="U361" s="15">
        <v>1146165.1429999999</v>
      </c>
      <c r="V361" s="15">
        <v>490</v>
      </c>
    </row>
    <row r="362" spans="2:22" x14ac:dyDescent="0.25">
      <c r="B362" s="15" t="s">
        <v>136</v>
      </c>
      <c r="C362" s="15" t="s">
        <v>344</v>
      </c>
      <c r="D362" s="15" t="s">
        <v>231</v>
      </c>
      <c r="E362" s="15">
        <v>2022</v>
      </c>
      <c r="F362" s="15" t="s">
        <v>162</v>
      </c>
      <c r="G362" s="15" t="s">
        <v>133</v>
      </c>
      <c r="H362" s="15" t="s">
        <v>136</v>
      </c>
      <c r="I362" s="15" t="s">
        <v>139</v>
      </c>
      <c r="J362" s="15" t="s">
        <v>141</v>
      </c>
      <c r="K362" s="15" t="s">
        <v>275</v>
      </c>
      <c r="L362" s="15" t="s">
        <v>280</v>
      </c>
      <c r="M362" s="15">
        <v>1.2E-2</v>
      </c>
      <c r="N362" s="15">
        <v>8.0000000000000002E-3</v>
      </c>
      <c r="O362" s="15">
        <v>1E-3</v>
      </c>
      <c r="P362" s="15">
        <v>8.9999999999999993E-3</v>
      </c>
      <c r="Q362" s="15">
        <v>6.0000000000000001E-3</v>
      </c>
      <c r="R362" s="15">
        <v>1.4999999999999999E-2</v>
      </c>
      <c r="S362" s="15">
        <v>12.641</v>
      </c>
      <c r="U362" s="15">
        <v>1142557.814</v>
      </c>
      <c r="V362" s="15">
        <v>90</v>
      </c>
    </row>
    <row r="363" spans="2:22" x14ac:dyDescent="0.25">
      <c r="B363" s="15" t="s">
        <v>136</v>
      </c>
      <c r="C363" s="15" t="s">
        <v>344</v>
      </c>
      <c r="D363" s="15" t="s">
        <v>232</v>
      </c>
      <c r="E363" s="15">
        <v>2022</v>
      </c>
      <c r="F363" s="15" t="s">
        <v>162</v>
      </c>
      <c r="G363" s="15" t="s">
        <v>133</v>
      </c>
      <c r="H363" s="15" t="s">
        <v>136</v>
      </c>
      <c r="I363" s="15" t="s">
        <v>139</v>
      </c>
      <c r="J363" s="15" t="s">
        <v>141</v>
      </c>
      <c r="K363" s="15" t="s">
        <v>275</v>
      </c>
      <c r="L363" s="15" t="s">
        <v>276</v>
      </c>
      <c r="M363" s="15">
        <v>8.0000000000000002E-3</v>
      </c>
      <c r="N363" s="15">
        <v>8.0000000000000002E-3</v>
      </c>
      <c r="O363" s="15">
        <v>1E-3</v>
      </c>
      <c r="P363" s="15">
        <v>7.0000000000000001E-3</v>
      </c>
      <c r="Q363" s="15">
        <v>3.0000000000000001E-3</v>
      </c>
      <c r="R363" s="15">
        <v>0.01</v>
      </c>
      <c r="S363" s="15">
        <v>13.254</v>
      </c>
      <c r="U363" s="15">
        <v>1323135.2749999999</v>
      </c>
      <c r="V363" s="15">
        <v>130</v>
      </c>
    </row>
    <row r="364" spans="2:22" x14ac:dyDescent="0.25">
      <c r="B364" s="15" t="s">
        <v>136</v>
      </c>
      <c r="C364" s="15" t="s">
        <v>344</v>
      </c>
      <c r="D364" s="15" t="s">
        <v>232</v>
      </c>
      <c r="E364" s="15">
        <v>2022</v>
      </c>
      <c r="F364" s="15" t="s">
        <v>162</v>
      </c>
      <c r="G364" s="15" t="s">
        <v>133</v>
      </c>
      <c r="H364" s="15" t="s">
        <v>136</v>
      </c>
      <c r="I364" s="15" t="s">
        <v>139</v>
      </c>
      <c r="J364" s="15" t="s">
        <v>141</v>
      </c>
      <c r="K364" s="15" t="s">
        <v>275</v>
      </c>
      <c r="L364" s="15" t="s">
        <v>277</v>
      </c>
      <c r="M364" s="15">
        <v>0.01</v>
      </c>
      <c r="N364" s="15">
        <v>8.0000000000000002E-3</v>
      </c>
      <c r="O364" s="15">
        <v>0</v>
      </c>
      <c r="P364" s="15">
        <v>8.0000000000000002E-3</v>
      </c>
      <c r="Q364" s="15">
        <v>5.0000000000000001E-3</v>
      </c>
      <c r="R364" s="15">
        <v>1.2999999999999999E-2</v>
      </c>
      <c r="S364" s="15">
        <v>13.183</v>
      </c>
      <c r="U364" s="15">
        <v>1303845.9709999999</v>
      </c>
      <c r="V364" s="15">
        <v>1230</v>
      </c>
    </row>
    <row r="365" spans="2:22" x14ac:dyDescent="0.25">
      <c r="B365" s="15" t="s">
        <v>136</v>
      </c>
      <c r="C365" s="15" t="s">
        <v>344</v>
      </c>
      <c r="D365" s="15" t="s">
        <v>232</v>
      </c>
      <c r="E365" s="15">
        <v>2022</v>
      </c>
      <c r="F365" s="15" t="s">
        <v>162</v>
      </c>
      <c r="G365" s="15" t="s">
        <v>133</v>
      </c>
      <c r="H365" s="15" t="s">
        <v>136</v>
      </c>
      <c r="I365" s="15" t="s">
        <v>139</v>
      </c>
      <c r="J365" s="15" t="s">
        <v>141</v>
      </c>
      <c r="K365" s="15" t="s">
        <v>275</v>
      </c>
      <c r="L365" s="15" t="s">
        <v>278</v>
      </c>
      <c r="M365" s="15">
        <v>1.2E-2</v>
      </c>
      <c r="N365" s="15">
        <v>8.9999999999999993E-3</v>
      </c>
      <c r="O365" s="15">
        <v>0</v>
      </c>
      <c r="P365" s="15">
        <v>0.01</v>
      </c>
      <c r="Q365" s="15">
        <v>5.0000000000000001E-3</v>
      </c>
      <c r="R365" s="15">
        <v>1.6E-2</v>
      </c>
      <c r="S365" s="15">
        <v>13.257</v>
      </c>
      <c r="U365" s="15">
        <v>1314902.189</v>
      </c>
      <c r="V365" s="15">
        <v>1640</v>
      </c>
    </row>
    <row r="366" spans="2:22" x14ac:dyDescent="0.25">
      <c r="B366" s="15" t="s">
        <v>136</v>
      </c>
      <c r="C366" s="15" t="s">
        <v>344</v>
      </c>
      <c r="D366" s="15" t="s">
        <v>232</v>
      </c>
      <c r="E366" s="15">
        <v>2022</v>
      </c>
      <c r="F366" s="15" t="s">
        <v>162</v>
      </c>
      <c r="G366" s="15" t="s">
        <v>133</v>
      </c>
      <c r="H366" s="15" t="s">
        <v>136</v>
      </c>
      <c r="I366" s="15" t="s">
        <v>139</v>
      </c>
      <c r="J366" s="15" t="s">
        <v>141</v>
      </c>
      <c r="K366" s="15" t="s">
        <v>275</v>
      </c>
      <c r="L366" s="15" t="s">
        <v>279</v>
      </c>
      <c r="M366" s="15">
        <v>1.2E-2</v>
      </c>
      <c r="N366" s="15">
        <v>8.0000000000000002E-3</v>
      </c>
      <c r="O366" s="15">
        <v>0</v>
      </c>
      <c r="P366" s="15">
        <v>1.0999999999999999E-2</v>
      </c>
      <c r="Q366" s="15">
        <v>6.0000000000000001E-3</v>
      </c>
      <c r="R366" s="15">
        <v>1.7000000000000001E-2</v>
      </c>
      <c r="S366" s="15">
        <v>13.345000000000001</v>
      </c>
      <c r="U366" s="15">
        <v>1319854.68</v>
      </c>
      <c r="V366" s="15">
        <v>490</v>
      </c>
    </row>
    <row r="367" spans="2:22" x14ac:dyDescent="0.25">
      <c r="B367" s="15" t="s">
        <v>136</v>
      </c>
      <c r="C367" s="15" t="s">
        <v>344</v>
      </c>
      <c r="D367" s="15" t="s">
        <v>232</v>
      </c>
      <c r="E367" s="15">
        <v>2022</v>
      </c>
      <c r="F367" s="15" t="s">
        <v>162</v>
      </c>
      <c r="G367" s="15" t="s">
        <v>133</v>
      </c>
      <c r="H367" s="15" t="s">
        <v>136</v>
      </c>
      <c r="I367" s="15" t="s">
        <v>139</v>
      </c>
      <c r="J367" s="15" t="s">
        <v>141</v>
      </c>
      <c r="K367" s="15" t="s">
        <v>275</v>
      </c>
      <c r="L367" s="15" t="s">
        <v>280</v>
      </c>
      <c r="M367" s="15">
        <v>1.0999999999999999E-2</v>
      </c>
      <c r="N367" s="15">
        <v>8.0000000000000002E-3</v>
      </c>
      <c r="O367" s="15">
        <v>1E-3</v>
      </c>
      <c r="P367" s="15">
        <v>8.9999999999999993E-3</v>
      </c>
      <c r="Q367" s="15">
        <v>6.0000000000000001E-3</v>
      </c>
      <c r="R367" s="15">
        <v>1.4999999999999999E-2</v>
      </c>
      <c r="S367" s="15">
        <v>13.292</v>
      </c>
      <c r="U367" s="15">
        <v>1316566.5160000001</v>
      </c>
      <c r="V367" s="15">
        <v>90</v>
      </c>
    </row>
    <row r="368" spans="2:22" x14ac:dyDescent="0.25">
      <c r="B368" s="15" t="s">
        <v>136</v>
      </c>
      <c r="C368" s="15" t="s">
        <v>344</v>
      </c>
      <c r="D368" s="15" t="s">
        <v>233</v>
      </c>
      <c r="E368" s="15">
        <v>2022</v>
      </c>
      <c r="F368" s="15" t="s">
        <v>162</v>
      </c>
      <c r="G368" s="15" t="s">
        <v>133</v>
      </c>
      <c r="H368" s="15" t="s">
        <v>136</v>
      </c>
      <c r="I368" s="15" t="s">
        <v>139</v>
      </c>
      <c r="J368" s="15" t="s">
        <v>141</v>
      </c>
      <c r="K368" s="15" t="s">
        <v>275</v>
      </c>
      <c r="L368" s="15" t="s">
        <v>276</v>
      </c>
      <c r="M368" s="15">
        <v>8.0000000000000002E-3</v>
      </c>
      <c r="N368" s="15">
        <v>7.0000000000000001E-3</v>
      </c>
      <c r="O368" s="15">
        <v>1E-3</v>
      </c>
      <c r="P368" s="15">
        <v>6.0000000000000001E-3</v>
      </c>
      <c r="Q368" s="15">
        <v>4.0000000000000001E-3</v>
      </c>
      <c r="R368" s="15">
        <v>0.01</v>
      </c>
      <c r="S368" s="15">
        <v>13.254</v>
      </c>
      <c r="U368" s="15">
        <v>1323149.6299999999</v>
      </c>
      <c r="V368" s="15">
        <v>130</v>
      </c>
    </row>
    <row r="369" spans="2:22" x14ac:dyDescent="0.25">
      <c r="B369" s="15" t="s">
        <v>136</v>
      </c>
      <c r="C369" s="15" t="s">
        <v>344</v>
      </c>
      <c r="D369" s="15" t="s">
        <v>233</v>
      </c>
      <c r="E369" s="15">
        <v>2022</v>
      </c>
      <c r="F369" s="15" t="s">
        <v>162</v>
      </c>
      <c r="G369" s="15" t="s">
        <v>133</v>
      </c>
      <c r="H369" s="15" t="s">
        <v>136</v>
      </c>
      <c r="I369" s="15" t="s">
        <v>139</v>
      </c>
      <c r="J369" s="15" t="s">
        <v>141</v>
      </c>
      <c r="K369" s="15" t="s">
        <v>275</v>
      </c>
      <c r="L369" s="15" t="s">
        <v>277</v>
      </c>
      <c r="M369" s="15">
        <v>1.0999999999999999E-2</v>
      </c>
      <c r="N369" s="15">
        <v>8.9999999999999993E-3</v>
      </c>
      <c r="O369" s="15">
        <v>0</v>
      </c>
      <c r="P369" s="15">
        <v>8.9999999999999993E-3</v>
      </c>
      <c r="Q369" s="15">
        <v>5.0000000000000001E-3</v>
      </c>
      <c r="R369" s="15">
        <v>1.4E-2</v>
      </c>
      <c r="S369" s="15">
        <v>13.183</v>
      </c>
      <c r="U369" s="15">
        <v>1303696.1059999999</v>
      </c>
      <c r="V369" s="15">
        <v>1230</v>
      </c>
    </row>
    <row r="370" spans="2:22" x14ac:dyDescent="0.25">
      <c r="B370" s="15" t="s">
        <v>136</v>
      </c>
      <c r="C370" s="15" t="s">
        <v>344</v>
      </c>
      <c r="D370" s="15" t="s">
        <v>233</v>
      </c>
      <c r="E370" s="15">
        <v>2022</v>
      </c>
      <c r="F370" s="15" t="s">
        <v>162</v>
      </c>
      <c r="G370" s="15" t="s">
        <v>133</v>
      </c>
      <c r="H370" s="15" t="s">
        <v>136</v>
      </c>
      <c r="I370" s="15" t="s">
        <v>139</v>
      </c>
      <c r="J370" s="15" t="s">
        <v>141</v>
      </c>
      <c r="K370" s="15" t="s">
        <v>275</v>
      </c>
      <c r="L370" s="15" t="s">
        <v>278</v>
      </c>
      <c r="M370" s="15">
        <v>1.2E-2</v>
      </c>
      <c r="N370" s="15">
        <v>0.01</v>
      </c>
      <c r="O370" s="15">
        <v>0</v>
      </c>
      <c r="P370" s="15">
        <v>0.01</v>
      </c>
      <c r="Q370" s="15">
        <v>6.0000000000000001E-3</v>
      </c>
      <c r="R370" s="15">
        <v>1.6E-2</v>
      </c>
      <c r="S370" s="15">
        <v>13.257</v>
      </c>
      <c r="U370" s="15">
        <v>1314911.57</v>
      </c>
      <c r="V370" s="15">
        <v>1640</v>
      </c>
    </row>
    <row r="371" spans="2:22" x14ac:dyDescent="0.25">
      <c r="B371" s="15" t="s">
        <v>136</v>
      </c>
      <c r="C371" s="15" t="s">
        <v>344</v>
      </c>
      <c r="D371" s="15" t="s">
        <v>233</v>
      </c>
      <c r="E371" s="15">
        <v>2022</v>
      </c>
      <c r="F371" s="15" t="s">
        <v>162</v>
      </c>
      <c r="G371" s="15" t="s">
        <v>133</v>
      </c>
      <c r="H371" s="15" t="s">
        <v>136</v>
      </c>
      <c r="I371" s="15" t="s">
        <v>139</v>
      </c>
      <c r="J371" s="15" t="s">
        <v>141</v>
      </c>
      <c r="K371" s="15" t="s">
        <v>275</v>
      </c>
      <c r="L371" s="15" t="s">
        <v>279</v>
      </c>
      <c r="M371" s="15">
        <v>1.2999999999999999E-2</v>
      </c>
      <c r="N371" s="15">
        <v>8.9999999999999993E-3</v>
      </c>
      <c r="O371" s="15">
        <v>0</v>
      </c>
      <c r="P371" s="15">
        <v>1.0999999999999999E-2</v>
      </c>
      <c r="Q371" s="15">
        <v>6.0000000000000001E-3</v>
      </c>
      <c r="R371" s="15">
        <v>1.7000000000000001E-2</v>
      </c>
      <c r="S371" s="15">
        <v>13.345000000000001</v>
      </c>
      <c r="U371" s="15">
        <v>1319856.8759999999</v>
      </c>
      <c r="V371" s="15">
        <v>490</v>
      </c>
    </row>
    <row r="372" spans="2:22" x14ac:dyDescent="0.25">
      <c r="B372" s="15" t="s">
        <v>136</v>
      </c>
      <c r="C372" s="15" t="s">
        <v>344</v>
      </c>
      <c r="D372" s="15" t="s">
        <v>233</v>
      </c>
      <c r="E372" s="15">
        <v>2022</v>
      </c>
      <c r="F372" s="15" t="s">
        <v>162</v>
      </c>
      <c r="G372" s="15" t="s">
        <v>133</v>
      </c>
      <c r="H372" s="15" t="s">
        <v>136</v>
      </c>
      <c r="I372" s="15" t="s">
        <v>139</v>
      </c>
      <c r="J372" s="15" t="s">
        <v>141</v>
      </c>
      <c r="K372" s="15" t="s">
        <v>275</v>
      </c>
      <c r="L372" s="15" t="s">
        <v>280</v>
      </c>
      <c r="M372" s="15">
        <v>1.2999999999999999E-2</v>
      </c>
      <c r="N372" s="15">
        <v>1.0999999999999999E-2</v>
      </c>
      <c r="O372" s="15">
        <v>1E-3</v>
      </c>
      <c r="P372" s="15">
        <v>8.9999999999999993E-3</v>
      </c>
      <c r="Q372" s="15">
        <v>5.0000000000000001E-3</v>
      </c>
      <c r="R372" s="15">
        <v>1.7000000000000001E-2</v>
      </c>
      <c r="S372" s="15">
        <v>13.292999999999999</v>
      </c>
      <c r="U372" s="15">
        <v>1316658.3259999999</v>
      </c>
      <c r="V372" s="15">
        <v>90</v>
      </c>
    </row>
    <row r="373" spans="2:22" x14ac:dyDescent="0.25">
      <c r="B373" s="15" t="s">
        <v>136</v>
      </c>
      <c r="C373" s="15" t="s">
        <v>344</v>
      </c>
      <c r="D373" s="15" t="s">
        <v>234</v>
      </c>
      <c r="E373" s="15">
        <v>2022</v>
      </c>
      <c r="F373" s="15" t="s">
        <v>162</v>
      </c>
      <c r="G373" s="15" t="s">
        <v>133</v>
      </c>
      <c r="H373" s="15" t="s">
        <v>136</v>
      </c>
      <c r="I373" s="15" t="s">
        <v>139</v>
      </c>
      <c r="J373" s="15" t="s">
        <v>141</v>
      </c>
      <c r="K373" s="15" t="s">
        <v>275</v>
      </c>
      <c r="L373" s="15" t="s">
        <v>276</v>
      </c>
      <c r="M373" s="15">
        <v>7.0000000000000001E-3</v>
      </c>
      <c r="N373" s="15">
        <v>5.0000000000000001E-3</v>
      </c>
      <c r="O373" s="15">
        <v>0</v>
      </c>
      <c r="P373" s="15">
        <v>6.0000000000000001E-3</v>
      </c>
      <c r="Q373" s="15">
        <v>3.0000000000000001E-3</v>
      </c>
      <c r="R373" s="15">
        <v>0.01</v>
      </c>
      <c r="S373" s="15">
        <v>13.709</v>
      </c>
      <c r="U373" s="15">
        <v>1388695.4909999999</v>
      </c>
      <c r="V373" s="15">
        <v>130</v>
      </c>
    </row>
    <row r="374" spans="2:22" x14ac:dyDescent="0.25">
      <c r="B374" s="15" t="s">
        <v>136</v>
      </c>
      <c r="C374" s="15" t="s">
        <v>344</v>
      </c>
      <c r="D374" s="15" t="s">
        <v>234</v>
      </c>
      <c r="E374" s="15">
        <v>2022</v>
      </c>
      <c r="F374" s="15" t="s">
        <v>162</v>
      </c>
      <c r="G374" s="15" t="s">
        <v>133</v>
      </c>
      <c r="H374" s="15" t="s">
        <v>136</v>
      </c>
      <c r="I374" s="15" t="s">
        <v>139</v>
      </c>
      <c r="J374" s="15" t="s">
        <v>141</v>
      </c>
      <c r="K374" s="15" t="s">
        <v>275</v>
      </c>
      <c r="L374" s="15" t="s">
        <v>277</v>
      </c>
      <c r="M374" s="15">
        <v>0.01</v>
      </c>
      <c r="N374" s="15">
        <v>8.0000000000000002E-3</v>
      </c>
      <c r="O374" s="15">
        <v>0</v>
      </c>
      <c r="P374" s="15">
        <v>8.0000000000000002E-3</v>
      </c>
      <c r="Q374" s="15">
        <v>5.0000000000000001E-3</v>
      </c>
      <c r="R374" s="15">
        <v>1.2999999999999999E-2</v>
      </c>
      <c r="S374" s="15">
        <v>13.647</v>
      </c>
      <c r="U374" s="15">
        <v>1369896.683</v>
      </c>
      <c r="V374" s="15">
        <v>1230</v>
      </c>
    </row>
    <row r="375" spans="2:22" x14ac:dyDescent="0.25">
      <c r="B375" s="15" t="s">
        <v>136</v>
      </c>
      <c r="C375" s="15" t="s">
        <v>344</v>
      </c>
      <c r="D375" s="15" t="s">
        <v>234</v>
      </c>
      <c r="E375" s="15">
        <v>2022</v>
      </c>
      <c r="F375" s="15" t="s">
        <v>162</v>
      </c>
      <c r="G375" s="15" t="s">
        <v>133</v>
      </c>
      <c r="H375" s="15" t="s">
        <v>136</v>
      </c>
      <c r="I375" s="15" t="s">
        <v>139</v>
      </c>
      <c r="J375" s="15" t="s">
        <v>141</v>
      </c>
      <c r="K375" s="15" t="s">
        <v>275</v>
      </c>
      <c r="L375" s="15" t="s">
        <v>278</v>
      </c>
      <c r="M375" s="15">
        <v>1.2E-2</v>
      </c>
      <c r="N375" s="15">
        <v>8.9999999999999993E-3</v>
      </c>
      <c r="O375" s="15">
        <v>0</v>
      </c>
      <c r="P375" s="15">
        <v>0.01</v>
      </c>
      <c r="Q375" s="15">
        <v>6.0000000000000001E-3</v>
      </c>
      <c r="R375" s="15">
        <v>1.4999999999999999E-2</v>
      </c>
      <c r="S375" s="15">
        <v>13.72</v>
      </c>
      <c r="U375" s="15">
        <v>1380574.7990000001</v>
      </c>
      <c r="V375" s="15">
        <v>1640</v>
      </c>
    </row>
    <row r="376" spans="2:22" x14ac:dyDescent="0.25">
      <c r="B376" s="15" t="s">
        <v>136</v>
      </c>
      <c r="C376" s="15" t="s">
        <v>344</v>
      </c>
      <c r="D376" s="15" t="s">
        <v>234</v>
      </c>
      <c r="E376" s="15">
        <v>2022</v>
      </c>
      <c r="F376" s="15" t="s">
        <v>162</v>
      </c>
      <c r="G376" s="15" t="s">
        <v>133</v>
      </c>
      <c r="H376" s="15" t="s">
        <v>136</v>
      </c>
      <c r="I376" s="15" t="s">
        <v>139</v>
      </c>
      <c r="J376" s="15" t="s">
        <v>141</v>
      </c>
      <c r="K376" s="15" t="s">
        <v>275</v>
      </c>
      <c r="L376" s="15" t="s">
        <v>279</v>
      </c>
      <c r="M376" s="15">
        <v>1.2E-2</v>
      </c>
      <c r="N376" s="15">
        <v>8.0000000000000002E-3</v>
      </c>
      <c r="O376" s="15">
        <v>0</v>
      </c>
      <c r="P376" s="15">
        <v>0.01</v>
      </c>
      <c r="Q376" s="15">
        <v>6.0000000000000001E-3</v>
      </c>
      <c r="R376" s="15">
        <v>1.6E-2</v>
      </c>
      <c r="S376" s="15">
        <v>13.816000000000001</v>
      </c>
      <c r="U376" s="15">
        <v>1385102.7609999999</v>
      </c>
      <c r="V376" s="15">
        <v>490</v>
      </c>
    </row>
    <row r="377" spans="2:22" x14ac:dyDescent="0.25">
      <c r="B377" s="15" t="s">
        <v>136</v>
      </c>
      <c r="C377" s="15" t="s">
        <v>344</v>
      </c>
      <c r="D377" s="15" t="s">
        <v>234</v>
      </c>
      <c r="E377" s="15">
        <v>2022</v>
      </c>
      <c r="F377" s="15" t="s">
        <v>162</v>
      </c>
      <c r="G377" s="15" t="s">
        <v>133</v>
      </c>
      <c r="H377" s="15" t="s">
        <v>136</v>
      </c>
      <c r="I377" s="15" t="s">
        <v>139</v>
      </c>
      <c r="J377" s="15" t="s">
        <v>141</v>
      </c>
      <c r="K377" s="15" t="s">
        <v>275</v>
      </c>
      <c r="L377" s="15" t="s">
        <v>280</v>
      </c>
      <c r="M377" s="15">
        <v>1.2E-2</v>
      </c>
      <c r="N377" s="15">
        <v>8.9999999999999993E-3</v>
      </c>
      <c r="O377" s="15">
        <v>1E-3</v>
      </c>
      <c r="P377" s="15">
        <v>0.01</v>
      </c>
      <c r="Q377" s="15">
        <v>6.0000000000000001E-3</v>
      </c>
      <c r="R377" s="15">
        <v>1.6E-2</v>
      </c>
      <c r="S377" s="15">
        <v>13.754</v>
      </c>
      <c r="U377" s="15">
        <v>1382744.2220000001</v>
      </c>
      <c r="V377" s="15">
        <v>90</v>
      </c>
    </row>
    <row r="378" spans="2:22" x14ac:dyDescent="0.25">
      <c r="B378" s="15" t="s">
        <v>136</v>
      </c>
      <c r="C378" s="15" t="s">
        <v>344</v>
      </c>
      <c r="D378" s="15" t="s">
        <v>235</v>
      </c>
      <c r="E378" s="15">
        <v>2022</v>
      </c>
      <c r="F378" s="15" t="s">
        <v>162</v>
      </c>
      <c r="G378" s="15" t="s">
        <v>133</v>
      </c>
      <c r="H378" s="15" t="s">
        <v>136</v>
      </c>
      <c r="I378" s="15" t="s">
        <v>139</v>
      </c>
      <c r="J378" s="15" t="s">
        <v>141</v>
      </c>
      <c r="K378" s="15" t="s">
        <v>275</v>
      </c>
      <c r="L378" s="15" t="s">
        <v>276</v>
      </c>
      <c r="M378" s="15">
        <v>7.0000000000000001E-3</v>
      </c>
      <c r="N378" s="15">
        <v>5.0000000000000001E-3</v>
      </c>
      <c r="O378" s="15">
        <v>0</v>
      </c>
      <c r="P378" s="15">
        <v>6.0000000000000001E-3</v>
      </c>
      <c r="Q378" s="15">
        <v>3.0000000000000001E-3</v>
      </c>
      <c r="R378" s="15">
        <v>8.9999999999999993E-3</v>
      </c>
      <c r="S378" s="15">
        <v>13.71</v>
      </c>
      <c r="U378" s="15">
        <v>1388639.5560000001</v>
      </c>
      <c r="V378" s="15">
        <v>130</v>
      </c>
    </row>
    <row r="379" spans="2:22" x14ac:dyDescent="0.25">
      <c r="B379" s="15" t="s">
        <v>136</v>
      </c>
      <c r="C379" s="15" t="s">
        <v>344</v>
      </c>
      <c r="D379" s="15" t="s">
        <v>235</v>
      </c>
      <c r="E379" s="15">
        <v>2022</v>
      </c>
      <c r="F379" s="15" t="s">
        <v>162</v>
      </c>
      <c r="G379" s="15" t="s">
        <v>133</v>
      </c>
      <c r="H379" s="15" t="s">
        <v>136</v>
      </c>
      <c r="I379" s="15" t="s">
        <v>139</v>
      </c>
      <c r="J379" s="15" t="s">
        <v>141</v>
      </c>
      <c r="K379" s="15" t="s">
        <v>275</v>
      </c>
      <c r="L379" s="15" t="s">
        <v>277</v>
      </c>
      <c r="M379" s="15">
        <v>0.01</v>
      </c>
      <c r="N379" s="15">
        <v>7.0000000000000001E-3</v>
      </c>
      <c r="O379" s="15">
        <v>0</v>
      </c>
      <c r="P379" s="15">
        <v>8.0000000000000002E-3</v>
      </c>
      <c r="Q379" s="15">
        <v>5.0000000000000001E-3</v>
      </c>
      <c r="R379" s="15">
        <v>1.2999999999999999E-2</v>
      </c>
      <c r="S379" s="15">
        <v>13.646000000000001</v>
      </c>
      <c r="U379" s="15">
        <v>1370039.4029999999</v>
      </c>
      <c r="V379" s="15">
        <v>1230</v>
      </c>
    </row>
    <row r="380" spans="2:22" x14ac:dyDescent="0.25">
      <c r="B380" s="15" t="s">
        <v>136</v>
      </c>
      <c r="C380" s="15" t="s">
        <v>344</v>
      </c>
      <c r="D380" s="15" t="s">
        <v>235</v>
      </c>
      <c r="E380" s="15">
        <v>2022</v>
      </c>
      <c r="F380" s="15" t="s">
        <v>162</v>
      </c>
      <c r="G380" s="15" t="s">
        <v>133</v>
      </c>
      <c r="H380" s="15" t="s">
        <v>136</v>
      </c>
      <c r="I380" s="15" t="s">
        <v>139</v>
      </c>
      <c r="J380" s="15" t="s">
        <v>141</v>
      </c>
      <c r="K380" s="15" t="s">
        <v>275</v>
      </c>
      <c r="L380" s="15" t="s">
        <v>278</v>
      </c>
      <c r="M380" s="15">
        <v>1.0999999999999999E-2</v>
      </c>
      <c r="N380" s="15">
        <v>8.9999999999999993E-3</v>
      </c>
      <c r="O380" s="15">
        <v>0</v>
      </c>
      <c r="P380" s="15">
        <v>0.01</v>
      </c>
      <c r="Q380" s="15">
        <v>6.0000000000000001E-3</v>
      </c>
      <c r="R380" s="15">
        <v>1.4999999999999999E-2</v>
      </c>
      <c r="S380" s="15">
        <v>13.72</v>
      </c>
      <c r="U380" s="15">
        <v>1380577.1410000001</v>
      </c>
      <c r="V380" s="15">
        <v>1640</v>
      </c>
    </row>
    <row r="381" spans="2:22" x14ac:dyDescent="0.25">
      <c r="B381" s="15" t="s">
        <v>136</v>
      </c>
      <c r="C381" s="15" t="s">
        <v>344</v>
      </c>
      <c r="D381" s="15" t="s">
        <v>235</v>
      </c>
      <c r="E381" s="15">
        <v>2022</v>
      </c>
      <c r="F381" s="15" t="s">
        <v>162</v>
      </c>
      <c r="G381" s="15" t="s">
        <v>133</v>
      </c>
      <c r="H381" s="15" t="s">
        <v>136</v>
      </c>
      <c r="I381" s="15" t="s">
        <v>139</v>
      </c>
      <c r="J381" s="15" t="s">
        <v>141</v>
      </c>
      <c r="K381" s="15" t="s">
        <v>275</v>
      </c>
      <c r="L381" s="15" t="s">
        <v>279</v>
      </c>
      <c r="M381" s="15">
        <v>1.2E-2</v>
      </c>
      <c r="N381" s="15">
        <v>8.0000000000000002E-3</v>
      </c>
      <c r="O381" s="15">
        <v>0</v>
      </c>
      <c r="P381" s="15">
        <v>0.01</v>
      </c>
      <c r="Q381" s="15">
        <v>6.0000000000000001E-3</v>
      </c>
      <c r="R381" s="15">
        <v>1.4999999999999999E-2</v>
      </c>
      <c r="S381" s="15">
        <v>13.816000000000001</v>
      </c>
      <c r="U381" s="15">
        <v>1385121.75</v>
      </c>
      <c r="V381" s="15">
        <v>490</v>
      </c>
    </row>
    <row r="382" spans="2:22" x14ac:dyDescent="0.25">
      <c r="B382" s="15" t="s">
        <v>136</v>
      </c>
      <c r="C382" s="15" t="s">
        <v>344</v>
      </c>
      <c r="D382" s="15" t="s">
        <v>235</v>
      </c>
      <c r="E382" s="15">
        <v>2022</v>
      </c>
      <c r="F382" s="15" t="s">
        <v>162</v>
      </c>
      <c r="G382" s="15" t="s">
        <v>133</v>
      </c>
      <c r="H382" s="15" t="s">
        <v>136</v>
      </c>
      <c r="I382" s="15" t="s">
        <v>139</v>
      </c>
      <c r="J382" s="15" t="s">
        <v>141</v>
      </c>
      <c r="K382" s="15" t="s">
        <v>275</v>
      </c>
      <c r="L382" s="15" t="s">
        <v>280</v>
      </c>
      <c r="M382" s="15">
        <v>1.2E-2</v>
      </c>
      <c r="N382" s="15">
        <v>1.0999999999999999E-2</v>
      </c>
      <c r="O382" s="15">
        <v>1E-3</v>
      </c>
      <c r="P382" s="15">
        <v>1.0999999999999999E-2</v>
      </c>
      <c r="Q382" s="15">
        <v>6.0000000000000001E-3</v>
      </c>
      <c r="R382" s="15">
        <v>1.4999999999999999E-2</v>
      </c>
      <c r="S382" s="15">
        <v>13.754</v>
      </c>
      <c r="U382" s="15">
        <v>1382740.3570000001</v>
      </c>
      <c r="V382" s="15">
        <v>90</v>
      </c>
    </row>
    <row r="383" spans="2:22" x14ac:dyDescent="0.25">
      <c r="B383" s="15" t="s">
        <v>136</v>
      </c>
      <c r="C383" s="15" t="s">
        <v>344</v>
      </c>
      <c r="D383" s="15" t="s">
        <v>236</v>
      </c>
      <c r="E383" s="15">
        <v>2022</v>
      </c>
      <c r="F383" s="15" t="s">
        <v>162</v>
      </c>
      <c r="G383" s="15" t="s">
        <v>133</v>
      </c>
      <c r="H383" s="15" t="s">
        <v>136</v>
      </c>
      <c r="I383" s="15" t="s">
        <v>139</v>
      </c>
      <c r="J383" s="15" t="s">
        <v>141</v>
      </c>
      <c r="K383" s="15" t="s">
        <v>275</v>
      </c>
      <c r="L383" s="15" t="s">
        <v>276</v>
      </c>
      <c r="M383" s="15">
        <v>6.0000000000000001E-3</v>
      </c>
      <c r="N383" s="15">
        <v>4.0000000000000001E-3</v>
      </c>
      <c r="O383" s="15">
        <v>0</v>
      </c>
      <c r="P383" s="15">
        <v>6.0000000000000001E-3</v>
      </c>
      <c r="Q383" s="15">
        <v>3.0000000000000001E-3</v>
      </c>
      <c r="R383" s="15">
        <v>8.9999999999999993E-3</v>
      </c>
      <c r="S383" s="15">
        <v>13.989000000000001</v>
      </c>
      <c r="U383" s="15">
        <v>1345904.794</v>
      </c>
      <c r="V383" s="15">
        <v>130</v>
      </c>
    </row>
    <row r="384" spans="2:22" x14ac:dyDescent="0.25">
      <c r="B384" s="15" t="s">
        <v>136</v>
      </c>
      <c r="C384" s="15" t="s">
        <v>344</v>
      </c>
      <c r="D384" s="15" t="s">
        <v>236</v>
      </c>
      <c r="E384" s="15">
        <v>2022</v>
      </c>
      <c r="F384" s="15" t="s">
        <v>162</v>
      </c>
      <c r="G384" s="15" t="s">
        <v>133</v>
      </c>
      <c r="H384" s="15" t="s">
        <v>136</v>
      </c>
      <c r="I384" s="15" t="s">
        <v>139</v>
      </c>
      <c r="J384" s="15" t="s">
        <v>141</v>
      </c>
      <c r="K384" s="15" t="s">
        <v>275</v>
      </c>
      <c r="L384" s="15" t="s">
        <v>277</v>
      </c>
      <c r="M384" s="15">
        <v>8.9999999999999993E-3</v>
      </c>
      <c r="N384" s="15">
        <v>7.0000000000000001E-3</v>
      </c>
      <c r="O384" s="15">
        <v>0</v>
      </c>
      <c r="P384" s="15">
        <v>8.0000000000000002E-3</v>
      </c>
      <c r="Q384" s="15">
        <v>5.0000000000000001E-3</v>
      </c>
      <c r="R384" s="15">
        <v>1.2E-2</v>
      </c>
      <c r="S384" s="15">
        <v>13.927</v>
      </c>
      <c r="U384" s="15">
        <v>1328150.051</v>
      </c>
      <c r="V384" s="15">
        <v>1230</v>
      </c>
    </row>
    <row r="385" spans="2:22" x14ac:dyDescent="0.25">
      <c r="B385" s="15" t="s">
        <v>136</v>
      </c>
      <c r="C385" s="15" t="s">
        <v>344</v>
      </c>
      <c r="D385" s="15" t="s">
        <v>236</v>
      </c>
      <c r="E385" s="15">
        <v>2022</v>
      </c>
      <c r="F385" s="15" t="s">
        <v>162</v>
      </c>
      <c r="G385" s="15" t="s">
        <v>133</v>
      </c>
      <c r="H385" s="15" t="s">
        <v>136</v>
      </c>
      <c r="I385" s="15" t="s">
        <v>139</v>
      </c>
      <c r="J385" s="15" t="s">
        <v>141</v>
      </c>
      <c r="K385" s="15" t="s">
        <v>275</v>
      </c>
      <c r="L385" s="15" t="s">
        <v>278</v>
      </c>
      <c r="M385" s="15">
        <v>1.0999999999999999E-2</v>
      </c>
      <c r="N385" s="15">
        <v>8.0000000000000002E-3</v>
      </c>
      <c r="O385" s="15">
        <v>0</v>
      </c>
      <c r="P385" s="15">
        <v>0.01</v>
      </c>
      <c r="Q385" s="15">
        <v>5.0000000000000001E-3</v>
      </c>
      <c r="R385" s="15">
        <v>1.4E-2</v>
      </c>
      <c r="S385" s="15">
        <v>14.004</v>
      </c>
      <c r="U385" s="15">
        <v>1337450.298</v>
      </c>
      <c r="V385" s="15">
        <v>1640</v>
      </c>
    </row>
    <row r="386" spans="2:22" x14ac:dyDescent="0.25">
      <c r="B386" s="15" t="s">
        <v>136</v>
      </c>
      <c r="C386" s="15" t="s">
        <v>344</v>
      </c>
      <c r="D386" s="15" t="s">
        <v>236</v>
      </c>
      <c r="E386" s="15">
        <v>2022</v>
      </c>
      <c r="F386" s="15" t="s">
        <v>162</v>
      </c>
      <c r="G386" s="15" t="s">
        <v>133</v>
      </c>
      <c r="H386" s="15" t="s">
        <v>136</v>
      </c>
      <c r="I386" s="15" t="s">
        <v>139</v>
      </c>
      <c r="J386" s="15" t="s">
        <v>141</v>
      </c>
      <c r="K386" s="15" t="s">
        <v>275</v>
      </c>
      <c r="L386" s="15" t="s">
        <v>279</v>
      </c>
      <c r="M386" s="15">
        <v>1.0999999999999999E-2</v>
      </c>
      <c r="N386" s="15">
        <v>7.0000000000000001E-3</v>
      </c>
      <c r="O386" s="15">
        <v>0</v>
      </c>
      <c r="P386" s="15">
        <v>0.01</v>
      </c>
      <c r="Q386" s="15">
        <v>6.0000000000000001E-3</v>
      </c>
      <c r="R386" s="15">
        <v>1.4999999999999999E-2</v>
      </c>
      <c r="S386" s="15">
        <v>14.105</v>
      </c>
      <c r="U386" s="15">
        <v>1340459.8829999999</v>
      </c>
      <c r="V386" s="15">
        <v>490</v>
      </c>
    </row>
    <row r="387" spans="2:22" x14ac:dyDescent="0.25">
      <c r="B387" s="15" t="s">
        <v>136</v>
      </c>
      <c r="C387" s="15" t="s">
        <v>344</v>
      </c>
      <c r="D387" s="15" t="s">
        <v>236</v>
      </c>
      <c r="E387" s="15">
        <v>2022</v>
      </c>
      <c r="F387" s="15" t="s">
        <v>162</v>
      </c>
      <c r="G387" s="15" t="s">
        <v>133</v>
      </c>
      <c r="H387" s="15" t="s">
        <v>136</v>
      </c>
      <c r="I387" s="15" t="s">
        <v>139</v>
      </c>
      <c r="J387" s="15" t="s">
        <v>141</v>
      </c>
      <c r="K387" s="15" t="s">
        <v>275</v>
      </c>
      <c r="L387" s="15" t="s">
        <v>280</v>
      </c>
      <c r="M387" s="15">
        <v>1.0999999999999999E-2</v>
      </c>
      <c r="N387" s="15">
        <v>8.9999999999999993E-3</v>
      </c>
      <c r="O387" s="15">
        <v>1E-3</v>
      </c>
      <c r="P387" s="15">
        <v>8.9999999999999993E-3</v>
      </c>
      <c r="Q387" s="15">
        <v>6.0000000000000001E-3</v>
      </c>
      <c r="R387" s="15">
        <v>1.6E-2</v>
      </c>
      <c r="S387" s="15">
        <v>14.037000000000001</v>
      </c>
      <c r="U387" s="15">
        <v>1341670.172</v>
      </c>
      <c r="V387" s="15">
        <v>90</v>
      </c>
    </row>
    <row r="388" spans="2:22" x14ac:dyDescent="0.25">
      <c r="B388" s="15" t="s">
        <v>136</v>
      </c>
      <c r="C388" s="15" t="s">
        <v>344</v>
      </c>
      <c r="D388" s="15" t="s">
        <v>237</v>
      </c>
      <c r="E388" s="15">
        <v>2022</v>
      </c>
      <c r="F388" s="15" t="s">
        <v>162</v>
      </c>
      <c r="G388" s="15" t="s">
        <v>133</v>
      </c>
      <c r="H388" s="15" t="s">
        <v>136</v>
      </c>
      <c r="I388" s="15" t="s">
        <v>139</v>
      </c>
      <c r="J388" s="15" t="s">
        <v>141</v>
      </c>
      <c r="K388" s="15" t="s">
        <v>275</v>
      </c>
      <c r="L388" s="15" t="s">
        <v>276</v>
      </c>
      <c r="M388" s="15">
        <v>6.0000000000000001E-3</v>
      </c>
      <c r="N388" s="15">
        <v>5.0000000000000001E-3</v>
      </c>
      <c r="O388" s="15">
        <v>0</v>
      </c>
      <c r="P388" s="15">
        <v>5.0000000000000001E-3</v>
      </c>
      <c r="Q388" s="15">
        <v>3.0000000000000001E-3</v>
      </c>
      <c r="R388" s="15">
        <v>8.9999999999999993E-3</v>
      </c>
      <c r="S388" s="15">
        <v>13.989000000000001</v>
      </c>
      <c r="U388" s="15">
        <v>1345901.4380000001</v>
      </c>
      <c r="V388" s="15">
        <v>130</v>
      </c>
    </row>
    <row r="389" spans="2:22" x14ac:dyDescent="0.25">
      <c r="B389" s="15" t="s">
        <v>136</v>
      </c>
      <c r="C389" s="15" t="s">
        <v>344</v>
      </c>
      <c r="D389" s="15" t="s">
        <v>237</v>
      </c>
      <c r="E389" s="15">
        <v>2022</v>
      </c>
      <c r="F389" s="15" t="s">
        <v>162</v>
      </c>
      <c r="G389" s="15" t="s">
        <v>133</v>
      </c>
      <c r="H389" s="15" t="s">
        <v>136</v>
      </c>
      <c r="I389" s="15" t="s">
        <v>139</v>
      </c>
      <c r="J389" s="15" t="s">
        <v>141</v>
      </c>
      <c r="K389" s="15" t="s">
        <v>275</v>
      </c>
      <c r="L389" s="15" t="s">
        <v>277</v>
      </c>
      <c r="M389" s="15">
        <v>0.01</v>
      </c>
      <c r="N389" s="15">
        <v>7.0000000000000001E-3</v>
      </c>
      <c r="O389" s="15">
        <v>0</v>
      </c>
      <c r="P389" s="15">
        <v>8.0000000000000002E-3</v>
      </c>
      <c r="Q389" s="15">
        <v>5.0000000000000001E-3</v>
      </c>
      <c r="R389" s="15">
        <v>1.2999999999999999E-2</v>
      </c>
      <c r="S389" s="15">
        <v>13.927</v>
      </c>
      <c r="U389" s="15">
        <v>1328166.6310000001</v>
      </c>
      <c r="V389" s="15">
        <v>1230</v>
      </c>
    </row>
    <row r="390" spans="2:22" x14ac:dyDescent="0.25">
      <c r="B390" s="15" t="s">
        <v>136</v>
      </c>
      <c r="C390" s="15" t="s">
        <v>344</v>
      </c>
      <c r="D390" s="15" t="s">
        <v>237</v>
      </c>
      <c r="E390" s="15">
        <v>2022</v>
      </c>
      <c r="F390" s="15" t="s">
        <v>162</v>
      </c>
      <c r="G390" s="15" t="s">
        <v>133</v>
      </c>
      <c r="H390" s="15" t="s">
        <v>136</v>
      </c>
      <c r="I390" s="15" t="s">
        <v>139</v>
      </c>
      <c r="J390" s="15" t="s">
        <v>141</v>
      </c>
      <c r="K390" s="15" t="s">
        <v>275</v>
      </c>
      <c r="L390" s="15" t="s">
        <v>278</v>
      </c>
      <c r="M390" s="15">
        <v>1.0999999999999999E-2</v>
      </c>
      <c r="N390" s="15">
        <v>8.0000000000000002E-3</v>
      </c>
      <c r="O390" s="15">
        <v>0</v>
      </c>
      <c r="P390" s="15">
        <v>0.01</v>
      </c>
      <c r="Q390" s="15">
        <v>5.0000000000000001E-3</v>
      </c>
      <c r="R390" s="15">
        <v>1.4999999999999999E-2</v>
      </c>
      <c r="S390" s="15">
        <v>14.004</v>
      </c>
      <c r="U390" s="15">
        <v>1337473.2490000001</v>
      </c>
      <c r="V390" s="15">
        <v>1640</v>
      </c>
    </row>
    <row r="391" spans="2:22" x14ac:dyDescent="0.25">
      <c r="B391" s="15" t="s">
        <v>136</v>
      </c>
      <c r="C391" s="15" t="s">
        <v>344</v>
      </c>
      <c r="D391" s="15" t="s">
        <v>237</v>
      </c>
      <c r="E391" s="15">
        <v>2022</v>
      </c>
      <c r="F391" s="15" t="s">
        <v>162</v>
      </c>
      <c r="G391" s="15" t="s">
        <v>133</v>
      </c>
      <c r="H391" s="15" t="s">
        <v>136</v>
      </c>
      <c r="I391" s="15" t="s">
        <v>139</v>
      </c>
      <c r="J391" s="15" t="s">
        <v>141</v>
      </c>
      <c r="K391" s="15" t="s">
        <v>275</v>
      </c>
      <c r="L391" s="15" t="s">
        <v>279</v>
      </c>
      <c r="M391" s="15">
        <v>1.0999999999999999E-2</v>
      </c>
      <c r="N391" s="15">
        <v>7.0000000000000001E-3</v>
      </c>
      <c r="O391" s="15">
        <v>0</v>
      </c>
      <c r="P391" s="15">
        <v>0.01</v>
      </c>
      <c r="Q391" s="15">
        <v>6.0000000000000001E-3</v>
      </c>
      <c r="R391" s="15">
        <v>1.4999999999999999E-2</v>
      </c>
      <c r="S391" s="15">
        <v>14.105</v>
      </c>
      <c r="U391" s="15">
        <v>1340457.7930000001</v>
      </c>
      <c r="V391" s="15">
        <v>490</v>
      </c>
    </row>
    <row r="392" spans="2:22" x14ac:dyDescent="0.25">
      <c r="B392" s="15" t="s">
        <v>136</v>
      </c>
      <c r="C392" s="15" t="s">
        <v>344</v>
      </c>
      <c r="D392" s="15" t="s">
        <v>237</v>
      </c>
      <c r="E392" s="15">
        <v>2022</v>
      </c>
      <c r="F392" s="15" t="s">
        <v>162</v>
      </c>
      <c r="G392" s="15" t="s">
        <v>133</v>
      </c>
      <c r="H392" s="15" t="s">
        <v>136</v>
      </c>
      <c r="I392" s="15" t="s">
        <v>139</v>
      </c>
      <c r="J392" s="15" t="s">
        <v>141</v>
      </c>
      <c r="K392" s="15" t="s">
        <v>275</v>
      </c>
      <c r="L392" s="15" t="s">
        <v>280</v>
      </c>
      <c r="M392" s="15">
        <v>1.2E-2</v>
      </c>
      <c r="N392" s="15">
        <v>1.2E-2</v>
      </c>
      <c r="O392" s="15">
        <v>1E-3</v>
      </c>
      <c r="P392" s="15">
        <v>8.0000000000000002E-3</v>
      </c>
      <c r="Q392" s="15">
        <v>6.0000000000000001E-3</v>
      </c>
      <c r="R392" s="15">
        <v>1.4999999999999999E-2</v>
      </c>
      <c r="S392" s="15">
        <v>14.037000000000001</v>
      </c>
      <c r="U392" s="15">
        <v>1341587.0279999999</v>
      </c>
      <c r="V392" s="15">
        <v>90</v>
      </c>
    </row>
    <row r="393" spans="2:22" x14ac:dyDescent="0.25">
      <c r="B393" s="15" t="s">
        <v>136</v>
      </c>
      <c r="C393" s="15" t="s">
        <v>344</v>
      </c>
      <c r="D393" s="15" t="s">
        <v>238</v>
      </c>
      <c r="E393" s="15">
        <v>2022</v>
      </c>
      <c r="F393" s="15" t="s">
        <v>162</v>
      </c>
      <c r="G393" s="15" t="s">
        <v>133</v>
      </c>
      <c r="H393" s="15" t="s">
        <v>136</v>
      </c>
      <c r="I393" s="15" t="s">
        <v>139</v>
      </c>
      <c r="J393" s="15" t="s">
        <v>141</v>
      </c>
      <c r="K393" s="15" t="s">
        <v>275</v>
      </c>
      <c r="L393" s="15" t="s">
        <v>276</v>
      </c>
      <c r="M393" s="15">
        <v>7.0000000000000001E-3</v>
      </c>
      <c r="N393" s="15">
        <v>6.0000000000000001E-3</v>
      </c>
      <c r="O393" s="15">
        <v>0</v>
      </c>
      <c r="P393" s="15">
        <v>5.0000000000000001E-3</v>
      </c>
      <c r="Q393" s="15">
        <v>3.0000000000000001E-3</v>
      </c>
      <c r="R393" s="15">
        <v>0.01</v>
      </c>
      <c r="S393" s="15">
        <v>14.058999999999999</v>
      </c>
      <c r="U393" s="15">
        <v>1203654.916</v>
      </c>
      <c r="V393" s="15">
        <v>130</v>
      </c>
    </row>
    <row r="394" spans="2:22" x14ac:dyDescent="0.25">
      <c r="B394" s="15" t="s">
        <v>136</v>
      </c>
      <c r="C394" s="15" t="s">
        <v>344</v>
      </c>
      <c r="D394" s="15" t="s">
        <v>238</v>
      </c>
      <c r="E394" s="15">
        <v>2022</v>
      </c>
      <c r="F394" s="15" t="s">
        <v>162</v>
      </c>
      <c r="G394" s="15" t="s">
        <v>133</v>
      </c>
      <c r="H394" s="15" t="s">
        <v>136</v>
      </c>
      <c r="I394" s="15" t="s">
        <v>139</v>
      </c>
      <c r="J394" s="15" t="s">
        <v>141</v>
      </c>
      <c r="K394" s="15" t="s">
        <v>275</v>
      </c>
      <c r="L394" s="15" t="s">
        <v>277</v>
      </c>
      <c r="M394" s="15">
        <v>0.01</v>
      </c>
      <c r="N394" s="15">
        <v>7.0000000000000001E-3</v>
      </c>
      <c r="O394" s="15">
        <v>0</v>
      </c>
      <c r="P394" s="15">
        <v>8.0000000000000002E-3</v>
      </c>
      <c r="Q394" s="15">
        <v>5.0000000000000001E-3</v>
      </c>
      <c r="R394" s="15">
        <v>1.2999999999999999E-2</v>
      </c>
      <c r="S394" s="15">
        <v>13.996</v>
      </c>
      <c r="U394" s="15">
        <v>1189013.584</v>
      </c>
      <c r="V394" s="15">
        <v>1230</v>
      </c>
    </row>
    <row r="395" spans="2:22" x14ac:dyDescent="0.25">
      <c r="B395" s="15" t="s">
        <v>136</v>
      </c>
      <c r="C395" s="15" t="s">
        <v>344</v>
      </c>
      <c r="D395" s="15" t="s">
        <v>238</v>
      </c>
      <c r="E395" s="15">
        <v>2022</v>
      </c>
      <c r="F395" s="15" t="s">
        <v>162</v>
      </c>
      <c r="G395" s="15" t="s">
        <v>133</v>
      </c>
      <c r="H395" s="15" t="s">
        <v>136</v>
      </c>
      <c r="I395" s="15" t="s">
        <v>139</v>
      </c>
      <c r="J395" s="15" t="s">
        <v>141</v>
      </c>
      <c r="K395" s="15" t="s">
        <v>275</v>
      </c>
      <c r="L395" s="15" t="s">
        <v>278</v>
      </c>
      <c r="M395" s="15">
        <v>1.2E-2</v>
      </c>
      <c r="N395" s="15">
        <v>8.9999999999999993E-3</v>
      </c>
      <c r="O395" s="15">
        <v>0</v>
      </c>
      <c r="P395" s="15">
        <v>0.01</v>
      </c>
      <c r="Q395" s="15">
        <v>6.0000000000000001E-3</v>
      </c>
      <c r="R395" s="15">
        <v>1.4999999999999999E-2</v>
      </c>
      <c r="S395" s="15">
        <v>14.077999999999999</v>
      </c>
      <c r="U395" s="15">
        <v>1196401.757</v>
      </c>
      <c r="V395" s="15">
        <v>1640</v>
      </c>
    </row>
    <row r="396" spans="2:22" x14ac:dyDescent="0.25">
      <c r="B396" s="15" t="s">
        <v>136</v>
      </c>
      <c r="C396" s="15" t="s">
        <v>344</v>
      </c>
      <c r="D396" s="15" t="s">
        <v>238</v>
      </c>
      <c r="E396" s="15">
        <v>2022</v>
      </c>
      <c r="F396" s="15" t="s">
        <v>162</v>
      </c>
      <c r="G396" s="15" t="s">
        <v>133</v>
      </c>
      <c r="H396" s="15" t="s">
        <v>136</v>
      </c>
      <c r="I396" s="15" t="s">
        <v>139</v>
      </c>
      <c r="J396" s="15" t="s">
        <v>141</v>
      </c>
      <c r="K396" s="15" t="s">
        <v>275</v>
      </c>
      <c r="L396" s="15" t="s">
        <v>279</v>
      </c>
      <c r="M396" s="15">
        <v>1.2E-2</v>
      </c>
      <c r="N396" s="15">
        <v>8.0000000000000002E-3</v>
      </c>
      <c r="O396" s="15">
        <v>0</v>
      </c>
      <c r="P396" s="15">
        <v>1.0999999999999999E-2</v>
      </c>
      <c r="Q396" s="15">
        <v>7.0000000000000001E-3</v>
      </c>
      <c r="R396" s="15">
        <v>1.6E-2</v>
      </c>
      <c r="S396" s="15">
        <v>14.179</v>
      </c>
      <c r="U396" s="15">
        <v>1198556.6100000001</v>
      </c>
      <c r="V396" s="15">
        <v>490</v>
      </c>
    </row>
    <row r="397" spans="2:22" x14ac:dyDescent="0.25">
      <c r="B397" s="15" t="s">
        <v>136</v>
      </c>
      <c r="C397" s="15" t="s">
        <v>344</v>
      </c>
      <c r="D397" s="15" t="s">
        <v>238</v>
      </c>
      <c r="E397" s="15">
        <v>2022</v>
      </c>
      <c r="F397" s="15" t="s">
        <v>162</v>
      </c>
      <c r="G397" s="15" t="s">
        <v>133</v>
      </c>
      <c r="H397" s="15" t="s">
        <v>136</v>
      </c>
      <c r="I397" s="15" t="s">
        <v>139</v>
      </c>
      <c r="J397" s="15" t="s">
        <v>141</v>
      </c>
      <c r="K397" s="15" t="s">
        <v>275</v>
      </c>
      <c r="L397" s="15" t="s">
        <v>280</v>
      </c>
      <c r="M397" s="15">
        <v>1.2E-2</v>
      </c>
      <c r="N397" s="15">
        <v>0.01</v>
      </c>
      <c r="O397" s="15">
        <v>1E-3</v>
      </c>
      <c r="P397" s="15">
        <v>8.9999999999999993E-3</v>
      </c>
      <c r="Q397" s="15">
        <v>6.0000000000000001E-3</v>
      </c>
      <c r="R397" s="15">
        <v>1.6E-2</v>
      </c>
      <c r="S397" s="15">
        <v>14.111000000000001</v>
      </c>
      <c r="U397" s="15">
        <v>1201114.2790000001</v>
      </c>
      <c r="V397" s="15">
        <v>90</v>
      </c>
    </row>
    <row r="398" spans="2:22" x14ac:dyDescent="0.25">
      <c r="B398" s="15" t="s">
        <v>136</v>
      </c>
      <c r="C398" s="15" t="s">
        <v>344</v>
      </c>
      <c r="D398" s="15" t="s">
        <v>239</v>
      </c>
      <c r="E398" s="15">
        <v>2022</v>
      </c>
      <c r="F398" s="15" t="s">
        <v>162</v>
      </c>
      <c r="G398" s="15" t="s">
        <v>133</v>
      </c>
      <c r="H398" s="15" t="s">
        <v>136</v>
      </c>
      <c r="I398" s="15" t="s">
        <v>139</v>
      </c>
      <c r="J398" s="15" t="s">
        <v>141</v>
      </c>
      <c r="K398" s="15" t="s">
        <v>275</v>
      </c>
      <c r="L398" s="15" t="s">
        <v>276</v>
      </c>
      <c r="M398" s="15">
        <v>8.0000000000000002E-3</v>
      </c>
      <c r="N398" s="15">
        <v>7.0000000000000001E-3</v>
      </c>
      <c r="O398" s="15">
        <v>1E-3</v>
      </c>
      <c r="P398" s="15">
        <v>7.0000000000000001E-3</v>
      </c>
      <c r="Q398" s="15">
        <v>3.0000000000000001E-3</v>
      </c>
      <c r="R398" s="15">
        <v>0.01</v>
      </c>
      <c r="S398" s="15">
        <v>14.058</v>
      </c>
      <c r="U398" s="15">
        <v>1203642.2849999999</v>
      </c>
      <c r="V398" s="15">
        <v>130</v>
      </c>
    </row>
    <row r="399" spans="2:22" x14ac:dyDescent="0.25">
      <c r="B399" s="15" t="s">
        <v>136</v>
      </c>
      <c r="C399" s="15" t="s">
        <v>344</v>
      </c>
      <c r="D399" s="15" t="s">
        <v>239</v>
      </c>
      <c r="E399" s="15">
        <v>2022</v>
      </c>
      <c r="F399" s="15" t="s">
        <v>162</v>
      </c>
      <c r="G399" s="15" t="s">
        <v>133</v>
      </c>
      <c r="H399" s="15" t="s">
        <v>136</v>
      </c>
      <c r="I399" s="15" t="s">
        <v>139</v>
      </c>
      <c r="J399" s="15" t="s">
        <v>141</v>
      </c>
      <c r="K399" s="15" t="s">
        <v>275</v>
      </c>
      <c r="L399" s="15" t="s">
        <v>277</v>
      </c>
      <c r="M399" s="15">
        <v>1.0999999999999999E-2</v>
      </c>
      <c r="N399" s="15">
        <v>8.0000000000000002E-3</v>
      </c>
      <c r="O399" s="15">
        <v>0</v>
      </c>
      <c r="P399" s="15">
        <v>8.9999999999999993E-3</v>
      </c>
      <c r="Q399" s="15">
        <v>6.0000000000000001E-3</v>
      </c>
      <c r="R399" s="15">
        <v>1.4999999999999999E-2</v>
      </c>
      <c r="S399" s="15">
        <v>13.994999999999999</v>
      </c>
      <c r="U399" s="15">
        <v>1189204.561</v>
      </c>
      <c r="V399" s="15">
        <v>1230</v>
      </c>
    </row>
    <row r="400" spans="2:22" x14ac:dyDescent="0.25">
      <c r="B400" s="15" t="s">
        <v>136</v>
      </c>
      <c r="C400" s="15" t="s">
        <v>344</v>
      </c>
      <c r="D400" s="15" t="s">
        <v>239</v>
      </c>
      <c r="E400" s="15">
        <v>2022</v>
      </c>
      <c r="F400" s="15" t="s">
        <v>162</v>
      </c>
      <c r="G400" s="15" t="s">
        <v>133</v>
      </c>
      <c r="H400" s="15" t="s">
        <v>136</v>
      </c>
      <c r="I400" s="15" t="s">
        <v>139</v>
      </c>
      <c r="J400" s="15" t="s">
        <v>141</v>
      </c>
      <c r="K400" s="15" t="s">
        <v>275</v>
      </c>
      <c r="L400" s="15" t="s">
        <v>278</v>
      </c>
      <c r="M400" s="15">
        <v>1.2999999999999999E-2</v>
      </c>
      <c r="N400" s="15">
        <v>0.01</v>
      </c>
      <c r="O400" s="15">
        <v>0</v>
      </c>
      <c r="P400" s="15">
        <v>1.0999999999999999E-2</v>
      </c>
      <c r="Q400" s="15">
        <v>7.0000000000000001E-3</v>
      </c>
      <c r="R400" s="15">
        <v>1.7000000000000001E-2</v>
      </c>
      <c r="S400" s="15">
        <v>14.077999999999999</v>
      </c>
      <c r="U400" s="15">
        <v>1196384.8370000001</v>
      </c>
      <c r="V400" s="15">
        <v>1640</v>
      </c>
    </row>
    <row r="401" spans="2:22" x14ac:dyDescent="0.25">
      <c r="B401" s="15" t="s">
        <v>136</v>
      </c>
      <c r="C401" s="15" t="s">
        <v>344</v>
      </c>
      <c r="D401" s="15" t="s">
        <v>239</v>
      </c>
      <c r="E401" s="15">
        <v>2022</v>
      </c>
      <c r="F401" s="15" t="s">
        <v>162</v>
      </c>
      <c r="G401" s="15" t="s">
        <v>133</v>
      </c>
      <c r="H401" s="15" t="s">
        <v>136</v>
      </c>
      <c r="I401" s="15" t="s">
        <v>139</v>
      </c>
      <c r="J401" s="15" t="s">
        <v>141</v>
      </c>
      <c r="K401" s="15" t="s">
        <v>275</v>
      </c>
      <c r="L401" s="15" t="s">
        <v>279</v>
      </c>
      <c r="M401" s="15">
        <v>1.4E-2</v>
      </c>
      <c r="N401" s="15">
        <v>8.9999999999999993E-3</v>
      </c>
      <c r="O401" s="15">
        <v>0</v>
      </c>
      <c r="P401" s="15">
        <v>1.2E-2</v>
      </c>
      <c r="Q401" s="15">
        <v>8.0000000000000002E-3</v>
      </c>
      <c r="R401" s="15">
        <v>1.9E-2</v>
      </c>
      <c r="S401" s="15">
        <v>14.18</v>
      </c>
      <c r="U401" s="15">
        <v>1198609.1440000001</v>
      </c>
      <c r="V401" s="15">
        <v>490</v>
      </c>
    </row>
    <row r="402" spans="2:22" x14ac:dyDescent="0.25">
      <c r="B402" s="15" t="s">
        <v>136</v>
      </c>
      <c r="C402" s="15" t="s">
        <v>344</v>
      </c>
      <c r="D402" s="15" t="s">
        <v>239</v>
      </c>
      <c r="E402" s="15">
        <v>2022</v>
      </c>
      <c r="F402" s="15" t="s">
        <v>162</v>
      </c>
      <c r="G402" s="15" t="s">
        <v>133</v>
      </c>
      <c r="H402" s="15" t="s">
        <v>136</v>
      </c>
      <c r="I402" s="15" t="s">
        <v>139</v>
      </c>
      <c r="J402" s="15" t="s">
        <v>141</v>
      </c>
      <c r="K402" s="15" t="s">
        <v>275</v>
      </c>
      <c r="L402" s="15" t="s">
        <v>280</v>
      </c>
      <c r="M402" s="15">
        <v>1.4E-2</v>
      </c>
      <c r="N402" s="15">
        <v>1.2E-2</v>
      </c>
      <c r="O402" s="15">
        <v>1E-3</v>
      </c>
      <c r="P402" s="15">
        <v>1.0999999999999999E-2</v>
      </c>
      <c r="Q402" s="15">
        <v>7.0000000000000001E-3</v>
      </c>
      <c r="R402" s="15">
        <v>1.7000000000000001E-2</v>
      </c>
      <c r="S402" s="15">
        <v>14.112</v>
      </c>
      <c r="U402" s="15">
        <v>1201184.551</v>
      </c>
      <c r="V402" s="15">
        <v>90</v>
      </c>
    </row>
    <row r="403" spans="2:22" x14ac:dyDescent="0.25">
      <c r="B403" s="15" t="s">
        <v>136</v>
      </c>
      <c r="C403" s="15" t="s">
        <v>344</v>
      </c>
      <c r="D403" s="15" t="s">
        <v>240</v>
      </c>
      <c r="E403" s="15">
        <v>2022</v>
      </c>
      <c r="F403" s="15" t="s">
        <v>162</v>
      </c>
      <c r="G403" s="15" t="s">
        <v>133</v>
      </c>
      <c r="H403" s="15" t="s">
        <v>136</v>
      </c>
      <c r="I403" s="15" t="s">
        <v>139</v>
      </c>
      <c r="J403" s="15" t="s">
        <v>141</v>
      </c>
      <c r="K403" s="15" t="s">
        <v>275</v>
      </c>
      <c r="L403" s="15" t="s">
        <v>276</v>
      </c>
      <c r="M403" s="15">
        <v>0.01</v>
      </c>
      <c r="N403" s="15">
        <v>8.9999999999999993E-3</v>
      </c>
      <c r="O403" s="15">
        <v>1E-3</v>
      </c>
      <c r="P403" s="15">
        <v>8.9999999999999993E-3</v>
      </c>
      <c r="Q403" s="15">
        <v>4.0000000000000001E-3</v>
      </c>
      <c r="R403" s="15">
        <v>1.2999999999999999E-2</v>
      </c>
      <c r="S403" s="15">
        <v>13.893000000000001</v>
      </c>
      <c r="U403" s="15">
        <v>985182.50600000005</v>
      </c>
      <c r="V403" s="15">
        <v>130</v>
      </c>
    </row>
    <row r="404" spans="2:22" x14ac:dyDescent="0.25">
      <c r="B404" s="15" t="s">
        <v>136</v>
      </c>
      <c r="C404" s="15" t="s">
        <v>344</v>
      </c>
      <c r="D404" s="15" t="s">
        <v>240</v>
      </c>
      <c r="E404" s="15">
        <v>2022</v>
      </c>
      <c r="F404" s="15" t="s">
        <v>162</v>
      </c>
      <c r="G404" s="15" t="s">
        <v>133</v>
      </c>
      <c r="H404" s="15" t="s">
        <v>136</v>
      </c>
      <c r="I404" s="15" t="s">
        <v>139</v>
      </c>
      <c r="J404" s="15" t="s">
        <v>141</v>
      </c>
      <c r="K404" s="15" t="s">
        <v>275</v>
      </c>
      <c r="L404" s="15" t="s">
        <v>277</v>
      </c>
      <c r="M404" s="15">
        <v>1.2999999999999999E-2</v>
      </c>
      <c r="N404" s="15">
        <v>0.01</v>
      </c>
      <c r="O404" s="15">
        <v>0</v>
      </c>
      <c r="P404" s="15">
        <v>1.0999999999999999E-2</v>
      </c>
      <c r="Q404" s="15">
        <v>7.0000000000000001E-3</v>
      </c>
      <c r="R404" s="15">
        <v>1.7999999999999999E-2</v>
      </c>
      <c r="S404" s="15">
        <v>13.831</v>
      </c>
      <c r="U404" s="15">
        <v>973722.21299999999</v>
      </c>
      <c r="V404" s="15">
        <v>1230</v>
      </c>
    </row>
    <row r="405" spans="2:22" x14ac:dyDescent="0.25">
      <c r="B405" s="15" t="s">
        <v>136</v>
      </c>
      <c r="C405" s="15" t="s">
        <v>344</v>
      </c>
      <c r="D405" s="15" t="s">
        <v>240</v>
      </c>
      <c r="E405" s="15">
        <v>2022</v>
      </c>
      <c r="F405" s="15" t="s">
        <v>162</v>
      </c>
      <c r="G405" s="15" t="s">
        <v>133</v>
      </c>
      <c r="H405" s="15" t="s">
        <v>136</v>
      </c>
      <c r="I405" s="15" t="s">
        <v>139</v>
      </c>
      <c r="J405" s="15" t="s">
        <v>141</v>
      </c>
      <c r="K405" s="15" t="s">
        <v>275</v>
      </c>
      <c r="L405" s="15" t="s">
        <v>278</v>
      </c>
      <c r="M405" s="15">
        <v>1.6E-2</v>
      </c>
      <c r="N405" s="15">
        <v>1.0999999999999999E-2</v>
      </c>
      <c r="O405" s="15">
        <v>0</v>
      </c>
      <c r="P405" s="15">
        <v>1.4E-2</v>
      </c>
      <c r="Q405" s="15">
        <v>8.0000000000000002E-3</v>
      </c>
      <c r="R405" s="15">
        <v>0.02</v>
      </c>
      <c r="S405" s="15">
        <v>13.917</v>
      </c>
      <c r="U405" s="15">
        <v>978845.85699999996</v>
      </c>
      <c r="V405" s="15">
        <v>1640</v>
      </c>
    </row>
    <row r="406" spans="2:22" x14ac:dyDescent="0.25">
      <c r="B406" s="15" t="s">
        <v>136</v>
      </c>
      <c r="C406" s="15" t="s">
        <v>344</v>
      </c>
      <c r="D406" s="15" t="s">
        <v>240</v>
      </c>
      <c r="E406" s="15">
        <v>2022</v>
      </c>
      <c r="F406" s="15" t="s">
        <v>162</v>
      </c>
      <c r="G406" s="15" t="s">
        <v>133</v>
      </c>
      <c r="H406" s="15" t="s">
        <v>136</v>
      </c>
      <c r="I406" s="15" t="s">
        <v>139</v>
      </c>
      <c r="J406" s="15" t="s">
        <v>141</v>
      </c>
      <c r="K406" s="15" t="s">
        <v>275</v>
      </c>
      <c r="L406" s="15" t="s">
        <v>279</v>
      </c>
      <c r="M406" s="15">
        <v>1.7000000000000001E-2</v>
      </c>
      <c r="N406" s="15">
        <v>1.2E-2</v>
      </c>
      <c r="O406" s="15">
        <v>1E-3</v>
      </c>
      <c r="P406" s="15">
        <v>1.4999999999999999E-2</v>
      </c>
      <c r="Q406" s="15">
        <v>8.9999999999999993E-3</v>
      </c>
      <c r="R406" s="15">
        <v>2.1999999999999999E-2</v>
      </c>
      <c r="S406" s="15">
        <v>14.015000000000001</v>
      </c>
      <c r="U406" s="15">
        <v>979882.73899999994</v>
      </c>
      <c r="V406" s="15">
        <v>490</v>
      </c>
    </row>
    <row r="407" spans="2:22" x14ac:dyDescent="0.25">
      <c r="B407" s="15" t="s">
        <v>136</v>
      </c>
      <c r="C407" s="15" t="s">
        <v>344</v>
      </c>
      <c r="D407" s="15" t="s">
        <v>240</v>
      </c>
      <c r="E407" s="15">
        <v>2022</v>
      </c>
      <c r="F407" s="15" t="s">
        <v>162</v>
      </c>
      <c r="G407" s="15" t="s">
        <v>133</v>
      </c>
      <c r="H407" s="15" t="s">
        <v>136</v>
      </c>
      <c r="I407" s="15" t="s">
        <v>139</v>
      </c>
      <c r="J407" s="15" t="s">
        <v>141</v>
      </c>
      <c r="K407" s="15" t="s">
        <v>275</v>
      </c>
      <c r="L407" s="15" t="s">
        <v>280</v>
      </c>
      <c r="M407" s="15">
        <v>1.6E-2</v>
      </c>
      <c r="N407" s="15">
        <v>1.0999999999999999E-2</v>
      </c>
      <c r="O407" s="15">
        <v>1E-3</v>
      </c>
      <c r="P407" s="15">
        <v>1.2999999999999999E-2</v>
      </c>
      <c r="Q407" s="15">
        <v>8.9999999999999993E-3</v>
      </c>
      <c r="R407" s="15">
        <v>2.1000000000000001E-2</v>
      </c>
      <c r="S407" s="15">
        <v>13.951000000000001</v>
      </c>
      <c r="U407" s="15">
        <v>982979.83799999999</v>
      </c>
      <c r="V407" s="15">
        <v>90</v>
      </c>
    </row>
    <row r="408" spans="2:22" x14ac:dyDescent="0.25">
      <c r="B408" s="15" t="s">
        <v>136</v>
      </c>
      <c r="C408" s="15" t="s">
        <v>344</v>
      </c>
      <c r="D408" s="15" t="s">
        <v>241</v>
      </c>
      <c r="E408" s="15">
        <v>2022</v>
      </c>
      <c r="F408" s="15" t="s">
        <v>162</v>
      </c>
      <c r="G408" s="15" t="s">
        <v>133</v>
      </c>
      <c r="H408" s="15" t="s">
        <v>136</v>
      </c>
      <c r="I408" s="15" t="s">
        <v>139</v>
      </c>
      <c r="J408" s="15" t="s">
        <v>141</v>
      </c>
      <c r="K408" s="15" t="s">
        <v>275</v>
      </c>
      <c r="L408" s="15" t="s">
        <v>276</v>
      </c>
      <c r="M408" s="15">
        <v>1.2E-2</v>
      </c>
      <c r="N408" s="15">
        <v>0.01</v>
      </c>
      <c r="O408" s="15">
        <v>1E-3</v>
      </c>
      <c r="P408" s="15">
        <v>0.01</v>
      </c>
      <c r="Q408" s="15">
        <v>4.0000000000000001E-3</v>
      </c>
      <c r="R408" s="15">
        <v>1.6E-2</v>
      </c>
      <c r="S408" s="15">
        <v>13.893000000000001</v>
      </c>
      <c r="U408" s="15">
        <v>985205.429</v>
      </c>
      <c r="V408" s="15">
        <v>130</v>
      </c>
    </row>
    <row r="409" spans="2:22" x14ac:dyDescent="0.25">
      <c r="B409" s="15" t="s">
        <v>136</v>
      </c>
      <c r="C409" s="15" t="s">
        <v>344</v>
      </c>
      <c r="D409" s="15" t="s">
        <v>241</v>
      </c>
      <c r="E409" s="15">
        <v>2022</v>
      </c>
      <c r="F409" s="15" t="s">
        <v>162</v>
      </c>
      <c r="G409" s="15" t="s">
        <v>133</v>
      </c>
      <c r="H409" s="15" t="s">
        <v>136</v>
      </c>
      <c r="I409" s="15" t="s">
        <v>139</v>
      </c>
      <c r="J409" s="15" t="s">
        <v>141</v>
      </c>
      <c r="K409" s="15" t="s">
        <v>275</v>
      </c>
      <c r="L409" s="15" t="s">
        <v>277</v>
      </c>
      <c r="M409" s="15">
        <v>1.7000000000000001E-2</v>
      </c>
      <c r="N409" s="15">
        <v>1.4E-2</v>
      </c>
      <c r="O409" s="15">
        <v>0</v>
      </c>
      <c r="P409" s="15">
        <v>1.4E-2</v>
      </c>
      <c r="Q409" s="15">
        <v>8.0000000000000002E-3</v>
      </c>
      <c r="R409" s="15">
        <v>2.1999999999999999E-2</v>
      </c>
      <c r="S409" s="15">
        <v>13.832000000000001</v>
      </c>
      <c r="U409" s="15">
        <v>973673.97199999995</v>
      </c>
      <c r="V409" s="15">
        <v>1230</v>
      </c>
    </row>
    <row r="410" spans="2:22" x14ac:dyDescent="0.25">
      <c r="B410" s="15" t="s">
        <v>136</v>
      </c>
      <c r="C410" s="15" t="s">
        <v>344</v>
      </c>
      <c r="D410" s="15" t="s">
        <v>241</v>
      </c>
      <c r="E410" s="15">
        <v>2022</v>
      </c>
      <c r="F410" s="15" t="s">
        <v>162</v>
      </c>
      <c r="G410" s="15" t="s">
        <v>133</v>
      </c>
      <c r="H410" s="15" t="s">
        <v>136</v>
      </c>
      <c r="I410" s="15" t="s">
        <v>139</v>
      </c>
      <c r="J410" s="15" t="s">
        <v>141</v>
      </c>
      <c r="K410" s="15" t="s">
        <v>275</v>
      </c>
      <c r="L410" s="15" t="s">
        <v>278</v>
      </c>
      <c r="M410" s="15">
        <v>0.02</v>
      </c>
      <c r="N410" s="15">
        <v>1.4E-2</v>
      </c>
      <c r="O410" s="15">
        <v>0</v>
      </c>
      <c r="P410" s="15">
        <v>1.7000000000000001E-2</v>
      </c>
      <c r="Q410" s="15">
        <v>1.0999999999999999E-2</v>
      </c>
      <c r="R410" s="15">
        <v>2.5000000000000001E-2</v>
      </c>
      <c r="S410" s="15">
        <v>13.917</v>
      </c>
      <c r="U410" s="15">
        <v>978821.39599999995</v>
      </c>
      <c r="V410" s="15">
        <v>1640</v>
      </c>
    </row>
    <row r="411" spans="2:22" x14ac:dyDescent="0.25">
      <c r="B411" s="15" t="s">
        <v>136</v>
      </c>
      <c r="C411" s="15" t="s">
        <v>344</v>
      </c>
      <c r="D411" s="15" t="s">
        <v>241</v>
      </c>
      <c r="E411" s="15">
        <v>2022</v>
      </c>
      <c r="F411" s="15" t="s">
        <v>162</v>
      </c>
      <c r="G411" s="15" t="s">
        <v>133</v>
      </c>
      <c r="H411" s="15" t="s">
        <v>136</v>
      </c>
      <c r="I411" s="15" t="s">
        <v>139</v>
      </c>
      <c r="J411" s="15" t="s">
        <v>141</v>
      </c>
      <c r="K411" s="15" t="s">
        <v>275</v>
      </c>
      <c r="L411" s="15" t="s">
        <v>279</v>
      </c>
      <c r="M411" s="15">
        <v>2.1000000000000001E-2</v>
      </c>
      <c r="N411" s="15">
        <v>1.4E-2</v>
      </c>
      <c r="O411" s="15">
        <v>1E-3</v>
      </c>
      <c r="P411" s="15">
        <v>1.9E-2</v>
      </c>
      <c r="Q411" s="15">
        <v>1.2E-2</v>
      </c>
      <c r="R411" s="15">
        <v>2.5999999999999999E-2</v>
      </c>
      <c r="S411" s="15">
        <v>14.013999999999999</v>
      </c>
      <c r="U411" s="15">
        <v>979358.63500000001</v>
      </c>
      <c r="V411" s="15">
        <v>490</v>
      </c>
    </row>
    <row r="412" spans="2:22" x14ac:dyDescent="0.25">
      <c r="B412" s="15" t="s">
        <v>136</v>
      </c>
      <c r="C412" s="15" t="s">
        <v>344</v>
      </c>
      <c r="D412" s="15" t="s">
        <v>241</v>
      </c>
      <c r="E412" s="15">
        <v>2022</v>
      </c>
      <c r="F412" s="15" t="s">
        <v>162</v>
      </c>
      <c r="G412" s="15" t="s">
        <v>133</v>
      </c>
      <c r="H412" s="15" t="s">
        <v>136</v>
      </c>
      <c r="I412" s="15" t="s">
        <v>139</v>
      </c>
      <c r="J412" s="15" t="s">
        <v>141</v>
      </c>
      <c r="K412" s="15" t="s">
        <v>275</v>
      </c>
      <c r="L412" s="15" t="s">
        <v>280</v>
      </c>
      <c r="M412" s="15">
        <v>1.9E-2</v>
      </c>
      <c r="N412" s="15">
        <v>1.2E-2</v>
      </c>
      <c r="O412" s="15">
        <v>1E-3</v>
      </c>
      <c r="P412" s="15">
        <v>1.4999999999999999E-2</v>
      </c>
      <c r="Q412" s="15">
        <v>1.2E-2</v>
      </c>
      <c r="R412" s="15">
        <v>2.7E-2</v>
      </c>
      <c r="S412" s="15">
        <v>13.951000000000001</v>
      </c>
      <c r="U412" s="15">
        <v>983024.40599999996</v>
      </c>
      <c r="V412" s="15">
        <v>90</v>
      </c>
    </row>
    <row r="413" spans="2:22" x14ac:dyDescent="0.25">
      <c r="B413" s="15" t="s">
        <v>136</v>
      </c>
      <c r="C413" s="15" t="s">
        <v>344</v>
      </c>
      <c r="D413" s="15" t="s">
        <v>242</v>
      </c>
      <c r="E413" s="15">
        <v>2022</v>
      </c>
      <c r="F413" s="15" t="s">
        <v>162</v>
      </c>
      <c r="G413" s="15" t="s">
        <v>133</v>
      </c>
      <c r="H413" s="15" t="s">
        <v>136</v>
      </c>
      <c r="I413" s="15" t="s">
        <v>139</v>
      </c>
      <c r="J413" s="15" t="s">
        <v>141</v>
      </c>
      <c r="K413" s="15" t="s">
        <v>275</v>
      </c>
      <c r="L413" s="15" t="s">
        <v>276</v>
      </c>
      <c r="M413" s="15">
        <v>1.4999999999999999E-2</v>
      </c>
      <c r="N413" s="15">
        <v>1.4E-2</v>
      </c>
      <c r="O413" s="15">
        <v>1E-3</v>
      </c>
      <c r="P413" s="15">
        <v>1.0999999999999999E-2</v>
      </c>
      <c r="Q413" s="15">
        <v>6.0000000000000001E-3</v>
      </c>
      <c r="R413" s="15">
        <v>2.1000000000000001E-2</v>
      </c>
      <c r="S413" s="15">
        <v>13.548</v>
      </c>
      <c r="U413" s="15">
        <v>740713.951</v>
      </c>
      <c r="V413" s="15">
        <v>130</v>
      </c>
    </row>
    <row r="414" spans="2:22" x14ac:dyDescent="0.25">
      <c r="B414" s="15" t="s">
        <v>136</v>
      </c>
      <c r="C414" s="15" t="s">
        <v>344</v>
      </c>
      <c r="D414" s="15" t="s">
        <v>242</v>
      </c>
      <c r="E414" s="15">
        <v>2022</v>
      </c>
      <c r="F414" s="15" t="s">
        <v>162</v>
      </c>
      <c r="G414" s="15" t="s">
        <v>133</v>
      </c>
      <c r="H414" s="15" t="s">
        <v>136</v>
      </c>
      <c r="I414" s="15" t="s">
        <v>139</v>
      </c>
      <c r="J414" s="15" t="s">
        <v>141</v>
      </c>
      <c r="K414" s="15" t="s">
        <v>275</v>
      </c>
      <c r="L414" s="15" t="s">
        <v>277</v>
      </c>
      <c r="M414" s="15">
        <v>0.02</v>
      </c>
      <c r="N414" s="15">
        <v>1.4999999999999999E-2</v>
      </c>
      <c r="O414" s="15">
        <v>0</v>
      </c>
      <c r="P414" s="15">
        <v>1.7000000000000001E-2</v>
      </c>
      <c r="Q414" s="15">
        <v>0.01</v>
      </c>
      <c r="R414" s="15">
        <v>2.5000000000000001E-2</v>
      </c>
      <c r="S414" s="15">
        <v>13.488</v>
      </c>
      <c r="U414" s="15">
        <v>732409.37399999995</v>
      </c>
      <c r="V414" s="15">
        <v>1230</v>
      </c>
    </row>
    <row r="415" spans="2:22" x14ac:dyDescent="0.25">
      <c r="B415" s="15" t="s">
        <v>136</v>
      </c>
      <c r="C415" s="15" t="s">
        <v>344</v>
      </c>
      <c r="D415" s="15" t="s">
        <v>242</v>
      </c>
      <c r="E415" s="15">
        <v>2022</v>
      </c>
      <c r="F415" s="15" t="s">
        <v>162</v>
      </c>
      <c r="G415" s="15" t="s">
        <v>133</v>
      </c>
      <c r="H415" s="15" t="s">
        <v>136</v>
      </c>
      <c r="I415" s="15" t="s">
        <v>139</v>
      </c>
      <c r="J415" s="15" t="s">
        <v>141</v>
      </c>
      <c r="K415" s="15" t="s">
        <v>275</v>
      </c>
      <c r="L415" s="15" t="s">
        <v>278</v>
      </c>
      <c r="M415" s="15">
        <v>2.1999999999999999E-2</v>
      </c>
      <c r="N415" s="15">
        <v>1.4E-2</v>
      </c>
      <c r="O415" s="15">
        <v>0</v>
      </c>
      <c r="P415" s="15">
        <v>1.9E-2</v>
      </c>
      <c r="Q415" s="15">
        <v>1.2999999999999999E-2</v>
      </c>
      <c r="R415" s="15">
        <v>2.8000000000000001E-2</v>
      </c>
      <c r="S415" s="15">
        <v>13.577999999999999</v>
      </c>
      <c r="U415" s="15">
        <v>735764.71900000004</v>
      </c>
      <c r="V415" s="15">
        <v>1640</v>
      </c>
    </row>
    <row r="416" spans="2:22" x14ac:dyDescent="0.25">
      <c r="B416" s="15" t="s">
        <v>136</v>
      </c>
      <c r="C416" s="15" t="s">
        <v>344</v>
      </c>
      <c r="D416" s="15" t="s">
        <v>242</v>
      </c>
      <c r="E416" s="15">
        <v>2022</v>
      </c>
      <c r="F416" s="15" t="s">
        <v>162</v>
      </c>
      <c r="G416" s="15" t="s">
        <v>133</v>
      </c>
      <c r="H416" s="15" t="s">
        <v>136</v>
      </c>
      <c r="I416" s="15" t="s">
        <v>139</v>
      </c>
      <c r="J416" s="15" t="s">
        <v>141</v>
      </c>
      <c r="K416" s="15" t="s">
        <v>275</v>
      </c>
      <c r="L416" s="15" t="s">
        <v>279</v>
      </c>
      <c r="M416" s="15">
        <v>2.3E-2</v>
      </c>
      <c r="N416" s="15">
        <v>1.4E-2</v>
      </c>
      <c r="O416" s="15">
        <v>1E-3</v>
      </c>
      <c r="P416" s="15">
        <v>2.1000000000000001E-2</v>
      </c>
      <c r="Q416" s="15">
        <v>1.4E-2</v>
      </c>
      <c r="R416" s="15">
        <v>0.03</v>
      </c>
      <c r="S416" s="15">
        <v>13.661</v>
      </c>
      <c r="U416" s="15">
        <v>735823.978</v>
      </c>
      <c r="V416" s="15">
        <v>500</v>
      </c>
    </row>
    <row r="417" spans="2:22" x14ac:dyDescent="0.25">
      <c r="B417" s="15" t="s">
        <v>136</v>
      </c>
      <c r="C417" s="15" t="s">
        <v>344</v>
      </c>
      <c r="D417" s="15" t="s">
        <v>242</v>
      </c>
      <c r="E417" s="15">
        <v>2022</v>
      </c>
      <c r="F417" s="15" t="s">
        <v>162</v>
      </c>
      <c r="G417" s="15" t="s">
        <v>133</v>
      </c>
      <c r="H417" s="15" t="s">
        <v>136</v>
      </c>
      <c r="I417" s="15" t="s">
        <v>139</v>
      </c>
      <c r="J417" s="15" t="s">
        <v>141</v>
      </c>
      <c r="K417" s="15" t="s">
        <v>275</v>
      </c>
      <c r="L417" s="15" t="s">
        <v>280</v>
      </c>
      <c r="M417" s="15">
        <v>2.3E-2</v>
      </c>
      <c r="N417" s="15">
        <v>1.4999999999999999E-2</v>
      </c>
      <c r="O417" s="15">
        <v>2E-3</v>
      </c>
      <c r="P417" s="15">
        <v>0.02</v>
      </c>
      <c r="Q417" s="15">
        <v>1.4E-2</v>
      </c>
      <c r="R417" s="15">
        <v>3.1E-2</v>
      </c>
      <c r="S417" s="15">
        <v>13.61</v>
      </c>
      <c r="U417" s="15">
        <v>740293.59499999997</v>
      </c>
      <c r="V417" s="15">
        <v>90</v>
      </c>
    </row>
    <row r="418" spans="2:22" x14ac:dyDescent="0.25">
      <c r="B418" s="15" t="s">
        <v>136</v>
      </c>
      <c r="C418" s="15" t="s">
        <v>344</v>
      </c>
      <c r="D418" s="15" t="s">
        <v>243</v>
      </c>
      <c r="E418" s="15">
        <v>2022</v>
      </c>
      <c r="F418" s="15" t="s">
        <v>162</v>
      </c>
      <c r="G418" s="15" t="s">
        <v>133</v>
      </c>
      <c r="H418" s="15" t="s">
        <v>136</v>
      </c>
      <c r="I418" s="15" t="s">
        <v>139</v>
      </c>
      <c r="J418" s="15" t="s">
        <v>141</v>
      </c>
      <c r="K418" s="15" t="s">
        <v>275</v>
      </c>
      <c r="L418" s="15" t="s">
        <v>276</v>
      </c>
      <c r="M418" s="15">
        <v>1.6E-2</v>
      </c>
      <c r="N418" s="15">
        <v>1.2999999999999999E-2</v>
      </c>
      <c r="O418" s="15">
        <v>1E-3</v>
      </c>
      <c r="P418" s="15">
        <v>1.2E-2</v>
      </c>
      <c r="Q418" s="15">
        <v>7.0000000000000001E-3</v>
      </c>
      <c r="R418" s="15">
        <v>0.02</v>
      </c>
      <c r="S418" s="15">
        <v>13.548</v>
      </c>
      <c r="U418" s="15">
        <v>740657.16500000004</v>
      </c>
      <c r="V418" s="15">
        <v>130</v>
      </c>
    </row>
    <row r="419" spans="2:22" x14ac:dyDescent="0.25">
      <c r="B419" s="15" t="s">
        <v>136</v>
      </c>
      <c r="C419" s="15" t="s">
        <v>344</v>
      </c>
      <c r="D419" s="15" t="s">
        <v>243</v>
      </c>
      <c r="E419" s="15">
        <v>2022</v>
      </c>
      <c r="F419" s="15" t="s">
        <v>162</v>
      </c>
      <c r="G419" s="15" t="s">
        <v>133</v>
      </c>
      <c r="H419" s="15" t="s">
        <v>136</v>
      </c>
      <c r="I419" s="15" t="s">
        <v>139</v>
      </c>
      <c r="J419" s="15" t="s">
        <v>141</v>
      </c>
      <c r="K419" s="15" t="s">
        <v>275</v>
      </c>
      <c r="L419" s="15" t="s">
        <v>277</v>
      </c>
      <c r="M419" s="15">
        <v>2.1000000000000001E-2</v>
      </c>
      <c r="N419" s="15">
        <v>1.4999999999999999E-2</v>
      </c>
      <c r="O419" s="15">
        <v>0</v>
      </c>
      <c r="P419" s="15">
        <v>1.7999999999999999E-2</v>
      </c>
      <c r="Q419" s="15">
        <v>1.2E-2</v>
      </c>
      <c r="R419" s="15">
        <v>2.5999999999999999E-2</v>
      </c>
      <c r="S419" s="15">
        <v>13.488</v>
      </c>
      <c r="U419" s="15">
        <v>732374.03500000003</v>
      </c>
      <c r="V419" s="15">
        <v>1230</v>
      </c>
    </row>
    <row r="420" spans="2:22" x14ac:dyDescent="0.25">
      <c r="B420" s="15" t="s">
        <v>136</v>
      </c>
      <c r="C420" s="15" t="s">
        <v>344</v>
      </c>
      <c r="D420" s="15" t="s">
        <v>243</v>
      </c>
      <c r="E420" s="15">
        <v>2022</v>
      </c>
      <c r="F420" s="15" t="s">
        <v>162</v>
      </c>
      <c r="G420" s="15" t="s">
        <v>133</v>
      </c>
      <c r="H420" s="15" t="s">
        <v>136</v>
      </c>
      <c r="I420" s="15" t="s">
        <v>139</v>
      </c>
      <c r="J420" s="15" t="s">
        <v>141</v>
      </c>
      <c r="K420" s="15" t="s">
        <v>275</v>
      </c>
      <c r="L420" s="15" t="s">
        <v>278</v>
      </c>
      <c r="M420" s="15">
        <v>2.4E-2</v>
      </c>
      <c r="N420" s="15">
        <v>1.4E-2</v>
      </c>
      <c r="O420" s="15">
        <v>0</v>
      </c>
      <c r="P420" s="15">
        <v>2.1000000000000001E-2</v>
      </c>
      <c r="Q420" s="15">
        <v>1.4E-2</v>
      </c>
      <c r="R420" s="15">
        <v>0.03</v>
      </c>
      <c r="S420" s="15">
        <v>13.577999999999999</v>
      </c>
      <c r="U420" s="15">
        <v>735771.42099999997</v>
      </c>
      <c r="V420" s="15">
        <v>1640</v>
      </c>
    </row>
    <row r="421" spans="2:22" x14ac:dyDescent="0.25">
      <c r="B421" s="15" t="s">
        <v>136</v>
      </c>
      <c r="C421" s="15" t="s">
        <v>344</v>
      </c>
      <c r="D421" s="15" t="s">
        <v>243</v>
      </c>
      <c r="E421" s="15">
        <v>2022</v>
      </c>
      <c r="F421" s="15" t="s">
        <v>162</v>
      </c>
      <c r="G421" s="15" t="s">
        <v>133</v>
      </c>
      <c r="H421" s="15" t="s">
        <v>136</v>
      </c>
      <c r="I421" s="15" t="s">
        <v>139</v>
      </c>
      <c r="J421" s="15" t="s">
        <v>141</v>
      </c>
      <c r="K421" s="15" t="s">
        <v>275</v>
      </c>
      <c r="L421" s="15" t="s">
        <v>279</v>
      </c>
      <c r="M421" s="15">
        <v>2.5000000000000001E-2</v>
      </c>
      <c r="N421" s="15">
        <v>1.4E-2</v>
      </c>
      <c r="O421" s="15">
        <v>1E-3</v>
      </c>
      <c r="P421" s="15">
        <v>2.3E-2</v>
      </c>
      <c r="Q421" s="15">
        <v>1.6E-2</v>
      </c>
      <c r="R421" s="15">
        <v>3.2000000000000001E-2</v>
      </c>
      <c r="S421" s="15">
        <v>13.662000000000001</v>
      </c>
      <c r="U421" s="15">
        <v>735536.81799999997</v>
      </c>
      <c r="V421" s="15">
        <v>490</v>
      </c>
    </row>
    <row r="422" spans="2:22" x14ac:dyDescent="0.25">
      <c r="B422" s="15" t="s">
        <v>136</v>
      </c>
      <c r="C422" s="15" t="s">
        <v>344</v>
      </c>
      <c r="D422" s="15" t="s">
        <v>243</v>
      </c>
      <c r="E422" s="15">
        <v>2022</v>
      </c>
      <c r="F422" s="15" t="s">
        <v>162</v>
      </c>
      <c r="G422" s="15" t="s">
        <v>133</v>
      </c>
      <c r="H422" s="15" t="s">
        <v>136</v>
      </c>
      <c r="I422" s="15" t="s">
        <v>139</v>
      </c>
      <c r="J422" s="15" t="s">
        <v>141</v>
      </c>
      <c r="K422" s="15" t="s">
        <v>275</v>
      </c>
      <c r="L422" s="15" t="s">
        <v>280</v>
      </c>
      <c r="M422" s="15">
        <v>2.4E-2</v>
      </c>
      <c r="N422" s="15">
        <v>1.4E-2</v>
      </c>
      <c r="O422" s="15">
        <v>2E-3</v>
      </c>
      <c r="P422" s="15">
        <v>1.9E-2</v>
      </c>
      <c r="Q422" s="15">
        <v>1.4999999999999999E-2</v>
      </c>
      <c r="R422" s="15">
        <v>3.3000000000000002E-2</v>
      </c>
      <c r="S422" s="15">
        <v>13.61</v>
      </c>
      <c r="U422" s="15">
        <v>740284.36499999999</v>
      </c>
      <c r="V422" s="15">
        <v>90</v>
      </c>
    </row>
    <row r="423" spans="2:22" x14ac:dyDescent="0.25">
      <c r="B423" s="15" t="s">
        <v>136</v>
      </c>
      <c r="C423" s="15" t="s">
        <v>344</v>
      </c>
      <c r="D423" s="15" t="s">
        <v>244</v>
      </c>
      <c r="E423" s="15">
        <v>2022</v>
      </c>
      <c r="F423" s="15" t="s">
        <v>162</v>
      </c>
      <c r="G423" s="15" t="s">
        <v>133</v>
      </c>
      <c r="H423" s="15" t="s">
        <v>136</v>
      </c>
      <c r="I423" s="15" t="s">
        <v>139</v>
      </c>
      <c r="J423" s="15" t="s">
        <v>141</v>
      </c>
      <c r="K423" s="15" t="s">
        <v>275</v>
      </c>
      <c r="L423" s="15" t="s">
        <v>276</v>
      </c>
      <c r="M423" s="15">
        <v>1.6E-2</v>
      </c>
      <c r="N423" s="15">
        <v>1.0999999999999999E-2</v>
      </c>
      <c r="O423" s="15">
        <v>1E-3</v>
      </c>
      <c r="P423" s="15">
        <v>1.2999999999999999E-2</v>
      </c>
      <c r="Q423" s="15">
        <v>8.0000000000000002E-3</v>
      </c>
      <c r="R423" s="15">
        <v>1.7999999999999999E-2</v>
      </c>
      <c r="S423" s="15">
        <v>13.098000000000001</v>
      </c>
      <c r="U423" s="15">
        <v>506525.44699999999</v>
      </c>
      <c r="V423" s="15">
        <v>130</v>
      </c>
    </row>
    <row r="424" spans="2:22" x14ac:dyDescent="0.25">
      <c r="B424" s="15" t="s">
        <v>136</v>
      </c>
      <c r="C424" s="15" t="s">
        <v>344</v>
      </c>
      <c r="D424" s="15" t="s">
        <v>244</v>
      </c>
      <c r="E424" s="15">
        <v>2022</v>
      </c>
      <c r="F424" s="15" t="s">
        <v>162</v>
      </c>
      <c r="G424" s="15" t="s">
        <v>133</v>
      </c>
      <c r="H424" s="15" t="s">
        <v>136</v>
      </c>
      <c r="I424" s="15" t="s">
        <v>139</v>
      </c>
      <c r="J424" s="15" t="s">
        <v>141</v>
      </c>
      <c r="K424" s="15" t="s">
        <v>275</v>
      </c>
      <c r="L424" s="15" t="s">
        <v>277</v>
      </c>
      <c r="M424" s="15">
        <v>2.1000000000000001E-2</v>
      </c>
      <c r="N424" s="15">
        <v>1.2999999999999999E-2</v>
      </c>
      <c r="O424" s="15">
        <v>0</v>
      </c>
      <c r="P424" s="15">
        <v>1.7999999999999999E-2</v>
      </c>
      <c r="Q424" s="15">
        <v>1.2E-2</v>
      </c>
      <c r="R424" s="15">
        <v>2.5999999999999999E-2</v>
      </c>
      <c r="S424" s="15">
        <v>13.041</v>
      </c>
      <c r="U424" s="15">
        <v>502266.163</v>
      </c>
      <c r="V424" s="15">
        <v>1230</v>
      </c>
    </row>
    <row r="425" spans="2:22" x14ac:dyDescent="0.25">
      <c r="B425" s="15" t="s">
        <v>136</v>
      </c>
      <c r="C425" s="15" t="s">
        <v>344</v>
      </c>
      <c r="D425" s="15" t="s">
        <v>244</v>
      </c>
      <c r="E425" s="15">
        <v>2022</v>
      </c>
      <c r="F425" s="15" t="s">
        <v>162</v>
      </c>
      <c r="G425" s="15" t="s">
        <v>133</v>
      </c>
      <c r="H425" s="15" t="s">
        <v>136</v>
      </c>
      <c r="I425" s="15" t="s">
        <v>139</v>
      </c>
      <c r="J425" s="15" t="s">
        <v>141</v>
      </c>
      <c r="K425" s="15" t="s">
        <v>275</v>
      </c>
      <c r="L425" s="15" t="s">
        <v>278</v>
      </c>
      <c r="M425" s="15">
        <v>2.4E-2</v>
      </c>
      <c r="N425" s="15">
        <v>1.4E-2</v>
      </c>
      <c r="O425" s="15">
        <v>0</v>
      </c>
      <c r="P425" s="15">
        <v>2.1999999999999999E-2</v>
      </c>
      <c r="Q425" s="15">
        <v>1.4999999999999999E-2</v>
      </c>
      <c r="R425" s="15">
        <v>3.1E-2</v>
      </c>
      <c r="S425" s="15">
        <v>13.135</v>
      </c>
      <c r="U425" s="15">
        <v>503558.098</v>
      </c>
      <c r="V425" s="15">
        <v>1640</v>
      </c>
    </row>
    <row r="426" spans="2:22" x14ac:dyDescent="0.25">
      <c r="B426" s="15" t="s">
        <v>136</v>
      </c>
      <c r="C426" s="15" t="s">
        <v>344</v>
      </c>
      <c r="D426" s="15" t="s">
        <v>244</v>
      </c>
      <c r="E426" s="15">
        <v>2022</v>
      </c>
      <c r="F426" s="15" t="s">
        <v>162</v>
      </c>
      <c r="G426" s="15" t="s">
        <v>133</v>
      </c>
      <c r="H426" s="15" t="s">
        <v>136</v>
      </c>
      <c r="I426" s="15" t="s">
        <v>139</v>
      </c>
      <c r="J426" s="15" t="s">
        <v>141</v>
      </c>
      <c r="K426" s="15" t="s">
        <v>275</v>
      </c>
      <c r="L426" s="15" t="s">
        <v>279</v>
      </c>
      <c r="M426" s="15">
        <v>2.5000000000000001E-2</v>
      </c>
      <c r="N426" s="15">
        <v>1.4E-2</v>
      </c>
      <c r="O426" s="15">
        <v>1E-3</v>
      </c>
      <c r="P426" s="15">
        <v>2.3E-2</v>
      </c>
      <c r="Q426" s="15">
        <v>1.6E-2</v>
      </c>
      <c r="R426" s="15">
        <v>3.2000000000000001E-2</v>
      </c>
      <c r="S426" s="15">
        <v>13.205</v>
      </c>
      <c r="U426" s="15">
        <v>503264.27899999998</v>
      </c>
      <c r="V426" s="15">
        <v>490</v>
      </c>
    </row>
    <row r="427" spans="2:22" x14ac:dyDescent="0.25">
      <c r="B427" s="15" t="s">
        <v>136</v>
      </c>
      <c r="C427" s="15" t="s">
        <v>344</v>
      </c>
      <c r="D427" s="15" t="s">
        <v>244</v>
      </c>
      <c r="E427" s="15">
        <v>2022</v>
      </c>
      <c r="F427" s="15" t="s">
        <v>162</v>
      </c>
      <c r="G427" s="15" t="s">
        <v>133</v>
      </c>
      <c r="H427" s="15" t="s">
        <v>136</v>
      </c>
      <c r="I427" s="15" t="s">
        <v>139</v>
      </c>
      <c r="J427" s="15" t="s">
        <v>141</v>
      </c>
      <c r="K427" s="15" t="s">
        <v>275</v>
      </c>
      <c r="L427" s="15" t="s">
        <v>280</v>
      </c>
      <c r="M427" s="15">
        <v>2.4E-2</v>
      </c>
      <c r="N427" s="15">
        <v>1.2999999999999999E-2</v>
      </c>
      <c r="O427" s="15">
        <v>1E-3</v>
      </c>
      <c r="P427" s="15">
        <v>2.3E-2</v>
      </c>
      <c r="Q427" s="15">
        <v>1.4999999999999999E-2</v>
      </c>
      <c r="R427" s="15">
        <v>3.2000000000000001E-2</v>
      </c>
      <c r="S427" s="15">
        <v>13.167</v>
      </c>
      <c r="U427" s="15">
        <v>507030.91</v>
      </c>
      <c r="V427" s="15">
        <v>90</v>
      </c>
    </row>
    <row r="428" spans="2:22" x14ac:dyDescent="0.25">
      <c r="B428" s="15" t="s">
        <v>136</v>
      </c>
      <c r="C428" s="15" t="s">
        <v>344</v>
      </c>
      <c r="D428" s="15" t="s">
        <v>245</v>
      </c>
      <c r="E428" s="15">
        <v>2022</v>
      </c>
      <c r="F428" s="15" t="s">
        <v>162</v>
      </c>
      <c r="G428" s="15" t="s">
        <v>133</v>
      </c>
      <c r="H428" s="15" t="s">
        <v>136</v>
      </c>
      <c r="I428" s="15" t="s">
        <v>139</v>
      </c>
      <c r="J428" s="15" t="s">
        <v>141</v>
      </c>
      <c r="K428" s="15" t="s">
        <v>275</v>
      </c>
      <c r="L428" s="15" t="s">
        <v>276</v>
      </c>
      <c r="M428" s="15">
        <v>1.6E-2</v>
      </c>
      <c r="N428" s="15">
        <v>1.4999999999999999E-2</v>
      </c>
      <c r="O428" s="15">
        <v>1E-3</v>
      </c>
      <c r="P428" s="15">
        <v>1.2999999999999999E-2</v>
      </c>
      <c r="Q428" s="15">
        <v>8.9999999999999993E-3</v>
      </c>
      <c r="R428" s="15">
        <v>2.1000000000000001E-2</v>
      </c>
      <c r="S428" s="15">
        <v>13.098000000000001</v>
      </c>
      <c r="U428" s="15">
        <v>506527.391</v>
      </c>
      <c r="V428" s="15">
        <v>130</v>
      </c>
    </row>
    <row r="429" spans="2:22" x14ac:dyDescent="0.25">
      <c r="B429" s="15" t="s">
        <v>136</v>
      </c>
      <c r="C429" s="15" t="s">
        <v>344</v>
      </c>
      <c r="D429" s="15" t="s">
        <v>245</v>
      </c>
      <c r="E429" s="15">
        <v>2022</v>
      </c>
      <c r="F429" s="15" t="s">
        <v>162</v>
      </c>
      <c r="G429" s="15" t="s">
        <v>133</v>
      </c>
      <c r="H429" s="15" t="s">
        <v>136</v>
      </c>
      <c r="I429" s="15" t="s">
        <v>139</v>
      </c>
      <c r="J429" s="15" t="s">
        <v>141</v>
      </c>
      <c r="K429" s="15" t="s">
        <v>275</v>
      </c>
      <c r="L429" s="15" t="s">
        <v>277</v>
      </c>
      <c r="M429" s="15">
        <v>2.1000000000000001E-2</v>
      </c>
      <c r="N429" s="15">
        <v>1.2999999999999999E-2</v>
      </c>
      <c r="O429" s="15">
        <v>0</v>
      </c>
      <c r="P429" s="15">
        <v>1.9E-2</v>
      </c>
      <c r="Q429" s="15">
        <v>1.2999999999999999E-2</v>
      </c>
      <c r="R429" s="15">
        <v>2.7E-2</v>
      </c>
      <c r="S429" s="15">
        <v>13.041</v>
      </c>
      <c r="U429" s="15">
        <v>502294.83500000002</v>
      </c>
      <c r="V429" s="15">
        <v>1230</v>
      </c>
    </row>
    <row r="430" spans="2:22" x14ac:dyDescent="0.25">
      <c r="B430" s="15" t="s">
        <v>136</v>
      </c>
      <c r="C430" s="15" t="s">
        <v>344</v>
      </c>
      <c r="D430" s="15" t="s">
        <v>245</v>
      </c>
      <c r="E430" s="15">
        <v>2022</v>
      </c>
      <c r="F430" s="15" t="s">
        <v>162</v>
      </c>
      <c r="G430" s="15" t="s">
        <v>133</v>
      </c>
      <c r="H430" s="15" t="s">
        <v>136</v>
      </c>
      <c r="I430" s="15" t="s">
        <v>139</v>
      </c>
      <c r="J430" s="15" t="s">
        <v>141</v>
      </c>
      <c r="K430" s="15" t="s">
        <v>275</v>
      </c>
      <c r="L430" s="15" t="s">
        <v>278</v>
      </c>
      <c r="M430" s="15">
        <v>2.4E-2</v>
      </c>
      <c r="N430" s="15">
        <v>1.4E-2</v>
      </c>
      <c r="O430" s="15">
        <v>0</v>
      </c>
      <c r="P430" s="15">
        <v>2.1999999999999999E-2</v>
      </c>
      <c r="Q430" s="15">
        <v>1.4999999999999999E-2</v>
      </c>
      <c r="R430" s="15">
        <v>3.1E-2</v>
      </c>
      <c r="S430" s="15">
        <v>13.135</v>
      </c>
      <c r="U430" s="15">
        <v>503561.50799999997</v>
      </c>
      <c r="V430" s="15">
        <v>1640</v>
      </c>
    </row>
    <row r="431" spans="2:22" x14ac:dyDescent="0.25">
      <c r="B431" s="15" t="s">
        <v>136</v>
      </c>
      <c r="C431" s="15" t="s">
        <v>344</v>
      </c>
      <c r="D431" s="15" t="s">
        <v>245</v>
      </c>
      <c r="E431" s="15">
        <v>2022</v>
      </c>
      <c r="F431" s="15" t="s">
        <v>162</v>
      </c>
      <c r="G431" s="15" t="s">
        <v>133</v>
      </c>
      <c r="H431" s="15" t="s">
        <v>136</v>
      </c>
      <c r="I431" s="15" t="s">
        <v>139</v>
      </c>
      <c r="J431" s="15" t="s">
        <v>141</v>
      </c>
      <c r="K431" s="15" t="s">
        <v>275</v>
      </c>
      <c r="L431" s="15" t="s">
        <v>279</v>
      </c>
      <c r="M431" s="15">
        <v>2.5999999999999999E-2</v>
      </c>
      <c r="N431" s="15">
        <v>1.4E-2</v>
      </c>
      <c r="O431" s="15">
        <v>1E-3</v>
      </c>
      <c r="P431" s="15">
        <v>2.4E-2</v>
      </c>
      <c r="Q431" s="15">
        <v>1.6E-2</v>
      </c>
      <c r="R431" s="15">
        <v>3.3000000000000002E-2</v>
      </c>
      <c r="S431" s="15">
        <v>13.205</v>
      </c>
      <c r="U431" s="15">
        <v>503254.26699999999</v>
      </c>
      <c r="V431" s="15">
        <v>490</v>
      </c>
    </row>
    <row r="432" spans="2:22" x14ac:dyDescent="0.25">
      <c r="B432" s="15" t="s">
        <v>136</v>
      </c>
      <c r="C432" s="15" t="s">
        <v>344</v>
      </c>
      <c r="D432" s="15" t="s">
        <v>245</v>
      </c>
      <c r="E432" s="15">
        <v>2022</v>
      </c>
      <c r="F432" s="15" t="s">
        <v>162</v>
      </c>
      <c r="G432" s="15" t="s">
        <v>133</v>
      </c>
      <c r="H432" s="15" t="s">
        <v>136</v>
      </c>
      <c r="I432" s="15" t="s">
        <v>139</v>
      </c>
      <c r="J432" s="15" t="s">
        <v>141</v>
      </c>
      <c r="K432" s="15" t="s">
        <v>275</v>
      </c>
      <c r="L432" s="15" t="s">
        <v>280</v>
      </c>
      <c r="M432" s="15">
        <v>2.4E-2</v>
      </c>
      <c r="N432" s="15">
        <v>1.4E-2</v>
      </c>
      <c r="O432" s="15">
        <v>2E-3</v>
      </c>
      <c r="P432" s="15">
        <v>2.3E-2</v>
      </c>
      <c r="Q432" s="15">
        <v>1.2999999999999999E-2</v>
      </c>
      <c r="R432" s="15">
        <v>3.2000000000000001E-2</v>
      </c>
      <c r="S432" s="15">
        <v>13.167</v>
      </c>
      <c r="U432" s="15">
        <v>506997.18800000002</v>
      </c>
      <c r="V432" s="15">
        <v>90</v>
      </c>
    </row>
    <row r="433" spans="2:22" x14ac:dyDescent="0.25">
      <c r="B433" s="15" t="s">
        <v>136</v>
      </c>
      <c r="C433" s="15" t="s">
        <v>344</v>
      </c>
      <c r="D433" s="15" t="s">
        <v>246</v>
      </c>
      <c r="E433" s="15">
        <v>2022</v>
      </c>
      <c r="F433" s="15" t="s">
        <v>162</v>
      </c>
      <c r="G433" s="15" t="s">
        <v>133</v>
      </c>
      <c r="H433" s="15" t="s">
        <v>136</v>
      </c>
      <c r="I433" s="15" t="s">
        <v>139</v>
      </c>
      <c r="J433" s="15" t="s">
        <v>141</v>
      </c>
      <c r="K433" s="15" t="s">
        <v>275</v>
      </c>
      <c r="L433" s="15" t="s">
        <v>276</v>
      </c>
      <c r="M433" s="15">
        <v>1.6E-2</v>
      </c>
      <c r="N433" s="15">
        <v>1.4E-2</v>
      </c>
      <c r="O433" s="15">
        <v>1E-3</v>
      </c>
      <c r="P433" s="15">
        <v>1.2999999999999999E-2</v>
      </c>
      <c r="Q433" s="15">
        <v>8.9999999999999993E-3</v>
      </c>
      <c r="R433" s="15">
        <v>0.02</v>
      </c>
      <c r="S433" s="15">
        <v>12.555999999999999</v>
      </c>
      <c r="U433" s="15">
        <v>300568.70600000001</v>
      </c>
      <c r="V433" s="15">
        <v>130</v>
      </c>
    </row>
    <row r="434" spans="2:22" x14ac:dyDescent="0.25">
      <c r="B434" s="15" t="s">
        <v>136</v>
      </c>
      <c r="C434" s="15" t="s">
        <v>344</v>
      </c>
      <c r="D434" s="15" t="s">
        <v>246</v>
      </c>
      <c r="E434" s="15">
        <v>2022</v>
      </c>
      <c r="F434" s="15" t="s">
        <v>162</v>
      </c>
      <c r="G434" s="15" t="s">
        <v>133</v>
      </c>
      <c r="H434" s="15" t="s">
        <v>136</v>
      </c>
      <c r="I434" s="15" t="s">
        <v>139</v>
      </c>
      <c r="J434" s="15" t="s">
        <v>141</v>
      </c>
      <c r="K434" s="15" t="s">
        <v>275</v>
      </c>
      <c r="L434" s="15" t="s">
        <v>277</v>
      </c>
      <c r="M434" s="15">
        <v>0.02</v>
      </c>
      <c r="N434" s="15">
        <v>1.2999999999999999E-2</v>
      </c>
      <c r="O434" s="15">
        <v>0</v>
      </c>
      <c r="P434" s="15">
        <v>1.7999999999999999E-2</v>
      </c>
      <c r="Q434" s="15">
        <v>1.2E-2</v>
      </c>
      <c r="R434" s="15">
        <v>2.5999999999999999E-2</v>
      </c>
      <c r="S434" s="15">
        <v>12.494</v>
      </c>
      <c r="U434" s="15">
        <v>299298.32500000001</v>
      </c>
      <c r="V434" s="15">
        <v>1230</v>
      </c>
    </row>
    <row r="435" spans="2:22" x14ac:dyDescent="0.25">
      <c r="B435" s="15" t="s">
        <v>136</v>
      </c>
      <c r="C435" s="15" t="s">
        <v>344</v>
      </c>
      <c r="D435" s="15" t="s">
        <v>246</v>
      </c>
      <c r="E435" s="15">
        <v>2022</v>
      </c>
      <c r="F435" s="15" t="s">
        <v>162</v>
      </c>
      <c r="G435" s="15" t="s">
        <v>133</v>
      </c>
      <c r="H435" s="15" t="s">
        <v>136</v>
      </c>
      <c r="I435" s="15" t="s">
        <v>139</v>
      </c>
      <c r="J435" s="15" t="s">
        <v>141</v>
      </c>
      <c r="K435" s="15" t="s">
        <v>275</v>
      </c>
      <c r="L435" s="15" t="s">
        <v>278</v>
      </c>
      <c r="M435" s="15">
        <v>2.3E-2</v>
      </c>
      <c r="N435" s="15">
        <v>1.4E-2</v>
      </c>
      <c r="O435" s="15">
        <v>0</v>
      </c>
      <c r="P435" s="15">
        <v>2.1000000000000001E-2</v>
      </c>
      <c r="Q435" s="15">
        <v>1.4999999999999999E-2</v>
      </c>
      <c r="R435" s="15">
        <v>2.9000000000000001E-2</v>
      </c>
      <c r="S435" s="15">
        <v>12.595000000000001</v>
      </c>
      <c r="U435" s="15">
        <v>299425.21399999998</v>
      </c>
      <c r="V435" s="15">
        <v>1640</v>
      </c>
    </row>
    <row r="436" spans="2:22" x14ac:dyDescent="0.25">
      <c r="B436" s="15" t="s">
        <v>136</v>
      </c>
      <c r="C436" s="15" t="s">
        <v>344</v>
      </c>
      <c r="D436" s="15" t="s">
        <v>246</v>
      </c>
      <c r="E436" s="15">
        <v>2022</v>
      </c>
      <c r="F436" s="15" t="s">
        <v>162</v>
      </c>
      <c r="G436" s="15" t="s">
        <v>133</v>
      </c>
      <c r="H436" s="15" t="s">
        <v>136</v>
      </c>
      <c r="I436" s="15" t="s">
        <v>139</v>
      </c>
      <c r="J436" s="15" t="s">
        <v>141</v>
      </c>
      <c r="K436" s="15" t="s">
        <v>275</v>
      </c>
      <c r="L436" s="15" t="s">
        <v>279</v>
      </c>
      <c r="M436" s="15">
        <v>2.5000000000000001E-2</v>
      </c>
      <c r="N436" s="15">
        <v>1.2999999999999999E-2</v>
      </c>
      <c r="O436" s="15">
        <v>1E-3</v>
      </c>
      <c r="P436" s="15">
        <v>2.3E-2</v>
      </c>
      <c r="Q436" s="15">
        <v>1.6E-2</v>
      </c>
      <c r="R436" s="15">
        <v>3.2000000000000001E-2</v>
      </c>
      <c r="S436" s="15">
        <v>12.65</v>
      </c>
      <c r="U436" s="15">
        <v>298856.57199999999</v>
      </c>
      <c r="V436" s="15">
        <v>490</v>
      </c>
    </row>
    <row r="437" spans="2:22" x14ac:dyDescent="0.25">
      <c r="B437" s="15" t="s">
        <v>136</v>
      </c>
      <c r="C437" s="15" t="s">
        <v>344</v>
      </c>
      <c r="D437" s="15" t="s">
        <v>246</v>
      </c>
      <c r="E437" s="15">
        <v>2022</v>
      </c>
      <c r="F437" s="15" t="s">
        <v>162</v>
      </c>
      <c r="G437" s="15" t="s">
        <v>133</v>
      </c>
      <c r="H437" s="15" t="s">
        <v>136</v>
      </c>
      <c r="I437" s="15" t="s">
        <v>139</v>
      </c>
      <c r="J437" s="15" t="s">
        <v>141</v>
      </c>
      <c r="K437" s="15" t="s">
        <v>275</v>
      </c>
      <c r="L437" s="15" t="s">
        <v>280</v>
      </c>
      <c r="M437" s="15">
        <v>2.3E-2</v>
      </c>
      <c r="N437" s="15">
        <v>1.2E-2</v>
      </c>
      <c r="O437" s="15">
        <v>1E-3</v>
      </c>
      <c r="P437" s="15">
        <v>2.3E-2</v>
      </c>
      <c r="Q437" s="15">
        <v>1.4999999999999999E-2</v>
      </c>
      <c r="R437" s="15">
        <v>2.9000000000000001E-2</v>
      </c>
      <c r="S437" s="15">
        <v>12.625999999999999</v>
      </c>
      <c r="U437" s="15">
        <v>301708.78899999999</v>
      </c>
      <c r="V437" s="15">
        <v>90</v>
      </c>
    </row>
    <row r="438" spans="2:22" x14ac:dyDescent="0.25">
      <c r="B438" s="15" t="s">
        <v>136</v>
      </c>
      <c r="C438" s="15" t="s">
        <v>344</v>
      </c>
      <c r="D438" s="15" t="s">
        <v>247</v>
      </c>
      <c r="E438" s="15">
        <v>2022</v>
      </c>
      <c r="F438" s="15" t="s">
        <v>162</v>
      </c>
      <c r="G438" s="15" t="s">
        <v>133</v>
      </c>
      <c r="H438" s="15" t="s">
        <v>136</v>
      </c>
      <c r="I438" s="15" t="s">
        <v>139</v>
      </c>
      <c r="J438" s="15" t="s">
        <v>141</v>
      </c>
      <c r="K438" s="15" t="s">
        <v>275</v>
      </c>
      <c r="L438" s="15" t="s">
        <v>276</v>
      </c>
      <c r="M438" s="15">
        <v>1.4E-2</v>
      </c>
      <c r="N438" s="15">
        <v>1.2E-2</v>
      </c>
      <c r="O438" s="15">
        <v>1E-3</v>
      </c>
      <c r="P438" s="15">
        <v>1.0999999999999999E-2</v>
      </c>
      <c r="Q438" s="15">
        <v>7.0000000000000001E-3</v>
      </c>
      <c r="R438" s="15">
        <v>1.7999999999999999E-2</v>
      </c>
      <c r="S438" s="15">
        <v>12.557</v>
      </c>
      <c r="U438" s="15">
        <v>300628.728</v>
      </c>
      <c r="V438" s="15">
        <v>130</v>
      </c>
    </row>
    <row r="439" spans="2:22" x14ac:dyDescent="0.25">
      <c r="B439" s="15" t="s">
        <v>136</v>
      </c>
      <c r="C439" s="15" t="s">
        <v>344</v>
      </c>
      <c r="D439" s="15" t="s">
        <v>247</v>
      </c>
      <c r="E439" s="15">
        <v>2022</v>
      </c>
      <c r="F439" s="15" t="s">
        <v>162</v>
      </c>
      <c r="G439" s="15" t="s">
        <v>133</v>
      </c>
      <c r="H439" s="15" t="s">
        <v>136</v>
      </c>
      <c r="I439" s="15" t="s">
        <v>139</v>
      </c>
      <c r="J439" s="15" t="s">
        <v>141</v>
      </c>
      <c r="K439" s="15" t="s">
        <v>275</v>
      </c>
      <c r="L439" s="15" t="s">
        <v>277</v>
      </c>
      <c r="M439" s="15">
        <v>1.9E-2</v>
      </c>
      <c r="N439" s="15">
        <v>1.2E-2</v>
      </c>
      <c r="O439" s="15">
        <v>0</v>
      </c>
      <c r="P439" s="15">
        <v>1.7000000000000001E-2</v>
      </c>
      <c r="Q439" s="15">
        <v>1.0999999999999999E-2</v>
      </c>
      <c r="R439" s="15">
        <v>2.5000000000000001E-2</v>
      </c>
      <c r="S439" s="15">
        <v>12.493</v>
      </c>
      <c r="U439" s="15">
        <v>299323.34999999998</v>
      </c>
      <c r="V439" s="15">
        <v>1230</v>
      </c>
    </row>
    <row r="440" spans="2:22" x14ac:dyDescent="0.25">
      <c r="B440" s="15" t="s">
        <v>136</v>
      </c>
      <c r="C440" s="15" t="s">
        <v>344</v>
      </c>
      <c r="D440" s="15" t="s">
        <v>247</v>
      </c>
      <c r="E440" s="15">
        <v>2022</v>
      </c>
      <c r="F440" s="15" t="s">
        <v>162</v>
      </c>
      <c r="G440" s="15" t="s">
        <v>133</v>
      </c>
      <c r="H440" s="15" t="s">
        <v>136</v>
      </c>
      <c r="I440" s="15" t="s">
        <v>139</v>
      </c>
      <c r="J440" s="15" t="s">
        <v>141</v>
      </c>
      <c r="K440" s="15" t="s">
        <v>275</v>
      </c>
      <c r="L440" s="15" t="s">
        <v>278</v>
      </c>
      <c r="M440" s="15">
        <v>2.1999999999999999E-2</v>
      </c>
      <c r="N440" s="15">
        <v>1.4E-2</v>
      </c>
      <c r="O440" s="15">
        <v>0</v>
      </c>
      <c r="P440" s="15">
        <v>0.02</v>
      </c>
      <c r="Q440" s="15">
        <v>1.4E-2</v>
      </c>
      <c r="R440" s="15">
        <v>2.8000000000000001E-2</v>
      </c>
      <c r="S440" s="15">
        <v>12.595000000000001</v>
      </c>
      <c r="U440" s="15">
        <v>299421.57</v>
      </c>
      <c r="V440" s="15">
        <v>1640</v>
      </c>
    </row>
    <row r="441" spans="2:22" x14ac:dyDescent="0.25">
      <c r="B441" s="15" t="s">
        <v>136</v>
      </c>
      <c r="C441" s="15" t="s">
        <v>344</v>
      </c>
      <c r="D441" s="15" t="s">
        <v>247</v>
      </c>
      <c r="E441" s="15">
        <v>2022</v>
      </c>
      <c r="F441" s="15" t="s">
        <v>162</v>
      </c>
      <c r="G441" s="15" t="s">
        <v>133</v>
      </c>
      <c r="H441" s="15" t="s">
        <v>136</v>
      </c>
      <c r="I441" s="15" t="s">
        <v>139</v>
      </c>
      <c r="J441" s="15" t="s">
        <v>141</v>
      </c>
      <c r="K441" s="15" t="s">
        <v>275</v>
      </c>
      <c r="L441" s="15" t="s">
        <v>279</v>
      </c>
      <c r="M441" s="15">
        <v>2.4E-2</v>
      </c>
      <c r="N441" s="15">
        <v>1.2999999999999999E-2</v>
      </c>
      <c r="O441" s="15">
        <v>1E-3</v>
      </c>
      <c r="P441" s="15">
        <v>2.1999999999999999E-2</v>
      </c>
      <c r="Q441" s="15">
        <v>1.4999999999999999E-2</v>
      </c>
      <c r="R441" s="15">
        <v>0.03</v>
      </c>
      <c r="S441" s="15">
        <v>12.65</v>
      </c>
      <c r="U441" s="15">
        <v>298963.50099999999</v>
      </c>
      <c r="V441" s="15">
        <v>500</v>
      </c>
    </row>
    <row r="442" spans="2:22" x14ac:dyDescent="0.25">
      <c r="B442" s="15" t="s">
        <v>136</v>
      </c>
      <c r="C442" s="15" t="s">
        <v>344</v>
      </c>
      <c r="D442" s="15" t="s">
        <v>247</v>
      </c>
      <c r="E442" s="15">
        <v>2022</v>
      </c>
      <c r="F442" s="15" t="s">
        <v>162</v>
      </c>
      <c r="G442" s="15" t="s">
        <v>133</v>
      </c>
      <c r="H442" s="15" t="s">
        <v>136</v>
      </c>
      <c r="I442" s="15" t="s">
        <v>139</v>
      </c>
      <c r="J442" s="15" t="s">
        <v>141</v>
      </c>
      <c r="K442" s="15" t="s">
        <v>275</v>
      </c>
      <c r="L442" s="15" t="s">
        <v>280</v>
      </c>
      <c r="M442" s="15">
        <v>2.1999999999999999E-2</v>
      </c>
      <c r="N442" s="15">
        <v>1.2E-2</v>
      </c>
      <c r="O442" s="15">
        <v>1E-3</v>
      </c>
      <c r="P442" s="15">
        <v>2.1999999999999999E-2</v>
      </c>
      <c r="Q442" s="15">
        <v>1.4999999999999999E-2</v>
      </c>
      <c r="R442" s="15">
        <v>0.03</v>
      </c>
      <c r="S442" s="15">
        <v>12.625</v>
      </c>
      <c r="U442" s="15">
        <v>301703.34899999999</v>
      </c>
      <c r="V442" s="15">
        <v>90</v>
      </c>
    </row>
    <row r="443" spans="2:22" x14ac:dyDescent="0.25">
      <c r="B443" s="15" t="s">
        <v>136</v>
      </c>
      <c r="C443" s="15" t="s">
        <v>344</v>
      </c>
      <c r="D443" s="15" t="s">
        <v>248</v>
      </c>
      <c r="E443" s="15">
        <v>2022</v>
      </c>
      <c r="F443" s="15" t="s">
        <v>162</v>
      </c>
      <c r="G443" s="15" t="s">
        <v>133</v>
      </c>
      <c r="H443" s="15" t="s">
        <v>136</v>
      </c>
      <c r="I443" s="15" t="s">
        <v>139</v>
      </c>
      <c r="J443" s="15" t="s">
        <v>141</v>
      </c>
      <c r="K443" s="15" t="s">
        <v>275</v>
      </c>
      <c r="L443" s="15" t="s">
        <v>276</v>
      </c>
      <c r="M443" s="15">
        <v>1.2E-2</v>
      </c>
      <c r="N443" s="15">
        <v>0.01</v>
      </c>
      <c r="O443" s="15">
        <v>1E-3</v>
      </c>
      <c r="P443" s="15">
        <v>0.01</v>
      </c>
      <c r="Q443" s="15">
        <v>6.0000000000000001E-3</v>
      </c>
      <c r="R443" s="15">
        <v>1.6E-2</v>
      </c>
      <c r="S443" s="15">
        <v>11.929</v>
      </c>
      <c r="U443" s="15">
        <v>133308.05499999999</v>
      </c>
      <c r="V443" s="15">
        <v>130</v>
      </c>
    </row>
    <row r="444" spans="2:22" x14ac:dyDescent="0.25">
      <c r="B444" s="15" t="s">
        <v>136</v>
      </c>
      <c r="C444" s="15" t="s">
        <v>344</v>
      </c>
      <c r="D444" s="15" t="s">
        <v>248</v>
      </c>
      <c r="E444" s="15">
        <v>2022</v>
      </c>
      <c r="F444" s="15" t="s">
        <v>162</v>
      </c>
      <c r="G444" s="15" t="s">
        <v>133</v>
      </c>
      <c r="H444" s="15" t="s">
        <v>136</v>
      </c>
      <c r="I444" s="15" t="s">
        <v>139</v>
      </c>
      <c r="J444" s="15" t="s">
        <v>141</v>
      </c>
      <c r="K444" s="15" t="s">
        <v>275</v>
      </c>
      <c r="L444" s="15" t="s">
        <v>277</v>
      </c>
      <c r="M444" s="15">
        <v>1.7999999999999999E-2</v>
      </c>
      <c r="N444" s="15">
        <v>1.0999999999999999E-2</v>
      </c>
      <c r="O444" s="15">
        <v>0</v>
      </c>
      <c r="P444" s="15">
        <v>1.4999999999999999E-2</v>
      </c>
      <c r="Q444" s="15">
        <v>0.01</v>
      </c>
      <c r="R444" s="15">
        <v>2.3E-2</v>
      </c>
      <c r="S444" s="15">
        <v>11.856</v>
      </c>
      <c r="U444" s="15">
        <v>133834.853</v>
      </c>
      <c r="V444" s="15">
        <v>1230</v>
      </c>
    </row>
    <row r="445" spans="2:22" x14ac:dyDescent="0.25">
      <c r="B445" s="15" t="s">
        <v>136</v>
      </c>
      <c r="C445" s="15" t="s">
        <v>344</v>
      </c>
      <c r="D445" s="15" t="s">
        <v>248</v>
      </c>
      <c r="E445" s="15">
        <v>2022</v>
      </c>
      <c r="F445" s="15" t="s">
        <v>162</v>
      </c>
      <c r="G445" s="15" t="s">
        <v>133</v>
      </c>
      <c r="H445" s="15" t="s">
        <v>136</v>
      </c>
      <c r="I445" s="15" t="s">
        <v>139</v>
      </c>
      <c r="J445" s="15" t="s">
        <v>141</v>
      </c>
      <c r="K445" s="15" t="s">
        <v>275</v>
      </c>
      <c r="L445" s="15" t="s">
        <v>278</v>
      </c>
      <c r="M445" s="15">
        <v>0.02</v>
      </c>
      <c r="N445" s="15">
        <v>1.2E-2</v>
      </c>
      <c r="O445" s="15">
        <v>0</v>
      </c>
      <c r="P445" s="15">
        <v>1.9E-2</v>
      </c>
      <c r="Q445" s="15">
        <v>1.2999999999999999E-2</v>
      </c>
      <c r="R445" s="15">
        <v>2.5999999999999999E-2</v>
      </c>
      <c r="S445" s="15">
        <v>11.959</v>
      </c>
      <c r="U445" s="15">
        <v>132771.82800000001</v>
      </c>
      <c r="V445" s="15">
        <v>1640</v>
      </c>
    </row>
    <row r="446" spans="2:22" x14ac:dyDescent="0.25">
      <c r="B446" s="15" t="s">
        <v>136</v>
      </c>
      <c r="C446" s="15" t="s">
        <v>344</v>
      </c>
      <c r="D446" s="15" t="s">
        <v>248</v>
      </c>
      <c r="E446" s="15">
        <v>2022</v>
      </c>
      <c r="F446" s="15" t="s">
        <v>162</v>
      </c>
      <c r="G446" s="15" t="s">
        <v>133</v>
      </c>
      <c r="H446" s="15" t="s">
        <v>136</v>
      </c>
      <c r="I446" s="15" t="s">
        <v>139</v>
      </c>
      <c r="J446" s="15" t="s">
        <v>141</v>
      </c>
      <c r="K446" s="15" t="s">
        <v>275</v>
      </c>
      <c r="L446" s="15" t="s">
        <v>279</v>
      </c>
      <c r="M446" s="15">
        <v>2.3E-2</v>
      </c>
      <c r="N446" s="15">
        <v>1.2E-2</v>
      </c>
      <c r="O446" s="15">
        <v>1E-3</v>
      </c>
      <c r="P446" s="15">
        <v>2.1000000000000001E-2</v>
      </c>
      <c r="Q446" s="15">
        <v>1.4E-2</v>
      </c>
      <c r="R446" s="15">
        <v>2.9000000000000001E-2</v>
      </c>
      <c r="S446" s="15">
        <v>11.994999999999999</v>
      </c>
      <c r="U446" s="15">
        <v>131831.73300000001</v>
      </c>
      <c r="V446" s="15">
        <v>500</v>
      </c>
    </row>
    <row r="447" spans="2:22" x14ac:dyDescent="0.25">
      <c r="B447" s="15" t="s">
        <v>136</v>
      </c>
      <c r="C447" s="15" t="s">
        <v>344</v>
      </c>
      <c r="D447" s="15" t="s">
        <v>248</v>
      </c>
      <c r="E447" s="15">
        <v>2022</v>
      </c>
      <c r="F447" s="15" t="s">
        <v>162</v>
      </c>
      <c r="G447" s="15" t="s">
        <v>133</v>
      </c>
      <c r="H447" s="15" t="s">
        <v>136</v>
      </c>
      <c r="I447" s="15" t="s">
        <v>139</v>
      </c>
      <c r="J447" s="15" t="s">
        <v>141</v>
      </c>
      <c r="K447" s="15" t="s">
        <v>275</v>
      </c>
      <c r="L447" s="15" t="s">
        <v>280</v>
      </c>
      <c r="M447" s="15">
        <v>2.1000000000000001E-2</v>
      </c>
      <c r="N447" s="15">
        <v>1.0999999999999999E-2</v>
      </c>
      <c r="O447" s="15">
        <v>1E-3</v>
      </c>
      <c r="P447" s="15">
        <v>0.02</v>
      </c>
      <c r="Q447" s="15">
        <v>1.4E-2</v>
      </c>
      <c r="R447" s="15">
        <v>2.8000000000000001E-2</v>
      </c>
      <c r="S447" s="15">
        <v>11.986000000000001</v>
      </c>
      <c r="U447" s="15">
        <v>133803.22099999999</v>
      </c>
      <c r="V447" s="15">
        <v>90</v>
      </c>
    </row>
    <row r="448" spans="2:22" x14ac:dyDescent="0.25">
      <c r="B448" s="15" t="s">
        <v>136</v>
      </c>
      <c r="C448" s="15" t="s">
        <v>344</v>
      </c>
      <c r="D448" s="15" t="s">
        <v>249</v>
      </c>
      <c r="E448" s="15">
        <v>2022</v>
      </c>
      <c r="F448" s="15" t="s">
        <v>162</v>
      </c>
      <c r="G448" s="15" t="s">
        <v>133</v>
      </c>
      <c r="H448" s="15" t="s">
        <v>136</v>
      </c>
      <c r="I448" s="15" t="s">
        <v>139</v>
      </c>
      <c r="J448" s="15" t="s">
        <v>141</v>
      </c>
      <c r="K448" s="15" t="s">
        <v>275</v>
      </c>
      <c r="L448" s="15" t="s">
        <v>276</v>
      </c>
      <c r="M448" s="15">
        <v>1.0999999999999999E-2</v>
      </c>
      <c r="N448" s="15">
        <v>8.9999999999999993E-3</v>
      </c>
      <c r="O448" s="15">
        <v>1E-3</v>
      </c>
      <c r="P448" s="15">
        <v>8.9999999999999993E-3</v>
      </c>
      <c r="Q448" s="15">
        <v>6.0000000000000001E-3</v>
      </c>
      <c r="R448" s="15">
        <v>1.4999999999999999E-2</v>
      </c>
      <c r="S448" s="15">
        <v>11.929</v>
      </c>
      <c r="U448" s="15">
        <v>133327.51199999999</v>
      </c>
      <c r="V448" s="15">
        <v>130</v>
      </c>
    </row>
    <row r="449" spans="2:22" x14ac:dyDescent="0.25">
      <c r="B449" s="15" t="s">
        <v>136</v>
      </c>
      <c r="C449" s="15" t="s">
        <v>344</v>
      </c>
      <c r="D449" s="15" t="s">
        <v>249</v>
      </c>
      <c r="E449" s="15">
        <v>2022</v>
      </c>
      <c r="F449" s="15" t="s">
        <v>162</v>
      </c>
      <c r="G449" s="15" t="s">
        <v>133</v>
      </c>
      <c r="H449" s="15" t="s">
        <v>136</v>
      </c>
      <c r="I449" s="15" t="s">
        <v>139</v>
      </c>
      <c r="J449" s="15" t="s">
        <v>141</v>
      </c>
      <c r="K449" s="15" t="s">
        <v>275</v>
      </c>
      <c r="L449" s="15" t="s">
        <v>277</v>
      </c>
      <c r="M449" s="15">
        <v>1.6E-2</v>
      </c>
      <c r="N449" s="15">
        <v>1.0999999999999999E-2</v>
      </c>
      <c r="O449" s="15">
        <v>0</v>
      </c>
      <c r="P449" s="15">
        <v>1.4E-2</v>
      </c>
      <c r="Q449" s="15">
        <v>8.9999999999999993E-3</v>
      </c>
      <c r="R449" s="15">
        <v>2.1000000000000001E-2</v>
      </c>
      <c r="S449" s="15">
        <v>11.856</v>
      </c>
      <c r="U449" s="15">
        <v>133844.02100000001</v>
      </c>
      <c r="V449" s="15">
        <v>1230</v>
      </c>
    </row>
    <row r="450" spans="2:22" x14ac:dyDescent="0.25">
      <c r="B450" s="15" t="s">
        <v>136</v>
      </c>
      <c r="C450" s="15" t="s">
        <v>344</v>
      </c>
      <c r="D450" s="15" t="s">
        <v>249</v>
      </c>
      <c r="E450" s="15">
        <v>2022</v>
      </c>
      <c r="F450" s="15" t="s">
        <v>162</v>
      </c>
      <c r="G450" s="15" t="s">
        <v>133</v>
      </c>
      <c r="H450" s="15" t="s">
        <v>136</v>
      </c>
      <c r="I450" s="15" t="s">
        <v>139</v>
      </c>
      <c r="J450" s="15" t="s">
        <v>141</v>
      </c>
      <c r="K450" s="15" t="s">
        <v>275</v>
      </c>
      <c r="L450" s="15" t="s">
        <v>278</v>
      </c>
      <c r="M450" s="15">
        <v>1.9E-2</v>
      </c>
      <c r="N450" s="15">
        <v>1.2E-2</v>
      </c>
      <c r="O450" s="15">
        <v>0</v>
      </c>
      <c r="P450" s="15">
        <v>1.7000000000000001E-2</v>
      </c>
      <c r="Q450" s="15">
        <v>1.0999999999999999E-2</v>
      </c>
      <c r="R450" s="15">
        <v>2.4E-2</v>
      </c>
      <c r="S450" s="15">
        <v>11.959</v>
      </c>
      <c r="U450" s="15">
        <v>132772.15100000001</v>
      </c>
      <c r="V450" s="15">
        <v>1640</v>
      </c>
    </row>
    <row r="451" spans="2:22" x14ac:dyDescent="0.25">
      <c r="B451" s="15" t="s">
        <v>136</v>
      </c>
      <c r="C451" s="15" t="s">
        <v>344</v>
      </c>
      <c r="D451" s="15" t="s">
        <v>249</v>
      </c>
      <c r="E451" s="15">
        <v>2022</v>
      </c>
      <c r="F451" s="15" t="s">
        <v>162</v>
      </c>
      <c r="G451" s="15" t="s">
        <v>133</v>
      </c>
      <c r="H451" s="15" t="s">
        <v>136</v>
      </c>
      <c r="I451" s="15" t="s">
        <v>139</v>
      </c>
      <c r="J451" s="15" t="s">
        <v>141</v>
      </c>
      <c r="K451" s="15" t="s">
        <v>275</v>
      </c>
      <c r="L451" s="15" t="s">
        <v>279</v>
      </c>
      <c r="M451" s="15">
        <v>2.1000000000000001E-2</v>
      </c>
      <c r="N451" s="15">
        <v>1.2E-2</v>
      </c>
      <c r="O451" s="15">
        <v>1E-3</v>
      </c>
      <c r="P451" s="15">
        <v>1.9E-2</v>
      </c>
      <c r="Q451" s="15">
        <v>1.2E-2</v>
      </c>
      <c r="R451" s="15">
        <v>2.7E-2</v>
      </c>
      <c r="S451" s="15">
        <v>11.994999999999999</v>
      </c>
      <c r="U451" s="15">
        <v>131831.42300000001</v>
      </c>
      <c r="V451" s="15">
        <v>500</v>
      </c>
    </row>
    <row r="452" spans="2:22" x14ac:dyDescent="0.25">
      <c r="B452" s="15" t="s">
        <v>136</v>
      </c>
      <c r="C452" s="15" t="s">
        <v>344</v>
      </c>
      <c r="D452" s="15" t="s">
        <v>249</v>
      </c>
      <c r="E452" s="15">
        <v>2022</v>
      </c>
      <c r="F452" s="15" t="s">
        <v>162</v>
      </c>
      <c r="G452" s="15" t="s">
        <v>133</v>
      </c>
      <c r="H452" s="15" t="s">
        <v>136</v>
      </c>
      <c r="I452" s="15" t="s">
        <v>139</v>
      </c>
      <c r="J452" s="15" t="s">
        <v>141</v>
      </c>
      <c r="K452" s="15" t="s">
        <v>275</v>
      </c>
      <c r="L452" s="15" t="s">
        <v>280</v>
      </c>
      <c r="M452" s="15">
        <v>1.9E-2</v>
      </c>
      <c r="N452" s="15">
        <v>0.01</v>
      </c>
      <c r="O452" s="15">
        <v>1E-3</v>
      </c>
      <c r="P452" s="15">
        <v>1.9E-2</v>
      </c>
      <c r="Q452" s="15">
        <v>1.2999999999999999E-2</v>
      </c>
      <c r="R452" s="15">
        <v>2.5999999999999999E-2</v>
      </c>
      <c r="S452" s="15">
        <v>11.986000000000001</v>
      </c>
      <c r="U452" s="15">
        <v>133814.106</v>
      </c>
      <c r="V452" s="15">
        <v>90</v>
      </c>
    </row>
    <row r="453" spans="2:22" x14ac:dyDescent="0.25">
      <c r="B453" s="15" t="s">
        <v>136</v>
      </c>
      <c r="C453" s="15" t="s">
        <v>344</v>
      </c>
      <c r="D453" s="15" t="s">
        <v>250</v>
      </c>
      <c r="E453" s="15">
        <v>2022</v>
      </c>
      <c r="F453" s="15" t="s">
        <v>162</v>
      </c>
      <c r="G453" s="15" t="s">
        <v>133</v>
      </c>
      <c r="H453" s="15" t="s">
        <v>136</v>
      </c>
      <c r="I453" s="15" t="s">
        <v>139</v>
      </c>
      <c r="J453" s="15" t="s">
        <v>141</v>
      </c>
      <c r="K453" s="15" t="s">
        <v>275</v>
      </c>
      <c r="L453" s="15" t="s">
        <v>276</v>
      </c>
      <c r="M453" s="15">
        <v>0.01</v>
      </c>
      <c r="N453" s="15">
        <v>8.0000000000000002E-3</v>
      </c>
      <c r="O453" s="15">
        <v>1E-3</v>
      </c>
      <c r="P453" s="15">
        <v>8.0000000000000002E-3</v>
      </c>
      <c r="Q453" s="15">
        <v>5.0000000000000001E-3</v>
      </c>
      <c r="R453" s="15">
        <v>1.2999999999999999E-2</v>
      </c>
      <c r="S453" s="15">
        <v>11.273999999999999</v>
      </c>
      <c r="U453" s="15">
        <v>33065.646000000001</v>
      </c>
      <c r="V453" s="15">
        <v>130</v>
      </c>
    </row>
    <row r="454" spans="2:22" x14ac:dyDescent="0.25">
      <c r="B454" s="15" t="s">
        <v>136</v>
      </c>
      <c r="C454" s="15" t="s">
        <v>344</v>
      </c>
      <c r="D454" s="15" t="s">
        <v>250</v>
      </c>
      <c r="E454" s="15">
        <v>2022</v>
      </c>
      <c r="F454" s="15" t="s">
        <v>162</v>
      </c>
      <c r="G454" s="15" t="s">
        <v>133</v>
      </c>
      <c r="H454" s="15" t="s">
        <v>136</v>
      </c>
      <c r="I454" s="15" t="s">
        <v>139</v>
      </c>
      <c r="J454" s="15" t="s">
        <v>141</v>
      </c>
      <c r="K454" s="15" t="s">
        <v>275</v>
      </c>
      <c r="L454" s="15" t="s">
        <v>277</v>
      </c>
      <c r="M454" s="15">
        <v>1.4999999999999999E-2</v>
      </c>
      <c r="N454" s="15">
        <v>0.01</v>
      </c>
      <c r="O454" s="15">
        <v>0</v>
      </c>
      <c r="P454" s="15">
        <v>1.2999999999999999E-2</v>
      </c>
      <c r="Q454" s="15">
        <v>8.0000000000000002E-3</v>
      </c>
      <c r="R454" s="15">
        <v>0.02</v>
      </c>
      <c r="S454" s="15">
        <v>11.198</v>
      </c>
      <c r="U454" s="15">
        <v>33955.714</v>
      </c>
      <c r="V454" s="15">
        <v>1230</v>
      </c>
    </row>
    <row r="455" spans="2:22" x14ac:dyDescent="0.25">
      <c r="B455" s="15" t="s">
        <v>136</v>
      </c>
      <c r="C455" s="15" t="s">
        <v>344</v>
      </c>
      <c r="D455" s="15" t="s">
        <v>250</v>
      </c>
      <c r="E455" s="15">
        <v>2022</v>
      </c>
      <c r="F455" s="15" t="s">
        <v>162</v>
      </c>
      <c r="G455" s="15" t="s">
        <v>133</v>
      </c>
      <c r="H455" s="15" t="s">
        <v>136</v>
      </c>
      <c r="I455" s="15" t="s">
        <v>139</v>
      </c>
      <c r="J455" s="15" t="s">
        <v>141</v>
      </c>
      <c r="K455" s="15" t="s">
        <v>275</v>
      </c>
      <c r="L455" s="15" t="s">
        <v>278</v>
      </c>
      <c r="M455" s="15">
        <v>1.7000000000000001E-2</v>
      </c>
      <c r="N455" s="15">
        <v>1.2E-2</v>
      </c>
      <c r="O455" s="15">
        <v>0</v>
      </c>
      <c r="P455" s="15">
        <v>1.4999999999999999E-2</v>
      </c>
      <c r="Q455" s="15">
        <v>8.9999999999999993E-3</v>
      </c>
      <c r="R455" s="15">
        <v>2.1999999999999999E-2</v>
      </c>
      <c r="S455" s="15">
        <v>11.302</v>
      </c>
      <c r="U455" s="15">
        <v>32906.678999999996</v>
      </c>
      <c r="V455" s="15">
        <v>1640</v>
      </c>
    </row>
    <row r="456" spans="2:22" x14ac:dyDescent="0.25">
      <c r="B456" s="15" t="s">
        <v>136</v>
      </c>
      <c r="C456" s="15" t="s">
        <v>344</v>
      </c>
      <c r="D456" s="15" t="s">
        <v>250</v>
      </c>
      <c r="E456" s="15">
        <v>2022</v>
      </c>
      <c r="F456" s="15" t="s">
        <v>162</v>
      </c>
      <c r="G456" s="15" t="s">
        <v>133</v>
      </c>
      <c r="H456" s="15" t="s">
        <v>136</v>
      </c>
      <c r="I456" s="15" t="s">
        <v>139</v>
      </c>
      <c r="J456" s="15" t="s">
        <v>141</v>
      </c>
      <c r="K456" s="15" t="s">
        <v>275</v>
      </c>
      <c r="L456" s="15" t="s">
        <v>279</v>
      </c>
      <c r="M456" s="15">
        <v>1.9E-2</v>
      </c>
      <c r="N456" s="15">
        <v>1.2E-2</v>
      </c>
      <c r="O456" s="15">
        <v>1E-3</v>
      </c>
      <c r="P456" s="15">
        <v>1.7000000000000001E-2</v>
      </c>
      <c r="Q456" s="15">
        <v>0.01</v>
      </c>
      <c r="R456" s="15">
        <v>2.5000000000000001E-2</v>
      </c>
      <c r="S456" s="15">
        <v>11.321</v>
      </c>
      <c r="U456" s="15">
        <v>32310.886999999999</v>
      </c>
      <c r="V456" s="15">
        <v>490</v>
      </c>
    </row>
    <row r="457" spans="2:22" x14ac:dyDescent="0.25">
      <c r="B457" s="15" t="s">
        <v>136</v>
      </c>
      <c r="C457" s="15" t="s">
        <v>344</v>
      </c>
      <c r="D457" s="15" t="s">
        <v>250</v>
      </c>
      <c r="E457" s="15">
        <v>2022</v>
      </c>
      <c r="F457" s="15" t="s">
        <v>162</v>
      </c>
      <c r="G457" s="15" t="s">
        <v>133</v>
      </c>
      <c r="H457" s="15" t="s">
        <v>136</v>
      </c>
      <c r="I457" s="15" t="s">
        <v>139</v>
      </c>
      <c r="J457" s="15" t="s">
        <v>141</v>
      </c>
      <c r="K457" s="15" t="s">
        <v>275</v>
      </c>
      <c r="L457" s="15" t="s">
        <v>280</v>
      </c>
      <c r="M457" s="15">
        <v>1.7000000000000001E-2</v>
      </c>
      <c r="N457" s="15">
        <v>8.9999999999999993E-3</v>
      </c>
      <c r="O457" s="15">
        <v>1E-3</v>
      </c>
      <c r="P457" s="15">
        <v>1.6E-2</v>
      </c>
      <c r="Q457" s="15">
        <v>1.0999999999999999E-2</v>
      </c>
      <c r="R457" s="15">
        <v>2.3E-2</v>
      </c>
      <c r="S457" s="15">
        <v>11.327999999999999</v>
      </c>
      <c r="U457" s="15">
        <v>33179.741000000002</v>
      </c>
      <c r="V457" s="15">
        <v>90</v>
      </c>
    </row>
    <row r="458" spans="2:22" x14ac:dyDescent="0.25">
      <c r="B458" s="15" t="s">
        <v>136</v>
      </c>
      <c r="C458" s="15" t="s">
        <v>344</v>
      </c>
      <c r="D458" s="15" t="s">
        <v>251</v>
      </c>
      <c r="E458" s="15">
        <v>2022</v>
      </c>
      <c r="F458" s="15" t="s">
        <v>162</v>
      </c>
      <c r="G458" s="15" t="s">
        <v>133</v>
      </c>
      <c r="H458" s="15" t="s">
        <v>136</v>
      </c>
      <c r="I458" s="15" t="s">
        <v>139</v>
      </c>
      <c r="J458" s="15" t="s">
        <v>141</v>
      </c>
      <c r="K458" s="15" t="s">
        <v>275</v>
      </c>
      <c r="L458" s="15" t="s">
        <v>276</v>
      </c>
      <c r="M458" s="15">
        <v>8.9999999999999993E-3</v>
      </c>
      <c r="N458" s="15">
        <v>7.0000000000000001E-3</v>
      </c>
      <c r="O458" s="15">
        <v>1E-3</v>
      </c>
      <c r="P458" s="15">
        <v>7.0000000000000001E-3</v>
      </c>
      <c r="Q458" s="15">
        <v>3.0000000000000001E-3</v>
      </c>
      <c r="R458" s="15">
        <v>1.0999999999999999E-2</v>
      </c>
      <c r="S458" s="15">
        <v>11.273</v>
      </c>
      <c r="U458" s="15">
        <v>33061.561999999998</v>
      </c>
      <c r="V458" s="15">
        <v>130</v>
      </c>
    </row>
    <row r="459" spans="2:22" x14ac:dyDescent="0.25">
      <c r="B459" s="15" t="s">
        <v>136</v>
      </c>
      <c r="C459" s="15" t="s">
        <v>344</v>
      </c>
      <c r="D459" s="15" t="s">
        <v>251</v>
      </c>
      <c r="E459" s="15">
        <v>2022</v>
      </c>
      <c r="F459" s="15" t="s">
        <v>162</v>
      </c>
      <c r="G459" s="15" t="s">
        <v>133</v>
      </c>
      <c r="H459" s="15" t="s">
        <v>136</v>
      </c>
      <c r="I459" s="15" t="s">
        <v>139</v>
      </c>
      <c r="J459" s="15" t="s">
        <v>141</v>
      </c>
      <c r="K459" s="15" t="s">
        <v>275</v>
      </c>
      <c r="L459" s="15" t="s">
        <v>277</v>
      </c>
      <c r="M459" s="15">
        <v>1.2999999999999999E-2</v>
      </c>
      <c r="N459" s="15">
        <v>0.01</v>
      </c>
      <c r="O459" s="15">
        <v>0</v>
      </c>
      <c r="P459" s="15">
        <v>1.0999999999999999E-2</v>
      </c>
      <c r="Q459" s="15">
        <v>6.0000000000000001E-3</v>
      </c>
      <c r="R459" s="15">
        <v>1.7999999999999999E-2</v>
      </c>
      <c r="S459" s="15">
        <v>11.201000000000001</v>
      </c>
      <c r="U459" s="15">
        <v>33941.224999999999</v>
      </c>
      <c r="V459" s="15">
        <v>1230</v>
      </c>
    </row>
    <row r="460" spans="2:22" x14ac:dyDescent="0.25">
      <c r="B460" s="15" t="s">
        <v>136</v>
      </c>
      <c r="C460" s="15" t="s">
        <v>344</v>
      </c>
      <c r="D460" s="15" t="s">
        <v>251</v>
      </c>
      <c r="E460" s="15">
        <v>2022</v>
      </c>
      <c r="F460" s="15" t="s">
        <v>162</v>
      </c>
      <c r="G460" s="15" t="s">
        <v>133</v>
      </c>
      <c r="H460" s="15" t="s">
        <v>136</v>
      </c>
      <c r="I460" s="15" t="s">
        <v>139</v>
      </c>
      <c r="J460" s="15" t="s">
        <v>141</v>
      </c>
      <c r="K460" s="15" t="s">
        <v>275</v>
      </c>
      <c r="L460" s="15" t="s">
        <v>278</v>
      </c>
      <c r="M460" s="15">
        <v>1.4999999999999999E-2</v>
      </c>
      <c r="N460" s="15">
        <v>1.2E-2</v>
      </c>
      <c r="O460" s="15">
        <v>0</v>
      </c>
      <c r="P460" s="15">
        <v>1.2E-2</v>
      </c>
      <c r="Q460" s="15">
        <v>7.0000000000000001E-3</v>
      </c>
      <c r="R460" s="15">
        <v>1.9E-2</v>
      </c>
      <c r="S460" s="15">
        <v>11.302</v>
      </c>
      <c r="U460" s="15">
        <v>32906.565000000002</v>
      </c>
      <c r="V460" s="15">
        <v>1640</v>
      </c>
    </row>
    <row r="461" spans="2:22" x14ac:dyDescent="0.25">
      <c r="B461" s="15" t="s">
        <v>136</v>
      </c>
      <c r="C461" s="15" t="s">
        <v>344</v>
      </c>
      <c r="D461" s="15" t="s">
        <v>251</v>
      </c>
      <c r="E461" s="15">
        <v>2022</v>
      </c>
      <c r="F461" s="15" t="s">
        <v>162</v>
      </c>
      <c r="G461" s="15" t="s">
        <v>133</v>
      </c>
      <c r="H461" s="15" t="s">
        <v>136</v>
      </c>
      <c r="I461" s="15" t="s">
        <v>139</v>
      </c>
      <c r="J461" s="15" t="s">
        <v>141</v>
      </c>
      <c r="K461" s="15" t="s">
        <v>275</v>
      </c>
      <c r="L461" s="15" t="s">
        <v>279</v>
      </c>
      <c r="M461" s="15">
        <v>1.6E-2</v>
      </c>
      <c r="N461" s="15">
        <v>1.2999999999999999E-2</v>
      </c>
      <c r="O461" s="15">
        <v>1E-3</v>
      </c>
      <c r="P461" s="15">
        <v>1.4999999999999999E-2</v>
      </c>
      <c r="Q461" s="15">
        <v>7.0000000000000001E-3</v>
      </c>
      <c r="R461" s="15">
        <v>2.1999999999999999E-2</v>
      </c>
      <c r="S461" s="15">
        <v>11.321</v>
      </c>
      <c r="U461" s="15">
        <v>32310.069</v>
      </c>
      <c r="V461" s="15">
        <v>490</v>
      </c>
    </row>
    <row r="462" spans="2:22" x14ac:dyDescent="0.25">
      <c r="B462" s="15" t="s">
        <v>136</v>
      </c>
      <c r="C462" s="15" t="s">
        <v>344</v>
      </c>
      <c r="D462" s="15" t="s">
        <v>251</v>
      </c>
      <c r="E462" s="15">
        <v>2022</v>
      </c>
      <c r="F462" s="15" t="s">
        <v>162</v>
      </c>
      <c r="G462" s="15" t="s">
        <v>133</v>
      </c>
      <c r="H462" s="15" t="s">
        <v>136</v>
      </c>
      <c r="I462" s="15" t="s">
        <v>139</v>
      </c>
      <c r="J462" s="15" t="s">
        <v>141</v>
      </c>
      <c r="K462" s="15" t="s">
        <v>275</v>
      </c>
      <c r="L462" s="15" t="s">
        <v>280</v>
      </c>
      <c r="M462" s="15">
        <v>1.4999999999999999E-2</v>
      </c>
      <c r="N462" s="15">
        <v>0.01</v>
      </c>
      <c r="O462" s="15">
        <v>1E-3</v>
      </c>
      <c r="P462" s="15">
        <v>1.2999999999999999E-2</v>
      </c>
      <c r="Q462" s="15">
        <v>7.0000000000000001E-3</v>
      </c>
      <c r="R462" s="15">
        <v>2.1000000000000001E-2</v>
      </c>
      <c r="S462" s="15">
        <v>11.327999999999999</v>
      </c>
      <c r="U462" s="15">
        <v>33179.571000000004</v>
      </c>
      <c r="V462" s="15">
        <v>90</v>
      </c>
    </row>
    <row r="463" spans="2:22" x14ac:dyDescent="0.25">
      <c r="B463" s="15" t="s">
        <v>136</v>
      </c>
      <c r="C463" s="15" t="s">
        <v>344</v>
      </c>
      <c r="D463" s="15" t="s">
        <v>252</v>
      </c>
      <c r="E463" s="15">
        <v>2022</v>
      </c>
      <c r="F463" s="15" t="s">
        <v>162</v>
      </c>
      <c r="G463" s="15" t="s">
        <v>133</v>
      </c>
      <c r="H463" s="15" t="s">
        <v>136</v>
      </c>
      <c r="I463" s="15" t="s">
        <v>139</v>
      </c>
      <c r="J463" s="15" t="s">
        <v>141</v>
      </c>
      <c r="K463" s="15" t="s">
        <v>275</v>
      </c>
      <c r="L463" s="15" t="s">
        <v>276</v>
      </c>
      <c r="M463" s="15">
        <v>7.0000000000000001E-3</v>
      </c>
      <c r="N463" s="15">
        <v>6.0000000000000001E-3</v>
      </c>
      <c r="O463" s="15">
        <v>1E-3</v>
      </c>
      <c r="P463" s="15">
        <v>6.0000000000000001E-3</v>
      </c>
      <c r="Q463" s="15">
        <v>3.0000000000000001E-3</v>
      </c>
      <c r="R463" s="15">
        <v>8.9999999999999993E-3</v>
      </c>
      <c r="S463" s="15">
        <v>10.69</v>
      </c>
      <c r="U463" s="15">
        <v>1630.914</v>
      </c>
      <c r="V463" s="15">
        <v>130</v>
      </c>
    </row>
    <row r="464" spans="2:22" x14ac:dyDescent="0.25">
      <c r="B464" s="15" t="s">
        <v>136</v>
      </c>
      <c r="C464" s="15" t="s">
        <v>344</v>
      </c>
      <c r="D464" s="15" t="s">
        <v>252</v>
      </c>
      <c r="E464" s="15">
        <v>2022</v>
      </c>
      <c r="F464" s="15" t="s">
        <v>162</v>
      </c>
      <c r="G464" s="15" t="s">
        <v>133</v>
      </c>
      <c r="H464" s="15" t="s">
        <v>136</v>
      </c>
      <c r="I464" s="15" t="s">
        <v>139</v>
      </c>
      <c r="J464" s="15" t="s">
        <v>141</v>
      </c>
      <c r="K464" s="15" t="s">
        <v>275</v>
      </c>
      <c r="L464" s="15" t="s">
        <v>277</v>
      </c>
      <c r="M464" s="15">
        <v>1.0999999999999999E-2</v>
      </c>
      <c r="N464" s="15">
        <v>8.9999999999999993E-3</v>
      </c>
      <c r="O464" s="15">
        <v>0</v>
      </c>
      <c r="P464" s="15">
        <v>8.9999999999999993E-3</v>
      </c>
      <c r="Q464" s="15">
        <v>4.0000000000000001E-3</v>
      </c>
      <c r="R464" s="15">
        <v>1.4999999999999999E-2</v>
      </c>
      <c r="S464" s="15">
        <v>10.611000000000001</v>
      </c>
      <c r="U464" s="15">
        <v>1856.7529999999999</v>
      </c>
      <c r="V464" s="15">
        <v>1230</v>
      </c>
    </row>
    <row r="465" spans="2:22" x14ac:dyDescent="0.25">
      <c r="B465" s="15" t="s">
        <v>136</v>
      </c>
      <c r="C465" s="15" t="s">
        <v>344</v>
      </c>
      <c r="D465" s="15" t="s">
        <v>252</v>
      </c>
      <c r="E465" s="15">
        <v>2022</v>
      </c>
      <c r="F465" s="15" t="s">
        <v>162</v>
      </c>
      <c r="G465" s="15" t="s">
        <v>133</v>
      </c>
      <c r="H465" s="15" t="s">
        <v>136</v>
      </c>
      <c r="I465" s="15" t="s">
        <v>139</v>
      </c>
      <c r="J465" s="15" t="s">
        <v>141</v>
      </c>
      <c r="K465" s="15" t="s">
        <v>275</v>
      </c>
      <c r="L465" s="15" t="s">
        <v>278</v>
      </c>
      <c r="M465" s="15">
        <v>1.2E-2</v>
      </c>
      <c r="N465" s="15">
        <v>1.0999999999999999E-2</v>
      </c>
      <c r="O465" s="15">
        <v>0</v>
      </c>
      <c r="P465" s="15">
        <v>8.9999999999999993E-3</v>
      </c>
      <c r="Q465" s="15">
        <v>4.0000000000000001E-3</v>
      </c>
      <c r="R465" s="15">
        <v>1.7000000000000001E-2</v>
      </c>
      <c r="S465" s="15">
        <v>10.712999999999999</v>
      </c>
      <c r="U465" s="15">
        <v>1541.5730000000001</v>
      </c>
      <c r="V465" s="15">
        <v>1640</v>
      </c>
    </row>
    <row r="466" spans="2:22" x14ac:dyDescent="0.25">
      <c r="B466" s="15" t="s">
        <v>136</v>
      </c>
      <c r="C466" s="15" t="s">
        <v>344</v>
      </c>
      <c r="D466" s="15" t="s">
        <v>252</v>
      </c>
      <c r="E466" s="15">
        <v>2022</v>
      </c>
      <c r="F466" s="15" t="s">
        <v>162</v>
      </c>
      <c r="G466" s="15" t="s">
        <v>133</v>
      </c>
      <c r="H466" s="15" t="s">
        <v>136</v>
      </c>
      <c r="I466" s="15" t="s">
        <v>139</v>
      </c>
      <c r="J466" s="15" t="s">
        <v>141</v>
      </c>
      <c r="K466" s="15" t="s">
        <v>275</v>
      </c>
      <c r="L466" s="15" t="s">
        <v>279</v>
      </c>
      <c r="M466" s="15">
        <v>1.4E-2</v>
      </c>
      <c r="N466" s="15">
        <v>1.2E-2</v>
      </c>
      <c r="O466" s="15">
        <v>1E-3</v>
      </c>
      <c r="P466" s="15">
        <v>1.2E-2</v>
      </c>
      <c r="Q466" s="15">
        <v>5.0000000000000001E-3</v>
      </c>
      <c r="R466" s="15">
        <v>0.02</v>
      </c>
      <c r="S466" s="15">
        <v>10.712999999999999</v>
      </c>
      <c r="U466" s="15">
        <v>1408.0029999999999</v>
      </c>
      <c r="V466" s="15">
        <v>490</v>
      </c>
    </row>
    <row r="467" spans="2:22" x14ac:dyDescent="0.25">
      <c r="B467" s="15" t="s">
        <v>136</v>
      </c>
      <c r="C467" s="15" t="s">
        <v>344</v>
      </c>
      <c r="D467" s="15" t="s">
        <v>252</v>
      </c>
      <c r="E467" s="15">
        <v>2022</v>
      </c>
      <c r="F467" s="15" t="s">
        <v>162</v>
      </c>
      <c r="G467" s="15" t="s">
        <v>133</v>
      </c>
      <c r="H467" s="15" t="s">
        <v>136</v>
      </c>
      <c r="I467" s="15" t="s">
        <v>139</v>
      </c>
      <c r="J467" s="15" t="s">
        <v>141</v>
      </c>
      <c r="K467" s="15" t="s">
        <v>275</v>
      </c>
      <c r="L467" s="15" t="s">
        <v>280</v>
      </c>
      <c r="M467" s="15">
        <v>1.2999999999999999E-2</v>
      </c>
      <c r="N467" s="15">
        <v>1.0999999999999999E-2</v>
      </c>
      <c r="O467" s="15">
        <v>1E-3</v>
      </c>
      <c r="P467" s="15">
        <v>0.01</v>
      </c>
      <c r="Q467" s="15">
        <v>6.0000000000000001E-3</v>
      </c>
      <c r="R467" s="15">
        <v>1.7999999999999999E-2</v>
      </c>
      <c r="S467" s="15">
        <v>10.738</v>
      </c>
      <c r="U467" s="15">
        <v>1462.8440000000001</v>
      </c>
      <c r="V467" s="15">
        <v>90</v>
      </c>
    </row>
    <row r="468" spans="2:22" x14ac:dyDescent="0.25">
      <c r="B468" s="15" t="s">
        <v>136</v>
      </c>
      <c r="C468" s="15" t="s">
        <v>344</v>
      </c>
      <c r="D468" s="15" t="s">
        <v>253</v>
      </c>
      <c r="E468" s="15">
        <v>2022</v>
      </c>
      <c r="F468" s="15" t="s">
        <v>162</v>
      </c>
      <c r="G468" s="15" t="s">
        <v>133</v>
      </c>
      <c r="H468" s="15" t="s">
        <v>136</v>
      </c>
      <c r="I468" s="15" t="s">
        <v>139</v>
      </c>
      <c r="J468" s="15" t="s">
        <v>141</v>
      </c>
      <c r="K468" s="15" t="s">
        <v>275</v>
      </c>
      <c r="L468" s="15" t="s">
        <v>276</v>
      </c>
      <c r="M468" s="15">
        <v>5.0000000000000001E-3</v>
      </c>
      <c r="N468" s="15">
        <v>5.0000000000000001E-3</v>
      </c>
      <c r="O468" s="15">
        <v>0</v>
      </c>
      <c r="P468" s="15">
        <v>4.0000000000000001E-3</v>
      </c>
      <c r="Q468" s="15">
        <v>1E-3</v>
      </c>
      <c r="R468" s="15">
        <v>7.0000000000000001E-3</v>
      </c>
      <c r="S468" s="15">
        <v>10.691000000000001</v>
      </c>
      <c r="U468" s="15">
        <v>1630.134</v>
      </c>
      <c r="V468" s="15">
        <v>130</v>
      </c>
    </row>
    <row r="469" spans="2:22" x14ac:dyDescent="0.25">
      <c r="B469" s="15" t="s">
        <v>136</v>
      </c>
      <c r="C469" s="15" t="s">
        <v>344</v>
      </c>
      <c r="D469" s="15" t="s">
        <v>253</v>
      </c>
      <c r="E469" s="15">
        <v>2022</v>
      </c>
      <c r="F469" s="15" t="s">
        <v>162</v>
      </c>
      <c r="G469" s="15" t="s">
        <v>133</v>
      </c>
      <c r="H469" s="15" t="s">
        <v>136</v>
      </c>
      <c r="I469" s="15" t="s">
        <v>139</v>
      </c>
      <c r="J469" s="15" t="s">
        <v>141</v>
      </c>
      <c r="K469" s="15" t="s">
        <v>275</v>
      </c>
      <c r="L469" s="15" t="s">
        <v>277</v>
      </c>
      <c r="M469" s="15">
        <v>8.0000000000000002E-3</v>
      </c>
      <c r="N469" s="15">
        <v>8.9999999999999993E-3</v>
      </c>
      <c r="O469" s="15">
        <v>0</v>
      </c>
      <c r="P469" s="15">
        <v>6.0000000000000001E-3</v>
      </c>
      <c r="Q469" s="15">
        <v>2E-3</v>
      </c>
      <c r="R469" s="15">
        <v>1.2E-2</v>
      </c>
      <c r="S469" s="15">
        <v>10.611000000000001</v>
      </c>
      <c r="U469" s="15">
        <v>1857.982</v>
      </c>
      <c r="V469" s="15">
        <v>1230</v>
      </c>
    </row>
    <row r="470" spans="2:22" x14ac:dyDescent="0.25">
      <c r="B470" s="15" t="s">
        <v>136</v>
      </c>
      <c r="C470" s="15" t="s">
        <v>344</v>
      </c>
      <c r="D470" s="15" t="s">
        <v>253</v>
      </c>
      <c r="E470" s="15">
        <v>2022</v>
      </c>
      <c r="F470" s="15" t="s">
        <v>162</v>
      </c>
      <c r="G470" s="15" t="s">
        <v>133</v>
      </c>
      <c r="H470" s="15" t="s">
        <v>136</v>
      </c>
      <c r="I470" s="15" t="s">
        <v>139</v>
      </c>
      <c r="J470" s="15" t="s">
        <v>141</v>
      </c>
      <c r="K470" s="15" t="s">
        <v>275</v>
      </c>
      <c r="L470" s="15" t="s">
        <v>278</v>
      </c>
      <c r="M470" s="15">
        <v>8.9999999999999993E-3</v>
      </c>
      <c r="N470" s="15">
        <v>0.01</v>
      </c>
      <c r="O470" s="15">
        <v>0</v>
      </c>
      <c r="P470" s="15">
        <v>6.0000000000000001E-3</v>
      </c>
      <c r="Q470" s="15">
        <v>2E-3</v>
      </c>
      <c r="R470" s="15">
        <v>1.2999999999999999E-2</v>
      </c>
      <c r="S470" s="15">
        <v>10.712999999999999</v>
      </c>
      <c r="U470" s="15">
        <v>1541.97</v>
      </c>
      <c r="V470" s="15">
        <v>1640</v>
      </c>
    </row>
    <row r="471" spans="2:22" x14ac:dyDescent="0.25">
      <c r="B471" s="15" t="s">
        <v>136</v>
      </c>
      <c r="C471" s="15" t="s">
        <v>344</v>
      </c>
      <c r="D471" s="15" t="s">
        <v>253</v>
      </c>
      <c r="E471" s="15">
        <v>2022</v>
      </c>
      <c r="F471" s="15" t="s">
        <v>162</v>
      </c>
      <c r="G471" s="15" t="s">
        <v>133</v>
      </c>
      <c r="H471" s="15" t="s">
        <v>136</v>
      </c>
      <c r="I471" s="15" t="s">
        <v>139</v>
      </c>
      <c r="J471" s="15" t="s">
        <v>141</v>
      </c>
      <c r="K471" s="15" t="s">
        <v>275</v>
      </c>
      <c r="L471" s="15" t="s">
        <v>279</v>
      </c>
      <c r="M471" s="15">
        <v>1.0999999999999999E-2</v>
      </c>
      <c r="N471" s="15">
        <v>0.01</v>
      </c>
      <c r="O471" s="15">
        <v>0</v>
      </c>
      <c r="P471" s="15">
        <v>8.0000000000000002E-3</v>
      </c>
      <c r="Q471" s="15">
        <v>3.0000000000000001E-3</v>
      </c>
      <c r="R471" s="15">
        <v>1.6E-2</v>
      </c>
      <c r="S471" s="15">
        <v>10.712999999999999</v>
      </c>
      <c r="U471" s="15">
        <v>1409.029</v>
      </c>
      <c r="V471" s="15">
        <v>490</v>
      </c>
    </row>
    <row r="472" spans="2:22" x14ac:dyDescent="0.25">
      <c r="B472" s="15" t="s">
        <v>136</v>
      </c>
      <c r="C472" s="15" t="s">
        <v>344</v>
      </c>
      <c r="D472" s="15" t="s">
        <v>253</v>
      </c>
      <c r="E472" s="15">
        <v>2022</v>
      </c>
      <c r="F472" s="15" t="s">
        <v>162</v>
      </c>
      <c r="G472" s="15" t="s">
        <v>133</v>
      </c>
      <c r="H472" s="15" t="s">
        <v>136</v>
      </c>
      <c r="I472" s="15" t="s">
        <v>139</v>
      </c>
      <c r="J472" s="15" t="s">
        <v>141</v>
      </c>
      <c r="K472" s="15" t="s">
        <v>275</v>
      </c>
      <c r="L472" s="15" t="s">
        <v>280</v>
      </c>
      <c r="M472" s="15">
        <v>8.9999999999999993E-3</v>
      </c>
      <c r="N472" s="15">
        <v>8.9999999999999993E-3</v>
      </c>
      <c r="O472" s="15">
        <v>1E-3</v>
      </c>
      <c r="P472" s="15">
        <v>6.0000000000000001E-3</v>
      </c>
      <c r="Q472" s="15">
        <v>2E-3</v>
      </c>
      <c r="R472" s="15">
        <v>1.4E-2</v>
      </c>
      <c r="S472" s="15">
        <v>10.738</v>
      </c>
      <c r="U472" s="15">
        <v>1462.778</v>
      </c>
      <c r="V472" s="15">
        <v>90</v>
      </c>
    </row>
    <row r="473" spans="2:22" x14ac:dyDescent="0.25">
      <c r="B473" s="15" t="s">
        <v>136</v>
      </c>
      <c r="C473" s="15" t="s">
        <v>344</v>
      </c>
      <c r="D473" s="15" t="s">
        <v>254</v>
      </c>
      <c r="E473" s="15">
        <v>2022</v>
      </c>
      <c r="F473" s="15" t="s">
        <v>162</v>
      </c>
      <c r="G473" s="15" t="s">
        <v>133</v>
      </c>
      <c r="H473" s="15" t="s">
        <v>136</v>
      </c>
      <c r="I473" s="15" t="s">
        <v>139</v>
      </c>
      <c r="J473" s="15" t="s">
        <v>141</v>
      </c>
      <c r="K473" s="15" t="s">
        <v>275</v>
      </c>
      <c r="L473" s="15" t="s">
        <v>276</v>
      </c>
      <c r="M473" s="15">
        <v>4.0000000000000001E-3</v>
      </c>
      <c r="N473" s="15">
        <v>5.0000000000000001E-3</v>
      </c>
      <c r="O473" s="15">
        <v>0</v>
      </c>
      <c r="P473" s="15">
        <v>2E-3</v>
      </c>
      <c r="Q473" s="15">
        <v>1E-3</v>
      </c>
      <c r="R473" s="15">
        <v>6.0000000000000001E-3</v>
      </c>
      <c r="S473" s="15">
        <v>10.243</v>
      </c>
      <c r="U473" s="15">
        <v>0</v>
      </c>
      <c r="V473" s="15">
        <v>130</v>
      </c>
    </row>
    <row r="474" spans="2:22" x14ac:dyDescent="0.25">
      <c r="B474" s="15" t="s">
        <v>136</v>
      </c>
      <c r="C474" s="15" t="s">
        <v>344</v>
      </c>
      <c r="D474" s="15" t="s">
        <v>254</v>
      </c>
      <c r="E474" s="15">
        <v>2022</v>
      </c>
      <c r="F474" s="15" t="s">
        <v>162</v>
      </c>
      <c r="G474" s="15" t="s">
        <v>133</v>
      </c>
      <c r="H474" s="15" t="s">
        <v>136</v>
      </c>
      <c r="I474" s="15" t="s">
        <v>139</v>
      </c>
      <c r="J474" s="15" t="s">
        <v>141</v>
      </c>
      <c r="K474" s="15" t="s">
        <v>275</v>
      </c>
      <c r="L474" s="15" t="s">
        <v>277</v>
      </c>
      <c r="M474" s="15">
        <v>6.0000000000000001E-3</v>
      </c>
      <c r="N474" s="15">
        <v>8.0000000000000002E-3</v>
      </c>
      <c r="O474" s="15">
        <v>0</v>
      </c>
      <c r="P474" s="15">
        <v>4.0000000000000001E-3</v>
      </c>
      <c r="Q474" s="15">
        <v>1E-3</v>
      </c>
      <c r="R474" s="15">
        <v>8.9999999999999993E-3</v>
      </c>
      <c r="S474" s="15">
        <v>10.163</v>
      </c>
      <c r="U474" s="15">
        <v>0.14899999999999999</v>
      </c>
      <c r="V474" s="15">
        <v>1230</v>
      </c>
    </row>
    <row r="475" spans="2:22" x14ac:dyDescent="0.25">
      <c r="B475" s="15" t="s">
        <v>136</v>
      </c>
      <c r="C475" s="15" t="s">
        <v>344</v>
      </c>
      <c r="D475" s="15" t="s">
        <v>254</v>
      </c>
      <c r="E475" s="15">
        <v>2022</v>
      </c>
      <c r="F475" s="15" t="s">
        <v>162</v>
      </c>
      <c r="G475" s="15" t="s">
        <v>133</v>
      </c>
      <c r="H475" s="15" t="s">
        <v>136</v>
      </c>
      <c r="I475" s="15" t="s">
        <v>139</v>
      </c>
      <c r="J475" s="15" t="s">
        <v>141</v>
      </c>
      <c r="K475" s="15" t="s">
        <v>275</v>
      </c>
      <c r="L475" s="15" t="s">
        <v>278</v>
      </c>
      <c r="M475" s="15">
        <v>7.0000000000000001E-3</v>
      </c>
      <c r="N475" s="15">
        <v>8.9999999999999993E-3</v>
      </c>
      <c r="O475" s="15">
        <v>0</v>
      </c>
      <c r="P475" s="15">
        <v>4.0000000000000001E-3</v>
      </c>
      <c r="Q475" s="15">
        <v>1E-3</v>
      </c>
      <c r="R475" s="15">
        <v>8.9999999999999993E-3</v>
      </c>
      <c r="S475" s="15">
        <v>10.266</v>
      </c>
      <c r="U475" s="15">
        <v>5.0999999999999997E-2</v>
      </c>
      <c r="V475" s="15">
        <v>1640</v>
      </c>
    </row>
    <row r="476" spans="2:22" x14ac:dyDescent="0.25">
      <c r="B476" s="15" t="s">
        <v>136</v>
      </c>
      <c r="C476" s="15" t="s">
        <v>344</v>
      </c>
      <c r="D476" s="15" t="s">
        <v>254</v>
      </c>
      <c r="E476" s="15">
        <v>2022</v>
      </c>
      <c r="F476" s="15" t="s">
        <v>162</v>
      </c>
      <c r="G476" s="15" t="s">
        <v>133</v>
      </c>
      <c r="H476" s="15" t="s">
        <v>136</v>
      </c>
      <c r="I476" s="15" t="s">
        <v>139</v>
      </c>
      <c r="J476" s="15" t="s">
        <v>141</v>
      </c>
      <c r="K476" s="15" t="s">
        <v>275</v>
      </c>
      <c r="L476" s="15" t="s">
        <v>279</v>
      </c>
      <c r="M476" s="15">
        <v>7.0000000000000001E-3</v>
      </c>
      <c r="N476" s="15">
        <v>8.9999999999999993E-3</v>
      </c>
      <c r="O476" s="15">
        <v>0</v>
      </c>
      <c r="P476" s="15">
        <v>4.0000000000000001E-3</v>
      </c>
      <c r="Q476" s="15">
        <v>2E-3</v>
      </c>
      <c r="R476" s="15">
        <v>1.0999999999999999E-2</v>
      </c>
      <c r="S476" s="15">
        <v>10.256</v>
      </c>
      <c r="U476" s="15">
        <v>0.16200000000000001</v>
      </c>
      <c r="V476" s="15">
        <v>490</v>
      </c>
    </row>
    <row r="477" spans="2:22" x14ac:dyDescent="0.25">
      <c r="B477" s="15" t="s">
        <v>136</v>
      </c>
      <c r="C477" s="15" t="s">
        <v>344</v>
      </c>
      <c r="D477" s="15" t="s">
        <v>254</v>
      </c>
      <c r="E477" s="15">
        <v>2022</v>
      </c>
      <c r="F477" s="15" t="s">
        <v>162</v>
      </c>
      <c r="G477" s="15" t="s">
        <v>133</v>
      </c>
      <c r="H477" s="15" t="s">
        <v>136</v>
      </c>
      <c r="I477" s="15" t="s">
        <v>139</v>
      </c>
      <c r="J477" s="15" t="s">
        <v>141</v>
      </c>
      <c r="K477" s="15" t="s">
        <v>275</v>
      </c>
      <c r="L477" s="15" t="s">
        <v>280</v>
      </c>
      <c r="M477" s="15">
        <v>7.0000000000000001E-3</v>
      </c>
      <c r="N477" s="15">
        <v>0.01</v>
      </c>
      <c r="O477" s="15">
        <v>1E-3</v>
      </c>
      <c r="P477" s="15">
        <v>3.0000000000000001E-3</v>
      </c>
      <c r="Q477" s="15">
        <v>2E-3</v>
      </c>
      <c r="R477" s="15">
        <v>8.0000000000000002E-3</v>
      </c>
      <c r="S477" s="15">
        <v>10.292999999999999</v>
      </c>
      <c r="U477" s="15">
        <v>0</v>
      </c>
      <c r="V477" s="15">
        <v>90</v>
      </c>
    </row>
    <row r="478" spans="2:22" x14ac:dyDescent="0.25">
      <c r="B478" s="15" t="s">
        <v>136</v>
      </c>
      <c r="C478" s="15" t="s">
        <v>344</v>
      </c>
      <c r="D478" s="15" t="s">
        <v>255</v>
      </c>
      <c r="E478" s="15">
        <v>2022</v>
      </c>
      <c r="F478" s="15" t="s">
        <v>162</v>
      </c>
      <c r="G478" s="15" t="s">
        <v>133</v>
      </c>
      <c r="H478" s="15" t="s">
        <v>136</v>
      </c>
      <c r="I478" s="15" t="s">
        <v>139</v>
      </c>
      <c r="J478" s="15" t="s">
        <v>141</v>
      </c>
      <c r="K478" s="15" t="s">
        <v>275</v>
      </c>
      <c r="L478" s="15" t="s">
        <v>276</v>
      </c>
      <c r="M478" s="15">
        <v>3.0000000000000001E-3</v>
      </c>
      <c r="N478" s="15">
        <v>4.0000000000000001E-3</v>
      </c>
      <c r="O478" s="15">
        <v>0</v>
      </c>
      <c r="P478" s="15">
        <v>2E-3</v>
      </c>
      <c r="Q478" s="15">
        <v>0</v>
      </c>
      <c r="R478" s="15">
        <v>5.0000000000000001E-3</v>
      </c>
      <c r="S478" s="15">
        <v>10.25</v>
      </c>
      <c r="U478" s="15">
        <v>0</v>
      </c>
      <c r="V478" s="15">
        <v>130</v>
      </c>
    </row>
    <row r="479" spans="2:22" x14ac:dyDescent="0.25">
      <c r="B479" s="15" t="s">
        <v>136</v>
      </c>
      <c r="C479" s="15" t="s">
        <v>344</v>
      </c>
      <c r="D479" s="15" t="s">
        <v>255</v>
      </c>
      <c r="E479" s="15">
        <v>2022</v>
      </c>
      <c r="F479" s="15" t="s">
        <v>162</v>
      </c>
      <c r="G479" s="15" t="s">
        <v>133</v>
      </c>
      <c r="H479" s="15" t="s">
        <v>136</v>
      </c>
      <c r="I479" s="15" t="s">
        <v>139</v>
      </c>
      <c r="J479" s="15" t="s">
        <v>141</v>
      </c>
      <c r="K479" s="15" t="s">
        <v>275</v>
      </c>
      <c r="L479" s="15" t="s">
        <v>277</v>
      </c>
      <c r="M479" s="15">
        <v>5.0000000000000001E-3</v>
      </c>
      <c r="N479" s="15">
        <v>7.0000000000000001E-3</v>
      </c>
      <c r="O479" s="15">
        <v>0</v>
      </c>
      <c r="P479" s="15">
        <v>2E-3</v>
      </c>
      <c r="Q479" s="15">
        <v>1E-3</v>
      </c>
      <c r="R479" s="15">
        <v>7.0000000000000001E-3</v>
      </c>
      <c r="S479" s="15">
        <v>10.163</v>
      </c>
      <c r="U479" s="15">
        <v>0.14899999999999999</v>
      </c>
      <c r="V479" s="15">
        <v>1230</v>
      </c>
    </row>
    <row r="480" spans="2:22" x14ac:dyDescent="0.25">
      <c r="B480" s="15" t="s">
        <v>136</v>
      </c>
      <c r="C480" s="15" t="s">
        <v>344</v>
      </c>
      <c r="D480" s="15" t="s">
        <v>255</v>
      </c>
      <c r="E480" s="15">
        <v>2022</v>
      </c>
      <c r="F480" s="15" t="s">
        <v>162</v>
      </c>
      <c r="G480" s="15" t="s">
        <v>133</v>
      </c>
      <c r="H480" s="15" t="s">
        <v>136</v>
      </c>
      <c r="I480" s="15" t="s">
        <v>139</v>
      </c>
      <c r="J480" s="15" t="s">
        <v>141</v>
      </c>
      <c r="K480" s="15" t="s">
        <v>275</v>
      </c>
      <c r="L480" s="15" t="s">
        <v>278</v>
      </c>
      <c r="M480" s="15">
        <v>5.0000000000000001E-3</v>
      </c>
      <c r="N480" s="15">
        <v>8.0000000000000002E-3</v>
      </c>
      <c r="O480" s="15">
        <v>0</v>
      </c>
      <c r="P480" s="15">
        <v>2E-3</v>
      </c>
      <c r="Q480" s="15">
        <v>1E-3</v>
      </c>
      <c r="R480" s="15">
        <v>7.0000000000000001E-3</v>
      </c>
      <c r="S480" s="15">
        <v>10.266</v>
      </c>
      <c r="U480" s="15">
        <v>5.0999999999999997E-2</v>
      </c>
      <c r="V480" s="15">
        <v>1640</v>
      </c>
    </row>
    <row r="481" spans="2:22" x14ac:dyDescent="0.25">
      <c r="B481" s="15" t="s">
        <v>136</v>
      </c>
      <c r="C481" s="15" t="s">
        <v>344</v>
      </c>
      <c r="D481" s="15" t="s">
        <v>255</v>
      </c>
      <c r="E481" s="15">
        <v>2022</v>
      </c>
      <c r="F481" s="15" t="s">
        <v>162</v>
      </c>
      <c r="G481" s="15" t="s">
        <v>133</v>
      </c>
      <c r="H481" s="15" t="s">
        <v>136</v>
      </c>
      <c r="I481" s="15" t="s">
        <v>139</v>
      </c>
      <c r="J481" s="15" t="s">
        <v>141</v>
      </c>
      <c r="K481" s="15" t="s">
        <v>275</v>
      </c>
      <c r="L481" s="15" t="s">
        <v>279</v>
      </c>
      <c r="M481" s="15">
        <v>6.0000000000000001E-3</v>
      </c>
      <c r="N481" s="15">
        <v>7.0000000000000001E-3</v>
      </c>
      <c r="O481" s="15">
        <v>0</v>
      </c>
      <c r="P481" s="15">
        <v>3.0000000000000001E-3</v>
      </c>
      <c r="Q481" s="15">
        <v>1E-3</v>
      </c>
      <c r="R481" s="15">
        <v>8.0000000000000002E-3</v>
      </c>
      <c r="S481" s="15">
        <v>10.260999999999999</v>
      </c>
      <c r="U481" s="15">
        <v>0.16200000000000001</v>
      </c>
      <c r="V481" s="15">
        <v>500</v>
      </c>
    </row>
    <row r="482" spans="2:22" x14ac:dyDescent="0.25">
      <c r="B482" s="15" t="s">
        <v>136</v>
      </c>
      <c r="C482" s="15" t="s">
        <v>344</v>
      </c>
      <c r="D482" s="15" t="s">
        <v>255</v>
      </c>
      <c r="E482" s="15">
        <v>2022</v>
      </c>
      <c r="F482" s="15" t="s">
        <v>162</v>
      </c>
      <c r="G482" s="15" t="s">
        <v>133</v>
      </c>
      <c r="H482" s="15" t="s">
        <v>136</v>
      </c>
      <c r="I482" s="15" t="s">
        <v>139</v>
      </c>
      <c r="J482" s="15" t="s">
        <v>141</v>
      </c>
      <c r="K482" s="15" t="s">
        <v>275</v>
      </c>
      <c r="L482" s="15" t="s">
        <v>280</v>
      </c>
      <c r="M482" s="15">
        <v>4.0000000000000001E-3</v>
      </c>
      <c r="N482" s="15">
        <v>6.0000000000000001E-3</v>
      </c>
      <c r="O482" s="15">
        <v>1E-3</v>
      </c>
      <c r="P482" s="15">
        <v>2E-3</v>
      </c>
      <c r="Q482" s="15">
        <v>1E-3</v>
      </c>
      <c r="R482" s="15">
        <v>6.0000000000000001E-3</v>
      </c>
      <c r="S482" s="15">
        <v>10.292999999999999</v>
      </c>
      <c r="U482" s="15">
        <v>0</v>
      </c>
      <c r="V482" s="15">
        <v>90</v>
      </c>
    </row>
    <row r="483" spans="2:22" x14ac:dyDescent="0.25">
      <c r="B483" s="15" t="s">
        <v>136</v>
      </c>
      <c r="C483" s="15" t="s">
        <v>345</v>
      </c>
      <c r="D483" s="15" t="s">
        <v>208</v>
      </c>
      <c r="E483" s="15">
        <v>2022</v>
      </c>
      <c r="F483" s="15" t="s">
        <v>162</v>
      </c>
      <c r="G483" s="15" t="s">
        <v>133</v>
      </c>
      <c r="H483" s="15" t="s">
        <v>136</v>
      </c>
      <c r="I483" s="15" t="s">
        <v>139</v>
      </c>
      <c r="J483" s="15" t="s">
        <v>141</v>
      </c>
      <c r="K483" s="15" t="s">
        <v>275</v>
      </c>
      <c r="L483" s="15" t="s">
        <v>276</v>
      </c>
      <c r="M483" s="15">
        <v>0.153</v>
      </c>
      <c r="N483" s="15">
        <v>0.27700000000000002</v>
      </c>
      <c r="O483" s="15">
        <v>2.5000000000000001E-2</v>
      </c>
      <c r="P483" s="15">
        <v>0.05</v>
      </c>
      <c r="Q483" s="15">
        <v>8.0000000000000002E-3</v>
      </c>
      <c r="R483" s="15">
        <v>0.193</v>
      </c>
      <c r="S483" s="15">
        <v>9.9169999999999998</v>
      </c>
      <c r="U483" s="15">
        <v>0</v>
      </c>
      <c r="V483" s="15">
        <v>120</v>
      </c>
    </row>
    <row r="484" spans="2:22" x14ac:dyDescent="0.25">
      <c r="B484" s="15" t="s">
        <v>136</v>
      </c>
      <c r="C484" s="15" t="s">
        <v>345</v>
      </c>
      <c r="D484" s="15" t="s">
        <v>208</v>
      </c>
      <c r="E484" s="15">
        <v>2022</v>
      </c>
      <c r="F484" s="15" t="s">
        <v>162</v>
      </c>
      <c r="G484" s="15" t="s">
        <v>133</v>
      </c>
      <c r="H484" s="15" t="s">
        <v>136</v>
      </c>
      <c r="I484" s="15" t="s">
        <v>139</v>
      </c>
      <c r="J484" s="15" t="s">
        <v>141</v>
      </c>
      <c r="K484" s="15" t="s">
        <v>275</v>
      </c>
      <c r="L484" s="15" t="s">
        <v>277</v>
      </c>
      <c r="M484" s="15">
        <v>0.17499999999999999</v>
      </c>
      <c r="N484" s="15">
        <v>0.28199999999999997</v>
      </c>
      <c r="O484" s="15">
        <v>8.0000000000000002E-3</v>
      </c>
      <c r="P484" s="15">
        <v>7.0999999999999994E-2</v>
      </c>
      <c r="Q484" s="15">
        <v>0.02</v>
      </c>
      <c r="R484" s="15">
        <v>0.20599999999999999</v>
      </c>
      <c r="S484" s="15">
        <v>9.8469999999999995</v>
      </c>
      <c r="U484" s="15">
        <v>0</v>
      </c>
      <c r="V484" s="15">
        <v>1200</v>
      </c>
    </row>
    <row r="485" spans="2:22" x14ac:dyDescent="0.25">
      <c r="B485" s="15" t="s">
        <v>136</v>
      </c>
      <c r="C485" s="15" t="s">
        <v>345</v>
      </c>
      <c r="D485" s="15" t="s">
        <v>208</v>
      </c>
      <c r="E485" s="15">
        <v>2022</v>
      </c>
      <c r="F485" s="15" t="s">
        <v>162</v>
      </c>
      <c r="G485" s="15" t="s">
        <v>133</v>
      </c>
      <c r="H485" s="15" t="s">
        <v>136</v>
      </c>
      <c r="I485" s="15" t="s">
        <v>139</v>
      </c>
      <c r="J485" s="15" t="s">
        <v>141</v>
      </c>
      <c r="K485" s="15" t="s">
        <v>275</v>
      </c>
      <c r="L485" s="15" t="s">
        <v>278</v>
      </c>
      <c r="M485" s="15">
        <v>0.17799999999999999</v>
      </c>
      <c r="N485" s="15">
        <v>0.31</v>
      </c>
      <c r="O485" s="15">
        <v>8.0000000000000002E-3</v>
      </c>
      <c r="P485" s="15">
        <v>6.6000000000000003E-2</v>
      </c>
      <c r="Q485" s="15">
        <v>0.02</v>
      </c>
      <c r="R485" s="15">
        <v>0.191</v>
      </c>
      <c r="S485" s="15">
        <v>9.9440000000000008</v>
      </c>
      <c r="U485" s="15">
        <v>0</v>
      </c>
      <c r="V485" s="15">
        <v>1610</v>
      </c>
    </row>
    <row r="486" spans="2:22" x14ac:dyDescent="0.25">
      <c r="B486" s="15" t="s">
        <v>136</v>
      </c>
      <c r="C486" s="15" t="s">
        <v>345</v>
      </c>
      <c r="D486" s="15" t="s">
        <v>208</v>
      </c>
      <c r="E486" s="15">
        <v>2022</v>
      </c>
      <c r="F486" s="15" t="s">
        <v>162</v>
      </c>
      <c r="G486" s="15" t="s">
        <v>133</v>
      </c>
      <c r="H486" s="15" t="s">
        <v>136</v>
      </c>
      <c r="I486" s="15" t="s">
        <v>139</v>
      </c>
      <c r="J486" s="15" t="s">
        <v>141</v>
      </c>
      <c r="K486" s="15" t="s">
        <v>275</v>
      </c>
      <c r="L486" s="15" t="s">
        <v>279</v>
      </c>
      <c r="M486" s="15">
        <v>0.20100000000000001</v>
      </c>
      <c r="N486" s="15">
        <v>0.317</v>
      </c>
      <c r="O486" s="15">
        <v>1.4E-2</v>
      </c>
      <c r="P486" s="15">
        <v>8.1000000000000003E-2</v>
      </c>
      <c r="Q486" s="15">
        <v>2.5999999999999999E-2</v>
      </c>
      <c r="R486" s="15">
        <v>0.245</v>
      </c>
      <c r="S486" s="15">
        <v>9.9369999999999994</v>
      </c>
      <c r="U486" s="15">
        <v>0</v>
      </c>
      <c r="V486" s="15">
        <v>480</v>
      </c>
    </row>
    <row r="487" spans="2:22" x14ac:dyDescent="0.25">
      <c r="B487" s="15" t="s">
        <v>136</v>
      </c>
      <c r="C487" s="15" t="s">
        <v>345</v>
      </c>
      <c r="D487" s="15" t="s">
        <v>208</v>
      </c>
      <c r="E487" s="15">
        <v>2022</v>
      </c>
      <c r="F487" s="15" t="s">
        <v>162</v>
      </c>
      <c r="G487" s="15" t="s">
        <v>133</v>
      </c>
      <c r="H487" s="15" t="s">
        <v>136</v>
      </c>
      <c r="I487" s="15" t="s">
        <v>139</v>
      </c>
      <c r="J487" s="15" t="s">
        <v>141</v>
      </c>
      <c r="K487" s="15" t="s">
        <v>275</v>
      </c>
      <c r="L487" s="15" t="s">
        <v>280</v>
      </c>
      <c r="M487" s="15">
        <v>0.188</v>
      </c>
      <c r="N487" s="15">
        <v>0.35399999999999998</v>
      </c>
      <c r="O487" s="15">
        <v>3.6999999999999998E-2</v>
      </c>
      <c r="P487" s="15">
        <v>7.0999999999999994E-2</v>
      </c>
      <c r="Q487" s="15">
        <v>1.7000000000000001E-2</v>
      </c>
      <c r="R487" s="15">
        <v>0.23200000000000001</v>
      </c>
      <c r="S487" s="15">
        <v>9.9440000000000008</v>
      </c>
      <c r="U487" s="15">
        <v>0</v>
      </c>
      <c r="V487" s="15">
        <v>90</v>
      </c>
    </row>
    <row r="488" spans="2:22" x14ac:dyDescent="0.25">
      <c r="B488" s="15" t="s">
        <v>136</v>
      </c>
      <c r="C488" s="15" t="s">
        <v>345</v>
      </c>
      <c r="D488" s="15" t="s">
        <v>209</v>
      </c>
      <c r="E488" s="15">
        <v>2022</v>
      </c>
      <c r="F488" s="15" t="s">
        <v>162</v>
      </c>
      <c r="G488" s="15" t="s">
        <v>133</v>
      </c>
      <c r="H488" s="15" t="s">
        <v>136</v>
      </c>
      <c r="I488" s="15" t="s">
        <v>139</v>
      </c>
      <c r="J488" s="15" t="s">
        <v>141</v>
      </c>
      <c r="K488" s="15" t="s">
        <v>275</v>
      </c>
      <c r="L488" s="15" t="s">
        <v>276</v>
      </c>
      <c r="M488" s="15">
        <v>0.124</v>
      </c>
      <c r="N488" s="15">
        <v>0.24</v>
      </c>
      <c r="O488" s="15">
        <v>2.1999999999999999E-2</v>
      </c>
      <c r="P488" s="15">
        <v>3.1E-2</v>
      </c>
      <c r="Q488" s="15">
        <v>6.0000000000000001E-3</v>
      </c>
      <c r="R488" s="15">
        <v>0.161</v>
      </c>
      <c r="S488" s="15">
        <v>9.9009999999999998</v>
      </c>
      <c r="U488" s="15">
        <v>0</v>
      </c>
      <c r="V488" s="15">
        <v>120</v>
      </c>
    </row>
    <row r="489" spans="2:22" x14ac:dyDescent="0.25">
      <c r="B489" s="15" t="s">
        <v>136</v>
      </c>
      <c r="C489" s="15" t="s">
        <v>345</v>
      </c>
      <c r="D489" s="15" t="s">
        <v>209</v>
      </c>
      <c r="E489" s="15">
        <v>2022</v>
      </c>
      <c r="F489" s="15" t="s">
        <v>162</v>
      </c>
      <c r="G489" s="15" t="s">
        <v>133</v>
      </c>
      <c r="H489" s="15" t="s">
        <v>136</v>
      </c>
      <c r="I489" s="15" t="s">
        <v>139</v>
      </c>
      <c r="J489" s="15" t="s">
        <v>141</v>
      </c>
      <c r="K489" s="15" t="s">
        <v>275</v>
      </c>
      <c r="L489" s="15" t="s">
        <v>277</v>
      </c>
      <c r="M489" s="15">
        <v>0.151</v>
      </c>
      <c r="N489" s="15">
        <v>0.26500000000000001</v>
      </c>
      <c r="O489" s="15">
        <v>8.0000000000000002E-3</v>
      </c>
      <c r="P489" s="15">
        <v>5.6000000000000001E-2</v>
      </c>
      <c r="Q489" s="15">
        <v>1.4999999999999999E-2</v>
      </c>
      <c r="R489" s="15">
        <v>0.17199999999999999</v>
      </c>
      <c r="S489" s="15">
        <v>9.8350000000000009</v>
      </c>
      <c r="U489" s="15">
        <v>0</v>
      </c>
      <c r="V489" s="15">
        <v>1200</v>
      </c>
    </row>
    <row r="490" spans="2:22" x14ac:dyDescent="0.25">
      <c r="B490" s="15" t="s">
        <v>136</v>
      </c>
      <c r="C490" s="15" t="s">
        <v>345</v>
      </c>
      <c r="D490" s="15" t="s">
        <v>209</v>
      </c>
      <c r="E490" s="15">
        <v>2022</v>
      </c>
      <c r="F490" s="15" t="s">
        <v>162</v>
      </c>
      <c r="G490" s="15" t="s">
        <v>133</v>
      </c>
      <c r="H490" s="15" t="s">
        <v>136</v>
      </c>
      <c r="I490" s="15" t="s">
        <v>139</v>
      </c>
      <c r="J490" s="15" t="s">
        <v>141</v>
      </c>
      <c r="K490" s="15" t="s">
        <v>275</v>
      </c>
      <c r="L490" s="15" t="s">
        <v>278</v>
      </c>
      <c r="M490" s="15">
        <v>0.14899999999999999</v>
      </c>
      <c r="N490" s="15">
        <v>0.28100000000000003</v>
      </c>
      <c r="O490" s="15">
        <v>7.0000000000000001E-3</v>
      </c>
      <c r="P490" s="15">
        <v>0.05</v>
      </c>
      <c r="Q490" s="15">
        <v>1.2999999999999999E-2</v>
      </c>
      <c r="R490" s="15">
        <v>0.14799999999999999</v>
      </c>
      <c r="S490" s="15">
        <v>9.9339999999999993</v>
      </c>
      <c r="U490" s="15">
        <v>0</v>
      </c>
      <c r="V490" s="15">
        <v>1600</v>
      </c>
    </row>
    <row r="491" spans="2:22" x14ac:dyDescent="0.25">
      <c r="B491" s="15" t="s">
        <v>136</v>
      </c>
      <c r="C491" s="15" t="s">
        <v>345</v>
      </c>
      <c r="D491" s="15" t="s">
        <v>209</v>
      </c>
      <c r="E491" s="15">
        <v>2022</v>
      </c>
      <c r="F491" s="15" t="s">
        <v>162</v>
      </c>
      <c r="G491" s="15" t="s">
        <v>133</v>
      </c>
      <c r="H491" s="15" t="s">
        <v>136</v>
      </c>
      <c r="I491" s="15" t="s">
        <v>139</v>
      </c>
      <c r="J491" s="15" t="s">
        <v>141</v>
      </c>
      <c r="K491" s="15" t="s">
        <v>275</v>
      </c>
      <c r="L491" s="15" t="s">
        <v>279</v>
      </c>
      <c r="M491" s="15">
        <v>0.16500000000000001</v>
      </c>
      <c r="N491" s="15">
        <v>0.28499999999999998</v>
      </c>
      <c r="O491" s="15">
        <v>1.2999999999999999E-2</v>
      </c>
      <c r="P491" s="15">
        <v>5.7000000000000002E-2</v>
      </c>
      <c r="Q491" s="15">
        <v>1.7999999999999999E-2</v>
      </c>
      <c r="R491" s="15">
        <v>0.19500000000000001</v>
      </c>
      <c r="S491" s="15">
        <v>9.9309999999999992</v>
      </c>
      <c r="U491" s="15">
        <v>0</v>
      </c>
      <c r="V491" s="15">
        <v>480</v>
      </c>
    </row>
    <row r="492" spans="2:22" x14ac:dyDescent="0.25">
      <c r="B492" s="15" t="s">
        <v>136</v>
      </c>
      <c r="C492" s="15" t="s">
        <v>345</v>
      </c>
      <c r="D492" s="15" t="s">
        <v>209</v>
      </c>
      <c r="E492" s="15">
        <v>2022</v>
      </c>
      <c r="F492" s="15" t="s">
        <v>162</v>
      </c>
      <c r="G492" s="15" t="s">
        <v>133</v>
      </c>
      <c r="H492" s="15" t="s">
        <v>136</v>
      </c>
      <c r="I492" s="15" t="s">
        <v>139</v>
      </c>
      <c r="J492" s="15" t="s">
        <v>141</v>
      </c>
      <c r="K492" s="15" t="s">
        <v>275</v>
      </c>
      <c r="L492" s="15" t="s">
        <v>280</v>
      </c>
      <c r="M492" s="15">
        <v>0.14199999999999999</v>
      </c>
      <c r="N492" s="15">
        <v>0.27300000000000002</v>
      </c>
      <c r="O492" s="15">
        <v>2.9000000000000001E-2</v>
      </c>
      <c r="P492" s="15">
        <v>4.4999999999999998E-2</v>
      </c>
      <c r="Q492" s="15">
        <v>1.2999999999999999E-2</v>
      </c>
      <c r="R492" s="15">
        <v>0.13400000000000001</v>
      </c>
      <c r="S492" s="15">
        <v>9.9369999999999994</v>
      </c>
      <c r="U492" s="15">
        <v>0</v>
      </c>
      <c r="V492" s="15">
        <v>90</v>
      </c>
    </row>
    <row r="493" spans="2:22" x14ac:dyDescent="0.25">
      <c r="B493" s="15" t="s">
        <v>136</v>
      </c>
      <c r="C493" s="15" t="s">
        <v>345</v>
      </c>
      <c r="D493" s="15" t="s">
        <v>210</v>
      </c>
      <c r="E493" s="15">
        <v>2022</v>
      </c>
      <c r="F493" s="15" t="s">
        <v>162</v>
      </c>
      <c r="G493" s="15" t="s">
        <v>133</v>
      </c>
      <c r="H493" s="15" t="s">
        <v>136</v>
      </c>
      <c r="I493" s="15" t="s">
        <v>139</v>
      </c>
      <c r="J493" s="15" t="s">
        <v>141</v>
      </c>
      <c r="K493" s="15" t="s">
        <v>275</v>
      </c>
      <c r="L493" s="15" t="s">
        <v>276</v>
      </c>
      <c r="M493" s="15">
        <v>0.114</v>
      </c>
      <c r="N493" s="15">
        <v>0.224</v>
      </c>
      <c r="O493" s="15">
        <v>0.02</v>
      </c>
      <c r="P493" s="15">
        <v>2.4E-2</v>
      </c>
      <c r="Q493" s="15">
        <v>4.0000000000000001E-3</v>
      </c>
      <c r="R493" s="15">
        <v>0.14799999999999999</v>
      </c>
      <c r="S493" s="15">
        <v>9.6300000000000008</v>
      </c>
      <c r="U493" s="15">
        <v>0</v>
      </c>
      <c r="V493" s="15">
        <v>120</v>
      </c>
    </row>
    <row r="494" spans="2:22" x14ac:dyDescent="0.25">
      <c r="B494" s="15" t="s">
        <v>136</v>
      </c>
      <c r="C494" s="15" t="s">
        <v>345</v>
      </c>
      <c r="D494" s="15" t="s">
        <v>210</v>
      </c>
      <c r="E494" s="15">
        <v>2022</v>
      </c>
      <c r="F494" s="15" t="s">
        <v>162</v>
      </c>
      <c r="G494" s="15" t="s">
        <v>133</v>
      </c>
      <c r="H494" s="15" t="s">
        <v>136</v>
      </c>
      <c r="I494" s="15" t="s">
        <v>139</v>
      </c>
      <c r="J494" s="15" t="s">
        <v>141</v>
      </c>
      <c r="K494" s="15" t="s">
        <v>275</v>
      </c>
      <c r="L494" s="15" t="s">
        <v>277</v>
      </c>
      <c r="M494" s="15">
        <v>0.13600000000000001</v>
      </c>
      <c r="N494" s="15">
        <v>0.247</v>
      </c>
      <c r="O494" s="15">
        <v>7.0000000000000001E-3</v>
      </c>
      <c r="P494" s="15">
        <v>4.5999999999999999E-2</v>
      </c>
      <c r="Q494" s="15">
        <v>1.0999999999999999E-2</v>
      </c>
      <c r="R494" s="15">
        <v>0.14599999999999999</v>
      </c>
      <c r="S494" s="15">
        <v>9.5640000000000001</v>
      </c>
      <c r="U494" s="15">
        <v>0</v>
      </c>
      <c r="V494" s="15">
        <v>1190</v>
      </c>
    </row>
    <row r="495" spans="2:22" x14ac:dyDescent="0.25">
      <c r="B495" s="15" t="s">
        <v>136</v>
      </c>
      <c r="C495" s="15" t="s">
        <v>345</v>
      </c>
      <c r="D495" s="15" t="s">
        <v>210</v>
      </c>
      <c r="E495" s="15">
        <v>2022</v>
      </c>
      <c r="F495" s="15" t="s">
        <v>162</v>
      </c>
      <c r="G495" s="15" t="s">
        <v>133</v>
      </c>
      <c r="H495" s="15" t="s">
        <v>136</v>
      </c>
      <c r="I495" s="15" t="s">
        <v>139</v>
      </c>
      <c r="J495" s="15" t="s">
        <v>141</v>
      </c>
      <c r="K495" s="15" t="s">
        <v>275</v>
      </c>
      <c r="L495" s="15" t="s">
        <v>278</v>
      </c>
      <c r="M495" s="15">
        <v>0.13700000000000001</v>
      </c>
      <c r="N495" s="15">
        <v>0.27600000000000002</v>
      </c>
      <c r="O495" s="15">
        <v>7.0000000000000001E-3</v>
      </c>
      <c r="P495" s="15">
        <v>4.1000000000000002E-2</v>
      </c>
      <c r="Q495" s="15">
        <v>8.9999999999999993E-3</v>
      </c>
      <c r="R495" s="15">
        <v>0.129</v>
      </c>
      <c r="S495" s="15">
        <v>9.6609999999999996</v>
      </c>
      <c r="U495" s="15">
        <v>0</v>
      </c>
      <c r="V495" s="15">
        <v>1590</v>
      </c>
    </row>
    <row r="496" spans="2:22" x14ac:dyDescent="0.25">
      <c r="B496" s="15" t="s">
        <v>136</v>
      </c>
      <c r="C496" s="15" t="s">
        <v>345</v>
      </c>
      <c r="D496" s="15" t="s">
        <v>210</v>
      </c>
      <c r="E496" s="15">
        <v>2022</v>
      </c>
      <c r="F496" s="15" t="s">
        <v>162</v>
      </c>
      <c r="G496" s="15" t="s">
        <v>133</v>
      </c>
      <c r="H496" s="15" t="s">
        <v>136</v>
      </c>
      <c r="I496" s="15" t="s">
        <v>139</v>
      </c>
      <c r="J496" s="15" t="s">
        <v>141</v>
      </c>
      <c r="K496" s="15" t="s">
        <v>275</v>
      </c>
      <c r="L496" s="15" t="s">
        <v>279</v>
      </c>
      <c r="M496" s="15">
        <v>0.14499999999999999</v>
      </c>
      <c r="N496" s="15">
        <v>0.254</v>
      </c>
      <c r="O496" s="15">
        <v>1.2E-2</v>
      </c>
      <c r="P496" s="15">
        <v>5.0999999999999997E-2</v>
      </c>
      <c r="Q496" s="15">
        <v>1.4E-2</v>
      </c>
      <c r="R496" s="15">
        <v>0.17</v>
      </c>
      <c r="S496" s="15">
        <v>9.6470000000000002</v>
      </c>
      <c r="U496" s="15">
        <v>0</v>
      </c>
      <c r="V496" s="15">
        <v>480</v>
      </c>
    </row>
    <row r="497" spans="2:22" x14ac:dyDescent="0.25">
      <c r="B497" s="15" t="s">
        <v>136</v>
      </c>
      <c r="C497" s="15" t="s">
        <v>345</v>
      </c>
      <c r="D497" s="15" t="s">
        <v>210</v>
      </c>
      <c r="E497" s="15">
        <v>2022</v>
      </c>
      <c r="F497" s="15" t="s">
        <v>162</v>
      </c>
      <c r="G497" s="15" t="s">
        <v>133</v>
      </c>
      <c r="H497" s="15" t="s">
        <v>136</v>
      </c>
      <c r="I497" s="15" t="s">
        <v>139</v>
      </c>
      <c r="J497" s="15" t="s">
        <v>141</v>
      </c>
      <c r="K497" s="15" t="s">
        <v>275</v>
      </c>
      <c r="L497" s="15" t="s">
        <v>280</v>
      </c>
      <c r="M497" s="15">
        <v>0.122</v>
      </c>
      <c r="N497" s="15">
        <v>0.24</v>
      </c>
      <c r="O497" s="15">
        <v>2.7E-2</v>
      </c>
      <c r="P497" s="15">
        <v>4.8000000000000001E-2</v>
      </c>
      <c r="Q497" s="15">
        <v>8.9999999999999993E-3</v>
      </c>
      <c r="R497" s="15">
        <v>0.108</v>
      </c>
      <c r="S497" s="15">
        <v>9.6769999999999996</v>
      </c>
      <c r="U497" s="15">
        <v>0</v>
      </c>
      <c r="V497" s="15">
        <v>80</v>
      </c>
    </row>
    <row r="498" spans="2:22" x14ac:dyDescent="0.25">
      <c r="B498" s="15" t="s">
        <v>136</v>
      </c>
      <c r="C498" s="15" t="s">
        <v>345</v>
      </c>
      <c r="D498" s="15" t="s">
        <v>211</v>
      </c>
      <c r="E498" s="15">
        <v>2022</v>
      </c>
      <c r="F498" s="15" t="s">
        <v>162</v>
      </c>
      <c r="G498" s="15" t="s">
        <v>133</v>
      </c>
      <c r="H498" s="15" t="s">
        <v>136</v>
      </c>
      <c r="I498" s="15" t="s">
        <v>139</v>
      </c>
      <c r="J498" s="15" t="s">
        <v>141</v>
      </c>
      <c r="K498" s="15" t="s">
        <v>275</v>
      </c>
      <c r="L498" s="15" t="s">
        <v>276</v>
      </c>
      <c r="M498" s="15">
        <v>0.111</v>
      </c>
      <c r="N498" s="15">
        <v>0.217</v>
      </c>
      <c r="O498" s="15">
        <v>0.02</v>
      </c>
      <c r="P498" s="15">
        <v>0.03</v>
      </c>
      <c r="Q498" s="15">
        <v>1E-3</v>
      </c>
      <c r="R498" s="15">
        <v>0.14699999999999999</v>
      </c>
      <c r="S498" s="15">
        <v>9.6310000000000002</v>
      </c>
      <c r="U498" s="15">
        <v>0</v>
      </c>
      <c r="V498" s="15">
        <v>120</v>
      </c>
    </row>
    <row r="499" spans="2:22" x14ac:dyDescent="0.25">
      <c r="B499" s="15" t="s">
        <v>136</v>
      </c>
      <c r="C499" s="15" t="s">
        <v>345</v>
      </c>
      <c r="D499" s="15" t="s">
        <v>211</v>
      </c>
      <c r="E499" s="15">
        <v>2022</v>
      </c>
      <c r="F499" s="15" t="s">
        <v>162</v>
      </c>
      <c r="G499" s="15" t="s">
        <v>133</v>
      </c>
      <c r="H499" s="15" t="s">
        <v>136</v>
      </c>
      <c r="I499" s="15" t="s">
        <v>139</v>
      </c>
      <c r="J499" s="15" t="s">
        <v>141</v>
      </c>
      <c r="K499" s="15" t="s">
        <v>275</v>
      </c>
      <c r="L499" s="15" t="s">
        <v>277</v>
      </c>
      <c r="M499" s="15">
        <v>0.128</v>
      </c>
      <c r="N499" s="15">
        <v>0.24</v>
      </c>
      <c r="O499" s="15">
        <v>7.0000000000000001E-3</v>
      </c>
      <c r="P499" s="15">
        <v>0.04</v>
      </c>
      <c r="Q499" s="15">
        <v>8.0000000000000002E-3</v>
      </c>
      <c r="R499" s="15">
        <v>0.13200000000000001</v>
      </c>
      <c r="S499" s="15">
        <v>9.577</v>
      </c>
      <c r="U499" s="15">
        <v>0</v>
      </c>
      <c r="V499" s="15">
        <v>1210</v>
      </c>
    </row>
    <row r="500" spans="2:22" x14ac:dyDescent="0.25">
      <c r="B500" s="15" t="s">
        <v>136</v>
      </c>
      <c r="C500" s="15" t="s">
        <v>345</v>
      </c>
      <c r="D500" s="15" t="s">
        <v>211</v>
      </c>
      <c r="E500" s="15">
        <v>2022</v>
      </c>
      <c r="F500" s="15" t="s">
        <v>162</v>
      </c>
      <c r="G500" s="15" t="s">
        <v>133</v>
      </c>
      <c r="H500" s="15" t="s">
        <v>136</v>
      </c>
      <c r="I500" s="15" t="s">
        <v>139</v>
      </c>
      <c r="J500" s="15" t="s">
        <v>141</v>
      </c>
      <c r="K500" s="15" t="s">
        <v>275</v>
      </c>
      <c r="L500" s="15" t="s">
        <v>278</v>
      </c>
      <c r="M500" s="15">
        <v>0.13200000000000001</v>
      </c>
      <c r="N500" s="15">
        <v>0.27</v>
      </c>
      <c r="O500" s="15">
        <v>7.0000000000000001E-3</v>
      </c>
      <c r="P500" s="15">
        <v>3.7999999999999999E-2</v>
      </c>
      <c r="Q500" s="15">
        <v>7.0000000000000001E-3</v>
      </c>
      <c r="R500" s="15">
        <v>0.129</v>
      </c>
      <c r="S500" s="15">
        <v>9.6690000000000005</v>
      </c>
      <c r="U500" s="15">
        <v>0</v>
      </c>
      <c r="V500" s="15">
        <v>1610</v>
      </c>
    </row>
    <row r="501" spans="2:22" x14ac:dyDescent="0.25">
      <c r="B501" s="15" t="s">
        <v>136</v>
      </c>
      <c r="C501" s="15" t="s">
        <v>345</v>
      </c>
      <c r="D501" s="15" t="s">
        <v>211</v>
      </c>
      <c r="E501" s="15">
        <v>2022</v>
      </c>
      <c r="F501" s="15" t="s">
        <v>162</v>
      </c>
      <c r="G501" s="15" t="s">
        <v>133</v>
      </c>
      <c r="H501" s="15" t="s">
        <v>136</v>
      </c>
      <c r="I501" s="15" t="s">
        <v>139</v>
      </c>
      <c r="J501" s="15" t="s">
        <v>141</v>
      </c>
      <c r="K501" s="15" t="s">
        <v>275</v>
      </c>
      <c r="L501" s="15" t="s">
        <v>279</v>
      </c>
      <c r="M501" s="15">
        <v>0.14699999999999999</v>
      </c>
      <c r="N501" s="15">
        <v>0.26300000000000001</v>
      </c>
      <c r="O501" s="15">
        <v>1.2E-2</v>
      </c>
      <c r="P501" s="15">
        <v>4.7E-2</v>
      </c>
      <c r="Q501" s="15">
        <v>1.0999999999999999E-2</v>
      </c>
      <c r="R501" s="15">
        <v>0.16200000000000001</v>
      </c>
      <c r="S501" s="15">
        <v>9.66</v>
      </c>
      <c r="U501" s="15">
        <v>0</v>
      </c>
      <c r="V501" s="15">
        <v>480</v>
      </c>
    </row>
    <row r="502" spans="2:22" x14ac:dyDescent="0.25">
      <c r="B502" s="15" t="s">
        <v>136</v>
      </c>
      <c r="C502" s="15" t="s">
        <v>345</v>
      </c>
      <c r="D502" s="15" t="s">
        <v>211</v>
      </c>
      <c r="E502" s="15">
        <v>2022</v>
      </c>
      <c r="F502" s="15" t="s">
        <v>162</v>
      </c>
      <c r="G502" s="15" t="s">
        <v>133</v>
      </c>
      <c r="H502" s="15" t="s">
        <v>136</v>
      </c>
      <c r="I502" s="15" t="s">
        <v>139</v>
      </c>
      <c r="J502" s="15" t="s">
        <v>141</v>
      </c>
      <c r="K502" s="15" t="s">
        <v>275</v>
      </c>
      <c r="L502" s="15" t="s">
        <v>280</v>
      </c>
      <c r="M502" s="15">
        <v>0.107</v>
      </c>
      <c r="N502" s="15">
        <v>0.188</v>
      </c>
      <c r="O502" s="15">
        <v>0.02</v>
      </c>
      <c r="P502" s="15">
        <v>3.7999999999999999E-2</v>
      </c>
      <c r="Q502" s="15">
        <v>1.0999999999999999E-2</v>
      </c>
      <c r="R502" s="15">
        <v>0.108</v>
      </c>
      <c r="S502" s="15">
        <v>9.6720000000000006</v>
      </c>
      <c r="U502" s="15">
        <v>0</v>
      </c>
      <c r="V502" s="15">
        <v>90</v>
      </c>
    </row>
    <row r="503" spans="2:22" x14ac:dyDescent="0.25">
      <c r="B503" s="15" t="s">
        <v>136</v>
      </c>
      <c r="C503" s="15" t="s">
        <v>345</v>
      </c>
      <c r="D503" s="15" t="s">
        <v>212</v>
      </c>
      <c r="E503" s="15">
        <v>2022</v>
      </c>
      <c r="F503" s="15" t="s">
        <v>162</v>
      </c>
      <c r="G503" s="15" t="s">
        <v>133</v>
      </c>
      <c r="H503" s="15" t="s">
        <v>136</v>
      </c>
      <c r="I503" s="15" t="s">
        <v>139</v>
      </c>
      <c r="J503" s="15" t="s">
        <v>141</v>
      </c>
      <c r="K503" s="15" t="s">
        <v>275</v>
      </c>
      <c r="L503" s="15" t="s">
        <v>276</v>
      </c>
      <c r="M503" s="15">
        <v>0.111</v>
      </c>
      <c r="N503" s="15">
        <v>0.22700000000000001</v>
      </c>
      <c r="O503" s="15">
        <v>2.1000000000000001E-2</v>
      </c>
      <c r="P503" s="15">
        <v>3.5000000000000003E-2</v>
      </c>
      <c r="Q503" s="15">
        <v>2E-3</v>
      </c>
      <c r="R503" s="15">
        <v>0.152</v>
      </c>
      <c r="S503" s="15">
        <v>9.375</v>
      </c>
      <c r="U503" s="15">
        <v>0</v>
      </c>
      <c r="V503" s="15">
        <v>120</v>
      </c>
    </row>
    <row r="504" spans="2:22" x14ac:dyDescent="0.25">
      <c r="B504" s="15" t="s">
        <v>136</v>
      </c>
      <c r="C504" s="15" t="s">
        <v>345</v>
      </c>
      <c r="D504" s="15" t="s">
        <v>212</v>
      </c>
      <c r="E504" s="15">
        <v>2022</v>
      </c>
      <c r="F504" s="15" t="s">
        <v>162</v>
      </c>
      <c r="G504" s="15" t="s">
        <v>133</v>
      </c>
      <c r="H504" s="15" t="s">
        <v>136</v>
      </c>
      <c r="I504" s="15" t="s">
        <v>139</v>
      </c>
      <c r="J504" s="15" t="s">
        <v>141</v>
      </c>
      <c r="K504" s="15" t="s">
        <v>275</v>
      </c>
      <c r="L504" s="15" t="s">
        <v>277</v>
      </c>
      <c r="M504" s="15">
        <v>0.124</v>
      </c>
      <c r="N504" s="15">
        <v>0.24</v>
      </c>
      <c r="O504" s="15">
        <v>7.0000000000000001E-3</v>
      </c>
      <c r="P504" s="15">
        <v>3.7999999999999999E-2</v>
      </c>
      <c r="Q504" s="15">
        <v>6.0000000000000001E-3</v>
      </c>
      <c r="R504" s="15">
        <v>0.128</v>
      </c>
      <c r="S504" s="15">
        <v>9.3230000000000004</v>
      </c>
      <c r="U504" s="15">
        <v>0</v>
      </c>
      <c r="V504" s="15">
        <v>1210</v>
      </c>
    </row>
    <row r="505" spans="2:22" x14ac:dyDescent="0.25">
      <c r="B505" s="15" t="s">
        <v>136</v>
      </c>
      <c r="C505" s="15" t="s">
        <v>345</v>
      </c>
      <c r="D505" s="15" t="s">
        <v>212</v>
      </c>
      <c r="E505" s="15">
        <v>2022</v>
      </c>
      <c r="F505" s="15" t="s">
        <v>162</v>
      </c>
      <c r="G505" s="15" t="s">
        <v>133</v>
      </c>
      <c r="H505" s="15" t="s">
        <v>136</v>
      </c>
      <c r="I505" s="15" t="s">
        <v>139</v>
      </c>
      <c r="J505" s="15" t="s">
        <v>141</v>
      </c>
      <c r="K505" s="15" t="s">
        <v>275</v>
      </c>
      <c r="L505" s="15" t="s">
        <v>278</v>
      </c>
      <c r="M505" s="15">
        <v>0.13</v>
      </c>
      <c r="N505" s="15">
        <v>0.26300000000000001</v>
      </c>
      <c r="O505" s="15">
        <v>7.0000000000000001E-3</v>
      </c>
      <c r="P505" s="15">
        <v>3.6999999999999998E-2</v>
      </c>
      <c r="Q505" s="15">
        <v>7.0000000000000001E-3</v>
      </c>
      <c r="R505" s="15">
        <v>0.125</v>
      </c>
      <c r="S505" s="15">
        <v>9.4090000000000007</v>
      </c>
      <c r="U505" s="15">
        <v>0</v>
      </c>
      <c r="V505" s="15">
        <v>1610</v>
      </c>
    </row>
    <row r="506" spans="2:22" x14ac:dyDescent="0.25">
      <c r="B506" s="15" t="s">
        <v>136</v>
      </c>
      <c r="C506" s="15" t="s">
        <v>345</v>
      </c>
      <c r="D506" s="15" t="s">
        <v>212</v>
      </c>
      <c r="E506" s="15">
        <v>2022</v>
      </c>
      <c r="F506" s="15" t="s">
        <v>162</v>
      </c>
      <c r="G506" s="15" t="s">
        <v>133</v>
      </c>
      <c r="H506" s="15" t="s">
        <v>136</v>
      </c>
      <c r="I506" s="15" t="s">
        <v>139</v>
      </c>
      <c r="J506" s="15" t="s">
        <v>141</v>
      </c>
      <c r="K506" s="15" t="s">
        <v>275</v>
      </c>
      <c r="L506" s="15" t="s">
        <v>279</v>
      </c>
      <c r="M506" s="15">
        <v>0.13800000000000001</v>
      </c>
      <c r="N506" s="15">
        <v>0.253</v>
      </c>
      <c r="O506" s="15">
        <v>1.0999999999999999E-2</v>
      </c>
      <c r="P506" s="15">
        <v>4.4999999999999998E-2</v>
      </c>
      <c r="Q506" s="15">
        <v>0.01</v>
      </c>
      <c r="R506" s="15">
        <v>0.151</v>
      </c>
      <c r="S506" s="15">
        <v>9.391</v>
      </c>
      <c r="U506" s="15">
        <v>0</v>
      </c>
      <c r="V506" s="15">
        <v>490</v>
      </c>
    </row>
    <row r="507" spans="2:22" x14ac:dyDescent="0.25">
      <c r="B507" s="15" t="s">
        <v>136</v>
      </c>
      <c r="C507" s="15" t="s">
        <v>345</v>
      </c>
      <c r="D507" s="15" t="s">
        <v>212</v>
      </c>
      <c r="E507" s="15">
        <v>2022</v>
      </c>
      <c r="F507" s="15" t="s">
        <v>162</v>
      </c>
      <c r="G507" s="15" t="s">
        <v>133</v>
      </c>
      <c r="H507" s="15" t="s">
        <v>136</v>
      </c>
      <c r="I507" s="15" t="s">
        <v>139</v>
      </c>
      <c r="J507" s="15" t="s">
        <v>141</v>
      </c>
      <c r="K507" s="15" t="s">
        <v>275</v>
      </c>
      <c r="L507" s="15" t="s">
        <v>280</v>
      </c>
      <c r="M507" s="15">
        <v>0.10199999999999999</v>
      </c>
      <c r="N507" s="15">
        <v>0.16900000000000001</v>
      </c>
      <c r="O507" s="15">
        <v>1.7999999999999999E-2</v>
      </c>
      <c r="P507" s="15">
        <v>3.5999999999999997E-2</v>
      </c>
      <c r="Q507" s="15">
        <v>1.4999999999999999E-2</v>
      </c>
      <c r="R507" s="15">
        <v>0.111</v>
      </c>
      <c r="S507" s="15">
        <v>9.4109999999999996</v>
      </c>
      <c r="U507" s="15">
        <v>0</v>
      </c>
      <c r="V507" s="15">
        <v>90</v>
      </c>
    </row>
    <row r="508" spans="2:22" x14ac:dyDescent="0.25">
      <c r="B508" s="15" t="s">
        <v>136</v>
      </c>
      <c r="C508" s="15" t="s">
        <v>345</v>
      </c>
      <c r="D508" s="15" t="s">
        <v>213</v>
      </c>
      <c r="E508" s="15">
        <v>2022</v>
      </c>
      <c r="F508" s="15" t="s">
        <v>162</v>
      </c>
      <c r="G508" s="15" t="s">
        <v>133</v>
      </c>
      <c r="H508" s="15" t="s">
        <v>136</v>
      </c>
      <c r="I508" s="15" t="s">
        <v>139</v>
      </c>
      <c r="J508" s="15" t="s">
        <v>141</v>
      </c>
      <c r="K508" s="15" t="s">
        <v>275</v>
      </c>
      <c r="L508" s="15" t="s">
        <v>276</v>
      </c>
      <c r="M508" s="15">
        <v>0.112</v>
      </c>
      <c r="N508" s="15">
        <v>0.23200000000000001</v>
      </c>
      <c r="O508" s="15">
        <v>2.1000000000000001E-2</v>
      </c>
      <c r="P508" s="15">
        <v>0.03</v>
      </c>
      <c r="Q508" s="15">
        <v>1E-3</v>
      </c>
      <c r="R508" s="15">
        <v>0.14099999999999999</v>
      </c>
      <c r="S508" s="15">
        <v>9.3759999999999994</v>
      </c>
      <c r="U508" s="15">
        <v>0</v>
      </c>
      <c r="V508" s="15">
        <v>120</v>
      </c>
    </row>
    <row r="509" spans="2:22" x14ac:dyDescent="0.25">
      <c r="B509" s="15" t="s">
        <v>136</v>
      </c>
      <c r="C509" s="15" t="s">
        <v>345</v>
      </c>
      <c r="D509" s="15" t="s">
        <v>213</v>
      </c>
      <c r="E509" s="15">
        <v>2022</v>
      </c>
      <c r="F509" s="15" t="s">
        <v>162</v>
      </c>
      <c r="G509" s="15" t="s">
        <v>133</v>
      </c>
      <c r="H509" s="15" t="s">
        <v>136</v>
      </c>
      <c r="I509" s="15" t="s">
        <v>139</v>
      </c>
      <c r="J509" s="15" t="s">
        <v>141</v>
      </c>
      <c r="K509" s="15" t="s">
        <v>275</v>
      </c>
      <c r="L509" s="15" t="s">
        <v>277</v>
      </c>
      <c r="M509" s="15">
        <v>0.125</v>
      </c>
      <c r="N509" s="15">
        <v>0.249</v>
      </c>
      <c r="O509" s="15">
        <v>7.0000000000000001E-3</v>
      </c>
      <c r="P509" s="15">
        <v>0.04</v>
      </c>
      <c r="Q509" s="15">
        <v>6.0000000000000001E-3</v>
      </c>
      <c r="R509" s="15">
        <v>0.125</v>
      </c>
      <c r="S509" s="15">
        <v>9.3239999999999998</v>
      </c>
      <c r="U509" s="15">
        <v>0</v>
      </c>
      <c r="V509" s="15">
        <v>1210</v>
      </c>
    </row>
    <row r="510" spans="2:22" x14ac:dyDescent="0.25">
      <c r="B510" s="15" t="s">
        <v>136</v>
      </c>
      <c r="C510" s="15" t="s">
        <v>345</v>
      </c>
      <c r="D510" s="15" t="s">
        <v>213</v>
      </c>
      <c r="E510" s="15">
        <v>2022</v>
      </c>
      <c r="F510" s="15" t="s">
        <v>162</v>
      </c>
      <c r="G510" s="15" t="s">
        <v>133</v>
      </c>
      <c r="H510" s="15" t="s">
        <v>136</v>
      </c>
      <c r="I510" s="15" t="s">
        <v>139</v>
      </c>
      <c r="J510" s="15" t="s">
        <v>141</v>
      </c>
      <c r="K510" s="15" t="s">
        <v>275</v>
      </c>
      <c r="L510" s="15" t="s">
        <v>278</v>
      </c>
      <c r="M510" s="15">
        <v>0.13100000000000001</v>
      </c>
      <c r="N510" s="15">
        <v>0.27500000000000002</v>
      </c>
      <c r="O510" s="15">
        <v>7.0000000000000001E-3</v>
      </c>
      <c r="P510" s="15">
        <v>3.6999999999999998E-2</v>
      </c>
      <c r="Q510" s="15">
        <v>6.0000000000000001E-3</v>
      </c>
      <c r="R510" s="15">
        <v>0.124</v>
      </c>
      <c r="S510" s="15">
        <v>9.41</v>
      </c>
      <c r="U510" s="15">
        <v>0</v>
      </c>
      <c r="V510" s="15">
        <v>1610</v>
      </c>
    </row>
    <row r="511" spans="2:22" x14ac:dyDescent="0.25">
      <c r="B511" s="15" t="s">
        <v>136</v>
      </c>
      <c r="C511" s="15" t="s">
        <v>345</v>
      </c>
      <c r="D511" s="15" t="s">
        <v>213</v>
      </c>
      <c r="E511" s="15">
        <v>2022</v>
      </c>
      <c r="F511" s="15" t="s">
        <v>162</v>
      </c>
      <c r="G511" s="15" t="s">
        <v>133</v>
      </c>
      <c r="H511" s="15" t="s">
        <v>136</v>
      </c>
      <c r="I511" s="15" t="s">
        <v>139</v>
      </c>
      <c r="J511" s="15" t="s">
        <v>141</v>
      </c>
      <c r="K511" s="15" t="s">
        <v>275</v>
      </c>
      <c r="L511" s="15" t="s">
        <v>279</v>
      </c>
      <c r="M511" s="15">
        <v>0.14000000000000001</v>
      </c>
      <c r="N511" s="15">
        <v>0.26</v>
      </c>
      <c r="O511" s="15">
        <v>1.2E-2</v>
      </c>
      <c r="P511" s="15">
        <v>4.4999999999999998E-2</v>
      </c>
      <c r="Q511" s="15">
        <v>0.01</v>
      </c>
      <c r="R511" s="15">
        <v>0.155</v>
      </c>
      <c r="S511" s="15">
        <v>9.3919999999999995</v>
      </c>
      <c r="U511" s="15">
        <v>0</v>
      </c>
      <c r="V511" s="15">
        <v>490</v>
      </c>
    </row>
    <row r="512" spans="2:22" x14ac:dyDescent="0.25">
      <c r="B512" s="15" t="s">
        <v>136</v>
      </c>
      <c r="C512" s="15" t="s">
        <v>345</v>
      </c>
      <c r="D512" s="15" t="s">
        <v>213</v>
      </c>
      <c r="E512" s="15">
        <v>2022</v>
      </c>
      <c r="F512" s="15" t="s">
        <v>162</v>
      </c>
      <c r="G512" s="15" t="s">
        <v>133</v>
      </c>
      <c r="H512" s="15" t="s">
        <v>136</v>
      </c>
      <c r="I512" s="15" t="s">
        <v>139</v>
      </c>
      <c r="J512" s="15" t="s">
        <v>141</v>
      </c>
      <c r="K512" s="15" t="s">
        <v>275</v>
      </c>
      <c r="L512" s="15" t="s">
        <v>280</v>
      </c>
      <c r="M512" s="15">
        <v>9.8000000000000004E-2</v>
      </c>
      <c r="N512" s="15">
        <v>0.16</v>
      </c>
      <c r="O512" s="15">
        <v>1.7000000000000001E-2</v>
      </c>
      <c r="P512" s="15">
        <v>3.7999999999999999E-2</v>
      </c>
      <c r="Q512" s="15">
        <v>7.0000000000000001E-3</v>
      </c>
      <c r="R512" s="15">
        <v>0.111</v>
      </c>
      <c r="S512" s="15">
        <v>9.4120000000000008</v>
      </c>
      <c r="U512" s="15">
        <v>0</v>
      </c>
      <c r="V512" s="15">
        <v>90</v>
      </c>
    </row>
    <row r="513" spans="2:22" x14ac:dyDescent="0.25">
      <c r="B513" s="15" t="s">
        <v>136</v>
      </c>
      <c r="C513" s="15" t="s">
        <v>345</v>
      </c>
      <c r="D513" s="15" t="s">
        <v>214</v>
      </c>
      <c r="E513" s="15">
        <v>2022</v>
      </c>
      <c r="F513" s="15" t="s">
        <v>162</v>
      </c>
      <c r="G513" s="15" t="s">
        <v>133</v>
      </c>
      <c r="H513" s="15" t="s">
        <v>136</v>
      </c>
      <c r="I513" s="15" t="s">
        <v>139</v>
      </c>
      <c r="J513" s="15" t="s">
        <v>141</v>
      </c>
      <c r="K513" s="15" t="s">
        <v>275</v>
      </c>
      <c r="L513" s="15" t="s">
        <v>276</v>
      </c>
      <c r="M513" s="15">
        <v>0.122</v>
      </c>
      <c r="N513" s="15">
        <v>0.251</v>
      </c>
      <c r="O513" s="15">
        <v>2.3E-2</v>
      </c>
      <c r="P513" s="15">
        <v>2.7E-2</v>
      </c>
      <c r="Q513" s="15">
        <v>1E-3</v>
      </c>
      <c r="R513" s="15">
        <v>0.13</v>
      </c>
      <c r="S513" s="15">
        <v>9.1539999999999999</v>
      </c>
      <c r="U513" s="15">
        <v>0</v>
      </c>
      <c r="V513" s="15">
        <v>120</v>
      </c>
    </row>
    <row r="514" spans="2:22" x14ac:dyDescent="0.25">
      <c r="B514" s="15" t="s">
        <v>136</v>
      </c>
      <c r="C514" s="15" t="s">
        <v>345</v>
      </c>
      <c r="D514" s="15" t="s">
        <v>214</v>
      </c>
      <c r="E514" s="15">
        <v>2022</v>
      </c>
      <c r="F514" s="15" t="s">
        <v>162</v>
      </c>
      <c r="G514" s="15" t="s">
        <v>133</v>
      </c>
      <c r="H514" s="15" t="s">
        <v>136</v>
      </c>
      <c r="I514" s="15" t="s">
        <v>139</v>
      </c>
      <c r="J514" s="15" t="s">
        <v>141</v>
      </c>
      <c r="K514" s="15" t="s">
        <v>275</v>
      </c>
      <c r="L514" s="15" t="s">
        <v>277</v>
      </c>
      <c r="M514" s="15">
        <v>0.126</v>
      </c>
      <c r="N514" s="15">
        <v>0.245</v>
      </c>
      <c r="O514" s="15">
        <v>7.0000000000000001E-3</v>
      </c>
      <c r="P514" s="15">
        <v>3.9E-2</v>
      </c>
      <c r="Q514" s="15">
        <v>6.0000000000000001E-3</v>
      </c>
      <c r="R514" s="15">
        <v>0.127</v>
      </c>
      <c r="S514" s="15">
        <v>9.1039999999999992</v>
      </c>
      <c r="U514" s="15">
        <v>0</v>
      </c>
      <c r="V514" s="15">
        <v>1210</v>
      </c>
    </row>
    <row r="515" spans="2:22" x14ac:dyDescent="0.25">
      <c r="B515" s="15" t="s">
        <v>136</v>
      </c>
      <c r="C515" s="15" t="s">
        <v>345</v>
      </c>
      <c r="D515" s="15" t="s">
        <v>214</v>
      </c>
      <c r="E515" s="15">
        <v>2022</v>
      </c>
      <c r="F515" s="15" t="s">
        <v>162</v>
      </c>
      <c r="G515" s="15" t="s">
        <v>133</v>
      </c>
      <c r="H515" s="15" t="s">
        <v>136</v>
      </c>
      <c r="I515" s="15" t="s">
        <v>139</v>
      </c>
      <c r="J515" s="15" t="s">
        <v>141</v>
      </c>
      <c r="K515" s="15" t="s">
        <v>275</v>
      </c>
      <c r="L515" s="15" t="s">
        <v>278</v>
      </c>
      <c r="M515" s="15">
        <v>0.13600000000000001</v>
      </c>
      <c r="N515" s="15">
        <v>0.27900000000000003</v>
      </c>
      <c r="O515" s="15">
        <v>7.0000000000000001E-3</v>
      </c>
      <c r="P515" s="15">
        <v>3.6999999999999998E-2</v>
      </c>
      <c r="Q515" s="15">
        <v>6.0000000000000001E-3</v>
      </c>
      <c r="R515" s="15">
        <v>0.128</v>
      </c>
      <c r="S515" s="15">
        <v>9.1869999999999994</v>
      </c>
      <c r="U515" s="15">
        <v>0</v>
      </c>
      <c r="V515" s="15">
        <v>1610</v>
      </c>
    </row>
    <row r="516" spans="2:22" x14ac:dyDescent="0.25">
      <c r="B516" s="15" t="s">
        <v>136</v>
      </c>
      <c r="C516" s="15" t="s">
        <v>345</v>
      </c>
      <c r="D516" s="15" t="s">
        <v>214</v>
      </c>
      <c r="E516" s="15">
        <v>2022</v>
      </c>
      <c r="F516" s="15" t="s">
        <v>162</v>
      </c>
      <c r="G516" s="15" t="s">
        <v>133</v>
      </c>
      <c r="H516" s="15" t="s">
        <v>136</v>
      </c>
      <c r="I516" s="15" t="s">
        <v>139</v>
      </c>
      <c r="J516" s="15" t="s">
        <v>141</v>
      </c>
      <c r="K516" s="15" t="s">
        <v>275</v>
      </c>
      <c r="L516" s="15" t="s">
        <v>279</v>
      </c>
      <c r="M516" s="15">
        <v>0.14399999999999999</v>
      </c>
      <c r="N516" s="15">
        <v>0.254</v>
      </c>
      <c r="O516" s="15">
        <v>1.0999999999999999E-2</v>
      </c>
      <c r="P516" s="15">
        <v>4.3999999999999997E-2</v>
      </c>
      <c r="Q516" s="15">
        <v>8.9999999999999993E-3</v>
      </c>
      <c r="R516" s="15">
        <v>0.161</v>
      </c>
      <c r="S516" s="15">
        <v>9.1630000000000003</v>
      </c>
      <c r="U516" s="15">
        <v>0</v>
      </c>
      <c r="V516" s="15">
        <v>490</v>
      </c>
    </row>
    <row r="517" spans="2:22" x14ac:dyDescent="0.25">
      <c r="B517" s="15" t="s">
        <v>136</v>
      </c>
      <c r="C517" s="15" t="s">
        <v>345</v>
      </c>
      <c r="D517" s="15" t="s">
        <v>214</v>
      </c>
      <c r="E517" s="15">
        <v>2022</v>
      </c>
      <c r="F517" s="15" t="s">
        <v>162</v>
      </c>
      <c r="G517" s="15" t="s">
        <v>133</v>
      </c>
      <c r="H517" s="15" t="s">
        <v>136</v>
      </c>
      <c r="I517" s="15" t="s">
        <v>139</v>
      </c>
      <c r="J517" s="15" t="s">
        <v>141</v>
      </c>
      <c r="K517" s="15" t="s">
        <v>275</v>
      </c>
      <c r="L517" s="15" t="s">
        <v>280</v>
      </c>
      <c r="M517" s="15">
        <v>0.105</v>
      </c>
      <c r="N517" s="15">
        <v>0.17399999999999999</v>
      </c>
      <c r="O517" s="15">
        <v>1.7999999999999999E-2</v>
      </c>
      <c r="P517" s="15">
        <v>3.7999999999999999E-2</v>
      </c>
      <c r="Q517" s="15">
        <v>6.0000000000000001E-3</v>
      </c>
      <c r="R517" s="15">
        <v>0.108</v>
      </c>
      <c r="S517" s="15">
        <v>9.1859999999999999</v>
      </c>
      <c r="U517" s="15">
        <v>0</v>
      </c>
      <c r="V517" s="15">
        <v>90</v>
      </c>
    </row>
    <row r="518" spans="2:22" x14ac:dyDescent="0.25">
      <c r="B518" s="15" t="s">
        <v>136</v>
      </c>
      <c r="C518" s="15" t="s">
        <v>345</v>
      </c>
      <c r="D518" s="15" t="s">
        <v>215</v>
      </c>
      <c r="E518" s="15">
        <v>2022</v>
      </c>
      <c r="F518" s="15" t="s">
        <v>162</v>
      </c>
      <c r="G518" s="15" t="s">
        <v>133</v>
      </c>
      <c r="H518" s="15" t="s">
        <v>136</v>
      </c>
      <c r="I518" s="15" t="s">
        <v>139</v>
      </c>
      <c r="J518" s="15" t="s">
        <v>141</v>
      </c>
      <c r="K518" s="15" t="s">
        <v>275</v>
      </c>
      <c r="L518" s="15" t="s">
        <v>276</v>
      </c>
      <c r="M518" s="15">
        <v>0.14799999999999999</v>
      </c>
      <c r="N518" s="15">
        <v>0.316</v>
      </c>
      <c r="O518" s="15">
        <v>2.9000000000000001E-2</v>
      </c>
      <c r="P518" s="15">
        <v>2.8000000000000001E-2</v>
      </c>
      <c r="Q518" s="15">
        <v>3.0000000000000001E-3</v>
      </c>
      <c r="R518" s="15">
        <v>0.16600000000000001</v>
      </c>
      <c r="S518" s="15">
        <v>9.1530000000000005</v>
      </c>
      <c r="U518" s="15">
        <v>0</v>
      </c>
      <c r="V518" s="15">
        <v>120</v>
      </c>
    </row>
    <row r="519" spans="2:22" x14ac:dyDescent="0.25">
      <c r="B519" s="15" t="s">
        <v>136</v>
      </c>
      <c r="C519" s="15" t="s">
        <v>345</v>
      </c>
      <c r="D519" s="15" t="s">
        <v>215</v>
      </c>
      <c r="E519" s="15">
        <v>2022</v>
      </c>
      <c r="F519" s="15" t="s">
        <v>162</v>
      </c>
      <c r="G519" s="15" t="s">
        <v>133</v>
      </c>
      <c r="H519" s="15" t="s">
        <v>136</v>
      </c>
      <c r="I519" s="15" t="s">
        <v>139</v>
      </c>
      <c r="J519" s="15" t="s">
        <v>141</v>
      </c>
      <c r="K519" s="15" t="s">
        <v>275</v>
      </c>
      <c r="L519" s="15" t="s">
        <v>277</v>
      </c>
      <c r="M519" s="15">
        <v>0.129</v>
      </c>
      <c r="N519" s="15">
        <v>0.255</v>
      </c>
      <c r="O519" s="15">
        <v>7.0000000000000001E-3</v>
      </c>
      <c r="P519" s="15">
        <v>3.9E-2</v>
      </c>
      <c r="Q519" s="15">
        <v>5.0000000000000001E-3</v>
      </c>
      <c r="R519" s="15">
        <v>0.13800000000000001</v>
      </c>
      <c r="S519" s="15">
        <v>9.1039999999999992</v>
      </c>
      <c r="U519" s="15">
        <v>0</v>
      </c>
      <c r="V519" s="15">
        <v>1210</v>
      </c>
    </row>
    <row r="520" spans="2:22" x14ac:dyDescent="0.25">
      <c r="B520" s="15" t="s">
        <v>136</v>
      </c>
      <c r="C520" s="15" t="s">
        <v>345</v>
      </c>
      <c r="D520" s="15" t="s">
        <v>215</v>
      </c>
      <c r="E520" s="15">
        <v>2022</v>
      </c>
      <c r="F520" s="15" t="s">
        <v>162</v>
      </c>
      <c r="G520" s="15" t="s">
        <v>133</v>
      </c>
      <c r="H520" s="15" t="s">
        <v>136</v>
      </c>
      <c r="I520" s="15" t="s">
        <v>139</v>
      </c>
      <c r="J520" s="15" t="s">
        <v>141</v>
      </c>
      <c r="K520" s="15" t="s">
        <v>275</v>
      </c>
      <c r="L520" s="15" t="s">
        <v>278</v>
      </c>
      <c r="M520" s="15">
        <v>0.14099999999999999</v>
      </c>
      <c r="N520" s="15">
        <v>0.28100000000000003</v>
      </c>
      <c r="O520" s="15">
        <v>7.0000000000000001E-3</v>
      </c>
      <c r="P520" s="15">
        <v>3.9E-2</v>
      </c>
      <c r="Q520" s="15">
        <v>7.0000000000000001E-3</v>
      </c>
      <c r="R520" s="15">
        <v>0.13700000000000001</v>
      </c>
      <c r="S520" s="15">
        <v>9.1869999999999994</v>
      </c>
      <c r="U520" s="15">
        <v>0</v>
      </c>
      <c r="V520" s="15">
        <v>1610</v>
      </c>
    </row>
    <row r="521" spans="2:22" x14ac:dyDescent="0.25">
      <c r="B521" s="15" t="s">
        <v>136</v>
      </c>
      <c r="C521" s="15" t="s">
        <v>345</v>
      </c>
      <c r="D521" s="15" t="s">
        <v>215</v>
      </c>
      <c r="E521" s="15">
        <v>2022</v>
      </c>
      <c r="F521" s="15" t="s">
        <v>162</v>
      </c>
      <c r="G521" s="15" t="s">
        <v>133</v>
      </c>
      <c r="H521" s="15" t="s">
        <v>136</v>
      </c>
      <c r="I521" s="15" t="s">
        <v>139</v>
      </c>
      <c r="J521" s="15" t="s">
        <v>141</v>
      </c>
      <c r="K521" s="15" t="s">
        <v>275</v>
      </c>
      <c r="L521" s="15" t="s">
        <v>279</v>
      </c>
      <c r="M521" s="15">
        <v>0.151</v>
      </c>
      <c r="N521" s="15">
        <v>0.27</v>
      </c>
      <c r="O521" s="15">
        <v>1.2E-2</v>
      </c>
      <c r="P521" s="15">
        <v>4.4999999999999998E-2</v>
      </c>
      <c r="Q521" s="15">
        <v>0.01</v>
      </c>
      <c r="R521" s="15">
        <v>0.16300000000000001</v>
      </c>
      <c r="S521" s="15">
        <v>9.1639999999999997</v>
      </c>
      <c r="U521" s="15">
        <v>0</v>
      </c>
      <c r="V521" s="15">
        <v>480</v>
      </c>
    </row>
    <row r="522" spans="2:22" x14ac:dyDescent="0.25">
      <c r="B522" s="15" t="s">
        <v>136</v>
      </c>
      <c r="C522" s="15" t="s">
        <v>345</v>
      </c>
      <c r="D522" s="15" t="s">
        <v>215</v>
      </c>
      <c r="E522" s="15">
        <v>2022</v>
      </c>
      <c r="F522" s="15" t="s">
        <v>162</v>
      </c>
      <c r="G522" s="15" t="s">
        <v>133</v>
      </c>
      <c r="H522" s="15" t="s">
        <v>136</v>
      </c>
      <c r="I522" s="15" t="s">
        <v>139</v>
      </c>
      <c r="J522" s="15" t="s">
        <v>141</v>
      </c>
      <c r="K522" s="15" t="s">
        <v>275</v>
      </c>
      <c r="L522" s="15" t="s">
        <v>280</v>
      </c>
      <c r="M522" s="15">
        <v>0.114</v>
      </c>
      <c r="N522" s="15">
        <v>0.184</v>
      </c>
      <c r="O522" s="15">
        <v>1.9E-2</v>
      </c>
      <c r="P522" s="15">
        <v>0.04</v>
      </c>
      <c r="Q522" s="15">
        <v>1.0999999999999999E-2</v>
      </c>
      <c r="R522" s="15">
        <v>0.121</v>
      </c>
      <c r="S522" s="15">
        <v>9.1869999999999994</v>
      </c>
      <c r="U522" s="15">
        <v>0</v>
      </c>
      <c r="V522" s="15">
        <v>90</v>
      </c>
    </row>
    <row r="523" spans="2:22" x14ac:dyDescent="0.25">
      <c r="B523" s="15" t="s">
        <v>136</v>
      </c>
      <c r="C523" s="15" t="s">
        <v>345</v>
      </c>
      <c r="D523" s="15" t="s">
        <v>216</v>
      </c>
      <c r="E523" s="15">
        <v>2022</v>
      </c>
      <c r="F523" s="15" t="s">
        <v>162</v>
      </c>
      <c r="G523" s="15" t="s">
        <v>133</v>
      </c>
      <c r="H523" s="15" t="s">
        <v>136</v>
      </c>
      <c r="I523" s="15" t="s">
        <v>139</v>
      </c>
      <c r="J523" s="15" t="s">
        <v>141</v>
      </c>
      <c r="K523" s="15" t="s">
        <v>275</v>
      </c>
      <c r="L523" s="15" t="s">
        <v>276</v>
      </c>
      <c r="M523" s="15">
        <v>0.153</v>
      </c>
      <c r="N523" s="15">
        <v>0.27400000000000002</v>
      </c>
      <c r="O523" s="15">
        <v>2.5000000000000001E-2</v>
      </c>
      <c r="P523" s="15">
        <v>3.4000000000000002E-2</v>
      </c>
      <c r="Q523" s="15">
        <v>1E-3</v>
      </c>
      <c r="R523" s="15">
        <v>0.159</v>
      </c>
      <c r="S523" s="15">
        <v>8.9930000000000003</v>
      </c>
      <c r="U523" s="15">
        <v>0</v>
      </c>
      <c r="V523" s="15">
        <v>120</v>
      </c>
    </row>
    <row r="524" spans="2:22" x14ac:dyDescent="0.25">
      <c r="B524" s="15" t="s">
        <v>136</v>
      </c>
      <c r="C524" s="15" t="s">
        <v>345</v>
      </c>
      <c r="D524" s="15" t="s">
        <v>216</v>
      </c>
      <c r="E524" s="15">
        <v>2022</v>
      </c>
      <c r="F524" s="15" t="s">
        <v>162</v>
      </c>
      <c r="G524" s="15" t="s">
        <v>133</v>
      </c>
      <c r="H524" s="15" t="s">
        <v>136</v>
      </c>
      <c r="I524" s="15" t="s">
        <v>139</v>
      </c>
      <c r="J524" s="15" t="s">
        <v>141</v>
      </c>
      <c r="K524" s="15" t="s">
        <v>275</v>
      </c>
      <c r="L524" s="15" t="s">
        <v>277</v>
      </c>
      <c r="M524" s="15">
        <v>0.13800000000000001</v>
      </c>
      <c r="N524" s="15">
        <v>0.253</v>
      </c>
      <c r="O524" s="15">
        <v>7.0000000000000001E-3</v>
      </c>
      <c r="P524" s="15">
        <v>4.2000000000000003E-2</v>
      </c>
      <c r="Q524" s="15">
        <v>7.0000000000000001E-3</v>
      </c>
      <c r="R524" s="15">
        <v>0.152</v>
      </c>
      <c r="S524" s="15">
        <v>8.9440000000000008</v>
      </c>
      <c r="U524" s="15">
        <v>0</v>
      </c>
      <c r="V524" s="15">
        <v>1210</v>
      </c>
    </row>
    <row r="525" spans="2:22" x14ac:dyDescent="0.25">
      <c r="B525" s="15" t="s">
        <v>136</v>
      </c>
      <c r="C525" s="15" t="s">
        <v>345</v>
      </c>
      <c r="D525" s="15" t="s">
        <v>216</v>
      </c>
      <c r="E525" s="15">
        <v>2022</v>
      </c>
      <c r="F525" s="15" t="s">
        <v>162</v>
      </c>
      <c r="G525" s="15" t="s">
        <v>133</v>
      </c>
      <c r="H525" s="15" t="s">
        <v>136</v>
      </c>
      <c r="I525" s="15" t="s">
        <v>139</v>
      </c>
      <c r="J525" s="15" t="s">
        <v>141</v>
      </c>
      <c r="K525" s="15" t="s">
        <v>275</v>
      </c>
      <c r="L525" s="15" t="s">
        <v>278</v>
      </c>
      <c r="M525" s="15">
        <v>0.156</v>
      </c>
      <c r="N525" s="15">
        <v>0.31900000000000001</v>
      </c>
      <c r="O525" s="15">
        <v>8.0000000000000002E-3</v>
      </c>
      <c r="P525" s="15">
        <v>4.2999999999999997E-2</v>
      </c>
      <c r="Q525" s="15">
        <v>7.0000000000000001E-3</v>
      </c>
      <c r="R525" s="15">
        <v>0.154</v>
      </c>
      <c r="S525" s="15">
        <v>9.0220000000000002</v>
      </c>
      <c r="U525" s="15">
        <v>0</v>
      </c>
      <c r="V525" s="15">
        <v>1610</v>
      </c>
    </row>
    <row r="526" spans="2:22" x14ac:dyDescent="0.25">
      <c r="B526" s="15" t="s">
        <v>136</v>
      </c>
      <c r="C526" s="15" t="s">
        <v>345</v>
      </c>
      <c r="D526" s="15" t="s">
        <v>216</v>
      </c>
      <c r="E526" s="15">
        <v>2022</v>
      </c>
      <c r="F526" s="15" t="s">
        <v>162</v>
      </c>
      <c r="G526" s="15" t="s">
        <v>133</v>
      </c>
      <c r="H526" s="15" t="s">
        <v>136</v>
      </c>
      <c r="I526" s="15" t="s">
        <v>139</v>
      </c>
      <c r="J526" s="15" t="s">
        <v>141</v>
      </c>
      <c r="K526" s="15" t="s">
        <v>275</v>
      </c>
      <c r="L526" s="15" t="s">
        <v>279</v>
      </c>
      <c r="M526" s="15">
        <v>0.16</v>
      </c>
      <c r="N526" s="15">
        <v>0.27200000000000002</v>
      </c>
      <c r="O526" s="15">
        <v>1.2E-2</v>
      </c>
      <c r="P526" s="15">
        <v>0.05</v>
      </c>
      <c r="Q526" s="15">
        <v>0.01</v>
      </c>
      <c r="R526" s="15">
        <v>0.191</v>
      </c>
      <c r="S526" s="15">
        <v>8.9939999999999998</v>
      </c>
      <c r="U526" s="15">
        <v>0</v>
      </c>
      <c r="V526" s="15">
        <v>480</v>
      </c>
    </row>
    <row r="527" spans="2:22" x14ac:dyDescent="0.25">
      <c r="B527" s="15" t="s">
        <v>136</v>
      </c>
      <c r="C527" s="15" t="s">
        <v>345</v>
      </c>
      <c r="D527" s="15" t="s">
        <v>216</v>
      </c>
      <c r="E527" s="15">
        <v>2022</v>
      </c>
      <c r="F527" s="15" t="s">
        <v>162</v>
      </c>
      <c r="G527" s="15" t="s">
        <v>133</v>
      </c>
      <c r="H527" s="15" t="s">
        <v>136</v>
      </c>
      <c r="I527" s="15" t="s">
        <v>139</v>
      </c>
      <c r="J527" s="15" t="s">
        <v>141</v>
      </c>
      <c r="K527" s="15" t="s">
        <v>275</v>
      </c>
      <c r="L527" s="15" t="s">
        <v>280</v>
      </c>
      <c r="M527" s="15">
        <v>0.14299999999999999</v>
      </c>
      <c r="N527" s="15">
        <v>0.25</v>
      </c>
      <c r="O527" s="15">
        <v>2.5999999999999999E-2</v>
      </c>
      <c r="P527" s="15">
        <v>4.9000000000000002E-2</v>
      </c>
      <c r="Q527" s="15">
        <v>0.01</v>
      </c>
      <c r="R527" s="15">
        <v>0.14599999999999999</v>
      </c>
      <c r="S527" s="15">
        <v>9.02</v>
      </c>
      <c r="U527" s="15">
        <v>0</v>
      </c>
      <c r="V527" s="15">
        <v>90</v>
      </c>
    </row>
    <row r="528" spans="2:22" x14ac:dyDescent="0.25">
      <c r="B528" s="15" t="s">
        <v>136</v>
      </c>
      <c r="C528" s="15" t="s">
        <v>345</v>
      </c>
      <c r="D528" s="15" t="s">
        <v>217</v>
      </c>
      <c r="E528" s="15">
        <v>2022</v>
      </c>
      <c r="F528" s="15" t="s">
        <v>162</v>
      </c>
      <c r="G528" s="15" t="s">
        <v>133</v>
      </c>
      <c r="H528" s="15" t="s">
        <v>136</v>
      </c>
      <c r="I528" s="15" t="s">
        <v>139</v>
      </c>
      <c r="J528" s="15" t="s">
        <v>141</v>
      </c>
      <c r="K528" s="15" t="s">
        <v>275</v>
      </c>
      <c r="L528" s="15" t="s">
        <v>276</v>
      </c>
      <c r="M528" s="15">
        <v>0.183</v>
      </c>
      <c r="N528" s="15">
        <v>0.32300000000000001</v>
      </c>
      <c r="O528" s="15">
        <v>2.9000000000000001E-2</v>
      </c>
      <c r="P528" s="15">
        <v>4.1000000000000002E-2</v>
      </c>
      <c r="Q528" s="15">
        <v>2E-3</v>
      </c>
      <c r="R528" s="15">
        <v>0.20599999999999999</v>
      </c>
      <c r="S528" s="15">
        <v>8.9939999999999998</v>
      </c>
      <c r="U528" s="15">
        <v>0</v>
      </c>
      <c r="V528" s="15">
        <v>120</v>
      </c>
    </row>
    <row r="529" spans="2:22" x14ac:dyDescent="0.25">
      <c r="B529" s="15" t="s">
        <v>136</v>
      </c>
      <c r="C529" s="15" t="s">
        <v>345</v>
      </c>
      <c r="D529" s="15" t="s">
        <v>217</v>
      </c>
      <c r="E529" s="15">
        <v>2022</v>
      </c>
      <c r="F529" s="15" t="s">
        <v>162</v>
      </c>
      <c r="G529" s="15" t="s">
        <v>133</v>
      </c>
      <c r="H529" s="15" t="s">
        <v>136</v>
      </c>
      <c r="I529" s="15" t="s">
        <v>139</v>
      </c>
      <c r="J529" s="15" t="s">
        <v>141</v>
      </c>
      <c r="K529" s="15" t="s">
        <v>275</v>
      </c>
      <c r="L529" s="15" t="s">
        <v>277</v>
      </c>
      <c r="M529" s="15">
        <v>0.16200000000000001</v>
      </c>
      <c r="N529" s="15">
        <v>0.311</v>
      </c>
      <c r="O529" s="15">
        <v>8.9999999999999993E-3</v>
      </c>
      <c r="P529" s="15">
        <v>4.8000000000000001E-2</v>
      </c>
      <c r="Q529" s="15">
        <v>8.0000000000000002E-3</v>
      </c>
      <c r="R529" s="15">
        <v>0.18</v>
      </c>
      <c r="S529" s="15">
        <v>8.9450000000000003</v>
      </c>
      <c r="U529" s="15">
        <v>0</v>
      </c>
      <c r="V529" s="15">
        <v>1210</v>
      </c>
    </row>
    <row r="530" spans="2:22" x14ac:dyDescent="0.25">
      <c r="B530" s="15" t="s">
        <v>136</v>
      </c>
      <c r="C530" s="15" t="s">
        <v>345</v>
      </c>
      <c r="D530" s="15" t="s">
        <v>217</v>
      </c>
      <c r="E530" s="15">
        <v>2022</v>
      </c>
      <c r="F530" s="15" t="s">
        <v>162</v>
      </c>
      <c r="G530" s="15" t="s">
        <v>133</v>
      </c>
      <c r="H530" s="15" t="s">
        <v>136</v>
      </c>
      <c r="I530" s="15" t="s">
        <v>139</v>
      </c>
      <c r="J530" s="15" t="s">
        <v>141</v>
      </c>
      <c r="K530" s="15" t="s">
        <v>275</v>
      </c>
      <c r="L530" s="15" t="s">
        <v>278</v>
      </c>
      <c r="M530" s="15">
        <v>0.17499999999999999</v>
      </c>
      <c r="N530" s="15">
        <v>0.33</v>
      </c>
      <c r="O530" s="15">
        <v>8.0000000000000002E-3</v>
      </c>
      <c r="P530" s="15">
        <v>5.0999999999999997E-2</v>
      </c>
      <c r="Q530" s="15">
        <v>8.9999999999999993E-3</v>
      </c>
      <c r="R530" s="15">
        <v>0.17299999999999999</v>
      </c>
      <c r="S530" s="15">
        <v>9.0220000000000002</v>
      </c>
      <c r="U530" s="15">
        <v>0</v>
      </c>
      <c r="V530" s="15">
        <v>1610</v>
      </c>
    </row>
    <row r="531" spans="2:22" x14ac:dyDescent="0.25">
      <c r="B531" s="15" t="s">
        <v>136</v>
      </c>
      <c r="C531" s="15" t="s">
        <v>345</v>
      </c>
      <c r="D531" s="15" t="s">
        <v>217</v>
      </c>
      <c r="E531" s="15">
        <v>2022</v>
      </c>
      <c r="F531" s="15" t="s">
        <v>162</v>
      </c>
      <c r="G531" s="15" t="s">
        <v>133</v>
      </c>
      <c r="H531" s="15" t="s">
        <v>136</v>
      </c>
      <c r="I531" s="15" t="s">
        <v>139</v>
      </c>
      <c r="J531" s="15" t="s">
        <v>141</v>
      </c>
      <c r="K531" s="15" t="s">
        <v>275</v>
      </c>
      <c r="L531" s="15" t="s">
        <v>279</v>
      </c>
      <c r="M531" s="15">
        <v>0.191</v>
      </c>
      <c r="N531" s="15">
        <v>0.33200000000000002</v>
      </c>
      <c r="O531" s="15">
        <v>1.4999999999999999E-2</v>
      </c>
      <c r="P531" s="15">
        <v>6.0999999999999999E-2</v>
      </c>
      <c r="Q531" s="15">
        <v>1.2999999999999999E-2</v>
      </c>
      <c r="R531" s="15">
        <v>0.214</v>
      </c>
      <c r="S531" s="15">
        <v>8.9939999999999998</v>
      </c>
      <c r="U531" s="15">
        <v>0</v>
      </c>
      <c r="V531" s="15">
        <v>480</v>
      </c>
    </row>
    <row r="532" spans="2:22" x14ac:dyDescent="0.25">
      <c r="B532" s="15" t="s">
        <v>136</v>
      </c>
      <c r="C532" s="15" t="s">
        <v>345</v>
      </c>
      <c r="D532" s="15" t="s">
        <v>217</v>
      </c>
      <c r="E532" s="15">
        <v>2022</v>
      </c>
      <c r="F532" s="15" t="s">
        <v>162</v>
      </c>
      <c r="G532" s="15" t="s">
        <v>133</v>
      </c>
      <c r="H532" s="15" t="s">
        <v>136</v>
      </c>
      <c r="I532" s="15" t="s">
        <v>139</v>
      </c>
      <c r="J532" s="15" t="s">
        <v>141</v>
      </c>
      <c r="K532" s="15" t="s">
        <v>275</v>
      </c>
      <c r="L532" s="15" t="s">
        <v>280</v>
      </c>
      <c r="M532" s="15">
        <v>0.15</v>
      </c>
      <c r="N532" s="15">
        <v>0.24199999999999999</v>
      </c>
      <c r="O532" s="15">
        <v>2.5999999999999999E-2</v>
      </c>
      <c r="P532" s="15">
        <v>5.8999999999999997E-2</v>
      </c>
      <c r="Q532" s="15">
        <v>1.0999999999999999E-2</v>
      </c>
      <c r="R532" s="15">
        <v>0.16700000000000001</v>
      </c>
      <c r="S532" s="15">
        <v>9.02</v>
      </c>
      <c r="U532" s="15">
        <v>0</v>
      </c>
      <c r="V532" s="15">
        <v>90</v>
      </c>
    </row>
    <row r="533" spans="2:22" x14ac:dyDescent="0.25">
      <c r="B533" s="15" t="s">
        <v>136</v>
      </c>
      <c r="C533" s="15" t="s">
        <v>345</v>
      </c>
      <c r="D533" s="15" t="s">
        <v>218</v>
      </c>
      <c r="E533" s="15">
        <v>2022</v>
      </c>
      <c r="F533" s="15" t="s">
        <v>162</v>
      </c>
      <c r="G533" s="15" t="s">
        <v>133</v>
      </c>
      <c r="H533" s="15" t="s">
        <v>136</v>
      </c>
      <c r="I533" s="15" t="s">
        <v>139</v>
      </c>
      <c r="J533" s="15" t="s">
        <v>141</v>
      </c>
      <c r="K533" s="15" t="s">
        <v>275</v>
      </c>
      <c r="L533" s="15" t="s">
        <v>276</v>
      </c>
      <c r="M533" s="15">
        <v>0.253</v>
      </c>
      <c r="N533" s="15">
        <v>0.59099999999999997</v>
      </c>
      <c r="O533" s="15">
        <v>5.3999999999999999E-2</v>
      </c>
      <c r="P533" s="15">
        <v>6.3E-2</v>
      </c>
      <c r="Q533" s="15">
        <v>4.0000000000000001E-3</v>
      </c>
      <c r="R533" s="15">
        <v>0.29199999999999998</v>
      </c>
      <c r="S533" s="15">
        <v>8.9139999999999997</v>
      </c>
      <c r="U533" s="15">
        <v>268.72399999999999</v>
      </c>
      <c r="V533" s="15">
        <v>120</v>
      </c>
    </row>
    <row r="534" spans="2:22" x14ac:dyDescent="0.25">
      <c r="B534" s="15" t="s">
        <v>136</v>
      </c>
      <c r="C534" s="15" t="s">
        <v>345</v>
      </c>
      <c r="D534" s="15" t="s">
        <v>218</v>
      </c>
      <c r="E534" s="15">
        <v>2022</v>
      </c>
      <c r="F534" s="15" t="s">
        <v>162</v>
      </c>
      <c r="G534" s="15" t="s">
        <v>133</v>
      </c>
      <c r="H534" s="15" t="s">
        <v>136</v>
      </c>
      <c r="I534" s="15" t="s">
        <v>139</v>
      </c>
      <c r="J534" s="15" t="s">
        <v>141</v>
      </c>
      <c r="K534" s="15" t="s">
        <v>275</v>
      </c>
      <c r="L534" s="15" t="s">
        <v>277</v>
      </c>
      <c r="M534" s="15">
        <v>0.20499999999999999</v>
      </c>
      <c r="N534" s="15">
        <v>0.441</v>
      </c>
      <c r="O534" s="15">
        <v>1.2999999999999999E-2</v>
      </c>
      <c r="P534" s="15">
        <v>6.5000000000000002E-2</v>
      </c>
      <c r="Q534" s="15">
        <v>1.2999999999999999E-2</v>
      </c>
      <c r="R534" s="15">
        <v>0.22600000000000001</v>
      </c>
      <c r="S534" s="15">
        <v>8.8629999999999995</v>
      </c>
      <c r="U534" s="15">
        <v>264.608</v>
      </c>
      <c r="V534" s="15">
        <v>1210</v>
      </c>
    </row>
    <row r="535" spans="2:22" x14ac:dyDescent="0.25">
      <c r="B535" s="15" t="s">
        <v>136</v>
      </c>
      <c r="C535" s="15" t="s">
        <v>345</v>
      </c>
      <c r="D535" s="15" t="s">
        <v>218</v>
      </c>
      <c r="E535" s="15">
        <v>2022</v>
      </c>
      <c r="F535" s="15" t="s">
        <v>162</v>
      </c>
      <c r="G535" s="15" t="s">
        <v>133</v>
      </c>
      <c r="H535" s="15" t="s">
        <v>136</v>
      </c>
      <c r="I535" s="15" t="s">
        <v>139</v>
      </c>
      <c r="J535" s="15" t="s">
        <v>141</v>
      </c>
      <c r="K535" s="15" t="s">
        <v>275</v>
      </c>
      <c r="L535" s="15" t="s">
        <v>278</v>
      </c>
      <c r="M535" s="15">
        <v>0.23200000000000001</v>
      </c>
      <c r="N535" s="15">
        <v>0.45700000000000002</v>
      </c>
      <c r="O535" s="15">
        <v>1.0999999999999999E-2</v>
      </c>
      <c r="P535" s="15">
        <v>6.6000000000000003E-2</v>
      </c>
      <c r="Q535" s="15">
        <v>1.2999999999999999E-2</v>
      </c>
      <c r="R535" s="15">
        <v>0.24299999999999999</v>
      </c>
      <c r="S535" s="15">
        <v>8.9359999999999999</v>
      </c>
      <c r="U535" s="15">
        <v>226.19300000000001</v>
      </c>
      <c r="V535" s="15">
        <v>1610</v>
      </c>
    </row>
    <row r="536" spans="2:22" x14ac:dyDescent="0.25">
      <c r="B536" s="15" t="s">
        <v>136</v>
      </c>
      <c r="C536" s="15" t="s">
        <v>345</v>
      </c>
      <c r="D536" s="15" t="s">
        <v>218</v>
      </c>
      <c r="E536" s="15">
        <v>2022</v>
      </c>
      <c r="F536" s="15" t="s">
        <v>162</v>
      </c>
      <c r="G536" s="15" t="s">
        <v>133</v>
      </c>
      <c r="H536" s="15" t="s">
        <v>136</v>
      </c>
      <c r="I536" s="15" t="s">
        <v>139</v>
      </c>
      <c r="J536" s="15" t="s">
        <v>141</v>
      </c>
      <c r="K536" s="15" t="s">
        <v>275</v>
      </c>
      <c r="L536" s="15" t="s">
        <v>279</v>
      </c>
      <c r="M536" s="15">
        <v>0.26200000000000001</v>
      </c>
      <c r="N536" s="15">
        <v>0.47899999999999998</v>
      </c>
      <c r="O536" s="15">
        <v>2.1999999999999999E-2</v>
      </c>
      <c r="P536" s="15">
        <v>8.2000000000000003E-2</v>
      </c>
      <c r="Q536" s="15">
        <v>1.6E-2</v>
      </c>
      <c r="R536" s="15">
        <v>0.29799999999999999</v>
      </c>
      <c r="S536" s="15">
        <v>8.907</v>
      </c>
      <c r="U536" s="15">
        <v>204.15</v>
      </c>
      <c r="V536" s="15">
        <v>480</v>
      </c>
    </row>
    <row r="537" spans="2:22" x14ac:dyDescent="0.25">
      <c r="B537" s="15" t="s">
        <v>136</v>
      </c>
      <c r="C537" s="15" t="s">
        <v>345</v>
      </c>
      <c r="D537" s="15" t="s">
        <v>218</v>
      </c>
      <c r="E537" s="15">
        <v>2022</v>
      </c>
      <c r="F537" s="15" t="s">
        <v>162</v>
      </c>
      <c r="G537" s="15" t="s">
        <v>133</v>
      </c>
      <c r="H537" s="15" t="s">
        <v>136</v>
      </c>
      <c r="I537" s="15" t="s">
        <v>139</v>
      </c>
      <c r="J537" s="15" t="s">
        <v>141</v>
      </c>
      <c r="K537" s="15" t="s">
        <v>275</v>
      </c>
      <c r="L537" s="15" t="s">
        <v>280</v>
      </c>
      <c r="M537" s="15">
        <v>0.192</v>
      </c>
      <c r="N537" s="15">
        <v>0.29399999999999998</v>
      </c>
      <c r="O537" s="15">
        <v>3.1E-2</v>
      </c>
      <c r="P537" s="15">
        <v>8.5000000000000006E-2</v>
      </c>
      <c r="Q537" s="15">
        <v>1.2999999999999999E-2</v>
      </c>
      <c r="R537" s="15">
        <v>0.17</v>
      </c>
      <c r="S537" s="15">
        <v>8.9329999999999998</v>
      </c>
      <c r="U537" s="15">
        <v>200.09800000000001</v>
      </c>
      <c r="V537" s="15">
        <v>90</v>
      </c>
    </row>
    <row r="538" spans="2:22" x14ac:dyDescent="0.25">
      <c r="B538" s="15" t="s">
        <v>136</v>
      </c>
      <c r="C538" s="15" t="s">
        <v>345</v>
      </c>
      <c r="D538" s="15" t="s">
        <v>219</v>
      </c>
      <c r="E538" s="15">
        <v>2022</v>
      </c>
      <c r="F538" s="15" t="s">
        <v>162</v>
      </c>
      <c r="G538" s="15" t="s">
        <v>133</v>
      </c>
      <c r="H538" s="15" t="s">
        <v>136</v>
      </c>
      <c r="I538" s="15" t="s">
        <v>139</v>
      </c>
      <c r="J538" s="15" t="s">
        <v>141</v>
      </c>
      <c r="K538" s="15" t="s">
        <v>275</v>
      </c>
      <c r="L538" s="15" t="s">
        <v>276</v>
      </c>
      <c r="M538" s="15">
        <v>0.34499999999999997</v>
      </c>
      <c r="N538" s="15">
        <v>0.58399999999999996</v>
      </c>
      <c r="O538" s="15">
        <v>5.2999999999999999E-2</v>
      </c>
      <c r="P538" s="15">
        <v>9.7000000000000003E-2</v>
      </c>
      <c r="Q538" s="15">
        <v>8.9999999999999993E-3</v>
      </c>
      <c r="R538" s="15">
        <v>0.37</v>
      </c>
      <c r="S538" s="15">
        <v>8.9149999999999991</v>
      </c>
      <c r="U538" s="15">
        <v>268.72699999999998</v>
      </c>
      <c r="V538" s="15">
        <v>120</v>
      </c>
    </row>
    <row r="539" spans="2:22" x14ac:dyDescent="0.25">
      <c r="B539" s="15" t="s">
        <v>136</v>
      </c>
      <c r="C539" s="15" t="s">
        <v>345</v>
      </c>
      <c r="D539" s="15" t="s">
        <v>219</v>
      </c>
      <c r="E539" s="15">
        <v>2022</v>
      </c>
      <c r="F539" s="15" t="s">
        <v>162</v>
      </c>
      <c r="G539" s="15" t="s">
        <v>133</v>
      </c>
      <c r="H539" s="15" t="s">
        <v>136</v>
      </c>
      <c r="I539" s="15" t="s">
        <v>139</v>
      </c>
      <c r="J539" s="15" t="s">
        <v>141</v>
      </c>
      <c r="K539" s="15" t="s">
        <v>275</v>
      </c>
      <c r="L539" s="15" t="s">
        <v>277</v>
      </c>
      <c r="M539" s="15">
        <v>0.30499999999999999</v>
      </c>
      <c r="N539" s="15">
        <v>0.54400000000000004</v>
      </c>
      <c r="O539" s="15">
        <v>1.6E-2</v>
      </c>
      <c r="P539" s="15">
        <v>9.8000000000000004E-2</v>
      </c>
      <c r="Q539" s="15">
        <v>2.3E-2</v>
      </c>
      <c r="R539" s="15">
        <v>0.36699999999999999</v>
      </c>
      <c r="S539" s="15">
        <v>8.8629999999999995</v>
      </c>
      <c r="U539" s="15">
        <v>264.75200000000001</v>
      </c>
      <c r="V539" s="15">
        <v>1210</v>
      </c>
    </row>
    <row r="540" spans="2:22" x14ac:dyDescent="0.25">
      <c r="B540" s="15" t="s">
        <v>136</v>
      </c>
      <c r="C540" s="15" t="s">
        <v>345</v>
      </c>
      <c r="D540" s="15" t="s">
        <v>219</v>
      </c>
      <c r="E540" s="15">
        <v>2022</v>
      </c>
      <c r="F540" s="15" t="s">
        <v>162</v>
      </c>
      <c r="G540" s="15" t="s">
        <v>133</v>
      </c>
      <c r="H540" s="15" t="s">
        <v>136</v>
      </c>
      <c r="I540" s="15" t="s">
        <v>139</v>
      </c>
      <c r="J540" s="15" t="s">
        <v>141</v>
      </c>
      <c r="K540" s="15" t="s">
        <v>275</v>
      </c>
      <c r="L540" s="15" t="s">
        <v>278</v>
      </c>
      <c r="M540" s="15">
        <v>0.33900000000000002</v>
      </c>
      <c r="N540" s="15">
        <v>0.60599999999999998</v>
      </c>
      <c r="O540" s="15">
        <v>1.4999999999999999E-2</v>
      </c>
      <c r="P540" s="15">
        <v>9.8000000000000004E-2</v>
      </c>
      <c r="Q540" s="15">
        <v>2.4E-2</v>
      </c>
      <c r="R540" s="15">
        <v>0.38100000000000001</v>
      </c>
      <c r="S540" s="15">
        <v>8.9369999999999994</v>
      </c>
      <c r="U540" s="15">
        <v>226.18899999999999</v>
      </c>
      <c r="V540" s="15">
        <v>1610</v>
      </c>
    </row>
    <row r="541" spans="2:22" x14ac:dyDescent="0.25">
      <c r="B541" s="15" t="s">
        <v>136</v>
      </c>
      <c r="C541" s="15" t="s">
        <v>345</v>
      </c>
      <c r="D541" s="15" t="s">
        <v>219</v>
      </c>
      <c r="E541" s="15">
        <v>2022</v>
      </c>
      <c r="F541" s="15" t="s">
        <v>162</v>
      </c>
      <c r="G541" s="15" t="s">
        <v>133</v>
      </c>
      <c r="H541" s="15" t="s">
        <v>136</v>
      </c>
      <c r="I541" s="15" t="s">
        <v>139</v>
      </c>
      <c r="J541" s="15" t="s">
        <v>141</v>
      </c>
      <c r="K541" s="15" t="s">
        <v>275</v>
      </c>
      <c r="L541" s="15" t="s">
        <v>279</v>
      </c>
      <c r="M541" s="15">
        <v>0.4</v>
      </c>
      <c r="N541" s="15">
        <v>0.67</v>
      </c>
      <c r="O541" s="15">
        <v>3.1E-2</v>
      </c>
      <c r="P541" s="15">
        <v>0.14199999999999999</v>
      </c>
      <c r="Q541" s="15">
        <v>2.9000000000000001E-2</v>
      </c>
      <c r="R541" s="15">
        <v>0.48199999999999998</v>
      </c>
      <c r="S541" s="15">
        <v>8.9079999999999995</v>
      </c>
      <c r="U541" s="15">
        <v>204.15700000000001</v>
      </c>
      <c r="V541" s="15">
        <v>480</v>
      </c>
    </row>
    <row r="542" spans="2:22" x14ac:dyDescent="0.25">
      <c r="B542" s="15" t="s">
        <v>136</v>
      </c>
      <c r="C542" s="15" t="s">
        <v>345</v>
      </c>
      <c r="D542" s="15" t="s">
        <v>219</v>
      </c>
      <c r="E542" s="15">
        <v>2022</v>
      </c>
      <c r="F542" s="15" t="s">
        <v>162</v>
      </c>
      <c r="G542" s="15" t="s">
        <v>133</v>
      </c>
      <c r="H542" s="15" t="s">
        <v>136</v>
      </c>
      <c r="I542" s="15" t="s">
        <v>139</v>
      </c>
      <c r="J542" s="15" t="s">
        <v>141</v>
      </c>
      <c r="K542" s="15" t="s">
        <v>275</v>
      </c>
      <c r="L542" s="15" t="s">
        <v>280</v>
      </c>
      <c r="M542" s="15">
        <v>0.28199999999999997</v>
      </c>
      <c r="N542" s="15">
        <v>0.48</v>
      </c>
      <c r="O542" s="15">
        <v>5.0999999999999997E-2</v>
      </c>
      <c r="P542" s="15">
        <v>0.105</v>
      </c>
      <c r="Q542" s="15">
        <v>2.5000000000000001E-2</v>
      </c>
      <c r="R542" s="15">
        <v>0.217</v>
      </c>
      <c r="S542" s="15">
        <v>8.9339999999999993</v>
      </c>
      <c r="U542" s="15">
        <v>199.93299999999999</v>
      </c>
      <c r="V542" s="15">
        <v>90</v>
      </c>
    </row>
    <row r="543" spans="2:22" x14ac:dyDescent="0.25">
      <c r="B543" s="15" t="s">
        <v>136</v>
      </c>
      <c r="C543" s="15" t="s">
        <v>345</v>
      </c>
      <c r="D543" s="15" t="s">
        <v>220</v>
      </c>
      <c r="E543" s="15">
        <v>2022</v>
      </c>
      <c r="F543" s="15" t="s">
        <v>162</v>
      </c>
      <c r="G543" s="15" t="s">
        <v>133</v>
      </c>
      <c r="H543" s="15" t="s">
        <v>136</v>
      </c>
      <c r="I543" s="15" t="s">
        <v>139</v>
      </c>
      <c r="J543" s="15" t="s">
        <v>141</v>
      </c>
      <c r="K543" s="15" t="s">
        <v>275</v>
      </c>
      <c r="L543" s="15" t="s">
        <v>276</v>
      </c>
      <c r="M543" s="15">
        <v>0.51700000000000002</v>
      </c>
      <c r="N543" s="15">
        <v>0.73899999999999999</v>
      </c>
      <c r="O543" s="15">
        <v>6.7000000000000004E-2</v>
      </c>
      <c r="P543" s="15">
        <v>0.159</v>
      </c>
      <c r="Q543" s="15">
        <v>2.8000000000000001E-2</v>
      </c>
      <c r="R543" s="15">
        <v>0.56899999999999995</v>
      </c>
      <c r="S543" s="15">
        <v>8.9849999999999994</v>
      </c>
      <c r="U543" s="15">
        <v>20906.151999999998</v>
      </c>
      <c r="V543" s="15">
        <v>120</v>
      </c>
    </row>
    <row r="544" spans="2:22" x14ac:dyDescent="0.25">
      <c r="B544" s="15" t="s">
        <v>136</v>
      </c>
      <c r="C544" s="15" t="s">
        <v>345</v>
      </c>
      <c r="D544" s="15" t="s">
        <v>220</v>
      </c>
      <c r="E544" s="15">
        <v>2022</v>
      </c>
      <c r="F544" s="15" t="s">
        <v>162</v>
      </c>
      <c r="G544" s="15" t="s">
        <v>133</v>
      </c>
      <c r="H544" s="15" t="s">
        <v>136</v>
      </c>
      <c r="I544" s="15" t="s">
        <v>139</v>
      </c>
      <c r="J544" s="15" t="s">
        <v>141</v>
      </c>
      <c r="K544" s="15" t="s">
        <v>275</v>
      </c>
      <c r="L544" s="15" t="s">
        <v>277</v>
      </c>
      <c r="M544" s="15">
        <v>0.48399999999999999</v>
      </c>
      <c r="N544" s="15">
        <v>0.80500000000000005</v>
      </c>
      <c r="O544" s="15">
        <v>2.3E-2</v>
      </c>
      <c r="P544" s="15">
        <v>0.17599999999999999</v>
      </c>
      <c r="Q544" s="15">
        <v>3.9E-2</v>
      </c>
      <c r="R544" s="15">
        <v>0.56799999999999995</v>
      </c>
      <c r="S544" s="15">
        <v>8.93</v>
      </c>
      <c r="U544" s="15">
        <v>20930.905999999999</v>
      </c>
      <c r="V544" s="15">
        <v>1200</v>
      </c>
    </row>
    <row r="545" spans="2:22" x14ac:dyDescent="0.25">
      <c r="B545" s="15" t="s">
        <v>136</v>
      </c>
      <c r="C545" s="15" t="s">
        <v>345</v>
      </c>
      <c r="D545" s="15" t="s">
        <v>220</v>
      </c>
      <c r="E545" s="15">
        <v>2022</v>
      </c>
      <c r="F545" s="15" t="s">
        <v>162</v>
      </c>
      <c r="G545" s="15" t="s">
        <v>133</v>
      </c>
      <c r="H545" s="15" t="s">
        <v>136</v>
      </c>
      <c r="I545" s="15" t="s">
        <v>139</v>
      </c>
      <c r="J545" s="15" t="s">
        <v>141</v>
      </c>
      <c r="K545" s="15" t="s">
        <v>275</v>
      </c>
      <c r="L545" s="15" t="s">
        <v>278</v>
      </c>
      <c r="M545" s="15">
        <v>0.55100000000000005</v>
      </c>
      <c r="N545" s="15">
        <v>0.89300000000000002</v>
      </c>
      <c r="O545" s="15">
        <v>2.1999999999999999E-2</v>
      </c>
      <c r="P545" s="15">
        <v>0.20300000000000001</v>
      </c>
      <c r="Q545" s="15">
        <v>4.7E-2</v>
      </c>
      <c r="R545" s="15">
        <v>0.68200000000000005</v>
      </c>
      <c r="S545" s="15">
        <v>9.0030000000000001</v>
      </c>
      <c r="U545" s="15">
        <v>20739.383999999998</v>
      </c>
      <c r="V545" s="15">
        <v>1610</v>
      </c>
    </row>
    <row r="546" spans="2:22" x14ac:dyDescent="0.25">
      <c r="B546" s="15" t="s">
        <v>136</v>
      </c>
      <c r="C546" s="15" t="s">
        <v>345</v>
      </c>
      <c r="D546" s="15" t="s">
        <v>220</v>
      </c>
      <c r="E546" s="15">
        <v>2022</v>
      </c>
      <c r="F546" s="15" t="s">
        <v>162</v>
      </c>
      <c r="G546" s="15" t="s">
        <v>133</v>
      </c>
      <c r="H546" s="15" t="s">
        <v>136</v>
      </c>
      <c r="I546" s="15" t="s">
        <v>139</v>
      </c>
      <c r="J546" s="15" t="s">
        <v>141</v>
      </c>
      <c r="K546" s="15" t="s">
        <v>275</v>
      </c>
      <c r="L546" s="15" t="s">
        <v>279</v>
      </c>
      <c r="M546" s="15">
        <v>0.628</v>
      </c>
      <c r="N546" s="15">
        <v>0.91</v>
      </c>
      <c r="O546" s="15">
        <v>4.2000000000000003E-2</v>
      </c>
      <c r="P546" s="15">
        <v>0.26500000000000001</v>
      </c>
      <c r="Q546" s="15">
        <v>5.6000000000000001E-2</v>
      </c>
      <c r="R546" s="15">
        <v>0.91300000000000003</v>
      </c>
      <c r="S546" s="15">
        <v>8.98</v>
      </c>
      <c r="U546" s="15">
        <v>20779.286</v>
      </c>
      <c r="V546" s="15">
        <v>480</v>
      </c>
    </row>
    <row r="547" spans="2:22" x14ac:dyDescent="0.25">
      <c r="B547" s="15" t="s">
        <v>136</v>
      </c>
      <c r="C547" s="15" t="s">
        <v>345</v>
      </c>
      <c r="D547" s="15" t="s">
        <v>220</v>
      </c>
      <c r="E547" s="15">
        <v>2022</v>
      </c>
      <c r="F547" s="15" t="s">
        <v>162</v>
      </c>
      <c r="G547" s="15" t="s">
        <v>133</v>
      </c>
      <c r="H547" s="15" t="s">
        <v>136</v>
      </c>
      <c r="I547" s="15" t="s">
        <v>139</v>
      </c>
      <c r="J547" s="15" t="s">
        <v>141</v>
      </c>
      <c r="K547" s="15" t="s">
        <v>275</v>
      </c>
      <c r="L547" s="15" t="s">
        <v>280</v>
      </c>
      <c r="M547" s="15">
        <v>0.47199999999999998</v>
      </c>
      <c r="N547" s="15">
        <v>0.60799999999999998</v>
      </c>
      <c r="O547" s="15">
        <v>6.4000000000000001E-2</v>
      </c>
      <c r="P547" s="15">
        <v>0.185</v>
      </c>
      <c r="Q547" s="15">
        <v>0.04</v>
      </c>
      <c r="R547" s="15">
        <v>0.64600000000000002</v>
      </c>
      <c r="S547" s="15">
        <v>8.9979999999999993</v>
      </c>
      <c r="U547" s="15">
        <v>20176.505000000001</v>
      </c>
      <c r="V547" s="15">
        <v>90</v>
      </c>
    </row>
    <row r="548" spans="2:22" x14ac:dyDescent="0.25">
      <c r="B548" s="15" t="s">
        <v>136</v>
      </c>
      <c r="C548" s="15" t="s">
        <v>345</v>
      </c>
      <c r="D548" s="15" t="s">
        <v>221</v>
      </c>
      <c r="E548" s="15">
        <v>2022</v>
      </c>
      <c r="F548" s="15" t="s">
        <v>162</v>
      </c>
      <c r="G548" s="15" t="s">
        <v>133</v>
      </c>
      <c r="H548" s="15" t="s">
        <v>136</v>
      </c>
      <c r="I548" s="15" t="s">
        <v>139</v>
      </c>
      <c r="J548" s="15" t="s">
        <v>141</v>
      </c>
      <c r="K548" s="15" t="s">
        <v>275</v>
      </c>
      <c r="L548" s="15" t="s">
        <v>276</v>
      </c>
      <c r="M548" s="15">
        <v>0.83</v>
      </c>
      <c r="N548" s="15">
        <v>1.3839999999999999</v>
      </c>
      <c r="O548" s="15">
        <v>0.126</v>
      </c>
      <c r="P548" s="15">
        <v>0.39500000000000002</v>
      </c>
      <c r="Q548" s="15">
        <v>9.1999999999999998E-2</v>
      </c>
      <c r="R548" s="15">
        <v>1.0660000000000001</v>
      </c>
      <c r="S548" s="15">
        <v>8.9860000000000007</v>
      </c>
      <c r="U548" s="15">
        <v>20906.882000000001</v>
      </c>
      <c r="V548" s="15">
        <v>120</v>
      </c>
    </row>
    <row r="549" spans="2:22" x14ac:dyDescent="0.25">
      <c r="B549" s="15" t="s">
        <v>136</v>
      </c>
      <c r="C549" s="15" t="s">
        <v>345</v>
      </c>
      <c r="D549" s="15" t="s">
        <v>221</v>
      </c>
      <c r="E549" s="15">
        <v>2022</v>
      </c>
      <c r="F549" s="15" t="s">
        <v>162</v>
      </c>
      <c r="G549" s="15" t="s">
        <v>133</v>
      </c>
      <c r="H549" s="15" t="s">
        <v>136</v>
      </c>
      <c r="I549" s="15" t="s">
        <v>139</v>
      </c>
      <c r="J549" s="15" t="s">
        <v>141</v>
      </c>
      <c r="K549" s="15" t="s">
        <v>275</v>
      </c>
      <c r="L549" s="15" t="s">
        <v>277</v>
      </c>
      <c r="M549" s="15">
        <v>0.749</v>
      </c>
      <c r="N549" s="15">
        <v>1.1359999999999999</v>
      </c>
      <c r="O549" s="15">
        <v>3.3000000000000002E-2</v>
      </c>
      <c r="P549" s="15">
        <v>0.34</v>
      </c>
      <c r="Q549" s="15">
        <v>8.2000000000000003E-2</v>
      </c>
      <c r="R549" s="15">
        <v>0.95199999999999996</v>
      </c>
      <c r="S549" s="15">
        <v>8.9309999999999992</v>
      </c>
      <c r="U549" s="15">
        <v>20935.358</v>
      </c>
      <c r="V549" s="15">
        <v>1210</v>
      </c>
    </row>
    <row r="550" spans="2:22" x14ac:dyDescent="0.25">
      <c r="B550" s="15" t="s">
        <v>136</v>
      </c>
      <c r="C550" s="15" t="s">
        <v>345</v>
      </c>
      <c r="D550" s="15" t="s">
        <v>221</v>
      </c>
      <c r="E550" s="15">
        <v>2022</v>
      </c>
      <c r="F550" s="15" t="s">
        <v>162</v>
      </c>
      <c r="G550" s="15" t="s">
        <v>133</v>
      </c>
      <c r="H550" s="15" t="s">
        <v>136</v>
      </c>
      <c r="I550" s="15" t="s">
        <v>139</v>
      </c>
      <c r="J550" s="15" t="s">
        <v>141</v>
      </c>
      <c r="K550" s="15" t="s">
        <v>275</v>
      </c>
      <c r="L550" s="15" t="s">
        <v>278</v>
      </c>
      <c r="M550" s="15">
        <v>0.82799999999999996</v>
      </c>
      <c r="N550" s="15">
        <v>1.1950000000000001</v>
      </c>
      <c r="O550" s="15">
        <v>0.03</v>
      </c>
      <c r="P550" s="15">
        <v>0.435</v>
      </c>
      <c r="Q550" s="15">
        <v>0.11600000000000001</v>
      </c>
      <c r="R550" s="15">
        <v>1.0580000000000001</v>
      </c>
      <c r="S550" s="15">
        <v>9.0039999999999996</v>
      </c>
      <c r="U550" s="15">
        <v>20739.633000000002</v>
      </c>
      <c r="V550" s="15">
        <v>1610</v>
      </c>
    </row>
    <row r="551" spans="2:22" x14ac:dyDescent="0.25">
      <c r="B551" s="15" t="s">
        <v>136</v>
      </c>
      <c r="C551" s="15" t="s">
        <v>345</v>
      </c>
      <c r="D551" s="15" t="s">
        <v>221</v>
      </c>
      <c r="E551" s="15">
        <v>2022</v>
      </c>
      <c r="F551" s="15" t="s">
        <v>162</v>
      </c>
      <c r="G551" s="15" t="s">
        <v>133</v>
      </c>
      <c r="H551" s="15" t="s">
        <v>136</v>
      </c>
      <c r="I551" s="15" t="s">
        <v>139</v>
      </c>
      <c r="J551" s="15" t="s">
        <v>141</v>
      </c>
      <c r="K551" s="15" t="s">
        <v>275</v>
      </c>
      <c r="L551" s="15" t="s">
        <v>279</v>
      </c>
      <c r="M551" s="15">
        <v>0.93400000000000005</v>
      </c>
      <c r="N551" s="15">
        <v>1.1479999999999999</v>
      </c>
      <c r="O551" s="15">
        <v>5.1999999999999998E-2</v>
      </c>
      <c r="P551" s="15">
        <v>0.58899999999999997</v>
      </c>
      <c r="Q551" s="15">
        <v>0.155</v>
      </c>
      <c r="R551" s="15">
        <v>1.3420000000000001</v>
      </c>
      <c r="S551" s="15">
        <v>8.9809999999999999</v>
      </c>
      <c r="U551" s="15">
        <v>20779.816999999999</v>
      </c>
      <c r="V551" s="15">
        <v>480</v>
      </c>
    </row>
    <row r="552" spans="2:22" x14ac:dyDescent="0.25">
      <c r="B552" s="15" t="s">
        <v>136</v>
      </c>
      <c r="C552" s="15" t="s">
        <v>345</v>
      </c>
      <c r="D552" s="15" t="s">
        <v>221</v>
      </c>
      <c r="E552" s="15">
        <v>2022</v>
      </c>
      <c r="F552" s="15" t="s">
        <v>162</v>
      </c>
      <c r="G552" s="15" t="s">
        <v>133</v>
      </c>
      <c r="H552" s="15" t="s">
        <v>136</v>
      </c>
      <c r="I552" s="15" t="s">
        <v>139</v>
      </c>
      <c r="J552" s="15" t="s">
        <v>141</v>
      </c>
      <c r="K552" s="15" t="s">
        <v>275</v>
      </c>
      <c r="L552" s="15" t="s">
        <v>280</v>
      </c>
      <c r="M552" s="15">
        <v>0.80900000000000005</v>
      </c>
      <c r="N552" s="15">
        <v>0.96399999999999997</v>
      </c>
      <c r="O552" s="15">
        <v>0.10199999999999999</v>
      </c>
      <c r="P552" s="15">
        <v>0.44600000000000001</v>
      </c>
      <c r="Q552" s="15">
        <v>0.09</v>
      </c>
      <c r="R552" s="15">
        <v>1.1830000000000001</v>
      </c>
      <c r="S552" s="15">
        <v>9</v>
      </c>
      <c r="U552" s="15">
        <v>20177.089</v>
      </c>
      <c r="V552" s="15">
        <v>90</v>
      </c>
    </row>
    <row r="553" spans="2:22" x14ac:dyDescent="0.25">
      <c r="B553" s="15" t="s">
        <v>136</v>
      </c>
      <c r="C553" s="15" t="s">
        <v>345</v>
      </c>
      <c r="D553" s="15" t="s">
        <v>222</v>
      </c>
      <c r="E553" s="15">
        <v>2022</v>
      </c>
      <c r="F553" s="15" t="s">
        <v>162</v>
      </c>
      <c r="G553" s="15" t="s">
        <v>133</v>
      </c>
      <c r="H553" s="15" t="s">
        <v>136</v>
      </c>
      <c r="I553" s="15" t="s">
        <v>139</v>
      </c>
      <c r="J553" s="15" t="s">
        <v>141</v>
      </c>
      <c r="K553" s="15" t="s">
        <v>275</v>
      </c>
      <c r="L553" s="15" t="s">
        <v>276</v>
      </c>
      <c r="M553" s="15">
        <v>1.0589999999999999</v>
      </c>
      <c r="N553" s="15">
        <v>1.5429999999999999</v>
      </c>
      <c r="O553" s="15">
        <v>0.14099999999999999</v>
      </c>
      <c r="P553" s="15">
        <v>0.57999999999999996</v>
      </c>
      <c r="Q553" s="15">
        <v>0.187</v>
      </c>
      <c r="R553" s="15">
        <v>1.327</v>
      </c>
      <c r="S553" s="15">
        <v>9.2799999999999994</v>
      </c>
      <c r="U553" s="15">
        <v>111560.20299999999</v>
      </c>
      <c r="V553" s="15">
        <v>120</v>
      </c>
    </row>
    <row r="554" spans="2:22" x14ac:dyDescent="0.25">
      <c r="B554" s="15" t="s">
        <v>136</v>
      </c>
      <c r="C554" s="15" t="s">
        <v>345</v>
      </c>
      <c r="D554" s="15" t="s">
        <v>222</v>
      </c>
      <c r="E554" s="15">
        <v>2022</v>
      </c>
      <c r="F554" s="15" t="s">
        <v>162</v>
      </c>
      <c r="G554" s="15" t="s">
        <v>133</v>
      </c>
      <c r="H554" s="15" t="s">
        <v>136</v>
      </c>
      <c r="I554" s="15" t="s">
        <v>139</v>
      </c>
      <c r="J554" s="15" t="s">
        <v>141</v>
      </c>
      <c r="K554" s="15" t="s">
        <v>275</v>
      </c>
      <c r="L554" s="15" t="s">
        <v>277</v>
      </c>
      <c r="M554" s="15">
        <v>0.91400000000000003</v>
      </c>
      <c r="N554" s="15">
        <v>1.125</v>
      </c>
      <c r="O554" s="15">
        <v>3.2000000000000001E-2</v>
      </c>
      <c r="P554" s="15">
        <v>0.51</v>
      </c>
      <c r="Q554" s="15">
        <v>0.17399999999999999</v>
      </c>
      <c r="R554" s="15">
        <v>1.2250000000000001</v>
      </c>
      <c r="S554" s="15">
        <v>9.2200000000000006</v>
      </c>
      <c r="U554" s="15">
        <v>110345.37300000001</v>
      </c>
      <c r="V554" s="15">
        <v>1210</v>
      </c>
    </row>
    <row r="555" spans="2:22" x14ac:dyDescent="0.25">
      <c r="B555" s="15" t="s">
        <v>136</v>
      </c>
      <c r="C555" s="15" t="s">
        <v>345</v>
      </c>
      <c r="D555" s="15" t="s">
        <v>222</v>
      </c>
      <c r="E555" s="15">
        <v>2022</v>
      </c>
      <c r="F555" s="15" t="s">
        <v>162</v>
      </c>
      <c r="G555" s="15" t="s">
        <v>133</v>
      </c>
      <c r="H555" s="15" t="s">
        <v>136</v>
      </c>
      <c r="I555" s="15" t="s">
        <v>139</v>
      </c>
      <c r="J555" s="15" t="s">
        <v>141</v>
      </c>
      <c r="K555" s="15" t="s">
        <v>275</v>
      </c>
      <c r="L555" s="15" t="s">
        <v>278</v>
      </c>
      <c r="M555" s="15">
        <v>1.075</v>
      </c>
      <c r="N555" s="15">
        <v>1.2450000000000001</v>
      </c>
      <c r="O555" s="15">
        <v>3.1E-2</v>
      </c>
      <c r="P555" s="15">
        <v>0.67</v>
      </c>
      <c r="Q555" s="15">
        <v>0.25</v>
      </c>
      <c r="R555" s="15">
        <v>1.478</v>
      </c>
      <c r="S555" s="15">
        <v>9.2919999999999998</v>
      </c>
      <c r="U555" s="15">
        <v>110852.75199999999</v>
      </c>
      <c r="V555" s="15">
        <v>1610</v>
      </c>
    </row>
    <row r="556" spans="2:22" x14ac:dyDescent="0.25">
      <c r="B556" s="15" t="s">
        <v>136</v>
      </c>
      <c r="C556" s="15" t="s">
        <v>345</v>
      </c>
      <c r="D556" s="15" t="s">
        <v>222</v>
      </c>
      <c r="E556" s="15">
        <v>2022</v>
      </c>
      <c r="F556" s="15" t="s">
        <v>162</v>
      </c>
      <c r="G556" s="15" t="s">
        <v>133</v>
      </c>
      <c r="H556" s="15" t="s">
        <v>136</v>
      </c>
      <c r="I556" s="15" t="s">
        <v>139</v>
      </c>
      <c r="J556" s="15" t="s">
        <v>141</v>
      </c>
      <c r="K556" s="15" t="s">
        <v>275</v>
      </c>
      <c r="L556" s="15" t="s">
        <v>279</v>
      </c>
      <c r="M556" s="15">
        <v>1.21</v>
      </c>
      <c r="N556" s="15">
        <v>1.194</v>
      </c>
      <c r="O556" s="15">
        <v>5.3999999999999999E-2</v>
      </c>
      <c r="P556" s="15">
        <v>0.91700000000000004</v>
      </c>
      <c r="Q556" s="15">
        <v>0.27500000000000002</v>
      </c>
      <c r="R556" s="15">
        <v>1.6419999999999999</v>
      </c>
      <c r="S556" s="15">
        <v>9.2789999999999999</v>
      </c>
      <c r="U556" s="15">
        <v>111563.68</v>
      </c>
      <c r="V556" s="15">
        <v>480</v>
      </c>
    </row>
    <row r="557" spans="2:22" x14ac:dyDescent="0.25">
      <c r="B557" s="15" t="s">
        <v>136</v>
      </c>
      <c r="C557" s="15" t="s">
        <v>345</v>
      </c>
      <c r="D557" s="15" t="s">
        <v>222</v>
      </c>
      <c r="E557" s="15">
        <v>2022</v>
      </c>
      <c r="F557" s="15" t="s">
        <v>162</v>
      </c>
      <c r="G557" s="15" t="s">
        <v>133</v>
      </c>
      <c r="H557" s="15" t="s">
        <v>136</v>
      </c>
      <c r="I557" s="15" t="s">
        <v>139</v>
      </c>
      <c r="J557" s="15" t="s">
        <v>141</v>
      </c>
      <c r="K557" s="15" t="s">
        <v>275</v>
      </c>
      <c r="L557" s="15" t="s">
        <v>280</v>
      </c>
      <c r="M557" s="15">
        <v>1.0649999999999999</v>
      </c>
      <c r="N557" s="15">
        <v>1.1200000000000001</v>
      </c>
      <c r="O557" s="15">
        <v>0.11799999999999999</v>
      </c>
      <c r="P557" s="15">
        <v>0.69</v>
      </c>
      <c r="Q557" s="15">
        <v>0.25600000000000001</v>
      </c>
      <c r="R557" s="15">
        <v>1.526</v>
      </c>
      <c r="S557" s="15">
        <v>9.2910000000000004</v>
      </c>
      <c r="U557" s="15">
        <v>109456.068</v>
      </c>
      <c r="V557" s="15">
        <v>90</v>
      </c>
    </row>
    <row r="558" spans="2:22" x14ac:dyDescent="0.25">
      <c r="B558" s="15" t="s">
        <v>136</v>
      </c>
      <c r="C558" s="15" t="s">
        <v>345</v>
      </c>
      <c r="D558" s="15" t="s">
        <v>223</v>
      </c>
      <c r="E558" s="15">
        <v>2022</v>
      </c>
      <c r="F558" s="15" t="s">
        <v>162</v>
      </c>
      <c r="G558" s="15" t="s">
        <v>133</v>
      </c>
      <c r="H558" s="15" t="s">
        <v>136</v>
      </c>
      <c r="I558" s="15" t="s">
        <v>139</v>
      </c>
      <c r="J558" s="15" t="s">
        <v>141</v>
      </c>
      <c r="K558" s="15" t="s">
        <v>275</v>
      </c>
      <c r="L558" s="15" t="s">
        <v>276</v>
      </c>
      <c r="M558" s="15">
        <v>1.1739999999999999</v>
      </c>
      <c r="N558" s="15">
        <v>1.5820000000000001</v>
      </c>
      <c r="O558" s="15">
        <v>0.14399999999999999</v>
      </c>
      <c r="P558" s="15">
        <v>0.56999999999999995</v>
      </c>
      <c r="Q558" s="15">
        <v>0.246</v>
      </c>
      <c r="R558" s="15">
        <v>1.2909999999999999</v>
      </c>
      <c r="S558" s="15">
        <v>9.2810000000000006</v>
      </c>
      <c r="U558" s="15">
        <v>111556.325</v>
      </c>
      <c r="V558" s="15">
        <v>120</v>
      </c>
    </row>
    <row r="559" spans="2:22" x14ac:dyDescent="0.25">
      <c r="B559" s="15" t="s">
        <v>136</v>
      </c>
      <c r="C559" s="15" t="s">
        <v>345</v>
      </c>
      <c r="D559" s="15" t="s">
        <v>223</v>
      </c>
      <c r="E559" s="15">
        <v>2022</v>
      </c>
      <c r="F559" s="15" t="s">
        <v>162</v>
      </c>
      <c r="G559" s="15" t="s">
        <v>133</v>
      </c>
      <c r="H559" s="15" t="s">
        <v>136</v>
      </c>
      <c r="I559" s="15" t="s">
        <v>139</v>
      </c>
      <c r="J559" s="15" t="s">
        <v>141</v>
      </c>
      <c r="K559" s="15" t="s">
        <v>275</v>
      </c>
      <c r="L559" s="15" t="s">
        <v>277</v>
      </c>
      <c r="M559" s="15">
        <v>0.99399999999999999</v>
      </c>
      <c r="N559" s="15">
        <v>1.1419999999999999</v>
      </c>
      <c r="O559" s="15">
        <v>3.3000000000000002E-2</v>
      </c>
      <c r="P559" s="15">
        <v>0.60599999999999998</v>
      </c>
      <c r="Q559" s="15">
        <v>0.248</v>
      </c>
      <c r="R559" s="15">
        <v>1.3049999999999999</v>
      </c>
      <c r="S559" s="15">
        <v>9.2230000000000008</v>
      </c>
      <c r="U559" s="15">
        <v>110355.344</v>
      </c>
      <c r="V559" s="15">
        <v>1210</v>
      </c>
    </row>
    <row r="560" spans="2:22" x14ac:dyDescent="0.25">
      <c r="B560" s="15" t="s">
        <v>136</v>
      </c>
      <c r="C560" s="15" t="s">
        <v>345</v>
      </c>
      <c r="D560" s="15" t="s">
        <v>223</v>
      </c>
      <c r="E560" s="15">
        <v>2022</v>
      </c>
      <c r="F560" s="15" t="s">
        <v>162</v>
      </c>
      <c r="G560" s="15" t="s">
        <v>133</v>
      </c>
      <c r="H560" s="15" t="s">
        <v>136</v>
      </c>
      <c r="I560" s="15" t="s">
        <v>139</v>
      </c>
      <c r="J560" s="15" t="s">
        <v>141</v>
      </c>
      <c r="K560" s="15" t="s">
        <v>275</v>
      </c>
      <c r="L560" s="15" t="s">
        <v>278</v>
      </c>
      <c r="M560" s="15">
        <v>1.2090000000000001</v>
      </c>
      <c r="N560" s="15">
        <v>1.3169999999999999</v>
      </c>
      <c r="O560" s="15">
        <v>3.3000000000000002E-2</v>
      </c>
      <c r="P560" s="15">
        <v>0.79900000000000004</v>
      </c>
      <c r="Q560" s="15">
        <v>0.379</v>
      </c>
      <c r="R560" s="15">
        <v>1.6259999999999999</v>
      </c>
      <c r="S560" s="15">
        <v>9.2940000000000005</v>
      </c>
      <c r="U560" s="15">
        <v>110875.413</v>
      </c>
      <c r="V560" s="15">
        <v>1610</v>
      </c>
    </row>
    <row r="561" spans="2:22" x14ac:dyDescent="0.25">
      <c r="B561" s="15" t="s">
        <v>136</v>
      </c>
      <c r="C561" s="15" t="s">
        <v>345</v>
      </c>
      <c r="D561" s="15" t="s">
        <v>223</v>
      </c>
      <c r="E561" s="15">
        <v>2022</v>
      </c>
      <c r="F561" s="15" t="s">
        <v>162</v>
      </c>
      <c r="G561" s="15" t="s">
        <v>133</v>
      </c>
      <c r="H561" s="15" t="s">
        <v>136</v>
      </c>
      <c r="I561" s="15" t="s">
        <v>139</v>
      </c>
      <c r="J561" s="15" t="s">
        <v>141</v>
      </c>
      <c r="K561" s="15" t="s">
        <v>275</v>
      </c>
      <c r="L561" s="15" t="s">
        <v>279</v>
      </c>
      <c r="M561" s="15">
        <v>1.3819999999999999</v>
      </c>
      <c r="N561" s="15">
        <v>1.32</v>
      </c>
      <c r="O561" s="15">
        <v>0.06</v>
      </c>
      <c r="P561" s="15">
        <v>0.97299999999999998</v>
      </c>
      <c r="Q561" s="15">
        <v>0.496</v>
      </c>
      <c r="R561" s="15">
        <v>1.9059999999999999</v>
      </c>
      <c r="S561" s="15">
        <v>9.2810000000000006</v>
      </c>
      <c r="U561" s="15">
        <v>111561.32799999999</v>
      </c>
      <c r="V561" s="15">
        <v>480</v>
      </c>
    </row>
    <row r="562" spans="2:22" x14ac:dyDescent="0.25">
      <c r="B562" s="15" t="s">
        <v>136</v>
      </c>
      <c r="C562" s="15" t="s">
        <v>345</v>
      </c>
      <c r="D562" s="15" t="s">
        <v>223</v>
      </c>
      <c r="E562" s="15">
        <v>2022</v>
      </c>
      <c r="F562" s="15" t="s">
        <v>162</v>
      </c>
      <c r="G562" s="15" t="s">
        <v>133</v>
      </c>
      <c r="H562" s="15" t="s">
        <v>136</v>
      </c>
      <c r="I562" s="15" t="s">
        <v>139</v>
      </c>
      <c r="J562" s="15" t="s">
        <v>141</v>
      </c>
      <c r="K562" s="15" t="s">
        <v>275</v>
      </c>
      <c r="L562" s="15" t="s">
        <v>280</v>
      </c>
      <c r="M562" s="15">
        <v>1.323</v>
      </c>
      <c r="N562" s="15">
        <v>1.129</v>
      </c>
      <c r="O562" s="15">
        <v>0.11899999999999999</v>
      </c>
      <c r="P562" s="15">
        <v>1.2070000000000001</v>
      </c>
      <c r="Q562" s="15">
        <v>0.53800000000000003</v>
      </c>
      <c r="R562" s="15">
        <v>1.591</v>
      </c>
      <c r="S562" s="15">
        <v>9.2919999999999998</v>
      </c>
      <c r="U562" s="15">
        <v>109455.433</v>
      </c>
      <c r="V562" s="15">
        <v>90</v>
      </c>
    </row>
    <row r="563" spans="2:22" x14ac:dyDescent="0.25">
      <c r="B563" s="15" t="s">
        <v>136</v>
      </c>
      <c r="C563" s="15" t="s">
        <v>345</v>
      </c>
      <c r="D563" s="15" t="s">
        <v>224</v>
      </c>
      <c r="E563" s="15">
        <v>2022</v>
      </c>
      <c r="F563" s="15" t="s">
        <v>162</v>
      </c>
      <c r="G563" s="15" t="s">
        <v>133</v>
      </c>
      <c r="H563" s="15" t="s">
        <v>136</v>
      </c>
      <c r="I563" s="15" t="s">
        <v>139</v>
      </c>
      <c r="J563" s="15" t="s">
        <v>141</v>
      </c>
      <c r="K563" s="15" t="s">
        <v>275</v>
      </c>
      <c r="L563" s="15" t="s">
        <v>276</v>
      </c>
      <c r="M563" s="15">
        <v>1.018</v>
      </c>
      <c r="N563" s="15">
        <v>1.492</v>
      </c>
      <c r="O563" s="15">
        <v>0.13600000000000001</v>
      </c>
      <c r="P563" s="15">
        <v>0.53500000000000003</v>
      </c>
      <c r="Q563" s="15">
        <v>0.24199999999999999</v>
      </c>
      <c r="R563" s="15">
        <v>1.248</v>
      </c>
      <c r="S563" s="15">
        <v>9.8770000000000007</v>
      </c>
      <c r="U563" s="15">
        <v>295658.359</v>
      </c>
      <c r="V563" s="15">
        <v>120</v>
      </c>
    </row>
    <row r="564" spans="2:22" x14ac:dyDescent="0.25">
      <c r="B564" s="15" t="s">
        <v>136</v>
      </c>
      <c r="C564" s="15" t="s">
        <v>345</v>
      </c>
      <c r="D564" s="15" t="s">
        <v>224</v>
      </c>
      <c r="E564" s="15">
        <v>2022</v>
      </c>
      <c r="F564" s="15" t="s">
        <v>162</v>
      </c>
      <c r="G564" s="15" t="s">
        <v>133</v>
      </c>
      <c r="H564" s="15" t="s">
        <v>136</v>
      </c>
      <c r="I564" s="15" t="s">
        <v>139</v>
      </c>
      <c r="J564" s="15" t="s">
        <v>141</v>
      </c>
      <c r="K564" s="15" t="s">
        <v>275</v>
      </c>
      <c r="L564" s="15" t="s">
        <v>277</v>
      </c>
      <c r="M564" s="15">
        <v>0.94199999999999995</v>
      </c>
      <c r="N564" s="15">
        <v>1.06</v>
      </c>
      <c r="O564" s="15">
        <v>0.03</v>
      </c>
      <c r="P564" s="15">
        <v>0.61899999999999999</v>
      </c>
      <c r="Q564" s="15">
        <v>0.27600000000000002</v>
      </c>
      <c r="R564" s="15">
        <v>1.206</v>
      </c>
      <c r="S564" s="15">
        <v>9.8119999999999994</v>
      </c>
      <c r="U564" s="15">
        <v>291346.24</v>
      </c>
      <c r="V564" s="15">
        <v>1210</v>
      </c>
    </row>
    <row r="565" spans="2:22" x14ac:dyDescent="0.25">
      <c r="B565" s="15" t="s">
        <v>136</v>
      </c>
      <c r="C565" s="15" t="s">
        <v>345</v>
      </c>
      <c r="D565" s="15" t="s">
        <v>224</v>
      </c>
      <c r="E565" s="15">
        <v>2022</v>
      </c>
      <c r="F565" s="15" t="s">
        <v>162</v>
      </c>
      <c r="G565" s="15" t="s">
        <v>133</v>
      </c>
      <c r="H565" s="15" t="s">
        <v>136</v>
      </c>
      <c r="I565" s="15" t="s">
        <v>139</v>
      </c>
      <c r="J565" s="15" t="s">
        <v>141</v>
      </c>
      <c r="K565" s="15" t="s">
        <v>275</v>
      </c>
      <c r="L565" s="15" t="s">
        <v>278</v>
      </c>
      <c r="M565" s="15">
        <v>1.1359999999999999</v>
      </c>
      <c r="N565" s="15">
        <v>1.141</v>
      </c>
      <c r="O565" s="15">
        <v>2.8000000000000001E-2</v>
      </c>
      <c r="P565" s="15">
        <v>0.80400000000000005</v>
      </c>
      <c r="Q565" s="15">
        <v>0.40500000000000003</v>
      </c>
      <c r="R565" s="15">
        <v>1.4710000000000001</v>
      </c>
      <c r="S565" s="15">
        <v>9.8840000000000003</v>
      </c>
      <c r="U565" s="15">
        <v>293752.06800000003</v>
      </c>
      <c r="V565" s="15">
        <v>1610</v>
      </c>
    </row>
    <row r="566" spans="2:22" x14ac:dyDescent="0.25">
      <c r="B566" s="15" t="s">
        <v>136</v>
      </c>
      <c r="C566" s="15" t="s">
        <v>345</v>
      </c>
      <c r="D566" s="15" t="s">
        <v>224</v>
      </c>
      <c r="E566" s="15">
        <v>2022</v>
      </c>
      <c r="F566" s="15" t="s">
        <v>162</v>
      </c>
      <c r="G566" s="15" t="s">
        <v>133</v>
      </c>
      <c r="H566" s="15" t="s">
        <v>136</v>
      </c>
      <c r="I566" s="15" t="s">
        <v>139</v>
      </c>
      <c r="J566" s="15" t="s">
        <v>141</v>
      </c>
      <c r="K566" s="15" t="s">
        <v>275</v>
      </c>
      <c r="L566" s="15" t="s">
        <v>279</v>
      </c>
      <c r="M566" s="15">
        <v>1.2829999999999999</v>
      </c>
      <c r="N566" s="15">
        <v>1.159</v>
      </c>
      <c r="O566" s="15">
        <v>5.2999999999999999E-2</v>
      </c>
      <c r="P566" s="15">
        <v>0.90900000000000003</v>
      </c>
      <c r="Q566" s="15">
        <v>0.48599999999999999</v>
      </c>
      <c r="R566" s="15">
        <v>1.7569999999999999</v>
      </c>
      <c r="S566" s="15">
        <v>9.8859999999999992</v>
      </c>
      <c r="U566" s="15">
        <v>295590.95299999998</v>
      </c>
      <c r="V566" s="15">
        <v>480</v>
      </c>
    </row>
    <row r="567" spans="2:22" x14ac:dyDescent="0.25">
      <c r="B567" s="15" t="s">
        <v>136</v>
      </c>
      <c r="C567" s="15" t="s">
        <v>345</v>
      </c>
      <c r="D567" s="15" t="s">
        <v>224</v>
      </c>
      <c r="E567" s="15">
        <v>2022</v>
      </c>
      <c r="F567" s="15" t="s">
        <v>162</v>
      </c>
      <c r="G567" s="15" t="s">
        <v>133</v>
      </c>
      <c r="H567" s="15" t="s">
        <v>136</v>
      </c>
      <c r="I567" s="15" t="s">
        <v>139</v>
      </c>
      <c r="J567" s="15" t="s">
        <v>141</v>
      </c>
      <c r="K567" s="15" t="s">
        <v>275</v>
      </c>
      <c r="L567" s="15" t="s">
        <v>280</v>
      </c>
      <c r="M567" s="15">
        <v>1.3660000000000001</v>
      </c>
      <c r="N567" s="15">
        <v>1.05</v>
      </c>
      <c r="O567" s="15">
        <v>0.111</v>
      </c>
      <c r="P567" s="15">
        <v>1.125</v>
      </c>
      <c r="Q567" s="15">
        <v>0.58699999999999997</v>
      </c>
      <c r="R567" s="15">
        <v>1.7929999999999999</v>
      </c>
      <c r="S567" s="15">
        <v>9.8879999999999999</v>
      </c>
      <c r="U567" s="15">
        <v>291924.65999999997</v>
      </c>
      <c r="V567" s="15">
        <v>90</v>
      </c>
    </row>
    <row r="568" spans="2:22" x14ac:dyDescent="0.25">
      <c r="B568" s="15" t="s">
        <v>136</v>
      </c>
      <c r="C568" s="15" t="s">
        <v>345</v>
      </c>
      <c r="D568" s="15" t="s">
        <v>225</v>
      </c>
      <c r="E568" s="15">
        <v>2022</v>
      </c>
      <c r="F568" s="15" t="s">
        <v>162</v>
      </c>
      <c r="G568" s="15" t="s">
        <v>133</v>
      </c>
      <c r="H568" s="15" t="s">
        <v>136</v>
      </c>
      <c r="I568" s="15" t="s">
        <v>139</v>
      </c>
      <c r="J568" s="15" t="s">
        <v>141</v>
      </c>
      <c r="K568" s="15" t="s">
        <v>275</v>
      </c>
      <c r="L568" s="15" t="s">
        <v>276</v>
      </c>
      <c r="M568" s="15">
        <v>0.81599999999999995</v>
      </c>
      <c r="N568" s="15">
        <v>1.0189999999999999</v>
      </c>
      <c r="O568" s="15">
        <v>9.2999999999999999E-2</v>
      </c>
      <c r="P568" s="15">
        <v>0.439</v>
      </c>
      <c r="Q568" s="15">
        <v>0.19500000000000001</v>
      </c>
      <c r="R568" s="15">
        <v>1.147</v>
      </c>
      <c r="S568" s="15">
        <v>9.8770000000000007</v>
      </c>
      <c r="U568" s="15">
        <v>295661.511</v>
      </c>
      <c r="V568" s="15">
        <v>120</v>
      </c>
    </row>
    <row r="569" spans="2:22" x14ac:dyDescent="0.25">
      <c r="B569" s="15" t="s">
        <v>136</v>
      </c>
      <c r="C569" s="15" t="s">
        <v>345</v>
      </c>
      <c r="D569" s="15" t="s">
        <v>225</v>
      </c>
      <c r="E569" s="15">
        <v>2022</v>
      </c>
      <c r="F569" s="15" t="s">
        <v>162</v>
      </c>
      <c r="G569" s="15" t="s">
        <v>133</v>
      </c>
      <c r="H569" s="15" t="s">
        <v>136</v>
      </c>
      <c r="I569" s="15" t="s">
        <v>139</v>
      </c>
      <c r="J569" s="15" t="s">
        <v>141</v>
      </c>
      <c r="K569" s="15" t="s">
        <v>275</v>
      </c>
      <c r="L569" s="15" t="s">
        <v>277</v>
      </c>
      <c r="M569" s="15">
        <v>0.871</v>
      </c>
      <c r="N569" s="15">
        <v>0.93200000000000005</v>
      </c>
      <c r="O569" s="15">
        <v>2.7E-2</v>
      </c>
      <c r="P569" s="15">
        <v>0.58199999999999996</v>
      </c>
      <c r="Q569" s="15">
        <v>0.27700000000000002</v>
      </c>
      <c r="R569" s="15">
        <v>1.1619999999999999</v>
      </c>
      <c r="S569" s="15">
        <v>9.81</v>
      </c>
      <c r="U569" s="15">
        <v>291279.09100000001</v>
      </c>
      <c r="V569" s="15">
        <v>1200</v>
      </c>
    </row>
    <row r="570" spans="2:22" x14ac:dyDescent="0.25">
      <c r="B570" s="15" t="s">
        <v>136</v>
      </c>
      <c r="C570" s="15" t="s">
        <v>345</v>
      </c>
      <c r="D570" s="15" t="s">
        <v>225</v>
      </c>
      <c r="E570" s="15">
        <v>2022</v>
      </c>
      <c r="F570" s="15" t="s">
        <v>162</v>
      </c>
      <c r="G570" s="15" t="s">
        <v>133</v>
      </c>
      <c r="H570" s="15" t="s">
        <v>136</v>
      </c>
      <c r="I570" s="15" t="s">
        <v>139</v>
      </c>
      <c r="J570" s="15" t="s">
        <v>141</v>
      </c>
      <c r="K570" s="15" t="s">
        <v>275</v>
      </c>
      <c r="L570" s="15" t="s">
        <v>278</v>
      </c>
      <c r="M570" s="15">
        <v>1.0329999999999999</v>
      </c>
      <c r="N570" s="15">
        <v>1.129</v>
      </c>
      <c r="O570" s="15">
        <v>2.8000000000000001E-2</v>
      </c>
      <c r="P570" s="15">
        <v>0.71799999999999997</v>
      </c>
      <c r="Q570" s="15">
        <v>0.36899999999999999</v>
      </c>
      <c r="R570" s="15">
        <v>1.292</v>
      </c>
      <c r="S570" s="15">
        <v>9.8840000000000003</v>
      </c>
      <c r="U570" s="15">
        <v>293683.08600000001</v>
      </c>
      <c r="V570" s="15">
        <v>1610</v>
      </c>
    </row>
    <row r="571" spans="2:22" x14ac:dyDescent="0.25">
      <c r="B571" s="15" t="s">
        <v>136</v>
      </c>
      <c r="C571" s="15" t="s">
        <v>345</v>
      </c>
      <c r="D571" s="15" t="s">
        <v>225</v>
      </c>
      <c r="E571" s="15">
        <v>2022</v>
      </c>
      <c r="F571" s="15" t="s">
        <v>162</v>
      </c>
      <c r="G571" s="15" t="s">
        <v>133</v>
      </c>
      <c r="H571" s="15" t="s">
        <v>136</v>
      </c>
      <c r="I571" s="15" t="s">
        <v>139</v>
      </c>
      <c r="J571" s="15" t="s">
        <v>141</v>
      </c>
      <c r="K571" s="15" t="s">
        <v>275</v>
      </c>
      <c r="L571" s="15" t="s">
        <v>279</v>
      </c>
      <c r="M571" s="15">
        <v>1.147</v>
      </c>
      <c r="N571" s="15">
        <v>1.08</v>
      </c>
      <c r="O571" s="15">
        <v>4.9000000000000002E-2</v>
      </c>
      <c r="P571" s="15">
        <v>0.83699999999999997</v>
      </c>
      <c r="Q571" s="15">
        <v>0.42399999999999999</v>
      </c>
      <c r="R571" s="15">
        <v>1.5089999999999999</v>
      </c>
      <c r="S571" s="15">
        <v>9.8859999999999992</v>
      </c>
      <c r="U571" s="15">
        <v>295611.64500000002</v>
      </c>
      <c r="V571" s="15">
        <v>480</v>
      </c>
    </row>
    <row r="572" spans="2:22" x14ac:dyDescent="0.25">
      <c r="B572" s="15" t="s">
        <v>136</v>
      </c>
      <c r="C572" s="15" t="s">
        <v>345</v>
      </c>
      <c r="D572" s="15" t="s">
        <v>225</v>
      </c>
      <c r="E572" s="15">
        <v>2022</v>
      </c>
      <c r="F572" s="15" t="s">
        <v>162</v>
      </c>
      <c r="G572" s="15" t="s">
        <v>133</v>
      </c>
      <c r="H572" s="15" t="s">
        <v>136</v>
      </c>
      <c r="I572" s="15" t="s">
        <v>139</v>
      </c>
      <c r="J572" s="15" t="s">
        <v>141</v>
      </c>
      <c r="K572" s="15" t="s">
        <v>275</v>
      </c>
      <c r="L572" s="15" t="s">
        <v>280</v>
      </c>
      <c r="M572" s="15">
        <v>1.3089999999999999</v>
      </c>
      <c r="N572" s="15">
        <v>0.93700000000000006</v>
      </c>
      <c r="O572" s="15">
        <v>9.9000000000000005E-2</v>
      </c>
      <c r="P572" s="15">
        <v>1.179</v>
      </c>
      <c r="Q572" s="15">
        <v>0.54800000000000004</v>
      </c>
      <c r="R572" s="15">
        <v>1.7609999999999999</v>
      </c>
      <c r="S572" s="15">
        <v>9.8889999999999993</v>
      </c>
      <c r="U572" s="15">
        <v>291914.88099999999</v>
      </c>
      <c r="V572" s="15">
        <v>90</v>
      </c>
    </row>
    <row r="573" spans="2:22" x14ac:dyDescent="0.25">
      <c r="B573" s="15" t="s">
        <v>136</v>
      </c>
      <c r="C573" s="15" t="s">
        <v>345</v>
      </c>
      <c r="D573" s="15" t="s">
        <v>226</v>
      </c>
      <c r="E573" s="15">
        <v>2022</v>
      </c>
      <c r="F573" s="15" t="s">
        <v>162</v>
      </c>
      <c r="G573" s="15" t="s">
        <v>133</v>
      </c>
      <c r="H573" s="15" t="s">
        <v>136</v>
      </c>
      <c r="I573" s="15" t="s">
        <v>139</v>
      </c>
      <c r="J573" s="15" t="s">
        <v>141</v>
      </c>
      <c r="K573" s="15" t="s">
        <v>275</v>
      </c>
      <c r="L573" s="15" t="s">
        <v>276</v>
      </c>
      <c r="M573" s="15">
        <v>0.69299999999999995</v>
      </c>
      <c r="N573" s="15">
        <v>0.96099999999999997</v>
      </c>
      <c r="O573" s="15">
        <v>8.7999999999999995E-2</v>
      </c>
      <c r="P573" s="15">
        <v>0.441</v>
      </c>
      <c r="Q573" s="15">
        <v>0.13200000000000001</v>
      </c>
      <c r="R573" s="15">
        <v>0.75</v>
      </c>
      <c r="S573" s="15">
        <v>10.742000000000001</v>
      </c>
      <c r="U573" s="15">
        <v>564602.48899999994</v>
      </c>
      <c r="V573" s="15">
        <v>120</v>
      </c>
    </row>
    <row r="574" spans="2:22" x14ac:dyDescent="0.25">
      <c r="B574" s="15" t="s">
        <v>136</v>
      </c>
      <c r="C574" s="15" t="s">
        <v>345</v>
      </c>
      <c r="D574" s="15" t="s">
        <v>226</v>
      </c>
      <c r="E574" s="15">
        <v>2022</v>
      </c>
      <c r="F574" s="15" t="s">
        <v>162</v>
      </c>
      <c r="G574" s="15" t="s">
        <v>133</v>
      </c>
      <c r="H574" s="15" t="s">
        <v>136</v>
      </c>
      <c r="I574" s="15" t="s">
        <v>139</v>
      </c>
      <c r="J574" s="15" t="s">
        <v>141</v>
      </c>
      <c r="K574" s="15" t="s">
        <v>275</v>
      </c>
      <c r="L574" s="15" t="s">
        <v>277</v>
      </c>
      <c r="M574" s="15">
        <v>0.73399999999999999</v>
      </c>
      <c r="N574" s="15">
        <v>0.76500000000000001</v>
      </c>
      <c r="O574" s="15">
        <v>2.1999999999999999E-2</v>
      </c>
      <c r="P574" s="15">
        <v>0.49399999999999999</v>
      </c>
      <c r="Q574" s="15">
        <v>0.24299999999999999</v>
      </c>
      <c r="R574" s="15">
        <v>0.98599999999999999</v>
      </c>
      <c r="S574" s="15">
        <v>10.670999999999999</v>
      </c>
      <c r="U574" s="15">
        <v>555649.49100000004</v>
      </c>
      <c r="V574" s="15">
        <v>1210</v>
      </c>
    </row>
    <row r="575" spans="2:22" x14ac:dyDescent="0.25">
      <c r="B575" s="15" t="s">
        <v>136</v>
      </c>
      <c r="C575" s="15" t="s">
        <v>345</v>
      </c>
      <c r="D575" s="15" t="s">
        <v>226</v>
      </c>
      <c r="E575" s="15">
        <v>2022</v>
      </c>
      <c r="F575" s="15" t="s">
        <v>162</v>
      </c>
      <c r="G575" s="15" t="s">
        <v>133</v>
      </c>
      <c r="H575" s="15" t="s">
        <v>136</v>
      </c>
      <c r="I575" s="15" t="s">
        <v>139</v>
      </c>
      <c r="J575" s="15" t="s">
        <v>141</v>
      </c>
      <c r="K575" s="15" t="s">
        <v>275</v>
      </c>
      <c r="L575" s="15" t="s">
        <v>278</v>
      </c>
      <c r="M575" s="15">
        <v>0.871</v>
      </c>
      <c r="N575" s="15">
        <v>0.877</v>
      </c>
      <c r="O575" s="15">
        <v>2.1999999999999999E-2</v>
      </c>
      <c r="P575" s="15">
        <v>0.61199999999999999</v>
      </c>
      <c r="Q575" s="15">
        <v>0.311</v>
      </c>
      <c r="R575" s="15">
        <v>1.139</v>
      </c>
      <c r="S575" s="15">
        <v>10.744</v>
      </c>
      <c r="U575" s="15">
        <v>561560.63100000005</v>
      </c>
      <c r="V575" s="15">
        <v>1610</v>
      </c>
    </row>
    <row r="576" spans="2:22" x14ac:dyDescent="0.25">
      <c r="B576" s="15" t="s">
        <v>136</v>
      </c>
      <c r="C576" s="15" t="s">
        <v>345</v>
      </c>
      <c r="D576" s="15" t="s">
        <v>226</v>
      </c>
      <c r="E576" s="15">
        <v>2022</v>
      </c>
      <c r="F576" s="15" t="s">
        <v>162</v>
      </c>
      <c r="G576" s="15" t="s">
        <v>133</v>
      </c>
      <c r="H576" s="15" t="s">
        <v>136</v>
      </c>
      <c r="I576" s="15" t="s">
        <v>139</v>
      </c>
      <c r="J576" s="15" t="s">
        <v>141</v>
      </c>
      <c r="K576" s="15" t="s">
        <v>275</v>
      </c>
      <c r="L576" s="15" t="s">
        <v>279</v>
      </c>
      <c r="M576" s="15">
        <v>0.95899999999999996</v>
      </c>
      <c r="N576" s="15">
        <v>0.93100000000000005</v>
      </c>
      <c r="O576" s="15">
        <v>4.2000000000000003E-2</v>
      </c>
      <c r="P576" s="15">
        <v>0.70099999999999996</v>
      </c>
      <c r="Q576" s="15">
        <v>0.36899999999999999</v>
      </c>
      <c r="R576" s="15">
        <v>1.167</v>
      </c>
      <c r="S576" s="15">
        <v>10.77</v>
      </c>
      <c r="U576" s="15">
        <v>564721.99100000004</v>
      </c>
      <c r="V576" s="15">
        <v>480</v>
      </c>
    </row>
    <row r="577" spans="2:22" x14ac:dyDescent="0.25">
      <c r="B577" s="15" t="s">
        <v>136</v>
      </c>
      <c r="C577" s="15" t="s">
        <v>345</v>
      </c>
      <c r="D577" s="15" t="s">
        <v>226</v>
      </c>
      <c r="E577" s="15">
        <v>2022</v>
      </c>
      <c r="F577" s="15" t="s">
        <v>162</v>
      </c>
      <c r="G577" s="15" t="s">
        <v>133</v>
      </c>
      <c r="H577" s="15" t="s">
        <v>136</v>
      </c>
      <c r="I577" s="15" t="s">
        <v>139</v>
      </c>
      <c r="J577" s="15" t="s">
        <v>141</v>
      </c>
      <c r="K577" s="15" t="s">
        <v>275</v>
      </c>
      <c r="L577" s="15" t="s">
        <v>280</v>
      </c>
      <c r="M577" s="15">
        <v>1.1479999999999999</v>
      </c>
      <c r="N577" s="15">
        <v>0.85699999999999998</v>
      </c>
      <c r="O577" s="15">
        <v>0.09</v>
      </c>
      <c r="P577" s="15">
        <v>0.96199999999999997</v>
      </c>
      <c r="Q577" s="15">
        <v>0.58199999999999996</v>
      </c>
      <c r="R577" s="15">
        <v>1.7390000000000001</v>
      </c>
      <c r="S577" s="15">
        <v>10.76</v>
      </c>
      <c r="U577" s="15">
        <v>559528.63</v>
      </c>
      <c r="V577" s="15">
        <v>90</v>
      </c>
    </row>
    <row r="578" spans="2:22" x14ac:dyDescent="0.25">
      <c r="B578" s="15" t="s">
        <v>136</v>
      </c>
      <c r="C578" s="15" t="s">
        <v>345</v>
      </c>
      <c r="D578" s="15" t="s">
        <v>227</v>
      </c>
      <c r="E578" s="15">
        <v>2022</v>
      </c>
      <c r="F578" s="15" t="s">
        <v>162</v>
      </c>
      <c r="G578" s="15" t="s">
        <v>133</v>
      </c>
      <c r="H578" s="15" t="s">
        <v>136</v>
      </c>
      <c r="I578" s="15" t="s">
        <v>139</v>
      </c>
      <c r="J578" s="15" t="s">
        <v>141</v>
      </c>
      <c r="K578" s="15" t="s">
        <v>275</v>
      </c>
      <c r="L578" s="15" t="s">
        <v>276</v>
      </c>
      <c r="M578" s="15">
        <v>0.58199999999999996</v>
      </c>
      <c r="N578" s="15">
        <v>0.86699999999999999</v>
      </c>
      <c r="O578" s="15">
        <v>7.9000000000000001E-2</v>
      </c>
      <c r="P578" s="15">
        <v>0.317</v>
      </c>
      <c r="Q578" s="15">
        <v>0.156</v>
      </c>
      <c r="R578" s="15">
        <v>0.64900000000000002</v>
      </c>
      <c r="S578" s="15">
        <v>10.743</v>
      </c>
      <c r="U578" s="15">
        <v>564590.99600000004</v>
      </c>
      <c r="V578" s="15">
        <v>120</v>
      </c>
    </row>
    <row r="579" spans="2:22" x14ac:dyDescent="0.25">
      <c r="B579" s="15" t="s">
        <v>136</v>
      </c>
      <c r="C579" s="15" t="s">
        <v>345</v>
      </c>
      <c r="D579" s="15" t="s">
        <v>227</v>
      </c>
      <c r="E579" s="15">
        <v>2022</v>
      </c>
      <c r="F579" s="15" t="s">
        <v>162</v>
      </c>
      <c r="G579" s="15" t="s">
        <v>133</v>
      </c>
      <c r="H579" s="15" t="s">
        <v>136</v>
      </c>
      <c r="I579" s="15" t="s">
        <v>139</v>
      </c>
      <c r="J579" s="15" t="s">
        <v>141</v>
      </c>
      <c r="K579" s="15" t="s">
        <v>275</v>
      </c>
      <c r="L579" s="15" t="s">
        <v>277</v>
      </c>
      <c r="M579" s="15">
        <v>0.64400000000000002</v>
      </c>
      <c r="N579" s="15">
        <v>0.68100000000000005</v>
      </c>
      <c r="O579" s="15">
        <v>0.02</v>
      </c>
      <c r="P579" s="15">
        <v>0.44600000000000001</v>
      </c>
      <c r="Q579" s="15">
        <v>0.22700000000000001</v>
      </c>
      <c r="R579" s="15">
        <v>0.82799999999999996</v>
      </c>
      <c r="S579" s="15">
        <v>10.670999999999999</v>
      </c>
      <c r="U579" s="15">
        <v>555625.95200000005</v>
      </c>
      <c r="V579" s="15">
        <v>1210</v>
      </c>
    </row>
    <row r="580" spans="2:22" x14ac:dyDescent="0.25">
      <c r="B580" s="15" t="s">
        <v>136</v>
      </c>
      <c r="C580" s="15" t="s">
        <v>345</v>
      </c>
      <c r="D580" s="15" t="s">
        <v>227</v>
      </c>
      <c r="E580" s="15">
        <v>2022</v>
      </c>
      <c r="F580" s="15" t="s">
        <v>162</v>
      </c>
      <c r="G580" s="15" t="s">
        <v>133</v>
      </c>
      <c r="H580" s="15" t="s">
        <v>136</v>
      </c>
      <c r="I580" s="15" t="s">
        <v>139</v>
      </c>
      <c r="J580" s="15" t="s">
        <v>141</v>
      </c>
      <c r="K580" s="15" t="s">
        <v>275</v>
      </c>
      <c r="L580" s="15" t="s">
        <v>278</v>
      </c>
      <c r="M580" s="15">
        <v>0.73899999999999999</v>
      </c>
      <c r="N580" s="15">
        <v>0.70899999999999996</v>
      </c>
      <c r="O580" s="15">
        <v>1.7999999999999999E-2</v>
      </c>
      <c r="P580" s="15">
        <v>0.51900000000000002</v>
      </c>
      <c r="Q580" s="15">
        <v>0.27600000000000002</v>
      </c>
      <c r="R580" s="15">
        <v>0.98799999999999999</v>
      </c>
      <c r="S580" s="15">
        <v>10.743</v>
      </c>
      <c r="U580" s="15">
        <v>561550.44400000002</v>
      </c>
      <c r="V580" s="15">
        <v>1610</v>
      </c>
    </row>
    <row r="581" spans="2:22" x14ac:dyDescent="0.25">
      <c r="B581" s="15" t="s">
        <v>136</v>
      </c>
      <c r="C581" s="15" t="s">
        <v>345</v>
      </c>
      <c r="D581" s="15" t="s">
        <v>227</v>
      </c>
      <c r="E581" s="15">
        <v>2022</v>
      </c>
      <c r="F581" s="15" t="s">
        <v>162</v>
      </c>
      <c r="G581" s="15" t="s">
        <v>133</v>
      </c>
      <c r="H581" s="15" t="s">
        <v>136</v>
      </c>
      <c r="I581" s="15" t="s">
        <v>139</v>
      </c>
      <c r="J581" s="15" t="s">
        <v>141</v>
      </c>
      <c r="K581" s="15" t="s">
        <v>275</v>
      </c>
      <c r="L581" s="15" t="s">
        <v>279</v>
      </c>
      <c r="M581" s="15">
        <v>0.84199999999999997</v>
      </c>
      <c r="N581" s="15">
        <v>0.82599999999999996</v>
      </c>
      <c r="O581" s="15">
        <v>3.7999999999999999E-2</v>
      </c>
      <c r="P581" s="15">
        <v>0.58399999999999996</v>
      </c>
      <c r="Q581" s="15">
        <v>0.34799999999999998</v>
      </c>
      <c r="R581" s="15">
        <v>1.004</v>
      </c>
      <c r="S581" s="15">
        <v>10.771000000000001</v>
      </c>
      <c r="U581" s="15">
        <v>564727.05599999998</v>
      </c>
      <c r="V581" s="15">
        <v>480</v>
      </c>
    </row>
    <row r="582" spans="2:22" x14ac:dyDescent="0.25">
      <c r="B582" s="15" t="s">
        <v>136</v>
      </c>
      <c r="C582" s="15" t="s">
        <v>345</v>
      </c>
      <c r="D582" s="15" t="s">
        <v>227</v>
      </c>
      <c r="E582" s="15">
        <v>2022</v>
      </c>
      <c r="F582" s="15" t="s">
        <v>162</v>
      </c>
      <c r="G582" s="15" t="s">
        <v>133</v>
      </c>
      <c r="H582" s="15" t="s">
        <v>136</v>
      </c>
      <c r="I582" s="15" t="s">
        <v>139</v>
      </c>
      <c r="J582" s="15" t="s">
        <v>141</v>
      </c>
      <c r="K582" s="15" t="s">
        <v>275</v>
      </c>
      <c r="L582" s="15" t="s">
        <v>280</v>
      </c>
      <c r="M582" s="15">
        <v>0.91600000000000004</v>
      </c>
      <c r="N582" s="15">
        <v>0.71099999999999997</v>
      </c>
      <c r="O582" s="15">
        <v>7.4999999999999997E-2</v>
      </c>
      <c r="P582" s="15">
        <v>0.69</v>
      </c>
      <c r="Q582" s="15">
        <v>0.34799999999999998</v>
      </c>
      <c r="R582" s="15">
        <v>1.2589999999999999</v>
      </c>
      <c r="S582" s="15">
        <v>10.76</v>
      </c>
      <c r="U582" s="15">
        <v>559525.39199999999</v>
      </c>
      <c r="V582" s="15">
        <v>90</v>
      </c>
    </row>
    <row r="583" spans="2:22" x14ac:dyDescent="0.25">
      <c r="B583" s="15" t="s">
        <v>136</v>
      </c>
      <c r="C583" s="15" t="s">
        <v>345</v>
      </c>
      <c r="D583" s="15" t="s">
        <v>228</v>
      </c>
      <c r="E583" s="15">
        <v>2022</v>
      </c>
      <c r="F583" s="15" t="s">
        <v>162</v>
      </c>
      <c r="G583" s="15" t="s">
        <v>133</v>
      </c>
      <c r="H583" s="15" t="s">
        <v>136</v>
      </c>
      <c r="I583" s="15" t="s">
        <v>139</v>
      </c>
      <c r="J583" s="15" t="s">
        <v>141</v>
      </c>
      <c r="K583" s="15" t="s">
        <v>275</v>
      </c>
      <c r="L583" s="15" t="s">
        <v>276</v>
      </c>
      <c r="M583" s="15">
        <v>0.47599999999999998</v>
      </c>
      <c r="N583" s="15">
        <v>0.64300000000000002</v>
      </c>
      <c r="O583" s="15">
        <v>5.8999999999999997E-2</v>
      </c>
      <c r="P583" s="15">
        <v>0.29299999999999998</v>
      </c>
      <c r="Q583" s="15">
        <v>0.14399999999999999</v>
      </c>
      <c r="R583" s="15">
        <v>0.52500000000000002</v>
      </c>
      <c r="S583" s="15">
        <v>11.724</v>
      </c>
      <c r="U583" s="15">
        <v>884708.69200000004</v>
      </c>
      <c r="V583" s="15">
        <v>120</v>
      </c>
    </row>
    <row r="584" spans="2:22" x14ac:dyDescent="0.25">
      <c r="B584" s="15" t="s">
        <v>136</v>
      </c>
      <c r="C584" s="15" t="s">
        <v>345</v>
      </c>
      <c r="D584" s="15" t="s">
        <v>228</v>
      </c>
      <c r="E584" s="15">
        <v>2022</v>
      </c>
      <c r="F584" s="15" t="s">
        <v>162</v>
      </c>
      <c r="G584" s="15" t="s">
        <v>133</v>
      </c>
      <c r="H584" s="15" t="s">
        <v>136</v>
      </c>
      <c r="I584" s="15" t="s">
        <v>139</v>
      </c>
      <c r="J584" s="15" t="s">
        <v>141</v>
      </c>
      <c r="K584" s="15" t="s">
        <v>275</v>
      </c>
      <c r="L584" s="15" t="s">
        <v>277</v>
      </c>
      <c r="M584" s="15">
        <v>0.56599999999999995</v>
      </c>
      <c r="N584" s="15">
        <v>0.54400000000000004</v>
      </c>
      <c r="O584" s="15">
        <v>1.6E-2</v>
      </c>
      <c r="P584" s="15">
        <v>0.40600000000000003</v>
      </c>
      <c r="Q584" s="15">
        <v>0.20799999999999999</v>
      </c>
      <c r="R584" s="15">
        <v>0.73799999999999999</v>
      </c>
      <c r="S584" s="15">
        <v>11.651999999999999</v>
      </c>
      <c r="U584" s="15">
        <v>870607.49</v>
      </c>
      <c r="V584" s="15">
        <v>1210</v>
      </c>
    </row>
    <row r="585" spans="2:22" x14ac:dyDescent="0.25">
      <c r="B585" s="15" t="s">
        <v>136</v>
      </c>
      <c r="C585" s="15" t="s">
        <v>345</v>
      </c>
      <c r="D585" s="15" t="s">
        <v>228</v>
      </c>
      <c r="E585" s="15">
        <v>2022</v>
      </c>
      <c r="F585" s="15" t="s">
        <v>162</v>
      </c>
      <c r="G585" s="15" t="s">
        <v>133</v>
      </c>
      <c r="H585" s="15" t="s">
        <v>136</v>
      </c>
      <c r="I585" s="15" t="s">
        <v>139</v>
      </c>
      <c r="J585" s="15" t="s">
        <v>141</v>
      </c>
      <c r="K585" s="15" t="s">
        <v>275</v>
      </c>
      <c r="L585" s="15" t="s">
        <v>278</v>
      </c>
      <c r="M585" s="15">
        <v>0.64800000000000002</v>
      </c>
      <c r="N585" s="15">
        <v>0.61399999999999999</v>
      </c>
      <c r="O585" s="15">
        <v>1.4999999999999999E-2</v>
      </c>
      <c r="P585" s="15">
        <v>0.46800000000000003</v>
      </c>
      <c r="Q585" s="15">
        <v>0.246</v>
      </c>
      <c r="R585" s="15">
        <v>0.82899999999999996</v>
      </c>
      <c r="S585" s="15">
        <v>11.725</v>
      </c>
      <c r="U585" s="15">
        <v>879476.63199999998</v>
      </c>
      <c r="V585" s="15">
        <v>1610</v>
      </c>
    </row>
    <row r="586" spans="2:22" x14ac:dyDescent="0.25">
      <c r="B586" s="15" t="s">
        <v>136</v>
      </c>
      <c r="C586" s="15" t="s">
        <v>345</v>
      </c>
      <c r="D586" s="15" t="s">
        <v>228</v>
      </c>
      <c r="E586" s="15">
        <v>2022</v>
      </c>
      <c r="F586" s="15" t="s">
        <v>162</v>
      </c>
      <c r="G586" s="15" t="s">
        <v>133</v>
      </c>
      <c r="H586" s="15" t="s">
        <v>136</v>
      </c>
      <c r="I586" s="15" t="s">
        <v>139</v>
      </c>
      <c r="J586" s="15" t="s">
        <v>141</v>
      </c>
      <c r="K586" s="15" t="s">
        <v>275</v>
      </c>
      <c r="L586" s="15" t="s">
        <v>279</v>
      </c>
      <c r="M586" s="15">
        <v>0.749</v>
      </c>
      <c r="N586" s="15">
        <v>0.69199999999999995</v>
      </c>
      <c r="O586" s="15">
        <v>3.2000000000000001E-2</v>
      </c>
      <c r="P586" s="15">
        <v>0.54100000000000004</v>
      </c>
      <c r="Q586" s="15">
        <v>0.30399999999999999</v>
      </c>
      <c r="R586" s="15">
        <v>0.94399999999999995</v>
      </c>
      <c r="S586" s="15">
        <v>11.773999999999999</v>
      </c>
      <c r="U586" s="15">
        <v>884699.201</v>
      </c>
      <c r="V586" s="15">
        <v>480</v>
      </c>
    </row>
    <row r="587" spans="2:22" x14ac:dyDescent="0.25">
      <c r="B587" s="15" t="s">
        <v>136</v>
      </c>
      <c r="C587" s="15" t="s">
        <v>345</v>
      </c>
      <c r="D587" s="15" t="s">
        <v>228</v>
      </c>
      <c r="E587" s="15">
        <v>2022</v>
      </c>
      <c r="F587" s="15" t="s">
        <v>162</v>
      </c>
      <c r="G587" s="15" t="s">
        <v>133</v>
      </c>
      <c r="H587" s="15" t="s">
        <v>136</v>
      </c>
      <c r="I587" s="15" t="s">
        <v>139</v>
      </c>
      <c r="J587" s="15" t="s">
        <v>141</v>
      </c>
      <c r="K587" s="15" t="s">
        <v>275</v>
      </c>
      <c r="L587" s="15" t="s">
        <v>280</v>
      </c>
      <c r="M587" s="15">
        <v>0.78400000000000003</v>
      </c>
      <c r="N587" s="15">
        <v>0.64600000000000002</v>
      </c>
      <c r="O587" s="15">
        <v>6.8000000000000005E-2</v>
      </c>
      <c r="P587" s="15">
        <v>0.53900000000000003</v>
      </c>
      <c r="Q587" s="15">
        <v>0.34899999999999998</v>
      </c>
      <c r="R587" s="15">
        <v>1.0580000000000001</v>
      </c>
      <c r="S587" s="15">
        <v>11.752000000000001</v>
      </c>
      <c r="U587" s="15">
        <v>878312.38899999997</v>
      </c>
      <c r="V587" s="15">
        <v>90</v>
      </c>
    </row>
    <row r="588" spans="2:22" x14ac:dyDescent="0.25">
      <c r="B588" s="15" t="s">
        <v>136</v>
      </c>
      <c r="C588" s="15" t="s">
        <v>345</v>
      </c>
      <c r="D588" s="15" t="s">
        <v>229</v>
      </c>
      <c r="E588" s="15">
        <v>2022</v>
      </c>
      <c r="F588" s="15" t="s">
        <v>162</v>
      </c>
      <c r="G588" s="15" t="s">
        <v>133</v>
      </c>
      <c r="H588" s="15" t="s">
        <v>136</v>
      </c>
      <c r="I588" s="15" t="s">
        <v>139</v>
      </c>
      <c r="J588" s="15" t="s">
        <v>141</v>
      </c>
      <c r="K588" s="15" t="s">
        <v>275</v>
      </c>
      <c r="L588" s="15" t="s">
        <v>276</v>
      </c>
      <c r="M588" s="15">
        <v>0.42199999999999999</v>
      </c>
      <c r="N588" s="15">
        <v>0.52600000000000002</v>
      </c>
      <c r="O588" s="15">
        <v>4.8000000000000001E-2</v>
      </c>
      <c r="P588" s="15">
        <v>0.26800000000000002</v>
      </c>
      <c r="Q588" s="15">
        <v>0.14499999999999999</v>
      </c>
      <c r="R588" s="15">
        <v>0.45100000000000001</v>
      </c>
      <c r="S588" s="15">
        <v>11.725</v>
      </c>
      <c r="U588" s="15">
        <v>884700.78700000001</v>
      </c>
      <c r="V588" s="15">
        <v>120</v>
      </c>
    </row>
    <row r="589" spans="2:22" x14ac:dyDescent="0.25">
      <c r="B589" s="15" t="s">
        <v>136</v>
      </c>
      <c r="C589" s="15" t="s">
        <v>345</v>
      </c>
      <c r="D589" s="15" t="s">
        <v>229</v>
      </c>
      <c r="E589" s="15">
        <v>2022</v>
      </c>
      <c r="F589" s="15" t="s">
        <v>162</v>
      </c>
      <c r="G589" s="15" t="s">
        <v>133</v>
      </c>
      <c r="H589" s="15" t="s">
        <v>136</v>
      </c>
      <c r="I589" s="15" t="s">
        <v>139</v>
      </c>
      <c r="J589" s="15" t="s">
        <v>141</v>
      </c>
      <c r="K589" s="15" t="s">
        <v>275</v>
      </c>
      <c r="L589" s="15" t="s">
        <v>277</v>
      </c>
      <c r="M589" s="15">
        <v>0.503</v>
      </c>
      <c r="N589" s="15">
        <v>0.48199999999999998</v>
      </c>
      <c r="O589" s="15">
        <v>1.4E-2</v>
      </c>
      <c r="P589" s="15">
        <v>0.36399999999999999</v>
      </c>
      <c r="Q589" s="15">
        <v>0.19400000000000001</v>
      </c>
      <c r="R589" s="15">
        <v>0.64200000000000002</v>
      </c>
      <c r="S589" s="15">
        <v>11.651999999999999</v>
      </c>
      <c r="U589" s="15">
        <v>870590.60900000005</v>
      </c>
      <c r="V589" s="15">
        <v>1200</v>
      </c>
    </row>
    <row r="590" spans="2:22" x14ac:dyDescent="0.25">
      <c r="B590" s="15" t="s">
        <v>136</v>
      </c>
      <c r="C590" s="15" t="s">
        <v>345</v>
      </c>
      <c r="D590" s="15" t="s">
        <v>229</v>
      </c>
      <c r="E590" s="15">
        <v>2022</v>
      </c>
      <c r="F590" s="15" t="s">
        <v>162</v>
      </c>
      <c r="G590" s="15" t="s">
        <v>133</v>
      </c>
      <c r="H590" s="15" t="s">
        <v>136</v>
      </c>
      <c r="I590" s="15" t="s">
        <v>139</v>
      </c>
      <c r="J590" s="15" t="s">
        <v>141</v>
      </c>
      <c r="K590" s="15" t="s">
        <v>275</v>
      </c>
      <c r="L590" s="15" t="s">
        <v>278</v>
      </c>
      <c r="M590" s="15">
        <v>0.57299999999999995</v>
      </c>
      <c r="N590" s="15">
        <v>0.55200000000000005</v>
      </c>
      <c r="O590" s="15">
        <v>1.4E-2</v>
      </c>
      <c r="P590" s="15">
        <v>0.41699999999999998</v>
      </c>
      <c r="Q590" s="15">
        <v>0.222</v>
      </c>
      <c r="R590" s="15">
        <v>0.73499999999999999</v>
      </c>
      <c r="S590" s="15">
        <v>11.726000000000001</v>
      </c>
      <c r="U590" s="15">
        <v>879509.67299999995</v>
      </c>
      <c r="V590" s="15">
        <v>1610</v>
      </c>
    </row>
    <row r="591" spans="2:22" x14ac:dyDescent="0.25">
      <c r="B591" s="15" t="s">
        <v>136</v>
      </c>
      <c r="C591" s="15" t="s">
        <v>345</v>
      </c>
      <c r="D591" s="15" t="s">
        <v>229</v>
      </c>
      <c r="E591" s="15">
        <v>2022</v>
      </c>
      <c r="F591" s="15" t="s">
        <v>162</v>
      </c>
      <c r="G591" s="15" t="s">
        <v>133</v>
      </c>
      <c r="H591" s="15" t="s">
        <v>136</v>
      </c>
      <c r="I591" s="15" t="s">
        <v>139</v>
      </c>
      <c r="J591" s="15" t="s">
        <v>141</v>
      </c>
      <c r="K591" s="15" t="s">
        <v>275</v>
      </c>
      <c r="L591" s="15" t="s">
        <v>279</v>
      </c>
      <c r="M591" s="15">
        <v>0.66600000000000004</v>
      </c>
      <c r="N591" s="15">
        <v>0.61299999999999999</v>
      </c>
      <c r="O591" s="15">
        <v>2.8000000000000001E-2</v>
      </c>
      <c r="P591" s="15">
        <v>0.47099999999999997</v>
      </c>
      <c r="Q591" s="15">
        <v>0.27800000000000002</v>
      </c>
      <c r="R591" s="15">
        <v>0.85799999999999998</v>
      </c>
      <c r="S591" s="15">
        <v>11.773999999999999</v>
      </c>
      <c r="U591" s="15">
        <v>884697.38500000001</v>
      </c>
      <c r="V591" s="15">
        <v>480</v>
      </c>
    </row>
    <row r="592" spans="2:22" x14ac:dyDescent="0.25">
      <c r="B592" s="15" t="s">
        <v>136</v>
      </c>
      <c r="C592" s="15" t="s">
        <v>345</v>
      </c>
      <c r="D592" s="15" t="s">
        <v>229</v>
      </c>
      <c r="E592" s="15">
        <v>2022</v>
      </c>
      <c r="F592" s="15" t="s">
        <v>162</v>
      </c>
      <c r="G592" s="15" t="s">
        <v>133</v>
      </c>
      <c r="H592" s="15" t="s">
        <v>136</v>
      </c>
      <c r="I592" s="15" t="s">
        <v>139</v>
      </c>
      <c r="J592" s="15" t="s">
        <v>141</v>
      </c>
      <c r="K592" s="15" t="s">
        <v>275</v>
      </c>
      <c r="L592" s="15" t="s">
        <v>280</v>
      </c>
      <c r="M592" s="15">
        <v>0.67500000000000004</v>
      </c>
      <c r="N592" s="15">
        <v>0.57699999999999996</v>
      </c>
      <c r="O592" s="15">
        <v>6.0999999999999999E-2</v>
      </c>
      <c r="P592" s="15">
        <v>0.50900000000000001</v>
      </c>
      <c r="Q592" s="15">
        <v>0.27</v>
      </c>
      <c r="R592" s="15">
        <v>0.81699999999999995</v>
      </c>
      <c r="S592" s="15">
        <v>11.753</v>
      </c>
      <c r="U592" s="15">
        <v>878400.72100000002</v>
      </c>
      <c r="V592" s="15">
        <v>90</v>
      </c>
    </row>
    <row r="593" spans="2:22" x14ac:dyDescent="0.25">
      <c r="B593" s="15" t="s">
        <v>136</v>
      </c>
      <c r="C593" s="15" t="s">
        <v>345</v>
      </c>
      <c r="D593" s="15" t="s">
        <v>230</v>
      </c>
      <c r="E593" s="15">
        <v>2022</v>
      </c>
      <c r="F593" s="15" t="s">
        <v>162</v>
      </c>
      <c r="G593" s="15" t="s">
        <v>133</v>
      </c>
      <c r="H593" s="15" t="s">
        <v>136</v>
      </c>
      <c r="I593" s="15" t="s">
        <v>139</v>
      </c>
      <c r="J593" s="15" t="s">
        <v>141</v>
      </c>
      <c r="K593" s="15" t="s">
        <v>275</v>
      </c>
      <c r="L593" s="15" t="s">
        <v>276</v>
      </c>
      <c r="M593" s="15">
        <v>0.40500000000000003</v>
      </c>
      <c r="N593" s="15">
        <v>0.50800000000000001</v>
      </c>
      <c r="O593" s="15">
        <v>4.5999999999999999E-2</v>
      </c>
      <c r="P593" s="15">
        <v>0.26400000000000001</v>
      </c>
      <c r="Q593" s="15">
        <v>0.13300000000000001</v>
      </c>
      <c r="R593" s="15">
        <v>0.42399999999999999</v>
      </c>
      <c r="S593" s="15">
        <v>12.606999999999999</v>
      </c>
      <c r="U593" s="15">
        <v>1147924.22</v>
      </c>
      <c r="V593" s="15">
        <v>120</v>
      </c>
    </row>
    <row r="594" spans="2:22" x14ac:dyDescent="0.25">
      <c r="B594" s="15" t="s">
        <v>136</v>
      </c>
      <c r="C594" s="15" t="s">
        <v>345</v>
      </c>
      <c r="D594" s="15" t="s">
        <v>230</v>
      </c>
      <c r="E594" s="15">
        <v>2022</v>
      </c>
      <c r="F594" s="15" t="s">
        <v>162</v>
      </c>
      <c r="G594" s="15" t="s">
        <v>133</v>
      </c>
      <c r="H594" s="15" t="s">
        <v>136</v>
      </c>
      <c r="I594" s="15" t="s">
        <v>139</v>
      </c>
      <c r="J594" s="15" t="s">
        <v>141</v>
      </c>
      <c r="K594" s="15" t="s">
        <v>275</v>
      </c>
      <c r="L594" s="15" t="s">
        <v>277</v>
      </c>
      <c r="M594" s="15">
        <v>0.46500000000000002</v>
      </c>
      <c r="N594" s="15">
        <v>0.433</v>
      </c>
      <c r="O594" s="15">
        <v>1.2E-2</v>
      </c>
      <c r="P594" s="15">
        <v>0.33700000000000002</v>
      </c>
      <c r="Q594" s="15">
        <v>0.188</v>
      </c>
      <c r="R594" s="15">
        <v>0.59399999999999997</v>
      </c>
      <c r="S594" s="15">
        <v>12.534000000000001</v>
      </c>
      <c r="U594" s="15">
        <v>1131674.75</v>
      </c>
      <c r="V594" s="15">
        <v>1210</v>
      </c>
    </row>
    <row r="595" spans="2:22" x14ac:dyDescent="0.25">
      <c r="B595" s="15" t="s">
        <v>136</v>
      </c>
      <c r="C595" s="15" t="s">
        <v>345</v>
      </c>
      <c r="D595" s="15" t="s">
        <v>230</v>
      </c>
      <c r="E595" s="15">
        <v>2022</v>
      </c>
      <c r="F595" s="15" t="s">
        <v>162</v>
      </c>
      <c r="G595" s="15" t="s">
        <v>133</v>
      </c>
      <c r="H595" s="15" t="s">
        <v>136</v>
      </c>
      <c r="I595" s="15" t="s">
        <v>139</v>
      </c>
      <c r="J595" s="15" t="s">
        <v>141</v>
      </c>
      <c r="K595" s="15" t="s">
        <v>275</v>
      </c>
      <c r="L595" s="15" t="s">
        <v>278</v>
      </c>
      <c r="M595" s="15">
        <v>0.52600000000000002</v>
      </c>
      <c r="N595" s="15">
        <v>0.49099999999999999</v>
      </c>
      <c r="O595" s="15">
        <v>1.2E-2</v>
      </c>
      <c r="P595" s="15">
        <v>0.38300000000000001</v>
      </c>
      <c r="Q595" s="15">
        <v>0.20599999999999999</v>
      </c>
      <c r="R595" s="15">
        <v>0.67500000000000004</v>
      </c>
      <c r="S595" s="15">
        <v>12.608000000000001</v>
      </c>
      <c r="U595" s="15">
        <v>1141931.8370000001</v>
      </c>
      <c r="V595" s="15">
        <v>1610</v>
      </c>
    </row>
    <row r="596" spans="2:22" x14ac:dyDescent="0.25">
      <c r="B596" s="15" t="s">
        <v>136</v>
      </c>
      <c r="C596" s="15" t="s">
        <v>345</v>
      </c>
      <c r="D596" s="15" t="s">
        <v>230</v>
      </c>
      <c r="E596" s="15">
        <v>2022</v>
      </c>
      <c r="F596" s="15" t="s">
        <v>162</v>
      </c>
      <c r="G596" s="15" t="s">
        <v>133</v>
      </c>
      <c r="H596" s="15" t="s">
        <v>136</v>
      </c>
      <c r="I596" s="15" t="s">
        <v>139</v>
      </c>
      <c r="J596" s="15" t="s">
        <v>141</v>
      </c>
      <c r="K596" s="15" t="s">
        <v>275</v>
      </c>
      <c r="L596" s="15" t="s">
        <v>279</v>
      </c>
      <c r="M596" s="15">
        <v>0.624</v>
      </c>
      <c r="N596" s="15">
        <v>0.57799999999999996</v>
      </c>
      <c r="O596" s="15">
        <v>2.5999999999999999E-2</v>
      </c>
      <c r="P596" s="15">
        <v>0.46800000000000003</v>
      </c>
      <c r="Q596" s="15">
        <v>0.26</v>
      </c>
      <c r="R596" s="15">
        <v>0.81100000000000005</v>
      </c>
      <c r="S596" s="15">
        <v>12.676</v>
      </c>
      <c r="U596" s="15">
        <v>1146209.139</v>
      </c>
      <c r="V596" s="15">
        <v>480</v>
      </c>
    </row>
    <row r="597" spans="2:22" x14ac:dyDescent="0.25">
      <c r="B597" s="15" t="s">
        <v>136</v>
      </c>
      <c r="C597" s="15" t="s">
        <v>345</v>
      </c>
      <c r="D597" s="15" t="s">
        <v>230</v>
      </c>
      <c r="E597" s="15">
        <v>2022</v>
      </c>
      <c r="F597" s="15" t="s">
        <v>162</v>
      </c>
      <c r="G597" s="15" t="s">
        <v>133</v>
      </c>
      <c r="H597" s="15" t="s">
        <v>136</v>
      </c>
      <c r="I597" s="15" t="s">
        <v>139</v>
      </c>
      <c r="J597" s="15" t="s">
        <v>141</v>
      </c>
      <c r="K597" s="15" t="s">
        <v>275</v>
      </c>
      <c r="L597" s="15" t="s">
        <v>280</v>
      </c>
      <c r="M597" s="15">
        <v>0.63900000000000001</v>
      </c>
      <c r="N597" s="15">
        <v>0.56899999999999995</v>
      </c>
      <c r="O597" s="15">
        <v>0.06</v>
      </c>
      <c r="P597" s="15">
        <v>0.49399999999999999</v>
      </c>
      <c r="Q597" s="15">
        <v>0.25800000000000001</v>
      </c>
      <c r="R597" s="15">
        <v>0.73399999999999999</v>
      </c>
      <c r="S597" s="15">
        <v>12.64</v>
      </c>
      <c r="U597" s="15">
        <v>1141016.243</v>
      </c>
      <c r="V597" s="15">
        <v>90</v>
      </c>
    </row>
    <row r="598" spans="2:22" x14ac:dyDescent="0.25">
      <c r="B598" s="15" t="s">
        <v>136</v>
      </c>
      <c r="C598" s="15" t="s">
        <v>345</v>
      </c>
      <c r="D598" s="15" t="s">
        <v>231</v>
      </c>
      <c r="E598" s="15">
        <v>2022</v>
      </c>
      <c r="F598" s="15" t="s">
        <v>162</v>
      </c>
      <c r="G598" s="15" t="s">
        <v>133</v>
      </c>
      <c r="H598" s="15" t="s">
        <v>136</v>
      </c>
      <c r="I598" s="15" t="s">
        <v>139</v>
      </c>
      <c r="J598" s="15" t="s">
        <v>141</v>
      </c>
      <c r="K598" s="15" t="s">
        <v>275</v>
      </c>
      <c r="L598" s="15" t="s">
        <v>276</v>
      </c>
      <c r="M598" s="15">
        <v>0.39400000000000002</v>
      </c>
      <c r="N598" s="15">
        <v>0.45100000000000001</v>
      </c>
      <c r="O598" s="15">
        <v>4.1000000000000002E-2</v>
      </c>
      <c r="P598" s="15">
        <v>0.23200000000000001</v>
      </c>
      <c r="Q598" s="15">
        <v>0.11799999999999999</v>
      </c>
      <c r="R598" s="15">
        <v>0.46</v>
      </c>
      <c r="S598" s="15">
        <v>12.606999999999999</v>
      </c>
      <c r="U598" s="15">
        <v>1147919.774</v>
      </c>
      <c r="V598" s="15">
        <v>120</v>
      </c>
    </row>
    <row r="599" spans="2:22" x14ac:dyDescent="0.25">
      <c r="B599" s="15" t="s">
        <v>136</v>
      </c>
      <c r="C599" s="15" t="s">
        <v>345</v>
      </c>
      <c r="D599" s="15" t="s">
        <v>231</v>
      </c>
      <c r="E599" s="15">
        <v>2022</v>
      </c>
      <c r="F599" s="15" t="s">
        <v>162</v>
      </c>
      <c r="G599" s="15" t="s">
        <v>133</v>
      </c>
      <c r="H599" s="15" t="s">
        <v>136</v>
      </c>
      <c r="I599" s="15" t="s">
        <v>139</v>
      </c>
      <c r="J599" s="15" t="s">
        <v>141</v>
      </c>
      <c r="K599" s="15" t="s">
        <v>275</v>
      </c>
      <c r="L599" s="15" t="s">
        <v>277</v>
      </c>
      <c r="M599" s="15">
        <v>0.44600000000000001</v>
      </c>
      <c r="N599" s="15">
        <v>0.42699999999999999</v>
      </c>
      <c r="O599" s="15">
        <v>1.2E-2</v>
      </c>
      <c r="P599" s="15">
        <v>0.32500000000000001</v>
      </c>
      <c r="Q599" s="15">
        <v>0.17699999999999999</v>
      </c>
      <c r="R599" s="15">
        <v>0.56799999999999995</v>
      </c>
      <c r="S599" s="15">
        <v>12.534000000000001</v>
      </c>
      <c r="U599" s="15">
        <v>1131647.0989999999</v>
      </c>
      <c r="V599" s="15">
        <v>1210</v>
      </c>
    </row>
    <row r="600" spans="2:22" x14ac:dyDescent="0.25">
      <c r="B600" s="15" t="s">
        <v>136</v>
      </c>
      <c r="C600" s="15" t="s">
        <v>345</v>
      </c>
      <c r="D600" s="15" t="s">
        <v>231</v>
      </c>
      <c r="E600" s="15">
        <v>2022</v>
      </c>
      <c r="F600" s="15" t="s">
        <v>162</v>
      </c>
      <c r="G600" s="15" t="s">
        <v>133</v>
      </c>
      <c r="H600" s="15" t="s">
        <v>136</v>
      </c>
      <c r="I600" s="15" t="s">
        <v>139</v>
      </c>
      <c r="J600" s="15" t="s">
        <v>141</v>
      </c>
      <c r="K600" s="15" t="s">
        <v>275</v>
      </c>
      <c r="L600" s="15" t="s">
        <v>278</v>
      </c>
      <c r="M600" s="15">
        <v>0.50800000000000001</v>
      </c>
      <c r="N600" s="15">
        <v>0.49399999999999999</v>
      </c>
      <c r="O600" s="15">
        <v>1.2E-2</v>
      </c>
      <c r="P600" s="15">
        <v>0.37</v>
      </c>
      <c r="Q600" s="15">
        <v>0.20100000000000001</v>
      </c>
      <c r="R600" s="15">
        <v>0.65500000000000003</v>
      </c>
      <c r="S600" s="15">
        <v>12.608000000000001</v>
      </c>
      <c r="U600" s="15">
        <v>1141920.024</v>
      </c>
      <c r="V600" s="15">
        <v>1610</v>
      </c>
    </row>
    <row r="601" spans="2:22" x14ac:dyDescent="0.25">
      <c r="B601" s="15" t="s">
        <v>136</v>
      </c>
      <c r="C601" s="15" t="s">
        <v>345</v>
      </c>
      <c r="D601" s="15" t="s">
        <v>231</v>
      </c>
      <c r="E601" s="15">
        <v>2022</v>
      </c>
      <c r="F601" s="15" t="s">
        <v>162</v>
      </c>
      <c r="G601" s="15" t="s">
        <v>133</v>
      </c>
      <c r="H601" s="15" t="s">
        <v>136</v>
      </c>
      <c r="I601" s="15" t="s">
        <v>139</v>
      </c>
      <c r="J601" s="15" t="s">
        <v>141</v>
      </c>
      <c r="K601" s="15" t="s">
        <v>275</v>
      </c>
      <c r="L601" s="15" t="s">
        <v>279</v>
      </c>
      <c r="M601" s="15">
        <v>0.59499999999999997</v>
      </c>
      <c r="N601" s="15">
        <v>0.54800000000000004</v>
      </c>
      <c r="O601" s="15">
        <v>2.5000000000000001E-2</v>
      </c>
      <c r="P601" s="15">
        <v>0.45400000000000001</v>
      </c>
      <c r="Q601" s="15">
        <v>0.245</v>
      </c>
      <c r="R601" s="15">
        <v>0.73299999999999998</v>
      </c>
      <c r="S601" s="15">
        <v>12.676</v>
      </c>
      <c r="U601" s="15">
        <v>1146258.8570000001</v>
      </c>
      <c r="V601" s="15">
        <v>480</v>
      </c>
    </row>
    <row r="602" spans="2:22" x14ac:dyDescent="0.25">
      <c r="B602" s="15" t="s">
        <v>136</v>
      </c>
      <c r="C602" s="15" t="s">
        <v>345</v>
      </c>
      <c r="D602" s="15" t="s">
        <v>231</v>
      </c>
      <c r="E602" s="15">
        <v>2022</v>
      </c>
      <c r="F602" s="15" t="s">
        <v>162</v>
      </c>
      <c r="G602" s="15" t="s">
        <v>133</v>
      </c>
      <c r="H602" s="15" t="s">
        <v>136</v>
      </c>
      <c r="I602" s="15" t="s">
        <v>139</v>
      </c>
      <c r="J602" s="15" t="s">
        <v>141</v>
      </c>
      <c r="K602" s="15" t="s">
        <v>275</v>
      </c>
      <c r="L602" s="15" t="s">
        <v>280</v>
      </c>
      <c r="M602" s="15">
        <v>0.622</v>
      </c>
      <c r="N602" s="15">
        <v>0.53300000000000003</v>
      </c>
      <c r="O602" s="15">
        <v>5.6000000000000001E-2</v>
      </c>
      <c r="P602" s="15">
        <v>0.442</v>
      </c>
      <c r="Q602" s="15">
        <v>0.309</v>
      </c>
      <c r="R602" s="15">
        <v>0.78900000000000003</v>
      </c>
      <c r="S602" s="15">
        <v>12.638999999999999</v>
      </c>
      <c r="U602" s="15">
        <v>1140997.122</v>
      </c>
      <c r="V602" s="15">
        <v>90</v>
      </c>
    </row>
    <row r="603" spans="2:22" x14ac:dyDescent="0.25">
      <c r="B603" s="15" t="s">
        <v>136</v>
      </c>
      <c r="C603" s="15" t="s">
        <v>345</v>
      </c>
      <c r="D603" s="15" t="s">
        <v>232</v>
      </c>
      <c r="E603" s="15">
        <v>2022</v>
      </c>
      <c r="F603" s="15" t="s">
        <v>162</v>
      </c>
      <c r="G603" s="15" t="s">
        <v>133</v>
      </c>
      <c r="H603" s="15" t="s">
        <v>136</v>
      </c>
      <c r="I603" s="15" t="s">
        <v>139</v>
      </c>
      <c r="J603" s="15" t="s">
        <v>141</v>
      </c>
      <c r="K603" s="15" t="s">
        <v>275</v>
      </c>
      <c r="L603" s="15" t="s">
        <v>276</v>
      </c>
      <c r="M603" s="15">
        <v>0.43</v>
      </c>
      <c r="N603" s="15">
        <v>0.53400000000000003</v>
      </c>
      <c r="O603" s="15">
        <v>4.9000000000000002E-2</v>
      </c>
      <c r="P603" s="15">
        <v>0.247</v>
      </c>
      <c r="Q603" s="15">
        <v>0.14699999999999999</v>
      </c>
      <c r="R603" s="15">
        <v>0.49299999999999999</v>
      </c>
      <c r="S603" s="15">
        <v>13.256</v>
      </c>
      <c r="U603" s="15">
        <v>1322896.281</v>
      </c>
      <c r="V603" s="15">
        <v>120</v>
      </c>
    </row>
    <row r="604" spans="2:22" x14ac:dyDescent="0.25">
      <c r="B604" s="15" t="s">
        <v>136</v>
      </c>
      <c r="C604" s="15" t="s">
        <v>345</v>
      </c>
      <c r="D604" s="15" t="s">
        <v>232</v>
      </c>
      <c r="E604" s="15">
        <v>2022</v>
      </c>
      <c r="F604" s="15" t="s">
        <v>162</v>
      </c>
      <c r="G604" s="15" t="s">
        <v>133</v>
      </c>
      <c r="H604" s="15" t="s">
        <v>136</v>
      </c>
      <c r="I604" s="15" t="s">
        <v>139</v>
      </c>
      <c r="J604" s="15" t="s">
        <v>141</v>
      </c>
      <c r="K604" s="15" t="s">
        <v>275</v>
      </c>
      <c r="L604" s="15" t="s">
        <v>277</v>
      </c>
      <c r="M604" s="15">
        <v>0.44500000000000001</v>
      </c>
      <c r="N604" s="15">
        <v>0.42299999999999999</v>
      </c>
      <c r="O604" s="15">
        <v>1.2E-2</v>
      </c>
      <c r="P604" s="15">
        <v>0.32300000000000001</v>
      </c>
      <c r="Q604" s="15">
        <v>0.182</v>
      </c>
      <c r="R604" s="15">
        <v>0.55000000000000004</v>
      </c>
      <c r="S604" s="15">
        <v>13.186999999999999</v>
      </c>
      <c r="U604" s="15">
        <v>1305045.3840000001</v>
      </c>
      <c r="V604" s="15">
        <v>1210</v>
      </c>
    </row>
    <row r="605" spans="2:22" x14ac:dyDescent="0.25">
      <c r="B605" s="15" t="s">
        <v>136</v>
      </c>
      <c r="C605" s="15" t="s">
        <v>345</v>
      </c>
      <c r="D605" s="15" t="s">
        <v>232</v>
      </c>
      <c r="E605" s="15">
        <v>2022</v>
      </c>
      <c r="F605" s="15" t="s">
        <v>162</v>
      </c>
      <c r="G605" s="15" t="s">
        <v>133</v>
      </c>
      <c r="H605" s="15" t="s">
        <v>136</v>
      </c>
      <c r="I605" s="15" t="s">
        <v>139</v>
      </c>
      <c r="J605" s="15" t="s">
        <v>141</v>
      </c>
      <c r="K605" s="15" t="s">
        <v>275</v>
      </c>
      <c r="L605" s="15" t="s">
        <v>278</v>
      </c>
      <c r="M605" s="15">
        <v>0.51300000000000001</v>
      </c>
      <c r="N605" s="15">
        <v>0.505</v>
      </c>
      <c r="O605" s="15">
        <v>1.2999999999999999E-2</v>
      </c>
      <c r="P605" s="15">
        <v>0.378</v>
      </c>
      <c r="Q605" s="15">
        <v>0.20300000000000001</v>
      </c>
      <c r="R605" s="15">
        <v>0.66700000000000004</v>
      </c>
      <c r="S605" s="15">
        <v>13.260999999999999</v>
      </c>
      <c r="U605" s="15">
        <v>1314988.848</v>
      </c>
      <c r="V605" s="15">
        <v>1610</v>
      </c>
    </row>
    <row r="606" spans="2:22" x14ac:dyDescent="0.25">
      <c r="B606" s="15" t="s">
        <v>136</v>
      </c>
      <c r="C606" s="15" t="s">
        <v>345</v>
      </c>
      <c r="D606" s="15" t="s">
        <v>232</v>
      </c>
      <c r="E606" s="15">
        <v>2022</v>
      </c>
      <c r="F606" s="15" t="s">
        <v>162</v>
      </c>
      <c r="G606" s="15" t="s">
        <v>133</v>
      </c>
      <c r="H606" s="15" t="s">
        <v>136</v>
      </c>
      <c r="I606" s="15" t="s">
        <v>139</v>
      </c>
      <c r="J606" s="15" t="s">
        <v>141</v>
      </c>
      <c r="K606" s="15" t="s">
        <v>275</v>
      </c>
      <c r="L606" s="15" t="s">
        <v>279</v>
      </c>
      <c r="M606" s="15">
        <v>0.59599999999999997</v>
      </c>
      <c r="N606" s="15">
        <v>0.52200000000000002</v>
      </c>
      <c r="O606" s="15">
        <v>2.4E-2</v>
      </c>
      <c r="P606" s="15">
        <v>0.47299999999999998</v>
      </c>
      <c r="Q606" s="15">
        <v>0.245</v>
      </c>
      <c r="R606" s="15">
        <v>0.76100000000000001</v>
      </c>
      <c r="S606" s="15">
        <v>13.342000000000001</v>
      </c>
      <c r="U606" s="15">
        <v>1319978.023</v>
      </c>
      <c r="V606" s="15">
        <v>480</v>
      </c>
    </row>
    <row r="607" spans="2:22" x14ac:dyDescent="0.25">
      <c r="B607" s="15" t="s">
        <v>136</v>
      </c>
      <c r="C607" s="15" t="s">
        <v>345</v>
      </c>
      <c r="D607" s="15" t="s">
        <v>232</v>
      </c>
      <c r="E607" s="15">
        <v>2022</v>
      </c>
      <c r="F607" s="15" t="s">
        <v>162</v>
      </c>
      <c r="G607" s="15" t="s">
        <v>133</v>
      </c>
      <c r="H607" s="15" t="s">
        <v>136</v>
      </c>
      <c r="I607" s="15" t="s">
        <v>139</v>
      </c>
      <c r="J607" s="15" t="s">
        <v>141</v>
      </c>
      <c r="K607" s="15" t="s">
        <v>275</v>
      </c>
      <c r="L607" s="15" t="s">
        <v>280</v>
      </c>
      <c r="M607" s="15">
        <v>0.59799999999999998</v>
      </c>
      <c r="N607" s="15">
        <v>0.48599999999999999</v>
      </c>
      <c r="O607" s="15">
        <v>5.0999999999999997E-2</v>
      </c>
      <c r="P607" s="15">
        <v>0.42899999999999999</v>
      </c>
      <c r="Q607" s="15">
        <v>0.313</v>
      </c>
      <c r="R607" s="15">
        <v>0.625</v>
      </c>
      <c r="S607" s="15">
        <v>13.295999999999999</v>
      </c>
      <c r="U607" s="15">
        <v>1314840.0630000001</v>
      </c>
      <c r="V607" s="15">
        <v>90</v>
      </c>
    </row>
    <row r="608" spans="2:22" x14ac:dyDescent="0.25">
      <c r="B608" s="15" t="s">
        <v>136</v>
      </c>
      <c r="C608" s="15" t="s">
        <v>345</v>
      </c>
      <c r="D608" s="15" t="s">
        <v>233</v>
      </c>
      <c r="E608" s="15">
        <v>2022</v>
      </c>
      <c r="F608" s="15" t="s">
        <v>162</v>
      </c>
      <c r="G608" s="15" t="s">
        <v>133</v>
      </c>
      <c r="H608" s="15" t="s">
        <v>136</v>
      </c>
      <c r="I608" s="15" t="s">
        <v>139</v>
      </c>
      <c r="J608" s="15" t="s">
        <v>141</v>
      </c>
      <c r="K608" s="15" t="s">
        <v>275</v>
      </c>
      <c r="L608" s="15" t="s">
        <v>276</v>
      </c>
      <c r="M608" s="15">
        <v>0.40300000000000002</v>
      </c>
      <c r="N608" s="15">
        <v>0.46100000000000002</v>
      </c>
      <c r="O608" s="15">
        <v>4.2000000000000003E-2</v>
      </c>
      <c r="P608" s="15">
        <v>0.247</v>
      </c>
      <c r="Q608" s="15">
        <v>0.15</v>
      </c>
      <c r="R608" s="15">
        <v>0.45200000000000001</v>
      </c>
      <c r="S608" s="15">
        <v>13.257</v>
      </c>
      <c r="U608" s="15">
        <v>1322915.9879999999</v>
      </c>
      <c r="V608" s="15">
        <v>120</v>
      </c>
    </row>
    <row r="609" spans="2:22" x14ac:dyDescent="0.25">
      <c r="B609" s="15" t="s">
        <v>136</v>
      </c>
      <c r="C609" s="15" t="s">
        <v>345</v>
      </c>
      <c r="D609" s="15" t="s">
        <v>233</v>
      </c>
      <c r="E609" s="15">
        <v>2022</v>
      </c>
      <c r="F609" s="15" t="s">
        <v>162</v>
      </c>
      <c r="G609" s="15" t="s">
        <v>133</v>
      </c>
      <c r="H609" s="15" t="s">
        <v>136</v>
      </c>
      <c r="I609" s="15" t="s">
        <v>139</v>
      </c>
      <c r="J609" s="15" t="s">
        <v>141</v>
      </c>
      <c r="K609" s="15" t="s">
        <v>275</v>
      </c>
      <c r="L609" s="15" t="s">
        <v>277</v>
      </c>
      <c r="M609" s="15">
        <v>0.47599999999999998</v>
      </c>
      <c r="N609" s="15">
        <v>0.47199999999999998</v>
      </c>
      <c r="O609" s="15">
        <v>1.4E-2</v>
      </c>
      <c r="P609" s="15">
        <v>0.34399999999999997</v>
      </c>
      <c r="Q609" s="15">
        <v>0.192</v>
      </c>
      <c r="R609" s="15">
        <v>0.59199999999999997</v>
      </c>
      <c r="S609" s="15">
        <v>13.186999999999999</v>
      </c>
      <c r="U609" s="15">
        <v>1304891.8759999999</v>
      </c>
      <c r="V609" s="15">
        <v>1200</v>
      </c>
    </row>
    <row r="610" spans="2:22" x14ac:dyDescent="0.25">
      <c r="B610" s="15" t="s">
        <v>136</v>
      </c>
      <c r="C610" s="15" t="s">
        <v>345</v>
      </c>
      <c r="D610" s="15" t="s">
        <v>233</v>
      </c>
      <c r="E610" s="15">
        <v>2022</v>
      </c>
      <c r="F610" s="15" t="s">
        <v>162</v>
      </c>
      <c r="G610" s="15" t="s">
        <v>133</v>
      </c>
      <c r="H610" s="15" t="s">
        <v>136</v>
      </c>
      <c r="I610" s="15" t="s">
        <v>139</v>
      </c>
      <c r="J610" s="15" t="s">
        <v>141</v>
      </c>
      <c r="K610" s="15" t="s">
        <v>275</v>
      </c>
      <c r="L610" s="15" t="s">
        <v>278</v>
      </c>
      <c r="M610" s="15">
        <v>0.54700000000000004</v>
      </c>
      <c r="N610" s="15">
        <v>0.51600000000000001</v>
      </c>
      <c r="O610" s="15">
        <v>1.2999999999999999E-2</v>
      </c>
      <c r="P610" s="15">
        <v>0.40500000000000003</v>
      </c>
      <c r="Q610" s="15">
        <v>0.21199999999999999</v>
      </c>
      <c r="R610" s="15">
        <v>0.69699999999999995</v>
      </c>
      <c r="S610" s="15">
        <v>13.260999999999999</v>
      </c>
      <c r="U610" s="15">
        <v>1314999.1839999999</v>
      </c>
      <c r="V610" s="15">
        <v>1610</v>
      </c>
    </row>
    <row r="611" spans="2:22" x14ac:dyDescent="0.25">
      <c r="B611" s="15" t="s">
        <v>136</v>
      </c>
      <c r="C611" s="15" t="s">
        <v>345</v>
      </c>
      <c r="D611" s="15" t="s">
        <v>233</v>
      </c>
      <c r="E611" s="15">
        <v>2022</v>
      </c>
      <c r="F611" s="15" t="s">
        <v>162</v>
      </c>
      <c r="G611" s="15" t="s">
        <v>133</v>
      </c>
      <c r="H611" s="15" t="s">
        <v>136</v>
      </c>
      <c r="I611" s="15" t="s">
        <v>139</v>
      </c>
      <c r="J611" s="15" t="s">
        <v>141</v>
      </c>
      <c r="K611" s="15" t="s">
        <v>275</v>
      </c>
      <c r="L611" s="15" t="s">
        <v>279</v>
      </c>
      <c r="M611" s="15">
        <v>0.623</v>
      </c>
      <c r="N611" s="15">
        <v>0.56999999999999995</v>
      </c>
      <c r="O611" s="15">
        <v>2.5999999999999999E-2</v>
      </c>
      <c r="P611" s="15">
        <v>0.45400000000000001</v>
      </c>
      <c r="Q611" s="15">
        <v>0.26400000000000001</v>
      </c>
      <c r="R611" s="15">
        <v>0.78200000000000003</v>
      </c>
      <c r="S611" s="15">
        <v>13.342000000000001</v>
      </c>
      <c r="U611" s="15">
        <v>1319977.888</v>
      </c>
      <c r="V611" s="15">
        <v>480</v>
      </c>
    </row>
    <row r="612" spans="2:22" x14ac:dyDescent="0.25">
      <c r="B612" s="15" t="s">
        <v>136</v>
      </c>
      <c r="C612" s="15" t="s">
        <v>345</v>
      </c>
      <c r="D612" s="15" t="s">
        <v>233</v>
      </c>
      <c r="E612" s="15">
        <v>2022</v>
      </c>
      <c r="F612" s="15" t="s">
        <v>162</v>
      </c>
      <c r="G612" s="15" t="s">
        <v>133</v>
      </c>
      <c r="H612" s="15" t="s">
        <v>136</v>
      </c>
      <c r="I612" s="15" t="s">
        <v>139</v>
      </c>
      <c r="J612" s="15" t="s">
        <v>141</v>
      </c>
      <c r="K612" s="15" t="s">
        <v>275</v>
      </c>
      <c r="L612" s="15" t="s">
        <v>280</v>
      </c>
      <c r="M612" s="15">
        <v>0.64400000000000002</v>
      </c>
      <c r="N612" s="15">
        <v>0.53900000000000003</v>
      </c>
      <c r="O612" s="15">
        <v>5.7000000000000002E-2</v>
      </c>
      <c r="P612" s="15">
        <v>0.438</v>
      </c>
      <c r="Q612" s="15">
        <v>0.318</v>
      </c>
      <c r="R612" s="15">
        <v>0.83699999999999997</v>
      </c>
      <c r="S612" s="15">
        <v>13.297000000000001</v>
      </c>
      <c r="U612" s="15">
        <v>1314932.94</v>
      </c>
      <c r="V612" s="15">
        <v>90</v>
      </c>
    </row>
    <row r="613" spans="2:22" x14ac:dyDescent="0.25">
      <c r="B613" s="15" t="s">
        <v>136</v>
      </c>
      <c r="C613" s="15" t="s">
        <v>345</v>
      </c>
      <c r="D613" s="15" t="s">
        <v>234</v>
      </c>
      <c r="E613" s="15">
        <v>2022</v>
      </c>
      <c r="F613" s="15" t="s">
        <v>162</v>
      </c>
      <c r="G613" s="15" t="s">
        <v>133</v>
      </c>
      <c r="H613" s="15" t="s">
        <v>136</v>
      </c>
      <c r="I613" s="15" t="s">
        <v>139</v>
      </c>
      <c r="J613" s="15" t="s">
        <v>141</v>
      </c>
      <c r="K613" s="15" t="s">
        <v>275</v>
      </c>
      <c r="L613" s="15" t="s">
        <v>276</v>
      </c>
      <c r="M613" s="15">
        <v>0.36799999999999999</v>
      </c>
      <c r="N613" s="15">
        <v>0.35899999999999999</v>
      </c>
      <c r="O613" s="15">
        <v>3.3000000000000002E-2</v>
      </c>
      <c r="P613" s="15">
        <v>0.23499999999999999</v>
      </c>
      <c r="Q613" s="15">
        <v>0.17</v>
      </c>
      <c r="R613" s="15">
        <v>0.47399999999999998</v>
      </c>
      <c r="S613" s="15">
        <v>13.712999999999999</v>
      </c>
      <c r="U613" s="15">
        <v>1388678.2709999999</v>
      </c>
      <c r="V613" s="15">
        <v>120</v>
      </c>
    </row>
    <row r="614" spans="2:22" x14ac:dyDescent="0.25">
      <c r="B614" s="15" t="s">
        <v>136</v>
      </c>
      <c r="C614" s="15" t="s">
        <v>345</v>
      </c>
      <c r="D614" s="15" t="s">
        <v>234</v>
      </c>
      <c r="E614" s="15">
        <v>2022</v>
      </c>
      <c r="F614" s="15" t="s">
        <v>162</v>
      </c>
      <c r="G614" s="15" t="s">
        <v>133</v>
      </c>
      <c r="H614" s="15" t="s">
        <v>136</v>
      </c>
      <c r="I614" s="15" t="s">
        <v>139</v>
      </c>
      <c r="J614" s="15" t="s">
        <v>141</v>
      </c>
      <c r="K614" s="15" t="s">
        <v>275</v>
      </c>
      <c r="L614" s="15" t="s">
        <v>277</v>
      </c>
      <c r="M614" s="15">
        <v>0.437</v>
      </c>
      <c r="N614" s="15">
        <v>0.40400000000000003</v>
      </c>
      <c r="O614" s="15">
        <v>1.2E-2</v>
      </c>
      <c r="P614" s="15">
        <v>0.32900000000000001</v>
      </c>
      <c r="Q614" s="15">
        <v>0.188</v>
      </c>
      <c r="R614" s="15">
        <v>0.55800000000000005</v>
      </c>
      <c r="S614" s="15">
        <v>13.65</v>
      </c>
      <c r="U614" s="15">
        <v>1371053.7080000001</v>
      </c>
      <c r="V614" s="15">
        <v>1210</v>
      </c>
    </row>
    <row r="615" spans="2:22" x14ac:dyDescent="0.25">
      <c r="B615" s="15" t="s">
        <v>136</v>
      </c>
      <c r="C615" s="15" t="s">
        <v>345</v>
      </c>
      <c r="D615" s="15" t="s">
        <v>234</v>
      </c>
      <c r="E615" s="15">
        <v>2022</v>
      </c>
      <c r="F615" s="15" t="s">
        <v>162</v>
      </c>
      <c r="G615" s="15" t="s">
        <v>133</v>
      </c>
      <c r="H615" s="15" t="s">
        <v>136</v>
      </c>
      <c r="I615" s="15" t="s">
        <v>139</v>
      </c>
      <c r="J615" s="15" t="s">
        <v>141</v>
      </c>
      <c r="K615" s="15" t="s">
        <v>275</v>
      </c>
      <c r="L615" s="15" t="s">
        <v>278</v>
      </c>
      <c r="M615" s="15">
        <v>0.51300000000000001</v>
      </c>
      <c r="N615" s="15">
        <v>0.47299999999999998</v>
      </c>
      <c r="O615" s="15">
        <v>1.2E-2</v>
      </c>
      <c r="P615" s="15">
        <v>0.38700000000000001</v>
      </c>
      <c r="Q615" s="15">
        <v>0.20799999999999999</v>
      </c>
      <c r="R615" s="15">
        <v>0.66300000000000003</v>
      </c>
      <c r="S615" s="15">
        <v>13.724</v>
      </c>
      <c r="U615" s="15">
        <v>1380622.825</v>
      </c>
      <c r="V615" s="15">
        <v>1610</v>
      </c>
    </row>
    <row r="616" spans="2:22" x14ac:dyDescent="0.25">
      <c r="B616" s="15" t="s">
        <v>136</v>
      </c>
      <c r="C616" s="15" t="s">
        <v>345</v>
      </c>
      <c r="D616" s="15" t="s">
        <v>234</v>
      </c>
      <c r="E616" s="15">
        <v>2022</v>
      </c>
      <c r="F616" s="15" t="s">
        <v>162</v>
      </c>
      <c r="G616" s="15" t="s">
        <v>133</v>
      </c>
      <c r="H616" s="15" t="s">
        <v>136</v>
      </c>
      <c r="I616" s="15" t="s">
        <v>139</v>
      </c>
      <c r="J616" s="15" t="s">
        <v>141</v>
      </c>
      <c r="K616" s="15" t="s">
        <v>275</v>
      </c>
      <c r="L616" s="15" t="s">
        <v>279</v>
      </c>
      <c r="M616" s="15">
        <v>0.59499999999999997</v>
      </c>
      <c r="N616" s="15">
        <v>0.52500000000000002</v>
      </c>
      <c r="O616" s="15">
        <v>2.4E-2</v>
      </c>
      <c r="P616" s="15">
        <v>0.44500000000000001</v>
      </c>
      <c r="Q616" s="15">
        <v>0.25</v>
      </c>
      <c r="R616" s="15">
        <v>0.755</v>
      </c>
      <c r="S616" s="15">
        <v>13.811999999999999</v>
      </c>
      <c r="U616" s="15">
        <v>1385340.5589999999</v>
      </c>
      <c r="V616" s="15">
        <v>480</v>
      </c>
    </row>
    <row r="617" spans="2:22" x14ac:dyDescent="0.25">
      <c r="B617" s="15" t="s">
        <v>136</v>
      </c>
      <c r="C617" s="15" t="s">
        <v>345</v>
      </c>
      <c r="D617" s="15" t="s">
        <v>234</v>
      </c>
      <c r="E617" s="15">
        <v>2022</v>
      </c>
      <c r="F617" s="15" t="s">
        <v>162</v>
      </c>
      <c r="G617" s="15" t="s">
        <v>133</v>
      </c>
      <c r="H617" s="15" t="s">
        <v>136</v>
      </c>
      <c r="I617" s="15" t="s">
        <v>139</v>
      </c>
      <c r="J617" s="15" t="s">
        <v>141</v>
      </c>
      <c r="K617" s="15" t="s">
        <v>275</v>
      </c>
      <c r="L617" s="15" t="s">
        <v>280</v>
      </c>
      <c r="M617" s="15">
        <v>0.59499999999999997</v>
      </c>
      <c r="N617" s="15">
        <v>0.46500000000000002</v>
      </c>
      <c r="O617" s="15">
        <v>4.9000000000000002E-2</v>
      </c>
      <c r="P617" s="15">
        <v>0.495</v>
      </c>
      <c r="Q617" s="15">
        <v>0.309</v>
      </c>
      <c r="R617" s="15">
        <v>0.754</v>
      </c>
      <c r="S617" s="15">
        <v>13.760999999999999</v>
      </c>
      <c r="U617" s="15">
        <v>1380838.2649999999</v>
      </c>
      <c r="V617" s="15">
        <v>90</v>
      </c>
    </row>
    <row r="618" spans="2:22" x14ac:dyDescent="0.25">
      <c r="B618" s="15" t="s">
        <v>136</v>
      </c>
      <c r="C618" s="15" t="s">
        <v>345</v>
      </c>
      <c r="D618" s="15" t="s">
        <v>235</v>
      </c>
      <c r="E618" s="15">
        <v>2022</v>
      </c>
      <c r="F618" s="15" t="s">
        <v>162</v>
      </c>
      <c r="G618" s="15" t="s">
        <v>133</v>
      </c>
      <c r="H618" s="15" t="s">
        <v>136</v>
      </c>
      <c r="I618" s="15" t="s">
        <v>139</v>
      </c>
      <c r="J618" s="15" t="s">
        <v>141</v>
      </c>
      <c r="K618" s="15" t="s">
        <v>275</v>
      </c>
      <c r="L618" s="15" t="s">
        <v>276</v>
      </c>
      <c r="M618" s="15">
        <v>0.36599999999999999</v>
      </c>
      <c r="N618" s="15">
        <v>0.40500000000000003</v>
      </c>
      <c r="O618" s="15">
        <v>3.6999999999999998E-2</v>
      </c>
      <c r="P618" s="15">
        <v>0.24099999999999999</v>
      </c>
      <c r="Q618" s="15">
        <v>0.159</v>
      </c>
      <c r="R618" s="15">
        <v>0.436</v>
      </c>
      <c r="S618" s="15">
        <v>13.712999999999999</v>
      </c>
      <c r="U618" s="15">
        <v>1388635.3049999999</v>
      </c>
      <c r="V618" s="15">
        <v>120</v>
      </c>
    </row>
    <row r="619" spans="2:22" x14ac:dyDescent="0.25">
      <c r="B619" s="15" t="s">
        <v>136</v>
      </c>
      <c r="C619" s="15" t="s">
        <v>345</v>
      </c>
      <c r="D619" s="15" t="s">
        <v>235</v>
      </c>
      <c r="E619" s="15">
        <v>2022</v>
      </c>
      <c r="F619" s="15" t="s">
        <v>162</v>
      </c>
      <c r="G619" s="15" t="s">
        <v>133</v>
      </c>
      <c r="H619" s="15" t="s">
        <v>136</v>
      </c>
      <c r="I619" s="15" t="s">
        <v>139</v>
      </c>
      <c r="J619" s="15" t="s">
        <v>141</v>
      </c>
      <c r="K619" s="15" t="s">
        <v>275</v>
      </c>
      <c r="L619" s="15" t="s">
        <v>277</v>
      </c>
      <c r="M619" s="15">
        <v>0.43</v>
      </c>
      <c r="N619" s="15">
        <v>0.377</v>
      </c>
      <c r="O619" s="15">
        <v>1.0999999999999999E-2</v>
      </c>
      <c r="P619" s="15">
        <v>0.33900000000000002</v>
      </c>
      <c r="Q619" s="15">
        <v>0.186</v>
      </c>
      <c r="R619" s="15">
        <v>0.54400000000000004</v>
      </c>
      <c r="S619" s="15">
        <v>13.65</v>
      </c>
      <c r="U619" s="15">
        <v>1371197.4639999999</v>
      </c>
      <c r="V619" s="15">
        <v>1210</v>
      </c>
    </row>
    <row r="620" spans="2:22" x14ac:dyDescent="0.25">
      <c r="B620" s="15" t="s">
        <v>136</v>
      </c>
      <c r="C620" s="15" t="s">
        <v>345</v>
      </c>
      <c r="D620" s="15" t="s">
        <v>235</v>
      </c>
      <c r="E620" s="15">
        <v>2022</v>
      </c>
      <c r="F620" s="15" t="s">
        <v>162</v>
      </c>
      <c r="G620" s="15" t="s">
        <v>133</v>
      </c>
      <c r="H620" s="15" t="s">
        <v>136</v>
      </c>
      <c r="I620" s="15" t="s">
        <v>139</v>
      </c>
      <c r="J620" s="15" t="s">
        <v>141</v>
      </c>
      <c r="K620" s="15" t="s">
        <v>275</v>
      </c>
      <c r="L620" s="15" t="s">
        <v>278</v>
      </c>
      <c r="M620" s="15">
        <v>0.505</v>
      </c>
      <c r="N620" s="15">
        <v>0.44700000000000001</v>
      </c>
      <c r="O620" s="15">
        <v>1.0999999999999999E-2</v>
      </c>
      <c r="P620" s="15">
        <v>0.38100000000000001</v>
      </c>
      <c r="Q620" s="15">
        <v>0.21299999999999999</v>
      </c>
      <c r="R620" s="15">
        <v>0.65600000000000003</v>
      </c>
      <c r="S620" s="15">
        <v>13.724</v>
      </c>
      <c r="U620" s="15">
        <v>1380625.699</v>
      </c>
      <c r="V620" s="15">
        <v>1610</v>
      </c>
    </row>
    <row r="621" spans="2:22" x14ac:dyDescent="0.25">
      <c r="B621" s="15" t="s">
        <v>136</v>
      </c>
      <c r="C621" s="15" t="s">
        <v>345</v>
      </c>
      <c r="D621" s="15" t="s">
        <v>235</v>
      </c>
      <c r="E621" s="15">
        <v>2022</v>
      </c>
      <c r="F621" s="15" t="s">
        <v>162</v>
      </c>
      <c r="G621" s="15" t="s">
        <v>133</v>
      </c>
      <c r="H621" s="15" t="s">
        <v>136</v>
      </c>
      <c r="I621" s="15" t="s">
        <v>139</v>
      </c>
      <c r="J621" s="15" t="s">
        <v>141</v>
      </c>
      <c r="K621" s="15" t="s">
        <v>275</v>
      </c>
      <c r="L621" s="15" t="s">
        <v>279</v>
      </c>
      <c r="M621" s="15">
        <v>0.57999999999999996</v>
      </c>
      <c r="N621" s="15">
        <v>0.52100000000000002</v>
      </c>
      <c r="O621" s="15">
        <v>2.4E-2</v>
      </c>
      <c r="P621" s="15">
        <v>0.441</v>
      </c>
      <c r="Q621" s="15">
        <v>0.26200000000000001</v>
      </c>
      <c r="R621" s="15">
        <v>0.72599999999999998</v>
      </c>
      <c r="S621" s="15">
        <v>13.811999999999999</v>
      </c>
      <c r="U621" s="15">
        <v>1385353.6270000001</v>
      </c>
      <c r="V621" s="15">
        <v>480</v>
      </c>
    </row>
    <row r="622" spans="2:22" x14ac:dyDescent="0.25">
      <c r="B622" s="15" t="s">
        <v>136</v>
      </c>
      <c r="C622" s="15" t="s">
        <v>345</v>
      </c>
      <c r="D622" s="15" t="s">
        <v>235</v>
      </c>
      <c r="E622" s="15">
        <v>2022</v>
      </c>
      <c r="F622" s="15" t="s">
        <v>162</v>
      </c>
      <c r="G622" s="15" t="s">
        <v>133</v>
      </c>
      <c r="H622" s="15" t="s">
        <v>136</v>
      </c>
      <c r="I622" s="15" t="s">
        <v>139</v>
      </c>
      <c r="J622" s="15" t="s">
        <v>141</v>
      </c>
      <c r="K622" s="15" t="s">
        <v>275</v>
      </c>
      <c r="L622" s="15" t="s">
        <v>280</v>
      </c>
      <c r="M622" s="15">
        <v>0.63900000000000001</v>
      </c>
      <c r="N622" s="15">
        <v>0.61</v>
      </c>
      <c r="O622" s="15">
        <v>6.4000000000000001E-2</v>
      </c>
      <c r="P622" s="15">
        <v>0.47399999999999998</v>
      </c>
      <c r="Q622" s="15">
        <v>0.32200000000000001</v>
      </c>
      <c r="R622" s="15">
        <v>0.69299999999999995</v>
      </c>
      <c r="S622" s="15">
        <v>13.760999999999999</v>
      </c>
      <c r="U622" s="15">
        <v>1380834.355</v>
      </c>
      <c r="V622" s="15">
        <v>90</v>
      </c>
    </row>
    <row r="623" spans="2:22" x14ac:dyDescent="0.25">
      <c r="B623" s="15" t="s">
        <v>136</v>
      </c>
      <c r="C623" s="15" t="s">
        <v>345</v>
      </c>
      <c r="D623" s="15" t="s">
        <v>236</v>
      </c>
      <c r="E623" s="15">
        <v>2022</v>
      </c>
      <c r="F623" s="15" t="s">
        <v>162</v>
      </c>
      <c r="G623" s="15" t="s">
        <v>133</v>
      </c>
      <c r="H623" s="15" t="s">
        <v>136</v>
      </c>
      <c r="I623" s="15" t="s">
        <v>139</v>
      </c>
      <c r="J623" s="15" t="s">
        <v>141</v>
      </c>
      <c r="K623" s="15" t="s">
        <v>275</v>
      </c>
      <c r="L623" s="15" t="s">
        <v>276</v>
      </c>
      <c r="M623" s="15">
        <v>0.32800000000000001</v>
      </c>
      <c r="N623" s="15">
        <v>0.32700000000000001</v>
      </c>
      <c r="O623" s="15">
        <v>0.03</v>
      </c>
      <c r="P623" s="15">
        <v>0.22600000000000001</v>
      </c>
      <c r="Q623" s="15">
        <v>0.159</v>
      </c>
      <c r="R623" s="15">
        <v>0.41799999999999998</v>
      </c>
      <c r="S623" s="15">
        <v>13.992000000000001</v>
      </c>
      <c r="U623" s="15">
        <v>1346061.669</v>
      </c>
      <c r="V623" s="15">
        <v>120</v>
      </c>
    </row>
    <row r="624" spans="2:22" x14ac:dyDescent="0.25">
      <c r="B624" s="15" t="s">
        <v>136</v>
      </c>
      <c r="C624" s="15" t="s">
        <v>345</v>
      </c>
      <c r="D624" s="15" t="s">
        <v>236</v>
      </c>
      <c r="E624" s="15">
        <v>2022</v>
      </c>
      <c r="F624" s="15" t="s">
        <v>162</v>
      </c>
      <c r="G624" s="15" t="s">
        <v>133</v>
      </c>
      <c r="H624" s="15" t="s">
        <v>136</v>
      </c>
      <c r="I624" s="15" t="s">
        <v>139</v>
      </c>
      <c r="J624" s="15" t="s">
        <v>141</v>
      </c>
      <c r="K624" s="15" t="s">
        <v>275</v>
      </c>
      <c r="L624" s="15" t="s">
        <v>277</v>
      </c>
      <c r="M624" s="15">
        <v>0.41599999999999998</v>
      </c>
      <c r="N624" s="15">
        <v>0.36399999999999999</v>
      </c>
      <c r="O624" s="15">
        <v>0.01</v>
      </c>
      <c r="P624" s="15">
        <v>0.32300000000000001</v>
      </c>
      <c r="Q624" s="15">
        <v>0.17100000000000001</v>
      </c>
      <c r="R624" s="15">
        <v>0.53200000000000003</v>
      </c>
      <c r="S624" s="15">
        <v>13.93</v>
      </c>
      <c r="U624" s="15">
        <v>1329143.6540000001</v>
      </c>
      <c r="V624" s="15">
        <v>1210</v>
      </c>
    </row>
    <row r="625" spans="2:22" x14ac:dyDescent="0.25">
      <c r="B625" s="15" t="s">
        <v>136</v>
      </c>
      <c r="C625" s="15" t="s">
        <v>345</v>
      </c>
      <c r="D625" s="15" t="s">
        <v>236</v>
      </c>
      <c r="E625" s="15">
        <v>2022</v>
      </c>
      <c r="F625" s="15" t="s">
        <v>162</v>
      </c>
      <c r="G625" s="15" t="s">
        <v>133</v>
      </c>
      <c r="H625" s="15" t="s">
        <v>136</v>
      </c>
      <c r="I625" s="15" t="s">
        <v>139</v>
      </c>
      <c r="J625" s="15" t="s">
        <v>141</v>
      </c>
      <c r="K625" s="15" t="s">
        <v>275</v>
      </c>
      <c r="L625" s="15" t="s">
        <v>278</v>
      </c>
      <c r="M625" s="15">
        <v>0.48</v>
      </c>
      <c r="N625" s="15">
        <v>0.41599999999999998</v>
      </c>
      <c r="O625" s="15">
        <v>0.01</v>
      </c>
      <c r="P625" s="15">
        <v>0.36899999999999999</v>
      </c>
      <c r="Q625" s="15">
        <v>0.20799999999999999</v>
      </c>
      <c r="R625" s="15">
        <v>0.61499999999999999</v>
      </c>
      <c r="S625" s="15">
        <v>14.007999999999999</v>
      </c>
      <c r="U625" s="15">
        <v>1337405.706</v>
      </c>
      <c r="V625" s="15">
        <v>1610</v>
      </c>
    </row>
    <row r="626" spans="2:22" x14ac:dyDescent="0.25">
      <c r="B626" s="15" t="s">
        <v>136</v>
      </c>
      <c r="C626" s="15" t="s">
        <v>345</v>
      </c>
      <c r="D626" s="15" t="s">
        <v>236</v>
      </c>
      <c r="E626" s="15">
        <v>2022</v>
      </c>
      <c r="F626" s="15" t="s">
        <v>162</v>
      </c>
      <c r="G626" s="15" t="s">
        <v>133</v>
      </c>
      <c r="H626" s="15" t="s">
        <v>136</v>
      </c>
      <c r="I626" s="15" t="s">
        <v>139</v>
      </c>
      <c r="J626" s="15" t="s">
        <v>141</v>
      </c>
      <c r="K626" s="15" t="s">
        <v>275</v>
      </c>
      <c r="L626" s="15" t="s">
        <v>279</v>
      </c>
      <c r="M626" s="15">
        <v>0.55900000000000005</v>
      </c>
      <c r="N626" s="15">
        <v>0.501</v>
      </c>
      <c r="O626" s="15">
        <v>2.3E-2</v>
      </c>
      <c r="P626" s="15">
        <v>0.44</v>
      </c>
      <c r="Q626" s="15">
        <v>0.246</v>
      </c>
      <c r="R626" s="15">
        <v>0.73499999999999999</v>
      </c>
      <c r="S626" s="15">
        <v>14.1</v>
      </c>
      <c r="U626" s="15">
        <v>1340600.196</v>
      </c>
      <c r="V626" s="15">
        <v>480</v>
      </c>
    </row>
    <row r="627" spans="2:22" x14ac:dyDescent="0.25">
      <c r="B627" s="15" t="s">
        <v>136</v>
      </c>
      <c r="C627" s="15" t="s">
        <v>345</v>
      </c>
      <c r="D627" s="15" t="s">
        <v>236</v>
      </c>
      <c r="E627" s="15">
        <v>2022</v>
      </c>
      <c r="F627" s="15" t="s">
        <v>162</v>
      </c>
      <c r="G627" s="15" t="s">
        <v>133</v>
      </c>
      <c r="H627" s="15" t="s">
        <v>136</v>
      </c>
      <c r="I627" s="15" t="s">
        <v>139</v>
      </c>
      <c r="J627" s="15" t="s">
        <v>141</v>
      </c>
      <c r="K627" s="15" t="s">
        <v>275</v>
      </c>
      <c r="L627" s="15" t="s">
        <v>280</v>
      </c>
      <c r="M627" s="15">
        <v>0.56899999999999995</v>
      </c>
      <c r="N627" s="15">
        <v>0.44500000000000001</v>
      </c>
      <c r="O627" s="15">
        <v>4.7E-2</v>
      </c>
      <c r="P627" s="15">
        <v>0.436</v>
      </c>
      <c r="Q627" s="15">
        <v>0.29099999999999998</v>
      </c>
      <c r="R627" s="15">
        <v>0.72599999999999998</v>
      </c>
      <c r="S627" s="15">
        <v>14.045999999999999</v>
      </c>
      <c r="U627" s="15">
        <v>1340046.023</v>
      </c>
      <c r="V627" s="15">
        <v>90</v>
      </c>
    </row>
    <row r="628" spans="2:22" x14ac:dyDescent="0.25">
      <c r="B628" s="15" t="s">
        <v>136</v>
      </c>
      <c r="C628" s="15" t="s">
        <v>345</v>
      </c>
      <c r="D628" s="15" t="s">
        <v>237</v>
      </c>
      <c r="E628" s="15">
        <v>2022</v>
      </c>
      <c r="F628" s="15" t="s">
        <v>162</v>
      </c>
      <c r="G628" s="15" t="s">
        <v>133</v>
      </c>
      <c r="H628" s="15" t="s">
        <v>136</v>
      </c>
      <c r="I628" s="15" t="s">
        <v>139</v>
      </c>
      <c r="J628" s="15" t="s">
        <v>141</v>
      </c>
      <c r="K628" s="15" t="s">
        <v>275</v>
      </c>
      <c r="L628" s="15" t="s">
        <v>276</v>
      </c>
      <c r="M628" s="15">
        <v>0.32700000000000001</v>
      </c>
      <c r="N628" s="15">
        <v>0.35799999999999998</v>
      </c>
      <c r="O628" s="15">
        <v>3.3000000000000002E-2</v>
      </c>
      <c r="P628" s="15">
        <v>0.20100000000000001</v>
      </c>
      <c r="Q628" s="15">
        <v>0.13400000000000001</v>
      </c>
      <c r="R628" s="15">
        <v>0.39400000000000002</v>
      </c>
      <c r="S628" s="15">
        <v>13.992000000000001</v>
      </c>
      <c r="U628" s="15">
        <v>1346061.581</v>
      </c>
      <c r="V628" s="15">
        <v>120</v>
      </c>
    </row>
    <row r="629" spans="2:22" x14ac:dyDescent="0.25">
      <c r="B629" s="15" t="s">
        <v>136</v>
      </c>
      <c r="C629" s="15" t="s">
        <v>345</v>
      </c>
      <c r="D629" s="15" t="s">
        <v>237</v>
      </c>
      <c r="E629" s="15">
        <v>2022</v>
      </c>
      <c r="F629" s="15" t="s">
        <v>162</v>
      </c>
      <c r="G629" s="15" t="s">
        <v>133</v>
      </c>
      <c r="H629" s="15" t="s">
        <v>136</v>
      </c>
      <c r="I629" s="15" t="s">
        <v>139</v>
      </c>
      <c r="J629" s="15" t="s">
        <v>141</v>
      </c>
      <c r="K629" s="15" t="s">
        <v>275</v>
      </c>
      <c r="L629" s="15" t="s">
        <v>277</v>
      </c>
      <c r="M629" s="15">
        <v>0.42099999999999999</v>
      </c>
      <c r="N629" s="15">
        <v>0.36</v>
      </c>
      <c r="O629" s="15">
        <v>0.01</v>
      </c>
      <c r="P629" s="15">
        <v>0.32200000000000001</v>
      </c>
      <c r="Q629" s="15">
        <v>0.17599999999999999</v>
      </c>
      <c r="R629" s="15">
        <v>0.54</v>
      </c>
      <c r="S629" s="15">
        <v>13.930999999999999</v>
      </c>
      <c r="U629" s="15">
        <v>1329163.3289999999</v>
      </c>
      <c r="V629" s="15">
        <v>1210</v>
      </c>
    </row>
    <row r="630" spans="2:22" x14ac:dyDescent="0.25">
      <c r="B630" s="15" t="s">
        <v>136</v>
      </c>
      <c r="C630" s="15" t="s">
        <v>345</v>
      </c>
      <c r="D630" s="15" t="s">
        <v>237</v>
      </c>
      <c r="E630" s="15">
        <v>2022</v>
      </c>
      <c r="F630" s="15" t="s">
        <v>162</v>
      </c>
      <c r="G630" s="15" t="s">
        <v>133</v>
      </c>
      <c r="H630" s="15" t="s">
        <v>136</v>
      </c>
      <c r="I630" s="15" t="s">
        <v>139</v>
      </c>
      <c r="J630" s="15" t="s">
        <v>141</v>
      </c>
      <c r="K630" s="15" t="s">
        <v>275</v>
      </c>
      <c r="L630" s="15" t="s">
        <v>278</v>
      </c>
      <c r="M630" s="15">
        <v>0.48699999999999999</v>
      </c>
      <c r="N630" s="15">
        <v>0.41899999999999998</v>
      </c>
      <c r="O630" s="15">
        <v>0.01</v>
      </c>
      <c r="P630" s="15">
        <v>0.36699999999999999</v>
      </c>
      <c r="Q630" s="15">
        <v>0.21</v>
      </c>
      <c r="R630" s="15">
        <v>0.63400000000000001</v>
      </c>
      <c r="S630" s="15">
        <v>14.007999999999999</v>
      </c>
      <c r="U630" s="15">
        <v>1337428.3689999999</v>
      </c>
      <c r="V630" s="15">
        <v>1610</v>
      </c>
    </row>
    <row r="631" spans="2:22" x14ac:dyDescent="0.25">
      <c r="B631" s="15" t="s">
        <v>136</v>
      </c>
      <c r="C631" s="15" t="s">
        <v>345</v>
      </c>
      <c r="D631" s="15" t="s">
        <v>237</v>
      </c>
      <c r="E631" s="15">
        <v>2022</v>
      </c>
      <c r="F631" s="15" t="s">
        <v>162</v>
      </c>
      <c r="G631" s="15" t="s">
        <v>133</v>
      </c>
      <c r="H631" s="15" t="s">
        <v>136</v>
      </c>
      <c r="I631" s="15" t="s">
        <v>139</v>
      </c>
      <c r="J631" s="15" t="s">
        <v>141</v>
      </c>
      <c r="K631" s="15" t="s">
        <v>275</v>
      </c>
      <c r="L631" s="15" t="s">
        <v>279</v>
      </c>
      <c r="M631" s="15">
        <v>0.56299999999999994</v>
      </c>
      <c r="N631" s="15">
        <v>0.51300000000000001</v>
      </c>
      <c r="O631" s="15">
        <v>2.3E-2</v>
      </c>
      <c r="P631" s="15">
        <v>0.439</v>
      </c>
      <c r="Q631" s="15">
        <v>0.255</v>
      </c>
      <c r="R631" s="15">
        <v>0.73099999999999998</v>
      </c>
      <c r="S631" s="15">
        <v>14.1</v>
      </c>
      <c r="U631" s="15">
        <v>1340588.7679999999</v>
      </c>
      <c r="V631" s="15">
        <v>480</v>
      </c>
    </row>
    <row r="632" spans="2:22" x14ac:dyDescent="0.25">
      <c r="B632" s="15" t="s">
        <v>136</v>
      </c>
      <c r="C632" s="15" t="s">
        <v>345</v>
      </c>
      <c r="D632" s="15" t="s">
        <v>237</v>
      </c>
      <c r="E632" s="15">
        <v>2022</v>
      </c>
      <c r="F632" s="15" t="s">
        <v>162</v>
      </c>
      <c r="G632" s="15" t="s">
        <v>133</v>
      </c>
      <c r="H632" s="15" t="s">
        <v>136</v>
      </c>
      <c r="I632" s="15" t="s">
        <v>139</v>
      </c>
      <c r="J632" s="15" t="s">
        <v>141</v>
      </c>
      <c r="K632" s="15" t="s">
        <v>275</v>
      </c>
      <c r="L632" s="15" t="s">
        <v>280</v>
      </c>
      <c r="M632" s="15">
        <v>0.58499999999999996</v>
      </c>
      <c r="N632" s="15">
        <v>0.48599999999999999</v>
      </c>
      <c r="O632" s="15">
        <v>5.0999999999999997E-2</v>
      </c>
      <c r="P632" s="15">
        <v>0.435</v>
      </c>
      <c r="Q632" s="15">
        <v>0.28100000000000003</v>
      </c>
      <c r="R632" s="15">
        <v>0.73699999999999999</v>
      </c>
      <c r="S632" s="15">
        <v>14.045</v>
      </c>
      <c r="U632" s="15">
        <v>1339961.9110000001</v>
      </c>
      <c r="V632" s="15">
        <v>90</v>
      </c>
    </row>
    <row r="633" spans="2:22" x14ac:dyDescent="0.25">
      <c r="B633" s="15" t="s">
        <v>136</v>
      </c>
      <c r="C633" s="15" t="s">
        <v>345</v>
      </c>
      <c r="D633" s="15" t="s">
        <v>238</v>
      </c>
      <c r="E633" s="15">
        <v>2022</v>
      </c>
      <c r="F633" s="15" t="s">
        <v>162</v>
      </c>
      <c r="G633" s="15" t="s">
        <v>133</v>
      </c>
      <c r="H633" s="15" t="s">
        <v>136</v>
      </c>
      <c r="I633" s="15" t="s">
        <v>139</v>
      </c>
      <c r="J633" s="15" t="s">
        <v>141</v>
      </c>
      <c r="K633" s="15" t="s">
        <v>275</v>
      </c>
      <c r="L633" s="15" t="s">
        <v>276</v>
      </c>
      <c r="M633" s="15">
        <v>0.37</v>
      </c>
      <c r="N633" s="15">
        <v>0.433</v>
      </c>
      <c r="O633" s="15">
        <v>0.04</v>
      </c>
      <c r="P633" s="15">
        <v>0.215</v>
      </c>
      <c r="Q633" s="15">
        <v>0.124</v>
      </c>
      <c r="R633" s="15">
        <v>0.47399999999999998</v>
      </c>
      <c r="S633" s="15">
        <v>14.061999999999999</v>
      </c>
      <c r="U633" s="15">
        <v>1203976.1529999999</v>
      </c>
      <c r="V633" s="15">
        <v>120</v>
      </c>
    </row>
    <row r="634" spans="2:22" x14ac:dyDescent="0.25">
      <c r="B634" s="15" t="s">
        <v>136</v>
      </c>
      <c r="C634" s="15" t="s">
        <v>345</v>
      </c>
      <c r="D634" s="15" t="s">
        <v>238</v>
      </c>
      <c r="E634" s="15">
        <v>2022</v>
      </c>
      <c r="F634" s="15" t="s">
        <v>162</v>
      </c>
      <c r="G634" s="15" t="s">
        <v>133</v>
      </c>
      <c r="H634" s="15" t="s">
        <v>136</v>
      </c>
      <c r="I634" s="15" t="s">
        <v>139</v>
      </c>
      <c r="J634" s="15" t="s">
        <v>141</v>
      </c>
      <c r="K634" s="15" t="s">
        <v>275</v>
      </c>
      <c r="L634" s="15" t="s">
        <v>277</v>
      </c>
      <c r="M634" s="15">
        <v>0.442</v>
      </c>
      <c r="N634" s="15">
        <v>0.38100000000000001</v>
      </c>
      <c r="O634" s="15">
        <v>1.0999999999999999E-2</v>
      </c>
      <c r="P634" s="15">
        <v>0.34200000000000003</v>
      </c>
      <c r="Q634" s="15">
        <v>0.185</v>
      </c>
      <c r="R634" s="15">
        <v>0.56299999999999994</v>
      </c>
      <c r="S634" s="15">
        <v>13.999000000000001</v>
      </c>
      <c r="U634" s="15">
        <v>1189797.1540000001</v>
      </c>
      <c r="V634" s="15">
        <v>1210</v>
      </c>
    </row>
    <row r="635" spans="2:22" x14ac:dyDescent="0.25">
      <c r="B635" s="15" t="s">
        <v>136</v>
      </c>
      <c r="C635" s="15" t="s">
        <v>345</v>
      </c>
      <c r="D635" s="15" t="s">
        <v>238</v>
      </c>
      <c r="E635" s="15">
        <v>2022</v>
      </c>
      <c r="F635" s="15" t="s">
        <v>162</v>
      </c>
      <c r="G635" s="15" t="s">
        <v>133</v>
      </c>
      <c r="H635" s="15" t="s">
        <v>136</v>
      </c>
      <c r="I635" s="15" t="s">
        <v>139</v>
      </c>
      <c r="J635" s="15" t="s">
        <v>141</v>
      </c>
      <c r="K635" s="15" t="s">
        <v>275</v>
      </c>
      <c r="L635" s="15" t="s">
        <v>278</v>
      </c>
      <c r="M635" s="15">
        <v>0.51400000000000001</v>
      </c>
      <c r="N635" s="15">
        <v>0.442</v>
      </c>
      <c r="O635" s="15">
        <v>1.0999999999999999E-2</v>
      </c>
      <c r="P635" s="15">
        <v>0.39200000000000002</v>
      </c>
      <c r="Q635" s="15">
        <v>0.22700000000000001</v>
      </c>
      <c r="R635" s="15">
        <v>0.67300000000000004</v>
      </c>
      <c r="S635" s="15">
        <v>14.082000000000001</v>
      </c>
      <c r="U635" s="15">
        <v>1196330.3359999999</v>
      </c>
      <c r="V635" s="15">
        <v>1610</v>
      </c>
    </row>
    <row r="636" spans="2:22" x14ac:dyDescent="0.25">
      <c r="B636" s="15" t="s">
        <v>136</v>
      </c>
      <c r="C636" s="15" t="s">
        <v>345</v>
      </c>
      <c r="D636" s="15" t="s">
        <v>238</v>
      </c>
      <c r="E636" s="15">
        <v>2022</v>
      </c>
      <c r="F636" s="15" t="s">
        <v>162</v>
      </c>
      <c r="G636" s="15" t="s">
        <v>133</v>
      </c>
      <c r="H636" s="15" t="s">
        <v>136</v>
      </c>
      <c r="I636" s="15" t="s">
        <v>139</v>
      </c>
      <c r="J636" s="15" t="s">
        <v>141</v>
      </c>
      <c r="K636" s="15" t="s">
        <v>275</v>
      </c>
      <c r="L636" s="15" t="s">
        <v>279</v>
      </c>
      <c r="M636" s="15">
        <v>0.60699999999999998</v>
      </c>
      <c r="N636" s="15">
        <v>0.56299999999999994</v>
      </c>
      <c r="O636" s="15">
        <v>2.5999999999999999E-2</v>
      </c>
      <c r="P636" s="15">
        <v>0.49</v>
      </c>
      <c r="Q636" s="15">
        <v>0.26200000000000001</v>
      </c>
      <c r="R636" s="15">
        <v>0.77300000000000002</v>
      </c>
      <c r="S636" s="15">
        <v>14.173999999999999</v>
      </c>
      <c r="U636" s="15">
        <v>1198539.443</v>
      </c>
      <c r="V636" s="15">
        <v>480</v>
      </c>
    </row>
    <row r="637" spans="2:22" x14ac:dyDescent="0.25">
      <c r="B637" s="15" t="s">
        <v>136</v>
      </c>
      <c r="C637" s="15" t="s">
        <v>345</v>
      </c>
      <c r="D637" s="15" t="s">
        <v>238</v>
      </c>
      <c r="E637" s="15">
        <v>2022</v>
      </c>
      <c r="F637" s="15" t="s">
        <v>162</v>
      </c>
      <c r="G637" s="15" t="s">
        <v>133</v>
      </c>
      <c r="H637" s="15" t="s">
        <v>136</v>
      </c>
      <c r="I637" s="15" t="s">
        <v>139</v>
      </c>
      <c r="J637" s="15" t="s">
        <v>141</v>
      </c>
      <c r="K637" s="15" t="s">
        <v>275</v>
      </c>
      <c r="L637" s="15" t="s">
        <v>280</v>
      </c>
      <c r="M637" s="15">
        <v>0.59799999999999998</v>
      </c>
      <c r="N637" s="15">
        <v>0.44400000000000001</v>
      </c>
      <c r="O637" s="15">
        <v>4.7E-2</v>
      </c>
      <c r="P637" s="15">
        <v>0.45700000000000002</v>
      </c>
      <c r="Q637" s="15">
        <v>0.309</v>
      </c>
      <c r="R637" s="15">
        <v>0.8</v>
      </c>
      <c r="S637" s="15">
        <v>14.119</v>
      </c>
      <c r="U637" s="15">
        <v>1199531.5330000001</v>
      </c>
      <c r="V637" s="15">
        <v>90</v>
      </c>
    </row>
    <row r="638" spans="2:22" x14ac:dyDescent="0.25">
      <c r="B638" s="15" t="s">
        <v>136</v>
      </c>
      <c r="C638" s="15" t="s">
        <v>345</v>
      </c>
      <c r="D638" s="15" t="s">
        <v>239</v>
      </c>
      <c r="E638" s="15">
        <v>2022</v>
      </c>
      <c r="F638" s="15" t="s">
        <v>162</v>
      </c>
      <c r="G638" s="15" t="s">
        <v>133</v>
      </c>
      <c r="H638" s="15" t="s">
        <v>136</v>
      </c>
      <c r="I638" s="15" t="s">
        <v>139</v>
      </c>
      <c r="J638" s="15" t="s">
        <v>141</v>
      </c>
      <c r="K638" s="15" t="s">
        <v>275</v>
      </c>
      <c r="L638" s="15" t="s">
        <v>276</v>
      </c>
      <c r="M638" s="15">
        <v>0.41</v>
      </c>
      <c r="N638" s="15">
        <v>0.41499999999999998</v>
      </c>
      <c r="O638" s="15">
        <v>3.7999999999999999E-2</v>
      </c>
      <c r="P638" s="15">
        <v>0.252</v>
      </c>
      <c r="Q638" s="15">
        <v>0.13800000000000001</v>
      </c>
      <c r="R638" s="15">
        <v>0.53200000000000003</v>
      </c>
      <c r="S638" s="15">
        <v>14.061</v>
      </c>
      <c r="U638" s="15">
        <v>1203972.7749999999</v>
      </c>
      <c r="V638" s="15">
        <v>120</v>
      </c>
    </row>
    <row r="639" spans="2:22" x14ac:dyDescent="0.25">
      <c r="B639" s="15" t="s">
        <v>136</v>
      </c>
      <c r="C639" s="15" t="s">
        <v>345</v>
      </c>
      <c r="D639" s="15" t="s">
        <v>239</v>
      </c>
      <c r="E639" s="15">
        <v>2022</v>
      </c>
      <c r="F639" s="15" t="s">
        <v>162</v>
      </c>
      <c r="G639" s="15" t="s">
        <v>133</v>
      </c>
      <c r="H639" s="15" t="s">
        <v>136</v>
      </c>
      <c r="I639" s="15" t="s">
        <v>139</v>
      </c>
      <c r="J639" s="15" t="s">
        <v>141</v>
      </c>
      <c r="K639" s="15" t="s">
        <v>275</v>
      </c>
      <c r="L639" s="15" t="s">
        <v>277</v>
      </c>
      <c r="M639" s="15">
        <v>0.49099999999999999</v>
      </c>
      <c r="N639" s="15">
        <v>0.434</v>
      </c>
      <c r="O639" s="15">
        <v>1.2E-2</v>
      </c>
      <c r="P639" s="15">
        <v>0.374</v>
      </c>
      <c r="Q639" s="15">
        <v>0.219</v>
      </c>
      <c r="R639" s="15">
        <v>0.64600000000000002</v>
      </c>
      <c r="S639" s="15">
        <v>13.999000000000001</v>
      </c>
      <c r="U639" s="15">
        <v>1189991.5959999999</v>
      </c>
      <c r="V639" s="15">
        <v>1210</v>
      </c>
    </row>
    <row r="640" spans="2:22" x14ac:dyDescent="0.25">
      <c r="B640" s="15" t="s">
        <v>136</v>
      </c>
      <c r="C640" s="15" t="s">
        <v>345</v>
      </c>
      <c r="D640" s="15" t="s">
        <v>239</v>
      </c>
      <c r="E640" s="15">
        <v>2022</v>
      </c>
      <c r="F640" s="15" t="s">
        <v>162</v>
      </c>
      <c r="G640" s="15" t="s">
        <v>133</v>
      </c>
      <c r="H640" s="15" t="s">
        <v>136</v>
      </c>
      <c r="I640" s="15" t="s">
        <v>139</v>
      </c>
      <c r="J640" s="15" t="s">
        <v>141</v>
      </c>
      <c r="K640" s="15" t="s">
        <v>275</v>
      </c>
      <c r="L640" s="15" t="s">
        <v>278</v>
      </c>
      <c r="M640" s="15">
        <v>0.58499999999999996</v>
      </c>
      <c r="N640" s="15">
        <v>0.55000000000000004</v>
      </c>
      <c r="O640" s="15">
        <v>1.4E-2</v>
      </c>
      <c r="P640" s="15">
        <v>0.44400000000000001</v>
      </c>
      <c r="Q640" s="15">
        <v>0.26</v>
      </c>
      <c r="R640" s="15">
        <v>0.749</v>
      </c>
      <c r="S640" s="15">
        <v>14.082000000000001</v>
      </c>
      <c r="U640" s="15">
        <v>1196311.537</v>
      </c>
      <c r="V640" s="15">
        <v>1610</v>
      </c>
    </row>
    <row r="641" spans="2:22" x14ac:dyDescent="0.25">
      <c r="B641" s="15" t="s">
        <v>136</v>
      </c>
      <c r="C641" s="15" t="s">
        <v>345</v>
      </c>
      <c r="D641" s="15" t="s">
        <v>239</v>
      </c>
      <c r="E641" s="15">
        <v>2022</v>
      </c>
      <c r="F641" s="15" t="s">
        <v>162</v>
      </c>
      <c r="G641" s="15" t="s">
        <v>133</v>
      </c>
      <c r="H641" s="15" t="s">
        <v>136</v>
      </c>
      <c r="I641" s="15" t="s">
        <v>139</v>
      </c>
      <c r="J641" s="15" t="s">
        <v>141</v>
      </c>
      <c r="K641" s="15" t="s">
        <v>275</v>
      </c>
      <c r="L641" s="15" t="s">
        <v>279</v>
      </c>
      <c r="M641" s="15">
        <v>0.69</v>
      </c>
      <c r="N641" s="15">
        <v>0.61299999999999999</v>
      </c>
      <c r="O641" s="15">
        <v>2.8000000000000001E-2</v>
      </c>
      <c r="P641" s="15">
        <v>0.54800000000000004</v>
      </c>
      <c r="Q641" s="15">
        <v>0.314</v>
      </c>
      <c r="R641" s="15">
        <v>0.85499999999999998</v>
      </c>
      <c r="S641" s="15">
        <v>14.173999999999999</v>
      </c>
      <c r="U641" s="15">
        <v>1198592.1869999999</v>
      </c>
      <c r="V641" s="15">
        <v>480</v>
      </c>
    </row>
    <row r="642" spans="2:22" x14ac:dyDescent="0.25">
      <c r="B642" s="15" t="s">
        <v>136</v>
      </c>
      <c r="C642" s="15" t="s">
        <v>345</v>
      </c>
      <c r="D642" s="15" t="s">
        <v>239</v>
      </c>
      <c r="E642" s="15">
        <v>2022</v>
      </c>
      <c r="F642" s="15" t="s">
        <v>162</v>
      </c>
      <c r="G642" s="15" t="s">
        <v>133</v>
      </c>
      <c r="H642" s="15" t="s">
        <v>136</v>
      </c>
      <c r="I642" s="15" t="s">
        <v>139</v>
      </c>
      <c r="J642" s="15" t="s">
        <v>141</v>
      </c>
      <c r="K642" s="15" t="s">
        <v>275</v>
      </c>
      <c r="L642" s="15" t="s">
        <v>280</v>
      </c>
      <c r="M642" s="15">
        <v>0.70699999999999996</v>
      </c>
      <c r="N642" s="15">
        <v>0.64900000000000002</v>
      </c>
      <c r="O642" s="15">
        <v>6.8000000000000005E-2</v>
      </c>
      <c r="P642" s="15">
        <v>0.51700000000000002</v>
      </c>
      <c r="Q642" s="15">
        <v>0.314</v>
      </c>
      <c r="R642" s="15">
        <v>1</v>
      </c>
      <c r="S642" s="15">
        <v>14.12</v>
      </c>
      <c r="U642" s="15">
        <v>1199602.622</v>
      </c>
      <c r="V642" s="15">
        <v>90</v>
      </c>
    </row>
    <row r="643" spans="2:22" x14ac:dyDescent="0.25">
      <c r="B643" s="15" t="s">
        <v>136</v>
      </c>
      <c r="C643" s="15" t="s">
        <v>345</v>
      </c>
      <c r="D643" s="15" t="s">
        <v>240</v>
      </c>
      <c r="E643" s="15">
        <v>2022</v>
      </c>
      <c r="F643" s="15" t="s">
        <v>162</v>
      </c>
      <c r="G643" s="15" t="s">
        <v>133</v>
      </c>
      <c r="H643" s="15" t="s">
        <v>136</v>
      </c>
      <c r="I643" s="15" t="s">
        <v>139</v>
      </c>
      <c r="J643" s="15" t="s">
        <v>141</v>
      </c>
      <c r="K643" s="15" t="s">
        <v>275</v>
      </c>
      <c r="L643" s="15" t="s">
        <v>276</v>
      </c>
      <c r="M643" s="15">
        <v>0.52900000000000003</v>
      </c>
      <c r="N643" s="15">
        <v>0.55300000000000005</v>
      </c>
      <c r="O643" s="15">
        <v>5.0999999999999997E-2</v>
      </c>
      <c r="P643" s="15">
        <v>0.29199999999999998</v>
      </c>
      <c r="Q643" s="15">
        <v>0.187</v>
      </c>
      <c r="R643" s="15">
        <v>0.65600000000000003</v>
      </c>
      <c r="S643" s="15">
        <v>13.895</v>
      </c>
      <c r="U643" s="15">
        <v>985556.424</v>
      </c>
      <c r="V643" s="15">
        <v>120</v>
      </c>
    </row>
    <row r="644" spans="2:22" x14ac:dyDescent="0.25">
      <c r="B644" s="15" t="s">
        <v>136</v>
      </c>
      <c r="C644" s="15" t="s">
        <v>345</v>
      </c>
      <c r="D644" s="15" t="s">
        <v>240</v>
      </c>
      <c r="E644" s="15">
        <v>2022</v>
      </c>
      <c r="F644" s="15" t="s">
        <v>162</v>
      </c>
      <c r="G644" s="15" t="s">
        <v>133</v>
      </c>
      <c r="H644" s="15" t="s">
        <v>136</v>
      </c>
      <c r="I644" s="15" t="s">
        <v>139</v>
      </c>
      <c r="J644" s="15" t="s">
        <v>141</v>
      </c>
      <c r="K644" s="15" t="s">
        <v>275</v>
      </c>
      <c r="L644" s="15" t="s">
        <v>277</v>
      </c>
      <c r="M644" s="15">
        <v>0.58799999999999997</v>
      </c>
      <c r="N644" s="15">
        <v>0.5</v>
      </c>
      <c r="O644" s="15">
        <v>1.4E-2</v>
      </c>
      <c r="P644" s="15">
        <v>0.441</v>
      </c>
      <c r="Q644" s="15">
        <v>0.26300000000000001</v>
      </c>
      <c r="R644" s="15">
        <v>0.77600000000000002</v>
      </c>
      <c r="S644" s="15">
        <v>13.835000000000001</v>
      </c>
      <c r="U644" s="15">
        <v>974254.70799999998</v>
      </c>
      <c r="V644" s="15">
        <v>1210</v>
      </c>
    </row>
    <row r="645" spans="2:22" x14ac:dyDescent="0.25">
      <c r="B645" s="15" t="s">
        <v>136</v>
      </c>
      <c r="C645" s="15" t="s">
        <v>345</v>
      </c>
      <c r="D645" s="15" t="s">
        <v>240</v>
      </c>
      <c r="E645" s="15">
        <v>2022</v>
      </c>
      <c r="F645" s="15" t="s">
        <v>162</v>
      </c>
      <c r="G645" s="15" t="s">
        <v>133</v>
      </c>
      <c r="H645" s="15" t="s">
        <v>136</v>
      </c>
      <c r="I645" s="15" t="s">
        <v>139</v>
      </c>
      <c r="J645" s="15" t="s">
        <v>141</v>
      </c>
      <c r="K645" s="15" t="s">
        <v>275</v>
      </c>
      <c r="L645" s="15" t="s">
        <v>278</v>
      </c>
      <c r="M645" s="15">
        <v>0.69599999999999995</v>
      </c>
      <c r="N645" s="15">
        <v>0.623</v>
      </c>
      <c r="O645" s="15">
        <v>1.6E-2</v>
      </c>
      <c r="P645" s="15">
        <v>0.53600000000000003</v>
      </c>
      <c r="Q645" s="15">
        <v>0.307</v>
      </c>
      <c r="R645" s="15">
        <v>0.89900000000000002</v>
      </c>
      <c r="S645" s="15">
        <v>13.922000000000001</v>
      </c>
      <c r="U645" s="15">
        <v>978786.69900000002</v>
      </c>
      <c r="V645" s="15">
        <v>1610</v>
      </c>
    </row>
    <row r="646" spans="2:22" x14ac:dyDescent="0.25">
      <c r="B646" s="15" t="s">
        <v>136</v>
      </c>
      <c r="C646" s="15" t="s">
        <v>345</v>
      </c>
      <c r="D646" s="15" t="s">
        <v>240</v>
      </c>
      <c r="E646" s="15">
        <v>2022</v>
      </c>
      <c r="F646" s="15" t="s">
        <v>162</v>
      </c>
      <c r="G646" s="15" t="s">
        <v>133</v>
      </c>
      <c r="H646" s="15" t="s">
        <v>136</v>
      </c>
      <c r="I646" s="15" t="s">
        <v>139</v>
      </c>
      <c r="J646" s="15" t="s">
        <v>141</v>
      </c>
      <c r="K646" s="15" t="s">
        <v>275</v>
      </c>
      <c r="L646" s="15" t="s">
        <v>279</v>
      </c>
      <c r="M646" s="15">
        <v>0.83299999999999996</v>
      </c>
      <c r="N646" s="15">
        <v>0.73899999999999999</v>
      </c>
      <c r="O646" s="15">
        <v>3.4000000000000002E-2</v>
      </c>
      <c r="P646" s="15">
        <v>0.66700000000000004</v>
      </c>
      <c r="Q646" s="15">
        <v>0.39</v>
      </c>
      <c r="R646" s="15">
        <v>1.042</v>
      </c>
      <c r="S646" s="15">
        <v>14.009</v>
      </c>
      <c r="U646" s="15">
        <v>979875.10699999996</v>
      </c>
      <c r="V646" s="15">
        <v>480</v>
      </c>
    </row>
    <row r="647" spans="2:22" x14ac:dyDescent="0.25">
      <c r="B647" s="15" t="s">
        <v>136</v>
      </c>
      <c r="C647" s="15" t="s">
        <v>345</v>
      </c>
      <c r="D647" s="15" t="s">
        <v>240</v>
      </c>
      <c r="E647" s="15">
        <v>2022</v>
      </c>
      <c r="F647" s="15" t="s">
        <v>162</v>
      </c>
      <c r="G647" s="15" t="s">
        <v>133</v>
      </c>
      <c r="H647" s="15" t="s">
        <v>136</v>
      </c>
      <c r="I647" s="15" t="s">
        <v>139</v>
      </c>
      <c r="J647" s="15" t="s">
        <v>141</v>
      </c>
      <c r="K647" s="15" t="s">
        <v>275</v>
      </c>
      <c r="L647" s="15" t="s">
        <v>280</v>
      </c>
      <c r="M647" s="15">
        <v>0.80900000000000005</v>
      </c>
      <c r="N647" s="15">
        <v>0.63400000000000001</v>
      </c>
      <c r="O647" s="15">
        <v>6.7000000000000004E-2</v>
      </c>
      <c r="P647" s="15">
        <v>0.63200000000000001</v>
      </c>
      <c r="Q647" s="15">
        <v>0.375</v>
      </c>
      <c r="R647" s="15">
        <v>1.1399999999999999</v>
      </c>
      <c r="S647" s="15">
        <v>13.957000000000001</v>
      </c>
      <c r="U647" s="15">
        <v>981494.924</v>
      </c>
      <c r="V647" s="15">
        <v>90</v>
      </c>
    </row>
    <row r="648" spans="2:22" x14ac:dyDescent="0.25">
      <c r="B648" s="15" t="s">
        <v>136</v>
      </c>
      <c r="C648" s="15" t="s">
        <v>345</v>
      </c>
      <c r="D648" s="15" t="s">
        <v>241</v>
      </c>
      <c r="E648" s="15">
        <v>2022</v>
      </c>
      <c r="F648" s="15" t="s">
        <v>162</v>
      </c>
      <c r="G648" s="15" t="s">
        <v>133</v>
      </c>
      <c r="H648" s="15" t="s">
        <v>136</v>
      </c>
      <c r="I648" s="15" t="s">
        <v>139</v>
      </c>
      <c r="J648" s="15" t="s">
        <v>141</v>
      </c>
      <c r="K648" s="15" t="s">
        <v>275</v>
      </c>
      <c r="L648" s="15" t="s">
        <v>276</v>
      </c>
      <c r="M648" s="15">
        <v>0.61799999999999999</v>
      </c>
      <c r="N648" s="15">
        <v>0.629</v>
      </c>
      <c r="O648" s="15">
        <v>5.7000000000000002E-2</v>
      </c>
      <c r="P648" s="15">
        <v>0.38900000000000001</v>
      </c>
      <c r="Q648" s="15">
        <v>0.186</v>
      </c>
      <c r="R648" s="15">
        <v>0.89600000000000002</v>
      </c>
      <c r="S648" s="15">
        <v>13.896000000000001</v>
      </c>
      <c r="U648" s="15">
        <v>985578.17099999997</v>
      </c>
      <c r="V648" s="15">
        <v>120</v>
      </c>
    </row>
    <row r="649" spans="2:22" x14ac:dyDescent="0.25">
      <c r="B649" s="15" t="s">
        <v>136</v>
      </c>
      <c r="C649" s="15" t="s">
        <v>345</v>
      </c>
      <c r="D649" s="15" t="s">
        <v>241</v>
      </c>
      <c r="E649" s="15">
        <v>2022</v>
      </c>
      <c r="F649" s="15" t="s">
        <v>162</v>
      </c>
      <c r="G649" s="15" t="s">
        <v>133</v>
      </c>
      <c r="H649" s="15" t="s">
        <v>136</v>
      </c>
      <c r="I649" s="15" t="s">
        <v>139</v>
      </c>
      <c r="J649" s="15" t="s">
        <v>141</v>
      </c>
      <c r="K649" s="15" t="s">
        <v>275</v>
      </c>
      <c r="L649" s="15" t="s">
        <v>277</v>
      </c>
      <c r="M649" s="15">
        <v>0.77700000000000002</v>
      </c>
      <c r="N649" s="15">
        <v>0.78300000000000003</v>
      </c>
      <c r="O649" s="15">
        <v>2.1999999999999999E-2</v>
      </c>
      <c r="P649" s="15">
        <v>0.55800000000000005</v>
      </c>
      <c r="Q649" s="15">
        <v>0.32400000000000001</v>
      </c>
      <c r="R649" s="15">
        <v>0.94299999999999995</v>
      </c>
      <c r="S649" s="15">
        <v>13.835000000000001</v>
      </c>
      <c r="U649" s="15">
        <v>974202.402</v>
      </c>
      <c r="V649" s="15">
        <v>1210</v>
      </c>
    </row>
    <row r="650" spans="2:22" x14ac:dyDescent="0.25">
      <c r="B650" s="15" t="s">
        <v>136</v>
      </c>
      <c r="C650" s="15" t="s">
        <v>345</v>
      </c>
      <c r="D650" s="15" t="s">
        <v>241</v>
      </c>
      <c r="E650" s="15">
        <v>2022</v>
      </c>
      <c r="F650" s="15" t="s">
        <v>162</v>
      </c>
      <c r="G650" s="15" t="s">
        <v>133</v>
      </c>
      <c r="H650" s="15" t="s">
        <v>136</v>
      </c>
      <c r="I650" s="15" t="s">
        <v>139</v>
      </c>
      <c r="J650" s="15" t="s">
        <v>141</v>
      </c>
      <c r="K650" s="15" t="s">
        <v>275</v>
      </c>
      <c r="L650" s="15" t="s">
        <v>278</v>
      </c>
      <c r="M650" s="15">
        <v>0.88100000000000001</v>
      </c>
      <c r="N650" s="15">
        <v>0.81100000000000005</v>
      </c>
      <c r="O650" s="15">
        <v>0.02</v>
      </c>
      <c r="P650" s="15">
        <v>0.65</v>
      </c>
      <c r="Q650" s="15">
        <v>0.372</v>
      </c>
      <c r="R650" s="15">
        <v>1.1180000000000001</v>
      </c>
      <c r="S650" s="15">
        <v>13.922000000000001</v>
      </c>
      <c r="U650" s="15">
        <v>978765.74300000002</v>
      </c>
      <c r="V650" s="15">
        <v>1610</v>
      </c>
    </row>
    <row r="651" spans="2:22" x14ac:dyDescent="0.25">
      <c r="B651" s="15" t="s">
        <v>136</v>
      </c>
      <c r="C651" s="15" t="s">
        <v>345</v>
      </c>
      <c r="D651" s="15" t="s">
        <v>241</v>
      </c>
      <c r="E651" s="15">
        <v>2022</v>
      </c>
      <c r="F651" s="15" t="s">
        <v>162</v>
      </c>
      <c r="G651" s="15" t="s">
        <v>133</v>
      </c>
      <c r="H651" s="15" t="s">
        <v>136</v>
      </c>
      <c r="I651" s="15" t="s">
        <v>139</v>
      </c>
      <c r="J651" s="15" t="s">
        <v>141</v>
      </c>
      <c r="K651" s="15" t="s">
        <v>275</v>
      </c>
      <c r="L651" s="15" t="s">
        <v>279</v>
      </c>
      <c r="M651" s="15">
        <v>1</v>
      </c>
      <c r="N651" s="15">
        <v>0.86599999999999999</v>
      </c>
      <c r="O651" s="15">
        <v>0.04</v>
      </c>
      <c r="P651" s="15">
        <v>0.77700000000000002</v>
      </c>
      <c r="Q651" s="15">
        <v>0.44500000000000001</v>
      </c>
      <c r="R651" s="15">
        <v>1.2090000000000001</v>
      </c>
      <c r="S651" s="15">
        <v>14.009</v>
      </c>
      <c r="U651" s="15">
        <v>979345.84900000005</v>
      </c>
      <c r="V651" s="15">
        <v>480</v>
      </c>
    </row>
    <row r="652" spans="2:22" x14ac:dyDescent="0.25">
      <c r="B652" s="15" t="s">
        <v>136</v>
      </c>
      <c r="C652" s="15" t="s">
        <v>345</v>
      </c>
      <c r="D652" s="15" t="s">
        <v>241</v>
      </c>
      <c r="E652" s="15">
        <v>2022</v>
      </c>
      <c r="F652" s="15" t="s">
        <v>162</v>
      </c>
      <c r="G652" s="15" t="s">
        <v>133</v>
      </c>
      <c r="H652" s="15" t="s">
        <v>136</v>
      </c>
      <c r="I652" s="15" t="s">
        <v>139</v>
      </c>
      <c r="J652" s="15" t="s">
        <v>141</v>
      </c>
      <c r="K652" s="15" t="s">
        <v>275</v>
      </c>
      <c r="L652" s="15" t="s">
        <v>280</v>
      </c>
      <c r="M652" s="15">
        <v>0.94799999999999995</v>
      </c>
      <c r="N652" s="15">
        <v>0.621</v>
      </c>
      <c r="O652" s="15">
        <v>6.5000000000000002E-2</v>
      </c>
      <c r="P652" s="15">
        <v>0.86</v>
      </c>
      <c r="Q652" s="15">
        <v>0.504</v>
      </c>
      <c r="R652" s="15">
        <v>1.2110000000000001</v>
      </c>
      <c r="S652" s="15">
        <v>13.957000000000001</v>
      </c>
      <c r="U652" s="15">
        <v>981540.01</v>
      </c>
      <c r="V652" s="15">
        <v>90</v>
      </c>
    </row>
    <row r="653" spans="2:22" x14ac:dyDescent="0.25">
      <c r="B653" s="15" t="s">
        <v>136</v>
      </c>
      <c r="C653" s="15" t="s">
        <v>345</v>
      </c>
      <c r="D653" s="15" t="s">
        <v>242</v>
      </c>
      <c r="E653" s="15">
        <v>2022</v>
      </c>
      <c r="F653" s="15" t="s">
        <v>162</v>
      </c>
      <c r="G653" s="15" t="s">
        <v>133</v>
      </c>
      <c r="H653" s="15" t="s">
        <v>136</v>
      </c>
      <c r="I653" s="15" t="s">
        <v>139</v>
      </c>
      <c r="J653" s="15" t="s">
        <v>141</v>
      </c>
      <c r="K653" s="15" t="s">
        <v>275</v>
      </c>
      <c r="L653" s="15" t="s">
        <v>276</v>
      </c>
      <c r="M653" s="15">
        <v>0.80900000000000005</v>
      </c>
      <c r="N653" s="15">
        <v>0.86899999999999999</v>
      </c>
      <c r="O653" s="15">
        <v>7.9000000000000001E-2</v>
      </c>
      <c r="P653" s="15">
        <v>0.45100000000000001</v>
      </c>
      <c r="Q653" s="15">
        <v>0.24</v>
      </c>
      <c r="R653" s="15">
        <v>1.133</v>
      </c>
      <c r="S653" s="15">
        <v>13.548999999999999</v>
      </c>
      <c r="U653" s="15">
        <v>741107.67</v>
      </c>
      <c r="V653" s="15">
        <v>120</v>
      </c>
    </row>
    <row r="654" spans="2:22" x14ac:dyDescent="0.25">
      <c r="B654" s="15" t="s">
        <v>136</v>
      </c>
      <c r="C654" s="15" t="s">
        <v>345</v>
      </c>
      <c r="D654" s="15" t="s">
        <v>242</v>
      </c>
      <c r="E654" s="15">
        <v>2022</v>
      </c>
      <c r="F654" s="15" t="s">
        <v>162</v>
      </c>
      <c r="G654" s="15" t="s">
        <v>133</v>
      </c>
      <c r="H654" s="15" t="s">
        <v>136</v>
      </c>
      <c r="I654" s="15" t="s">
        <v>139</v>
      </c>
      <c r="J654" s="15" t="s">
        <v>141</v>
      </c>
      <c r="K654" s="15" t="s">
        <v>275</v>
      </c>
      <c r="L654" s="15" t="s">
        <v>277</v>
      </c>
      <c r="M654" s="15">
        <v>0.90200000000000002</v>
      </c>
      <c r="N654" s="15">
        <v>0.86799999999999999</v>
      </c>
      <c r="O654" s="15">
        <v>2.5000000000000001E-2</v>
      </c>
      <c r="P654" s="15">
        <v>0.66500000000000004</v>
      </c>
      <c r="Q654" s="15">
        <v>0.378</v>
      </c>
      <c r="R654" s="15">
        <v>1.141</v>
      </c>
      <c r="S654" s="15">
        <v>13.492000000000001</v>
      </c>
      <c r="U654" s="15">
        <v>732764.31400000001</v>
      </c>
      <c r="V654" s="15">
        <v>1210</v>
      </c>
    </row>
    <row r="655" spans="2:22" x14ac:dyDescent="0.25">
      <c r="B655" s="15" t="s">
        <v>136</v>
      </c>
      <c r="C655" s="15" t="s">
        <v>345</v>
      </c>
      <c r="D655" s="15" t="s">
        <v>242</v>
      </c>
      <c r="E655" s="15">
        <v>2022</v>
      </c>
      <c r="F655" s="15" t="s">
        <v>162</v>
      </c>
      <c r="G655" s="15" t="s">
        <v>133</v>
      </c>
      <c r="H655" s="15" t="s">
        <v>136</v>
      </c>
      <c r="I655" s="15" t="s">
        <v>139</v>
      </c>
      <c r="J655" s="15" t="s">
        <v>141</v>
      </c>
      <c r="K655" s="15" t="s">
        <v>275</v>
      </c>
      <c r="L655" s="15" t="s">
        <v>278</v>
      </c>
      <c r="M655" s="15">
        <v>0.998</v>
      </c>
      <c r="N655" s="15">
        <v>0.86899999999999999</v>
      </c>
      <c r="O655" s="15">
        <v>2.1999999999999999E-2</v>
      </c>
      <c r="P655" s="15">
        <v>0.76600000000000001</v>
      </c>
      <c r="Q655" s="15">
        <v>0.44500000000000001</v>
      </c>
      <c r="R655" s="15">
        <v>1.2529999999999999</v>
      </c>
      <c r="S655" s="15">
        <v>13.581</v>
      </c>
      <c r="U655" s="15">
        <v>735684.29599999997</v>
      </c>
      <c r="V655" s="15">
        <v>1610</v>
      </c>
    </row>
    <row r="656" spans="2:22" x14ac:dyDescent="0.25">
      <c r="B656" s="15" t="s">
        <v>136</v>
      </c>
      <c r="C656" s="15" t="s">
        <v>345</v>
      </c>
      <c r="D656" s="15" t="s">
        <v>242</v>
      </c>
      <c r="E656" s="15">
        <v>2022</v>
      </c>
      <c r="F656" s="15" t="s">
        <v>162</v>
      </c>
      <c r="G656" s="15" t="s">
        <v>133</v>
      </c>
      <c r="H656" s="15" t="s">
        <v>136</v>
      </c>
      <c r="I656" s="15" t="s">
        <v>139</v>
      </c>
      <c r="J656" s="15" t="s">
        <v>141</v>
      </c>
      <c r="K656" s="15" t="s">
        <v>275</v>
      </c>
      <c r="L656" s="15" t="s">
        <v>279</v>
      </c>
      <c r="M656" s="15">
        <v>1.1439999999999999</v>
      </c>
      <c r="N656" s="15">
        <v>0.93200000000000005</v>
      </c>
      <c r="O656" s="15">
        <v>4.2999999999999997E-2</v>
      </c>
      <c r="P656" s="15">
        <v>0.89900000000000002</v>
      </c>
      <c r="Q656" s="15">
        <v>0.56899999999999995</v>
      </c>
      <c r="R656" s="15">
        <v>1.379</v>
      </c>
      <c r="S656" s="15">
        <v>13.656000000000001</v>
      </c>
      <c r="U656" s="15">
        <v>735809.95400000003</v>
      </c>
      <c r="V656" s="15">
        <v>480</v>
      </c>
    </row>
    <row r="657" spans="2:22" x14ac:dyDescent="0.25">
      <c r="B657" s="15" t="s">
        <v>136</v>
      </c>
      <c r="C657" s="15" t="s">
        <v>345</v>
      </c>
      <c r="D657" s="15" t="s">
        <v>242</v>
      </c>
      <c r="E657" s="15">
        <v>2022</v>
      </c>
      <c r="F657" s="15" t="s">
        <v>162</v>
      </c>
      <c r="G657" s="15" t="s">
        <v>133</v>
      </c>
      <c r="H657" s="15" t="s">
        <v>136</v>
      </c>
      <c r="I657" s="15" t="s">
        <v>139</v>
      </c>
      <c r="J657" s="15" t="s">
        <v>141</v>
      </c>
      <c r="K657" s="15" t="s">
        <v>275</v>
      </c>
      <c r="L657" s="15" t="s">
        <v>280</v>
      </c>
      <c r="M657" s="15">
        <v>1.157</v>
      </c>
      <c r="N657" s="15">
        <v>0.75700000000000001</v>
      </c>
      <c r="O657" s="15">
        <v>0.08</v>
      </c>
      <c r="P657" s="15">
        <v>0.95</v>
      </c>
      <c r="Q657" s="15">
        <v>0.59099999999999997</v>
      </c>
      <c r="R657" s="15">
        <v>1.524</v>
      </c>
      <c r="S657" s="15">
        <v>13.612</v>
      </c>
      <c r="U657" s="15">
        <v>739156.75600000005</v>
      </c>
      <c r="V657" s="15">
        <v>90</v>
      </c>
    </row>
    <row r="658" spans="2:22" x14ac:dyDescent="0.25">
      <c r="B658" s="15" t="s">
        <v>136</v>
      </c>
      <c r="C658" s="15" t="s">
        <v>345</v>
      </c>
      <c r="D658" s="15" t="s">
        <v>243</v>
      </c>
      <c r="E658" s="15">
        <v>2022</v>
      </c>
      <c r="F658" s="15" t="s">
        <v>162</v>
      </c>
      <c r="G658" s="15" t="s">
        <v>133</v>
      </c>
      <c r="H658" s="15" t="s">
        <v>136</v>
      </c>
      <c r="I658" s="15" t="s">
        <v>139</v>
      </c>
      <c r="J658" s="15" t="s">
        <v>141</v>
      </c>
      <c r="K658" s="15" t="s">
        <v>275</v>
      </c>
      <c r="L658" s="15" t="s">
        <v>276</v>
      </c>
      <c r="M658" s="15">
        <v>0.90800000000000003</v>
      </c>
      <c r="N658" s="15">
        <v>1.49</v>
      </c>
      <c r="O658" s="15">
        <v>0.13600000000000001</v>
      </c>
      <c r="P658" s="15">
        <v>0.55000000000000004</v>
      </c>
      <c r="Q658" s="15">
        <v>0.28699999999999998</v>
      </c>
      <c r="R658" s="15">
        <v>0.97499999999999998</v>
      </c>
      <c r="S658" s="15">
        <v>13.548999999999999</v>
      </c>
      <c r="U658" s="15">
        <v>741061.04799999995</v>
      </c>
      <c r="V658" s="15">
        <v>120</v>
      </c>
    </row>
    <row r="659" spans="2:22" x14ac:dyDescent="0.25">
      <c r="B659" s="15" t="s">
        <v>136</v>
      </c>
      <c r="C659" s="15" t="s">
        <v>345</v>
      </c>
      <c r="D659" s="15" t="s">
        <v>243</v>
      </c>
      <c r="E659" s="15">
        <v>2022</v>
      </c>
      <c r="F659" s="15" t="s">
        <v>162</v>
      </c>
      <c r="G659" s="15" t="s">
        <v>133</v>
      </c>
      <c r="H659" s="15" t="s">
        <v>136</v>
      </c>
      <c r="I659" s="15" t="s">
        <v>139</v>
      </c>
      <c r="J659" s="15" t="s">
        <v>141</v>
      </c>
      <c r="K659" s="15" t="s">
        <v>275</v>
      </c>
      <c r="L659" s="15" t="s">
        <v>277</v>
      </c>
      <c r="M659" s="15">
        <v>0.96599999999999997</v>
      </c>
      <c r="N659" s="15">
        <v>0.91</v>
      </c>
      <c r="O659" s="15">
        <v>2.5999999999999999E-2</v>
      </c>
      <c r="P659" s="15">
        <v>0.71199999999999997</v>
      </c>
      <c r="Q659" s="15">
        <v>0.41899999999999998</v>
      </c>
      <c r="R659" s="15">
        <v>1.2390000000000001</v>
      </c>
      <c r="S659" s="15">
        <v>13.492000000000001</v>
      </c>
      <c r="U659" s="15">
        <v>732724.071</v>
      </c>
      <c r="V659" s="15">
        <v>1210</v>
      </c>
    </row>
    <row r="660" spans="2:22" x14ac:dyDescent="0.25">
      <c r="B660" s="15" t="s">
        <v>136</v>
      </c>
      <c r="C660" s="15" t="s">
        <v>345</v>
      </c>
      <c r="D660" s="15" t="s">
        <v>243</v>
      </c>
      <c r="E660" s="15">
        <v>2022</v>
      </c>
      <c r="F660" s="15" t="s">
        <v>162</v>
      </c>
      <c r="G660" s="15" t="s">
        <v>133</v>
      </c>
      <c r="H660" s="15" t="s">
        <v>136</v>
      </c>
      <c r="I660" s="15" t="s">
        <v>139</v>
      </c>
      <c r="J660" s="15" t="s">
        <v>141</v>
      </c>
      <c r="K660" s="15" t="s">
        <v>275</v>
      </c>
      <c r="L660" s="15" t="s">
        <v>278</v>
      </c>
      <c r="M660" s="15">
        <v>1.075</v>
      </c>
      <c r="N660" s="15">
        <v>0.89100000000000001</v>
      </c>
      <c r="O660" s="15">
        <v>2.1999999999999999E-2</v>
      </c>
      <c r="P660" s="15">
        <v>0.81699999999999995</v>
      </c>
      <c r="Q660" s="15">
        <v>0.504</v>
      </c>
      <c r="R660" s="15">
        <v>1.333</v>
      </c>
      <c r="S660" s="15">
        <v>13.581</v>
      </c>
      <c r="U660" s="15">
        <v>735689.86199999996</v>
      </c>
      <c r="V660" s="15">
        <v>1610</v>
      </c>
    </row>
    <row r="661" spans="2:22" x14ac:dyDescent="0.25">
      <c r="B661" s="15" t="s">
        <v>136</v>
      </c>
      <c r="C661" s="15" t="s">
        <v>345</v>
      </c>
      <c r="D661" s="15" t="s">
        <v>243</v>
      </c>
      <c r="E661" s="15">
        <v>2022</v>
      </c>
      <c r="F661" s="15" t="s">
        <v>162</v>
      </c>
      <c r="G661" s="15" t="s">
        <v>133</v>
      </c>
      <c r="H661" s="15" t="s">
        <v>136</v>
      </c>
      <c r="I661" s="15" t="s">
        <v>139</v>
      </c>
      <c r="J661" s="15" t="s">
        <v>141</v>
      </c>
      <c r="K661" s="15" t="s">
        <v>275</v>
      </c>
      <c r="L661" s="15" t="s">
        <v>279</v>
      </c>
      <c r="M661" s="15">
        <v>1.238</v>
      </c>
      <c r="N661" s="15">
        <v>0.92800000000000005</v>
      </c>
      <c r="O661" s="15">
        <v>4.2000000000000003E-2</v>
      </c>
      <c r="P661" s="15">
        <v>1.0029999999999999</v>
      </c>
      <c r="Q661" s="15">
        <v>0.61899999999999999</v>
      </c>
      <c r="R661" s="15">
        <v>1.522</v>
      </c>
      <c r="S661" s="15">
        <v>13.657</v>
      </c>
      <c r="U661" s="15">
        <v>735515.98400000005</v>
      </c>
      <c r="V661" s="15">
        <v>480</v>
      </c>
    </row>
    <row r="662" spans="2:22" x14ac:dyDescent="0.25">
      <c r="B662" s="15" t="s">
        <v>136</v>
      </c>
      <c r="C662" s="15" t="s">
        <v>345</v>
      </c>
      <c r="D662" s="15" t="s">
        <v>243</v>
      </c>
      <c r="E662" s="15">
        <v>2022</v>
      </c>
      <c r="F662" s="15" t="s">
        <v>162</v>
      </c>
      <c r="G662" s="15" t="s">
        <v>133</v>
      </c>
      <c r="H662" s="15" t="s">
        <v>136</v>
      </c>
      <c r="I662" s="15" t="s">
        <v>139</v>
      </c>
      <c r="J662" s="15" t="s">
        <v>141</v>
      </c>
      <c r="K662" s="15" t="s">
        <v>275</v>
      </c>
      <c r="L662" s="15" t="s">
        <v>280</v>
      </c>
      <c r="M662" s="15">
        <v>1.2290000000000001</v>
      </c>
      <c r="N662" s="15">
        <v>0.8</v>
      </c>
      <c r="O662" s="15">
        <v>8.4000000000000005E-2</v>
      </c>
      <c r="P662" s="15">
        <v>1.0069999999999999</v>
      </c>
      <c r="Q662" s="15">
        <v>0.64800000000000002</v>
      </c>
      <c r="R662" s="15">
        <v>1.5109999999999999</v>
      </c>
      <c r="S662" s="15">
        <v>13.612</v>
      </c>
      <c r="U662" s="15">
        <v>739147.41899999999</v>
      </c>
      <c r="V662" s="15">
        <v>90</v>
      </c>
    </row>
    <row r="663" spans="2:22" x14ac:dyDescent="0.25">
      <c r="B663" s="15" t="s">
        <v>136</v>
      </c>
      <c r="C663" s="15" t="s">
        <v>345</v>
      </c>
      <c r="D663" s="15" t="s">
        <v>244</v>
      </c>
      <c r="E663" s="15">
        <v>2022</v>
      </c>
      <c r="F663" s="15" t="s">
        <v>162</v>
      </c>
      <c r="G663" s="15" t="s">
        <v>133</v>
      </c>
      <c r="H663" s="15" t="s">
        <v>136</v>
      </c>
      <c r="I663" s="15" t="s">
        <v>139</v>
      </c>
      <c r="J663" s="15" t="s">
        <v>141</v>
      </c>
      <c r="K663" s="15" t="s">
        <v>275</v>
      </c>
      <c r="L663" s="15" t="s">
        <v>276</v>
      </c>
      <c r="M663" s="15">
        <v>0.80500000000000005</v>
      </c>
      <c r="N663" s="15">
        <v>0.75800000000000001</v>
      </c>
      <c r="O663" s="15">
        <v>6.9000000000000006E-2</v>
      </c>
      <c r="P663" s="15">
        <v>0.55500000000000005</v>
      </c>
      <c r="Q663" s="15">
        <v>0.30499999999999999</v>
      </c>
      <c r="R663" s="15">
        <v>1.0169999999999999</v>
      </c>
      <c r="S663" s="15">
        <v>13.097</v>
      </c>
      <c r="U663" s="15">
        <v>506940.54800000001</v>
      </c>
      <c r="V663" s="15">
        <v>120</v>
      </c>
    </row>
    <row r="664" spans="2:22" x14ac:dyDescent="0.25">
      <c r="B664" s="15" t="s">
        <v>136</v>
      </c>
      <c r="C664" s="15" t="s">
        <v>345</v>
      </c>
      <c r="D664" s="15" t="s">
        <v>244</v>
      </c>
      <c r="E664" s="15">
        <v>2022</v>
      </c>
      <c r="F664" s="15" t="s">
        <v>162</v>
      </c>
      <c r="G664" s="15" t="s">
        <v>133</v>
      </c>
      <c r="H664" s="15" t="s">
        <v>136</v>
      </c>
      <c r="I664" s="15" t="s">
        <v>139</v>
      </c>
      <c r="J664" s="15" t="s">
        <v>141</v>
      </c>
      <c r="K664" s="15" t="s">
        <v>275</v>
      </c>
      <c r="L664" s="15" t="s">
        <v>277</v>
      </c>
      <c r="M664" s="15">
        <v>0.94399999999999995</v>
      </c>
      <c r="N664" s="15">
        <v>0.82599999999999996</v>
      </c>
      <c r="O664" s="15">
        <v>2.4E-2</v>
      </c>
      <c r="P664" s="15">
        <v>0.72299999999999998</v>
      </c>
      <c r="Q664" s="15">
        <v>0.442</v>
      </c>
      <c r="R664" s="15">
        <v>1.18</v>
      </c>
      <c r="S664" s="15">
        <v>13.045</v>
      </c>
      <c r="U664" s="15">
        <v>502370.152</v>
      </c>
      <c r="V664" s="15">
        <v>1210</v>
      </c>
    </row>
    <row r="665" spans="2:22" x14ac:dyDescent="0.25">
      <c r="B665" s="15" t="s">
        <v>136</v>
      </c>
      <c r="C665" s="15" t="s">
        <v>345</v>
      </c>
      <c r="D665" s="15" t="s">
        <v>244</v>
      </c>
      <c r="E665" s="15">
        <v>2022</v>
      </c>
      <c r="F665" s="15" t="s">
        <v>162</v>
      </c>
      <c r="G665" s="15" t="s">
        <v>133</v>
      </c>
      <c r="H665" s="15" t="s">
        <v>136</v>
      </c>
      <c r="I665" s="15" t="s">
        <v>139</v>
      </c>
      <c r="J665" s="15" t="s">
        <v>141</v>
      </c>
      <c r="K665" s="15" t="s">
        <v>275</v>
      </c>
      <c r="L665" s="15" t="s">
        <v>278</v>
      </c>
      <c r="M665" s="15">
        <v>1.0840000000000001</v>
      </c>
      <c r="N665" s="15">
        <v>0.85099999999999998</v>
      </c>
      <c r="O665" s="15">
        <v>2.1000000000000001E-2</v>
      </c>
      <c r="P665" s="15">
        <v>0.86599999999999999</v>
      </c>
      <c r="Q665" s="15">
        <v>0.52900000000000003</v>
      </c>
      <c r="R665" s="15">
        <v>1.387</v>
      </c>
      <c r="S665" s="15">
        <v>13.138</v>
      </c>
      <c r="U665" s="15">
        <v>503502.98300000001</v>
      </c>
      <c r="V665" s="15">
        <v>1610</v>
      </c>
    </row>
    <row r="666" spans="2:22" x14ac:dyDescent="0.25">
      <c r="B666" s="15" t="s">
        <v>136</v>
      </c>
      <c r="C666" s="15" t="s">
        <v>345</v>
      </c>
      <c r="D666" s="15" t="s">
        <v>244</v>
      </c>
      <c r="E666" s="15">
        <v>2022</v>
      </c>
      <c r="F666" s="15" t="s">
        <v>162</v>
      </c>
      <c r="G666" s="15" t="s">
        <v>133</v>
      </c>
      <c r="H666" s="15" t="s">
        <v>136</v>
      </c>
      <c r="I666" s="15" t="s">
        <v>139</v>
      </c>
      <c r="J666" s="15" t="s">
        <v>141</v>
      </c>
      <c r="K666" s="15" t="s">
        <v>275</v>
      </c>
      <c r="L666" s="15" t="s">
        <v>279</v>
      </c>
      <c r="M666" s="15">
        <v>1.2470000000000001</v>
      </c>
      <c r="N666" s="15">
        <v>0.93300000000000005</v>
      </c>
      <c r="O666" s="15">
        <v>4.2999999999999997E-2</v>
      </c>
      <c r="P666" s="15">
        <v>1.002</v>
      </c>
      <c r="Q666" s="15">
        <v>0.61699999999999999</v>
      </c>
      <c r="R666" s="15">
        <v>1.577</v>
      </c>
      <c r="S666" s="15">
        <v>13.2</v>
      </c>
      <c r="U666" s="15">
        <v>503208.94900000002</v>
      </c>
      <c r="V666" s="15">
        <v>480</v>
      </c>
    </row>
    <row r="667" spans="2:22" x14ac:dyDescent="0.25">
      <c r="B667" s="15" t="s">
        <v>136</v>
      </c>
      <c r="C667" s="15" t="s">
        <v>345</v>
      </c>
      <c r="D667" s="15" t="s">
        <v>244</v>
      </c>
      <c r="E667" s="15">
        <v>2022</v>
      </c>
      <c r="F667" s="15" t="s">
        <v>162</v>
      </c>
      <c r="G667" s="15" t="s">
        <v>133</v>
      </c>
      <c r="H667" s="15" t="s">
        <v>136</v>
      </c>
      <c r="I667" s="15" t="s">
        <v>139</v>
      </c>
      <c r="J667" s="15" t="s">
        <v>141</v>
      </c>
      <c r="K667" s="15" t="s">
        <v>275</v>
      </c>
      <c r="L667" s="15" t="s">
        <v>280</v>
      </c>
      <c r="M667" s="15">
        <v>1.24</v>
      </c>
      <c r="N667" s="15">
        <v>0.71799999999999997</v>
      </c>
      <c r="O667" s="15">
        <v>7.5999999999999998E-2</v>
      </c>
      <c r="P667" s="15">
        <v>1.1359999999999999</v>
      </c>
      <c r="Q667" s="15">
        <v>0.751</v>
      </c>
      <c r="R667" s="15">
        <v>1.917</v>
      </c>
      <c r="S667" s="15">
        <v>13.164999999999999</v>
      </c>
      <c r="U667" s="15">
        <v>506415.63</v>
      </c>
      <c r="V667" s="15">
        <v>90</v>
      </c>
    </row>
    <row r="668" spans="2:22" x14ac:dyDescent="0.25">
      <c r="B668" s="15" t="s">
        <v>136</v>
      </c>
      <c r="C668" s="15" t="s">
        <v>345</v>
      </c>
      <c r="D668" s="15" t="s">
        <v>245</v>
      </c>
      <c r="E668" s="15">
        <v>2022</v>
      </c>
      <c r="F668" s="15" t="s">
        <v>162</v>
      </c>
      <c r="G668" s="15" t="s">
        <v>133</v>
      </c>
      <c r="H668" s="15" t="s">
        <v>136</v>
      </c>
      <c r="I668" s="15" t="s">
        <v>139</v>
      </c>
      <c r="J668" s="15" t="s">
        <v>141</v>
      </c>
      <c r="K668" s="15" t="s">
        <v>275</v>
      </c>
      <c r="L668" s="15" t="s">
        <v>276</v>
      </c>
      <c r="M668" s="15">
        <v>0.81399999999999995</v>
      </c>
      <c r="N668" s="15">
        <v>0.76600000000000001</v>
      </c>
      <c r="O668" s="15">
        <v>7.0000000000000007E-2</v>
      </c>
      <c r="P668" s="15">
        <v>0.57299999999999995</v>
      </c>
      <c r="Q668" s="15">
        <v>0.309</v>
      </c>
      <c r="R668" s="15">
        <v>1.0680000000000001</v>
      </c>
      <c r="S668" s="15">
        <v>13.097</v>
      </c>
      <c r="U668" s="15">
        <v>506957.04200000002</v>
      </c>
      <c r="V668" s="15">
        <v>120</v>
      </c>
    </row>
    <row r="669" spans="2:22" x14ac:dyDescent="0.25">
      <c r="B669" s="15" t="s">
        <v>136</v>
      </c>
      <c r="C669" s="15" t="s">
        <v>345</v>
      </c>
      <c r="D669" s="15" t="s">
        <v>245</v>
      </c>
      <c r="E669" s="15">
        <v>2022</v>
      </c>
      <c r="F669" s="15" t="s">
        <v>162</v>
      </c>
      <c r="G669" s="15" t="s">
        <v>133</v>
      </c>
      <c r="H669" s="15" t="s">
        <v>136</v>
      </c>
      <c r="I669" s="15" t="s">
        <v>139</v>
      </c>
      <c r="J669" s="15" t="s">
        <v>141</v>
      </c>
      <c r="K669" s="15" t="s">
        <v>275</v>
      </c>
      <c r="L669" s="15" t="s">
        <v>277</v>
      </c>
      <c r="M669" s="15">
        <v>0.95499999999999996</v>
      </c>
      <c r="N669" s="15">
        <v>0.78900000000000003</v>
      </c>
      <c r="O669" s="15">
        <v>2.3E-2</v>
      </c>
      <c r="P669" s="15">
        <v>0.76600000000000001</v>
      </c>
      <c r="Q669" s="15">
        <v>0.46500000000000002</v>
      </c>
      <c r="R669" s="15">
        <v>1.2090000000000001</v>
      </c>
      <c r="S669" s="15">
        <v>13.045</v>
      </c>
      <c r="U669" s="15">
        <v>502399.24699999997</v>
      </c>
      <c r="V669" s="15">
        <v>1210</v>
      </c>
    </row>
    <row r="670" spans="2:22" x14ac:dyDescent="0.25">
      <c r="B670" s="15" t="s">
        <v>136</v>
      </c>
      <c r="C670" s="15" t="s">
        <v>345</v>
      </c>
      <c r="D670" s="15" t="s">
        <v>245</v>
      </c>
      <c r="E670" s="15">
        <v>2022</v>
      </c>
      <c r="F670" s="15" t="s">
        <v>162</v>
      </c>
      <c r="G670" s="15" t="s">
        <v>133</v>
      </c>
      <c r="H670" s="15" t="s">
        <v>136</v>
      </c>
      <c r="I670" s="15" t="s">
        <v>139</v>
      </c>
      <c r="J670" s="15" t="s">
        <v>141</v>
      </c>
      <c r="K670" s="15" t="s">
        <v>275</v>
      </c>
      <c r="L670" s="15" t="s">
        <v>278</v>
      </c>
      <c r="M670" s="15">
        <v>1.097</v>
      </c>
      <c r="N670" s="15">
        <v>0.876</v>
      </c>
      <c r="O670" s="15">
        <v>2.1999999999999999E-2</v>
      </c>
      <c r="P670" s="15">
        <v>0.88</v>
      </c>
      <c r="Q670" s="15">
        <v>0.53300000000000003</v>
      </c>
      <c r="R670" s="15">
        <v>1.393</v>
      </c>
      <c r="S670" s="15">
        <v>13.138</v>
      </c>
      <c r="U670" s="15">
        <v>503507.424</v>
      </c>
      <c r="V670" s="15">
        <v>1610</v>
      </c>
    </row>
    <row r="671" spans="2:22" x14ac:dyDescent="0.25">
      <c r="B671" s="15" t="s">
        <v>136</v>
      </c>
      <c r="C671" s="15" t="s">
        <v>345</v>
      </c>
      <c r="D671" s="15" t="s">
        <v>245</v>
      </c>
      <c r="E671" s="15">
        <v>2022</v>
      </c>
      <c r="F671" s="15" t="s">
        <v>162</v>
      </c>
      <c r="G671" s="15" t="s">
        <v>133</v>
      </c>
      <c r="H671" s="15" t="s">
        <v>136</v>
      </c>
      <c r="I671" s="15" t="s">
        <v>139</v>
      </c>
      <c r="J671" s="15" t="s">
        <v>141</v>
      </c>
      <c r="K671" s="15" t="s">
        <v>275</v>
      </c>
      <c r="L671" s="15" t="s">
        <v>279</v>
      </c>
      <c r="M671" s="15">
        <v>1.258</v>
      </c>
      <c r="N671" s="15">
        <v>0.94899999999999995</v>
      </c>
      <c r="O671" s="15">
        <v>4.2999999999999997E-2</v>
      </c>
      <c r="P671" s="15">
        <v>1.0409999999999999</v>
      </c>
      <c r="Q671" s="15">
        <v>0.60099999999999998</v>
      </c>
      <c r="R671" s="15">
        <v>1.546</v>
      </c>
      <c r="S671" s="15">
        <v>13.201000000000001</v>
      </c>
      <c r="U671" s="15">
        <v>503197.12900000002</v>
      </c>
      <c r="V671" s="15">
        <v>480</v>
      </c>
    </row>
    <row r="672" spans="2:22" x14ac:dyDescent="0.25">
      <c r="B672" s="15" t="s">
        <v>136</v>
      </c>
      <c r="C672" s="15" t="s">
        <v>345</v>
      </c>
      <c r="D672" s="15" t="s">
        <v>245</v>
      </c>
      <c r="E672" s="15">
        <v>2022</v>
      </c>
      <c r="F672" s="15" t="s">
        <v>162</v>
      </c>
      <c r="G672" s="15" t="s">
        <v>133</v>
      </c>
      <c r="H672" s="15" t="s">
        <v>136</v>
      </c>
      <c r="I672" s="15" t="s">
        <v>139</v>
      </c>
      <c r="J672" s="15" t="s">
        <v>141</v>
      </c>
      <c r="K672" s="15" t="s">
        <v>275</v>
      </c>
      <c r="L672" s="15" t="s">
        <v>280</v>
      </c>
      <c r="M672" s="15">
        <v>1.2729999999999999</v>
      </c>
      <c r="N672" s="15">
        <v>0.78</v>
      </c>
      <c r="O672" s="15">
        <v>8.2000000000000003E-2</v>
      </c>
      <c r="P672" s="15">
        <v>1.133</v>
      </c>
      <c r="Q672" s="15">
        <v>0.76100000000000001</v>
      </c>
      <c r="R672" s="15">
        <v>1.837</v>
      </c>
      <c r="S672" s="15">
        <v>13.164999999999999</v>
      </c>
      <c r="U672" s="15">
        <v>506381.516</v>
      </c>
      <c r="V672" s="15">
        <v>90</v>
      </c>
    </row>
    <row r="673" spans="2:22" x14ac:dyDescent="0.25">
      <c r="B673" s="15" t="s">
        <v>136</v>
      </c>
      <c r="C673" s="15" t="s">
        <v>345</v>
      </c>
      <c r="D673" s="15" t="s">
        <v>246</v>
      </c>
      <c r="E673" s="15">
        <v>2022</v>
      </c>
      <c r="F673" s="15" t="s">
        <v>162</v>
      </c>
      <c r="G673" s="15" t="s">
        <v>133</v>
      </c>
      <c r="H673" s="15" t="s">
        <v>136</v>
      </c>
      <c r="I673" s="15" t="s">
        <v>139</v>
      </c>
      <c r="J673" s="15" t="s">
        <v>141</v>
      </c>
      <c r="K673" s="15" t="s">
        <v>275</v>
      </c>
      <c r="L673" s="15" t="s">
        <v>276</v>
      </c>
      <c r="M673" s="15">
        <v>0.76700000000000002</v>
      </c>
      <c r="N673" s="15">
        <v>0.72299999999999998</v>
      </c>
      <c r="O673" s="15">
        <v>6.6000000000000003E-2</v>
      </c>
      <c r="P673" s="15">
        <v>0.56499999999999995</v>
      </c>
      <c r="Q673" s="15">
        <v>0.34799999999999998</v>
      </c>
      <c r="R673" s="15">
        <v>0.89300000000000002</v>
      </c>
      <c r="S673" s="15">
        <v>12.553000000000001</v>
      </c>
      <c r="U673" s="15">
        <v>300819.91399999999</v>
      </c>
      <c r="V673" s="15">
        <v>120</v>
      </c>
    </row>
    <row r="674" spans="2:22" x14ac:dyDescent="0.25">
      <c r="B674" s="15" t="s">
        <v>136</v>
      </c>
      <c r="C674" s="15" t="s">
        <v>345</v>
      </c>
      <c r="D674" s="15" t="s">
        <v>246</v>
      </c>
      <c r="E674" s="15">
        <v>2022</v>
      </c>
      <c r="F674" s="15" t="s">
        <v>162</v>
      </c>
      <c r="G674" s="15" t="s">
        <v>133</v>
      </c>
      <c r="H674" s="15" t="s">
        <v>136</v>
      </c>
      <c r="I674" s="15" t="s">
        <v>139</v>
      </c>
      <c r="J674" s="15" t="s">
        <v>141</v>
      </c>
      <c r="K674" s="15" t="s">
        <v>275</v>
      </c>
      <c r="L674" s="15" t="s">
        <v>277</v>
      </c>
      <c r="M674" s="15">
        <v>0.91600000000000004</v>
      </c>
      <c r="N674" s="15">
        <v>0.74399999999999999</v>
      </c>
      <c r="O674" s="15">
        <v>2.1000000000000001E-2</v>
      </c>
      <c r="P674" s="15">
        <v>0.73699999999999999</v>
      </c>
      <c r="Q674" s="15">
        <v>0.44900000000000001</v>
      </c>
      <c r="R674" s="15">
        <v>1.161</v>
      </c>
      <c r="S674" s="15">
        <v>12.497999999999999</v>
      </c>
      <c r="U674" s="15">
        <v>299293.85200000001</v>
      </c>
      <c r="V674" s="15">
        <v>1210</v>
      </c>
    </row>
    <row r="675" spans="2:22" x14ac:dyDescent="0.25">
      <c r="B675" s="15" t="s">
        <v>136</v>
      </c>
      <c r="C675" s="15" t="s">
        <v>345</v>
      </c>
      <c r="D675" s="15" t="s">
        <v>246</v>
      </c>
      <c r="E675" s="15">
        <v>2022</v>
      </c>
      <c r="F675" s="15" t="s">
        <v>162</v>
      </c>
      <c r="G675" s="15" t="s">
        <v>133</v>
      </c>
      <c r="H675" s="15" t="s">
        <v>136</v>
      </c>
      <c r="I675" s="15" t="s">
        <v>139</v>
      </c>
      <c r="J675" s="15" t="s">
        <v>141</v>
      </c>
      <c r="K675" s="15" t="s">
        <v>275</v>
      </c>
      <c r="L675" s="15" t="s">
        <v>278</v>
      </c>
      <c r="M675" s="15">
        <v>1.038</v>
      </c>
      <c r="N675" s="15">
        <v>0.77200000000000002</v>
      </c>
      <c r="O675" s="15">
        <v>1.9E-2</v>
      </c>
      <c r="P675" s="15">
        <v>0.84899999999999998</v>
      </c>
      <c r="Q675" s="15">
        <v>0.52100000000000002</v>
      </c>
      <c r="R675" s="15">
        <v>1.3089999999999999</v>
      </c>
      <c r="S675" s="15">
        <v>12.597</v>
      </c>
      <c r="U675" s="15">
        <v>299395.42300000001</v>
      </c>
      <c r="V675" s="15">
        <v>1610</v>
      </c>
    </row>
    <row r="676" spans="2:22" x14ac:dyDescent="0.25">
      <c r="B676" s="15" t="s">
        <v>136</v>
      </c>
      <c r="C676" s="15" t="s">
        <v>345</v>
      </c>
      <c r="D676" s="15" t="s">
        <v>246</v>
      </c>
      <c r="E676" s="15">
        <v>2022</v>
      </c>
      <c r="F676" s="15" t="s">
        <v>162</v>
      </c>
      <c r="G676" s="15" t="s">
        <v>133</v>
      </c>
      <c r="H676" s="15" t="s">
        <v>136</v>
      </c>
      <c r="I676" s="15" t="s">
        <v>139</v>
      </c>
      <c r="J676" s="15" t="s">
        <v>141</v>
      </c>
      <c r="K676" s="15" t="s">
        <v>275</v>
      </c>
      <c r="L676" s="15" t="s">
        <v>279</v>
      </c>
      <c r="M676" s="15">
        <v>1.2130000000000001</v>
      </c>
      <c r="N676" s="15">
        <v>0.874</v>
      </c>
      <c r="O676" s="15">
        <v>0.04</v>
      </c>
      <c r="P676" s="15">
        <v>1.032</v>
      </c>
      <c r="Q676" s="15">
        <v>0.61899999999999999</v>
      </c>
      <c r="R676" s="15">
        <v>1.5249999999999999</v>
      </c>
      <c r="S676" s="15">
        <v>12.646000000000001</v>
      </c>
      <c r="U676" s="15">
        <v>298771.42800000001</v>
      </c>
      <c r="V676" s="15">
        <v>480</v>
      </c>
    </row>
    <row r="677" spans="2:22" x14ac:dyDescent="0.25">
      <c r="B677" s="15" t="s">
        <v>136</v>
      </c>
      <c r="C677" s="15" t="s">
        <v>345</v>
      </c>
      <c r="D677" s="15" t="s">
        <v>246</v>
      </c>
      <c r="E677" s="15">
        <v>2022</v>
      </c>
      <c r="F677" s="15" t="s">
        <v>162</v>
      </c>
      <c r="G677" s="15" t="s">
        <v>133</v>
      </c>
      <c r="H677" s="15" t="s">
        <v>136</v>
      </c>
      <c r="I677" s="15" t="s">
        <v>139</v>
      </c>
      <c r="J677" s="15" t="s">
        <v>141</v>
      </c>
      <c r="K677" s="15" t="s">
        <v>275</v>
      </c>
      <c r="L677" s="15" t="s">
        <v>280</v>
      </c>
      <c r="M677" s="15">
        <v>1.2210000000000001</v>
      </c>
      <c r="N677" s="15">
        <v>0.74</v>
      </c>
      <c r="O677" s="15">
        <v>7.8E-2</v>
      </c>
      <c r="P677" s="15">
        <v>1.0469999999999999</v>
      </c>
      <c r="Q677" s="15">
        <v>0.73399999999999999</v>
      </c>
      <c r="R677" s="15">
        <v>1.7470000000000001</v>
      </c>
      <c r="S677" s="15">
        <v>12.618</v>
      </c>
      <c r="U677" s="15">
        <v>301502.32500000001</v>
      </c>
      <c r="V677" s="15">
        <v>90</v>
      </c>
    </row>
    <row r="678" spans="2:22" x14ac:dyDescent="0.25">
      <c r="B678" s="15" t="s">
        <v>136</v>
      </c>
      <c r="C678" s="15" t="s">
        <v>345</v>
      </c>
      <c r="D678" s="15" t="s">
        <v>247</v>
      </c>
      <c r="E678" s="15">
        <v>2022</v>
      </c>
      <c r="F678" s="15" t="s">
        <v>162</v>
      </c>
      <c r="G678" s="15" t="s">
        <v>133</v>
      </c>
      <c r="H678" s="15" t="s">
        <v>136</v>
      </c>
      <c r="I678" s="15" t="s">
        <v>139</v>
      </c>
      <c r="J678" s="15" t="s">
        <v>141</v>
      </c>
      <c r="K678" s="15" t="s">
        <v>275</v>
      </c>
      <c r="L678" s="15" t="s">
        <v>276</v>
      </c>
      <c r="M678" s="15">
        <v>0.66400000000000003</v>
      </c>
      <c r="N678" s="15">
        <v>0.57099999999999995</v>
      </c>
      <c r="O678" s="15">
        <v>5.1999999999999998E-2</v>
      </c>
      <c r="P678" s="15">
        <v>0.504</v>
      </c>
      <c r="Q678" s="15">
        <v>0.28999999999999998</v>
      </c>
      <c r="R678" s="15">
        <v>0.77100000000000002</v>
      </c>
      <c r="S678" s="15">
        <v>12.554</v>
      </c>
      <c r="U678" s="15">
        <v>300870.734</v>
      </c>
      <c r="V678" s="15">
        <v>120</v>
      </c>
    </row>
    <row r="679" spans="2:22" x14ac:dyDescent="0.25">
      <c r="B679" s="15" t="s">
        <v>136</v>
      </c>
      <c r="C679" s="15" t="s">
        <v>345</v>
      </c>
      <c r="D679" s="15" t="s">
        <v>247</v>
      </c>
      <c r="E679" s="15">
        <v>2022</v>
      </c>
      <c r="F679" s="15" t="s">
        <v>162</v>
      </c>
      <c r="G679" s="15" t="s">
        <v>133</v>
      </c>
      <c r="H679" s="15" t="s">
        <v>136</v>
      </c>
      <c r="I679" s="15" t="s">
        <v>139</v>
      </c>
      <c r="J679" s="15" t="s">
        <v>141</v>
      </c>
      <c r="K679" s="15" t="s">
        <v>275</v>
      </c>
      <c r="L679" s="15" t="s">
        <v>277</v>
      </c>
      <c r="M679" s="15">
        <v>0.86</v>
      </c>
      <c r="N679" s="15">
        <v>0.71</v>
      </c>
      <c r="O679" s="15">
        <v>0.02</v>
      </c>
      <c r="P679" s="15">
        <v>0.68300000000000005</v>
      </c>
      <c r="Q679" s="15">
        <v>0.41</v>
      </c>
      <c r="R679" s="15">
        <v>1.123</v>
      </c>
      <c r="S679" s="15">
        <v>12.497</v>
      </c>
      <c r="U679" s="15">
        <v>299318.53600000002</v>
      </c>
      <c r="V679" s="15">
        <v>1200</v>
      </c>
    </row>
    <row r="680" spans="2:22" x14ac:dyDescent="0.25">
      <c r="B680" s="15" t="s">
        <v>136</v>
      </c>
      <c r="C680" s="15" t="s">
        <v>345</v>
      </c>
      <c r="D680" s="15" t="s">
        <v>247</v>
      </c>
      <c r="E680" s="15">
        <v>2022</v>
      </c>
      <c r="F680" s="15" t="s">
        <v>162</v>
      </c>
      <c r="G680" s="15" t="s">
        <v>133</v>
      </c>
      <c r="H680" s="15" t="s">
        <v>136</v>
      </c>
      <c r="I680" s="15" t="s">
        <v>139</v>
      </c>
      <c r="J680" s="15" t="s">
        <v>141</v>
      </c>
      <c r="K680" s="15" t="s">
        <v>275</v>
      </c>
      <c r="L680" s="15" t="s">
        <v>278</v>
      </c>
      <c r="M680" s="15">
        <v>0.99299999999999999</v>
      </c>
      <c r="N680" s="15">
        <v>0.76100000000000001</v>
      </c>
      <c r="O680" s="15">
        <v>1.9E-2</v>
      </c>
      <c r="P680" s="15">
        <v>0.80900000000000005</v>
      </c>
      <c r="Q680" s="15">
        <v>0.49099999999999999</v>
      </c>
      <c r="R680" s="15">
        <v>1.2549999999999999</v>
      </c>
      <c r="S680" s="15">
        <v>12.597</v>
      </c>
      <c r="U680" s="15">
        <v>299391.76299999998</v>
      </c>
      <c r="V680" s="15">
        <v>1610</v>
      </c>
    </row>
    <row r="681" spans="2:22" x14ac:dyDescent="0.25">
      <c r="B681" s="15" t="s">
        <v>136</v>
      </c>
      <c r="C681" s="15" t="s">
        <v>345</v>
      </c>
      <c r="D681" s="15" t="s">
        <v>247</v>
      </c>
      <c r="E681" s="15">
        <v>2022</v>
      </c>
      <c r="F681" s="15" t="s">
        <v>162</v>
      </c>
      <c r="G681" s="15" t="s">
        <v>133</v>
      </c>
      <c r="H681" s="15" t="s">
        <v>136</v>
      </c>
      <c r="I681" s="15" t="s">
        <v>139</v>
      </c>
      <c r="J681" s="15" t="s">
        <v>141</v>
      </c>
      <c r="K681" s="15" t="s">
        <v>275</v>
      </c>
      <c r="L681" s="15" t="s">
        <v>279</v>
      </c>
      <c r="M681" s="15">
        <v>1.165</v>
      </c>
      <c r="N681" s="15">
        <v>0.85899999999999999</v>
      </c>
      <c r="O681" s="15">
        <v>3.9E-2</v>
      </c>
      <c r="P681" s="15">
        <v>0.94899999999999995</v>
      </c>
      <c r="Q681" s="15">
        <v>0.59299999999999997</v>
      </c>
      <c r="R681" s="15">
        <v>1.456</v>
      </c>
      <c r="S681" s="15">
        <v>12.646000000000001</v>
      </c>
      <c r="U681" s="15">
        <v>298880.76699999999</v>
      </c>
      <c r="V681" s="15">
        <v>480</v>
      </c>
    </row>
    <row r="682" spans="2:22" x14ac:dyDescent="0.25">
      <c r="B682" s="15" t="s">
        <v>136</v>
      </c>
      <c r="C682" s="15" t="s">
        <v>345</v>
      </c>
      <c r="D682" s="15" t="s">
        <v>247</v>
      </c>
      <c r="E682" s="15">
        <v>2022</v>
      </c>
      <c r="F682" s="15" t="s">
        <v>162</v>
      </c>
      <c r="G682" s="15" t="s">
        <v>133</v>
      </c>
      <c r="H682" s="15" t="s">
        <v>136</v>
      </c>
      <c r="I682" s="15" t="s">
        <v>139</v>
      </c>
      <c r="J682" s="15" t="s">
        <v>141</v>
      </c>
      <c r="K682" s="15" t="s">
        <v>275</v>
      </c>
      <c r="L682" s="15" t="s">
        <v>280</v>
      </c>
      <c r="M682" s="15">
        <v>1.17</v>
      </c>
      <c r="N682" s="15">
        <v>0.69199999999999995</v>
      </c>
      <c r="O682" s="15">
        <v>7.2999999999999995E-2</v>
      </c>
      <c r="P682" s="15">
        <v>1.1419999999999999</v>
      </c>
      <c r="Q682" s="15">
        <v>0.79500000000000004</v>
      </c>
      <c r="R682" s="15">
        <v>1.478</v>
      </c>
      <c r="S682" s="15">
        <v>12.618</v>
      </c>
      <c r="U682" s="15">
        <v>301496.82199999999</v>
      </c>
      <c r="V682" s="15">
        <v>90</v>
      </c>
    </row>
    <row r="683" spans="2:22" x14ac:dyDescent="0.25">
      <c r="B683" s="15" t="s">
        <v>136</v>
      </c>
      <c r="C683" s="15" t="s">
        <v>345</v>
      </c>
      <c r="D683" s="15" t="s">
        <v>248</v>
      </c>
      <c r="E683" s="15">
        <v>2022</v>
      </c>
      <c r="F683" s="15" t="s">
        <v>162</v>
      </c>
      <c r="G683" s="15" t="s">
        <v>133</v>
      </c>
      <c r="H683" s="15" t="s">
        <v>136</v>
      </c>
      <c r="I683" s="15" t="s">
        <v>139</v>
      </c>
      <c r="J683" s="15" t="s">
        <v>141</v>
      </c>
      <c r="K683" s="15" t="s">
        <v>275</v>
      </c>
      <c r="L683" s="15" t="s">
        <v>276</v>
      </c>
      <c r="M683" s="15">
        <v>0.6</v>
      </c>
      <c r="N683" s="15">
        <v>0.52800000000000002</v>
      </c>
      <c r="O683" s="15">
        <v>4.8000000000000001E-2</v>
      </c>
      <c r="P683" s="15">
        <v>0.45100000000000001</v>
      </c>
      <c r="Q683" s="15">
        <v>0.26200000000000001</v>
      </c>
      <c r="R683" s="15">
        <v>0.70199999999999996</v>
      </c>
      <c r="S683" s="15">
        <v>11.923</v>
      </c>
      <c r="U683" s="15">
        <v>133399.07500000001</v>
      </c>
      <c r="V683" s="15">
        <v>120</v>
      </c>
    </row>
    <row r="684" spans="2:22" x14ac:dyDescent="0.25">
      <c r="B684" s="15" t="s">
        <v>136</v>
      </c>
      <c r="C684" s="15" t="s">
        <v>345</v>
      </c>
      <c r="D684" s="15" t="s">
        <v>248</v>
      </c>
      <c r="E684" s="15">
        <v>2022</v>
      </c>
      <c r="F684" s="15" t="s">
        <v>162</v>
      </c>
      <c r="G684" s="15" t="s">
        <v>133</v>
      </c>
      <c r="H684" s="15" t="s">
        <v>136</v>
      </c>
      <c r="I684" s="15" t="s">
        <v>139</v>
      </c>
      <c r="J684" s="15" t="s">
        <v>141</v>
      </c>
      <c r="K684" s="15" t="s">
        <v>275</v>
      </c>
      <c r="L684" s="15" t="s">
        <v>277</v>
      </c>
      <c r="M684" s="15">
        <v>0.79100000000000004</v>
      </c>
      <c r="N684" s="15">
        <v>0.63600000000000001</v>
      </c>
      <c r="O684" s="15">
        <v>1.7999999999999999E-2</v>
      </c>
      <c r="P684" s="15">
        <v>0.63500000000000001</v>
      </c>
      <c r="Q684" s="15">
        <v>0.376</v>
      </c>
      <c r="R684" s="15">
        <v>1.04</v>
      </c>
      <c r="S684" s="15">
        <v>11.861000000000001</v>
      </c>
      <c r="U684" s="15">
        <v>133740.11799999999</v>
      </c>
      <c r="V684" s="15">
        <v>1210</v>
      </c>
    </row>
    <row r="685" spans="2:22" x14ac:dyDescent="0.25">
      <c r="B685" s="15" t="s">
        <v>136</v>
      </c>
      <c r="C685" s="15" t="s">
        <v>345</v>
      </c>
      <c r="D685" s="15" t="s">
        <v>248</v>
      </c>
      <c r="E685" s="15">
        <v>2022</v>
      </c>
      <c r="F685" s="15" t="s">
        <v>162</v>
      </c>
      <c r="G685" s="15" t="s">
        <v>133</v>
      </c>
      <c r="H685" s="15" t="s">
        <v>136</v>
      </c>
      <c r="I685" s="15" t="s">
        <v>139</v>
      </c>
      <c r="J685" s="15" t="s">
        <v>141</v>
      </c>
      <c r="K685" s="15" t="s">
        <v>275</v>
      </c>
      <c r="L685" s="15" t="s">
        <v>278</v>
      </c>
      <c r="M685" s="15">
        <v>0.91200000000000003</v>
      </c>
      <c r="N685" s="15">
        <v>0.68500000000000005</v>
      </c>
      <c r="O685" s="15">
        <v>1.7000000000000001E-2</v>
      </c>
      <c r="P685" s="15">
        <v>0.73599999999999999</v>
      </c>
      <c r="Q685" s="15">
        <v>0.45100000000000001</v>
      </c>
      <c r="R685" s="15">
        <v>1.1970000000000001</v>
      </c>
      <c r="S685" s="15">
        <v>11.96</v>
      </c>
      <c r="U685" s="15">
        <v>132736.70199999999</v>
      </c>
      <c r="V685" s="15">
        <v>1610</v>
      </c>
    </row>
    <row r="686" spans="2:22" x14ac:dyDescent="0.25">
      <c r="B686" s="15" t="s">
        <v>136</v>
      </c>
      <c r="C686" s="15" t="s">
        <v>345</v>
      </c>
      <c r="D686" s="15" t="s">
        <v>248</v>
      </c>
      <c r="E686" s="15">
        <v>2022</v>
      </c>
      <c r="F686" s="15" t="s">
        <v>162</v>
      </c>
      <c r="G686" s="15" t="s">
        <v>133</v>
      </c>
      <c r="H686" s="15" t="s">
        <v>136</v>
      </c>
      <c r="I686" s="15" t="s">
        <v>139</v>
      </c>
      <c r="J686" s="15" t="s">
        <v>141</v>
      </c>
      <c r="K686" s="15" t="s">
        <v>275</v>
      </c>
      <c r="L686" s="15" t="s">
        <v>279</v>
      </c>
      <c r="M686" s="15">
        <v>1.101</v>
      </c>
      <c r="N686" s="15">
        <v>0.79900000000000004</v>
      </c>
      <c r="O686" s="15">
        <v>3.5999999999999997E-2</v>
      </c>
      <c r="P686" s="15">
        <v>0.89200000000000002</v>
      </c>
      <c r="Q686" s="15">
        <v>0.55000000000000004</v>
      </c>
      <c r="R686" s="15">
        <v>1.427</v>
      </c>
      <c r="S686" s="15">
        <v>11.992000000000001</v>
      </c>
      <c r="U686" s="15">
        <v>131787.23199999999</v>
      </c>
      <c r="V686" s="15">
        <v>480</v>
      </c>
    </row>
    <row r="687" spans="2:22" x14ac:dyDescent="0.25">
      <c r="B687" s="15" t="s">
        <v>136</v>
      </c>
      <c r="C687" s="15" t="s">
        <v>345</v>
      </c>
      <c r="D687" s="15" t="s">
        <v>248</v>
      </c>
      <c r="E687" s="15">
        <v>2022</v>
      </c>
      <c r="F687" s="15" t="s">
        <v>162</v>
      </c>
      <c r="G687" s="15" t="s">
        <v>133</v>
      </c>
      <c r="H687" s="15" t="s">
        <v>136</v>
      </c>
      <c r="I687" s="15" t="s">
        <v>139</v>
      </c>
      <c r="J687" s="15" t="s">
        <v>141</v>
      </c>
      <c r="K687" s="15" t="s">
        <v>275</v>
      </c>
      <c r="L687" s="15" t="s">
        <v>280</v>
      </c>
      <c r="M687" s="15">
        <v>1.1240000000000001</v>
      </c>
      <c r="N687" s="15">
        <v>0.67800000000000005</v>
      </c>
      <c r="O687" s="15">
        <v>7.0999999999999994E-2</v>
      </c>
      <c r="P687" s="15">
        <v>1.129</v>
      </c>
      <c r="Q687" s="15">
        <v>0.61</v>
      </c>
      <c r="R687" s="15">
        <v>1.4970000000000001</v>
      </c>
      <c r="S687" s="15">
        <v>11.972</v>
      </c>
      <c r="U687" s="15">
        <v>133890.78400000001</v>
      </c>
      <c r="V687" s="15">
        <v>90</v>
      </c>
    </row>
    <row r="688" spans="2:22" x14ac:dyDescent="0.25">
      <c r="B688" s="15" t="s">
        <v>136</v>
      </c>
      <c r="C688" s="15" t="s">
        <v>345</v>
      </c>
      <c r="D688" s="15" t="s">
        <v>249</v>
      </c>
      <c r="E688" s="15">
        <v>2022</v>
      </c>
      <c r="F688" s="15" t="s">
        <v>162</v>
      </c>
      <c r="G688" s="15" t="s">
        <v>133</v>
      </c>
      <c r="H688" s="15" t="s">
        <v>136</v>
      </c>
      <c r="I688" s="15" t="s">
        <v>139</v>
      </c>
      <c r="J688" s="15" t="s">
        <v>141</v>
      </c>
      <c r="K688" s="15" t="s">
        <v>275</v>
      </c>
      <c r="L688" s="15" t="s">
        <v>276</v>
      </c>
      <c r="M688" s="15">
        <v>0.55100000000000005</v>
      </c>
      <c r="N688" s="15">
        <v>0.51600000000000001</v>
      </c>
      <c r="O688" s="15">
        <v>4.7E-2</v>
      </c>
      <c r="P688" s="15">
        <v>0.40300000000000002</v>
      </c>
      <c r="Q688" s="15">
        <v>0.24199999999999999</v>
      </c>
      <c r="R688" s="15">
        <v>0.64200000000000002</v>
      </c>
      <c r="S688" s="15">
        <v>11.923</v>
      </c>
      <c r="U688" s="15">
        <v>133413.158</v>
      </c>
      <c r="V688" s="15">
        <v>120</v>
      </c>
    </row>
    <row r="689" spans="2:22" x14ac:dyDescent="0.25">
      <c r="B689" s="15" t="s">
        <v>136</v>
      </c>
      <c r="C689" s="15" t="s">
        <v>345</v>
      </c>
      <c r="D689" s="15" t="s">
        <v>249</v>
      </c>
      <c r="E689" s="15">
        <v>2022</v>
      </c>
      <c r="F689" s="15" t="s">
        <v>162</v>
      </c>
      <c r="G689" s="15" t="s">
        <v>133</v>
      </c>
      <c r="H689" s="15" t="s">
        <v>136</v>
      </c>
      <c r="I689" s="15" t="s">
        <v>139</v>
      </c>
      <c r="J689" s="15" t="s">
        <v>141</v>
      </c>
      <c r="K689" s="15" t="s">
        <v>275</v>
      </c>
      <c r="L689" s="15" t="s">
        <v>277</v>
      </c>
      <c r="M689" s="15">
        <v>0.73</v>
      </c>
      <c r="N689" s="15">
        <v>0.61299999999999999</v>
      </c>
      <c r="O689" s="15">
        <v>1.7999999999999999E-2</v>
      </c>
      <c r="P689" s="15">
        <v>0.57199999999999995</v>
      </c>
      <c r="Q689" s="15">
        <v>0.33400000000000002</v>
      </c>
      <c r="R689" s="15">
        <v>0.96699999999999997</v>
      </c>
      <c r="S689" s="15">
        <v>11.861000000000001</v>
      </c>
      <c r="U689" s="15">
        <v>133746.89199999999</v>
      </c>
      <c r="V689" s="15">
        <v>1210</v>
      </c>
    </row>
    <row r="690" spans="2:22" x14ac:dyDescent="0.25">
      <c r="B690" s="15" t="s">
        <v>136</v>
      </c>
      <c r="C690" s="15" t="s">
        <v>345</v>
      </c>
      <c r="D690" s="15" t="s">
        <v>249</v>
      </c>
      <c r="E690" s="15">
        <v>2022</v>
      </c>
      <c r="F690" s="15" t="s">
        <v>162</v>
      </c>
      <c r="G690" s="15" t="s">
        <v>133</v>
      </c>
      <c r="H690" s="15" t="s">
        <v>136</v>
      </c>
      <c r="I690" s="15" t="s">
        <v>139</v>
      </c>
      <c r="J690" s="15" t="s">
        <v>141</v>
      </c>
      <c r="K690" s="15" t="s">
        <v>275</v>
      </c>
      <c r="L690" s="15" t="s">
        <v>278</v>
      </c>
      <c r="M690" s="15">
        <v>0.84199999999999997</v>
      </c>
      <c r="N690" s="15">
        <v>0.67700000000000005</v>
      </c>
      <c r="O690" s="15">
        <v>1.7000000000000001E-2</v>
      </c>
      <c r="P690" s="15">
        <v>0.66700000000000004</v>
      </c>
      <c r="Q690" s="15">
        <v>0.40699999999999997</v>
      </c>
      <c r="R690" s="15">
        <v>1.0780000000000001</v>
      </c>
      <c r="S690" s="15">
        <v>11.96</v>
      </c>
      <c r="U690" s="15">
        <v>132736.897</v>
      </c>
      <c r="V690" s="15">
        <v>1610</v>
      </c>
    </row>
    <row r="691" spans="2:22" x14ac:dyDescent="0.25">
      <c r="B691" s="15" t="s">
        <v>136</v>
      </c>
      <c r="C691" s="15" t="s">
        <v>345</v>
      </c>
      <c r="D691" s="15" t="s">
        <v>249</v>
      </c>
      <c r="E691" s="15">
        <v>2022</v>
      </c>
      <c r="F691" s="15" t="s">
        <v>162</v>
      </c>
      <c r="G691" s="15" t="s">
        <v>133</v>
      </c>
      <c r="H691" s="15" t="s">
        <v>136</v>
      </c>
      <c r="I691" s="15" t="s">
        <v>139</v>
      </c>
      <c r="J691" s="15" t="s">
        <v>141</v>
      </c>
      <c r="K691" s="15" t="s">
        <v>275</v>
      </c>
      <c r="L691" s="15" t="s">
        <v>279</v>
      </c>
      <c r="M691" s="15">
        <v>1.018</v>
      </c>
      <c r="N691" s="15">
        <v>0.77300000000000002</v>
      </c>
      <c r="O691" s="15">
        <v>3.5000000000000003E-2</v>
      </c>
      <c r="P691" s="15">
        <v>0.80900000000000005</v>
      </c>
      <c r="Q691" s="15">
        <v>0.501</v>
      </c>
      <c r="R691" s="15">
        <v>1.3440000000000001</v>
      </c>
      <c r="S691" s="15">
        <v>11.992000000000001</v>
      </c>
      <c r="U691" s="15">
        <v>131786.11600000001</v>
      </c>
      <c r="V691" s="15">
        <v>480</v>
      </c>
    </row>
    <row r="692" spans="2:22" x14ac:dyDescent="0.25">
      <c r="B692" s="15" t="s">
        <v>136</v>
      </c>
      <c r="C692" s="15" t="s">
        <v>345</v>
      </c>
      <c r="D692" s="15" t="s">
        <v>249</v>
      </c>
      <c r="E692" s="15">
        <v>2022</v>
      </c>
      <c r="F692" s="15" t="s">
        <v>162</v>
      </c>
      <c r="G692" s="15" t="s">
        <v>133</v>
      </c>
      <c r="H692" s="15" t="s">
        <v>136</v>
      </c>
      <c r="I692" s="15" t="s">
        <v>139</v>
      </c>
      <c r="J692" s="15" t="s">
        <v>141</v>
      </c>
      <c r="K692" s="15" t="s">
        <v>275</v>
      </c>
      <c r="L692" s="15" t="s">
        <v>280</v>
      </c>
      <c r="M692" s="15">
        <v>1.085</v>
      </c>
      <c r="N692" s="15">
        <v>0.77400000000000002</v>
      </c>
      <c r="O692" s="15">
        <v>8.2000000000000003E-2</v>
      </c>
      <c r="P692" s="15">
        <v>0.996</v>
      </c>
      <c r="Q692" s="15">
        <v>0.63100000000000001</v>
      </c>
      <c r="R692" s="15">
        <v>1.3540000000000001</v>
      </c>
      <c r="S692" s="15">
        <v>11.972</v>
      </c>
      <c r="U692" s="15">
        <v>133901.796</v>
      </c>
      <c r="V692" s="15">
        <v>90</v>
      </c>
    </row>
    <row r="693" spans="2:22" x14ac:dyDescent="0.25">
      <c r="B693" s="15" t="s">
        <v>136</v>
      </c>
      <c r="C693" s="15" t="s">
        <v>345</v>
      </c>
      <c r="D693" s="15" t="s">
        <v>250</v>
      </c>
      <c r="E693" s="15">
        <v>2022</v>
      </c>
      <c r="F693" s="15" t="s">
        <v>162</v>
      </c>
      <c r="G693" s="15" t="s">
        <v>133</v>
      </c>
      <c r="H693" s="15" t="s">
        <v>136</v>
      </c>
      <c r="I693" s="15" t="s">
        <v>139</v>
      </c>
      <c r="J693" s="15" t="s">
        <v>141</v>
      </c>
      <c r="K693" s="15" t="s">
        <v>275</v>
      </c>
      <c r="L693" s="15" t="s">
        <v>276</v>
      </c>
      <c r="M693" s="15">
        <v>0.504</v>
      </c>
      <c r="N693" s="15">
        <v>0.53100000000000003</v>
      </c>
      <c r="O693" s="15">
        <v>4.8000000000000001E-2</v>
      </c>
      <c r="P693" s="15">
        <v>0.32600000000000001</v>
      </c>
      <c r="Q693" s="15">
        <v>0.20699999999999999</v>
      </c>
      <c r="R693" s="15">
        <v>0.54700000000000004</v>
      </c>
      <c r="S693" s="15">
        <v>11.266</v>
      </c>
      <c r="U693" s="15">
        <v>33097.228000000003</v>
      </c>
      <c r="V693" s="15">
        <v>120</v>
      </c>
    </row>
    <row r="694" spans="2:22" x14ac:dyDescent="0.25">
      <c r="B694" s="15" t="s">
        <v>136</v>
      </c>
      <c r="C694" s="15" t="s">
        <v>345</v>
      </c>
      <c r="D694" s="15" t="s">
        <v>250</v>
      </c>
      <c r="E694" s="15">
        <v>2022</v>
      </c>
      <c r="F694" s="15" t="s">
        <v>162</v>
      </c>
      <c r="G694" s="15" t="s">
        <v>133</v>
      </c>
      <c r="H694" s="15" t="s">
        <v>136</v>
      </c>
      <c r="I694" s="15" t="s">
        <v>139</v>
      </c>
      <c r="J694" s="15" t="s">
        <v>141</v>
      </c>
      <c r="K694" s="15" t="s">
        <v>275</v>
      </c>
      <c r="L694" s="15" t="s">
        <v>277</v>
      </c>
      <c r="M694" s="15">
        <v>0.66300000000000003</v>
      </c>
      <c r="N694" s="15">
        <v>0.58899999999999997</v>
      </c>
      <c r="O694" s="15">
        <v>1.7000000000000001E-2</v>
      </c>
      <c r="P694" s="15">
        <v>0.51400000000000001</v>
      </c>
      <c r="Q694" s="15">
        <v>0.28199999999999997</v>
      </c>
      <c r="R694" s="15">
        <v>0.875</v>
      </c>
      <c r="S694" s="15">
        <v>11.202999999999999</v>
      </c>
      <c r="U694" s="15">
        <v>33876.752</v>
      </c>
      <c r="V694" s="15">
        <v>1200</v>
      </c>
    </row>
    <row r="695" spans="2:22" x14ac:dyDescent="0.25">
      <c r="B695" s="15" t="s">
        <v>136</v>
      </c>
      <c r="C695" s="15" t="s">
        <v>345</v>
      </c>
      <c r="D695" s="15" t="s">
        <v>250</v>
      </c>
      <c r="E695" s="15">
        <v>2022</v>
      </c>
      <c r="F695" s="15" t="s">
        <v>162</v>
      </c>
      <c r="G695" s="15" t="s">
        <v>133</v>
      </c>
      <c r="H695" s="15" t="s">
        <v>136</v>
      </c>
      <c r="I695" s="15" t="s">
        <v>139</v>
      </c>
      <c r="J695" s="15" t="s">
        <v>141</v>
      </c>
      <c r="K695" s="15" t="s">
        <v>275</v>
      </c>
      <c r="L695" s="15" t="s">
        <v>278</v>
      </c>
      <c r="M695" s="15">
        <v>0.76200000000000001</v>
      </c>
      <c r="N695" s="15">
        <v>0.68100000000000005</v>
      </c>
      <c r="O695" s="15">
        <v>1.7000000000000001E-2</v>
      </c>
      <c r="P695" s="15">
        <v>0.58699999999999997</v>
      </c>
      <c r="Q695" s="15">
        <v>0.33800000000000002</v>
      </c>
      <c r="R695" s="15">
        <v>0.98599999999999999</v>
      </c>
      <c r="S695" s="15">
        <v>11.303000000000001</v>
      </c>
      <c r="U695" s="15">
        <v>32886.107000000004</v>
      </c>
      <c r="V695" s="15">
        <v>1610</v>
      </c>
    </row>
    <row r="696" spans="2:22" x14ac:dyDescent="0.25">
      <c r="B696" s="15" t="s">
        <v>136</v>
      </c>
      <c r="C696" s="15" t="s">
        <v>345</v>
      </c>
      <c r="D696" s="15" t="s">
        <v>250</v>
      </c>
      <c r="E696" s="15">
        <v>2022</v>
      </c>
      <c r="F696" s="15" t="s">
        <v>162</v>
      </c>
      <c r="G696" s="15" t="s">
        <v>133</v>
      </c>
      <c r="H696" s="15" t="s">
        <v>136</v>
      </c>
      <c r="I696" s="15" t="s">
        <v>139</v>
      </c>
      <c r="J696" s="15" t="s">
        <v>141</v>
      </c>
      <c r="K696" s="15" t="s">
        <v>275</v>
      </c>
      <c r="L696" s="15" t="s">
        <v>279</v>
      </c>
      <c r="M696" s="15">
        <v>0.93600000000000005</v>
      </c>
      <c r="N696" s="15">
        <v>0.79100000000000004</v>
      </c>
      <c r="O696" s="15">
        <v>3.5999999999999997E-2</v>
      </c>
      <c r="P696" s="15">
        <v>0.68600000000000005</v>
      </c>
      <c r="Q696" s="15">
        <v>0.41499999999999998</v>
      </c>
      <c r="R696" s="15">
        <v>1.24</v>
      </c>
      <c r="S696" s="15">
        <v>11.319000000000001</v>
      </c>
      <c r="U696" s="15">
        <v>32302.591</v>
      </c>
      <c r="V696" s="15">
        <v>480</v>
      </c>
    </row>
    <row r="697" spans="2:22" x14ac:dyDescent="0.25">
      <c r="B697" s="15" t="s">
        <v>136</v>
      </c>
      <c r="C697" s="15" t="s">
        <v>345</v>
      </c>
      <c r="D697" s="15" t="s">
        <v>250</v>
      </c>
      <c r="E697" s="15">
        <v>2022</v>
      </c>
      <c r="F697" s="15" t="s">
        <v>162</v>
      </c>
      <c r="G697" s="15" t="s">
        <v>133</v>
      </c>
      <c r="H697" s="15" t="s">
        <v>136</v>
      </c>
      <c r="I697" s="15" t="s">
        <v>139</v>
      </c>
      <c r="J697" s="15" t="s">
        <v>141</v>
      </c>
      <c r="K697" s="15" t="s">
        <v>275</v>
      </c>
      <c r="L697" s="15" t="s">
        <v>280</v>
      </c>
      <c r="M697" s="15">
        <v>0.97099999999999997</v>
      </c>
      <c r="N697" s="15">
        <v>0.71399999999999997</v>
      </c>
      <c r="O697" s="15">
        <v>7.4999999999999997E-2</v>
      </c>
      <c r="P697" s="15">
        <v>0.86599999999999999</v>
      </c>
      <c r="Q697" s="15">
        <v>0.38500000000000001</v>
      </c>
      <c r="R697" s="15">
        <v>1.323</v>
      </c>
      <c r="S697" s="15">
        <v>11.308</v>
      </c>
      <c r="U697" s="15">
        <v>33287.059000000001</v>
      </c>
      <c r="V697" s="15">
        <v>90</v>
      </c>
    </row>
    <row r="698" spans="2:22" x14ac:dyDescent="0.25">
      <c r="B698" s="15" t="s">
        <v>136</v>
      </c>
      <c r="C698" s="15" t="s">
        <v>345</v>
      </c>
      <c r="D698" s="15" t="s">
        <v>251</v>
      </c>
      <c r="E698" s="15">
        <v>2022</v>
      </c>
      <c r="F698" s="15" t="s">
        <v>162</v>
      </c>
      <c r="G698" s="15" t="s">
        <v>133</v>
      </c>
      <c r="H698" s="15" t="s">
        <v>136</v>
      </c>
      <c r="I698" s="15" t="s">
        <v>139</v>
      </c>
      <c r="J698" s="15" t="s">
        <v>141</v>
      </c>
      <c r="K698" s="15" t="s">
        <v>275</v>
      </c>
      <c r="L698" s="15" t="s">
        <v>276</v>
      </c>
      <c r="M698" s="15">
        <v>0.443</v>
      </c>
      <c r="N698" s="15">
        <v>0.55300000000000005</v>
      </c>
      <c r="O698" s="15">
        <v>0.05</v>
      </c>
      <c r="P698" s="15">
        <v>0.26600000000000001</v>
      </c>
      <c r="Q698" s="15">
        <v>0.13600000000000001</v>
      </c>
      <c r="R698" s="15">
        <v>0.50900000000000001</v>
      </c>
      <c r="S698" s="15">
        <v>11.266</v>
      </c>
      <c r="U698" s="15">
        <v>33092.962</v>
      </c>
      <c r="V698" s="15">
        <v>120</v>
      </c>
    </row>
    <row r="699" spans="2:22" x14ac:dyDescent="0.25">
      <c r="B699" s="15" t="s">
        <v>136</v>
      </c>
      <c r="C699" s="15" t="s">
        <v>345</v>
      </c>
      <c r="D699" s="15" t="s">
        <v>251</v>
      </c>
      <c r="E699" s="15">
        <v>2022</v>
      </c>
      <c r="F699" s="15" t="s">
        <v>162</v>
      </c>
      <c r="G699" s="15" t="s">
        <v>133</v>
      </c>
      <c r="H699" s="15" t="s">
        <v>136</v>
      </c>
      <c r="I699" s="15" t="s">
        <v>139</v>
      </c>
      <c r="J699" s="15" t="s">
        <v>141</v>
      </c>
      <c r="K699" s="15" t="s">
        <v>275</v>
      </c>
      <c r="L699" s="15" t="s">
        <v>277</v>
      </c>
      <c r="M699" s="15">
        <v>0.58299999999999996</v>
      </c>
      <c r="N699" s="15">
        <v>0.56599999999999995</v>
      </c>
      <c r="O699" s="15">
        <v>1.6E-2</v>
      </c>
      <c r="P699" s="15">
        <v>0.434</v>
      </c>
      <c r="Q699" s="15">
        <v>0.20399999999999999</v>
      </c>
      <c r="R699" s="15">
        <v>0.77800000000000002</v>
      </c>
      <c r="S699" s="15">
        <v>11.206</v>
      </c>
      <c r="U699" s="15">
        <v>33862.031999999999</v>
      </c>
      <c r="V699" s="15">
        <v>1200</v>
      </c>
    </row>
    <row r="700" spans="2:22" x14ac:dyDescent="0.25">
      <c r="B700" s="15" t="s">
        <v>136</v>
      </c>
      <c r="C700" s="15" t="s">
        <v>345</v>
      </c>
      <c r="D700" s="15" t="s">
        <v>251</v>
      </c>
      <c r="E700" s="15">
        <v>2022</v>
      </c>
      <c r="F700" s="15" t="s">
        <v>162</v>
      </c>
      <c r="G700" s="15" t="s">
        <v>133</v>
      </c>
      <c r="H700" s="15" t="s">
        <v>136</v>
      </c>
      <c r="I700" s="15" t="s">
        <v>139</v>
      </c>
      <c r="J700" s="15" t="s">
        <v>141</v>
      </c>
      <c r="K700" s="15" t="s">
        <v>275</v>
      </c>
      <c r="L700" s="15" t="s">
        <v>278</v>
      </c>
      <c r="M700" s="15">
        <v>0.66100000000000003</v>
      </c>
      <c r="N700" s="15">
        <v>0.68600000000000005</v>
      </c>
      <c r="O700" s="15">
        <v>1.7000000000000001E-2</v>
      </c>
      <c r="P700" s="15">
        <v>0.48399999999999999</v>
      </c>
      <c r="Q700" s="15">
        <v>0.24</v>
      </c>
      <c r="R700" s="15">
        <v>0.86899999999999999</v>
      </c>
      <c r="S700" s="15">
        <v>11.303000000000001</v>
      </c>
      <c r="U700" s="15">
        <v>32885.919000000002</v>
      </c>
      <c r="V700" s="15">
        <v>1610</v>
      </c>
    </row>
    <row r="701" spans="2:22" x14ac:dyDescent="0.25">
      <c r="B701" s="15" t="s">
        <v>136</v>
      </c>
      <c r="C701" s="15" t="s">
        <v>345</v>
      </c>
      <c r="D701" s="15" t="s">
        <v>251</v>
      </c>
      <c r="E701" s="15">
        <v>2022</v>
      </c>
      <c r="F701" s="15" t="s">
        <v>162</v>
      </c>
      <c r="G701" s="15" t="s">
        <v>133</v>
      </c>
      <c r="H701" s="15" t="s">
        <v>136</v>
      </c>
      <c r="I701" s="15" t="s">
        <v>139</v>
      </c>
      <c r="J701" s="15" t="s">
        <v>141</v>
      </c>
      <c r="K701" s="15" t="s">
        <v>275</v>
      </c>
      <c r="L701" s="15" t="s">
        <v>279</v>
      </c>
      <c r="M701" s="15">
        <v>0.82399999999999995</v>
      </c>
      <c r="N701" s="15">
        <v>0.77500000000000002</v>
      </c>
      <c r="O701" s="15">
        <v>3.5000000000000003E-2</v>
      </c>
      <c r="P701" s="15">
        <v>0.61399999999999999</v>
      </c>
      <c r="Q701" s="15">
        <v>0.29899999999999999</v>
      </c>
      <c r="R701" s="15">
        <v>1.0820000000000001</v>
      </c>
      <c r="S701" s="15">
        <v>11.32</v>
      </c>
      <c r="U701" s="15">
        <v>32302.010999999999</v>
      </c>
      <c r="V701" s="15">
        <v>480</v>
      </c>
    </row>
    <row r="702" spans="2:22" x14ac:dyDescent="0.25">
      <c r="B702" s="15" t="s">
        <v>136</v>
      </c>
      <c r="C702" s="15" t="s">
        <v>345</v>
      </c>
      <c r="D702" s="15" t="s">
        <v>251</v>
      </c>
      <c r="E702" s="15">
        <v>2022</v>
      </c>
      <c r="F702" s="15" t="s">
        <v>162</v>
      </c>
      <c r="G702" s="15" t="s">
        <v>133</v>
      </c>
      <c r="H702" s="15" t="s">
        <v>136</v>
      </c>
      <c r="I702" s="15" t="s">
        <v>139</v>
      </c>
      <c r="J702" s="15" t="s">
        <v>141</v>
      </c>
      <c r="K702" s="15" t="s">
        <v>275</v>
      </c>
      <c r="L702" s="15" t="s">
        <v>280</v>
      </c>
      <c r="M702" s="15">
        <v>0.86599999999999999</v>
      </c>
      <c r="N702" s="15">
        <v>0.72</v>
      </c>
      <c r="O702" s="15">
        <v>7.5999999999999998E-2</v>
      </c>
      <c r="P702" s="15">
        <v>0.67300000000000004</v>
      </c>
      <c r="Q702" s="15">
        <v>0.28599999999999998</v>
      </c>
      <c r="R702" s="15">
        <v>1.151</v>
      </c>
      <c r="S702" s="15">
        <v>11.308</v>
      </c>
      <c r="U702" s="15">
        <v>33286.887000000002</v>
      </c>
      <c r="V702" s="15">
        <v>90</v>
      </c>
    </row>
    <row r="703" spans="2:22" x14ac:dyDescent="0.25">
      <c r="B703" s="15" t="s">
        <v>136</v>
      </c>
      <c r="C703" s="15" t="s">
        <v>345</v>
      </c>
      <c r="D703" s="15" t="s">
        <v>252</v>
      </c>
      <c r="E703" s="15">
        <v>2022</v>
      </c>
      <c r="F703" s="15" t="s">
        <v>162</v>
      </c>
      <c r="G703" s="15" t="s">
        <v>133</v>
      </c>
      <c r="H703" s="15" t="s">
        <v>136</v>
      </c>
      <c r="I703" s="15" t="s">
        <v>139</v>
      </c>
      <c r="J703" s="15" t="s">
        <v>141</v>
      </c>
      <c r="K703" s="15" t="s">
        <v>275</v>
      </c>
      <c r="L703" s="15" t="s">
        <v>276</v>
      </c>
      <c r="M703" s="15">
        <v>0.35599999999999998</v>
      </c>
      <c r="N703" s="15">
        <v>0.439</v>
      </c>
      <c r="O703" s="15">
        <v>0.04</v>
      </c>
      <c r="P703" s="15">
        <v>0.22500000000000001</v>
      </c>
      <c r="Q703" s="15">
        <v>0.10199999999999999</v>
      </c>
      <c r="R703" s="15">
        <v>0.47</v>
      </c>
      <c r="S703" s="15">
        <v>10.682</v>
      </c>
      <c r="U703" s="15">
        <v>1635.723</v>
      </c>
      <c r="V703" s="15">
        <v>120</v>
      </c>
    </row>
    <row r="704" spans="2:22" x14ac:dyDescent="0.25">
      <c r="B704" s="15" t="s">
        <v>136</v>
      </c>
      <c r="C704" s="15" t="s">
        <v>345</v>
      </c>
      <c r="D704" s="15" t="s">
        <v>252</v>
      </c>
      <c r="E704" s="15">
        <v>2022</v>
      </c>
      <c r="F704" s="15" t="s">
        <v>162</v>
      </c>
      <c r="G704" s="15" t="s">
        <v>133</v>
      </c>
      <c r="H704" s="15" t="s">
        <v>136</v>
      </c>
      <c r="I704" s="15" t="s">
        <v>139</v>
      </c>
      <c r="J704" s="15" t="s">
        <v>141</v>
      </c>
      <c r="K704" s="15" t="s">
        <v>275</v>
      </c>
      <c r="L704" s="15" t="s">
        <v>277</v>
      </c>
      <c r="M704" s="15">
        <v>0.48699999999999999</v>
      </c>
      <c r="N704" s="15">
        <v>0.52500000000000002</v>
      </c>
      <c r="O704" s="15">
        <v>1.4999999999999999E-2</v>
      </c>
      <c r="P704" s="15">
        <v>0.34100000000000003</v>
      </c>
      <c r="Q704" s="15">
        <v>0.14399999999999999</v>
      </c>
      <c r="R704" s="15">
        <v>0.64800000000000002</v>
      </c>
      <c r="S704" s="15">
        <v>10.617000000000001</v>
      </c>
      <c r="U704" s="15">
        <v>1841.7170000000001</v>
      </c>
      <c r="V704" s="15">
        <v>1200</v>
      </c>
    </row>
    <row r="705" spans="2:22" x14ac:dyDescent="0.25">
      <c r="B705" s="15" t="s">
        <v>136</v>
      </c>
      <c r="C705" s="15" t="s">
        <v>345</v>
      </c>
      <c r="D705" s="15" t="s">
        <v>252</v>
      </c>
      <c r="E705" s="15">
        <v>2022</v>
      </c>
      <c r="F705" s="15" t="s">
        <v>162</v>
      </c>
      <c r="G705" s="15" t="s">
        <v>133</v>
      </c>
      <c r="H705" s="15" t="s">
        <v>136</v>
      </c>
      <c r="I705" s="15" t="s">
        <v>139</v>
      </c>
      <c r="J705" s="15" t="s">
        <v>141</v>
      </c>
      <c r="K705" s="15" t="s">
        <v>275</v>
      </c>
      <c r="L705" s="15" t="s">
        <v>278</v>
      </c>
      <c r="M705" s="15">
        <v>0.54900000000000004</v>
      </c>
      <c r="N705" s="15">
        <v>0.61499999999999999</v>
      </c>
      <c r="O705" s="15">
        <v>1.4999999999999999E-2</v>
      </c>
      <c r="P705" s="15">
        <v>0.36599999999999999</v>
      </c>
      <c r="Q705" s="15">
        <v>0.159</v>
      </c>
      <c r="R705" s="15">
        <v>0.73899999999999999</v>
      </c>
      <c r="S705" s="15">
        <v>10.712999999999999</v>
      </c>
      <c r="U705" s="15">
        <v>1536.5440000000001</v>
      </c>
      <c r="V705" s="15">
        <v>1610</v>
      </c>
    </row>
    <row r="706" spans="2:22" x14ac:dyDescent="0.25">
      <c r="B706" s="15" t="s">
        <v>136</v>
      </c>
      <c r="C706" s="15" t="s">
        <v>345</v>
      </c>
      <c r="D706" s="15" t="s">
        <v>252</v>
      </c>
      <c r="E706" s="15">
        <v>2022</v>
      </c>
      <c r="F706" s="15" t="s">
        <v>162</v>
      </c>
      <c r="G706" s="15" t="s">
        <v>133</v>
      </c>
      <c r="H706" s="15" t="s">
        <v>136</v>
      </c>
      <c r="I706" s="15" t="s">
        <v>139</v>
      </c>
      <c r="J706" s="15" t="s">
        <v>141</v>
      </c>
      <c r="K706" s="15" t="s">
        <v>275</v>
      </c>
      <c r="L706" s="15" t="s">
        <v>279</v>
      </c>
      <c r="M706" s="15">
        <v>0.68600000000000005</v>
      </c>
      <c r="N706" s="15">
        <v>0.68700000000000006</v>
      </c>
      <c r="O706" s="15">
        <v>3.1E-2</v>
      </c>
      <c r="P706" s="15">
        <v>0.47199999999999998</v>
      </c>
      <c r="Q706" s="15">
        <v>0.191</v>
      </c>
      <c r="R706" s="15">
        <v>0.92200000000000004</v>
      </c>
      <c r="S706" s="15">
        <v>10.712999999999999</v>
      </c>
      <c r="U706" s="15">
        <v>1414.0540000000001</v>
      </c>
      <c r="V706" s="15">
        <v>480</v>
      </c>
    </row>
    <row r="707" spans="2:22" x14ac:dyDescent="0.25">
      <c r="B707" s="15" t="s">
        <v>136</v>
      </c>
      <c r="C707" s="15" t="s">
        <v>345</v>
      </c>
      <c r="D707" s="15" t="s">
        <v>252</v>
      </c>
      <c r="E707" s="15">
        <v>2022</v>
      </c>
      <c r="F707" s="15" t="s">
        <v>162</v>
      </c>
      <c r="G707" s="15" t="s">
        <v>133</v>
      </c>
      <c r="H707" s="15" t="s">
        <v>136</v>
      </c>
      <c r="I707" s="15" t="s">
        <v>139</v>
      </c>
      <c r="J707" s="15" t="s">
        <v>141</v>
      </c>
      <c r="K707" s="15" t="s">
        <v>275</v>
      </c>
      <c r="L707" s="15" t="s">
        <v>280</v>
      </c>
      <c r="M707" s="15">
        <v>0.745</v>
      </c>
      <c r="N707" s="15">
        <v>0.69599999999999995</v>
      </c>
      <c r="O707" s="15">
        <v>7.2999999999999995E-2</v>
      </c>
      <c r="P707" s="15">
        <v>0.60299999999999998</v>
      </c>
      <c r="Q707" s="15">
        <v>0.23300000000000001</v>
      </c>
      <c r="R707" s="15">
        <v>1.0189999999999999</v>
      </c>
      <c r="S707" s="15">
        <v>10.714</v>
      </c>
      <c r="U707" s="15">
        <v>1477.5920000000001</v>
      </c>
      <c r="V707" s="15">
        <v>90</v>
      </c>
    </row>
    <row r="708" spans="2:22" x14ac:dyDescent="0.25">
      <c r="B708" s="15" t="s">
        <v>136</v>
      </c>
      <c r="C708" s="15" t="s">
        <v>345</v>
      </c>
      <c r="D708" s="15" t="s">
        <v>253</v>
      </c>
      <c r="E708" s="15">
        <v>2022</v>
      </c>
      <c r="F708" s="15" t="s">
        <v>162</v>
      </c>
      <c r="G708" s="15" t="s">
        <v>133</v>
      </c>
      <c r="H708" s="15" t="s">
        <v>136</v>
      </c>
      <c r="I708" s="15" t="s">
        <v>139</v>
      </c>
      <c r="J708" s="15" t="s">
        <v>141</v>
      </c>
      <c r="K708" s="15" t="s">
        <v>275</v>
      </c>
      <c r="L708" s="15" t="s">
        <v>276</v>
      </c>
      <c r="M708" s="15">
        <v>0.28100000000000003</v>
      </c>
      <c r="N708" s="15">
        <v>0.372</v>
      </c>
      <c r="O708" s="15">
        <v>3.4000000000000002E-2</v>
      </c>
      <c r="P708" s="15">
        <v>0.155</v>
      </c>
      <c r="Q708" s="15">
        <v>6.9000000000000006E-2</v>
      </c>
      <c r="R708" s="15">
        <v>0.32100000000000001</v>
      </c>
      <c r="S708" s="15">
        <v>10.682</v>
      </c>
      <c r="U708" s="15">
        <v>1634.9849999999999</v>
      </c>
      <c r="V708" s="15">
        <v>120</v>
      </c>
    </row>
    <row r="709" spans="2:22" x14ac:dyDescent="0.25">
      <c r="B709" s="15" t="s">
        <v>136</v>
      </c>
      <c r="C709" s="15" t="s">
        <v>345</v>
      </c>
      <c r="D709" s="15" t="s">
        <v>253</v>
      </c>
      <c r="E709" s="15">
        <v>2022</v>
      </c>
      <c r="F709" s="15" t="s">
        <v>162</v>
      </c>
      <c r="G709" s="15" t="s">
        <v>133</v>
      </c>
      <c r="H709" s="15" t="s">
        <v>136</v>
      </c>
      <c r="I709" s="15" t="s">
        <v>139</v>
      </c>
      <c r="J709" s="15" t="s">
        <v>141</v>
      </c>
      <c r="K709" s="15" t="s">
        <v>275</v>
      </c>
      <c r="L709" s="15" t="s">
        <v>277</v>
      </c>
      <c r="M709" s="15">
        <v>0.374</v>
      </c>
      <c r="N709" s="15">
        <v>0.44900000000000001</v>
      </c>
      <c r="O709" s="15">
        <v>1.2999999999999999E-2</v>
      </c>
      <c r="P709" s="15">
        <v>0.23300000000000001</v>
      </c>
      <c r="Q709" s="15">
        <v>0.09</v>
      </c>
      <c r="R709" s="15">
        <v>0.48799999999999999</v>
      </c>
      <c r="S709" s="15">
        <v>10.616</v>
      </c>
      <c r="U709" s="15">
        <v>1842.96</v>
      </c>
      <c r="V709" s="15">
        <v>1200</v>
      </c>
    </row>
    <row r="710" spans="2:22" x14ac:dyDescent="0.25">
      <c r="B710" s="15" t="s">
        <v>136</v>
      </c>
      <c r="C710" s="15" t="s">
        <v>345</v>
      </c>
      <c r="D710" s="15" t="s">
        <v>253</v>
      </c>
      <c r="E710" s="15">
        <v>2022</v>
      </c>
      <c r="F710" s="15" t="s">
        <v>162</v>
      </c>
      <c r="G710" s="15" t="s">
        <v>133</v>
      </c>
      <c r="H710" s="15" t="s">
        <v>136</v>
      </c>
      <c r="I710" s="15" t="s">
        <v>139</v>
      </c>
      <c r="J710" s="15" t="s">
        <v>141</v>
      </c>
      <c r="K710" s="15" t="s">
        <v>275</v>
      </c>
      <c r="L710" s="15" t="s">
        <v>278</v>
      </c>
      <c r="M710" s="15">
        <v>0.40400000000000003</v>
      </c>
      <c r="N710" s="15">
        <v>0.503</v>
      </c>
      <c r="O710" s="15">
        <v>1.2999999999999999E-2</v>
      </c>
      <c r="P710" s="15">
        <v>0.22500000000000001</v>
      </c>
      <c r="Q710" s="15">
        <v>0.09</v>
      </c>
      <c r="R710" s="15">
        <v>0.53100000000000003</v>
      </c>
      <c r="S710" s="15">
        <v>10.712999999999999</v>
      </c>
      <c r="U710" s="15">
        <v>1536.943</v>
      </c>
      <c r="V710" s="15">
        <v>1610</v>
      </c>
    </row>
    <row r="711" spans="2:22" x14ac:dyDescent="0.25">
      <c r="B711" s="15" t="s">
        <v>136</v>
      </c>
      <c r="C711" s="15" t="s">
        <v>345</v>
      </c>
      <c r="D711" s="15" t="s">
        <v>253</v>
      </c>
      <c r="E711" s="15">
        <v>2022</v>
      </c>
      <c r="F711" s="15" t="s">
        <v>162</v>
      </c>
      <c r="G711" s="15" t="s">
        <v>133</v>
      </c>
      <c r="H711" s="15" t="s">
        <v>136</v>
      </c>
      <c r="I711" s="15" t="s">
        <v>139</v>
      </c>
      <c r="J711" s="15" t="s">
        <v>141</v>
      </c>
      <c r="K711" s="15" t="s">
        <v>275</v>
      </c>
      <c r="L711" s="15" t="s">
        <v>279</v>
      </c>
      <c r="M711" s="15">
        <v>0.52600000000000002</v>
      </c>
      <c r="N711" s="15">
        <v>0.58699999999999997</v>
      </c>
      <c r="O711" s="15">
        <v>2.7E-2</v>
      </c>
      <c r="P711" s="15">
        <v>0.33</v>
      </c>
      <c r="Q711" s="15">
        <v>0.11899999999999999</v>
      </c>
      <c r="R711" s="15">
        <v>0.71</v>
      </c>
      <c r="S711" s="15">
        <v>10.712999999999999</v>
      </c>
      <c r="U711" s="15">
        <v>1415.0809999999999</v>
      </c>
      <c r="V711" s="15">
        <v>480</v>
      </c>
    </row>
    <row r="712" spans="2:22" x14ac:dyDescent="0.25">
      <c r="B712" s="15" t="s">
        <v>136</v>
      </c>
      <c r="C712" s="15" t="s">
        <v>345</v>
      </c>
      <c r="D712" s="15" t="s">
        <v>253</v>
      </c>
      <c r="E712" s="15">
        <v>2022</v>
      </c>
      <c r="F712" s="15" t="s">
        <v>162</v>
      </c>
      <c r="G712" s="15" t="s">
        <v>133</v>
      </c>
      <c r="H712" s="15" t="s">
        <v>136</v>
      </c>
      <c r="I712" s="15" t="s">
        <v>139</v>
      </c>
      <c r="J712" s="15" t="s">
        <v>141</v>
      </c>
      <c r="K712" s="15" t="s">
        <v>275</v>
      </c>
      <c r="L712" s="15" t="s">
        <v>280</v>
      </c>
      <c r="M712" s="15">
        <v>0.48399999999999999</v>
      </c>
      <c r="N712" s="15">
        <v>0.53300000000000003</v>
      </c>
      <c r="O712" s="15">
        <v>5.6000000000000001E-2</v>
      </c>
      <c r="P712" s="15">
        <v>0.35299999999999998</v>
      </c>
      <c r="Q712" s="15">
        <v>0.104</v>
      </c>
      <c r="R712" s="15">
        <v>0.61399999999999999</v>
      </c>
      <c r="S712" s="15">
        <v>10.712999999999999</v>
      </c>
      <c r="U712" s="15">
        <v>1477.5250000000001</v>
      </c>
      <c r="V712" s="15">
        <v>90</v>
      </c>
    </row>
    <row r="713" spans="2:22" x14ac:dyDescent="0.25">
      <c r="B713" s="15" t="s">
        <v>136</v>
      </c>
      <c r="C713" s="15" t="s">
        <v>345</v>
      </c>
      <c r="D713" s="15" t="s">
        <v>254</v>
      </c>
      <c r="E713" s="15">
        <v>2022</v>
      </c>
      <c r="F713" s="15" t="s">
        <v>162</v>
      </c>
      <c r="G713" s="15" t="s">
        <v>133</v>
      </c>
      <c r="H713" s="15" t="s">
        <v>136</v>
      </c>
      <c r="I713" s="15" t="s">
        <v>139</v>
      </c>
      <c r="J713" s="15" t="s">
        <v>141</v>
      </c>
      <c r="K713" s="15" t="s">
        <v>275</v>
      </c>
      <c r="L713" s="15" t="s">
        <v>276</v>
      </c>
      <c r="M713" s="15">
        <v>0.224</v>
      </c>
      <c r="N713" s="15">
        <v>0.36299999999999999</v>
      </c>
      <c r="O713" s="15">
        <v>3.3000000000000002E-2</v>
      </c>
      <c r="P713" s="15">
        <v>0.105</v>
      </c>
      <c r="Q713" s="15">
        <v>3.4000000000000002E-2</v>
      </c>
      <c r="R713" s="15">
        <v>0.29799999999999999</v>
      </c>
      <c r="S713" s="15">
        <v>10.233000000000001</v>
      </c>
      <c r="U713" s="15">
        <v>0</v>
      </c>
      <c r="V713" s="15">
        <v>120</v>
      </c>
    </row>
    <row r="714" spans="2:22" x14ac:dyDescent="0.25">
      <c r="B714" s="15" t="s">
        <v>136</v>
      </c>
      <c r="C714" s="15" t="s">
        <v>345</v>
      </c>
      <c r="D714" s="15" t="s">
        <v>254</v>
      </c>
      <c r="E714" s="15">
        <v>2022</v>
      </c>
      <c r="F714" s="15" t="s">
        <v>162</v>
      </c>
      <c r="G714" s="15" t="s">
        <v>133</v>
      </c>
      <c r="H714" s="15" t="s">
        <v>136</v>
      </c>
      <c r="I714" s="15" t="s">
        <v>139</v>
      </c>
      <c r="J714" s="15" t="s">
        <v>141</v>
      </c>
      <c r="K714" s="15" t="s">
        <v>275</v>
      </c>
      <c r="L714" s="15" t="s">
        <v>277</v>
      </c>
      <c r="M714" s="15">
        <v>0.27900000000000003</v>
      </c>
      <c r="N714" s="15">
        <v>0.374</v>
      </c>
      <c r="O714" s="15">
        <v>1.0999999999999999E-2</v>
      </c>
      <c r="P714" s="15">
        <v>0.152</v>
      </c>
      <c r="Q714" s="15">
        <v>4.7E-2</v>
      </c>
      <c r="R714" s="15">
        <v>0.35499999999999998</v>
      </c>
      <c r="S714" s="15">
        <v>10.167999999999999</v>
      </c>
      <c r="U714" s="15">
        <v>0.152</v>
      </c>
      <c r="V714" s="15">
        <v>1200</v>
      </c>
    </row>
    <row r="715" spans="2:22" x14ac:dyDescent="0.25">
      <c r="B715" s="15" t="s">
        <v>136</v>
      </c>
      <c r="C715" s="15" t="s">
        <v>345</v>
      </c>
      <c r="D715" s="15" t="s">
        <v>254</v>
      </c>
      <c r="E715" s="15">
        <v>2022</v>
      </c>
      <c r="F715" s="15" t="s">
        <v>162</v>
      </c>
      <c r="G715" s="15" t="s">
        <v>133</v>
      </c>
      <c r="H715" s="15" t="s">
        <v>136</v>
      </c>
      <c r="I715" s="15" t="s">
        <v>139</v>
      </c>
      <c r="J715" s="15" t="s">
        <v>141</v>
      </c>
      <c r="K715" s="15" t="s">
        <v>275</v>
      </c>
      <c r="L715" s="15" t="s">
        <v>278</v>
      </c>
      <c r="M715" s="15">
        <v>0.29599999999999999</v>
      </c>
      <c r="N715" s="15">
        <v>0.41799999999999998</v>
      </c>
      <c r="O715" s="15">
        <v>0.01</v>
      </c>
      <c r="P715" s="15">
        <v>0.13900000000000001</v>
      </c>
      <c r="Q715" s="15">
        <v>5.0999999999999997E-2</v>
      </c>
      <c r="R715" s="15">
        <v>0.377</v>
      </c>
      <c r="S715" s="15">
        <v>10.265000000000001</v>
      </c>
      <c r="U715" s="15">
        <v>5.1999999999999998E-2</v>
      </c>
      <c r="V715" s="15">
        <v>1610</v>
      </c>
    </row>
    <row r="716" spans="2:22" x14ac:dyDescent="0.25">
      <c r="B716" s="15" t="s">
        <v>136</v>
      </c>
      <c r="C716" s="15" t="s">
        <v>345</v>
      </c>
      <c r="D716" s="15" t="s">
        <v>254</v>
      </c>
      <c r="E716" s="15">
        <v>2022</v>
      </c>
      <c r="F716" s="15" t="s">
        <v>162</v>
      </c>
      <c r="G716" s="15" t="s">
        <v>133</v>
      </c>
      <c r="H716" s="15" t="s">
        <v>136</v>
      </c>
      <c r="I716" s="15" t="s">
        <v>139</v>
      </c>
      <c r="J716" s="15" t="s">
        <v>141</v>
      </c>
      <c r="K716" s="15" t="s">
        <v>275</v>
      </c>
      <c r="L716" s="15" t="s">
        <v>279</v>
      </c>
      <c r="M716" s="15">
        <v>0.36099999999999999</v>
      </c>
      <c r="N716" s="15">
        <v>0.45800000000000002</v>
      </c>
      <c r="O716" s="15">
        <v>2.1000000000000001E-2</v>
      </c>
      <c r="P716" s="15">
        <v>0.19400000000000001</v>
      </c>
      <c r="Q716" s="15">
        <v>6.7000000000000004E-2</v>
      </c>
      <c r="R716" s="15">
        <v>0.46600000000000003</v>
      </c>
      <c r="S716" s="15">
        <v>10.257</v>
      </c>
      <c r="U716" s="15">
        <v>0.16500000000000001</v>
      </c>
      <c r="V716" s="15">
        <v>480</v>
      </c>
    </row>
    <row r="717" spans="2:22" x14ac:dyDescent="0.25">
      <c r="B717" s="15" t="s">
        <v>136</v>
      </c>
      <c r="C717" s="15" t="s">
        <v>345</v>
      </c>
      <c r="D717" s="15" t="s">
        <v>254</v>
      </c>
      <c r="E717" s="15">
        <v>2022</v>
      </c>
      <c r="F717" s="15" t="s">
        <v>162</v>
      </c>
      <c r="G717" s="15" t="s">
        <v>133</v>
      </c>
      <c r="H717" s="15" t="s">
        <v>136</v>
      </c>
      <c r="I717" s="15" t="s">
        <v>139</v>
      </c>
      <c r="J717" s="15" t="s">
        <v>141</v>
      </c>
      <c r="K717" s="15" t="s">
        <v>275</v>
      </c>
      <c r="L717" s="15" t="s">
        <v>280</v>
      </c>
      <c r="M717" s="15">
        <v>0.37</v>
      </c>
      <c r="N717" s="15">
        <v>0.52900000000000003</v>
      </c>
      <c r="O717" s="15">
        <v>5.6000000000000001E-2</v>
      </c>
      <c r="P717" s="15">
        <v>0.14499999999999999</v>
      </c>
      <c r="Q717" s="15">
        <v>6.7000000000000004E-2</v>
      </c>
      <c r="R717" s="15">
        <v>0.4</v>
      </c>
      <c r="S717" s="15">
        <v>10.265000000000001</v>
      </c>
      <c r="U717" s="15">
        <v>0</v>
      </c>
      <c r="V717" s="15">
        <v>90</v>
      </c>
    </row>
    <row r="718" spans="2:22" x14ac:dyDescent="0.25">
      <c r="B718" s="15" t="s">
        <v>136</v>
      </c>
      <c r="C718" s="15" t="s">
        <v>345</v>
      </c>
      <c r="D718" s="15" t="s">
        <v>255</v>
      </c>
      <c r="E718" s="15">
        <v>2022</v>
      </c>
      <c r="F718" s="15" t="s">
        <v>162</v>
      </c>
      <c r="G718" s="15" t="s">
        <v>133</v>
      </c>
      <c r="H718" s="15" t="s">
        <v>136</v>
      </c>
      <c r="I718" s="15" t="s">
        <v>139</v>
      </c>
      <c r="J718" s="15" t="s">
        <v>141</v>
      </c>
      <c r="K718" s="15" t="s">
        <v>275</v>
      </c>
      <c r="L718" s="15" t="s">
        <v>276</v>
      </c>
      <c r="M718" s="15">
        <v>0.17699999999999999</v>
      </c>
      <c r="N718" s="15">
        <v>0.32900000000000001</v>
      </c>
      <c r="O718" s="15">
        <v>0.03</v>
      </c>
      <c r="P718" s="15">
        <v>6.7000000000000004E-2</v>
      </c>
      <c r="Q718" s="15">
        <v>1.4999999999999999E-2</v>
      </c>
      <c r="R718" s="15">
        <v>0.2</v>
      </c>
      <c r="S718" s="15">
        <v>10.239000000000001</v>
      </c>
      <c r="U718" s="15">
        <v>0</v>
      </c>
      <c r="V718" s="15">
        <v>120</v>
      </c>
    </row>
    <row r="719" spans="2:22" x14ac:dyDescent="0.25">
      <c r="B719" s="15" t="s">
        <v>136</v>
      </c>
      <c r="C719" s="15" t="s">
        <v>345</v>
      </c>
      <c r="D719" s="15" t="s">
        <v>255</v>
      </c>
      <c r="E719" s="15">
        <v>2022</v>
      </c>
      <c r="F719" s="15" t="s">
        <v>162</v>
      </c>
      <c r="G719" s="15" t="s">
        <v>133</v>
      </c>
      <c r="H719" s="15" t="s">
        <v>136</v>
      </c>
      <c r="I719" s="15" t="s">
        <v>139</v>
      </c>
      <c r="J719" s="15" t="s">
        <v>141</v>
      </c>
      <c r="K719" s="15" t="s">
        <v>275</v>
      </c>
      <c r="L719" s="15" t="s">
        <v>277</v>
      </c>
      <c r="M719" s="15">
        <v>0.218</v>
      </c>
      <c r="N719" s="15">
        <v>0.318</v>
      </c>
      <c r="O719" s="15">
        <v>8.9999999999999993E-3</v>
      </c>
      <c r="P719" s="15">
        <v>0.10100000000000001</v>
      </c>
      <c r="Q719" s="15">
        <v>3.1E-2</v>
      </c>
      <c r="R719" s="15">
        <v>0.26600000000000001</v>
      </c>
      <c r="S719" s="15">
        <v>10.167999999999999</v>
      </c>
      <c r="U719" s="15">
        <v>0.152</v>
      </c>
      <c r="V719" s="15">
        <v>1200</v>
      </c>
    </row>
    <row r="720" spans="2:22" x14ac:dyDescent="0.25">
      <c r="B720" s="15" t="s">
        <v>136</v>
      </c>
      <c r="C720" s="15" t="s">
        <v>345</v>
      </c>
      <c r="D720" s="15" t="s">
        <v>255</v>
      </c>
      <c r="E720" s="15">
        <v>2022</v>
      </c>
      <c r="F720" s="15" t="s">
        <v>162</v>
      </c>
      <c r="G720" s="15" t="s">
        <v>133</v>
      </c>
      <c r="H720" s="15" t="s">
        <v>136</v>
      </c>
      <c r="I720" s="15" t="s">
        <v>139</v>
      </c>
      <c r="J720" s="15" t="s">
        <v>141</v>
      </c>
      <c r="K720" s="15" t="s">
        <v>275</v>
      </c>
      <c r="L720" s="15" t="s">
        <v>278</v>
      </c>
      <c r="M720" s="15">
        <v>0.22700000000000001</v>
      </c>
      <c r="N720" s="15">
        <v>0.373</v>
      </c>
      <c r="O720" s="15">
        <v>8.9999999999999993E-3</v>
      </c>
      <c r="P720" s="15">
        <v>0.09</v>
      </c>
      <c r="Q720" s="15">
        <v>3.2000000000000001E-2</v>
      </c>
      <c r="R720" s="15">
        <v>0.25900000000000001</v>
      </c>
      <c r="S720" s="15">
        <v>10.265000000000001</v>
      </c>
      <c r="U720" s="15">
        <v>5.1999999999999998E-2</v>
      </c>
      <c r="V720" s="15">
        <v>1610</v>
      </c>
    </row>
    <row r="721" spans="2:22" x14ac:dyDescent="0.25">
      <c r="B721" s="15" t="s">
        <v>136</v>
      </c>
      <c r="C721" s="15" t="s">
        <v>345</v>
      </c>
      <c r="D721" s="15" t="s">
        <v>255</v>
      </c>
      <c r="E721" s="15">
        <v>2022</v>
      </c>
      <c r="F721" s="15" t="s">
        <v>162</v>
      </c>
      <c r="G721" s="15" t="s">
        <v>133</v>
      </c>
      <c r="H721" s="15" t="s">
        <v>136</v>
      </c>
      <c r="I721" s="15" t="s">
        <v>139</v>
      </c>
      <c r="J721" s="15" t="s">
        <v>141</v>
      </c>
      <c r="K721" s="15" t="s">
        <v>275</v>
      </c>
      <c r="L721" s="15" t="s">
        <v>279</v>
      </c>
      <c r="M721" s="15">
        <v>0.26100000000000001</v>
      </c>
      <c r="N721" s="15">
        <v>0.37</v>
      </c>
      <c r="O721" s="15">
        <v>1.7000000000000001E-2</v>
      </c>
      <c r="P721" s="15">
        <v>0.128</v>
      </c>
      <c r="Q721" s="15">
        <v>4.2000000000000003E-2</v>
      </c>
      <c r="R721" s="15">
        <v>0.314</v>
      </c>
      <c r="S721" s="15">
        <v>10.262</v>
      </c>
      <c r="U721" s="15">
        <v>0.16500000000000001</v>
      </c>
      <c r="V721" s="15">
        <v>480</v>
      </c>
    </row>
    <row r="722" spans="2:22" x14ac:dyDescent="0.25">
      <c r="B722" s="15" t="s">
        <v>136</v>
      </c>
      <c r="C722" s="15" t="s">
        <v>345</v>
      </c>
      <c r="D722" s="15" t="s">
        <v>255</v>
      </c>
      <c r="E722" s="15">
        <v>2022</v>
      </c>
      <c r="F722" s="15" t="s">
        <v>162</v>
      </c>
      <c r="G722" s="15" t="s">
        <v>133</v>
      </c>
      <c r="H722" s="15" t="s">
        <v>136</v>
      </c>
      <c r="I722" s="15" t="s">
        <v>139</v>
      </c>
      <c r="J722" s="15" t="s">
        <v>141</v>
      </c>
      <c r="K722" s="15" t="s">
        <v>275</v>
      </c>
      <c r="L722" s="15" t="s">
        <v>280</v>
      </c>
      <c r="M722" s="15">
        <v>0.248</v>
      </c>
      <c r="N722" s="15">
        <v>0.41599999999999998</v>
      </c>
      <c r="O722" s="15">
        <v>4.3999999999999997E-2</v>
      </c>
      <c r="P722" s="15">
        <v>8.8999999999999996E-2</v>
      </c>
      <c r="Q722" s="15">
        <v>4.5999999999999999E-2</v>
      </c>
      <c r="R722" s="15">
        <v>0.28699999999999998</v>
      </c>
      <c r="S722" s="15">
        <v>10.265000000000001</v>
      </c>
      <c r="U722" s="15">
        <v>0</v>
      </c>
      <c r="V722" s="15">
        <v>90</v>
      </c>
    </row>
  </sheetData>
  <mergeCells count="1">
    <mergeCell ref="B1:V1"/>
  </mergeCells>
  <pageMargins left="0.7" right="0.7" top="0.75" bottom="0.75" header="0.3" footer="0.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dimension ref="A1:V722"/>
  <sheetViews>
    <sheetView zoomScale="85" zoomScaleNormal="85" workbookViewId="0">
      <selection activeCell="B1" sqref="B1:V1"/>
    </sheetView>
  </sheetViews>
  <sheetFormatPr defaultColWidth="16" defaultRowHeight="15" x14ac:dyDescent="0.25"/>
  <cols>
    <col min="1" max="1" width="22.7109375" style="18" customWidth="1"/>
    <col min="2" max="2" width="19.42578125" style="15" customWidth="1"/>
    <col min="3" max="3" width="17.5703125" style="15" customWidth="1"/>
    <col min="4" max="4" width="16" style="15"/>
    <col min="5" max="5" width="17.5703125" style="15" customWidth="1"/>
    <col min="6" max="6" width="17.28515625" style="15" customWidth="1"/>
    <col min="7" max="7" width="28.140625" style="15" customWidth="1"/>
    <col min="8" max="8" width="27.140625" style="15" customWidth="1"/>
    <col min="9" max="9" width="24.5703125" style="15" customWidth="1"/>
    <col min="10" max="10" width="16" style="15"/>
    <col min="11" max="11" width="24.5703125" style="15" customWidth="1"/>
    <col min="12" max="13" width="16" style="15"/>
    <col min="14" max="14" width="17.7109375" style="15" customWidth="1"/>
    <col min="15" max="15" width="18.85546875" style="15" customWidth="1"/>
    <col min="16" max="16" width="18" style="15" customWidth="1"/>
    <col min="17" max="17" width="16" style="15"/>
    <col min="18" max="18" width="19" style="15" customWidth="1"/>
    <col min="19" max="19" width="16" style="15"/>
    <col min="20" max="20" width="18.7109375" style="15" customWidth="1"/>
    <col min="21" max="21" width="16" style="15"/>
    <col min="22" max="22" width="18.42578125" style="15" customWidth="1"/>
    <col min="23" max="16384" width="16" style="15"/>
  </cols>
  <sheetData>
    <row r="1" spans="1:22" ht="38.25" customHeight="1" x14ac:dyDescent="0.25">
      <c r="A1" s="37" t="str">
        <f>HYPERLINK("#Contents!A1","Return to table of contents")</f>
        <v>Return to table of contents</v>
      </c>
      <c r="B1" s="47" t="s">
        <v>383</v>
      </c>
      <c r="C1" s="47"/>
      <c r="D1" s="47"/>
      <c r="E1" s="47"/>
      <c r="F1" s="47"/>
      <c r="G1" s="47"/>
      <c r="H1" s="47"/>
      <c r="I1" s="47"/>
      <c r="J1" s="47"/>
      <c r="K1" s="47"/>
      <c r="L1" s="47"/>
      <c r="M1" s="47"/>
      <c r="N1" s="47"/>
      <c r="O1" s="47"/>
      <c r="P1" s="47"/>
      <c r="Q1" s="47"/>
      <c r="R1" s="47"/>
      <c r="S1" s="47"/>
      <c r="T1" s="47"/>
      <c r="U1" s="47"/>
      <c r="V1" s="48"/>
    </row>
    <row r="2" spans="1:22" ht="30" x14ac:dyDescent="0.25">
      <c r="A2" s="19"/>
      <c r="B2" s="5" t="s">
        <v>120</v>
      </c>
      <c r="C2" s="5" t="s">
        <v>123</v>
      </c>
      <c r="D2" s="5" t="s">
        <v>126</v>
      </c>
      <c r="E2" s="5" t="s">
        <v>127</v>
      </c>
      <c r="F2" s="5" t="s">
        <v>128</v>
      </c>
      <c r="G2" s="5" t="s">
        <v>131</v>
      </c>
      <c r="H2" s="5" t="s">
        <v>134</v>
      </c>
      <c r="I2" s="5" t="s">
        <v>137</v>
      </c>
      <c r="J2" s="5" t="s">
        <v>140</v>
      </c>
      <c r="K2" s="5" t="s">
        <v>142</v>
      </c>
      <c r="L2" s="5" t="s">
        <v>145</v>
      </c>
      <c r="M2" s="5" t="s">
        <v>147</v>
      </c>
      <c r="N2" s="5" t="s">
        <v>149</v>
      </c>
      <c r="O2" s="5" t="s">
        <v>150</v>
      </c>
      <c r="P2" s="5" t="s">
        <v>151</v>
      </c>
      <c r="Q2" s="5" t="s">
        <v>152</v>
      </c>
      <c r="R2" s="5" t="s">
        <v>153</v>
      </c>
      <c r="S2" s="5" t="s">
        <v>154</v>
      </c>
      <c r="T2" s="5" t="s">
        <v>155</v>
      </c>
      <c r="U2" s="5" t="s">
        <v>156</v>
      </c>
      <c r="V2" s="5" t="s">
        <v>158</v>
      </c>
    </row>
    <row r="3" spans="1:22" x14ac:dyDescent="0.25">
      <c r="A3" s="19"/>
      <c r="B3" s="15" t="s">
        <v>122</v>
      </c>
      <c r="C3" s="15" t="s">
        <v>207</v>
      </c>
      <c r="D3" s="15" t="s">
        <v>208</v>
      </c>
      <c r="E3" s="15">
        <v>2022</v>
      </c>
      <c r="F3" s="15" t="s">
        <v>162</v>
      </c>
      <c r="G3" s="15" t="s">
        <v>133</v>
      </c>
      <c r="H3" s="15" t="s">
        <v>136</v>
      </c>
      <c r="I3" s="15" t="s">
        <v>139</v>
      </c>
      <c r="J3" s="15" t="s">
        <v>141</v>
      </c>
      <c r="K3" s="15" t="s">
        <v>275</v>
      </c>
      <c r="L3" s="15" t="s">
        <v>276</v>
      </c>
      <c r="M3" s="15">
        <v>0.26200000000000001</v>
      </c>
      <c r="N3" s="15">
        <v>0.23499999999999999</v>
      </c>
      <c r="O3" s="15">
        <v>1.7999999999999999E-2</v>
      </c>
      <c r="P3" s="15">
        <v>0.19</v>
      </c>
      <c r="Q3" s="15">
        <v>0.112</v>
      </c>
      <c r="R3" s="15">
        <v>0.32</v>
      </c>
      <c r="S3" s="15">
        <v>9.9920000000000009</v>
      </c>
      <c r="U3" s="15">
        <v>0</v>
      </c>
      <c r="V3" s="15">
        <v>170</v>
      </c>
    </row>
    <row r="4" spans="1:22" x14ac:dyDescent="0.25">
      <c r="B4" s="15" t="s">
        <v>122</v>
      </c>
      <c r="C4" s="15" t="s">
        <v>207</v>
      </c>
      <c r="D4" s="15" t="s">
        <v>208</v>
      </c>
      <c r="E4" s="15">
        <v>2022</v>
      </c>
      <c r="F4" s="15" t="s">
        <v>162</v>
      </c>
      <c r="G4" s="15" t="s">
        <v>133</v>
      </c>
      <c r="H4" s="15" t="s">
        <v>136</v>
      </c>
      <c r="I4" s="15" t="s">
        <v>139</v>
      </c>
      <c r="J4" s="15" t="s">
        <v>141</v>
      </c>
      <c r="K4" s="15" t="s">
        <v>275</v>
      </c>
      <c r="L4" s="15" t="s">
        <v>277</v>
      </c>
      <c r="M4" s="15">
        <v>0.23300000000000001</v>
      </c>
      <c r="N4" s="15">
        <v>0.21299999999999999</v>
      </c>
      <c r="O4" s="15">
        <v>6.0000000000000001E-3</v>
      </c>
      <c r="P4" s="15">
        <v>0.17499999999999999</v>
      </c>
      <c r="Q4" s="15">
        <v>0.106</v>
      </c>
      <c r="R4" s="15">
        <v>0.28699999999999998</v>
      </c>
      <c r="S4" s="15">
        <v>9.81</v>
      </c>
      <c r="U4" s="15">
        <v>0</v>
      </c>
      <c r="V4" s="15">
        <v>1310</v>
      </c>
    </row>
    <row r="5" spans="1:22" x14ac:dyDescent="0.25">
      <c r="B5" s="15" t="s">
        <v>122</v>
      </c>
      <c r="C5" s="15" t="s">
        <v>207</v>
      </c>
      <c r="D5" s="15" t="s">
        <v>208</v>
      </c>
      <c r="E5" s="15">
        <v>2022</v>
      </c>
      <c r="F5" s="15" t="s">
        <v>162</v>
      </c>
      <c r="G5" s="15" t="s">
        <v>133</v>
      </c>
      <c r="H5" s="15" t="s">
        <v>136</v>
      </c>
      <c r="I5" s="15" t="s">
        <v>139</v>
      </c>
      <c r="J5" s="15" t="s">
        <v>141</v>
      </c>
      <c r="K5" s="15" t="s">
        <v>275</v>
      </c>
      <c r="L5" s="15" t="s">
        <v>278</v>
      </c>
      <c r="M5" s="15">
        <v>0.27200000000000002</v>
      </c>
      <c r="N5" s="15">
        <v>0.33600000000000002</v>
      </c>
      <c r="O5" s="15">
        <v>8.0000000000000002E-3</v>
      </c>
      <c r="P5" s="15">
        <v>0.2</v>
      </c>
      <c r="Q5" s="15">
        <v>0.126</v>
      </c>
      <c r="R5" s="15">
        <v>0.33100000000000002</v>
      </c>
      <c r="S5" s="15">
        <v>9.9030000000000005</v>
      </c>
      <c r="U5" s="15">
        <v>0</v>
      </c>
      <c r="V5" s="15">
        <v>1680</v>
      </c>
    </row>
    <row r="6" spans="1:22" x14ac:dyDescent="0.25">
      <c r="B6" s="15" t="s">
        <v>122</v>
      </c>
      <c r="C6" s="15" t="s">
        <v>207</v>
      </c>
      <c r="D6" s="15" t="s">
        <v>208</v>
      </c>
      <c r="E6" s="15">
        <v>2022</v>
      </c>
      <c r="F6" s="15" t="s">
        <v>162</v>
      </c>
      <c r="G6" s="15" t="s">
        <v>133</v>
      </c>
      <c r="H6" s="15" t="s">
        <v>136</v>
      </c>
      <c r="I6" s="15" t="s">
        <v>139</v>
      </c>
      <c r="J6" s="15" t="s">
        <v>141</v>
      </c>
      <c r="K6" s="15" t="s">
        <v>275</v>
      </c>
      <c r="L6" s="15" t="s">
        <v>279</v>
      </c>
      <c r="M6" s="15">
        <v>0.29399999999999998</v>
      </c>
      <c r="N6" s="15">
        <v>0.26700000000000002</v>
      </c>
      <c r="O6" s="15">
        <v>1.2E-2</v>
      </c>
      <c r="P6" s="15">
        <v>0.218</v>
      </c>
      <c r="Q6" s="15">
        <v>0.13600000000000001</v>
      </c>
      <c r="R6" s="15">
        <v>0.34499999999999997</v>
      </c>
      <c r="S6" s="15">
        <v>9.8979999999999997</v>
      </c>
      <c r="U6" s="15">
        <v>0</v>
      </c>
      <c r="V6" s="15">
        <v>530</v>
      </c>
    </row>
    <row r="7" spans="1:22" x14ac:dyDescent="0.25">
      <c r="B7" s="15" t="s">
        <v>122</v>
      </c>
      <c r="C7" s="15" t="s">
        <v>207</v>
      </c>
      <c r="D7" s="15" t="s">
        <v>208</v>
      </c>
      <c r="E7" s="15">
        <v>2022</v>
      </c>
      <c r="F7" s="15" t="s">
        <v>162</v>
      </c>
      <c r="G7" s="15" t="s">
        <v>133</v>
      </c>
      <c r="H7" s="15" t="s">
        <v>136</v>
      </c>
      <c r="I7" s="15" t="s">
        <v>139</v>
      </c>
      <c r="J7" s="15" t="s">
        <v>141</v>
      </c>
      <c r="K7" s="15" t="s">
        <v>275</v>
      </c>
      <c r="L7" s="15" t="s">
        <v>280</v>
      </c>
      <c r="M7" s="15">
        <v>0.29499999999999998</v>
      </c>
      <c r="N7" s="15">
        <v>0.25900000000000001</v>
      </c>
      <c r="O7" s="15">
        <v>2.5999999999999999E-2</v>
      </c>
      <c r="P7" s="15">
        <v>0.20399999999999999</v>
      </c>
      <c r="Q7" s="15">
        <v>0.13</v>
      </c>
      <c r="R7" s="15">
        <v>0.29399999999999998</v>
      </c>
      <c r="S7" s="15">
        <v>9.8989999999999991</v>
      </c>
      <c r="U7" s="15">
        <v>0</v>
      </c>
      <c r="V7" s="15">
        <v>100</v>
      </c>
    </row>
    <row r="8" spans="1:22" x14ac:dyDescent="0.25">
      <c r="B8" s="15" t="s">
        <v>122</v>
      </c>
      <c r="C8" s="15" t="s">
        <v>207</v>
      </c>
      <c r="D8" s="15" t="s">
        <v>209</v>
      </c>
      <c r="E8" s="15">
        <v>2022</v>
      </c>
      <c r="F8" s="15" t="s">
        <v>162</v>
      </c>
      <c r="G8" s="15" t="s">
        <v>133</v>
      </c>
      <c r="H8" s="15" t="s">
        <v>136</v>
      </c>
      <c r="I8" s="15" t="s">
        <v>139</v>
      </c>
      <c r="J8" s="15" t="s">
        <v>141</v>
      </c>
      <c r="K8" s="15" t="s">
        <v>275</v>
      </c>
      <c r="L8" s="15" t="s">
        <v>276</v>
      </c>
      <c r="M8" s="15">
        <v>0.24199999999999999</v>
      </c>
      <c r="N8" s="15">
        <v>0.24399999999999999</v>
      </c>
      <c r="O8" s="15">
        <v>1.9E-2</v>
      </c>
      <c r="P8" s="15">
        <v>0.16200000000000001</v>
      </c>
      <c r="Q8" s="15">
        <v>9.6000000000000002E-2</v>
      </c>
      <c r="R8" s="15">
        <v>0.27500000000000002</v>
      </c>
      <c r="S8" s="15">
        <v>9.9979999999999993</v>
      </c>
      <c r="U8" s="15">
        <v>0</v>
      </c>
      <c r="V8" s="15">
        <v>170</v>
      </c>
    </row>
    <row r="9" spans="1:22" x14ac:dyDescent="0.25">
      <c r="B9" s="15" t="s">
        <v>122</v>
      </c>
      <c r="C9" s="15" t="s">
        <v>207</v>
      </c>
      <c r="D9" s="15" t="s">
        <v>209</v>
      </c>
      <c r="E9" s="15">
        <v>2022</v>
      </c>
      <c r="F9" s="15" t="s">
        <v>162</v>
      </c>
      <c r="G9" s="15" t="s">
        <v>133</v>
      </c>
      <c r="H9" s="15" t="s">
        <v>136</v>
      </c>
      <c r="I9" s="15" t="s">
        <v>139</v>
      </c>
      <c r="J9" s="15" t="s">
        <v>141</v>
      </c>
      <c r="K9" s="15" t="s">
        <v>275</v>
      </c>
      <c r="L9" s="15" t="s">
        <v>277</v>
      </c>
      <c r="M9" s="15">
        <v>0.21</v>
      </c>
      <c r="N9" s="15">
        <v>0.193</v>
      </c>
      <c r="O9" s="15">
        <v>5.0000000000000001E-3</v>
      </c>
      <c r="P9" s="15">
        <v>0.155</v>
      </c>
      <c r="Q9" s="15">
        <v>9.5000000000000001E-2</v>
      </c>
      <c r="R9" s="15">
        <v>0.25800000000000001</v>
      </c>
      <c r="S9" s="15">
        <v>9.8179999999999996</v>
      </c>
      <c r="U9" s="15">
        <v>0</v>
      </c>
      <c r="V9" s="15">
        <v>1310</v>
      </c>
    </row>
    <row r="10" spans="1:22" x14ac:dyDescent="0.25">
      <c r="B10" s="15" t="s">
        <v>122</v>
      </c>
      <c r="C10" s="15" t="s">
        <v>207</v>
      </c>
      <c r="D10" s="15" t="s">
        <v>209</v>
      </c>
      <c r="E10" s="15">
        <v>2022</v>
      </c>
      <c r="F10" s="15" t="s">
        <v>162</v>
      </c>
      <c r="G10" s="15" t="s">
        <v>133</v>
      </c>
      <c r="H10" s="15" t="s">
        <v>136</v>
      </c>
      <c r="I10" s="15" t="s">
        <v>139</v>
      </c>
      <c r="J10" s="15" t="s">
        <v>141</v>
      </c>
      <c r="K10" s="15" t="s">
        <v>275</v>
      </c>
      <c r="L10" s="15" t="s">
        <v>278</v>
      </c>
      <c r="M10" s="15">
        <v>0.248</v>
      </c>
      <c r="N10" s="15">
        <v>0.34200000000000003</v>
      </c>
      <c r="O10" s="15">
        <v>8.0000000000000002E-3</v>
      </c>
      <c r="P10" s="15">
        <v>0.17899999999999999</v>
      </c>
      <c r="Q10" s="15">
        <v>0.113</v>
      </c>
      <c r="R10" s="15">
        <v>0.29099999999999998</v>
      </c>
      <c r="S10" s="15">
        <v>9.9109999999999996</v>
      </c>
      <c r="U10" s="15">
        <v>0</v>
      </c>
      <c r="V10" s="15">
        <v>1680</v>
      </c>
    </row>
    <row r="11" spans="1:22" x14ac:dyDescent="0.25">
      <c r="B11" s="15" t="s">
        <v>122</v>
      </c>
      <c r="C11" s="15" t="s">
        <v>207</v>
      </c>
      <c r="D11" s="15" t="s">
        <v>209</v>
      </c>
      <c r="E11" s="15">
        <v>2022</v>
      </c>
      <c r="F11" s="15" t="s">
        <v>162</v>
      </c>
      <c r="G11" s="15" t="s">
        <v>133</v>
      </c>
      <c r="H11" s="15" t="s">
        <v>136</v>
      </c>
      <c r="I11" s="15" t="s">
        <v>139</v>
      </c>
      <c r="J11" s="15" t="s">
        <v>141</v>
      </c>
      <c r="K11" s="15" t="s">
        <v>275</v>
      </c>
      <c r="L11" s="15" t="s">
        <v>279</v>
      </c>
      <c r="M11" s="15">
        <v>0.26700000000000002</v>
      </c>
      <c r="N11" s="15">
        <v>0.25600000000000001</v>
      </c>
      <c r="O11" s="15">
        <v>1.0999999999999999E-2</v>
      </c>
      <c r="P11" s="15">
        <v>0.188</v>
      </c>
      <c r="Q11" s="15">
        <v>0.11899999999999999</v>
      </c>
      <c r="R11" s="15">
        <v>0.307</v>
      </c>
      <c r="S11" s="15">
        <v>9.9049999999999994</v>
      </c>
      <c r="U11" s="15">
        <v>0</v>
      </c>
      <c r="V11" s="15">
        <v>530</v>
      </c>
    </row>
    <row r="12" spans="1:22" x14ac:dyDescent="0.25">
      <c r="B12" s="15" t="s">
        <v>122</v>
      </c>
      <c r="C12" s="15" t="s">
        <v>207</v>
      </c>
      <c r="D12" s="15" t="s">
        <v>209</v>
      </c>
      <c r="E12" s="15">
        <v>2022</v>
      </c>
      <c r="F12" s="15" t="s">
        <v>162</v>
      </c>
      <c r="G12" s="15" t="s">
        <v>133</v>
      </c>
      <c r="H12" s="15" t="s">
        <v>136</v>
      </c>
      <c r="I12" s="15" t="s">
        <v>139</v>
      </c>
      <c r="J12" s="15" t="s">
        <v>141</v>
      </c>
      <c r="K12" s="15" t="s">
        <v>275</v>
      </c>
      <c r="L12" s="15" t="s">
        <v>280</v>
      </c>
      <c r="M12" s="15">
        <v>0.27</v>
      </c>
      <c r="N12" s="15">
        <v>0.249</v>
      </c>
      <c r="O12" s="15">
        <v>2.5000000000000001E-2</v>
      </c>
      <c r="P12" s="15">
        <v>0.185</v>
      </c>
      <c r="Q12" s="15">
        <v>0.115</v>
      </c>
      <c r="R12" s="15">
        <v>0.29799999999999999</v>
      </c>
      <c r="S12" s="15">
        <v>9.9060000000000006</v>
      </c>
      <c r="U12" s="15">
        <v>0</v>
      </c>
      <c r="V12" s="15">
        <v>100</v>
      </c>
    </row>
    <row r="13" spans="1:22" x14ac:dyDescent="0.25">
      <c r="B13" s="15" t="s">
        <v>122</v>
      </c>
      <c r="C13" s="15" t="s">
        <v>207</v>
      </c>
      <c r="D13" s="15" t="s">
        <v>210</v>
      </c>
      <c r="E13" s="15">
        <v>2022</v>
      </c>
      <c r="F13" s="15" t="s">
        <v>162</v>
      </c>
      <c r="G13" s="15" t="s">
        <v>133</v>
      </c>
      <c r="H13" s="15" t="s">
        <v>136</v>
      </c>
      <c r="I13" s="15" t="s">
        <v>139</v>
      </c>
      <c r="J13" s="15" t="s">
        <v>141</v>
      </c>
      <c r="K13" s="15" t="s">
        <v>275</v>
      </c>
      <c r="L13" s="15" t="s">
        <v>276</v>
      </c>
      <c r="M13" s="15">
        <v>0.253</v>
      </c>
      <c r="N13" s="15">
        <v>0.38300000000000001</v>
      </c>
      <c r="O13" s="15">
        <v>2.9000000000000001E-2</v>
      </c>
      <c r="P13" s="15">
        <v>0.14899999999999999</v>
      </c>
      <c r="Q13" s="15">
        <v>8.5000000000000006E-2</v>
      </c>
      <c r="R13" s="15">
        <v>0.248</v>
      </c>
      <c r="S13" s="15">
        <v>9.7249999999999996</v>
      </c>
      <c r="U13" s="15">
        <v>0</v>
      </c>
      <c r="V13" s="15">
        <v>170</v>
      </c>
    </row>
    <row r="14" spans="1:22" x14ac:dyDescent="0.25">
      <c r="B14" s="15" t="s">
        <v>122</v>
      </c>
      <c r="C14" s="15" t="s">
        <v>207</v>
      </c>
      <c r="D14" s="15" t="s">
        <v>210</v>
      </c>
      <c r="E14" s="15">
        <v>2022</v>
      </c>
      <c r="F14" s="15" t="s">
        <v>162</v>
      </c>
      <c r="G14" s="15" t="s">
        <v>133</v>
      </c>
      <c r="H14" s="15" t="s">
        <v>136</v>
      </c>
      <c r="I14" s="15" t="s">
        <v>139</v>
      </c>
      <c r="J14" s="15" t="s">
        <v>141</v>
      </c>
      <c r="K14" s="15" t="s">
        <v>275</v>
      </c>
      <c r="L14" s="15" t="s">
        <v>277</v>
      </c>
      <c r="M14" s="15">
        <v>0.20499999999999999</v>
      </c>
      <c r="N14" s="15">
        <v>0.25600000000000001</v>
      </c>
      <c r="O14" s="15">
        <v>7.0000000000000001E-3</v>
      </c>
      <c r="P14" s="15">
        <v>0.14000000000000001</v>
      </c>
      <c r="Q14" s="15">
        <v>8.7999999999999995E-2</v>
      </c>
      <c r="R14" s="15">
        <v>0.23400000000000001</v>
      </c>
      <c r="S14" s="15">
        <v>9.5510000000000002</v>
      </c>
      <c r="U14" s="15">
        <v>0</v>
      </c>
      <c r="V14" s="15">
        <v>1310</v>
      </c>
    </row>
    <row r="15" spans="1:22" x14ac:dyDescent="0.25">
      <c r="B15" s="15" t="s">
        <v>122</v>
      </c>
      <c r="C15" s="15" t="s">
        <v>207</v>
      </c>
      <c r="D15" s="15" t="s">
        <v>210</v>
      </c>
      <c r="E15" s="15">
        <v>2022</v>
      </c>
      <c r="F15" s="15" t="s">
        <v>162</v>
      </c>
      <c r="G15" s="15" t="s">
        <v>133</v>
      </c>
      <c r="H15" s="15" t="s">
        <v>136</v>
      </c>
      <c r="I15" s="15" t="s">
        <v>139</v>
      </c>
      <c r="J15" s="15" t="s">
        <v>141</v>
      </c>
      <c r="K15" s="15" t="s">
        <v>275</v>
      </c>
      <c r="L15" s="15" t="s">
        <v>278</v>
      </c>
      <c r="M15" s="15">
        <v>0.249</v>
      </c>
      <c r="N15" s="15">
        <v>0.40300000000000002</v>
      </c>
      <c r="O15" s="15">
        <v>0.01</v>
      </c>
      <c r="P15" s="15">
        <v>0.16</v>
      </c>
      <c r="Q15" s="15">
        <v>0.10199999999999999</v>
      </c>
      <c r="R15" s="15">
        <v>0.26500000000000001</v>
      </c>
      <c r="S15" s="15">
        <v>9.6440000000000001</v>
      </c>
      <c r="U15" s="15">
        <v>0</v>
      </c>
      <c r="V15" s="15">
        <v>1680</v>
      </c>
    </row>
    <row r="16" spans="1:22" x14ac:dyDescent="0.25">
      <c r="B16" s="15" t="s">
        <v>122</v>
      </c>
      <c r="C16" s="15" t="s">
        <v>207</v>
      </c>
      <c r="D16" s="15" t="s">
        <v>210</v>
      </c>
      <c r="E16" s="15">
        <v>2022</v>
      </c>
      <c r="F16" s="15" t="s">
        <v>162</v>
      </c>
      <c r="G16" s="15" t="s">
        <v>133</v>
      </c>
      <c r="H16" s="15" t="s">
        <v>136</v>
      </c>
      <c r="I16" s="15" t="s">
        <v>139</v>
      </c>
      <c r="J16" s="15" t="s">
        <v>141</v>
      </c>
      <c r="K16" s="15" t="s">
        <v>275</v>
      </c>
      <c r="L16" s="15" t="s">
        <v>279</v>
      </c>
      <c r="M16" s="15">
        <v>0.27600000000000002</v>
      </c>
      <c r="N16" s="15">
        <v>0.39300000000000002</v>
      </c>
      <c r="O16" s="15">
        <v>1.7000000000000001E-2</v>
      </c>
      <c r="P16" s="15">
        <v>0.17399999999999999</v>
      </c>
      <c r="Q16" s="15">
        <v>0.113</v>
      </c>
      <c r="R16" s="15">
        <v>0.28199999999999997</v>
      </c>
      <c r="S16" s="15">
        <v>9.6340000000000003</v>
      </c>
      <c r="U16" s="15">
        <v>0</v>
      </c>
      <c r="V16" s="15">
        <v>530</v>
      </c>
    </row>
    <row r="17" spans="2:22" x14ac:dyDescent="0.25">
      <c r="B17" s="15" t="s">
        <v>122</v>
      </c>
      <c r="C17" s="15" t="s">
        <v>207</v>
      </c>
      <c r="D17" s="15" t="s">
        <v>210</v>
      </c>
      <c r="E17" s="15">
        <v>2022</v>
      </c>
      <c r="F17" s="15" t="s">
        <v>162</v>
      </c>
      <c r="G17" s="15" t="s">
        <v>133</v>
      </c>
      <c r="H17" s="15" t="s">
        <v>136</v>
      </c>
      <c r="I17" s="15" t="s">
        <v>139</v>
      </c>
      <c r="J17" s="15" t="s">
        <v>141</v>
      </c>
      <c r="K17" s="15" t="s">
        <v>275</v>
      </c>
      <c r="L17" s="15" t="s">
        <v>280</v>
      </c>
      <c r="M17" s="15">
        <v>0.29099999999999998</v>
      </c>
      <c r="N17" s="15">
        <v>0.36</v>
      </c>
      <c r="O17" s="15">
        <v>3.5999999999999997E-2</v>
      </c>
      <c r="P17" s="15">
        <v>0.16800000000000001</v>
      </c>
      <c r="Q17" s="15">
        <v>9.9000000000000005E-2</v>
      </c>
      <c r="R17" s="15">
        <v>0.28399999999999997</v>
      </c>
      <c r="S17" s="15">
        <v>9.6379999999999999</v>
      </c>
      <c r="U17" s="15">
        <v>0</v>
      </c>
      <c r="V17" s="15">
        <v>100</v>
      </c>
    </row>
    <row r="18" spans="2:22" x14ac:dyDescent="0.25">
      <c r="B18" s="15" t="s">
        <v>122</v>
      </c>
      <c r="C18" s="15" t="s">
        <v>207</v>
      </c>
      <c r="D18" s="15" t="s">
        <v>211</v>
      </c>
      <c r="E18" s="15">
        <v>2022</v>
      </c>
      <c r="F18" s="15" t="s">
        <v>162</v>
      </c>
      <c r="G18" s="15" t="s">
        <v>133</v>
      </c>
      <c r="H18" s="15" t="s">
        <v>136</v>
      </c>
      <c r="I18" s="15" t="s">
        <v>139</v>
      </c>
      <c r="J18" s="15" t="s">
        <v>141</v>
      </c>
      <c r="K18" s="15" t="s">
        <v>275</v>
      </c>
      <c r="L18" s="15" t="s">
        <v>276</v>
      </c>
      <c r="M18" s="15">
        <v>0.24299999999999999</v>
      </c>
      <c r="N18" s="15">
        <v>0.39100000000000001</v>
      </c>
      <c r="O18" s="15">
        <v>0.03</v>
      </c>
      <c r="P18" s="15">
        <v>0.13</v>
      </c>
      <c r="Q18" s="15">
        <v>8.3000000000000004E-2</v>
      </c>
      <c r="R18" s="15">
        <v>0.22700000000000001</v>
      </c>
      <c r="S18" s="15">
        <v>9.7249999999999996</v>
      </c>
      <c r="U18" s="15">
        <v>0</v>
      </c>
      <c r="V18" s="15">
        <v>170</v>
      </c>
    </row>
    <row r="19" spans="2:22" x14ac:dyDescent="0.25">
      <c r="B19" s="15" t="s">
        <v>122</v>
      </c>
      <c r="C19" s="15" t="s">
        <v>207</v>
      </c>
      <c r="D19" s="15" t="s">
        <v>211</v>
      </c>
      <c r="E19" s="15">
        <v>2022</v>
      </c>
      <c r="F19" s="15" t="s">
        <v>162</v>
      </c>
      <c r="G19" s="15" t="s">
        <v>133</v>
      </c>
      <c r="H19" s="15" t="s">
        <v>136</v>
      </c>
      <c r="I19" s="15" t="s">
        <v>139</v>
      </c>
      <c r="J19" s="15" t="s">
        <v>141</v>
      </c>
      <c r="K19" s="15" t="s">
        <v>275</v>
      </c>
      <c r="L19" s="15" t="s">
        <v>277</v>
      </c>
      <c r="M19" s="15">
        <v>0.19400000000000001</v>
      </c>
      <c r="N19" s="15">
        <v>0.26500000000000001</v>
      </c>
      <c r="O19" s="15">
        <v>7.0000000000000001E-3</v>
      </c>
      <c r="P19" s="15">
        <v>0.13200000000000001</v>
      </c>
      <c r="Q19" s="15">
        <v>8.3000000000000004E-2</v>
      </c>
      <c r="R19" s="15">
        <v>0.214</v>
      </c>
      <c r="S19" s="15">
        <v>9.5510000000000002</v>
      </c>
      <c r="U19" s="15">
        <v>0</v>
      </c>
      <c r="V19" s="15">
        <v>1310</v>
      </c>
    </row>
    <row r="20" spans="2:22" x14ac:dyDescent="0.25">
      <c r="B20" s="15" t="s">
        <v>122</v>
      </c>
      <c r="C20" s="15" t="s">
        <v>207</v>
      </c>
      <c r="D20" s="15" t="s">
        <v>211</v>
      </c>
      <c r="E20" s="15">
        <v>2022</v>
      </c>
      <c r="F20" s="15" t="s">
        <v>162</v>
      </c>
      <c r="G20" s="15" t="s">
        <v>133</v>
      </c>
      <c r="H20" s="15" t="s">
        <v>136</v>
      </c>
      <c r="I20" s="15" t="s">
        <v>139</v>
      </c>
      <c r="J20" s="15" t="s">
        <v>141</v>
      </c>
      <c r="K20" s="15" t="s">
        <v>275</v>
      </c>
      <c r="L20" s="15" t="s">
        <v>278</v>
      </c>
      <c r="M20" s="15">
        <v>0.23499999999999999</v>
      </c>
      <c r="N20" s="15">
        <v>0.40400000000000003</v>
      </c>
      <c r="O20" s="15">
        <v>0.01</v>
      </c>
      <c r="P20" s="15">
        <v>0.15</v>
      </c>
      <c r="Q20" s="15">
        <v>9.6000000000000002E-2</v>
      </c>
      <c r="R20" s="15">
        <v>0.24099999999999999</v>
      </c>
      <c r="S20" s="15">
        <v>9.6440000000000001</v>
      </c>
      <c r="U20" s="15">
        <v>0</v>
      </c>
      <c r="V20" s="15">
        <v>1680</v>
      </c>
    </row>
    <row r="21" spans="2:22" x14ac:dyDescent="0.25">
      <c r="B21" s="15" t="s">
        <v>122</v>
      </c>
      <c r="C21" s="15" t="s">
        <v>207</v>
      </c>
      <c r="D21" s="15" t="s">
        <v>211</v>
      </c>
      <c r="E21" s="15">
        <v>2022</v>
      </c>
      <c r="F21" s="15" t="s">
        <v>162</v>
      </c>
      <c r="G21" s="15" t="s">
        <v>133</v>
      </c>
      <c r="H21" s="15" t="s">
        <v>136</v>
      </c>
      <c r="I21" s="15" t="s">
        <v>139</v>
      </c>
      <c r="J21" s="15" t="s">
        <v>141</v>
      </c>
      <c r="K21" s="15" t="s">
        <v>275</v>
      </c>
      <c r="L21" s="15" t="s">
        <v>279</v>
      </c>
      <c r="M21" s="15">
        <v>0.26</v>
      </c>
      <c r="N21" s="15">
        <v>0.39200000000000002</v>
      </c>
      <c r="O21" s="15">
        <v>1.7000000000000001E-2</v>
      </c>
      <c r="P21" s="15">
        <v>0.159</v>
      </c>
      <c r="Q21" s="15">
        <v>0.10299999999999999</v>
      </c>
      <c r="R21" s="15">
        <v>0.25800000000000001</v>
      </c>
      <c r="S21" s="15">
        <v>9.6329999999999991</v>
      </c>
      <c r="U21" s="15">
        <v>0</v>
      </c>
      <c r="V21" s="15">
        <v>530</v>
      </c>
    </row>
    <row r="22" spans="2:22" x14ac:dyDescent="0.25">
      <c r="B22" s="15" t="s">
        <v>122</v>
      </c>
      <c r="C22" s="15" t="s">
        <v>207</v>
      </c>
      <c r="D22" s="15" t="s">
        <v>211</v>
      </c>
      <c r="E22" s="15">
        <v>2022</v>
      </c>
      <c r="F22" s="15" t="s">
        <v>162</v>
      </c>
      <c r="G22" s="15" t="s">
        <v>133</v>
      </c>
      <c r="H22" s="15" t="s">
        <v>136</v>
      </c>
      <c r="I22" s="15" t="s">
        <v>139</v>
      </c>
      <c r="J22" s="15" t="s">
        <v>141</v>
      </c>
      <c r="K22" s="15" t="s">
        <v>275</v>
      </c>
      <c r="L22" s="15" t="s">
        <v>280</v>
      </c>
      <c r="M22" s="15">
        <v>0.28000000000000003</v>
      </c>
      <c r="N22" s="15">
        <v>0.35899999999999999</v>
      </c>
      <c r="O22" s="15">
        <v>3.5999999999999997E-2</v>
      </c>
      <c r="P22" s="15">
        <v>0.154</v>
      </c>
      <c r="Q22" s="15">
        <v>9.5000000000000001E-2</v>
      </c>
      <c r="R22" s="15">
        <v>0.27900000000000003</v>
      </c>
      <c r="S22" s="15">
        <v>9.6379999999999999</v>
      </c>
      <c r="U22" s="15">
        <v>0</v>
      </c>
      <c r="V22" s="15">
        <v>100</v>
      </c>
    </row>
    <row r="23" spans="2:22" x14ac:dyDescent="0.25">
      <c r="B23" s="15" t="s">
        <v>122</v>
      </c>
      <c r="C23" s="15" t="s">
        <v>207</v>
      </c>
      <c r="D23" s="15" t="s">
        <v>212</v>
      </c>
      <c r="E23" s="15">
        <v>2022</v>
      </c>
      <c r="F23" s="15" t="s">
        <v>162</v>
      </c>
      <c r="G23" s="15" t="s">
        <v>133</v>
      </c>
      <c r="H23" s="15" t="s">
        <v>136</v>
      </c>
      <c r="I23" s="15" t="s">
        <v>139</v>
      </c>
      <c r="J23" s="15" t="s">
        <v>141</v>
      </c>
      <c r="K23" s="15" t="s">
        <v>275</v>
      </c>
      <c r="L23" s="15" t="s">
        <v>276</v>
      </c>
      <c r="M23" s="15">
        <v>0.23300000000000001</v>
      </c>
      <c r="N23" s="15">
        <v>0.36899999999999999</v>
      </c>
      <c r="O23" s="15">
        <v>2.8000000000000001E-2</v>
      </c>
      <c r="P23" s="15">
        <v>0.129</v>
      </c>
      <c r="Q23" s="15">
        <v>7.2999999999999995E-2</v>
      </c>
      <c r="R23" s="15">
        <v>0.219</v>
      </c>
      <c r="S23" s="15">
        <v>9.4589999999999996</v>
      </c>
      <c r="U23" s="15">
        <v>0</v>
      </c>
      <c r="V23" s="15">
        <v>170</v>
      </c>
    </row>
    <row r="24" spans="2:22" x14ac:dyDescent="0.25">
      <c r="B24" s="15" t="s">
        <v>122</v>
      </c>
      <c r="C24" s="15" t="s">
        <v>207</v>
      </c>
      <c r="D24" s="15" t="s">
        <v>212</v>
      </c>
      <c r="E24" s="15">
        <v>2022</v>
      </c>
      <c r="F24" s="15" t="s">
        <v>162</v>
      </c>
      <c r="G24" s="15" t="s">
        <v>133</v>
      </c>
      <c r="H24" s="15" t="s">
        <v>136</v>
      </c>
      <c r="I24" s="15" t="s">
        <v>139</v>
      </c>
      <c r="J24" s="15" t="s">
        <v>141</v>
      </c>
      <c r="K24" s="15" t="s">
        <v>275</v>
      </c>
      <c r="L24" s="15" t="s">
        <v>277</v>
      </c>
      <c r="M24" s="15">
        <v>0.18099999999999999</v>
      </c>
      <c r="N24" s="15">
        <v>0.24199999999999999</v>
      </c>
      <c r="O24" s="15">
        <v>7.0000000000000001E-3</v>
      </c>
      <c r="P24" s="15">
        <v>0.124</v>
      </c>
      <c r="Q24" s="15">
        <v>8.1000000000000003E-2</v>
      </c>
      <c r="R24" s="15">
        <v>0.20100000000000001</v>
      </c>
      <c r="S24" s="15">
        <v>9.298</v>
      </c>
      <c r="U24" s="15">
        <v>0</v>
      </c>
      <c r="V24" s="15">
        <v>1310</v>
      </c>
    </row>
    <row r="25" spans="2:22" x14ac:dyDescent="0.25">
      <c r="B25" s="15" t="s">
        <v>122</v>
      </c>
      <c r="C25" s="15" t="s">
        <v>207</v>
      </c>
      <c r="D25" s="15" t="s">
        <v>212</v>
      </c>
      <c r="E25" s="15">
        <v>2022</v>
      </c>
      <c r="F25" s="15" t="s">
        <v>162</v>
      </c>
      <c r="G25" s="15" t="s">
        <v>133</v>
      </c>
      <c r="H25" s="15" t="s">
        <v>136</v>
      </c>
      <c r="I25" s="15" t="s">
        <v>139</v>
      </c>
      <c r="J25" s="15" t="s">
        <v>141</v>
      </c>
      <c r="K25" s="15" t="s">
        <v>275</v>
      </c>
      <c r="L25" s="15" t="s">
        <v>278</v>
      </c>
      <c r="M25" s="15">
        <v>0.222</v>
      </c>
      <c r="N25" s="15">
        <v>0.38400000000000001</v>
      </c>
      <c r="O25" s="15">
        <v>8.9999999999999993E-3</v>
      </c>
      <c r="P25" s="15">
        <v>0.14199999999999999</v>
      </c>
      <c r="Q25" s="15">
        <v>9.0999999999999998E-2</v>
      </c>
      <c r="R25" s="15">
        <v>0.22700000000000001</v>
      </c>
      <c r="S25" s="15">
        <v>9.3889999999999993</v>
      </c>
      <c r="U25" s="15">
        <v>0</v>
      </c>
      <c r="V25" s="15">
        <v>1680</v>
      </c>
    </row>
    <row r="26" spans="2:22" x14ac:dyDescent="0.25">
      <c r="B26" s="15" t="s">
        <v>122</v>
      </c>
      <c r="C26" s="15" t="s">
        <v>207</v>
      </c>
      <c r="D26" s="15" t="s">
        <v>212</v>
      </c>
      <c r="E26" s="15">
        <v>2022</v>
      </c>
      <c r="F26" s="15" t="s">
        <v>162</v>
      </c>
      <c r="G26" s="15" t="s">
        <v>133</v>
      </c>
      <c r="H26" s="15" t="s">
        <v>136</v>
      </c>
      <c r="I26" s="15" t="s">
        <v>139</v>
      </c>
      <c r="J26" s="15" t="s">
        <v>141</v>
      </c>
      <c r="K26" s="15" t="s">
        <v>275</v>
      </c>
      <c r="L26" s="15" t="s">
        <v>279</v>
      </c>
      <c r="M26" s="15">
        <v>0.245</v>
      </c>
      <c r="N26" s="15">
        <v>0.378</v>
      </c>
      <c r="O26" s="15">
        <v>1.6E-2</v>
      </c>
      <c r="P26" s="15">
        <v>0.15</v>
      </c>
      <c r="Q26" s="15">
        <v>9.8000000000000004E-2</v>
      </c>
      <c r="R26" s="15">
        <v>0.24</v>
      </c>
      <c r="S26" s="15">
        <v>9.3689999999999998</v>
      </c>
      <c r="U26" s="15">
        <v>0</v>
      </c>
      <c r="V26" s="15">
        <v>530</v>
      </c>
    </row>
    <row r="27" spans="2:22" x14ac:dyDescent="0.25">
      <c r="B27" s="15" t="s">
        <v>122</v>
      </c>
      <c r="C27" s="15" t="s">
        <v>207</v>
      </c>
      <c r="D27" s="15" t="s">
        <v>212</v>
      </c>
      <c r="E27" s="15">
        <v>2022</v>
      </c>
      <c r="F27" s="15" t="s">
        <v>162</v>
      </c>
      <c r="G27" s="15" t="s">
        <v>133</v>
      </c>
      <c r="H27" s="15" t="s">
        <v>136</v>
      </c>
      <c r="I27" s="15" t="s">
        <v>139</v>
      </c>
      <c r="J27" s="15" t="s">
        <v>141</v>
      </c>
      <c r="K27" s="15" t="s">
        <v>275</v>
      </c>
      <c r="L27" s="15" t="s">
        <v>280</v>
      </c>
      <c r="M27" s="15">
        <v>0.28399999999999997</v>
      </c>
      <c r="N27" s="15">
        <v>0.44</v>
      </c>
      <c r="O27" s="15">
        <v>4.3999999999999997E-2</v>
      </c>
      <c r="P27" s="15">
        <v>0.14699999999999999</v>
      </c>
      <c r="Q27" s="15">
        <v>9.2999999999999999E-2</v>
      </c>
      <c r="R27" s="15">
        <v>0.24</v>
      </c>
      <c r="S27" s="15">
        <v>9.3849999999999998</v>
      </c>
      <c r="U27" s="15">
        <v>0</v>
      </c>
      <c r="V27" s="15">
        <v>100</v>
      </c>
    </row>
    <row r="28" spans="2:22" x14ac:dyDescent="0.25">
      <c r="B28" s="15" t="s">
        <v>122</v>
      </c>
      <c r="C28" s="15" t="s">
        <v>207</v>
      </c>
      <c r="D28" s="15" t="s">
        <v>213</v>
      </c>
      <c r="E28" s="15">
        <v>2022</v>
      </c>
      <c r="F28" s="15" t="s">
        <v>162</v>
      </c>
      <c r="G28" s="15" t="s">
        <v>133</v>
      </c>
      <c r="H28" s="15" t="s">
        <v>136</v>
      </c>
      <c r="I28" s="15" t="s">
        <v>139</v>
      </c>
      <c r="J28" s="15" t="s">
        <v>141</v>
      </c>
      <c r="K28" s="15" t="s">
        <v>275</v>
      </c>
      <c r="L28" s="15" t="s">
        <v>276</v>
      </c>
      <c r="M28" s="15">
        <v>0.22700000000000001</v>
      </c>
      <c r="N28" s="15">
        <v>0.34899999999999998</v>
      </c>
      <c r="O28" s="15">
        <v>2.7E-2</v>
      </c>
      <c r="P28" s="15">
        <v>0.121</v>
      </c>
      <c r="Q28" s="15">
        <v>7.1999999999999995E-2</v>
      </c>
      <c r="R28" s="15">
        <v>0.22</v>
      </c>
      <c r="S28" s="15">
        <v>9.4589999999999996</v>
      </c>
      <c r="U28" s="15">
        <v>0</v>
      </c>
      <c r="V28" s="15">
        <v>170</v>
      </c>
    </row>
    <row r="29" spans="2:22" x14ac:dyDescent="0.25">
      <c r="B29" s="15" t="s">
        <v>122</v>
      </c>
      <c r="C29" s="15" t="s">
        <v>207</v>
      </c>
      <c r="D29" s="15" t="s">
        <v>213</v>
      </c>
      <c r="E29" s="15">
        <v>2022</v>
      </c>
      <c r="F29" s="15" t="s">
        <v>162</v>
      </c>
      <c r="G29" s="15" t="s">
        <v>133</v>
      </c>
      <c r="H29" s="15" t="s">
        <v>136</v>
      </c>
      <c r="I29" s="15" t="s">
        <v>139</v>
      </c>
      <c r="J29" s="15" t="s">
        <v>141</v>
      </c>
      <c r="K29" s="15" t="s">
        <v>275</v>
      </c>
      <c r="L29" s="15" t="s">
        <v>277</v>
      </c>
      <c r="M29" s="15">
        <v>0.17299999999999999</v>
      </c>
      <c r="N29" s="15">
        <v>0.219</v>
      </c>
      <c r="O29" s="15">
        <v>6.0000000000000001E-3</v>
      </c>
      <c r="P29" s="15">
        <v>0.11899999999999999</v>
      </c>
      <c r="Q29" s="15">
        <v>7.8E-2</v>
      </c>
      <c r="R29" s="15">
        <v>0.19</v>
      </c>
      <c r="S29" s="15">
        <v>9.298</v>
      </c>
      <c r="U29" s="15">
        <v>0</v>
      </c>
      <c r="V29" s="15">
        <v>1310</v>
      </c>
    </row>
    <row r="30" spans="2:22" x14ac:dyDescent="0.25">
      <c r="B30" s="15" t="s">
        <v>122</v>
      </c>
      <c r="C30" s="15" t="s">
        <v>207</v>
      </c>
      <c r="D30" s="15" t="s">
        <v>213</v>
      </c>
      <c r="E30" s="15">
        <v>2022</v>
      </c>
      <c r="F30" s="15" t="s">
        <v>162</v>
      </c>
      <c r="G30" s="15" t="s">
        <v>133</v>
      </c>
      <c r="H30" s="15" t="s">
        <v>136</v>
      </c>
      <c r="I30" s="15" t="s">
        <v>139</v>
      </c>
      <c r="J30" s="15" t="s">
        <v>141</v>
      </c>
      <c r="K30" s="15" t="s">
        <v>275</v>
      </c>
      <c r="L30" s="15" t="s">
        <v>278</v>
      </c>
      <c r="M30" s="15">
        <v>0.215</v>
      </c>
      <c r="N30" s="15">
        <v>0.36</v>
      </c>
      <c r="O30" s="15">
        <v>8.9999999999999993E-3</v>
      </c>
      <c r="P30" s="15">
        <v>0.13600000000000001</v>
      </c>
      <c r="Q30" s="15">
        <v>8.7999999999999995E-2</v>
      </c>
      <c r="R30" s="15">
        <v>0.222</v>
      </c>
      <c r="S30" s="15">
        <v>9.3889999999999993</v>
      </c>
      <c r="U30" s="15">
        <v>0</v>
      </c>
      <c r="V30" s="15">
        <v>1680</v>
      </c>
    </row>
    <row r="31" spans="2:22" x14ac:dyDescent="0.25">
      <c r="B31" s="15" t="s">
        <v>122</v>
      </c>
      <c r="C31" s="15" t="s">
        <v>207</v>
      </c>
      <c r="D31" s="15" t="s">
        <v>213</v>
      </c>
      <c r="E31" s="15">
        <v>2022</v>
      </c>
      <c r="F31" s="15" t="s">
        <v>162</v>
      </c>
      <c r="G31" s="15" t="s">
        <v>133</v>
      </c>
      <c r="H31" s="15" t="s">
        <v>136</v>
      </c>
      <c r="I31" s="15" t="s">
        <v>139</v>
      </c>
      <c r="J31" s="15" t="s">
        <v>141</v>
      </c>
      <c r="K31" s="15" t="s">
        <v>275</v>
      </c>
      <c r="L31" s="15" t="s">
        <v>279</v>
      </c>
      <c r="M31" s="15">
        <v>0.23599999999999999</v>
      </c>
      <c r="N31" s="15">
        <v>0.36</v>
      </c>
      <c r="O31" s="15">
        <v>1.6E-2</v>
      </c>
      <c r="P31" s="15">
        <v>0.14299999999999999</v>
      </c>
      <c r="Q31" s="15">
        <v>9.2999999999999999E-2</v>
      </c>
      <c r="R31" s="15">
        <v>0.22800000000000001</v>
      </c>
      <c r="S31" s="15">
        <v>9.3689999999999998</v>
      </c>
      <c r="U31" s="15">
        <v>0</v>
      </c>
      <c r="V31" s="15">
        <v>530</v>
      </c>
    </row>
    <row r="32" spans="2:22" x14ac:dyDescent="0.25">
      <c r="B32" s="15" t="s">
        <v>122</v>
      </c>
      <c r="C32" s="15" t="s">
        <v>207</v>
      </c>
      <c r="D32" s="15" t="s">
        <v>213</v>
      </c>
      <c r="E32" s="15">
        <v>2022</v>
      </c>
      <c r="F32" s="15" t="s">
        <v>162</v>
      </c>
      <c r="G32" s="15" t="s">
        <v>133</v>
      </c>
      <c r="H32" s="15" t="s">
        <v>136</v>
      </c>
      <c r="I32" s="15" t="s">
        <v>139</v>
      </c>
      <c r="J32" s="15" t="s">
        <v>141</v>
      </c>
      <c r="K32" s="15" t="s">
        <v>275</v>
      </c>
      <c r="L32" s="15" t="s">
        <v>280</v>
      </c>
      <c r="M32" s="15">
        <v>0.28199999999999997</v>
      </c>
      <c r="N32" s="15">
        <v>0.46300000000000002</v>
      </c>
      <c r="O32" s="15">
        <v>4.5999999999999999E-2</v>
      </c>
      <c r="P32" s="15">
        <v>0.14000000000000001</v>
      </c>
      <c r="Q32" s="15">
        <v>8.5999999999999993E-2</v>
      </c>
      <c r="R32" s="15">
        <v>0.22</v>
      </c>
      <c r="S32" s="15">
        <v>9.3849999999999998</v>
      </c>
      <c r="U32" s="15">
        <v>0</v>
      </c>
      <c r="V32" s="15">
        <v>100</v>
      </c>
    </row>
    <row r="33" spans="2:22" x14ac:dyDescent="0.25">
      <c r="B33" s="15" t="s">
        <v>122</v>
      </c>
      <c r="C33" s="15" t="s">
        <v>207</v>
      </c>
      <c r="D33" s="15" t="s">
        <v>214</v>
      </c>
      <c r="E33" s="15">
        <v>2022</v>
      </c>
      <c r="F33" s="15" t="s">
        <v>162</v>
      </c>
      <c r="G33" s="15" t="s">
        <v>133</v>
      </c>
      <c r="H33" s="15" t="s">
        <v>136</v>
      </c>
      <c r="I33" s="15" t="s">
        <v>139</v>
      </c>
      <c r="J33" s="15" t="s">
        <v>141</v>
      </c>
      <c r="K33" s="15" t="s">
        <v>275</v>
      </c>
      <c r="L33" s="15" t="s">
        <v>276</v>
      </c>
      <c r="M33" s="15">
        <v>0.216</v>
      </c>
      <c r="N33" s="15">
        <v>0.32900000000000001</v>
      </c>
      <c r="O33" s="15">
        <v>2.5000000000000001E-2</v>
      </c>
      <c r="P33" s="15">
        <v>0.123</v>
      </c>
      <c r="Q33" s="15">
        <v>7.2999999999999995E-2</v>
      </c>
      <c r="R33" s="15">
        <v>0.214</v>
      </c>
      <c r="S33" s="15">
        <v>9.2349999999999994</v>
      </c>
      <c r="U33" s="15">
        <v>0</v>
      </c>
      <c r="V33" s="15">
        <v>170</v>
      </c>
    </row>
    <row r="34" spans="2:22" x14ac:dyDescent="0.25">
      <c r="B34" s="15" t="s">
        <v>122</v>
      </c>
      <c r="C34" s="15" t="s">
        <v>207</v>
      </c>
      <c r="D34" s="15" t="s">
        <v>214</v>
      </c>
      <c r="E34" s="15">
        <v>2022</v>
      </c>
      <c r="F34" s="15" t="s">
        <v>162</v>
      </c>
      <c r="G34" s="15" t="s">
        <v>133</v>
      </c>
      <c r="H34" s="15" t="s">
        <v>136</v>
      </c>
      <c r="I34" s="15" t="s">
        <v>139</v>
      </c>
      <c r="J34" s="15" t="s">
        <v>141</v>
      </c>
      <c r="K34" s="15" t="s">
        <v>275</v>
      </c>
      <c r="L34" s="15" t="s">
        <v>277</v>
      </c>
      <c r="M34" s="15">
        <v>0.16900000000000001</v>
      </c>
      <c r="N34" s="15">
        <v>0.23799999999999999</v>
      </c>
      <c r="O34" s="15">
        <v>7.0000000000000001E-3</v>
      </c>
      <c r="P34" s="15">
        <v>0.115</v>
      </c>
      <c r="Q34" s="15">
        <v>7.6999999999999999E-2</v>
      </c>
      <c r="R34" s="15">
        <v>0.185</v>
      </c>
      <c r="S34" s="15">
        <v>9.0809999999999995</v>
      </c>
      <c r="U34" s="15">
        <v>0</v>
      </c>
      <c r="V34" s="15">
        <v>1310</v>
      </c>
    </row>
    <row r="35" spans="2:22" x14ac:dyDescent="0.25">
      <c r="B35" s="15" t="s">
        <v>122</v>
      </c>
      <c r="C35" s="15" t="s">
        <v>207</v>
      </c>
      <c r="D35" s="15" t="s">
        <v>214</v>
      </c>
      <c r="E35" s="15">
        <v>2022</v>
      </c>
      <c r="F35" s="15" t="s">
        <v>162</v>
      </c>
      <c r="G35" s="15" t="s">
        <v>133</v>
      </c>
      <c r="H35" s="15" t="s">
        <v>136</v>
      </c>
      <c r="I35" s="15" t="s">
        <v>139</v>
      </c>
      <c r="J35" s="15" t="s">
        <v>141</v>
      </c>
      <c r="K35" s="15" t="s">
        <v>275</v>
      </c>
      <c r="L35" s="15" t="s">
        <v>278</v>
      </c>
      <c r="M35" s="15">
        <v>0.20799999999999999</v>
      </c>
      <c r="N35" s="15">
        <v>0.34899999999999998</v>
      </c>
      <c r="O35" s="15">
        <v>8.9999999999999993E-3</v>
      </c>
      <c r="P35" s="15">
        <v>0.13100000000000001</v>
      </c>
      <c r="Q35" s="15">
        <v>8.5000000000000006E-2</v>
      </c>
      <c r="R35" s="15">
        <v>0.21199999999999999</v>
      </c>
      <c r="S35" s="15">
        <v>9.1690000000000005</v>
      </c>
      <c r="U35" s="15">
        <v>0</v>
      </c>
      <c r="V35" s="15">
        <v>1680</v>
      </c>
    </row>
    <row r="36" spans="2:22" x14ac:dyDescent="0.25">
      <c r="B36" s="15" t="s">
        <v>122</v>
      </c>
      <c r="C36" s="15" t="s">
        <v>207</v>
      </c>
      <c r="D36" s="15" t="s">
        <v>214</v>
      </c>
      <c r="E36" s="15">
        <v>2022</v>
      </c>
      <c r="F36" s="15" t="s">
        <v>162</v>
      </c>
      <c r="G36" s="15" t="s">
        <v>133</v>
      </c>
      <c r="H36" s="15" t="s">
        <v>136</v>
      </c>
      <c r="I36" s="15" t="s">
        <v>139</v>
      </c>
      <c r="J36" s="15" t="s">
        <v>141</v>
      </c>
      <c r="K36" s="15" t="s">
        <v>275</v>
      </c>
      <c r="L36" s="15" t="s">
        <v>279</v>
      </c>
      <c r="M36" s="15">
        <v>0.22900000000000001</v>
      </c>
      <c r="N36" s="15">
        <v>0.35199999999999998</v>
      </c>
      <c r="O36" s="15">
        <v>1.4999999999999999E-2</v>
      </c>
      <c r="P36" s="15">
        <v>0.13300000000000001</v>
      </c>
      <c r="Q36" s="15">
        <v>0.09</v>
      </c>
      <c r="R36" s="15">
        <v>0.22700000000000001</v>
      </c>
      <c r="S36" s="15">
        <v>9.1449999999999996</v>
      </c>
      <c r="U36" s="15">
        <v>0</v>
      </c>
      <c r="V36" s="15">
        <v>530</v>
      </c>
    </row>
    <row r="37" spans="2:22" x14ac:dyDescent="0.25">
      <c r="B37" s="15" t="s">
        <v>122</v>
      </c>
      <c r="C37" s="15" t="s">
        <v>207</v>
      </c>
      <c r="D37" s="15" t="s">
        <v>214</v>
      </c>
      <c r="E37" s="15">
        <v>2022</v>
      </c>
      <c r="F37" s="15" t="s">
        <v>162</v>
      </c>
      <c r="G37" s="15" t="s">
        <v>133</v>
      </c>
      <c r="H37" s="15" t="s">
        <v>136</v>
      </c>
      <c r="I37" s="15" t="s">
        <v>139</v>
      </c>
      <c r="J37" s="15" t="s">
        <v>141</v>
      </c>
      <c r="K37" s="15" t="s">
        <v>275</v>
      </c>
      <c r="L37" s="15" t="s">
        <v>280</v>
      </c>
      <c r="M37" s="15">
        <v>0.27500000000000002</v>
      </c>
      <c r="N37" s="15">
        <v>0.45</v>
      </c>
      <c r="O37" s="15">
        <v>4.4999999999999998E-2</v>
      </c>
      <c r="P37" s="15">
        <v>0.14000000000000001</v>
      </c>
      <c r="Q37" s="15">
        <v>8.1000000000000003E-2</v>
      </c>
      <c r="R37" s="15">
        <v>0.22600000000000001</v>
      </c>
      <c r="S37" s="15">
        <v>9.1649999999999991</v>
      </c>
      <c r="U37" s="15">
        <v>0</v>
      </c>
      <c r="V37" s="15">
        <v>100</v>
      </c>
    </row>
    <row r="38" spans="2:22" x14ac:dyDescent="0.25">
      <c r="B38" s="15" t="s">
        <v>122</v>
      </c>
      <c r="C38" s="15" t="s">
        <v>207</v>
      </c>
      <c r="D38" s="15" t="s">
        <v>215</v>
      </c>
      <c r="E38" s="15">
        <v>2022</v>
      </c>
      <c r="F38" s="15" t="s">
        <v>162</v>
      </c>
      <c r="G38" s="15" t="s">
        <v>133</v>
      </c>
      <c r="H38" s="15" t="s">
        <v>136</v>
      </c>
      <c r="I38" s="15" t="s">
        <v>139</v>
      </c>
      <c r="J38" s="15" t="s">
        <v>141</v>
      </c>
      <c r="K38" s="15" t="s">
        <v>275</v>
      </c>
      <c r="L38" s="15" t="s">
        <v>276</v>
      </c>
      <c r="M38" s="15">
        <v>0.21</v>
      </c>
      <c r="N38" s="15">
        <v>0.318</v>
      </c>
      <c r="O38" s="15">
        <v>2.4E-2</v>
      </c>
      <c r="P38" s="15">
        <v>0.121</v>
      </c>
      <c r="Q38" s="15">
        <v>7.0999999999999994E-2</v>
      </c>
      <c r="R38" s="15">
        <v>0.20300000000000001</v>
      </c>
      <c r="S38" s="15">
        <v>9.2349999999999994</v>
      </c>
      <c r="U38" s="15">
        <v>0</v>
      </c>
      <c r="V38" s="15">
        <v>170</v>
      </c>
    </row>
    <row r="39" spans="2:22" x14ac:dyDescent="0.25">
      <c r="B39" s="15" t="s">
        <v>122</v>
      </c>
      <c r="C39" s="15" t="s">
        <v>207</v>
      </c>
      <c r="D39" s="15" t="s">
        <v>215</v>
      </c>
      <c r="E39" s="15">
        <v>2022</v>
      </c>
      <c r="F39" s="15" t="s">
        <v>162</v>
      </c>
      <c r="G39" s="15" t="s">
        <v>133</v>
      </c>
      <c r="H39" s="15" t="s">
        <v>136</v>
      </c>
      <c r="I39" s="15" t="s">
        <v>139</v>
      </c>
      <c r="J39" s="15" t="s">
        <v>141</v>
      </c>
      <c r="K39" s="15" t="s">
        <v>275</v>
      </c>
      <c r="L39" s="15" t="s">
        <v>277</v>
      </c>
      <c r="M39" s="15">
        <v>0.16400000000000001</v>
      </c>
      <c r="N39" s="15">
        <v>0.23</v>
      </c>
      <c r="O39" s="15">
        <v>6.0000000000000001E-3</v>
      </c>
      <c r="P39" s="15">
        <v>0.113</v>
      </c>
      <c r="Q39" s="15">
        <v>7.6999999999999999E-2</v>
      </c>
      <c r="R39" s="15">
        <v>0.18099999999999999</v>
      </c>
      <c r="S39" s="15">
        <v>9.0809999999999995</v>
      </c>
      <c r="U39" s="15">
        <v>0</v>
      </c>
      <c r="V39" s="15">
        <v>1310</v>
      </c>
    </row>
    <row r="40" spans="2:22" x14ac:dyDescent="0.25">
      <c r="B40" s="15" t="s">
        <v>122</v>
      </c>
      <c r="C40" s="15" t="s">
        <v>207</v>
      </c>
      <c r="D40" s="15" t="s">
        <v>215</v>
      </c>
      <c r="E40" s="15">
        <v>2022</v>
      </c>
      <c r="F40" s="15" t="s">
        <v>162</v>
      </c>
      <c r="G40" s="15" t="s">
        <v>133</v>
      </c>
      <c r="H40" s="15" t="s">
        <v>136</v>
      </c>
      <c r="I40" s="15" t="s">
        <v>139</v>
      </c>
      <c r="J40" s="15" t="s">
        <v>141</v>
      </c>
      <c r="K40" s="15" t="s">
        <v>275</v>
      </c>
      <c r="L40" s="15" t="s">
        <v>278</v>
      </c>
      <c r="M40" s="15">
        <v>0.2</v>
      </c>
      <c r="N40" s="15">
        <v>0.316</v>
      </c>
      <c r="O40" s="15">
        <v>8.0000000000000002E-3</v>
      </c>
      <c r="P40" s="15">
        <v>0.128</v>
      </c>
      <c r="Q40" s="15">
        <v>8.4000000000000005E-2</v>
      </c>
      <c r="R40" s="15">
        <v>0.20699999999999999</v>
      </c>
      <c r="S40" s="15">
        <v>9.1690000000000005</v>
      </c>
      <c r="U40" s="15">
        <v>0</v>
      </c>
      <c r="V40" s="15">
        <v>1680</v>
      </c>
    </row>
    <row r="41" spans="2:22" x14ac:dyDescent="0.25">
      <c r="B41" s="15" t="s">
        <v>122</v>
      </c>
      <c r="C41" s="15" t="s">
        <v>207</v>
      </c>
      <c r="D41" s="15" t="s">
        <v>215</v>
      </c>
      <c r="E41" s="15">
        <v>2022</v>
      </c>
      <c r="F41" s="15" t="s">
        <v>162</v>
      </c>
      <c r="G41" s="15" t="s">
        <v>133</v>
      </c>
      <c r="H41" s="15" t="s">
        <v>136</v>
      </c>
      <c r="I41" s="15" t="s">
        <v>139</v>
      </c>
      <c r="J41" s="15" t="s">
        <v>141</v>
      </c>
      <c r="K41" s="15" t="s">
        <v>275</v>
      </c>
      <c r="L41" s="15" t="s">
        <v>279</v>
      </c>
      <c r="M41" s="15">
        <v>0.219</v>
      </c>
      <c r="N41" s="15">
        <v>0.32200000000000001</v>
      </c>
      <c r="O41" s="15">
        <v>1.4E-2</v>
      </c>
      <c r="P41" s="15">
        <v>0.13100000000000001</v>
      </c>
      <c r="Q41" s="15">
        <v>8.8999999999999996E-2</v>
      </c>
      <c r="R41" s="15">
        <v>0.22500000000000001</v>
      </c>
      <c r="S41" s="15">
        <v>9.1449999999999996</v>
      </c>
      <c r="U41" s="15">
        <v>0</v>
      </c>
      <c r="V41" s="15">
        <v>530</v>
      </c>
    </row>
    <row r="42" spans="2:22" x14ac:dyDescent="0.25">
      <c r="B42" s="15" t="s">
        <v>122</v>
      </c>
      <c r="C42" s="15" t="s">
        <v>207</v>
      </c>
      <c r="D42" s="15" t="s">
        <v>215</v>
      </c>
      <c r="E42" s="15">
        <v>2022</v>
      </c>
      <c r="F42" s="15" t="s">
        <v>162</v>
      </c>
      <c r="G42" s="15" t="s">
        <v>133</v>
      </c>
      <c r="H42" s="15" t="s">
        <v>136</v>
      </c>
      <c r="I42" s="15" t="s">
        <v>139</v>
      </c>
      <c r="J42" s="15" t="s">
        <v>141</v>
      </c>
      <c r="K42" s="15" t="s">
        <v>275</v>
      </c>
      <c r="L42" s="15" t="s">
        <v>280</v>
      </c>
      <c r="M42" s="15">
        <v>0.27500000000000002</v>
      </c>
      <c r="N42" s="15">
        <v>0.42599999999999999</v>
      </c>
      <c r="O42" s="15">
        <v>4.2999999999999997E-2</v>
      </c>
      <c r="P42" s="15">
        <v>0.14099999999999999</v>
      </c>
      <c r="Q42" s="15">
        <v>8.3000000000000004E-2</v>
      </c>
      <c r="R42" s="15">
        <v>0.23200000000000001</v>
      </c>
      <c r="S42" s="15">
        <v>9.1649999999999991</v>
      </c>
      <c r="U42" s="15">
        <v>0</v>
      </c>
      <c r="V42" s="15">
        <v>100</v>
      </c>
    </row>
    <row r="43" spans="2:22" x14ac:dyDescent="0.25">
      <c r="B43" s="15" t="s">
        <v>122</v>
      </c>
      <c r="C43" s="15" t="s">
        <v>207</v>
      </c>
      <c r="D43" s="15" t="s">
        <v>216</v>
      </c>
      <c r="E43" s="15">
        <v>2022</v>
      </c>
      <c r="F43" s="15" t="s">
        <v>162</v>
      </c>
      <c r="G43" s="15" t="s">
        <v>133</v>
      </c>
      <c r="H43" s="15" t="s">
        <v>136</v>
      </c>
      <c r="I43" s="15" t="s">
        <v>139</v>
      </c>
      <c r="J43" s="15" t="s">
        <v>141</v>
      </c>
      <c r="K43" s="15" t="s">
        <v>275</v>
      </c>
      <c r="L43" s="15" t="s">
        <v>276</v>
      </c>
      <c r="M43" s="15">
        <v>0.20499999999999999</v>
      </c>
      <c r="N43" s="15">
        <v>0.3</v>
      </c>
      <c r="O43" s="15">
        <v>2.3E-2</v>
      </c>
      <c r="P43" s="15">
        <v>0.11899999999999999</v>
      </c>
      <c r="Q43" s="15">
        <v>6.9000000000000006E-2</v>
      </c>
      <c r="R43" s="15">
        <v>0.20499999999999999</v>
      </c>
      <c r="S43" s="15">
        <v>9.0709999999999997</v>
      </c>
      <c r="U43" s="15">
        <v>0</v>
      </c>
      <c r="V43" s="15">
        <v>170</v>
      </c>
    </row>
    <row r="44" spans="2:22" x14ac:dyDescent="0.25">
      <c r="B44" s="15" t="s">
        <v>122</v>
      </c>
      <c r="C44" s="15" t="s">
        <v>207</v>
      </c>
      <c r="D44" s="15" t="s">
        <v>216</v>
      </c>
      <c r="E44" s="15">
        <v>2022</v>
      </c>
      <c r="F44" s="15" t="s">
        <v>162</v>
      </c>
      <c r="G44" s="15" t="s">
        <v>133</v>
      </c>
      <c r="H44" s="15" t="s">
        <v>136</v>
      </c>
      <c r="I44" s="15" t="s">
        <v>139</v>
      </c>
      <c r="J44" s="15" t="s">
        <v>141</v>
      </c>
      <c r="K44" s="15" t="s">
        <v>275</v>
      </c>
      <c r="L44" s="15" t="s">
        <v>277</v>
      </c>
      <c r="M44" s="15">
        <v>0.16</v>
      </c>
      <c r="N44" s="15">
        <v>0.21199999999999999</v>
      </c>
      <c r="O44" s="15">
        <v>6.0000000000000001E-3</v>
      </c>
      <c r="P44" s="15">
        <v>0.11</v>
      </c>
      <c r="Q44" s="15">
        <v>7.4999999999999997E-2</v>
      </c>
      <c r="R44" s="15">
        <v>0.18</v>
      </c>
      <c r="S44" s="15">
        <v>8.923</v>
      </c>
      <c r="U44" s="15">
        <v>0</v>
      </c>
      <c r="V44" s="15">
        <v>1310</v>
      </c>
    </row>
    <row r="45" spans="2:22" x14ac:dyDescent="0.25">
      <c r="B45" s="15" t="s">
        <v>122</v>
      </c>
      <c r="C45" s="15" t="s">
        <v>207</v>
      </c>
      <c r="D45" s="15" t="s">
        <v>216</v>
      </c>
      <c r="E45" s="15">
        <v>2022</v>
      </c>
      <c r="F45" s="15" t="s">
        <v>162</v>
      </c>
      <c r="G45" s="15" t="s">
        <v>133</v>
      </c>
      <c r="H45" s="15" t="s">
        <v>136</v>
      </c>
      <c r="I45" s="15" t="s">
        <v>139</v>
      </c>
      <c r="J45" s="15" t="s">
        <v>141</v>
      </c>
      <c r="K45" s="15" t="s">
        <v>275</v>
      </c>
      <c r="L45" s="15" t="s">
        <v>278</v>
      </c>
      <c r="M45" s="15">
        <v>0.192</v>
      </c>
      <c r="N45" s="15">
        <v>0.28299999999999997</v>
      </c>
      <c r="O45" s="15">
        <v>7.0000000000000001E-3</v>
      </c>
      <c r="P45" s="15">
        <v>0.126</v>
      </c>
      <c r="Q45" s="15">
        <v>8.4000000000000005E-2</v>
      </c>
      <c r="R45" s="15">
        <v>0.20499999999999999</v>
      </c>
      <c r="S45" s="15">
        <v>9.0079999999999991</v>
      </c>
      <c r="U45" s="15">
        <v>0</v>
      </c>
      <c r="V45" s="15">
        <v>1680</v>
      </c>
    </row>
    <row r="46" spans="2:22" x14ac:dyDescent="0.25">
      <c r="B46" s="15" t="s">
        <v>122</v>
      </c>
      <c r="C46" s="15" t="s">
        <v>207</v>
      </c>
      <c r="D46" s="15" t="s">
        <v>216</v>
      </c>
      <c r="E46" s="15">
        <v>2022</v>
      </c>
      <c r="F46" s="15" t="s">
        <v>162</v>
      </c>
      <c r="G46" s="15" t="s">
        <v>133</v>
      </c>
      <c r="H46" s="15" t="s">
        <v>136</v>
      </c>
      <c r="I46" s="15" t="s">
        <v>139</v>
      </c>
      <c r="J46" s="15" t="s">
        <v>141</v>
      </c>
      <c r="K46" s="15" t="s">
        <v>275</v>
      </c>
      <c r="L46" s="15" t="s">
        <v>279</v>
      </c>
      <c r="M46" s="15">
        <v>0.21</v>
      </c>
      <c r="N46" s="15">
        <v>0.28999999999999998</v>
      </c>
      <c r="O46" s="15">
        <v>1.2999999999999999E-2</v>
      </c>
      <c r="P46" s="15">
        <v>0.129</v>
      </c>
      <c r="Q46" s="15">
        <v>8.5999999999999993E-2</v>
      </c>
      <c r="R46" s="15">
        <v>0.219</v>
      </c>
      <c r="S46" s="15">
        <v>8.9779999999999998</v>
      </c>
      <c r="U46" s="15">
        <v>0</v>
      </c>
      <c r="V46" s="15">
        <v>530</v>
      </c>
    </row>
    <row r="47" spans="2:22" x14ac:dyDescent="0.25">
      <c r="B47" s="15" t="s">
        <v>122</v>
      </c>
      <c r="C47" s="15" t="s">
        <v>207</v>
      </c>
      <c r="D47" s="15" t="s">
        <v>216</v>
      </c>
      <c r="E47" s="15">
        <v>2022</v>
      </c>
      <c r="F47" s="15" t="s">
        <v>162</v>
      </c>
      <c r="G47" s="15" t="s">
        <v>133</v>
      </c>
      <c r="H47" s="15" t="s">
        <v>136</v>
      </c>
      <c r="I47" s="15" t="s">
        <v>139</v>
      </c>
      <c r="J47" s="15" t="s">
        <v>141</v>
      </c>
      <c r="K47" s="15" t="s">
        <v>275</v>
      </c>
      <c r="L47" s="15" t="s">
        <v>280</v>
      </c>
      <c r="M47" s="15">
        <v>0.25800000000000001</v>
      </c>
      <c r="N47" s="15">
        <v>0.36899999999999999</v>
      </c>
      <c r="O47" s="15">
        <v>3.6999999999999998E-2</v>
      </c>
      <c r="P47" s="15">
        <v>0.14000000000000001</v>
      </c>
      <c r="Q47" s="15">
        <v>8.1000000000000003E-2</v>
      </c>
      <c r="R47" s="15">
        <v>0.24399999999999999</v>
      </c>
      <c r="S47" s="15">
        <v>9.0060000000000002</v>
      </c>
      <c r="U47" s="15">
        <v>0</v>
      </c>
      <c r="V47" s="15">
        <v>100</v>
      </c>
    </row>
    <row r="48" spans="2:22" x14ac:dyDescent="0.25">
      <c r="B48" s="15" t="s">
        <v>122</v>
      </c>
      <c r="C48" s="15" t="s">
        <v>207</v>
      </c>
      <c r="D48" s="15" t="s">
        <v>217</v>
      </c>
      <c r="E48" s="15">
        <v>2022</v>
      </c>
      <c r="F48" s="15" t="s">
        <v>162</v>
      </c>
      <c r="G48" s="15" t="s">
        <v>133</v>
      </c>
      <c r="H48" s="15" t="s">
        <v>136</v>
      </c>
      <c r="I48" s="15" t="s">
        <v>139</v>
      </c>
      <c r="J48" s="15" t="s">
        <v>141</v>
      </c>
      <c r="K48" s="15" t="s">
        <v>275</v>
      </c>
      <c r="L48" s="15" t="s">
        <v>276</v>
      </c>
      <c r="M48" s="15">
        <v>0.2</v>
      </c>
      <c r="N48" s="15">
        <v>0.26200000000000001</v>
      </c>
      <c r="O48" s="15">
        <v>0.02</v>
      </c>
      <c r="P48" s="15">
        <v>0.11700000000000001</v>
      </c>
      <c r="Q48" s="15">
        <v>7.0999999999999994E-2</v>
      </c>
      <c r="R48" s="15">
        <v>0.216</v>
      </c>
      <c r="S48" s="15">
        <v>9.0709999999999997</v>
      </c>
      <c r="U48" s="15">
        <v>0</v>
      </c>
      <c r="V48" s="15">
        <v>170</v>
      </c>
    </row>
    <row r="49" spans="2:22" x14ac:dyDescent="0.25">
      <c r="B49" s="15" t="s">
        <v>122</v>
      </c>
      <c r="C49" s="15" t="s">
        <v>207</v>
      </c>
      <c r="D49" s="15" t="s">
        <v>217</v>
      </c>
      <c r="E49" s="15">
        <v>2022</v>
      </c>
      <c r="F49" s="15" t="s">
        <v>162</v>
      </c>
      <c r="G49" s="15" t="s">
        <v>133</v>
      </c>
      <c r="H49" s="15" t="s">
        <v>136</v>
      </c>
      <c r="I49" s="15" t="s">
        <v>139</v>
      </c>
      <c r="J49" s="15" t="s">
        <v>141</v>
      </c>
      <c r="K49" s="15" t="s">
        <v>275</v>
      </c>
      <c r="L49" s="15" t="s">
        <v>277</v>
      </c>
      <c r="M49" s="15">
        <v>0.154</v>
      </c>
      <c r="N49" s="15">
        <v>0.183</v>
      </c>
      <c r="O49" s="15">
        <v>5.0000000000000001E-3</v>
      </c>
      <c r="P49" s="15">
        <v>0.11</v>
      </c>
      <c r="Q49" s="15">
        <v>7.4999999999999997E-2</v>
      </c>
      <c r="R49" s="15">
        <v>0.17799999999999999</v>
      </c>
      <c r="S49" s="15">
        <v>8.9220000000000006</v>
      </c>
      <c r="U49" s="15">
        <v>0</v>
      </c>
      <c r="V49" s="15">
        <v>1310</v>
      </c>
    </row>
    <row r="50" spans="2:22" x14ac:dyDescent="0.25">
      <c r="B50" s="15" t="s">
        <v>122</v>
      </c>
      <c r="C50" s="15" t="s">
        <v>207</v>
      </c>
      <c r="D50" s="15" t="s">
        <v>217</v>
      </c>
      <c r="E50" s="15">
        <v>2022</v>
      </c>
      <c r="F50" s="15" t="s">
        <v>162</v>
      </c>
      <c r="G50" s="15" t="s">
        <v>133</v>
      </c>
      <c r="H50" s="15" t="s">
        <v>136</v>
      </c>
      <c r="I50" s="15" t="s">
        <v>139</v>
      </c>
      <c r="J50" s="15" t="s">
        <v>141</v>
      </c>
      <c r="K50" s="15" t="s">
        <v>275</v>
      </c>
      <c r="L50" s="15" t="s">
        <v>278</v>
      </c>
      <c r="M50" s="15">
        <v>0.186</v>
      </c>
      <c r="N50" s="15">
        <v>0.24199999999999999</v>
      </c>
      <c r="O50" s="15">
        <v>6.0000000000000001E-3</v>
      </c>
      <c r="P50" s="15">
        <v>0.125</v>
      </c>
      <c r="Q50" s="15">
        <v>8.5000000000000006E-2</v>
      </c>
      <c r="R50" s="15">
        <v>0.20599999999999999</v>
      </c>
      <c r="S50" s="15">
        <v>9.0079999999999991</v>
      </c>
      <c r="U50" s="15">
        <v>0</v>
      </c>
      <c r="V50" s="15">
        <v>1680</v>
      </c>
    </row>
    <row r="51" spans="2:22" x14ac:dyDescent="0.25">
      <c r="B51" s="15" t="s">
        <v>122</v>
      </c>
      <c r="C51" s="15" t="s">
        <v>207</v>
      </c>
      <c r="D51" s="15" t="s">
        <v>217</v>
      </c>
      <c r="E51" s="15">
        <v>2022</v>
      </c>
      <c r="F51" s="15" t="s">
        <v>162</v>
      </c>
      <c r="G51" s="15" t="s">
        <v>133</v>
      </c>
      <c r="H51" s="15" t="s">
        <v>136</v>
      </c>
      <c r="I51" s="15" t="s">
        <v>139</v>
      </c>
      <c r="J51" s="15" t="s">
        <v>141</v>
      </c>
      <c r="K51" s="15" t="s">
        <v>275</v>
      </c>
      <c r="L51" s="15" t="s">
        <v>279</v>
      </c>
      <c r="M51" s="15">
        <v>0.2</v>
      </c>
      <c r="N51" s="15">
        <v>0.23400000000000001</v>
      </c>
      <c r="O51" s="15">
        <v>0.01</v>
      </c>
      <c r="P51" s="15">
        <v>0.13</v>
      </c>
      <c r="Q51" s="15">
        <v>8.6999999999999994E-2</v>
      </c>
      <c r="R51" s="15">
        <v>0.21099999999999999</v>
      </c>
      <c r="S51" s="15">
        <v>8.9779999999999998</v>
      </c>
      <c r="U51" s="15">
        <v>0</v>
      </c>
      <c r="V51" s="15">
        <v>530</v>
      </c>
    </row>
    <row r="52" spans="2:22" x14ac:dyDescent="0.25">
      <c r="B52" s="15" t="s">
        <v>122</v>
      </c>
      <c r="C52" s="15" t="s">
        <v>207</v>
      </c>
      <c r="D52" s="15" t="s">
        <v>217</v>
      </c>
      <c r="E52" s="15">
        <v>2022</v>
      </c>
      <c r="F52" s="15" t="s">
        <v>162</v>
      </c>
      <c r="G52" s="15" t="s">
        <v>133</v>
      </c>
      <c r="H52" s="15" t="s">
        <v>136</v>
      </c>
      <c r="I52" s="15" t="s">
        <v>139</v>
      </c>
      <c r="J52" s="15" t="s">
        <v>141</v>
      </c>
      <c r="K52" s="15" t="s">
        <v>275</v>
      </c>
      <c r="L52" s="15" t="s">
        <v>280</v>
      </c>
      <c r="M52" s="15">
        <v>0.24399999999999999</v>
      </c>
      <c r="N52" s="15">
        <v>0.313</v>
      </c>
      <c r="O52" s="15">
        <v>3.1E-2</v>
      </c>
      <c r="P52" s="15">
        <v>0.13800000000000001</v>
      </c>
      <c r="Q52" s="15">
        <v>8.1000000000000003E-2</v>
      </c>
      <c r="R52" s="15">
        <v>0.23200000000000001</v>
      </c>
      <c r="S52" s="15">
        <v>9.0060000000000002</v>
      </c>
      <c r="U52" s="15">
        <v>0</v>
      </c>
      <c r="V52" s="15">
        <v>100</v>
      </c>
    </row>
    <row r="53" spans="2:22" x14ac:dyDescent="0.25">
      <c r="B53" s="15" t="s">
        <v>122</v>
      </c>
      <c r="C53" s="15" t="s">
        <v>207</v>
      </c>
      <c r="D53" s="15" t="s">
        <v>218</v>
      </c>
      <c r="E53" s="15">
        <v>2022</v>
      </c>
      <c r="F53" s="15" t="s">
        <v>162</v>
      </c>
      <c r="G53" s="15" t="s">
        <v>133</v>
      </c>
      <c r="H53" s="15" t="s">
        <v>136</v>
      </c>
      <c r="I53" s="15" t="s">
        <v>139</v>
      </c>
      <c r="J53" s="15" t="s">
        <v>141</v>
      </c>
      <c r="K53" s="15" t="s">
        <v>275</v>
      </c>
      <c r="L53" s="15" t="s">
        <v>276</v>
      </c>
      <c r="M53" s="15">
        <v>0.186</v>
      </c>
      <c r="N53" s="15">
        <v>0.20200000000000001</v>
      </c>
      <c r="O53" s="15">
        <v>1.4999999999999999E-2</v>
      </c>
      <c r="P53" s="15">
        <v>0.11700000000000001</v>
      </c>
      <c r="Q53" s="15">
        <v>7.3999999999999996E-2</v>
      </c>
      <c r="R53" s="15">
        <v>0.20799999999999999</v>
      </c>
      <c r="S53" s="15">
        <v>8.9870000000000001</v>
      </c>
      <c r="U53" s="15">
        <v>265.34399999999999</v>
      </c>
      <c r="V53" s="15">
        <v>170</v>
      </c>
    </row>
    <row r="54" spans="2:22" x14ac:dyDescent="0.25">
      <c r="B54" s="15" t="s">
        <v>122</v>
      </c>
      <c r="C54" s="15" t="s">
        <v>207</v>
      </c>
      <c r="D54" s="15" t="s">
        <v>218</v>
      </c>
      <c r="E54" s="15">
        <v>2022</v>
      </c>
      <c r="F54" s="15" t="s">
        <v>162</v>
      </c>
      <c r="G54" s="15" t="s">
        <v>133</v>
      </c>
      <c r="H54" s="15" t="s">
        <v>136</v>
      </c>
      <c r="I54" s="15" t="s">
        <v>139</v>
      </c>
      <c r="J54" s="15" t="s">
        <v>141</v>
      </c>
      <c r="K54" s="15" t="s">
        <v>275</v>
      </c>
      <c r="L54" s="15" t="s">
        <v>277</v>
      </c>
      <c r="M54" s="15">
        <v>0.151</v>
      </c>
      <c r="N54" s="15">
        <v>0.151</v>
      </c>
      <c r="O54" s="15">
        <v>4.0000000000000001E-3</v>
      </c>
      <c r="P54" s="15">
        <v>0.112</v>
      </c>
      <c r="Q54" s="15">
        <v>7.3999999999999996E-2</v>
      </c>
      <c r="R54" s="15">
        <v>0.17799999999999999</v>
      </c>
      <c r="S54" s="15">
        <v>8.8420000000000005</v>
      </c>
      <c r="U54" s="15">
        <v>276.964</v>
      </c>
      <c r="V54" s="15">
        <v>1310</v>
      </c>
    </row>
    <row r="55" spans="2:22" x14ac:dyDescent="0.25">
      <c r="B55" s="15" t="s">
        <v>122</v>
      </c>
      <c r="C55" s="15" t="s">
        <v>207</v>
      </c>
      <c r="D55" s="15" t="s">
        <v>218</v>
      </c>
      <c r="E55" s="15">
        <v>2022</v>
      </c>
      <c r="F55" s="15" t="s">
        <v>162</v>
      </c>
      <c r="G55" s="15" t="s">
        <v>133</v>
      </c>
      <c r="H55" s="15" t="s">
        <v>136</v>
      </c>
      <c r="I55" s="15" t="s">
        <v>139</v>
      </c>
      <c r="J55" s="15" t="s">
        <v>141</v>
      </c>
      <c r="K55" s="15" t="s">
        <v>275</v>
      </c>
      <c r="L55" s="15" t="s">
        <v>278</v>
      </c>
      <c r="M55" s="15">
        <v>0.17699999999999999</v>
      </c>
      <c r="N55" s="15">
        <v>0.19800000000000001</v>
      </c>
      <c r="O55" s="15">
        <v>5.0000000000000001E-3</v>
      </c>
      <c r="P55" s="15">
        <v>0.126</v>
      </c>
      <c r="Q55" s="15">
        <v>8.4000000000000005E-2</v>
      </c>
      <c r="R55" s="15">
        <v>0.20499999999999999</v>
      </c>
      <c r="S55" s="15">
        <v>8.9239999999999995</v>
      </c>
      <c r="U55" s="15">
        <v>240.80600000000001</v>
      </c>
      <c r="V55" s="15">
        <v>1680</v>
      </c>
    </row>
    <row r="56" spans="2:22" x14ac:dyDescent="0.25">
      <c r="B56" s="15" t="s">
        <v>122</v>
      </c>
      <c r="C56" s="15" t="s">
        <v>207</v>
      </c>
      <c r="D56" s="15" t="s">
        <v>218</v>
      </c>
      <c r="E56" s="15">
        <v>2022</v>
      </c>
      <c r="F56" s="15" t="s">
        <v>162</v>
      </c>
      <c r="G56" s="15" t="s">
        <v>133</v>
      </c>
      <c r="H56" s="15" t="s">
        <v>136</v>
      </c>
      <c r="I56" s="15" t="s">
        <v>139</v>
      </c>
      <c r="J56" s="15" t="s">
        <v>141</v>
      </c>
      <c r="K56" s="15" t="s">
        <v>275</v>
      </c>
      <c r="L56" s="15" t="s">
        <v>279</v>
      </c>
      <c r="M56" s="15">
        <v>0.19</v>
      </c>
      <c r="N56" s="15">
        <v>0.20499999999999999</v>
      </c>
      <c r="O56" s="15">
        <v>8.9999999999999993E-3</v>
      </c>
      <c r="P56" s="15">
        <v>0.129</v>
      </c>
      <c r="Q56" s="15">
        <v>8.6999999999999994E-2</v>
      </c>
      <c r="R56" s="15">
        <v>0.21299999999999999</v>
      </c>
      <c r="S56" s="15">
        <v>8.8919999999999995</v>
      </c>
      <c r="U56" s="15">
        <v>220.64099999999999</v>
      </c>
      <c r="V56" s="15">
        <v>530</v>
      </c>
    </row>
    <row r="57" spans="2:22" x14ac:dyDescent="0.25">
      <c r="B57" s="15" t="s">
        <v>122</v>
      </c>
      <c r="C57" s="15" t="s">
        <v>207</v>
      </c>
      <c r="D57" s="15" t="s">
        <v>218</v>
      </c>
      <c r="E57" s="15">
        <v>2022</v>
      </c>
      <c r="F57" s="15" t="s">
        <v>162</v>
      </c>
      <c r="G57" s="15" t="s">
        <v>133</v>
      </c>
      <c r="H57" s="15" t="s">
        <v>136</v>
      </c>
      <c r="I57" s="15" t="s">
        <v>139</v>
      </c>
      <c r="J57" s="15" t="s">
        <v>141</v>
      </c>
      <c r="K57" s="15" t="s">
        <v>275</v>
      </c>
      <c r="L57" s="15" t="s">
        <v>280</v>
      </c>
      <c r="M57" s="15">
        <v>0.22500000000000001</v>
      </c>
      <c r="N57" s="15">
        <v>0.23699999999999999</v>
      </c>
      <c r="O57" s="15">
        <v>2.4E-2</v>
      </c>
      <c r="P57" s="15">
        <v>0.14000000000000001</v>
      </c>
      <c r="Q57" s="15">
        <v>0.08</v>
      </c>
      <c r="R57" s="15">
        <v>0.26800000000000002</v>
      </c>
      <c r="S57" s="15">
        <v>8.9239999999999995</v>
      </c>
      <c r="U57" s="15">
        <v>222.94399999999999</v>
      </c>
      <c r="V57" s="15">
        <v>100</v>
      </c>
    </row>
    <row r="58" spans="2:22" x14ac:dyDescent="0.25">
      <c r="B58" s="15" t="s">
        <v>122</v>
      </c>
      <c r="C58" s="15" t="s">
        <v>207</v>
      </c>
      <c r="D58" s="15" t="s">
        <v>219</v>
      </c>
      <c r="E58" s="15">
        <v>2022</v>
      </c>
      <c r="F58" s="15" t="s">
        <v>162</v>
      </c>
      <c r="G58" s="15" t="s">
        <v>133</v>
      </c>
      <c r="H58" s="15" t="s">
        <v>136</v>
      </c>
      <c r="I58" s="15" t="s">
        <v>139</v>
      </c>
      <c r="J58" s="15" t="s">
        <v>141</v>
      </c>
      <c r="K58" s="15" t="s">
        <v>275</v>
      </c>
      <c r="L58" s="15" t="s">
        <v>276</v>
      </c>
      <c r="M58" s="15">
        <v>0.188</v>
      </c>
      <c r="N58" s="15">
        <v>0.20499999999999999</v>
      </c>
      <c r="O58" s="15">
        <v>1.6E-2</v>
      </c>
      <c r="P58" s="15">
        <v>0.12</v>
      </c>
      <c r="Q58" s="15">
        <v>7.4999999999999997E-2</v>
      </c>
      <c r="R58" s="15">
        <v>0.216</v>
      </c>
      <c r="S58" s="15">
        <v>8.9870000000000001</v>
      </c>
      <c r="U58" s="15">
        <v>265.34399999999999</v>
      </c>
      <c r="V58" s="15">
        <v>170</v>
      </c>
    </row>
    <row r="59" spans="2:22" x14ac:dyDescent="0.25">
      <c r="B59" s="15" t="s">
        <v>122</v>
      </c>
      <c r="C59" s="15" t="s">
        <v>207</v>
      </c>
      <c r="D59" s="15" t="s">
        <v>219</v>
      </c>
      <c r="E59" s="15">
        <v>2022</v>
      </c>
      <c r="F59" s="15" t="s">
        <v>162</v>
      </c>
      <c r="G59" s="15" t="s">
        <v>133</v>
      </c>
      <c r="H59" s="15" t="s">
        <v>136</v>
      </c>
      <c r="I59" s="15" t="s">
        <v>139</v>
      </c>
      <c r="J59" s="15" t="s">
        <v>141</v>
      </c>
      <c r="K59" s="15" t="s">
        <v>275</v>
      </c>
      <c r="L59" s="15" t="s">
        <v>277</v>
      </c>
      <c r="M59" s="15">
        <v>0.153</v>
      </c>
      <c r="N59" s="15">
        <v>0.13600000000000001</v>
      </c>
      <c r="O59" s="15">
        <v>4.0000000000000001E-3</v>
      </c>
      <c r="P59" s="15">
        <v>0.115</v>
      </c>
      <c r="Q59" s="15">
        <v>7.6999999999999999E-2</v>
      </c>
      <c r="R59" s="15">
        <v>0.185</v>
      </c>
      <c r="S59" s="15">
        <v>8.8409999999999993</v>
      </c>
      <c r="U59" s="15">
        <v>276.96499999999997</v>
      </c>
      <c r="V59" s="15">
        <v>1310</v>
      </c>
    </row>
    <row r="60" spans="2:22" x14ac:dyDescent="0.25">
      <c r="B60" s="15" t="s">
        <v>122</v>
      </c>
      <c r="C60" s="15" t="s">
        <v>207</v>
      </c>
      <c r="D60" s="15" t="s">
        <v>219</v>
      </c>
      <c r="E60" s="15">
        <v>2022</v>
      </c>
      <c r="F60" s="15" t="s">
        <v>162</v>
      </c>
      <c r="G60" s="15" t="s">
        <v>133</v>
      </c>
      <c r="H60" s="15" t="s">
        <v>136</v>
      </c>
      <c r="I60" s="15" t="s">
        <v>139</v>
      </c>
      <c r="J60" s="15" t="s">
        <v>141</v>
      </c>
      <c r="K60" s="15" t="s">
        <v>275</v>
      </c>
      <c r="L60" s="15" t="s">
        <v>278</v>
      </c>
      <c r="M60" s="15">
        <v>0.18</v>
      </c>
      <c r="N60" s="15">
        <v>0.182</v>
      </c>
      <c r="O60" s="15">
        <v>4.0000000000000001E-3</v>
      </c>
      <c r="P60" s="15">
        <v>0.13200000000000001</v>
      </c>
      <c r="Q60" s="15">
        <v>8.5999999999999993E-2</v>
      </c>
      <c r="R60" s="15">
        <v>0.214</v>
      </c>
      <c r="S60" s="15">
        <v>8.9239999999999995</v>
      </c>
      <c r="U60" s="15">
        <v>240.80600000000001</v>
      </c>
      <c r="V60" s="15">
        <v>1680</v>
      </c>
    </row>
    <row r="61" spans="2:22" x14ac:dyDescent="0.25">
      <c r="B61" s="15" t="s">
        <v>122</v>
      </c>
      <c r="C61" s="15" t="s">
        <v>207</v>
      </c>
      <c r="D61" s="15" t="s">
        <v>219</v>
      </c>
      <c r="E61" s="15">
        <v>2022</v>
      </c>
      <c r="F61" s="15" t="s">
        <v>162</v>
      </c>
      <c r="G61" s="15" t="s">
        <v>133</v>
      </c>
      <c r="H61" s="15" t="s">
        <v>136</v>
      </c>
      <c r="I61" s="15" t="s">
        <v>139</v>
      </c>
      <c r="J61" s="15" t="s">
        <v>141</v>
      </c>
      <c r="K61" s="15" t="s">
        <v>275</v>
      </c>
      <c r="L61" s="15" t="s">
        <v>279</v>
      </c>
      <c r="M61" s="15">
        <v>0.19400000000000001</v>
      </c>
      <c r="N61" s="15">
        <v>0.19</v>
      </c>
      <c r="O61" s="15">
        <v>8.0000000000000002E-3</v>
      </c>
      <c r="P61" s="15">
        <v>0.13600000000000001</v>
      </c>
      <c r="Q61" s="15">
        <v>9.0999999999999998E-2</v>
      </c>
      <c r="R61" s="15">
        <v>0.22500000000000001</v>
      </c>
      <c r="S61" s="15">
        <v>8.8919999999999995</v>
      </c>
      <c r="U61" s="15">
        <v>220.654</v>
      </c>
      <c r="V61" s="15">
        <v>530</v>
      </c>
    </row>
    <row r="62" spans="2:22" x14ac:dyDescent="0.25">
      <c r="B62" s="15" t="s">
        <v>122</v>
      </c>
      <c r="C62" s="15" t="s">
        <v>207</v>
      </c>
      <c r="D62" s="15" t="s">
        <v>219</v>
      </c>
      <c r="E62" s="15">
        <v>2022</v>
      </c>
      <c r="F62" s="15" t="s">
        <v>162</v>
      </c>
      <c r="G62" s="15" t="s">
        <v>133</v>
      </c>
      <c r="H62" s="15" t="s">
        <v>136</v>
      </c>
      <c r="I62" s="15" t="s">
        <v>139</v>
      </c>
      <c r="J62" s="15" t="s">
        <v>141</v>
      </c>
      <c r="K62" s="15" t="s">
        <v>275</v>
      </c>
      <c r="L62" s="15" t="s">
        <v>280</v>
      </c>
      <c r="M62" s="15">
        <v>0.22700000000000001</v>
      </c>
      <c r="N62" s="15">
        <v>0.22700000000000001</v>
      </c>
      <c r="O62" s="15">
        <v>2.3E-2</v>
      </c>
      <c r="P62" s="15">
        <v>0.14499999999999999</v>
      </c>
      <c r="Q62" s="15">
        <v>8.3000000000000004E-2</v>
      </c>
      <c r="R62" s="15">
        <v>0.22500000000000001</v>
      </c>
      <c r="S62" s="15">
        <v>8.923</v>
      </c>
      <c r="U62" s="15">
        <v>222.94300000000001</v>
      </c>
      <c r="V62" s="15">
        <v>100</v>
      </c>
    </row>
    <row r="63" spans="2:22" x14ac:dyDescent="0.25">
      <c r="B63" s="15" t="s">
        <v>122</v>
      </c>
      <c r="C63" s="15" t="s">
        <v>207</v>
      </c>
      <c r="D63" s="15" t="s">
        <v>220</v>
      </c>
      <c r="E63" s="15">
        <v>2022</v>
      </c>
      <c r="F63" s="15" t="s">
        <v>162</v>
      </c>
      <c r="G63" s="15" t="s">
        <v>133</v>
      </c>
      <c r="H63" s="15" t="s">
        <v>136</v>
      </c>
      <c r="I63" s="15" t="s">
        <v>139</v>
      </c>
      <c r="J63" s="15" t="s">
        <v>141</v>
      </c>
      <c r="K63" s="15" t="s">
        <v>275</v>
      </c>
      <c r="L63" s="15" t="s">
        <v>276</v>
      </c>
      <c r="M63" s="15">
        <v>0.19</v>
      </c>
      <c r="N63" s="15">
        <v>0.19</v>
      </c>
      <c r="O63" s="15">
        <v>1.4999999999999999E-2</v>
      </c>
      <c r="P63" s="15">
        <v>0.121</v>
      </c>
      <c r="Q63" s="15">
        <v>7.8E-2</v>
      </c>
      <c r="R63" s="15">
        <v>0.23100000000000001</v>
      </c>
      <c r="S63" s="15">
        <v>9.0619999999999994</v>
      </c>
      <c r="U63" s="15">
        <v>21386.635999999999</v>
      </c>
      <c r="V63" s="15">
        <v>170</v>
      </c>
    </row>
    <row r="64" spans="2:22" x14ac:dyDescent="0.25">
      <c r="B64" s="15" t="s">
        <v>122</v>
      </c>
      <c r="C64" s="15" t="s">
        <v>207</v>
      </c>
      <c r="D64" s="15" t="s">
        <v>220</v>
      </c>
      <c r="E64" s="15">
        <v>2022</v>
      </c>
      <c r="F64" s="15" t="s">
        <v>162</v>
      </c>
      <c r="G64" s="15" t="s">
        <v>133</v>
      </c>
      <c r="H64" s="15" t="s">
        <v>136</v>
      </c>
      <c r="I64" s="15" t="s">
        <v>139</v>
      </c>
      <c r="J64" s="15" t="s">
        <v>141</v>
      </c>
      <c r="K64" s="15" t="s">
        <v>275</v>
      </c>
      <c r="L64" s="15" t="s">
        <v>277</v>
      </c>
      <c r="M64" s="15">
        <v>0.16200000000000001</v>
      </c>
      <c r="N64" s="15">
        <v>0.13500000000000001</v>
      </c>
      <c r="O64" s="15">
        <v>4.0000000000000001E-3</v>
      </c>
      <c r="P64" s="15">
        <v>0.123</v>
      </c>
      <c r="Q64" s="15">
        <v>8.2000000000000003E-2</v>
      </c>
      <c r="R64" s="15">
        <v>0.20100000000000001</v>
      </c>
      <c r="S64" s="15">
        <v>8.91</v>
      </c>
      <c r="U64" s="15">
        <v>20964.866000000002</v>
      </c>
      <c r="V64" s="15">
        <v>1310</v>
      </c>
    </row>
    <row r="65" spans="2:22" x14ac:dyDescent="0.25">
      <c r="B65" s="15" t="s">
        <v>122</v>
      </c>
      <c r="C65" s="15" t="s">
        <v>207</v>
      </c>
      <c r="D65" s="15" t="s">
        <v>220</v>
      </c>
      <c r="E65" s="15">
        <v>2022</v>
      </c>
      <c r="F65" s="15" t="s">
        <v>162</v>
      </c>
      <c r="G65" s="15" t="s">
        <v>133</v>
      </c>
      <c r="H65" s="15" t="s">
        <v>136</v>
      </c>
      <c r="I65" s="15" t="s">
        <v>139</v>
      </c>
      <c r="J65" s="15" t="s">
        <v>141</v>
      </c>
      <c r="K65" s="15" t="s">
        <v>275</v>
      </c>
      <c r="L65" s="15" t="s">
        <v>278</v>
      </c>
      <c r="M65" s="15">
        <v>0.188</v>
      </c>
      <c r="N65" s="15">
        <v>0.16200000000000001</v>
      </c>
      <c r="O65" s="15">
        <v>4.0000000000000001E-3</v>
      </c>
      <c r="P65" s="15">
        <v>0.14299999999999999</v>
      </c>
      <c r="Q65" s="15">
        <v>9.1999999999999998E-2</v>
      </c>
      <c r="R65" s="15">
        <v>0.22600000000000001</v>
      </c>
      <c r="S65" s="15">
        <v>8.9879999999999995</v>
      </c>
      <c r="U65" s="15">
        <v>20727.249</v>
      </c>
      <c r="V65" s="15">
        <v>1680</v>
      </c>
    </row>
    <row r="66" spans="2:22" x14ac:dyDescent="0.25">
      <c r="B66" s="15" t="s">
        <v>122</v>
      </c>
      <c r="C66" s="15" t="s">
        <v>207</v>
      </c>
      <c r="D66" s="15" t="s">
        <v>220</v>
      </c>
      <c r="E66" s="15">
        <v>2022</v>
      </c>
      <c r="F66" s="15" t="s">
        <v>162</v>
      </c>
      <c r="G66" s="15" t="s">
        <v>133</v>
      </c>
      <c r="H66" s="15" t="s">
        <v>136</v>
      </c>
      <c r="I66" s="15" t="s">
        <v>139</v>
      </c>
      <c r="J66" s="15" t="s">
        <v>141</v>
      </c>
      <c r="K66" s="15" t="s">
        <v>275</v>
      </c>
      <c r="L66" s="15" t="s">
        <v>279</v>
      </c>
      <c r="M66" s="15">
        <v>0.20599999999999999</v>
      </c>
      <c r="N66" s="15">
        <v>0.188</v>
      </c>
      <c r="O66" s="15">
        <v>8.0000000000000002E-3</v>
      </c>
      <c r="P66" s="15">
        <v>0.14699999999999999</v>
      </c>
      <c r="Q66" s="15">
        <v>9.9000000000000005E-2</v>
      </c>
      <c r="R66" s="15">
        <v>0.23799999999999999</v>
      </c>
      <c r="S66" s="15">
        <v>8.9629999999999992</v>
      </c>
      <c r="U66" s="15">
        <v>20796.867999999999</v>
      </c>
      <c r="V66" s="15">
        <v>530</v>
      </c>
    </row>
    <row r="67" spans="2:22" x14ac:dyDescent="0.25">
      <c r="B67" s="15" t="s">
        <v>122</v>
      </c>
      <c r="C67" s="15" t="s">
        <v>207</v>
      </c>
      <c r="D67" s="15" t="s">
        <v>220</v>
      </c>
      <c r="E67" s="15">
        <v>2022</v>
      </c>
      <c r="F67" s="15" t="s">
        <v>162</v>
      </c>
      <c r="G67" s="15" t="s">
        <v>133</v>
      </c>
      <c r="H67" s="15" t="s">
        <v>136</v>
      </c>
      <c r="I67" s="15" t="s">
        <v>139</v>
      </c>
      <c r="J67" s="15" t="s">
        <v>141</v>
      </c>
      <c r="K67" s="15" t="s">
        <v>275</v>
      </c>
      <c r="L67" s="15" t="s">
        <v>280</v>
      </c>
      <c r="M67" s="15">
        <v>0.24399999999999999</v>
      </c>
      <c r="N67" s="15">
        <v>0.28599999999999998</v>
      </c>
      <c r="O67" s="15">
        <v>2.9000000000000001E-2</v>
      </c>
      <c r="P67" s="15">
        <v>0.155</v>
      </c>
      <c r="Q67" s="15">
        <v>8.5000000000000006E-2</v>
      </c>
      <c r="R67" s="15">
        <v>0.248</v>
      </c>
      <c r="S67" s="15">
        <v>8.9860000000000007</v>
      </c>
      <c r="U67" s="15">
        <v>20140.900000000001</v>
      </c>
      <c r="V67" s="15">
        <v>100</v>
      </c>
    </row>
    <row r="68" spans="2:22" x14ac:dyDescent="0.25">
      <c r="B68" s="15" t="s">
        <v>122</v>
      </c>
      <c r="C68" s="15" t="s">
        <v>207</v>
      </c>
      <c r="D68" s="15" t="s">
        <v>221</v>
      </c>
      <c r="E68" s="15">
        <v>2022</v>
      </c>
      <c r="F68" s="15" t="s">
        <v>162</v>
      </c>
      <c r="G68" s="15" t="s">
        <v>133</v>
      </c>
      <c r="H68" s="15" t="s">
        <v>136</v>
      </c>
      <c r="I68" s="15" t="s">
        <v>139</v>
      </c>
      <c r="J68" s="15" t="s">
        <v>141</v>
      </c>
      <c r="K68" s="15" t="s">
        <v>275</v>
      </c>
      <c r="L68" s="15" t="s">
        <v>276</v>
      </c>
      <c r="M68" s="15">
        <v>0.21</v>
      </c>
      <c r="N68" s="15">
        <v>0.2</v>
      </c>
      <c r="O68" s="15">
        <v>1.4999999999999999E-2</v>
      </c>
      <c r="P68" s="15">
        <v>0.13900000000000001</v>
      </c>
      <c r="Q68" s="15">
        <v>8.5000000000000006E-2</v>
      </c>
      <c r="R68" s="15">
        <v>0.249</v>
      </c>
      <c r="S68" s="15">
        <v>9.0619999999999994</v>
      </c>
      <c r="U68" s="15">
        <v>21386.635999999999</v>
      </c>
      <c r="V68" s="15">
        <v>170</v>
      </c>
    </row>
    <row r="69" spans="2:22" x14ac:dyDescent="0.25">
      <c r="B69" s="15" t="s">
        <v>122</v>
      </c>
      <c r="C69" s="15" t="s">
        <v>207</v>
      </c>
      <c r="D69" s="15" t="s">
        <v>221</v>
      </c>
      <c r="E69" s="15">
        <v>2022</v>
      </c>
      <c r="F69" s="15" t="s">
        <v>162</v>
      </c>
      <c r="G69" s="15" t="s">
        <v>133</v>
      </c>
      <c r="H69" s="15" t="s">
        <v>136</v>
      </c>
      <c r="I69" s="15" t="s">
        <v>139</v>
      </c>
      <c r="J69" s="15" t="s">
        <v>141</v>
      </c>
      <c r="K69" s="15" t="s">
        <v>275</v>
      </c>
      <c r="L69" s="15" t="s">
        <v>277</v>
      </c>
      <c r="M69" s="15">
        <v>0.185</v>
      </c>
      <c r="N69" s="15">
        <v>0.151</v>
      </c>
      <c r="O69" s="15">
        <v>4.0000000000000001E-3</v>
      </c>
      <c r="P69" s="15">
        <v>0.14199999999999999</v>
      </c>
      <c r="Q69" s="15">
        <v>0.09</v>
      </c>
      <c r="R69" s="15">
        <v>0.23499999999999999</v>
      </c>
      <c r="S69" s="15">
        <v>8.91</v>
      </c>
      <c r="U69" s="15">
        <v>20965.041000000001</v>
      </c>
      <c r="V69" s="15">
        <v>1310</v>
      </c>
    </row>
    <row r="70" spans="2:22" x14ac:dyDescent="0.25">
      <c r="B70" s="15" t="s">
        <v>122</v>
      </c>
      <c r="C70" s="15" t="s">
        <v>207</v>
      </c>
      <c r="D70" s="15" t="s">
        <v>221</v>
      </c>
      <c r="E70" s="15">
        <v>2022</v>
      </c>
      <c r="F70" s="15" t="s">
        <v>162</v>
      </c>
      <c r="G70" s="15" t="s">
        <v>133</v>
      </c>
      <c r="H70" s="15" t="s">
        <v>136</v>
      </c>
      <c r="I70" s="15" t="s">
        <v>139</v>
      </c>
      <c r="J70" s="15" t="s">
        <v>141</v>
      </c>
      <c r="K70" s="15" t="s">
        <v>275</v>
      </c>
      <c r="L70" s="15" t="s">
        <v>278</v>
      </c>
      <c r="M70" s="15">
        <v>0.219</v>
      </c>
      <c r="N70" s="15">
        <v>0.19400000000000001</v>
      </c>
      <c r="O70" s="15">
        <v>5.0000000000000001E-3</v>
      </c>
      <c r="P70" s="15">
        <v>0.16300000000000001</v>
      </c>
      <c r="Q70" s="15">
        <v>0.106</v>
      </c>
      <c r="R70" s="15">
        <v>0.26400000000000001</v>
      </c>
      <c r="S70" s="15">
        <v>8.9879999999999995</v>
      </c>
      <c r="U70" s="15">
        <v>20727.532999999999</v>
      </c>
      <c r="V70" s="15">
        <v>1680</v>
      </c>
    </row>
    <row r="71" spans="2:22" x14ac:dyDescent="0.25">
      <c r="B71" s="15" t="s">
        <v>122</v>
      </c>
      <c r="C71" s="15" t="s">
        <v>207</v>
      </c>
      <c r="D71" s="15" t="s">
        <v>221</v>
      </c>
      <c r="E71" s="15">
        <v>2022</v>
      </c>
      <c r="F71" s="15" t="s">
        <v>162</v>
      </c>
      <c r="G71" s="15" t="s">
        <v>133</v>
      </c>
      <c r="H71" s="15" t="s">
        <v>136</v>
      </c>
      <c r="I71" s="15" t="s">
        <v>139</v>
      </c>
      <c r="J71" s="15" t="s">
        <v>141</v>
      </c>
      <c r="K71" s="15" t="s">
        <v>275</v>
      </c>
      <c r="L71" s="15" t="s">
        <v>279</v>
      </c>
      <c r="M71" s="15">
        <v>0.23899999999999999</v>
      </c>
      <c r="N71" s="15">
        <v>0.21099999999999999</v>
      </c>
      <c r="O71" s="15">
        <v>8.9999999999999993E-3</v>
      </c>
      <c r="P71" s="15">
        <v>0.17499999999999999</v>
      </c>
      <c r="Q71" s="15">
        <v>0.11600000000000001</v>
      </c>
      <c r="R71" s="15">
        <v>0.27700000000000002</v>
      </c>
      <c r="S71" s="15">
        <v>8.9629999999999992</v>
      </c>
      <c r="U71" s="15">
        <v>20796.96</v>
      </c>
      <c r="V71" s="15">
        <v>530</v>
      </c>
    </row>
    <row r="72" spans="2:22" x14ac:dyDescent="0.25">
      <c r="B72" s="15" t="s">
        <v>122</v>
      </c>
      <c r="C72" s="15" t="s">
        <v>207</v>
      </c>
      <c r="D72" s="15" t="s">
        <v>221</v>
      </c>
      <c r="E72" s="15">
        <v>2022</v>
      </c>
      <c r="F72" s="15" t="s">
        <v>162</v>
      </c>
      <c r="G72" s="15" t="s">
        <v>133</v>
      </c>
      <c r="H72" s="15" t="s">
        <v>136</v>
      </c>
      <c r="I72" s="15" t="s">
        <v>139</v>
      </c>
      <c r="J72" s="15" t="s">
        <v>141</v>
      </c>
      <c r="K72" s="15" t="s">
        <v>275</v>
      </c>
      <c r="L72" s="15" t="s">
        <v>280</v>
      </c>
      <c r="M72" s="15">
        <v>0.25900000000000001</v>
      </c>
      <c r="N72" s="15">
        <v>0.25700000000000001</v>
      </c>
      <c r="O72" s="15">
        <v>2.5999999999999999E-2</v>
      </c>
      <c r="P72" s="15">
        <v>0.16200000000000001</v>
      </c>
      <c r="Q72" s="15">
        <v>0.10199999999999999</v>
      </c>
      <c r="R72" s="15">
        <v>0.32400000000000001</v>
      </c>
      <c r="S72" s="15">
        <v>8.9860000000000007</v>
      </c>
      <c r="U72" s="15">
        <v>20140.379000000001</v>
      </c>
      <c r="V72" s="15">
        <v>100</v>
      </c>
    </row>
    <row r="73" spans="2:22" x14ac:dyDescent="0.25">
      <c r="B73" s="15" t="s">
        <v>122</v>
      </c>
      <c r="C73" s="15" t="s">
        <v>207</v>
      </c>
      <c r="D73" s="15" t="s">
        <v>222</v>
      </c>
      <c r="E73" s="15">
        <v>2022</v>
      </c>
      <c r="F73" s="15" t="s">
        <v>162</v>
      </c>
      <c r="G73" s="15" t="s">
        <v>133</v>
      </c>
      <c r="H73" s="15" t="s">
        <v>136</v>
      </c>
      <c r="I73" s="15" t="s">
        <v>139</v>
      </c>
      <c r="J73" s="15" t="s">
        <v>141</v>
      </c>
      <c r="K73" s="15" t="s">
        <v>275</v>
      </c>
      <c r="L73" s="15" t="s">
        <v>276</v>
      </c>
      <c r="M73" s="15">
        <v>0.23799999999999999</v>
      </c>
      <c r="N73" s="15">
        <v>0.22900000000000001</v>
      </c>
      <c r="O73" s="15">
        <v>1.7999999999999999E-2</v>
      </c>
      <c r="P73" s="15">
        <v>0.16400000000000001</v>
      </c>
      <c r="Q73" s="15">
        <v>0.1</v>
      </c>
      <c r="R73" s="15">
        <v>0.26800000000000002</v>
      </c>
      <c r="S73" s="15">
        <v>9.36</v>
      </c>
      <c r="U73" s="15">
        <v>113918.10400000001</v>
      </c>
      <c r="V73" s="15">
        <v>170</v>
      </c>
    </row>
    <row r="74" spans="2:22" x14ac:dyDescent="0.25">
      <c r="B74" s="15" t="s">
        <v>122</v>
      </c>
      <c r="C74" s="15" t="s">
        <v>207</v>
      </c>
      <c r="D74" s="15" t="s">
        <v>222</v>
      </c>
      <c r="E74" s="15">
        <v>2022</v>
      </c>
      <c r="F74" s="15" t="s">
        <v>162</v>
      </c>
      <c r="G74" s="15" t="s">
        <v>133</v>
      </c>
      <c r="H74" s="15" t="s">
        <v>136</v>
      </c>
      <c r="I74" s="15" t="s">
        <v>139</v>
      </c>
      <c r="J74" s="15" t="s">
        <v>141</v>
      </c>
      <c r="K74" s="15" t="s">
        <v>275</v>
      </c>
      <c r="L74" s="15" t="s">
        <v>277</v>
      </c>
      <c r="M74" s="15">
        <v>0.216</v>
      </c>
      <c r="N74" s="15">
        <v>0.17899999999999999</v>
      </c>
      <c r="O74" s="15">
        <v>5.0000000000000001E-3</v>
      </c>
      <c r="P74" s="15">
        <v>0.16600000000000001</v>
      </c>
      <c r="Q74" s="15">
        <v>0.10100000000000001</v>
      </c>
      <c r="R74" s="15">
        <v>0.27200000000000002</v>
      </c>
      <c r="S74" s="15">
        <v>9.1959999999999997</v>
      </c>
      <c r="U74" s="15">
        <v>109888.409</v>
      </c>
      <c r="V74" s="15">
        <v>1310</v>
      </c>
    </row>
    <row r="75" spans="2:22" x14ac:dyDescent="0.25">
      <c r="B75" s="15" t="s">
        <v>122</v>
      </c>
      <c r="C75" s="15" t="s">
        <v>207</v>
      </c>
      <c r="D75" s="15" t="s">
        <v>222</v>
      </c>
      <c r="E75" s="15">
        <v>2022</v>
      </c>
      <c r="F75" s="15" t="s">
        <v>162</v>
      </c>
      <c r="G75" s="15" t="s">
        <v>133</v>
      </c>
      <c r="H75" s="15" t="s">
        <v>136</v>
      </c>
      <c r="I75" s="15" t="s">
        <v>139</v>
      </c>
      <c r="J75" s="15" t="s">
        <v>141</v>
      </c>
      <c r="K75" s="15" t="s">
        <v>275</v>
      </c>
      <c r="L75" s="15" t="s">
        <v>278</v>
      </c>
      <c r="M75" s="15">
        <v>0.255</v>
      </c>
      <c r="N75" s="15">
        <v>0.214</v>
      </c>
      <c r="O75" s="15">
        <v>5.0000000000000001E-3</v>
      </c>
      <c r="P75" s="15">
        <v>0.193</v>
      </c>
      <c r="Q75" s="15">
        <v>0.122</v>
      </c>
      <c r="R75" s="15">
        <v>0.32100000000000001</v>
      </c>
      <c r="S75" s="15">
        <v>9.2720000000000002</v>
      </c>
      <c r="U75" s="15">
        <v>110379.15</v>
      </c>
      <c r="V75" s="15">
        <v>1680</v>
      </c>
    </row>
    <row r="76" spans="2:22" x14ac:dyDescent="0.25">
      <c r="B76" s="15" t="s">
        <v>122</v>
      </c>
      <c r="C76" s="15" t="s">
        <v>207</v>
      </c>
      <c r="D76" s="15" t="s">
        <v>222</v>
      </c>
      <c r="E76" s="15">
        <v>2022</v>
      </c>
      <c r="F76" s="15" t="s">
        <v>162</v>
      </c>
      <c r="G76" s="15" t="s">
        <v>133</v>
      </c>
      <c r="H76" s="15" t="s">
        <v>136</v>
      </c>
      <c r="I76" s="15" t="s">
        <v>139</v>
      </c>
      <c r="J76" s="15" t="s">
        <v>141</v>
      </c>
      <c r="K76" s="15" t="s">
        <v>275</v>
      </c>
      <c r="L76" s="15" t="s">
        <v>279</v>
      </c>
      <c r="M76" s="15">
        <v>0.27800000000000002</v>
      </c>
      <c r="N76" s="15">
        <v>0.22600000000000001</v>
      </c>
      <c r="O76" s="15">
        <v>0.01</v>
      </c>
      <c r="P76" s="15">
        <v>0.21299999999999999</v>
      </c>
      <c r="Q76" s="15">
        <v>0.13500000000000001</v>
      </c>
      <c r="R76" s="15">
        <v>0.33400000000000002</v>
      </c>
      <c r="S76" s="15">
        <v>9.2579999999999991</v>
      </c>
      <c r="U76" s="15">
        <v>111134.766</v>
      </c>
      <c r="V76" s="15">
        <v>530</v>
      </c>
    </row>
    <row r="77" spans="2:22" x14ac:dyDescent="0.25">
      <c r="B77" s="15" t="s">
        <v>122</v>
      </c>
      <c r="C77" s="15" t="s">
        <v>207</v>
      </c>
      <c r="D77" s="15" t="s">
        <v>222</v>
      </c>
      <c r="E77" s="15">
        <v>2022</v>
      </c>
      <c r="F77" s="15" t="s">
        <v>162</v>
      </c>
      <c r="G77" s="15" t="s">
        <v>133</v>
      </c>
      <c r="H77" s="15" t="s">
        <v>136</v>
      </c>
      <c r="I77" s="15" t="s">
        <v>139</v>
      </c>
      <c r="J77" s="15" t="s">
        <v>141</v>
      </c>
      <c r="K77" s="15" t="s">
        <v>275</v>
      </c>
      <c r="L77" s="15" t="s">
        <v>280</v>
      </c>
      <c r="M77" s="15">
        <v>0.30199999999999999</v>
      </c>
      <c r="N77" s="15">
        <v>0.312</v>
      </c>
      <c r="O77" s="15">
        <v>3.1E-2</v>
      </c>
      <c r="P77" s="15">
        <v>0.193</v>
      </c>
      <c r="Q77" s="15">
        <v>0.121</v>
      </c>
      <c r="R77" s="15">
        <v>0.372</v>
      </c>
      <c r="S77" s="15">
        <v>9.2780000000000005</v>
      </c>
      <c r="U77" s="15">
        <v>108960.663</v>
      </c>
      <c r="V77" s="15">
        <v>100</v>
      </c>
    </row>
    <row r="78" spans="2:22" x14ac:dyDescent="0.25">
      <c r="B78" s="15" t="s">
        <v>122</v>
      </c>
      <c r="C78" s="15" t="s">
        <v>207</v>
      </c>
      <c r="D78" s="15" t="s">
        <v>223</v>
      </c>
      <c r="E78" s="15">
        <v>2022</v>
      </c>
      <c r="F78" s="15" t="s">
        <v>162</v>
      </c>
      <c r="G78" s="15" t="s">
        <v>133</v>
      </c>
      <c r="H78" s="15" t="s">
        <v>136</v>
      </c>
      <c r="I78" s="15" t="s">
        <v>139</v>
      </c>
      <c r="J78" s="15" t="s">
        <v>141</v>
      </c>
      <c r="K78" s="15" t="s">
        <v>275</v>
      </c>
      <c r="L78" s="15" t="s">
        <v>276</v>
      </c>
      <c r="M78" s="15">
        <v>0.28000000000000003</v>
      </c>
      <c r="N78" s="15">
        <v>0.253</v>
      </c>
      <c r="O78" s="15">
        <v>1.9E-2</v>
      </c>
      <c r="P78" s="15">
        <v>0.217</v>
      </c>
      <c r="Q78" s="15">
        <v>0.128</v>
      </c>
      <c r="R78" s="15">
        <v>0.32300000000000001</v>
      </c>
      <c r="S78" s="15">
        <v>9.36</v>
      </c>
      <c r="U78" s="15">
        <v>113916.14200000001</v>
      </c>
      <c r="V78" s="15">
        <v>170</v>
      </c>
    </row>
    <row r="79" spans="2:22" x14ac:dyDescent="0.25">
      <c r="B79" s="15" t="s">
        <v>122</v>
      </c>
      <c r="C79" s="15" t="s">
        <v>207</v>
      </c>
      <c r="D79" s="15" t="s">
        <v>223</v>
      </c>
      <c r="E79" s="15">
        <v>2022</v>
      </c>
      <c r="F79" s="15" t="s">
        <v>162</v>
      </c>
      <c r="G79" s="15" t="s">
        <v>133</v>
      </c>
      <c r="H79" s="15" t="s">
        <v>136</v>
      </c>
      <c r="I79" s="15" t="s">
        <v>139</v>
      </c>
      <c r="J79" s="15" t="s">
        <v>141</v>
      </c>
      <c r="K79" s="15" t="s">
        <v>275</v>
      </c>
      <c r="L79" s="15" t="s">
        <v>277</v>
      </c>
      <c r="M79" s="15">
        <v>0.26</v>
      </c>
      <c r="N79" s="15">
        <v>0.21199999999999999</v>
      </c>
      <c r="O79" s="15">
        <v>6.0000000000000001E-3</v>
      </c>
      <c r="P79" s="15">
        <v>0.20200000000000001</v>
      </c>
      <c r="Q79" s="15">
        <v>0.11799999999999999</v>
      </c>
      <c r="R79" s="15">
        <v>0.32700000000000001</v>
      </c>
      <c r="S79" s="15">
        <v>9.1959999999999997</v>
      </c>
      <c r="U79" s="15">
        <v>109885.573</v>
      </c>
      <c r="V79" s="15">
        <v>1310</v>
      </c>
    </row>
    <row r="80" spans="2:22" x14ac:dyDescent="0.25">
      <c r="B80" s="15" t="s">
        <v>122</v>
      </c>
      <c r="C80" s="15" t="s">
        <v>207</v>
      </c>
      <c r="D80" s="15" t="s">
        <v>223</v>
      </c>
      <c r="E80" s="15">
        <v>2022</v>
      </c>
      <c r="F80" s="15" t="s">
        <v>162</v>
      </c>
      <c r="G80" s="15" t="s">
        <v>133</v>
      </c>
      <c r="H80" s="15" t="s">
        <v>136</v>
      </c>
      <c r="I80" s="15" t="s">
        <v>139</v>
      </c>
      <c r="J80" s="15" t="s">
        <v>141</v>
      </c>
      <c r="K80" s="15" t="s">
        <v>275</v>
      </c>
      <c r="L80" s="15" t="s">
        <v>278</v>
      </c>
      <c r="M80" s="15">
        <v>0.314</v>
      </c>
      <c r="N80" s="15">
        <v>0.28399999999999997</v>
      </c>
      <c r="O80" s="15">
        <v>7.0000000000000001E-3</v>
      </c>
      <c r="P80" s="15">
        <v>0.24299999999999999</v>
      </c>
      <c r="Q80" s="15">
        <v>0.15</v>
      </c>
      <c r="R80" s="15">
        <v>0.38500000000000001</v>
      </c>
      <c r="S80" s="15">
        <v>9.2720000000000002</v>
      </c>
      <c r="U80" s="15">
        <v>110378.83900000001</v>
      </c>
      <c r="V80" s="15">
        <v>1680</v>
      </c>
    </row>
    <row r="81" spans="2:22" x14ac:dyDescent="0.25">
      <c r="B81" s="15" t="s">
        <v>122</v>
      </c>
      <c r="C81" s="15" t="s">
        <v>207</v>
      </c>
      <c r="D81" s="15" t="s">
        <v>223</v>
      </c>
      <c r="E81" s="15">
        <v>2022</v>
      </c>
      <c r="F81" s="15" t="s">
        <v>162</v>
      </c>
      <c r="G81" s="15" t="s">
        <v>133</v>
      </c>
      <c r="H81" s="15" t="s">
        <v>136</v>
      </c>
      <c r="I81" s="15" t="s">
        <v>139</v>
      </c>
      <c r="J81" s="15" t="s">
        <v>141</v>
      </c>
      <c r="K81" s="15" t="s">
        <v>275</v>
      </c>
      <c r="L81" s="15" t="s">
        <v>279</v>
      </c>
      <c r="M81" s="15">
        <v>0.33700000000000002</v>
      </c>
      <c r="N81" s="15">
        <v>0.28100000000000003</v>
      </c>
      <c r="O81" s="15">
        <v>1.2E-2</v>
      </c>
      <c r="P81" s="15">
        <v>0.26</v>
      </c>
      <c r="Q81" s="15">
        <v>0.156</v>
      </c>
      <c r="R81" s="15">
        <v>0.41199999999999998</v>
      </c>
      <c r="S81" s="15">
        <v>9.2579999999999991</v>
      </c>
      <c r="U81" s="15">
        <v>111139.12</v>
      </c>
      <c r="V81" s="15">
        <v>530</v>
      </c>
    </row>
    <row r="82" spans="2:22" x14ac:dyDescent="0.25">
      <c r="B82" s="15" t="s">
        <v>122</v>
      </c>
      <c r="C82" s="15" t="s">
        <v>207</v>
      </c>
      <c r="D82" s="15" t="s">
        <v>223</v>
      </c>
      <c r="E82" s="15">
        <v>2022</v>
      </c>
      <c r="F82" s="15" t="s">
        <v>162</v>
      </c>
      <c r="G82" s="15" t="s">
        <v>133</v>
      </c>
      <c r="H82" s="15" t="s">
        <v>136</v>
      </c>
      <c r="I82" s="15" t="s">
        <v>139</v>
      </c>
      <c r="J82" s="15" t="s">
        <v>141</v>
      </c>
      <c r="K82" s="15" t="s">
        <v>275</v>
      </c>
      <c r="L82" s="15" t="s">
        <v>280</v>
      </c>
      <c r="M82" s="15">
        <v>0.35599999999999998</v>
      </c>
      <c r="N82" s="15">
        <v>0.35699999999999998</v>
      </c>
      <c r="O82" s="15">
        <v>3.5999999999999997E-2</v>
      </c>
      <c r="P82" s="15">
        <v>0.222</v>
      </c>
      <c r="Q82" s="15">
        <v>0.14399999999999999</v>
      </c>
      <c r="R82" s="15">
        <v>0.433</v>
      </c>
      <c r="S82" s="15">
        <v>9.2769999999999992</v>
      </c>
      <c r="U82" s="15">
        <v>108959.694</v>
      </c>
      <c r="V82" s="15">
        <v>100</v>
      </c>
    </row>
    <row r="83" spans="2:22" x14ac:dyDescent="0.25">
      <c r="B83" s="15" t="s">
        <v>122</v>
      </c>
      <c r="C83" s="15" t="s">
        <v>207</v>
      </c>
      <c r="D83" s="15" t="s">
        <v>224</v>
      </c>
      <c r="E83" s="15">
        <v>2022</v>
      </c>
      <c r="F83" s="15" t="s">
        <v>162</v>
      </c>
      <c r="G83" s="15" t="s">
        <v>133</v>
      </c>
      <c r="H83" s="15" t="s">
        <v>136</v>
      </c>
      <c r="I83" s="15" t="s">
        <v>139</v>
      </c>
      <c r="J83" s="15" t="s">
        <v>141</v>
      </c>
      <c r="K83" s="15" t="s">
        <v>275</v>
      </c>
      <c r="L83" s="15" t="s">
        <v>276</v>
      </c>
      <c r="M83" s="15">
        <v>0.30299999999999999</v>
      </c>
      <c r="N83" s="15">
        <v>0.24399999999999999</v>
      </c>
      <c r="O83" s="15">
        <v>1.9E-2</v>
      </c>
      <c r="P83" s="15">
        <v>0.247</v>
      </c>
      <c r="Q83" s="15">
        <v>0.153</v>
      </c>
      <c r="R83" s="15">
        <v>0.36699999999999999</v>
      </c>
      <c r="S83" s="15">
        <v>9.9570000000000007</v>
      </c>
      <c r="U83" s="15">
        <v>300962.72700000001</v>
      </c>
      <c r="V83" s="15">
        <v>170</v>
      </c>
    </row>
    <row r="84" spans="2:22" x14ac:dyDescent="0.25">
      <c r="B84" s="15" t="s">
        <v>122</v>
      </c>
      <c r="C84" s="15" t="s">
        <v>207</v>
      </c>
      <c r="D84" s="15" t="s">
        <v>224</v>
      </c>
      <c r="E84" s="15">
        <v>2022</v>
      </c>
      <c r="F84" s="15" t="s">
        <v>162</v>
      </c>
      <c r="G84" s="15" t="s">
        <v>133</v>
      </c>
      <c r="H84" s="15" t="s">
        <v>136</v>
      </c>
      <c r="I84" s="15" t="s">
        <v>139</v>
      </c>
      <c r="J84" s="15" t="s">
        <v>141</v>
      </c>
      <c r="K84" s="15" t="s">
        <v>275</v>
      </c>
      <c r="L84" s="15" t="s">
        <v>277</v>
      </c>
      <c r="M84" s="15">
        <v>0.28999999999999998</v>
      </c>
      <c r="N84" s="15">
        <v>0.24299999999999999</v>
      </c>
      <c r="O84" s="15">
        <v>7.0000000000000001E-3</v>
      </c>
      <c r="P84" s="15">
        <v>0.23100000000000001</v>
      </c>
      <c r="Q84" s="15">
        <v>0.13700000000000001</v>
      </c>
      <c r="R84" s="15">
        <v>0.373</v>
      </c>
      <c r="S84" s="15">
        <v>9.7829999999999995</v>
      </c>
      <c r="U84" s="15">
        <v>289751.68199999997</v>
      </c>
      <c r="V84" s="15">
        <v>1310</v>
      </c>
    </row>
    <row r="85" spans="2:22" x14ac:dyDescent="0.25">
      <c r="B85" s="15" t="s">
        <v>122</v>
      </c>
      <c r="C85" s="15" t="s">
        <v>207</v>
      </c>
      <c r="D85" s="15" t="s">
        <v>224</v>
      </c>
      <c r="E85" s="15">
        <v>2022</v>
      </c>
      <c r="F85" s="15" t="s">
        <v>162</v>
      </c>
      <c r="G85" s="15" t="s">
        <v>133</v>
      </c>
      <c r="H85" s="15" t="s">
        <v>136</v>
      </c>
      <c r="I85" s="15" t="s">
        <v>139</v>
      </c>
      <c r="J85" s="15" t="s">
        <v>141</v>
      </c>
      <c r="K85" s="15" t="s">
        <v>275</v>
      </c>
      <c r="L85" s="15" t="s">
        <v>278</v>
      </c>
      <c r="M85" s="15">
        <v>0.34100000000000003</v>
      </c>
      <c r="N85" s="15">
        <v>0.251</v>
      </c>
      <c r="O85" s="15">
        <v>6.0000000000000001E-3</v>
      </c>
      <c r="P85" s="15">
        <v>0.28000000000000003</v>
      </c>
      <c r="Q85" s="15">
        <v>0.17499999999999999</v>
      </c>
      <c r="R85" s="15">
        <v>0.43</v>
      </c>
      <c r="S85" s="15">
        <v>9.8550000000000004</v>
      </c>
      <c r="U85" s="15">
        <v>292399.88199999998</v>
      </c>
      <c r="V85" s="15">
        <v>1680</v>
      </c>
    </row>
    <row r="86" spans="2:22" x14ac:dyDescent="0.25">
      <c r="B86" s="15" t="s">
        <v>122</v>
      </c>
      <c r="C86" s="15" t="s">
        <v>207</v>
      </c>
      <c r="D86" s="15" t="s">
        <v>224</v>
      </c>
      <c r="E86" s="15">
        <v>2022</v>
      </c>
      <c r="F86" s="15" t="s">
        <v>162</v>
      </c>
      <c r="G86" s="15" t="s">
        <v>133</v>
      </c>
      <c r="H86" s="15" t="s">
        <v>136</v>
      </c>
      <c r="I86" s="15" t="s">
        <v>139</v>
      </c>
      <c r="J86" s="15" t="s">
        <v>141</v>
      </c>
      <c r="K86" s="15" t="s">
        <v>275</v>
      </c>
      <c r="L86" s="15" t="s">
        <v>279</v>
      </c>
      <c r="M86" s="15">
        <v>0.371</v>
      </c>
      <c r="N86" s="15">
        <v>0.31</v>
      </c>
      <c r="O86" s="15">
        <v>1.2999999999999999E-2</v>
      </c>
      <c r="P86" s="15">
        <v>0.30099999999999999</v>
      </c>
      <c r="Q86" s="15">
        <v>0.186</v>
      </c>
      <c r="R86" s="15">
        <v>0.45100000000000001</v>
      </c>
      <c r="S86" s="15">
        <v>9.859</v>
      </c>
      <c r="U86" s="15">
        <v>294393.35399999999</v>
      </c>
      <c r="V86" s="15">
        <v>530</v>
      </c>
    </row>
    <row r="87" spans="2:22" x14ac:dyDescent="0.25">
      <c r="B87" s="15" t="s">
        <v>122</v>
      </c>
      <c r="C87" s="15" t="s">
        <v>207</v>
      </c>
      <c r="D87" s="15" t="s">
        <v>224</v>
      </c>
      <c r="E87" s="15">
        <v>2022</v>
      </c>
      <c r="F87" s="15" t="s">
        <v>162</v>
      </c>
      <c r="G87" s="15" t="s">
        <v>133</v>
      </c>
      <c r="H87" s="15" t="s">
        <v>136</v>
      </c>
      <c r="I87" s="15" t="s">
        <v>139</v>
      </c>
      <c r="J87" s="15" t="s">
        <v>141</v>
      </c>
      <c r="K87" s="15" t="s">
        <v>275</v>
      </c>
      <c r="L87" s="15" t="s">
        <v>280</v>
      </c>
      <c r="M87" s="15">
        <v>0.39500000000000002</v>
      </c>
      <c r="N87" s="15">
        <v>0.33400000000000002</v>
      </c>
      <c r="O87" s="15">
        <v>3.3000000000000002E-2</v>
      </c>
      <c r="P87" s="15">
        <v>0.28000000000000003</v>
      </c>
      <c r="Q87" s="15">
        <v>0.17899999999999999</v>
      </c>
      <c r="R87" s="15">
        <v>0.48</v>
      </c>
      <c r="S87" s="15">
        <v>9.8770000000000007</v>
      </c>
      <c r="U87" s="15">
        <v>290974.25900000002</v>
      </c>
      <c r="V87" s="15">
        <v>100</v>
      </c>
    </row>
    <row r="88" spans="2:22" x14ac:dyDescent="0.25">
      <c r="B88" s="15" t="s">
        <v>122</v>
      </c>
      <c r="C88" s="15" t="s">
        <v>207</v>
      </c>
      <c r="D88" s="15" t="s">
        <v>225</v>
      </c>
      <c r="E88" s="15">
        <v>2022</v>
      </c>
      <c r="F88" s="15" t="s">
        <v>162</v>
      </c>
      <c r="G88" s="15" t="s">
        <v>133</v>
      </c>
      <c r="H88" s="15" t="s">
        <v>136</v>
      </c>
      <c r="I88" s="15" t="s">
        <v>139</v>
      </c>
      <c r="J88" s="15" t="s">
        <v>141</v>
      </c>
      <c r="K88" s="15" t="s">
        <v>275</v>
      </c>
      <c r="L88" s="15" t="s">
        <v>276</v>
      </c>
      <c r="M88" s="15">
        <v>0.315</v>
      </c>
      <c r="N88" s="15">
        <v>0.23400000000000001</v>
      </c>
      <c r="O88" s="15">
        <v>1.7999999999999999E-2</v>
      </c>
      <c r="P88" s="15">
        <v>0.26500000000000001</v>
      </c>
      <c r="Q88" s="15">
        <v>0.17</v>
      </c>
      <c r="R88" s="15">
        <v>0.36199999999999999</v>
      </c>
      <c r="S88" s="15">
        <v>9.9570000000000007</v>
      </c>
      <c r="U88" s="15">
        <v>300962.75199999998</v>
      </c>
      <c r="V88" s="15">
        <v>170</v>
      </c>
    </row>
    <row r="89" spans="2:22" x14ac:dyDescent="0.25">
      <c r="B89" s="15" t="s">
        <v>122</v>
      </c>
      <c r="C89" s="15" t="s">
        <v>207</v>
      </c>
      <c r="D89" s="15" t="s">
        <v>225</v>
      </c>
      <c r="E89" s="15">
        <v>2022</v>
      </c>
      <c r="F89" s="15" t="s">
        <v>162</v>
      </c>
      <c r="G89" s="15" t="s">
        <v>133</v>
      </c>
      <c r="H89" s="15" t="s">
        <v>136</v>
      </c>
      <c r="I89" s="15" t="s">
        <v>139</v>
      </c>
      <c r="J89" s="15" t="s">
        <v>141</v>
      </c>
      <c r="K89" s="15" t="s">
        <v>275</v>
      </c>
      <c r="L89" s="15" t="s">
        <v>277</v>
      </c>
      <c r="M89" s="15">
        <v>0.31</v>
      </c>
      <c r="N89" s="15">
        <v>0.24</v>
      </c>
      <c r="O89" s="15">
        <v>7.0000000000000001E-3</v>
      </c>
      <c r="P89" s="15">
        <v>0.251</v>
      </c>
      <c r="Q89" s="15">
        <v>0.154</v>
      </c>
      <c r="R89" s="15">
        <v>0.39200000000000002</v>
      </c>
      <c r="S89" s="15">
        <v>9.7829999999999995</v>
      </c>
      <c r="U89" s="15">
        <v>289751.897</v>
      </c>
      <c r="V89" s="15">
        <v>1310</v>
      </c>
    </row>
    <row r="90" spans="2:22" x14ac:dyDescent="0.25">
      <c r="B90" s="15" t="s">
        <v>122</v>
      </c>
      <c r="C90" s="15" t="s">
        <v>207</v>
      </c>
      <c r="D90" s="15" t="s">
        <v>225</v>
      </c>
      <c r="E90" s="15">
        <v>2022</v>
      </c>
      <c r="F90" s="15" t="s">
        <v>162</v>
      </c>
      <c r="G90" s="15" t="s">
        <v>133</v>
      </c>
      <c r="H90" s="15" t="s">
        <v>136</v>
      </c>
      <c r="I90" s="15" t="s">
        <v>139</v>
      </c>
      <c r="J90" s="15" t="s">
        <v>141</v>
      </c>
      <c r="K90" s="15" t="s">
        <v>275</v>
      </c>
      <c r="L90" s="15" t="s">
        <v>278</v>
      </c>
      <c r="M90" s="15">
        <v>0.36199999999999999</v>
      </c>
      <c r="N90" s="15">
        <v>0.253</v>
      </c>
      <c r="O90" s="15">
        <v>6.0000000000000001E-3</v>
      </c>
      <c r="P90" s="15">
        <v>0.29899999999999999</v>
      </c>
      <c r="Q90" s="15">
        <v>0.19600000000000001</v>
      </c>
      <c r="R90" s="15">
        <v>0.46</v>
      </c>
      <c r="S90" s="15">
        <v>9.8550000000000004</v>
      </c>
      <c r="U90" s="15">
        <v>292397.38799999998</v>
      </c>
      <c r="V90" s="15">
        <v>1680</v>
      </c>
    </row>
    <row r="91" spans="2:22" x14ac:dyDescent="0.25">
      <c r="B91" s="15" t="s">
        <v>122</v>
      </c>
      <c r="C91" s="15" t="s">
        <v>207</v>
      </c>
      <c r="D91" s="15" t="s">
        <v>225</v>
      </c>
      <c r="E91" s="15">
        <v>2022</v>
      </c>
      <c r="F91" s="15" t="s">
        <v>162</v>
      </c>
      <c r="G91" s="15" t="s">
        <v>133</v>
      </c>
      <c r="H91" s="15" t="s">
        <v>136</v>
      </c>
      <c r="I91" s="15" t="s">
        <v>139</v>
      </c>
      <c r="J91" s="15" t="s">
        <v>141</v>
      </c>
      <c r="K91" s="15" t="s">
        <v>275</v>
      </c>
      <c r="L91" s="15" t="s">
        <v>279</v>
      </c>
      <c r="M91" s="15">
        <v>0.38800000000000001</v>
      </c>
      <c r="N91" s="15">
        <v>0.29199999999999998</v>
      </c>
      <c r="O91" s="15">
        <v>1.2999999999999999E-2</v>
      </c>
      <c r="P91" s="15">
        <v>0.314</v>
      </c>
      <c r="Q91" s="15">
        <v>0.21099999999999999</v>
      </c>
      <c r="R91" s="15">
        <v>0.47799999999999998</v>
      </c>
      <c r="S91" s="15">
        <v>9.859</v>
      </c>
      <c r="U91" s="15">
        <v>294394.32400000002</v>
      </c>
      <c r="V91" s="15">
        <v>530</v>
      </c>
    </row>
    <row r="92" spans="2:22" x14ac:dyDescent="0.25">
      <c r="B92" s="15" t="s">
        <v>122</v>
      </c>
      <c r="C92" s="15" t="s">
        <v>207</v>
      </c>
      <c r="D92" s="15" t="s">
        <v>225</v>
      </c>
      <c r="E92" s="15">
        <v>2022</v>
      </c>
      <c r="F92" s="15" t="s">
        <v>162</v>
      </c>
      <c r="G92" s="15" t="s">
        <v>133</v>
      </c>
      <c r="H92" s="15" t="s">
        <v>136</v>
      </c>
      <c r="I92" s="15" t="s">
        <v>139</v>
      </c>
      <c r="J92" s="15" t="s">
        <v>141</v>
      </c>
      <c r="K92" s="15" t="s">
        <v>275</v>
      </c>
      <c r="L92" s="15" t="s">
        <v>280</v>
      </c>
      <c r="M92" s="15">
        <v>0.41</v>
      </c>
      <c r="N92" s="15">
        <v>0.29599999999999999</v>
      </c>
      <c r="O92" s="15">
        <v>0.03</v>
      </c>
      <c r="P92" s="15">
        <v>0.34</v>
      </c>
      <c r="Q92" s="15">
        <v>0.20599999999999999</v>
      </c>
      <c r="R92" s="15">
        <v>0.502</v>
      </c>
      <c r="S92" s="15">
        <v>9.8770000000000007</v>
      </c>
      <c r="U92" s="15">
        <v>290982.12800000003</v>
      </c>
      <c r="V92" s="15">
        <v>100</v>
      </c>
    </row>
    <row r="93" spans="2:22" x14ac:dyDescent="0.25">
      <c r="B93" s="15" t="s">
        <v>122</v>
      </c>
      <c r="C93" s="15" t="s">
        <v>207</v>
      </c>
      <c r="D93" s="15" t="s">
        <v>226</v>
      </c>
      <c r="E93" s="15">
        <v>2022</v>
      </c>
      <c r="F93" s="15" t="s">
        <v>162</v>
      </c>
      <c r="G93" s="15" t="s">
        <v>133</v>
      </c>
      <c r="H93" s="15" t="s">
        <v>136</v>
      </c>
      <c r="I93" s="15" t="s">
        <v>139</v>
      </c>
      <c r="J93" s="15" t="s">
        <v>141</v>
      </c>
      <c r="K93" s="15" t="s">
        <v>275</v>
      </c>
      <c r="L93" s="15" t="s">
        <v>276</v>
      </c>
      <c r="M93" s="15">
        <v>0.32900000000000001</v>
      </c>
      <c r="N93" s="15">
        <v>0.23599999999999999</v>
      </c>
      <c r="O93" s="15">
        <v>1.7999999999999999E-2</v>
      </c>
      <c r="P93" s="15">
        <v>0.27</v>
      </c>
      <c r="Q93" s="15">
        <v>0.17299999999999999</v>
      </c>
      <c r="R93" s="15">
        <v>0.376</v>
      </c>
      <c r="S93" s="15">
        <v>10.821999999999999</v>
      </c>
      <c r="U93" s="15">
        <v>572224.25199999998</v>
      </c>
      <c r="V93" s="15">
        <v>170</v>
      </c>
    </row>
    <row r="94" spans="2:22" x14ac:dyDescent="0.25">
      <c r="B94" s="15" t="s">
        <v>122</v>
      </c>
      <c r="C94" s="15" t="s">
        <v>207</v>
      </c>
      <c r="D94" s="15" t="s">
        <v>226</v>
      </c>
      <c r="E94" s="15">
        <v>2022</v>
      </c>
      <c r="F94" s="15" t="s">
        <v>162</v>
      </c>
      <c r="G94" s="15" t="s">
        <v>133</v>
      </c>
      <c r="H94" s="15" t="s">
        <v>136</v>
      </c>
      <c r="I94" s="15" t="s">
        <v>139</v>
      </c>
      <c r="J94" s="15" t="s">
        <v>141</v>
      </c>
      <c r="K94" s="15" t="s">
        <v>275</v>
      </c>
      <c r="L94" s="15" t="s">
        <v>277</v>
      </c>
      <c r="M94" s="15">
        <v>0.313</v>
      </c>
      <c r="N94" s="15">
        <v>0.20899999999999999</v>
      </c>
      <c r="O94" s="15">
        <v>6.0000000000000001E-3</v>
      </c>
      <c r="P94" s="15">
        <v>0.26300000000000001</v>
      </c>
      <c r="Q94" s="15">
        <v>0.17</v>
      </c>
      <c r="R94" s="15">
        <v>0.39700000000000002</v>
      </c>
      <c r="S94" s="15">
        <v>10.64</v>
      </c>
      <c r="U94" s="15">
        <v>552218.88500000001</v>
      </c>
      <c r="V94" s="15">
        <v>1310</v>
      </c>
    </row>
    <row r="95" spans="2:22" x14ac:dyDescent="0.25">
      <c r="B95" s="15" t="s">
        <v>122</v>
      </c>
      <c r="C95" s="15" t="s">
        <v>207</v>
      </c>
      <c r="D95" s="15" t="s">
        <v>226</v>
      </c>
      <c r="E95" s="15">
        <v>2022</v>
      </c>
      <c r="F95" s="15" t="s">
        <v>162</v>
      </c>
      <c r="G95" s="15" t="s">
        <v>133</v>
      </c>
      <c r="H95" s="15" t="s">
        <v>136</v>
      </c>
      <c r="I95" s="15" t="s">
        <v>139</v>
      </c>
      <c r="J95" s="15" t="s">
        <v>141</v>
      </c>
      <c r="K95" s="15" t="s">
        <v>275</v>
      </c>
      <c r="L95" s="15" t="s">
        <v>278</v>
      </c>
      <c r="M95" s="15">
        <v>0.37</v>
      </c>
      <c r="N95" s="15">
        <v>0.24299999999999999</v>
      </c>
      <c r="O95" s="15">
        <v>6.0000000000000001E-3</v>
      </c>
      <c r="P95" s="15">
        <v>0.311</v>
      </c>
      <c r="Q95" s="15">
        <v>0.20699999999999999</v>
      </c>
      <c r="R95" s="15">
        <v>0.47</v>
      </c>
      <c r="S95" s="15">
        <v>10.707000000000001</v>
      </c>
      <c r="U95" s="15">
        <v>558685.20499999996</v>
      </c>
      <c r="V95" s="15">
        <v>1680</v>
      </c>
    </row>
    <row r="96" spans="2:22" x14ac:dyDescent="0.25">
      <c r="B96" s="15" t="s">
        <v>122</v>
      </c>
      <c r="C96" s="15" t="s">
        <v>207</v>
      </c>
      <c r="D96" s="15" t="s">
        <v>226</v>
      </c>
      <c r="E96" s="15">
        <v>2022</v>
      </c>
      <c r="F96" s="15" t="s">
        <v>162</v>
      </c>
      <c r="G96" s="15" t="s">
        <v>133</v>
      </c>
      <c r="H96" s="15" t="s">
        <v>136</v>
      </c>
      <c r="I96" s="15" t="s">
        <v>139</v>
      </c>
      <c r="J96" s="15" t="s">
        <v>141</v>
      </c>
      <c r="K96" s="15" t="s">
        <v>275</v>
      </c>
      <c r="L96" s="15" t="s">
        <v>279</v>
      </c>
      <c r="M96" s="15">
        <v>0.39</v>
      </c>
      <c r="N96" s="15">
        <v>0.26800000000000002</v>
      </c>
      <c r="O96" s="15">
        <v>1.2E-2</v>
      </c>
      <c r="P96" s="15">
        <v>0.32500000000000001</v>
      </c>
      <c r="Q96" s="15">
        <v>0.22800000000000001</v>
      </c>
      <c r="R96" s="15">
        <v>0.48699999999999999</v>
      </c>
      <c r="S96" s="15">
        <v>10.734</v>
      </c>
      <c r="U96" s="15">
        <v>562200.41599999997</v>
      </c>
      <c r="V96" s="15">
        <v>530</v>
      </c>
    </row>
    <row r="97" spans="2:22" x14ac:dyDescent="0.25">
      <c r="B97" s="15" t="s">
        <v>122</v>
      </c>
      <c r="C97" s="15" t="s">
        <v>207</v>
      </c>
      <c r="D97" s="15" t="s">
        <v>226</v>
      </c>
      <c r="E97" s="15">
        <v>2022</v>
      </c>
      <c r="F97" s="15" t="s">
        <v>162</v>
      </c>
      <c r="G97" s="15" t="s">
        <v>133</v>
      </c>
      <c r="H97" s="15" t="s">
        <v>136</v>
      </c>
      <c r="I97" s="15" t="s">
        <v>139</v>
      </c>
      <c r="J97" s="15" t="s">
        <v>141</v>
      </c>
      <c r="K97" s="15" t="s">
        <v>275</v>
      </c>
      <c r="L97" s="15" t="s">
        <v>280</v>
      </c>
      <c r="M97" s="15">
        <v>0.42299999999999999</v>
      </c>
      <c r="N97" s="15">
        <v>0.30099999999999999</v>
      </c>
      <c r="O97" s="15">
        <v>0.03</v>
      </c>
      <c r="P97" s="15">
        <v>0.35899999999999999</v>
      </c>
      <c r="Q97" s="15">
        <v>0.221</v>
      </c>
      <c r="R97" s="15">
        <v>0.52300000000000002</v>
      </c>
      <c r="S97" s="15">
        <v>10.747999999999999</v>
      </c>
      <c r="U97" s="15">
        <v>557132.56200000003</v>
      </c>
      <c r="V97" s="15">
        <v>100</v>
      </c>
    </row>
    <row r="98" spans="2:22" x14ac:dyDescent="0.25">
      <c r="B98" s="15" t="s">
        <v>122</v>
      </c>
      <c r="C98" s="15" t="s">
        <v>207</v>
      </c>
      <c r="D98" s="15" t="s">
        <v>227</v>
      </c>
      <c r="E98" s="15">
        <v>2022</v>
      </c>
      <c r="F98" s="15" t="s">
        <v>162</v>
      </c>
      <c r="G98" s="15" t="s">
        <v>133</v>
      </c>
      <c r="H98" s="15" t="s">
        <v>136</v>
      </c>
      <c r="I98" s="15" t="s">
        <v>139</v>
      </c>
      <c r="J98" s="15" t="s">
        <v>141</v>
      </c>
      <c r="K98" s="15" t="s">
        <v>275</v>
      </c>
      <c r="L98" s="15" t="s">
        <v>276</v>
      </c>
      <c r="M98" s="15">
        <v>0.34399999999999997</v>
      </c>
      <c r="N98" s="15">
        <v>0.248</v>
      </c>
      <c r="O98" s="15">
        <v>1.9E-2</v>
      </c>
      <c r="P98" s="15">
        <v>0.28499999999999998</v>
      </c>
      <c r="Q98" s="15">
        <v>0.191</v>
      </c>
      <c r="R98" s="15">
        <v>0.4</v>
      </c>
      <c r="S98" s="15">
        <v>10.821</v>
      </c>
      <c r="U98" s="15">
        <v>572215.40899999999</v>
      </c>
      <c r="V98" s="15">
        <v>170</v>
      </c>
    </row>
    <row r="99" spans="2:22" x14ac:dyDescent="0.25">
      <c r="B99" s="15" t="s">
        <v>122</v>
      </c>
      <c r="C99" s="15" t="s">
        <v>207</v>
      </c>
      <c r="D99" s="15" t="s">
        <v>227</v>
      </c>
      <c r="E99" s="15">
        <v>2022</v>
      </c>
      <c r="F99" s="15" t="s">
        <v>162</v>
      </c>
      <c r="G99" s="15" t="s">
        <v>133</v>
      </c>
      <c r="H99" s="15" t="s">
        <v>136</v>
      </c>
      <c r="I99" s="15" t="s">
        <v>139</v>
      </c>
      <c r="J99" s="15" t="s">
        <v>141</v>
      </c>
      <c r="K99" s="15" t="s">
        <v>275</v>
      </c>
      <c r="L99" s="15" t="s">
        <v>277</v>
      </c>
      <c r="M99" s="15">
        <v>0.32</v>
      </c>
      <c r="N99" s="15">
        <v>0.214</v>
      </c>
      <c r="O99" s="15">
        <v>6.0000000000000001E-3</v>
      </c>
      <c r="P99" s="15">
        <v>0.26800000000000002</v>
      </c>
      <c r="Q99" s="15">
        <v>0.17799999999999999</v>
      </c>
      <c r="R99" s="15">
        <v>0.40899999999999997</v>
      </c>
      <c r="S99" s="15">
        <v>10.64</v>
      </c>
      <c r="U99" s="15">
        <v>552216.34900000005</v>
      </c>
      <c r="V99" s="15">
        <v>1310</v>
      </c>
    </row>
    <row r="100" spans="2:22" x14ac:dyDescent="0.25">
      <c r="B100" s="15" t="s">
        <v>122</v>
      </c>
      <c r="C100" s="15" t="s">
        <v>207</v>
      </c>
      <c r="D100" s="15" t="s">
        <v>227</v>
      </c>
      <c r="E100" s="15">
        <v>2022</v>
      </c>
      <c r="F100" s="15" t="s">
        <v>162</v>
      </c>
      <c r="G100" s="15" t="s">
        <v>133</v>
      </c>
      <c r="H100" s="15" t="s">
        <v>136</v>
      </c>
      <c r="I100" s="15" t="s">
        <v>139</v>
      </c>
      <c r="J100" s="15" t="s">
        <v>141</v>
      </c>
      <c r="K100" s="15" t="s">
        <v>275</v>
      </c>
      <c r="L100" s="15" t="s">
        <v>278</v>
      </c>
      <c r="M100" s="15">
        <v>0.375</v>
      </c>
      <c r="N100" s="15">
        <v>0.23300000000000001</v>
      </c>
      <c r="O100" s="15">
        <v>6.0000000000000001E-3</v>
      </c>
      <c r="P100" s="15">
        <v>0.32500000000000001</v>
      </c>
      <c r="Q100" s="15">
        <v>0.217</v>
      </c>
      <c r="R100" s="15">
        <v>0.47699999999999998</v>
      </c>
      <c r="S100" s="15">
        <v>10.707000000000001</v>
      </c>
      <c r="U100" s="15">
        <v>558689.71299999999</v>
      </c>
      <c r="V100" s="15">
        <v>1680</v>
      </c>
    </row>
    <row r="101" spans="2:22" x14ac:dyDescent="0.25">
      <c r="B101" s="15" t="s">
        <v>122</v>
      </c>
      <c r="C101" s="15" t="s">
        <v>207</v>
      </c>
      <c r="D101" s="15" t="s">
        <v>227</v>
      </c>
      <c r="E101" s="15">
        <v>2022</v>
      </c>
      <c r="F101" s="15" t="s">
        <v>162</v>
      </c>
      <c r="G101" s="15" t="s">
        <v>133</v>
      </c>
      <c r="H101" s="15" t="s">
        <v>136</v>
      </c>
      <c r="I101" s="15" t="s">
        <v>139</v>
      </c>
      <c r="J101" s="15" t="s">
        <v>141</v>
      </c>
      <c r="K101" s="15" t="s">
        <v>275</v>
      </c>
      <c r="L101" s="15" t="s">
        <v>279</v>
      </c>
      <c r="M101" s="15">
        <v>0.39900000000000002</v>
      </c>
      <c r="N101" s="15">
        <v>0.26400000000000001</v>
      </c>
      <c r="O101" s="15">
        <v>1.0999999999999999E-2</v>
      </c>
      <c r="P101" s="15">
        <v>0.34399999999999997</v>
      </c>
      <c r="Q101" s="15">
        <v>0.23899999999999999</v>
      </c>
      <c r="R101" s="15">
        <v>0.47799999999999998</v>
      </c>
      <c r="S101" s="15">
        <v>10.734</v>
      </c>
      <c r="U101" s="15">
        <v>562190.33200000005</v>
      </c>
      <c r="V101" s="15">
        <v>530</v>
      </c>
    </row>
    <row r="102" spans="2:22" x14ac:dyDescent="0.25">
      <c r="B102" s="15" t="s">
        <v>122</v>
      </c>
      <c r="C102" s="15" t="s">
        <v>207</v>
      </c>
      <c r="D102" s="15" t="s">
        <v>227</v>
      </c>
      <c r="E102" s="15">
        <v>2022</v>
      </c>
      <c r="F102" s="15" t="s">
        <v>162</v>
      </c>
      <c r="G102" s="15" t="s">
        <v>133</v>
      </c>
      <c r="H102" s="15" t="s">
        <v>136</v>
      </c>
      <c r="I102" s="15" t="s">
        <v>139</v>
      </c>
      <c r="J102" s="15" t="s">
        <v>141</v>
      </c>
      <c r="K102" s="15" t="s">
        <v>275</v>
      </c>
      <c r="L102" s="15" t="s">
        <v>280</v>
      </c>
      <c r="M102" s="15">
        <v>0.42</v>
      </c>
      <c r="N102" s="15">
        <v>0.29499999999999998</v>
      </c>
      <c r="O102" s="15">
        <v>2.9000000000000001E-2</v>
      </c>
      <c r="P102" s="15">
        <v>0.34399999999999997</v>
      </c>
      <c r="Q102" s="15">
        <v>0.216</v>
      </c>
      <c r="R102" s="15">
        <v>0.52500000000000002</v>
      </c>
      <c r="S102" s="15">
        <v>10.747999999999999</v>
      </c>
      <c r="U102" s="15">
        <v>557147.00300000003</v>
      </c>
      <c r="V102" s="15">
        <v>100</v>
      </c>
    </row>
    <row r="103" spans="2:22" x14ac:dyDescent="0.25">
      <c r="B103" s="15" t="s">
        <v>122</v>
      </c>
      <c r="C103" s="15" t="s">
        <v>207</v>
      </c>
      <c r="D103" s="15" t="s">
        <v>228</v>
      </c>
      <c r="E103" s="15">
        <v>2022</v>
      </c>
      <c r="F103" s="15" t="s">
        <v>162</v>
      </c>
      <c r="G103" s="15" t="s">
        <v>133</v>
      </c>
      <c r="H103" s="15" t="s">
        <v>136</v>
      </c>
      <c r="I103" s="15" t="s">
        <v>139</v>
      </c>
      <c r="J103" s="15" t="s">
        <v>141</v>
      </c>
      <c r="K103" s="15" t="s">
        <v>275</v>
      </c>
      <c r="L103" s="15" t="s">
        <v>276</v>
      </c>
      <c r="M103" s="15">
        <v>0.34699999999999998</v>
      </c>
      <c r="N103" s="15">
        <v>0.26400000000000001</v>
      </c>
      <c r="O103" s="15">
        <v>0.02</v>
      </c>
      <c r="P103" s="15">
        <v>0.28599999999999998</v>
      </c>
      <c r="Q103" s="15">
        <v>0.184</v>
      </c>
      <c r="R103" s="15">
        <v>0.374</v>
      </c>
      <c r="S103" s="15">
        <v>11.802</v>
      </c>
      <c r="U103" s="15">
        <v>894091.78200000001</v>
      </c>
      <c r="V103" s="15">
        <v>170</v>
      </c>
    </row>
    <row r="104" spans="2:22" x14ac:dyDescent="0.25">
      <c r="B104" s="15" t="s">
        <v>122</v>
      </c>
      <c r="C104" s="15" t="s">
        <v>207</v>
      </c>
      <c r="D104" s="15" t="s">
        <v>228</v>
      </c>
      <c r="E104" s="15">
        <v>2022</v>
      </c>
      <c r="F104" s="15" t="s">
        <v>162</v>
      </c>
      <c r="G104" s="15" t="s">
        <v>133</v>
      </c>
      <c r="H104" s="15" t="s">
        <v>136</v>
      </c>
      <c r="I104" s="15" t="s">
        <v>139</v>
      </c>
      <c r="J104" s="15" t="s">
        <v>141</v>
      </c>
      <c r="K104" s="15" t="s">
        <v>275</v>
      </c>
      <c r="L104" s="15" t="s">
        <v>277</v>
      </c>
      <c r="M104" s="15">
        <v>0.32400000000000001</v>
      </c>
      <c r="N104" s="15">
        <v>0.214</v>
      </c>
      <c r="O104" s="15">
        <v>6.0000000000000001E-3</v>
      </c>
      <c r="P104" s="15">
        <v>0.27500000000000002</v>
      </c>
      <c r="Q104" s="15">
        <v>0.17799999999999999</v>
      </c>
      <c r="R104" s="15">
        <v>0.41</v>
      </c>
      <c r="S104" s="15">
        <v>11.617000000000001</v>
      </c>
      <c r="U104" s="15">
        <v>865537.701</v>
      </c>
      <c r="V104" s="15">
        <v>1310</v>
      </c>
    </row>
    <row r="105" spans="2:22" x14ac:dyDescent="0.25">
      <c r="B105" s="15" t="s">
        <v>122</v>
      </c>
      <c r="C105" s="15" t="s">
        <v>207</v>
      </c>
      <c r="D105" s="15" t="s">
        <v>228</v>
      </c>
      <c r="E105" s="15">
        <v>2022</v>
      </c>
      <c r="F105" s="15" t="s">
        <v>162</v>
      </c>
      <c r="G105" s="15" t="s">
        <v>133</v>
      </c>
      <c r="H105" s="15" t="s">
        <v>136</v>
      </c>
      <c r="I105" s="15" t="s">
        <v>139</v>
      </c>
      <c r="J105" s="15" t="s">
        <v>141</v>
      </c>
      <c r="K105" s="15" t="s">
        <v>275</v>
      </c>
      <c r="L105" s="15" t="s">
        <v>278</v>
      </c>
      <c r="M105" s="15">
        <v>0.372</v>
      </c>
      <c r="N105" s="15">
        <v>0.22600000000000001</v>
      </c>
      <c r="O105" s="15">
        <v>6.0000000000000001E-3</v>
      </c>
      <c r="P105" s="15">
        <v>0.32700000000000001</v>
      </c>
      <c r="Q105" s="15">
        <v>0.218</v>
      </c>
      <c r="R105" s="15">
        <v>0.46899999999999997</v>
      </c>
      <c r="S105" s="15">
        <v>11.679</v>
      </c>
      <c r="U105" s="15">
        <v>875345.93500000006</v>
      </c>
      <c r="V105" s="15">
        <v>1680</v>
      </c>
    </row>
    <row r="106" spans="2:22" x14ac:dyDescent="0.25">
      <c r="B106" s="15" t="s">
        <v>122</v>
      </c>
      <c r="C106" s="15" t="s">
        <v>207</v>
      </c>
      <c r="D106" s="15" t="s">
        <v>228</v>
      </c>
      <c r="E106" s="15">
        <v>2022</v>
      </c>
      <c r="F106" s="15" t="s">
        <v>162</v>
      </c>
      <c r="G106" s="15" t="s">
        <v>133</v>
      </c>
      <c r="H106" s="15" t="s">
        <v>136</v>
      </c>
      <c r="I106" s="15" t="s">
        <v>139</v>
      </c>
      <c r="J106" s="15" t="s">
        <v>141</v>
      </c>
      <c r="K106" s="15" t="s">
        <v>275</v>
      </c>
      <c r="L106" s="15" t="s">
        <v>279</v>
      </c>
      <c r="M106" s="15">
        <v>0.39700000000000002</v>
      </c>
      <c r="N106" s="15">
        <v>0.26100000000000001</v>
      </c>
      <c r="O106" s="15">
        <v>1.0999999999999999E-2</v>
      </c>
      <c r="P106" s="15">
        <v>0.33700000000000002</v>
      </c>
      <c r="Q106" s="15">
        <v>0.24</v>
      </c>
      <c r="R106" s="15">
        <v>0.49099999999999999</v>
      </c>
      <c r="S106" s="15">
        <v>11.726000000000001</v>
      </c>
      <c r="U106" s="15">
        <v>880724.13199999998</v>
      </c>
      <c r="V106" s="15">
        <v>530</v>
      </c>
    </row>
    <row r="107" spans="2:22" x14ac:dyDescent="0.25">
      <c r="B107" s="15" t="s">
        <v>122</v>
      </c>
      <c r="C107" s="15" t="s">
        <v>207</v>
      </c>
      <c r="D107" s="15" t="s">
        <v>228</v>
      </c>
      <c r="E107" s="15">
        <v>2022</v>
      </c>
      <c r="F107" s="15" t="s">
        <v>162</v>
      </c>
      <c r="G107" s="15" t="s">
        <v>133</v>
      </c>
      <c r="H107" s="15" t="s">
        <v>136</v>
      </c>
      <c r="I107" s="15" t="s">
        <v>139</v>
      </c>
      <c r="J107" s="15" t="s">
        <v>141</v>
      </c>
      <c r="K107" s="15" t="s">
        <v>275</v>
      </c>
      <c r="L107" s="15" t="s">
        <v>280</v>
      </c>
      <c r="M107" s="15">
        <v>0.41299999999999998</v>
      </c>
      <c r="N107" s="15">
        <v>0.28499999999999998</v>
      </c>
      <c r="O107" s="15">
        <v>2.9000000000000001E-2</v>
      </c>
      <c r="P107" s="15">
        <v>0.33600000000000002</v>
      </c>
      <c r="Q107" s="15">
        <v>0.20799999999999999</v>
      </c>
      <c r="R107" s="15">
        <v>0.50600000000000001</v>
      </c>
      <c r="S107" s="15">
        <v>11.738</v>
      </c>
      <c r="U107" s="15">
        <v>874525.17700000003</v>
      </c>
      <c r="V107" s="15">
        <v>100</v>
      </c>
    </row>
    <row r="108" spans="2:22" x14ac:dyDescent="0.25">
      <c r="B108" s="15" t="s">
        <v>122</v>
      </c>
      <c r="C108" s="15" t="s">
        <v>207</v>
      </c>
      <c r="D108" s="15" t="s">
        <v>229</v>
      </c>
      <c r="E108" s="15">
        <v>2022</v>
      </c>
      <c r="F108" s="15" t="s">
        <v>162</v>
      </c>
      <c r="G108" s="15" t="s">
        <v>133</v>
      </c>
      <c r="H108" s="15" t="s">
        <v>136</v>
      </c>
      <c r="I108" s="15" t="s">
        <v>139</v>
      </c>
      <c r="J108" s="15" t="s">
        <v>141</v>
      </c>
      <c r="K108" s="15" t="s">
        <v>275</v>
      </c>
      <c r="L108" s="15" t="s">
        <v>276</v>
      </c>
      <c r="M108" s="15">
        <v>0.34</v>
      </c>
      <c r="N108" s="15">
        <v>0.253</v>
      </c>
      <c r="O108" s="15">
        <v>1.9E-2</v>
      </c>
      <c r="P108" s="15">
        <v>0.25800000000000001</v>
      </c>
      <c r="Q108" s="15">
        <v>0.19</v>
      </c>
      <c r="R108" s="15">
        <v>0.39300000000000002</v>
      </c>
      <c r="S108" s="15">
        <v>11.802</v>
      </c>
      <c r="U108" s="15">
        <v>894107.17500000005</v>
      </c>
      <c r="V108" s="15">
        <v>170</v>
      </c>
    </row>
    <row r="109" spans="2:22" x14ac:dyDescent="0.25">
      <c r="B109" s="15" t="s">
        <v>122</v>
      </c>
      <c r="C109" s="15" t="s">
        <v>207</v>
      </c>
      <c r="D109" s="15" t="s">
        <v>229</v>
      </c>
      <c r="E109" s="15">
        <v>2022</v>
      </c>
      <c r="F109" s="15" t="s">
        <v>162</v>
      </c>
      <c r="G109" s="15" t="s">
        <v>133</v>
      </c>
      <c r="H109" s="15" t="s">
        <v>136</v>
      </c>
      <c r="I109" s="15" t="s">
        <v>139</v>
      </c>
      <c r="J109" s="15" t="s">
        <v>141</v>
      </c>
      <c r="K109" s="15" t="s">
        <v>275</v>
      </c>
      <c r="L109" s="15" t="s">
        <v>277</v>
      </c>
      <c r="M109" s="15">
        <v>0.32200000000000001</v>
      </c>
      <c r="N109" s="15">
        <v>0.20899999999999999</v>
      </c>
      <c r="O109" s="15">
        <v>6.0000000000000001E-3</v>
      </c>
      <c r="P109" s="15">
        <v>0.27700000000000002</v>
      </c>
      <c r="Q109" s="15">
        <v>0.18</v>
      </c>
      <c r="R109" s="15">
        <v>0.41399999999999998</v>
      </c>
      <c r="S109" s="15">
        <v>11.617000000000001</v>
      </c>
      <c r="U109" s="15">
        <v>865545.99899999995</v>
      </c>
      <c r="V109" s="15">
        <v>1310</v>
      </c>
    </row>
    <row r="110" spans="2:22" x14ac:dyDescent="0.25">
      <c r="B110" s="15" t="s">
        <v>122</v>
      </c>
      <c r="C110" s="15" t="s">
        <v>207</v>
      </c>
      <c r="D110" s="15" t="s">
        <v>229</v>
      </c>
      <c r="E110" s="15">
        <v>2022</v>
      </c>
      <c r="F110" s="15" t="s">
        <v>162</v>
      </c>
      <c r="G110" s="15" t="s">
        <v>133</v>
      </c>
      <c r="H110" s="15" t="s">
        <v>136</v>
      </c>
      <c r="I110" s="15" t="s">
        <v>139</v>
      </c>
      <c r="J110" s="15" t="s">
        <v>141</v>
      </c>
      <c r="K110" s="15" t="s">
        <v>275</v>
      </c>
      <c r="L110" s="15" t="s">
        <v>278</v>
      </c>
      <c r="M110" s="15">
        <v>0.36899999999999999</v>
      </c>
      <c r="N110" s="15">
        <v>0.224</v>
      </c>
      <c r="O110" s="15">
        <v>5.0000000000000001E-3</v>
      </c>
      <c r="P110" s="15">
        <v>0.32600000000000001</v>
      </c>
      <c r="Q110" s="15">
        <v>0.21299999999999999</v>
      </c>
      <c r="R110" s="15">
        <v>0.46600000000000003</v>
      </c>
      <c r="S110" s="15">
        <v>11.679</v>
      </c>
      <c r="U110" s="15">
        <v>875343.81299999997</v>
      </c>
      <c r="V110" s="15">
        <v>1680</v>
      </c>
    </row>
    <row r="111" spans="2:22" x14ac:dyDescent="0.25">
      <c r="B111" s="15" t="s">
        <v>122</v>
      </c>
      <c r="C111" s="15" t="s">
        <v>207</v>
      </c>
      <c r="D111" s="15" t="s">
        <v>229</v>
      </c>
      <c r="E111" s="15">
        <v>2022</v>
      </c>
      <c r="F111" s="15" t="s">
        <v>162</v>
      </c>
      <c r="G111" s="15" t="s">
        <v>133</v>
      </c>
      <c r="H111" s="15" t="s">
        <v>136</v>
      </c>
      <c r="I111" s="15" t="s">
        <v>139</v>
      </c>
      <c r="J111" s="15" t="s">
        <v>141</v>
      </c>
      <c r="K111" s="15" t="s">
        <v>275</v>
      </c>
      <c r="L111" s="15" t="s">
        <v>279</v>
      </c>
      <c r="M111" s="15">
        <v>0.39300000000000002</v>
      </c>
      <c r="N111" s="15">
        <v>0.252</v>
      </c>
      <c r="O111" s="15">
        <v>1.0999999999999999E-2</v>
      </c>
      <c r="P111" s="15">
        <v>0.33700000000000002</v>
      </c>
      <c r="Q111" s="15">
        <v>0.23499999999999999</v>
      </c>
      <c r="R111" s="15">
        <v>0.48399999999999999</v>
      </c>
      <c r="S111" s="15">
        <v>11.726000000000001</v>
      </c>
      <c r="U111" s="15">
        <v>880724.78899999999</v>
      </c>
      <c r="V111" s="15">
        <v>530</v>
      </c>
    </row>
    <row r="112" spans="2:22" x14ac:dyDescent="0.25">
      <c r="B112" s="15" t="s">
        <v>122</v>
      </c>
      <c r="C112" s="15" t="s">
        <v>207</v>
      </c>
      <c r="D112" s="15" t="s">
        <v>229</v>
      </c>
      <c r="E112" s="15">
        <v>2022</v>
      </c>
      <c r="F112" s="15" t="s">
        <v>162</v>
      </c>
      <c r="G112" s="15" t="s">
        <v>133</v>
      </c>
      <c r="H112" s="15" t="s">
        <v>136</v>
      </c>
      <c r="I112" s="15" t="s">
        <v>139</v>
      </c>
      <c r="J112" s="15" t="s">
        <v>141</v>
      </c>
      <c r="K112" s="15" t="s">
        <v>275</v>
      </c>
      <c r="L112" s="15" t="s">
        <v>280</v>
      </c>
      <c r="M112" s="15">
        <v>0.40200000000000002</v>
      </c>
      <c r="N112" s="15">
        <v>0.27800000000000002</v>
      </c>
      <c r="O112" s="15">
        <v>2.8000000000000001E-2</v>
      </c>
      <c r="P112" s="15">
        <v>0.33200000000000002</v>
      </c>
      <c r="Q112" s="15">
        <v>0.20200000000000001</v>
      </c>
      <c r="R112" s="15">
        <v>0.49099999999999999</v>
      </c>
      <c r="S112" s="15">
        <v>11.738</v>
      </c>
      <c r="U112" s="15">
        <v>874512.98499999999</v>
      </c>
      <c r="V112" s="15">
        <v>100</v>
      </c>
    </row>
    <row r="113" spans="2:22" x14ac:dyDescent="0.25">
      <c r="B113" s="15" t="s">
        <v>122</v>
      </c>
      <c r="C113" s="15" t="s">
        <v>207</v>
      </c>
      <c r="D113" s="15" t="s">
        <v>230</v>
      </c>
      <c r="E113" s="15">
        <v>2022</v>
      </c>
      <c r="F113" s="15" t="s">
        <v>162</v>
      </c>
      <c r="G113" s="15" t="s">
        <v>133</v>
      </c>
      <c r="H113" s="15" t="s">
        <v>136</v>
      </c>
      <c r="I113" s="15" t="s">
        <v>139</v>
      </c>
      <c r="J113" s="15" t="s">
        <v>141</v>
      </c>
      <c r="K113" s="15" t="s">
        <v>275</v>
      </c>
      <c r="L113" s="15" t="s">
        <v>276</v>
      </c>
      <c r="M113" s="15">
        <v>0.32600000000000001</v>
      </c>
      <c r="N113" s="15">
        <v>0.23400000000000001</v>
      </c>
      <c r="O113" s="15">
        <v>1.7999999999999999E-2</v>
      </c>
      <c r="P113" s="15">
        <v>0.25800000000000001</v>
      </c>
      <c r="Q113" s="15">
        <v>0.18</v>
      </c>
      <c r="R113" s="15">
        <v>0.379</v>
      </c>
      <c r="S113" s="15">
        <v>12.683999999999999</v>
      </c>
      <c r="U113" s="15">
        <v>1157799.3959999999</v>
      </c>
      <c r="V113" s="15">
        <v>170</v>
      </c>
    </row>
    <row r="114" spans="2:22" x14ac:dyDescent="0.25">
      <c r="B114" s="15" t="s">
        <v>122</v>
      </c>
      <c r="C114" s="15" t="s">
        <v>207</v>
      </c>
      <c r="D114" s="15" t="s">
        <v>230</v>
      </c>
      <c r="E114" s="15">
        <v>2022</v>
      </c>
      <c r="F114" s="15" t="s">
        <v>162</v>
      </c>
      <c r="G114" s="15" t="s">
        <v>133</v>
      </c>
      <c r="H114" s="15" t="s">
        <v>136</v>
      </c>
      <c r="I114" s="15" t="s">
        <v>139</v>
      </c>
      <c r="J114" s="15" t="s">
        <v>141</v>
      </c>
      <c r="K114" s="15" t="s">
        <v>275</v>
      </c>
      <c r="L114" s="15" t="s">
        <v>277</v>
      </c>
      <c r="M114" s="15">
        <v>0.32</v>
      </c>
      <c r="N114" s="15">
        <v>0.20699999999999999</v>
      </c>
      <c r="O114" s="15">
        <v>6.0000000000000001E-3</v>
      </c>
      <c r="P114" s="15">
        <v>0.27200000000000002</v>
      </c>
      <c r="Q114" s="15">
        <v>0.17799999999999999</v>
      </c>
      <c r="R114" s="15">
        <v>0.40899999999999997</v>
      </c>
      <c r="S114" s="15">
        <v>12.496</v>
      </c>
      <c r="U114" s="15">
        <v>1125361.72</v>
      </c>
      <c r="V114" s="15">
        <v>1310</v>
      </c>
    </row>
    <row r="115" spans="2:22" x14ac:dyDescent="0.25">
      <c r="B115" s="15" t="s">
        <v>122</v>
      </c>
      <c r="C115" s="15" t="s">
        <v>207</v>
      </c>
      <c r="D115" s="15" t="s">
        <v>230</v>
      </c>
      <c r="E115" s="15">
        <v>2022</v>
      </c>
      <c r="F115" s="15" t="s">
        <v>162</v>
      </c>
      <c r="G115" s="15" t="s">
        <v>133</v>
      </c>
      <c r="H115" s="15" t="s">
        <v>136</v>
      </c>
      <c r="I115" s="15" t="s">
        <v>139</v>
      </c>
      <c r="J115" s="15" t="s">
        <v>141</v>
      </c>
      <c r="K115" s="15" t="s">
        <v>275</v>
      </c>
      <c r="L115" s="15" t="s">
        <v>278</v>
      </c>
      <c r="M115" s="15">
        <v>0.36399999999999999</v>
      </c>
      <c r="N115" s="15">
        <v>0.221</v>
      </c>
      <c r="O115" s="15">
        <v>5.0000000000000001E-3</v>
      </c>
      <c r="P115" s="15">
        <v>0.315</v>
      </c>
      <c r="Q115" s="15">
        <v>0.21299999999999999</v>
      </c>
      <c r="R115" s="15">
        <v>0.46400000000000002</v>
      </c>
      <c r="S115" s="15">
        <v>12.553000000000001</v>
      </c>
      <c r="U115" s="15">
        <v>1137320.2290000001</v>
      </c>
      <c r="V115" s="15">
        <v>1680</v>
      </c>
    </row>
    <row r="116" spans="2:22" x14ac:dyDescent="0.25">
      <c r="B116" s="15" t="s">
        <v>122</v>
      </c>
      <c r="C116" s="15" t="s">
        <v>207</v>
      </c>
      <c r="D116" s="15" t="s">
        <v>230</v>
      </c>
      <c r="E116" s="15">
        <v>2022</v>
      </c>
      <c r="F116" s="15" t="s">
        <v>162</v>
      </c>
      <c r="G116" s="15" t="s">
        <v>133</v>
      </c>
      <c r="H116" s="15" t="s">
        <v>136</v>
      </c>
      <c r="I116" s="15" t="s">
        <v>139</v>
      </c>
      <c r="J116" s="15" t="s">
        <v>141</v>
      </c>
      <c r="K116" s="15" t="s">
        <v>275</v>
      </c>
      <c r="L116" s="15" t="s">
        <v>279</v>
      </c>
      <c r="M116" s="15">
        <v>0.39</v>
      </c>
      <c r="N116" s="15">
        <v>0.251</v>
      </c>
      <c r="O116" s="15">
        <v>1.0999999999999999E-2</v>
      </c>
      <c r="P116" s="15">
        <v>0.34</v>
      </c>
      <c r="Q116" s="15">
        <v>0.23200000000000001</v>
      </c>
      <c r="R116" s="15">
        <v>0.49</v>
      </c>
      <c r="S116" s="15">
        <v>12.616</v>
      </c>
      <c r="U116" s="15">
        <v>1142017.0530000001</v>
      </c>
      <c r="V116" s="15">
        <v>530</v>
      </c>
    </row>
    <row r="117" spans="2:22" x14ac:dyDescent="0.25">
      <c r="B117" s="15" t="s">
        <v>122</v>
      </c>
      <c r="C117" s="15" t="s">
        <v>207</v>
      </c>
      <c r="D117" s="15" t="s">
        <v>230</v>
      </c>
      <c r="E117" s="15">
        <v>2022</v>
      </c>
      <c r="F117" s="15" t="s">
        <v>162</v>
      </c>
      <c r="G117" s="15" t="s">
        <v>133</v>
      </c>
      <c r="H117" s="15" t="s">
        <v>136</v>
      </c>
      <c r="I117" s="15" t="s">
        <v>139</v>
      </c>
      <c r="J117" s="15" t="s">
        <v>141</v>
      </c>
      <c r="K117" s="15" t="s">
        <v>275</v>
      </c>
      <c r="L117" s="15" t="s">
        <v>280</v>
      </c>
      <c r="M117" s="15">
        <v>0.39400000000000002</v>
      </c>
      <c r="N117" s="15">
        <v>0.26800000000000002</v>
      </c>
      <c r="O117" s="15">
        <v>2.7E-2</v>
      </c>
      <c r="P117" s="15">
        <v>0.32900000000000001</v>
      </c>
      <c r="Q117" s="15">
        <v>0.20699999999999999</v>
      </c>
      <c r="R117" s="15">
        <v>0.46600000000000003</v>
      </c>
      <c r="S117" s="15">
        <v>12.621</v>
      </c>
      <c r="U117" s="15">
        <v>1137836.192</v>
      </c>
      <c r="V117" s="15">
        <v>100</v>
      </c>
    </row>
    <row r="118" spans="2:22" x14ac:dyDescent="0.25">
      <c r="B118" s="15" t="s">
        <v>122</v>
      </c>
      <c r="C118" s="15" t="s">
        <v>207</v>
      </c>
      <c r="D118" s="15" t="s">
        <v>231</v>
      </c>
      <c r="E118" s="15">
        <v>2022</v>
      </c>
      <c r="F118" s="15" t="s">
        <v>162</v>
      </c>
      <c r="G118" s="15" t="s">
        <v>133</v>
      </c>
      <c r="H118" s="15" t="s">
        <v>136</v>
      </c>
      <c r="I118" s="15" t="s">
        <v>139</v>
      </c>
      <c r="J118" s="15" t="s">
        <v>141</v>
      </c>
      <c r="K118" s="15" t="s">
        <v>275</v>
      </c>
      <c r="L118" s="15" t="s">
        <v>276</v>
      </c>
      <c r="M118" s="15">
        <v>0.318</v>
      </c>
      <c r="N118" s="15">
        <v>0.22</v>
      </c>
      <c r="O118" s="15">
        <v>1.7000000000000001E-2</v>
      </c>
      <c r="P118" s="15">
        <v>0.25</v>
      </c>
      <c r="Q118" s="15">
        <v>0.17199999999999999</v>
      </c>
      <c r="R118" s="15">
        <v>0.38200000000000001</v>
      </c>
      <c r="S118" s="15">
        <v>12.683999999999999</v>
      </c>
      <c r="U118" s="15">
        <v>1157804.2560000001</v>
      </c>
      <c r="V118" s="15">
        <v>170</v>
      </c>
    </row>
    <row r="119" spans="2:22" x14ac:dyDescent="0.25">
      <c r="B119" s="15" t="s">
        <v>122</v>
      </c>
      <c r="C119" s="15" t="s">
        <v>207</v>
      </c>
      <c r="D119" s="15" t="s">
        <v>231</v>
      </c>
      <c r="E119" s="15">
        <v>2022</v>
      </c>
      <c r="F119" s="15" t="s">
        <v>162</v>
      </c>
      <c r="G119" s="15" t="s">
        <v>133</v>
      </c>
      <c r="H119" s="15" t="s">
        <v>136</v>
      </c>
      <c r="I119" s="15" t="s">
        <v>139</v>
      </c>
      <c r="J119" s="15" t="s">
        <v>141</v>
      </c>
      <c r="K119" s="15" t="s">
        <v>275</v>
      </c>
      <c r="L119" s="15" t="s">
        <v>277</v>
      </c>
      <c r="M119" s="15">
        <v>0.31900000000000001</v>
      </c>
      <c r="N119" s="15">
        <v>0.20399999999999999</v>
      </c>
      <c r="O119" s="15">
        <v>6.0000000000000001E-3</v>
      </c>
      <c r="P119" s="15">
        <v>0.27600000000000002</v>
      </c>
      <c r="Q119" s="15">
        <v>0.17699999999999999</v>
      </c>
      <c r="R119" s="15">
        <v>0.41199999999999998</v>
      </c>
      <c r="S119" s="15">
        <v>12.496</v>
      </c>
      <c r="U119" s="15">
        <v>1125370.176</v>
      </c>
      <c r="V119" s="15">
        <v>1310</v>
      </c>
    </row>
    <row r="120" spans="2:22" x14ac:dyDescent="0.25">
      <c r="B120" s="15" t="s">
        <v>122</v>
      </c>
      <c r="C120" s="15" t="s">
        <v>207</v>
      </c>
      <c r="D120" s="15" t="s">
        <v>231</v>
      </c>
      <c r="E120" s="15">
        <v>2022</v>
      </c>
      <c r="F120" s="15" t="s">
        <v>162</v>
      </c>
      <c r="G120" s="15" t="s">
        <v>133</v>
      </c>
      <c r="H120" s="15" t="s">
        <v>136</v>
      </c>
      <c r="I120" s="15" t="s">
        <v>139</v>
      </c>
      <c r="J120" s="15" t="s">
        <v>141</v>
      </c>
      <c r="K120" s="15" t="s">
        <v>275</v>
      </c>
      <c r="L120" s="15" t="s">
        <v>278</v>
      </c>
      <c r="M120" s="15">
        <v>0.36099999999999999</v>
      </c>
      <c r="N120" s="15">
        <v>0.218</v>
      </c>
      <c r="O120" s="15">
        <v>5.0000000000000001E-3</v>
      </c>
      <c r="P120" s="15">
        <v>0.313</v>
      </c>
      <c r="Q120" s="15">
        <v>0.21</v>
      </c>
      <c r="R120" s="15">
        <v>0.46600000000000003</v>
      </c>
      <c r="S120" s="15">
        <v>12.553000000000001</v>
      </c>
      <c r="U120" s="15">
        <v>1137305.436</v>
      </c>
      <c r="V120" s="15">
        <v>1680</v>
      </c>
    </row>
    <row r="121" spans="2:22" x14ac:dyDescent="0.25">
      <c r="B121" s="15" t="s">
        <v>122</v>
      </c>
      <c r="C121" s="15" t="s">
        <v>207</v>
      </c>
      <c r="D121" s="15" t="s">
        <v>231</v>
      </c>
      <c r="E121" s="15">
        <v>2022</v>
      </c>
      <c r="F121" s="15" t="s">
        <v>162</v>
      </c>
      <c r="G121" s="15" t="s">
        <v>133</v>
      </c>
      <c r="H121" s="15" t="s">
        <v>136</v>
      </c>
      <c r="I121" s="15" t="s">
        <v>139</v>
      </c>
      <c r="J121" s="15" t="s">
        <v>141</v>
      </c>
      <c r="K121" s="15" t="s">
        <v>275</v>
      </c>
      <c r="L121" s="15" t="s">
        <v>279</v>
      </c>
      <c r="M121" s="15">
        <v>0.38900000000000001</v>
      </c>
      <c r="N121" s="15">
        <v>0.247</v>
      </c>
      <c r="O121" s="15">
        <v>1.0999999999999999E-2</v>
      </c>
      <c r="P121" s="15">
        <v>0.34</v>
      </c>
      <c r="Q121" s="15">
        <v>0.22500000000000001</v>
      </c>
      <c r="R121" s="15">
        <v>0.49199999999999999</v>
      </c>
      <c r="S121" s="15">
        <v>12.615</v>
      </c>
      <c r="U121" s="15">
        <v>1141999.4669999999</v>
      </c>
      <c r="V121" s="15">
        <v>530</v>
      </c>
    </row>
    <row r="122" spans="2:22" x14ac:dyDescent="0.25">
      <c r="B122" s="15" t="s">
        <v>122</v>
      </c>
      <c r="C122" s="15" t="s">
        <v>207</v>
      </c>
      <c r="D122" s="15" t="s">
        <v>231</v>
      </c>
      <c r="E122" s="15">
        <v>2022</v>
      </c>
      <c r="F122" s="15" t="s">
        <v>162</v>
      </c>
      <c r="G122" s="15" t="s">
        <v>133</v>
      </c>
      <c r="H122" s="15" t="s">
        <v>136</v>
      </c>
      <c r="I122" s="15" t="s">
        <v>139</v>
      </c>
      <c r="J122" s="15" t="s">
        <v>141</v>
      </c>
      <c r="K122" s="15" t="s">
        <v>275</v>
      </c>
      <c r="L122" s="15" t="s">
        <v>280</v>
      </c>
      <c r="M122" s="15">
        <v>0.38900000000000001</v>
      </c>
      <c r="N122" s="15">
        <v>0.26200000000000001</v>
      </c>
      <c r="O122" s="15">
        <v>2.5999999999999999E-2</v>
      </c>
      <c r="P122" s="15">
        <v>0.30299999999999999</v>
      </c>
      <c r="Q122" s="15">
        <v>0.189</v>
      </c>
      <c r="R122" s="15">
        <v>0.48799999999999999</v>
      </c>
      <c r="S122" s="15">
        <v>12.621</v>
      </c>
      <c r="U122" s="15">
        <v>1137834.7050000001</v>
      </c>
      <c r="V122" s="15">
        <v>100</v>
      </c>
    </row>
    <row r="123" spans="2:22" x14ac:dyDescent="0.25">
      <c r="B123" s="15" t="s">
        <v>122</v>
      </c>
      <c r="C123" s="15" t="s">
        <v>207</v>
      </c>
      <c r="D123" s="15" t="s">
        <v>232</v>
      </c>
      <c r="E123" s="15">
        <v>2022</v>
      </c>
      <c r="F123" s="15" t="s">
        <v>162</v>
      </c>
      <c r="G123" s="15" t="s">
        <v>133</v>
      </c>
      <c r="H123" s="15" t="s">
        <v>136</v>
      </c>
      <c r="I123" s="15" t="s">
        <v>139</v>
      </c>
      <c r="J123" s="15" t="s">
        <v>141</v>
      </c>
      <c r="K123" s="15" t="s">
        <v>275</v>
      </c>
      <c r="L123" s="15" t="s">
        <v>276</v>
      </c>
      <c r="M123" s="15">
        <v>0.32100000000000001</v>
      </c>
      <c r="N123" s="15">
        <v>0.22</v>
      </c>
      <c r="O123" s="15">
        <v>1.7000000000000001E-2</v>
      </c>
      <c r="P123" s="15">
        <v>0.26800000000000002</v>
      </c>
      <c r="Q123" s="15">
        <v>0.16900000000000001</v>
      </c>
      <c r="R123" s="15">
        <v>0.38500000000000001</v>
      </c>
      <c r="S123" s="15">
        <v>13.333</v>
      </c>
      <c r="U123" s="15">
        <v>1333287.23</v>
      </c>
      <c r="V123" s="15">
        <v>170</v>
      </c>
    </row>
    <row r="124" spans="2:22" x14ac:dyDescent="0.25">
      <c r="B124" s="15" t="s">
        <v>122</v>
      </c>
      <c r="C124" s="15" t="s">
        <v>207</v>
      </c>
      <c r="D124" s="15" t="s">
        <v>232</v>
      </c>
      <c r="E124" s="15">
        <v>2022</v>
      </c>
      <c r="F124" s="15" t="s">
        <v>162</v>
      </c>
      <c r="G124" s="15" t="s">
        <v>133</v>
      </c>
      <c r="H124" s="15" t="s">
        <v>136</v>
      </c>
      <c r="I124" s="15" t="s">
        <v>139</v>
      </c>
      <c r="J124" s="15" t="s">
        <v>141</v>
      </c>
      <c r="K124" s="15" t="s">
        <v>275</v>
      </c>
      <c r="L124" s="15" t="s">
        <v>277</v>
      </c>
      <c r="M124" s="15">
        <v>0.32400000000000001</v>
      </c>
      <c r="N124" s="15">
        <v>0.21199999999999999</v>
      </c>
      <c r="O124" s="15">
        <v>6.0000000000000001E-3</v>
      </c>
      <c r="P124" s="15">
        <v>0.27900000000000003</v>
      </c>
      <c r="Q124" s="15">
        <v>0.17899999999999999</v>
      </c>
      <c r="R124" s="15">
        <v>0.41599999999999998</v>
      </c>
      <c r="S124" s="15">
        <v>13.148</v>
      </c>
      <c r="U124" s="15">
        <v>1298088.149</v>
      </c>
      <c r="V124" s="15">
        <v>1310</v>
      </c>
    </row>
    <row r="125" spans="2:22" x14ac:dyDescent="0.25">
      <c r="B125" s="15" t="s">
        <v>122</v>
      </c>
      <c r="C125" s="15" t="s">
        <v>207</v>
      </c>
      <c r="D125" s="15" t="s">
        <v>232</v>
      </c>
      <c r="E125" s="15">
        <v>2022</v>
      </c>
      <c r="F125" s="15" t="s">
        <v>162</v>
      </c>
      <c r="G125" s="15" t="s">
        <v>133</v>
      </c>
      <c r="H125" s="15" t="s">
        <v>136</v>
      </c>
      <c r="I125" s="15" t="s">
        <v>139</v>
      </c>
      <c r="J125" s="15" t="s">
        <v>141</v>
      </c>
      <c r="K125" s="15" t="s">
        <v>275</v>
      </c>
      <c r="L125" s="15" t="s">
        <v>278</v>
      </c>
      <c r="M125" s="15">
        <v>0.36399999999999999</v>
      </c>
      <c r="N125" s="15">
        <v>0.223</v>
      </c>
      <c r="O125" s="15">
        <v>5.0000000000000001E-3</v>
      </c>
      <c r="P125" s="15">
        <v>0.314</v>
      </c>
      <c r="Q125" s="15">
        <v>0.21099999999999999</v>
      </c>
      <c r="R125" s="15">
        <v>0.46700000000000003</v>
      </c>
      <c r="S125" s="15">
        <v>13.198</v>
      </c>
      <c r="U125" s="15">
        <v>1310329.6810000001</v>
      </c>
      <c r="V125" s="15">
        <v>1680</v>
      </c>
    </row>
    <row r="126" spans="2:22" x14ac:dyDescent="0.25">
      <c r="B126" s="15" t="s">
        <v>122</v>
      </c>
      <c r="C126" s="15" t="s">
        <v>207</v>
      </c>
      <c r="D126" s="15" t="s">
        <v>232</v>
      </c>
      <c r="E126" s="15">
        <v>2022</v>
      </c>
      <c r="F126" s="15" t="s">
        <v>162</v>
      </c>
      <c r="G126" s="15" t="s">
        <v>133</v>
      </c>
      <c r="H126" s="15" t="s">
        <v>136</v>
      </c>
      <c r="I126" s="15" t="s">
        <v>139</v>
      </c>
      <c r="J126" s="15" t="s">
        <v>141</v>
      </c>
      <c r="K126" s="15" t="s">
        <v>275</v>
      </c>
      <c r="L126" s="15" t="s">
        <v>279</v>
      </c>
      <c r="M126" s="15">
        <v>0.39500000000000002</v>
      </c>
      <c r="N126" s="15">
        <v>0.251</v>
      </c>
      <c r="O126" s="15">
        <v>1.0999999999999999E-2</v>
      </c>
      <c r="P126" s="15">
        <v>0.33900000000000002</v>
      </c>
      <c r="Q126" s="15">
        <v>0.22700000000000001</v>
      </c>
      <c r="R126" s="15">
        <v>0.504</v>
      </c>
      <c r="S126" s="15">
        <v>13.272</v>
      </c>
      <c r="U126" s="15">
        <v>1316048.3740000001</v>
      </c>
      <c r="V126" s="15">
        <v>530</v>
      </c>
    </row>
    <row r="127" spans="2:22" x14ac:dyDescent="0.25">
      <c r="B127" s="15" t="s">
        <v>122</v>
      </c>
      <c r="C127" s="15" t="s">
        <v>207</v>
      </c>
      <c r="D127" s="15" t="s">
        <v>232</v>
      </c>
      <c r="E127" s="15">
        <v>2022</v>
      </c>
      <c r="F127" s="15" t="s">
        <v>162</v>
      </c>
      <c r="G127" s="15" t="s">
        <v>133</v>
      </c>
      <c r="H127" s="15" t="s">
        <v>136</v>
      </c>
      <c r="I127" s="15" t="s">
        <v>139</v>
      </c>
      <c r="J127" s="15" t="s">
        <v>141</v>
      </c>
      <c r="K127" s="15" t="s">
        <v>275</v>
      </c>
      <c r="L127" s="15" t="s">
        <v>280</v>
      </c>
      <c r="M127" s="15">
        <v>0.39100000000000001</v>
      </c>
      <c r="N127" s="15">
        <v>0.26400000000000001</v>
      </c>
      <c r="O127" s="15">
        <v>2.5999999999999999E-2</v>
      </c>
      <c r="P127" s="15">
        <v>0.32300000000000001</v>
      </c>
      <c r="Q127" s="15">
        <v>0.218</v>
      </c>
      <c r="R127" s="15">
        <v>0.48299999999999998</v>
      </c>
      <c r="S127" s="15">
        <v>13.273999999999999</v>
      </c>
      <c r="U127" s="15">
        <v>1312594.7509999999</v>
      </c>
      <c r="V127" s="15">
        <v>100</v>
      </c>
    </row>
    <row r="128" spans="2:22" x14ac:dyDescent="0.25">
      <c r="B128" s="15" t="s">
        <v>122</v>
      </c>
      <c r="C128" s="15" t="s">
        <v>207</v>
      </c>
      <c r="D128" s="15" t="s">
        <v>233</v>
      </c>
      <c r="E128" s="15">
        <v>2022</v>
      </c>
      <c r="F128" s="15" t="s">
        <v>162</v>
      </c>
      <c r="G128" s="15" t="s">
        <v>133</v>
      </c>
      <c r="H128" s="15" t="s">
        <v>136</v>
      </c>
      <c r="I128" s="15" t="s">
        <v>139</v>
      </c>
      <c r="J128" s="15" t="s">
        <v>141</v>
      </c>
      <c r="K128" s="15" t="s">
        <v>275</v>
      </c>
      <c r="L128" s="15" t="s">
        <v>276</v>
      </c>
      <c r="M128" s="15">
        <v>0.33300000000000002</v>
      </c>
      <c r="N128" s="15">
        <v>0.23</v>
      </c>
      <c r="O128" s="15">
        <v>1.7999999999999999E-2</v>
      </c>
      <c r="P128" s="15">
        <v>0.25700000000000001</v>
      </c>
      <c r="Q128" s="15">
        <v>0.18</v>
      </c>
      <c r="R128" s="15">
        <v>0.42299999999999999</v>
      </c>
      <c r="S128" s="15">
        <v>13.333</v>
      </c>
      <c r="U128" s="15">
        <v>1333278.2220000001</v>
      </c>
      <c r="V128" s="15">
        <v>170</v>
      </c>
    </row>
    <row r="129" spans="2:22" x14ac:dyDescent="0.25">
      <c r="B129" s="15" t="s">
        <v>122</v>
      </c>
      <c r="C129" s="15" t="s">
        <v>207</v>
      </c>
      <c r="D129" s="15" t="s">
        <v>233</v>
      </c>
      <c r="E129" s="15">
        <v>2022</v>
      </c>
      <c r="F129" s="15" t="s">
        <v>162</v>
      </c>
      <c r="G129" s="15" t="s">
        <v>133</v>
      </c>
      <c r="H129" s="15" t="s">
        <v>136</v>
      </c>
      <c r="I129" s="15" t="s">
        <v>139</v>
      </c>
      <c r="J129" s="15" t="s">
        <v>141</v>
      </c>
      <c r="K129" s="15" t="s">
        <v>275</v>
      </c>
      <c r="L129" s="15" t="s">
        <v>277</v>
      </c>
      <c r="M129" s="15">
        <v>0.33600000000000002</v>
      </c>
      <c r="N129" s="15">
        <v>0.221</v>
      </c>
      <c r="O129" s="15">
        <v>6.0000000000000001E-3</v>
      </c>
      <c r="P129" s="15">
        <v>0.28499999999999998</v>
      </c>
      <c r="Q129" s="15">
        <v>0.185</v>
      </c>
      <c r="R129" s="15">
        <v>0.42399999999999999</v>
      </c>
      <c r="S129" s="15">
        <v>13.148</v>
      </c>
      <c r="U129" s="15">
        <v>1298083.9979999999</v>
      </c>
      <c r="V129" s="15">
        <v>1310</v>
      </c>
    </row>
    <row r="130" spans="2:22" x14ac:dyDescent="0.25">
      <c r="B130" s="15" t="s">
        <v>122</v>
      </c>
      <c r="C130" s="15" t="s">
        <v>207</v>
      </c>
      <c r="D130" s="15" t="s">
        <v>233</v>
      </c>
      <c r="E130" s="15">
        <v>2022</v>
      </c>
      <c r="F130" s="15" t="s">
        <v>162</v>
      </c>
      <c r="G130" s="15" t="s">
        <v>133</v>
      </c>
      <c r="H130" s="15" t="s">
        <v>136</v>
      </c>
      <c r="I130" s="15" t="s">
        <v>139</v>
      </c>
      <c r="J130" s="15" t="s">
        <v>141</v>
      </c>
      <c r="K130" s="15" t="s">
        <v>275</v>
      </c>
      <c r="L130" s="15" t="s">
        <v>278</v>
      </c>
      <c r="M130" s="15">
        <v>0.378</v>
      </c>
      <c r="N130" s="15">
        <v>0.23</v>
      </c>
      <c r="O130" s="15">
        <v>6.0000000000000001E-3</v>
      </c>
      <c r="P130" s="15">
        <v>0.33100000000000002</v>
      </c>
      <c r="Q130" s="15">
        <v>0.217</v>
      </c>
      <c r="R130" s="15">
        <v>0.48399999999999999</v>
      </c>
      <c r="S130" s="15">
        <v>13.198</v>
      </c>
      <c r="U130" s="15">
        <v>1310335.827</v>
      </c>
      <c r="V130" s="15">
        <v>1680</v>
      </c>
    </row>
    <row r="131" spans="2:22" x14ac:dyDescent="0.25">
      <c r="B131" s="15" t="s">
        <v>122</v>
      </c>
      <c r="C131" s="15" t="s">
        <v>207</v>
      </c>
      <c r="D131" s="15" t="s">
        <v>233</v>
      </c>
      <c r="E131" s="15">
        <v>2022</v>
      </c>
      <c r="F131" s="15" t="s">
        <v>162</v>
      </c>
      <c r="G131" s="15" t="s">
        <v>133</v>
      </c>
      <c r="H131" s="15" t="s">
        <v>136</v>
      </c>
      <c r="I131" s="15" t="s">
        <v>139</v>
      </c>
      <c r="J131" s="15" t="s">
        <v>141</v>
      </c>
      <c r="K131" s="15" t="s">
        <v>275</v>
      </c>
      <c r="L131" s="15" t="s">
        <v>279</v>
      </c>
      <c r="M131" s="15">
        <v>0.40799999999999997</v>
      </c>
      <c r="N131" s="15">
        <v>0.25600000000000001</v>
      </c>
      <c r="O131" s="15">
        <v>1.0999999999999999E-2</v>
      </c>
      <c r="P131" s="15">
        <v>0.36399999999999999</v>
      </c>
      <c r="Q131" s="15">
        <v>0.23300000000000001</v>
      </c>
      <c r="R131" s="15">
        <v>0.51100000000000001</v>
      </c>
      <c r="S131" s="15">
        <v>13.272</v>
      </c>
      <c r="U131" s="15">
        <v>1316051.79</v>
      </c>
      <c r="V131" s="15">
        <v>530</v>
      </c>
    </row>
    <row r="132" spans="2:22" x14ac:dyDescent="0.25">
      <c r="B132" s="15" t="s">
        <v>122</v>
      </c>
      <c r="C132" s="15" t="s">
        <v>207</v>
      </c>
      <c r="D132" s="15" t="s">
        <v>233</v>
      </c>
      <c r="E132" s="15">
        <v>2022</v>
      </c>
      <c r="F132" s="15" t="s">
        <v>162</v>
      </c>
      <c r="G132" s="15" t="s">
        <v>133</v>
      </c>
      <c r="H132" s="15" t="s">
        <v>136</v>
      </c>
      <c r="I132" s="15" t="s">
        <v>139</v>
      </c>
      <c r="J132" s="15" t="s">
        <v>141</v>
      </c>
      <c r="K132" s="15" t="s">
        <v>275</v>
      </c>
      <c r="L132" s="15" t="s">
        <v>280</v>
      </c>
      <c r="M132" s="15">
        <v>0.40899999999999997</v>
      </c>
      <c r="N132" s="15">
        <v>0.27300000000000002</v>
      </c>
      <c r="O132" s="15">
        <v>2.7E-2</v>
      </c>
      <c r="P132" s="15">
        <v>0.375</v>
      </c>
      <c r="Q132" s="15">
        <v>0.21299999999999999</v>
      </c>
      <c r="R132" s="15">
        <v>0.52600000000000002</v>
      </c>
      <c r="S132" s="15">
        <v>13.273999999999999</v>
      </c>
      <c r="U132" s="15">
        <v>1312660.987</v>
      </c>
      <c r="V132" s="15">
        <v>100</v>
      </c>
    </row>
    <row r="133" spans="2:22" x14ac:dyDescent="0.25">
      <c r="B133" s="15" t="s">
        <v>122</v>
      </c>
      <c r="C133" s="15" t="s">
        <v>207</v>
      </c>
      <c r="D133" s="15" t="s">
        <v>234</v>
      </c>
      <c r="E133" s="15">
        <v>2022</v>
      </c>
      <c r="F133" s="15" t="s">
        <v>162</v>
      </c>
      <c r="G133" s="15" t="s">
        <v>133</v>
      </c>
      <c r="H133" s="15" t="s">
        <v>136</v>
      </c>
      <c r="I133" s="15" t="s">
        <v>139</v>
      </c>
      <c r="J133" s="15" t="s">
        <v>141</v>
      </c>
      <c r="K133" s="15" t="s">
        <v>275</v>
      </c>
      <c r="L133" s="15" t="s">
        <v>276</v>
      </c>
      <c r="M133" s="15">
        <v>0.33900000000000002</v>
      </c>
      <c r="N133" s="15">
        <v>0.23200000000000001</v>
      </c>
      <c r="O133" s="15">
        <v>1.7999999999999999E-2</v>
      </c>
      <c r="P133" s="15">
        <v>0.27100000000000002</v>
      </c>
      <c r="Q133" s="15">
        <v>0.187</v>
      </c>
      <c r="R133" s="15">
        <v>0.41199999999999998</v>
      </c>
      <c r="S133" s="15">
        <v>13.789</v>
      </c>
      <c r="U133" s="15">
        <v>1399425.291</v>
      </c>
      <c r="V133" s="15">
        <v>170</v>
      </c>
    </row>
    <row r="134" spans="2:22" x14ac:dyDescent="0.25">
      <c r="B134" s="15" t="s">
        <v>122</v>
      </c>
      <c r="C134" s="15" t="s">
        <v>207</v>
      </c>
      <c r="D134" s="15" t="s">
        <v>234</v>
      </c>
      <c r="E134" s="15">
        <v>2022</v>
      </c>
      <c r="F134" s="15" t="s">
        <v>162</v>
      </c>
      <c r="G134" s="15" t="s">
        <v>133</v>
      </c>
      <c r="H134" s="15" t="s">
        <v>136</v>
      </c>
      <c r="I134" s="15" t="s">
        <v>139</v>
      </c>
      <c r="J134" s="15" t="s">
        <v>141</v>
      </c>
      <c r="K134" s="15" t="s">
        <v>275</v>
      </c>
      <c r="L134" s="15" t="s">
        <v>277</v>
      </c>
      <c r="M134" s="15">
        <v>0.33700000000000002</v>
      </c>
      <c r="N134" s="15">
        <v>0.219</v>
      </c>
      <c r="O134" s="15">
        <v>6.0000000000000001E-3</v>
      </c>
      <c r="P134" s="15">
        <v>0.28499999999999998</v>
      </c>
      <c r="Q134" s="15">
        <v>0.185</v>
      </c>
      <c r="R134" s="15">
        <v>0.42399999999999999</v>
      </c>
      <c r="S134" s="15">
        <v>13.609</v>
      </c>
      <c r="U134" s="15">
        <v>1364053.16</v>
      </c>
      <c r="V134" s="15">
        <v>1310</v>
      </c>
    </row>
    <row r="135" spans="2:22" x14ac:dyDescent="0.25">
      <c r="B135" s="15" t="s">
        <v>122</v>
      </c>
      <c r="C135" s="15" t="s">
        <v>207</v>
      </c>
      <c r="D135" s="15" t="s">
        <v>234</v>
      </c>
      <c r="E135" s="15">
        <v>2022</v>
      </c>
      <c r="F135" s="15" t="s">
        <v>162</v>
      </c>
      <c r="G135" s="15" t="s">
        <v>133</v>
      </c>
      <c r="H135" s="15" t="s">
        <v>136</v>
      </c>
      <c r="I135" s="15" t="s">
        <v>139</v>
      </c>
      <c r="J135" s="15" t="s">
        <v>141</v>
      </c>
      <c r="K135" s="15" t="s">
        <v>275</v>
      </c>
      <c r="L135" s="15" t="s">
        <v>278</v>
      </c>
      <c r="M135" s="15">
        <v>0.38200000000000001</v>
      </c>
      <c r="N135" s="15">
        <v>0.23200000000000001</v>
      </c>
      <c r="O135" s="15">
        <v>6.0000000000000001E-3</v>
      </c>
      <c r="P135" s="15">
        <v>0.33700000000000002</v>
      </c>
      <c r="Q135" s="15">
        <v>0.224</v>
      </c>
      <c r="R135" s="15">
        <v>0.48899999999999999</v>
      </c>
      <c r="S135" s="15">
        <v>13.656000000000001</v>
      </c>
      <c r="U135" s="15">
        <v>1376320.442</v>
      </c>
      <c r="V135" s="15">
        <v>1680</v>
      </c>
    </row>
    <row r="136" spans="2:22" x14ac:dyDescent="0.25">
      <c r="B136" s="15" t="s">
        <v>122</v>
      </c>
      <c r="C136" s="15" t="s">
        <v>207</v>
      </c>
      <c r="D136" s="15" t="s">
        <v>234</v>
      </c>
      <c r="E136" s="15">
        <v>2022</v>
      </c>
      <c r="F136" s="15" t="s">
        <v>162</v>
      </c>
      <c r="G136" s="15" t="s">
        <v>133</v>
      </c>
      <c r="H136" s="15" t="s">
        <v>136</v>
      </c>
      <c r="I136" s="15" t="s">
        <v>139</v>
      </c>
      <c r="J136" s="15" t="s">
        <v>141</v>
      </c>
      <c r="K136" s="15" t="s">
        <v>275</v>
      </c>
      <c r="L136" s="15" t="s">
        <v>279</v>
      </c>
      <c r="M136" s="15">
        <v>0.41199999999999998</v>
      </c>
      <c r="N136" s="15">
        <v>0.25600000000000001</v>
      </c>
      <c r="O136" s="15">
        <v>1.0999999999999999E-2</v>
      </c>
      <c r="P136" s="15">
        <v>0.36099999999999999</v>
      </c>
      <c r="Q136" s="15">
        <v>0.24199999999999999</v>
      </c>
      <c r="R136" s="15">
        <v>0.51500000000000001</v>
      </c>
      <c r="S136" s="15">
        <v>13.734</v>
      </c>
      <c r="U136" s="15">
        <v>1381911.8049999999</v>
      </c>
      <c r="V136" s="15">
        <v>530</v>
      </c>
    </row>
    <row r="137" spans="2:22" x14ac:dyDescent="0.25">
      <c r="B137" s="15" t="s">
        <v>122</v>
      </c>
      <c r="C137" s="15" t="s">
        <v>207</v>
      </c>
      <c r="D137" s="15" t="s">
        <v>234</v>
      </c>
      <c r="E137" s="15">
        <v>2022</v>
      </c>
      <c r="F137" s="15" t="s">
        <v>162</v>
      </c>
      <c r="G137" s="15" t="s">
        <v>133</v>
      </c>
      <c r="H137" s="15" t="s">
        <v>136</v>
      </c>
      <c r="I137" s="15" t="s">
        <v>139</v>
      </c>
      <c r="J137" s="15" t="s">
        <v>141</v>
      </c>
      <c r="K137" s="15" t="s">
        <v>275</v>
      </c>
      <c r="L137" s="15" t="s">
        <v>280</v>
      </c>
      <c r="M137" s="15">
        <v>0.42099999999999999</v>
      </c>
      <c r="N137" s="15">
        <v>0.28299999999999997</v>
      </c>
      <c r="O137" s="15">
        <v>2.8000000000000001E-2</v>
      </c>
      <c r="P137" s="15">
        <v>0.36799999999999999</v>
      </c>
      <c r="Q137" s="15">
        <v>0.218</v>
      </c>
      <c r="R137" s="15">
        <v>0.51800000000000002</v>
      </c>
      <c r="S137" s="15">
        <v>13.731999999999999</v>
      </c>
      <c r="U137" s="15">
        <v>1379722.568</v>
      </c>
      <c r="V137" s="15">
        <v>100</v>
      </c>
    </row>
    <row r="138" spans="2:22" x14ac:dyDescent="0.25">
      <c r="B138" s="15" t="s">
        <v>122</v>
      </c>
      <c r="C138" s="15" t="s">
        <v>207</v>
      </c>
      <c r="D138" s="15" t="s">
        <v>235</v>
      </c>
      <c r="E138" s="15">
        <v>2022</v>
      </c>
      <c r="F138" s="15" t="s">
        <v>162</v>
      </c>
      <c r="G138" s="15" t="s">
        <v>133</v>
      </c>
      <c r="H138" s="15" t="s">
        <v>136</v>
      </c>
      <c r="I138" s="15" t="s">
        <v>139</v>
      </c>
      <c r="J138" s="15" t="s">
        <v>141</v>
      </c>
      <c r="K138" s="15" t="s">
        <v>275</v>
      </c>
      <c r="L138" s="15" t="s">
        <v>276</v>
      </c>
      <c r="M138" s="15">
        <v>0.33100000000000002</v>
      </c>
      <c r="N138" s="15">
        <v>0.23200000000000001</v>
      </c>
      <c r="O138" s="15">
        <v>1.7999999999999999E-2</v>
      </c>
      <c r="P138" s="15">
        <v>0.25800000000000001</v>
      </c>
      <c r="Q138" s="15">
        <v>0.17799999999999999</v>
      </c>
      <c r="R138" s="15">
        <v>0.41</v>
      </c>
      <c r="S138" s="15">
        <v>13.789</v>
      </c>
      <c r="U138" s="15">
        <v>1399418.956</v>
      </c>
      <c r="V138" s="15">
        <v>170</v>
      </c>
    </row>
    <row r="139" spans="2:22" x14ac:dyDescent="0.25">
      <c r="B139" s="15" t="s">
        <v>122</v>
      </c>
      <c r="C139" s="15" t="s">
        <v>207</v>
      </c>
      <c r="D139" s="15" t="s">
        <v>235</v>
      </c>
      <c r="E139" s="15">
        <v>2022</v>
      </c>
      <c r="F139" s="15" t="s">
        <v>162</v>
      </c>
      <c r="G139" s="15" t="s">
        <v>133</v>
      </c>
      <c r="H139" s="15" t="s">
        <v>136</v>
      </c>
      <c r="I139" s="15" t="s">
        <v>139</v>
      </c>
      <c r="J139" s="15" t="s">
        <v>141</v>
      </c>
      <c r="K139" s="15" t="s">
        <v>275</v>
      </c>
      <c r="L139" s="15" t="s">
        <v>277</v>
      </c>
      <c r="M139" s="15">
        <v>0.33</v>
      </c>
      <c r="N139" s="15">
        <v>0.214</v>
      </c>
      <c r="O139" s="15">
        <v>6.0000000000000001E-3</v>
      </c>
      <c r="P139" s="15">
        <v>0.28000000000000003</v>
      </c>
      <c r="Q139" s="15">
        <v>0.184</v>
      </c>
      <c r="R139" s="15">
        <v>0.41799999999999998</v>
      </c>
      <c r="S139" s="15">
        <v>13.609</v>
      </c>
      <c r="U139" s="15">
        <v>1364065.6240000001</v>
      </c>
      <c r="V139" s="15">
        <v>1310</v>
      </c>
    </row>
    <row r="140" spans="2:22" x14ac:dyDescent="0.25">
      <c r="B140" s="15" t="s">
        <v>122</v>
      </c>
      <c r="C140" s="15" t="s">
        <v>207</v>
      </c>
      <c r="D140" s="15" t="s">
        <v>235</v>
      </c>
      <c r="E140" s="15">
        <v>2022</v>
      </c>
      <c r="F140" s="15" t="s">
        <v>162</v>
      </c>
      <c r="G140" s="15" t="s">
        <v>133</v>
      </c>
      <c r="H140" s="15" t="s">
        <v>136</v>
      </c>
      <c r="I140" s="15" t="s">
        <v>139</v>
      </c>
      <c r="J140" s="15" t="s">
        <v>141</v>
      </c>
      <c r="K140" s="15" t="s">
        <v>275</v>
      </c>
      <c r="L140" s="15" t="s">
        <v>278</v>
      </c>
      <c r="M140" s="15">
        <v>0.378</v>
      </c>
      <c r="N140" s="15">
        <v>0.23300000000000001</v>
      </c>
      <c r="O140" s="15">
        <v>6.0000000000000001E-3</v>
      </c>
      <c r="P140" s="15">
        <v>0.33100000000000002</v>
      </c>
      <c r="Q140" s="15">
        <v>0.222</v>
      </c>
      <c r="R140" s="15">
        <v>0.48099999999999998</v>
      </c>
      <c r="S140" s="15">
        <v>13.656000000000001</v>
      </c>
      <c r="U140" s="15">
        <v>1376310.1170000001</v>
      </c>
      <c r="V140" s="15">
        <v>1680</v>
      </c>
    </row>
    <row r="141" spans="2:22" x14ac:dyDescent="0.25">
      <c r="B141" s="15" t="s">
        <v>122</v>
      </c>
      <c r="C141" s="15" t="s">
        <v>207</v>
      </c>
      <c r="D141" s="15" t="s">
        <v>235</v>
      </c>
      <c r="E141" s="15">
        <v>2022</v>
      </c>
      <c r="F141" s="15" t="s">
        <v>162</v>
      </c>
      <c r="G141" s="15" t="s">
        <v>133</v>
      </c>
      <c r="H141" s="15" t="s">
        <v>136</v>
      </c>
      <c r="I141" s="15" t="s">
        <v>139</v>
      </c>
      <c r="J141" s="15" t="s">
        <v>141</v>
      </c>
      <c r="K141" s="15" t="s">
        <v>275</v>
      </c>
      <c r="L141" s="15" t="s">
        <v>279</v>
      </c>
      <c r="M141" s="15">
        <v>0.40699999999999997</v>
      </c>
      <c r="N141" s="15">
        <v>0.253</v>
      </c>
      <c r="O141" s="15">
        <v>1.0999999999999999E-2</v>
      </c>
      <c r="P141" s="15">
        <v>0.35899999999999999</v>
      </c>
      <c r="Q141" s="15">
        <v>0.23400000000000001</v>
      </c>
      <c r="R141" s="15">
        <v>0.51700000000000002</v>
      </c>
      <c r="S141" s="15">
        <v>13.734</v>
      </c>
      <c r="U141" s="15">
        <v>1381895.4979999999</v>
      </c>
      <c r="V141" s="15">
        <v>530</v>
      </c>
    </row>
    <row r="142" spans="2:22" x14ac:dyDescent="0.25">
      <c r="B142" s="15" t="s">
        <v>122</v>
      </c>
      <c r="C142" s="15" t="s">
        <v>207</v>
      </c>
      <c r="D142" s="15" t="s">
        <v>235</v>
      </c>
      <c r="E142" s="15">
        <v>2022</v>
      </c>
      <c r="F142" s="15" t="s">
        <v>162</v>
      </c>
      <c r="G142" s="15" t="s">
        <v>133</v>
      </c>
      <c r="H142" s="15" t="s">
        <v>136</v>
      </c>
      <c r="I142" s="15" t="s">
        <v>139</v>
      </c>
      <c r="J142" s="15" t="s">
        <v>141</v>
      </c>
      <c r="K142" s="15" t="s">
        <v>275</v>
      </c>
      <c r="L142" s="15" t="s">
        <v>280</v>
      </c>
      <c r="M142" s="15">
        <v>0.41699999999999998</v>
      </c>
      <c r="N142" s="15">
        <v>0.27700000000000002</v>
      </c>
      <c r="O142" s="15">
        <v>2.8000000000000001E-2</v>
      </c>
      <c r="P142" s="15">
        <v>0.35399999999999998</v>
      </c>
      <c r="Q142" s="15">
        <v>0.23599999999999999</v>
      </c>
      <c r="R142" s="15">
        <v>0.52300000000000002</v>
      </c>
      <c r="S142" s="15">
        <v>13.731999999999999</v>
      </c>
      <c r="U142" s="15">
        <v>1379702.969</v>
      </c>
      <c r="V142" s="15">
        <v>100</v>
      </c>
    </row>
    <row r="143" spans="2:22" x14ac:dyDescent="0.25">
      <c r="B143" s="15" t="s">
        <v>122</v>
      </c>
      <c r="C143" s="15" t="s">
        <v>207</v>
      </c>
      <c r="D143" s="15" t="s">
        <v>236</v>
      </c>
      <c r="E143" s="15">
        <v>2022</v>
      </c>
      <c r="F143" s="15" t="s">
        <v>162</v>
      </c>
      <c r="G143" s="15" t="s">
        <v>133</v>
      </c>
      <c r="H143" s="15" t="s">
        <v>136</v>
      </c>
      <c r="I143" s="15" t="s">
        <v>139</v>
      </c>
      <c r="J143" s="15" t="s">
        <v>141</v>
      </c>
      <c r="K143" s="15" t="s">
        <v>275</v>
      </c>
      <c r="L143" s="15" t="s">
        <v>276</v>
      </c>
      <c r="M143" s="15">
        <v>0.32</v>
      </c>
      <c r="N143" s="15">
        <v>0.22900000000000001</v>
      </c>
      <c r="O143" s="15">
        <v>1.7999999999999999E-2</v>
      </c>
      <c r="P143" s="15">
        <v>0.26500000000000001</v>
      </c>
      <c r="Q143" s="15">
        <v>0.17499999999999999</v>
      </c>
      <c r="R143" s="15">
        <v>0.376</v>
      </c>
      <c r="S143" s="15">
        <v>14.064</v>
      </c>
      <c r="U143" s="15">
        <v>1353035.172</v>
      </c>
      <c r="V143" s="15">
        <v>170</v>
      </c>
    </row>
    <row r="144" spans="2:22" x14ac:dyDescent="0.25">
      <c r="B144" s="15" t="s">
        <v>122</v>
      </c>
      <c r="C144" s="15" t="s">
        <v>207</v>
      </c>
      <c r="D144" s="15" t="s">
        <v>236</v>
      </c>
      <c r="E144" s="15">
        <v>2022</v>
      </c>
      <c r="F144" s="15" t="s">
        <v>162</v>
      </c>
      <c r="G144" s="15" t="s">
        <v>133</v>
      </c>
      <c r="H144" s="15" t="s">
        <v>136</v>
      </c>
      <c r="I144" s="15" t="s">
        <v>139</v>
      </c>
      <c r="J144" s="15" t="s">
        <v>141</v>
      </c>
      <c r="K144" s="15" t="s">
        <v>275</v>
      </c>
      <c r="L144" s="15" t="s">
        <v>277</v>
      </c>
      <c r="M144" s="15">
        <v>0.318</v>
      </c>
      <c r="N144" s="15">
        <v>0.20699999999999999</v>
      </c>
      <c r="O144" s="15">
        <v>6.0000000000000001E-3</v>
      </c>
      <c r="P144" s="15">
        <v>0.26900000000000002</v>
      </c>
      <c r="Q144" s="15">
        <v>0.17599999999999999</v>
      </c>
      <c r="R144" s="15">
        <v>0.40400000000000003</v>
      </c>
      <c r="S144" s="15">
        <v>13.888</v>
      </c>
      <c r="U144" s="15">
        <v>1322654.419</v>
      </c>
      <c r="V144" s="15">
        <v>1310</v>
      </c>
    </row>
    <row r="145" spans="2:22" x14ac:dyDescent="0.25">
      <c r="B145" s="15" t="s">
        <v>122</v>
      </c>
      <c r="C145" s="15" t="s">
        <v>207</v>
      </c>
      <c r="D145" s="15" t="s">
        <v>236</v>
      </c>
      <c r="E145" s="15">
        <v>2022</v>
      </c>
      <c r="F145" s="15" t="s">
        <v>162</v>
      </c>
      <c r="G145" s="15" t="s">
        <v>133</v>
      </c>
      <c r="H145" s="15" t="s">
        <v>136</v>
      </c>
      <c r="I145" s="15" t="s">
        <v>139</v>
      </c>
      <c r="J145" s="15" t="s">
        <v>141</v>
      </c>
      <c r="K145" s="15" t="s">
        <v>275</v>
      </c>
      <c r="L145" s="15" t="s">
        <v>278</v>
      </c>
      <c r="M145" s="15">
        <v>0.36399999999999999</v>
      </c>
      <c r="N145" s="15">
        <v>0.22800000000000001</v>
      </c>
      <c r="O145" s="15">
        <v>6.0000000000000001E-3</v>
      </c>
      <c r="P145" s="15">
        <v>0.317</v>
      </c>
      <c r="Q145" s="15">
        <v>0.21099999999999999</v>
      </c>
      <c r="R145" s="15">
        <v>0.46500000000000002</v>
      </c>
      <c r="S145" s="15">
        <v>13.936</v>
      </c>
      <c r="U145" s="15">
        <v>1333665.8149999999</v>
      </c>
      <c r="V145" s="15">
        <v>1680</v>
      </c>
    </row>
    <row r="146" spans="2:22" x14ac:dyDescent="0.25">
      <c r="B146" s="15" t="s">
        <v>122</v>
      </c>
      <c r="C146" s="15" t="s">
        <v>207</v>
      </c>
      <c r="D146" s="15" t="s">
        <v>236</v>
      </c>
      <c r="E146" s="15">
        <v>2022</v>
      </c>
      <c r="F146" s="15" t="s">
        <v>162</v>
      </c>
      <c r="G146" s="15" t="s">
        <v>133</v>
      </c>
      <c r="H146" s="15" t="s">
        <v>136</v>
      </c>
      <c r="I146" s="15" t="s">
        <v>139</v>
      </c>
      <c r="J146" s="15" t="s">
        <v>141</v>
      </c>
      <c r="K146" s="15" t="s">
        <v>275</v>
      </c>
      <c r="L146" s="15" t="s">
        <v>279</v>
      </c>
      <c r="M146" s="15">
        <v>0.39100000000000001</v>
      </c>
      <c r="N146" s="15">
        <v>0.246</v>
      </c>
      <c r="O146" s="15">
        <v>1.0999999999999999E-2</v>
      </c>
      <c r="P146" s="15">
        <v>0.34499999999999997</v>
      </c>
      <c r="Q146" s="15">
        <v>0.22900000000000001</v>
      </c>
      <c r="R146" s="15">
        <v>0.49199999999999999</v>
      </c>
      <c r="S146" s="15">
        <v>14.016</v>
      </c>
      <c r="U146" s="15">
        <v>1337998.2050000001</v>
      </c>
      <c r="V146" s="15">
        <v>530</v>
      </c>
    </row>
    <row r="147" spans="2:22" x14ac:dyDescent="0.25">
      <c r="B147" s="15" t="s">
        <v>122</v>
      </c>
      <c r="C147" s="15" t="s">
        <v>207</v>
      </c>
      <c r="D147" s="15" t="s">
        <v>236</v>
      </c>
      <c r="E147" s="15">
        <v>2022</v>
      </c>
      <c r="F147" s="15" t="s">
        <v>162</v>
      </c>
      <c r="G147" s="15" t="s">
        <v>133</v>
      </c>
      <c r="H147" s="15" t="s">
        <v>136</v>
      </c>
      <c r="I147" s="15" t="s">
        <v>139</v>
      </c>
      <c r="J147" s="15" t="s">
        <v>141</v>
      </c>
      <c r="K147" s="15" t="s">
        <v>275</v>
      </c>
      <c r="L147" s="15" t="s">
        <v>280</v>
      </c>
      <c r="M147" s="15">
        <v>0.40400000000000003</v>
      </c>
      <c r="N147" s="15">
        <v>0.27800000000000002</v>
      </c>
      <c r="O147" s="15">
        <v>2.8000000000000001E-2</v>
      </c>
      <c r="P147" s="15">
        <v>0.35799999999999998</v>
      </c>
      <c r="Q147" s="15">
        <v>0.218</v>
      </c>
      <c r="R147" s="15">
        <v>0.47</v>
      </c>
      <c r="S147" s="15">
        <v>14.009</v>
      </c>
      <c r="U147" s="15">
        <v>1338937.358</v>
      </c>
      <c r="V147" s="15">
        <v>100</v>
      </c>
    </row>
    <row r="148" spans="2:22" x14ac:dyDescent="0.25">
      <c r="B148" s="15" t="s">
        <v>122</v>
      </c>
      <c r="C148" s="15" t="s">
        <v>207</v>
      </c>
      <c r="D148" s="15" t="s">
        <v>237</v>
      </c>
      <c r="E148" s="15">
        <v>2022</v>
      </c>
      <c r="F148" s="15" t="s">
        <v>162</v>
      </c>
      <c r="G148" s="15" t="s">
        <v>133</v>
      </c>
      <c r="H148" s="15" t="s">
        <v>136</v>
      </c>
      <c r="I148" s="15" t="s">
        <v>139</v>
      </c>
      <c r="J148" s="15" t="s">
        <v>141</v>
      </c>
      <c r="K148" s="15" t="s">
        <v>275</v>
      </c>
      <c r="L148" s="15" t="s">
        <v>276</v>
      </c>
      <c r="M148" s="15">
        <v>0.308</v>
      </c>
      <c r="N148" s="15">
        <v>0.221</v>
      </c>
      <c r="O148" s="15">
        <v>1.7000000000000001E-2</v>
      </c>
      <c r="P148" s="15">
        <v>0.252</v>
      </c>
      <c r="Q148" s="15">
        <v>0.16800000000000001</v>
      </c>
      <c r="R148" s="15">
        <v>0.36299999999999999</v>
      </c>
      <c r="S148" s="15">
        <v>14.064</v>
      </c>
      <c r="U148" s="15">
        <v>1353081.274</v>
      </c>
      <c r="V148" s="15">
        <v>170</v>
      </c>
    </row>
    <row r="149" spans="2:22" x14ac:dyDescent="0.25">
      <c r="B149" s="15" t="s">
        <v>122</v>
      </c>
      <c r="C149" s="15" t="s">
        <v>207</v>
      </c>
      <c r="D149" s="15" t="s">
        <v>237</v>
      </c>
      <c r="E149" s="15">
        <v>2022</v>
      </c>
      <c r="F149" s="15" t="s">
        <v>162</v>
      </c>
      <c r="G149" s="15" t="s">
        <v>133</v>
      </c>
      <c r="H149" s="15" t="s">
        <v>136</v>
      </c>
      <c r="I149" s="15" t="s">
        <v>139</v>
      </c>
      <c r="J149" s="15" t="s">
        <v>141</v>
      </c>
      <c r="K149" s="15" t="s">
        <v>275</v>
      </c>
      <c r="L149" s="15" t="s">
        <v>277</v>
      </c>
      <c r="M149" s="15">
        <v>0.31</v>
      </c>
      <c r="N149" s="15">
        <v>0.20200000000000001</v>
      </c>
      <c r="O149" s="15">
        <v>6.0000000000000001E-3</v>
      </c>
      <c r="P149" s="15">
        <v>0.26200000000000001</v>
      </c>
      <c r="Q149" s="15">
        <v>0.17</v>
      </c>
      <c r="R149" s="15">
        <v>0.39400000000000002</v>
      </c>
      <c r="S149" s="15">
        <v>13.888</v>
      </c>
      <c r="U149" s="15">
        <v>1322659.4620000001</v>
      </c>
      <c r="V149" s="15">
        <v>1310</v>
      </c>
    </row>
    <row r="150" spans="2:22" x14ac:dyDescent="0.25">
      <c r="B150" s="15" t="s">
        <v>122</v>
      </c>
      <c r="C150" s="15" t="s">
        <v>207</v>
      </c>
      <c r="D150" s="15" t="s">
        <v>237</v>
      </c>
      <c r="E150" s="15">
        <v>2022</v>
      </c>
      <c r="F150" s="15" t="s">
        <v>162</v>
      </c>
      <c r="G150" s="15" t="s">
        <v>133</v>
      </c>
      <c r="H150" s="15" t="s">
        <v>136</v>
      </c>
      <c r="I150" s="15" t="s">
        <v>139</v>
      </c>
      <c r="J150" s="15" t="s">
        <v>141</v>
      </c>
      <c r="K150" s="15" t="s">
        <v>275</v>
      </c>
      <c r="L150" s="15" t="s">
        <v>278</v>
      </c>
      <c r="M150" s="15">
        <v>0.35499999999999998</v>
      </c>
      <c r="N150" s="15">
        <v>0.219</v>
      </c>
      <c r="O150" s="15">
        <v>5.0000000000000001E-3</v>
      </c>
      <c r="P150" s="15">
        <v>0.309</v>
      </c>
      <c r="Q150" s="15">
        <v>0.20499999999999999</v>
      </c>
      <c r="R150" s="15">
        <v>0.45200000000000001</v>
      </c>
      <c r="S150" s="15">
        <v>13.936</v>
      </c>
      <c r="U150" s="15">
        <v>1333679.29</v>
      </c>
      <c r="V150" s="15">
        <v>1680</v>
      </c>
    </row>
    <row r="151" spans="2:22" x14ac:dyDescent="0.25">
      <c r="B151" s="15" t="s">
        <v>122</v>
      </c>
      <c r="C151" s="15" t="s">
        <v>207</v>
      </c>
      <c r="D151" s="15" t="s">
        <v>237</v>
      </c>
      <c r="E151" s="15">
        <v>2022</v>
      </c>
      <c r="F151" s="15" t="s">
        <v>162</v>
      </c>
      <c r="G151" s="15" t="s">
        <v>133</v>
      </c>
      <c r="H151" s="15" t="s">
        <v>136</v>
      </c>
      <c r="I151" s="15" t="s">
        <v>139</v>
      </c>
      <c r="J151" s="15" t="s">
        <v>141</v>
      </c>
      <c r="K151" s="15" t="s">
        <v>275</v>
      </c>
      <c r="L151" s="15" t="s">
        <v>279</v>
      </c>
      <c r="M151" s="15">
        <v>0.38200000000000001</v>
      </c>
      <c r="N151" s="15">
        <v>0.246</v>
      </c>
      <c r="O151" s="15">
        <v>1.0999999999999999E-2</v>
      </c>
      <c r="P151" s="15">
        <v>0.33400000000000002</v>
      </c>
      <c r="Q151" s="15">
        <v>0.221</v>
      </c>
      <c r="R151" s="15">
        <v>0.48099999999999998</v>
      </c>
      <c r="S151" s="15">
        <v>14.016</v>
      </c>
      <c r="U151" s="15">
        <v>1338027.8670000001</v>
      </c>
      <c r="V151" s="15">
        <v>530</v>
      </c>
    </row>
    <row r="152" spans="2:22" x14ac:dyDescent="0.25">
      <c r="B152" s="15" t="s">
        <v>122</v>
      </c>
      <c r="C152" s="15" t="s">
        <v>207</v>
      </c>
      <c r="D152" s="15" t="s">
        <v>237</v>
      </c>
      <c r="E152" s="15">
        <v>2022</v>
      </c>
      <c r="F152" s="15" t="s">
        <v>162</v>
      </c>
      <c r="G152" s="15" t="s">
        <v>133</v>
      </c>
      <c r="H152" s="15" t="s">
        <v>136</v>
      </c>
      <c r="I152" s="15" t="s">
        <v>139</v>
      </c>
      <c r="J152" s="15" t="s">
        <v>141</v>
      </c>
      <c r="K152" s="15" t="s">
        <v>275</v>
      </c>
      <c r="L152" s="15" t="s">
        <v>280</v>
      </c>
      <c r="M152" s="15">
        <v>0.39300000000000002</v>
      </c>
      <c r="N152" s="15">
        <v>0.27200000000000002</v>
      </c>
      <c r="O152" s="15">
        <v>2.7E-2</v>
      </c>
      <c r="P152" s="15">
        <v>0.317</v>
      </c>
      <c r="Q152" s="15">
        <v>0.19600000000000001</v>
      </c>
      <c r="R152" s="15">
        <v>0.47199999999999998</v>
      </c>
      <c r="S152" s="15">
        <v>14.009</v>
      </c>
      <c r="U152" s="15">
        <v>1338935.841</v>
      </c>
      <c r="V152" s="15">
        <v>100</v>
      </c>
    </row>
    <row r="153" spans="2:22" x14ac:dyDescent="0.25">
      <c r="B153" s="15" t="s">
        <v>122</v>
      </c>
      <c r="C153" s="15" t="s">
        <v>207</v>
      </c>
      <c r="D153" s="15" t="s">
        <v>238</v>
      </c>
      <c r="E153" s="15">
        <v>2022</v>
      </c>
      <c r="F153" s="15" t="s">
        <v>162</v>
      </c>
      <c r="G153" s="15" t="s">
        <v>133</v>
      </c>
      <c r="H153" s="15" t="s">
        <v>136</v>
      </c>
      <c r="I153" s="15" t="s">
        <v>139</v>
      </c>
      <c r="J153" s="15" t="s">
        <v>141</v>
      </c>
      <c r="K153" s="15" t="s">
        <v>275</v>
      </c>
      <c r="L153" s="15" t="s">
        <v>276</v>
      </c>
      <c r="M153" s="15">
        <v>0.307</v>
      </c>
      <c r="N153" s="15">
        <v>0.217</v>
      </c>
      <c r="O153" s="15">
        <v>1.7000000000000001E-2</v>
      </c>
      <c r="P153" s="15">
        <v>0.246</v>
      </c>
      <c r="Q153" s="15">
        <v>0.16800000000000001</v>
      </c>
      <c r="R153" s="15">
        <v>0.36899999999999999</v>
      </c>
      <c r="S153" s="15">
        <v>14.132</v>
      </c>
      <c r="U153" s="15">
        <v>1209340.8319999999</v>
      </c>
      <c r="V153" s="15">
        <v>170</v>
      </c>
    </row>
    <row r="154" spans="2:22" x14ac:dyDescent="0.25">
      <c r="B154" s="15" t="s">
        <v>122</v>
      </c>
      <c r="C154" s="15" t="s">
        <v>207</v>
      </c>
      <c r="D154" s="15" t="s">
        <v>238</v>
      </c>
      <c r="E154" s="15">
        <v>2022</v>
      </c>
      <c r="F154" s="15" t="s">
        <v>162</v>
      </c>
      <c r="G154" s="15" t="s">
        <v>133</v>
      </c>
      <c r="H154" s="15" t="s">
        <v>136</v>
      </c>
      <c r="I154" s="15" t="s">
        <v>139</v>
      </c>
      <c r="J154" s="15" t="s">
        <v>141</v>
      </c>
      <c r="K154" s="15" t="s">
        <v>275</v>
      </c>
      <c r="L154" s="15" t="s">
        <v>277</v>
      </c>
      <c r="M154" s="15">
        <v>0.307</v>
      </c>
      <c r="N154" s="15">
        <v>0.19800000000000001</v>
      </c>
      <c r="O154" s="15">
        <v>5.0000000000000001E-3</v>
      </c>
      <c r="P154" s="15">
        <v>0.25900000000000001</v>
      </c>
      <c r="Q154" s="15">
        <v>0.16900000000000001</v>
      </c>
      <c r="R154" s="15">
        <v>0.39300000000000002</v>
      </c>
      <c r="S154" s="15">
        <v>13.956</v>
      </c>
      <c r="U154" s="15">
        <v>1184254.8899999999</v>
      </c>
      <c r="V154" s="15">
        <v>1310</v>
      </c>
    </row>
    <row r="155" spans="2:22" x14ac:dyDescent="0.25">
      <c r="B155" s="15" t="s">
        <v>122</v>
      </c>
      <c r="C155" s="15" t="s">
        <v>207</v>
      </c>
      <c r="D155" s="15" t="s">
        <v>238</v>
      </c>
      <c r="E155" s="15">
        <v>2022</v>
      </c>
      <c r="F155" s="15" t="s">
        <v>162</v>
      </c>
      <c r="G155" s="15" t="s">
        <v>133</v>
      </c>
      <c r="H155" s="15" t="s">
        <v>136</v>
      </c>
      <c r="I155" s="15" t="s">
        <v>139</v>
      </c>
      <c r="J155" s="15" t="s">
        <v>141</v>
      </c>
      <c r="K155" s="15" t="s">
        <v>275</v>
      </c>
      <c r="L155" s="15" t="s">
        <v>278</v>
      </c>
      <c r="M155" s="15">
        <v>0.35</v>
      </c>
      <c r="N155" s="15">
        <v>0.214</v>
      </c>
      <c r="O155" s="15">
        <v>5.0000000000000001E-3</v>
      </c>
      <c r="P155" s="15">
        <v>0.30299999999999999</v>
      </c>
      <c r="Q155" s="15">
        <v>0.20399999999999999</v>
      </c>
      <c r="R155" s="15">
        <v>0.44600000000000001</v>
      </c>
      <c r="S155" s="15">
        <v>14.007</v>
      </c>
      <c r="U155" s="15">
        <v>1193822.9639999999</v>
      </c>
      <c r="V155" s="15">
        <v>1680</v>
      </c>
    </row>
    <row r="156" spans="2:22" x14ac:dyDescent="0.25">
      <c r="B156" s="15" t="s">
        <v>122</v>
      </c>
      <c r="C156" s="15" t="s">
        <v>207</v>
      </c>
      <c r="D156" s="15" t="s">
        <v>238</v>
      </c>
      <c r="E156" s="15">
        <v>2022</v>
      </c>
      <c r="F156" s="15" t="s">
        <v>162</v>
      </c>
      <c r="G156" s="15" t="s">
        <v>133</v>
      </c>
      <c r="H156" s="15" t="s">
        <v>136</v>
      </c>
      <c r="I156" s="15" t="s">
        <v>139</v>
      </c>
      <c r="J156" s="15" t="s">
        <v>141</v>
      </c>
      <c r="K156" s="15" t="s">
        <v>275</v>
      </c>
      <c r="L156" s="15" t="s">
        <v>279</v>
      </c>
      <c r="M156" s="15">
        <v>0.377</v>
      </c>
      <c r="N156" s="15">
        <v>0.24399999999999999</v>
      </c>
      <c r="O156" s="15">
        <v>1.0999999999999999E-2</v>
      </c>
      <c r="P156" s="15">
        <v>0.32800000000000001</v>
      </c>
      <c r="Q156" s="15">
        <v>0.219</v>
      </c>
      <c r="R156" s="15">
        <v>0.48099999999999998</v>
      </c>
      <c r="S156" s="15">
        <v>14.086</v>
      </c>
      <c r="U156" s="15">
        <v>1196549.575</v>
      </c>
      <c r="V156" s="15">
        <v>530</v>
      </c>
    </row>
    <row r="157" spans="2:22" x14ac:dyDescent="0.25">
      <c r="B157" s="15" t="s">
        <v>122</v>
      </c>
      <c r="C157" s="15" t="s">
        <v>207</v>
      </c>
      <c r="D157" s="15" t="s">
        <v>238</v>
      </c>
      <c r="E157" s="15">
        <v>2022</v>
      </c>
      <c r="F157" s="15" t="s">
        <v>162</v>
      </c>
      <c r="G157" s="15" t="s">
        <v>133</v>
      </c>
      <c r="H157" s="15" t="s">
        <v>136</v>
      </c>
      <c r="I157" s="15" t="s">
        <v>139</v>
      </c>
      <c r="J157" s="15" t="s">
        <v>141</v>
      </c>
      <c r="K157" s="15" t="s">
        <v>275</v>
      </c>
      <c r="L157" s="15" t="s">
        <v>280</v>
      </c>
      <c r="M157" s="15">
        <v>0.39</v>
      </c>
      <c r="N157" s="15">
        <v>0.28100000000000003</v>
      </c>
      <c r="O157" s="15">
        <v>2.8000000000000001E-2</v>
      </c>
      <c r="P157" s="15">
        <v>0.307</v>
      </c>
      <c r="Q157" s="15">
        <v>0.189</v>
      </c>
      <c r="R157" s="15">
        <v>0.49199999999999999</v>
      </c>
      <c r="S157" s="15">
        <v>14.076000000000001</v>
      </c>
      <c r="U157" s="15">
        <v>1199345.2649999999</v>
      </c>
      <c r="V157" s="15">
        <v>100</v>
      </c>
    </row>
    <row r="158" spans="2:22" x14ac:dyDescent="0.25">
      <c r="B158" s="15" t="s">
        <v>122</v>
      </c>
      <c r="C158" s="15" t="s">
        <v>207</v>
      </c>
      <c r="D158" s="15" t="s">
        <v>239</v>
      </c>
      <c r="E158" s="15">
        <v>2022</v>
      </c>
      <c r="F158" s="15" t="s">
        <v>162</v>
      </c>
      <c r="G158" s="15" t="s">
        <v>133</v>
      </c>
      <c r="H158" s="15" t="s">
        <v>136</v>
      </c>
      <c r="I158" s="15" t="s">
        <v>139</v>
      </c>
      <c r="J158" s="15" t="s">
        <v>141</v>
      </c>
      <c r="K158" s="15" t="s">
        <v>275</v>
      </c>
      <c r="L158" s="15" t="s">
        <v>276</v>
      </c>
      <c r="M158" s="15">
        <v>0.30599999999999999</v>
      </c>
      <c r="N158" s="15">
        <v>0.216</v>
      </c>
      <c r="O158" s="15">
        <v>1.7000000000000001E-2</v>
      </c>
      <c r="P158" s="15">
        <v>0.248</v>
      </c>
      <c r="Q158" s="15">
        <v>0.16300000000000001</v>
      </c>
      <c r="R158" s="15">
        <v>0.378</v>
      </c>
      <c r="S158" s="15">
        <v>14.132</v>
      </c>
      <c r="U158" s="15">
        <v>1209334.0160000001</v>
      </c>
      <c r="V158" s="15">
        <v>170</v>
      </c>
    </row>
    <row r="159" spans="2:22" x14ac:dyDescent="0.25">
      <c r="B159" s="15" t="s">
        <v>122</v>
      </c>
      <c r="C159" s="15" t="s">
        <v>207</v>
      </c>
      <c r="D159" s="15" t="s">
        <v>239</v>
      </c>
      <c r="E159" s="15">
        <v>2022</v>
      </c>
      <c r="F159" s="15" t="s">
        <v>162</v>
      </c>
      <c r="G159" s="15" t="s">
        <v>133</v>
      </c>
      <c r="H159" s="15" t="s">
        <v>136</v>
      </c>
      <c r="I159" s="15" t="s">
        <v>139</v>
      </c>
      <c r="J159" s="15" t="s">
        <v>141</v>
      </c>
      <c r="K159" s="15" t="s">
        <v>275</v>
      </c>
      <c r="L159" s="15" t="s">
        <v>277</v>
      </c>
      <c r="M159" s="15">
        <v>0.309</v>
      </c>
      <c r="N159" s="15">
        <v>0.2</v>
      </c>
      <c r="O159" s="15">
        <v>6.0000000000000001E-3</v>
      </c>
      <c r="P159" s="15">
        <v>0.26400000000000001</v>
      </c>
      <c r="Q159" s="15">
        <v>0.16900000000000001</v>
      </c>
      <c r="R159" s="15">
        <v>0.39600000000000002</v>
      </c>
      <c r="S159" s="15">
        <v>13.956</v>
      </c>
      <c r="U159" s="15">
        <v>1184250.6470000001</v>
      </c>
      <c r="V159" s="15">
        <v>1310</v>
      </c>
    </row>
    <row r="160" spans="2:22" x14ac:dyDescent="0.25">
      <c r="B160" s="15" t="s">
        <v>122</v>
      </c>
      <c r="C160" s="15" t="s">
        <v>207</v>
      </c>
      <c r="D160" s="15" t="s">
        <v>239</v>
      </c>
      <c r="E160" s="15">
        <v>2022</v>
      </c>
      <c r="F160" s="15" t="s">
        <v>162</v>
      </c>
      <c r="G160" s="15" t="s">
        <v>133</v>
      </c>
      <c r="H160" s="15" t="s">
        <v>136</v>
      </c>
      <c r="I160" s="15" t="s">
        <v>139</v>
      </c>
      <c r="J160" s="15" t="s">
        <v>141</v>
      </c>
      <c r="K160" s="15" t="s">
        <v>275</v>
      </c>
      <c r="L160" s="15" t="s">
        <v>278</v>
      </c>
      <c r="M160" s="15">
        <v>0.35199999999999998</v>
      </c>
      <c r="N160" s="15">
        <v>0.218</v>
      </c>
      <c r="O160" s="15">
        <v>5.0000000000000001E-3</v>
      </c>
      <c r="P160" s="15">
        <v>0.308</v>
      </c>
      <c r="Q160" s="15">
        <v>0.20499999999999999</v>
      </c>
      <c r="R160" s="15">
        <v>0.45100000000000001</v>
      </c>
      <c r="S160" s="15">
        <v>14.007</v>
      </c>
      <c r="U160" s="15">
        <v>1193823.183</v>
      </c>
      <c r="V160" s="15">
        <v>1680</v>
      </c>
    </row>
    <row r="161" spans="2:22" x14ac:dyDescent="0.25">
      <c r="B161" s="15" t="s">
        <v>122</v>
      </c>
      <c r="C161" s="15" t="s">
        <v>207</v>
      </c>
      <c r="D161" s="15" t="s">
        <v>239</v>
      </c>
      <c r="E161" s="15">
        <v>2022</v>
      </c>
      <c r="F161" s="15" t="s">
        <v>162</v>
      </c>
      <c r="G161" s="15" t="s">
        <v>133</v>
      </c>
      <c r="H161" s="15" t="s">
        <v>136</v>
      </c>
      <c r="I161" s="15" t="s">
        <v>139</v>
      </c>
      <c r="J161" s="15" t="s">
        <v>141</v>
      </c>
      <c r="K161" s="15" t="s">
        <v>275</v>
      </c>
      <c r="L161" s="15" t="s">
        <v>279</v>
      </c>
      <c r="M161" s="15">
        <v>0.378</v>
      </c>
      <c r="N161" s="15">
        <v>0.25</v>
      </c>
      <c r="O161" s="15">
        <v>1.0999999999999999E-2</v>
      </c>
      <c r="P161" s="15">
        <v>0.33100000000000002</v>
      </c>
      <c r="Q161" s="15">
        <v>0.22</v>
      </c>
      <c r="R161" s="15">
        <v>0.46800000000000003</v>
      </c>
      <c r="S161" s="15">
        <v>14.086</v>
      </c>
      <c r="U161" s="15">
        <v>1196529.08</v>
      </c>
      <c r="V161" s="15">
        <v>530</v>
      </c>
    </row>
    <row r="162" spans="2:22" x14ac:dyDescent="0.25">
      <c r="B162" s="15" t="s">
        <v>122</v>
      </c>
      <c r="C162" s="15" t="s">
        <v>207</v>
      </c>
      <c r="D162" s="15" t="s">
        <v>239</v>
      </c>
      <c r="E162" s="15">
        <v>2022</v>
      </c>
      <c r="F162" s="15" t="s">
        <v>162</v>
      </c>
      <c r="G162" s="15" t="s">
        <v>133</v>
      </c>
      <c r="H162" s="15" t="s">
        <v>136</v>
      </c>
      <c r="I162" s="15" t="s">
        <v>139</v>
      </c>
      <c r="J162" s="15" t="s">
        <v>141</v>
      </c>
      <c r="K162" s="15" t="s">
        <v>275</v>
      </c>
      <c r="L162" s="15" t="s">
        <v>280</v>
      </c>
      <c r="M162" s="15">
        <v>0.40200000000000002</v>
      </c>
      <c r="N162" s="15">
        <v>0.32</v>
      </c>
      <c r="O162" s="15">
        <v>3.2000000000000001E-2</v>
      </c>
      <c r="P162" s="15">
        <v>0.30399999999999999</v>
      </c>
      <c r="Q162" s="15">
        <v>0.21299999999999999</v>
      </c>
      <c r="R162" s="15">
        <v>0.51200000000000001</v>
      </c>
      <c r="S162" s="15">
        <v>14.076000000000001</v>
      </c>
      <c r="U162" s="15">
        <v>1199266.949</v>
      </c>
      <c r="V162" s="15">
        <v>100</v>
      </c>
    </row>
    <row r="163" spans="2:22" x14ac:dyDescent="0.25">
      <c r="B163" s="15" t="s">
        <v>122</v>
      </c>
      <c r="C163" s="15" t="s">
        <v>207</v>
      </c>
      <c r="D163" s="15" t="s">
        <v>240</v>
      </c>
      <c r="E163" s="15">
        <v>2022</v>
      </c>
      <c r="F163" s="15" t="s">
        <v>162</v>
      </c>
      <c r="G163" s="15" t="s">
        <v>133</v>
      </c>
      <c r="H163" s="15" t="s">
        <v>136</v>
      </c>
      <c r="I163" s="15" t="s">
        <v>139</v>
      </c>
      <c r="J163" s="15" t="s">
        <v>141</v>
      </c>
      <c r="K163" s="15" t="s">
        <v>275</v>
      </c>
      <c r="L163" s="15" t="s">
        <v>276</v>
      </c>
      <c r="M163" s="15">
        <v>0.32400000000000001</v>
      </c>
      <c r="N163" s="15">
        <v>0.23</v>
      </c>
      <c r="O163" s="15">
        <v>1.7999999999999999E-2</v>
      </c>
      <c r="P163" s="15">
        <v>0.27</v>
      </c>
      <c r="Q163" s="15">
        <v>0.17299999999999999</v>
      </c>
      <c r="R163" s="15">
        <v>0.39500000000000002</v>
      </c>
      <c r="S163" s="15">
        <v>13.968</v>
      </c>
      <c r="U163" s="15">
        <v>988992.19</v>
      </c>
      <c r="V163" s="15">
        <v>170</v>
      </c>
    </row>
    <row r="164" spans="2:22" x14ac:dyDescent="0.25">
      <c r="B164" s="15" t="s">
        <v>122</v>
      </c>
      <c r="C164" s="15" t="s">
        <v>207</v>
      </c>
      <c r="D164" s="15" t="s">
        <v>240</v>
      </c>
      <c r="E164" s="15">
        <v>2022</v>
      </c>
      <c r="F164" s="15" t="s">
        <v>162</v>
      </c>
      <c r="G164" s="15" t="s">
        <v>133</v>
      </c>
      <c r="H164" s="15" t="s">
        <v>136</v>
      </c>
      <c r="I164" s="15" t="s">
        <v>139</v>
      </c>
      <c r="J164" s="15" t="s">
        <v>141</v>
      </c>
      <c r="K164" s="15" t="s">
        <v>275</v>
      </c>
      <c r="L164" s="15" t="s">
        <v>277</v>
      </c>
      <c r="M164" s="15">
        <v>0.32</v>
      </c>
      <c r="N164" s="15">
        <v>0.20699999999999999</v>
      </c>
      <c r="O164" s="15">
        <v>6.0000000000000001E-3</v>
      </c>
      <c r="P164" s="15">
        <v>0.26800000000000002</v>
      </c>
      <c r="Q164" s="15">
        <v>0.17399999999999999</v>
      </c>
      <c r="R164" s="15">
        <v>0.41599999999999998</v>
      </c>
      <c r="S164" s="15">
        <v>13.791</v>
      </c>
      <c r="U164" s="15">
        <v>970169.62600000005</v>
      </c>
      <c r="V164" s="15">
        <v>1310</v>
      </c>
    </row>
    <row r="165" spans="2:22" x14ac:dyDescent="0.25">
      <c r="B165" s="15" t="s">
        <v>122</v>
      </c>
      <c r="C165" s="15" t="s">
        <v>207</v>
      </c>
      <c r="D165" s="15" t="s">
        <v>240</v>
      </c>
      <c r="E165" s="15">
        <v>2022</v>
      </c>
      <c r="F165" s="15" t="s">
        <v>162</v>
      </c>
      <c r="G165" s="15" t="s">
        <v>133</v>
      </c>
      <c r="H165" s="15" t="s">
        <v>136</v>
      </c>
      <c r="I165" s="15" t="s">
        <v>139</v>
      </c>
      <c r="J165" s="15" t="s">
        <v>141</v>
      </c>
      <c r="K165" s="15" t="s">
        <v>275</v>
      </c>
      <c r="L165" s="15" t="s">
        <v>278</v>
      </c>
      <c r="M165" s="15">
        <v>0.37</v>
      </c>
      <c r="N165" s="15">
        <v>0.23499999999999999</v>
      </c>
      <c r="O165" s="15">
        <v>6.0000000000000001E-3</v>
      </c>
      <c r="P165" s="15">
        <v>0.32200000000000001</v>
      </c>
      <c r="Q165" s="15">
        <v>0.21099999999999999</v>
      </c>
      <c r="R165" s="15">
        <v>0.46800000000000003</v>
      </c>
      <c r="S165" s="15">
        <v>13.847</v>
      </c>
      <c r="U165" s="15">
        <v>977528.95799999998</v>
      </c>
      <c r="V165" s="15">
        <v>1680</v>
      </c>
    </row>
    <row r="166" spans="2:22" x14ac:dyDescent="0.25">
      <c r="B166" s="15" t="s">
        <v>122</v>
      </c>
      <c r="C166" s="15" t="s">
        <v>207</v>
      </c>
      <c r="D166" s="15" t="s">
        <v>240</v>
      </c>
      <c r="E166" s="15">
        <v>2022</v>
      </c>
      <c r="F166" s="15" t="s">
        <v>162</v>
      </c>
      <c r="G166" s="15" t="s">
        <v>133</v>
      </c>
      <c r="H166" s="15" t="s">
        <v>136</v>
      </c>
      <c r="I166" s="15" t="s">
        <v>139</v>
      </c>
      <c r="J166" s="15" t="s">
        <v>141</v>
      </c>
      <c r="K166" s="15" t="s">
        <v>275</v>
      </c>
      <c r="L166" s="15" t="s">
        <v>279</v>
      </c>
      <c r="M166" s="15">
        <v>0.39700000000000002</v>
      </c>
      <c r="N166" s="15">
        <v>0.27</v>
      </c>
      <c r="O166" s="15">
        <v>1.2E-2</v>
      </c>
      <c r="P166" s="15">
        <v>0.34399999999999997</v>
      </c>
      <c r="Q166" s="15">
        <v>0.22800000000000001</v>
      </c>
      <c r="R166" s="15">
        <v>0.49199999999999999</v>
      </c>
      <c r="S166" s="15">
        <v>13.920999999999999</v>
      </c>
      <c r="U166" s="15">
        <v>978996.2</v>
      </c>
      <c r="V166" s="15">
        <v>530</v>
      </c>
    </row>
    <row r="167" spans="2:22" x14ac:dyDescent="0.25">
      <c r="B167" s="15" t="s">
        <v>122</v>
      </c>
      <c r="C167" s="15" t="s">
        <v>207</v>
      </c>
      <c r="D167" s="15" t="s">
        <v>240</v>
      </c>
      <c r="E167" s="15">
        <v>2022</v>
      </c>
      <c r="F167" s="15" t="s">
        <v>162</v>
      </c>
      <c r="G167" s="15" t="s">
        <v>133</v>
      </c>
      <c r="H167" s="15" t="s">
        <v>136</v>
      </c>
      <c r="I167" s="15" t="s">
        <v>139</v>
      </c>
      <c r="J167" s="15" t="s">
        <v>141</v>
      </c>
      <c r="K167" s="15" t="s">
        <v>275</v>
      </c>
      <c r="L167" s="15" t="s">
        <v>280</v>
      </c>
      <c r="M167" s="15">
        <v>0.41499999999999998</v>
      </c>
      <c r="N167" s="15">
        <v>0.30599999999999999</v>
      </c>
      <c r="O167" s="15">
        <v>3.1E-2</v>
      </c>
      <c r="P167" s="15">
        <v>0.30599999999999999</v>
      </c>
      <c r="Q167" s="15">
        <v>0.221</v>
      </c>
      <c r="R167" s="15">
        <v>0.505</v>
      </c>
      <c r="S167" s="15">
        <v>13.906000000000001</v>
      </c>
      <c r="U167" s="15">
        <v>982769.53</v>
      </c>
      <c r="V167" s="15">
        <v>100</v>
      </c>
    </row>
    <row r="168" spans="2:22" x14ac:dyDescent="0.25">
      <c r="B168" s="15" t="s">
        <v>122</v>
      </c>
      <c r="C168" s="15" t="s">
        <v>207</v>
      </c>
      <c r="D168" s="15" t="s">
        <v>241</v>
      </c>
      <c r="E168" s="15">
        <v>2022</v>
      </c>
      <c r="F168" s="15" t="s">
        <v>162</v>
      </c>
      <c r="G168" s="15" t="s">
        <v>133</v>
      </c>
      <c r="H168" s="15" t="s">
        <v>136</v>
      </c>
      <c r="I168" s="15" t="s">
        <v>139</v>
      </c>
      <c r="J168" s="15" t="s">
        <v>141</v>
      </c>
      <c r="K168" s="15" t="s">
        <v>275</v>
      </c>
      <c r="L168" s="15" t="s">
        <v>276</v>
      </c>
      <c r="M168" s="15">
        <v>0.35399999999999998</v>
      </c>
      <c r="N168" s="15">
        <v>0.253</v>
      </c>
      <c r="O168" s="15">
        <v>1.9E-2</v>
      </c>
      <c r="P168" s="15">
        <v>0.29099999999999998</v>
      </c>
      <c r="Q168" s="15">
        <v>0.18099999999999999</v>
      </c>
      <c r="R168" s="15">
        <v>0.44600000000000001</v>
      </c>
      <c r="S168" s="15">
        <v>13.967000000000001</v>
      </c>
      <c r="U168" s="15">
        <v>988974.06499999994</v>
      </c>
      <c r="V168" s="15">
        <v>170</v>
      </c>
    </row>
    <row r="169" spans="2:22" x14ac:dyDescent="0.25">
      <c r="B169" s="15" t="s">
        <v>122</v>
      </c>
      <c r="C169" s="15" t="s">
        <v>207</v>
      </c>
      <c r="D169" s="15" t="s">
        <v>241</v>
      </c>
      <c r="E169" s="15">
        <v>2022</v>
      </c>
      <c r="F169" s="15" t="s">
        <v>162</v>
      </c>
      <c r="G169" s="15" t="s">
        <v>133</v>
      </c>
      <c r="H169" s="15" t="s">
        <v>136</v>
      </c>
      <c r="I169" s="15" t="s">
        <v>139</v>
      </c>
      <c r="J169" s="15" t="s">
        <v>141</v>
      </c>
      <c r="K169" s="15" t="s">
        <v>275</v>
      </c>
      <c r="L169" s="15" t="s">
        <v>277</v>
      </c>
      <c r="M169" s="15">
        <v>0.35</v>
      </c>
      <c r="N169" s="15">
        <v>0.23300000000000001</v>
      </c>
      <c r="O169" s="15">
        <v>6.0000000000000001E-3</v>
      </c>
      <c r="P169" s="15">
        <v>0.28799999999999998</v>
      </c>
      <c r="Q169" s="15">
        <v>0.186</v>
      </c>
      <c r="R169" s="15">
        <v>0.45500000000000002</v>
      </c>
      <c r="S169" s="15">
        <v>13.791</v>
      </c>
      <c r="U169" s="15">
        <v>970164.41399999999</v>
      </c>
      <c r="V169" s="15">
        <v>1310</v>
      </c>
    </row>
    <row r="170" spans="2:22" x14ac:dyDescent="0.25">
      <c r="B170" s="15" t="s">
        <v>122</v>
      </c>
      <c r="C170" s="15" t="s">
        <v>207</v>
      </c>
      <c r="D170" s="15" t="s">
        <v>241</v>
      </c>
      <c r="E170" s="15">
        <v>2022</v>
      </c>
      <c r="F170" s="15" t="s">
        <v>162</v>
      </c>
      <c r="G170" s="15" t="s">
        <v>133</v>
      </c>
      <c r="H170" s="15" t="s">
        <v>136</v>
      </c>
      <c r="I170" s="15" t="s">
        <v>139</v>
      </c>
      <c r="J170" s="15" t="s">
        <v>141</v>
      </c>
      <c r="K170" s="15" t="s">
        <v>275</v>
      </c>
      <c r="L170" s="15" t="s">
        <v>278</v>
      </c>
      <c r="M170" s="15">
        <v>0.40600000000000003</v>
      </c>
      <c r="N170" s="15">
        <v>0.26900000000000002</v>
      </c>
      <c r="O170" s="15">
        <v>7.0000000000000001E-3</v>
      </c>
      <c r="P170" s="15">
        <v>0.35099999999999998</v>
      </c>
      <c r="Q170" s="15">
        <v>0.22700000000000001</v>
      </c>
      <c r="R170" s="15">
        <v>0.51400000000000001</v>
      </c>
      <c r="S170" s="15">
        <v>13.847</v>
      </c>
      <c r="U170" s="15">
        <v>977530.89</v>
      </c>
      <c r="V170" s="15">
        <v>1680</v>
      </c>
    </row>
    <row r="171" spans="2:22" x14ac:dyDescent="0.25">
      <c r="B171" s="15" t="s">
        <v>122</v>
      </c>
      <c r="C171" s="15" t="s">
        <v>207</v>
      </c>
      <c r="D171" s="15" t="s">
        <v>241</v>
      </c>
      <c r="E171" s="15">
        <v>2022</v>
      </c>
      <c r="F171" s="15" t="s">
        <v>162</v>
      </c>
      <c r="G171" s="15" t="s">
        <v>133</v>
      </c>
      <c r="H171" s="15" t="s">
        <v>136</v>
      </c>
      <c r="I171" s="15" t="s">
        <v>139</v>
      </c>
      <c r="J171" s="15" t="s">
        <v>141</v>
      </c>
      <c r="K171" s="15" t="s">
        <v>275</v>
      </c>
      <c r="L171" s="15" t="s">
        <v>279</v>
      </c>
      <c r="M171" s="15">
        <v>0.42899999999999999</v>
      </c>
      <c r="N171" s="15">
        <v>0.28599999999999998</v>
      </c>
      <c r="O171" s="15">
        <v>1.2E-2</v>
      </c>
      <c r="P171" s="15">
        <v>0.373</v>
      </c>
      <c r="Q171" s="15">
        <v>0.246</v>
      </c>
      <c r="R171" s="15">
        <v>0.52200000000000002</v>
      </c>
      <c r="S171" s="15">
        <v>13.920999999999999</v>
      </c>
      <c r="U171" s="15">
        <v>978975.90899999999</v>
      </c>
      <c r="V171" s="15">
        <v>530</v>
      </c>
    </row>
    <row r="172" spans="2:22" x14ac:dyDescent="0.25">
      <c r="B172" s="15" t="s">
        <v>122</v>
      </c>
      <c r="C172" s="15" t="s">
        <v>207</v>
      </c>
      <c r="D172" s="15" t="s">
        <v>241</v>
      </c>
      <c r="E172" s="15">
        <v>2022</v>
      </c>
      <c r="F172" s="15" t="s">
        <v>162</v>
      </c>
      <c r="G172" s="15" t="s">
        <v>133</v>
      </c>
      <c r="H172" s="15" t="s">
        <v>136</v>
      </c>
      <c r="I172" s="15" t="s">
        <v>139</v>
      </c>
      <c r="J172" s="15" t="s">
        <v>141</v>
      </c>
      <c r="K172" s="15" t="s">
        <v>275</v>
      </c>
      <c r="L172" s="15" t="s">
        <v>280</v>
      </c>
      <c r="M172" s="15">
        <v>0.46</v>
      </c>
      <c r="N172" s="15">
        <v>0.33600000000000002</v>
      </c>
      <c r="O172" s="15">
        <v>3.4000000000000002E-2</v>
      </c>
      <c r="P172" s="15">
        <v>0.36</v>
      </c>
      <c r="Q172" s="15">
        <v>0.219</v>
      </c>
      <c r="R172" s="15">
        <v>0.53200000000000003</v>
      </c>
      <c r="S172" s="15">
        <v>13.906000000000001</v>
      </c>
      <c r="U172" s="15">
        <v>982757.77300000004</v>
      </c>
      <c r="V172" s="15">
        <v>100</v>
      </c>
    </row>
    <row r="173" spans="2:22" x14ac:dyDescent="0.25">
      <c r="B173" s="15" t="s">
        <v>122</v>
      </c>
      <c r="C173" s="15" t="s">
        <v>207</v>
      </c>
      <c r="D173" s="15" t="s">
        <v>242</v>
      </c>
      <c r="E173" s="15">
        <v>2022</v>
      </c>
      <c r="F173" s="15" t="s">
        <v>162</v>
      </c>
      <c r="G173" s="15" t="s">
        <v>133</v>
      </c>
      <c r="H173" s="15" t="s">
        <v>136</v>
      </c>
      <c r="I173" s="15" t="s">
        <v>139</v>
      </c>
      <c r="J173" s="15" t="s">
        <v>141</v>
      </c>
      <c r="K173" s="15" t="s">
        <v>275</v>
      </c>
      <c r="L173" s="15" t="s">
        <v>276</v>
      </c>
      <c r="M173" s="15">
        <v>0.40200000000000002</v>
      </c>
      <c r="N173" s="15">
        <v>0.30099999999999999</v>
      </c>
      <c r="O173" s="15">
        <v>2.3E-2</v>
      </c>
      <c r="P173" s="15">
        <v>0.317</v>
      </c>
      <c r="Q173" s="15">
        <v>0.2</v>
      </c>
      <c r="R173" s="15">
        <v>0.51700000000000002</v>
      </c>
      <c r="S173" s="15">
        <v>13.62</v>
      </c>
      <c r="U173" s="15">
        <v>742793.43400000001</v>
      </c>
      <c r="V173" s="15">
        <v>170</v>
      </c>
    </row>
    <row r="174" spans="2:22" x14ac:dyDescent="0.25">
      <c r="B174" s="15" t="s">
        <v>122</v>
      </c>
      <c r="C174" s="15" t="s">
        <v>207</v>
      </c>
      <c r="D174" s="15" t="s">
        <v>242</v>
      </c>
      <c r="E174" s="15">
        <v>2022</v>
      </c>
      <c r="F174" s="15" t="s">
        <v>162</v>
      </c>
      <c r="G174" s="15" t="s">
        <v>133</v>
      </c>
      <c r="H174" s="15" t="s">
        <v>136</v>
      </c>
      <c r="I174" s="15" t="s">
        <v>139</v>
      </c>
      <c r="J174" s="15" t="s">
        <v>141</v>
      </c>
      <c r="K174" s="15" t="s">
        <v>275</v>
      </c>
      <c r="L174" s="15" t="s">
        <v>277</v>
      </c>
      <c r="M174" s="15">
        <v>0.39</v>
      </c>
      <c r="N174" s="15">
        <v>0.26300000000000001</v>
      </c>
      <c r="O174" s="15">
        <v>7.0000000000000001E-3</v>
      </c>
      <c r="P174" s="15">
        <v>0.32100000000000001</v>
      </c>
      <c r="Q174" s="15">
        <v>0.20399999999999999</v>
      </c>
      <c r="R174" s="15">
        <v>0.504</v>
      </c>
      <c r="S174" s="15">
        <v>13.446999999999999</v>
      </c>
      <c r="U174" s="15">
        <v>730186.6</v>
      </c>
      <c r="V174" s="15">
        <v>1310</v>
      </c>
    </row>
    <row r="175" spans="2:22" x14ac:dyDescent="0.25">
      <c r="B175" s="15" t="s">
        <v>122</v>
      </c>
      <c r="C175" s="15" t="s">
        <v>207</v>
      </c>
      <c r="D175" s="15" t="s">
        <v>242</v>
      </c>
      <c r="E175" s="15">
        <v>2022</v>
      </c>
      <c r="F175" s="15" t="s">
        <v>162</v>
      </c>
      <c r="G175" s="15" t="s">
        <v>133</v>
      </c>
      <c r="H175" s="15" t="s">
        <v>136</v>
      </c>
      <c r="I175" s="15" t="s">
        <v>139</v>
      </c>
      <c r="J175" s="15" t="s">
        <v>141</v>
      </c>
      <c r="K175" s="15" t="s">
        <v>275</v>
      </c>
      <c r="L175" s="15" t="s">
        <v>278</v>
      </c>
      <c r="M175" s="15">
        <v>0.45400000000000001</v>
      </c>
      <c r="N175" s="15">
        <v>0.30199999999999999</v>
      </c>
      <c r="O175" s="15">
        <v>7.0000000000000001E-3</v>
      </c>
      <c r="P175" s="15">
        <v>0.38500000000000001</v>
      </c>
      <c r="Q175" s="15">
        <v>0.247</v>
      </c>
      <c r="R175" s="15">
        <v>0.57699999999999996</v>
      </c>
      <c r="S175" s="15">
        <v>13.507999999999999</v>
      </c>
      <c r="U175" s="15">
        <v>735318.50100000005</v>
      </c>
      <c r="V175" s="15">
        <v>1680</v>
      </c>
    </row>
    <row r="176" spans="2:22" x14ac:dyDescent="0.25">
      <c r="B176" s="15" t="s">
        <v>122</v>
      </c>
      <c r="C176" s="15" t="s">
        <v>207</v>
      </c>
      <c r="D176" s="15" t="s">
        <v>242</v>
      </c>
      <c r="E176" s="15">
        <v>2022</v>
      </c>
      <c r="F176" s="15" t="s">
        <v>162</v>
      </c>
      <c r="G176" s="15" t="s">
        <v>133</v>
      </c>
      <c r="H176" s="15" t="s">
        <v>136</v>
      </c>
      <c r="I176" s="15" t="s">
        <v>139</v>
      </c>
      <c r="J176" s="15" t="s">
        <v>141</v>
      </c>
      <c r="K176" s="15" t="s">
        <v>275</v>
      </c>
      <c r="L176" s="15" t="s">
        <v>279</v>
      </c>
      <c r="M176" s="15">
        <v>0.47399999999999998</v>
      </c>
      <c r="N176" s="15">
        <v>0.30599999999999999</v>
      </c>
      <c r="O176" s="15">
        <v>1.2999999999999999E-2</v>
      </c>
      <c r="P176" s="15">
        <v>0.40300000000000002</v>
      </c>
      <c r="Q176" s="15">
        <v>0.27200000000000002</v>
      </c>
      <c r="R176" s="15">
        <v>0.59099999999999997</v>
      </c>
      <c r="S176" s="15">
        <v>13.573</v>
      </c>
      <c r="U176" s="15">
        <v>736148.55599999998</v>
      </c>
      <c r="V176" s="15">
        <v>530</v>
      </c>
    </row>
    <row r="177" spans="2:22" x14ac:dyDescent="0.25">
      <c r="B177" s="15" t="s">
        <v>122</v>
      </c>
      <c r="C177" s="15" t="s">
        <v>207</v>
      </c>
      <c r="D177" s="15" t="s">
        <v>242</v>
      </c>
      <c r="E177" s="15">
        <v>2022</v>
      </c>
      <c r="F177" s="15" t="s">
        <v>162</v>
      </c>
      <c r="G177" s="15" t="s">
        <v>133</v>
      </c>
      <c r="H177" s="15" t="s">
        <v>136</v>
      </c>
      <c r="I177" s="15" t="s">
        <v>139</v>
      </c>
      <c r="J177" s="15" t="s">
        <v>141</v>
      </c>
      <c r="K177" s="15" t="s">
        <v>275</v>
      </c>
      <c r="L177" s="15" t="s">
        <v>280</v>
      </c>
      <c r="M177" s="15">
        <v>0.51400000000000001</v>
      </c>
      <c r="N177" s="15">
        <v>0.38700000000000001</v>
      </c>
      <c r="O177" s="15">
        <v>3.9E-2</v>
      </c>
      <c r="P177" s="15">
        <v>0.40200000000000002</v>
      </c>
      <c r="Q177" s="15">
        <v>0.24099999999999999</v>
      </c>
      <c r="R177" s="15">
        <v>0.58199999999999996</v>
      </c>
      <c r="S177" s="15">
        <v>13.555999999999999</v>
      </c>
      <c r="U177" s="15">
        <v>741126.93599999999</v>
      </c>
      <c r="V177" s="15">
        <v>100</v>
      </c>
    </row>
    <row r="178" spans="2:22" x14ac:dyDescent="0.25">
      <c r="B178" s="15" t="s">
        <v>122</v>
      </c>
      <c r="C178" s="15" t="s">
        <v>207</v>
      </c>
      <c r="D178" s="15" t="s">
        <v>243</v>
      </c>
      <c r="E178" s="15">
        <v>2022</v>
      </c>
      <c r="F178" s="15" t="s">
        <v>162</v>
      </c>
      <c r="G178" s="15" t="s">
        <v>133</v>
      </c>
      <c r="H178" s="15" t="s">
        <v>136</v>
      </c>
      <c r="I178" s="15" t="s">
        <v>139</v>
      </c>
      <c r="J178" s="15" t="s">
        <v>141</v>
      </c>
      <c r="K178" s="15" t="s">
        <v>275</v>
      </c>
      <c r="L178" s="15" t="s">
        <v>276</v>
      </c>
      <c r="M178" s="15">
        <v>0.44</v>
      </c>
      <c r="N178" s="15">
        <v>0.33</v>
      </c>
      <c r="O178" s="15">
        <v>2.5000000000000001E-2</v>
      </c>
      <c r="P178" s="15">
        <v>0.34</v>
      </c>
      <c r="Q178" s="15">
        <v>0.21299999999999999</v>
      </c>
      <c r="R178" s="15">
        <v>0.55500000000000005</v>
      </c>
      <c r="S178" s="15">
        <v>13.62</v>
      </c>
      <c r="U178" s="15">
        <v>742762.94900000002</v>
      </c>
      <c r="V178" s="15">
        <v>170</v>
      </c>
    </row>
    <row r="179" spans="2:22" x14ac:dyDescent="0.25">
      <c r="B179" s="15" t="s">
        <v>122</v>
      </c>
      <c r="C179" s="15" t="s">
        <v>207</v>
      </c>
      <c r="D179" s="15" t="s">
        <v>243</v>
      </c>
      <c r="E179" s="15">
        <v>2022</v>
      </c>
      <c r="F179" s="15" t="s">
        <v>162</v>
      </c>
      <c r="G179" s="15" t="s">
        <v>133</v>
      </c>
      <c r="H179" s="15" t="s">
        <v>136</v>
      </c>
      <c r="I179" s="15" t="s">
        <v>139</v>
      </c>
      <c r="J179" s="15" t="s">
        <v>141</v>
      </c>
      <c r="K179" s="15" t="s">
        <v>275</v>
      </c>
      <c r="L179" s="15" t="s">
        <v>277</v>
      </c>
      <c r="M179" s="15">
        <v>0.44</v>
      </c>
      <c r="N179" s="15">
        <v>0.29299999999999998</v>
      </c>
      <c r="O179" s="15">
        <v>8.0000000000000002E-3</v>
      </c>
      <c r="P179" s="15">
        <v>0.36399999999999999</v>
      </c>
      <c r="Q179" s="15">
        <v>0.23599999999999999</v>
      </c>
      <c r="R179" s="15">
        <v>0.56599999999999995</v>
      </c>
      <c r="S179" s="15">
        <v>13.446999999999999</v>
      </c>
      <c r="U179" s="15">
        <v>730187.85499999998</v>
      </c>
      <c r="V179" s="15">
        <v>1310</v>
      </c>
    </row>
    <row r="180" spans="2:22" x14ac:dyDescent="0.25">
      <c r="B180" s="15" t="s">
        <v>122</v>
      </c>
      <c r="C180" s="15" t="s">
        <v>207</v>
      </c>
      <c r="D180" s="15" t="s">
        <v>243</v>
      </c>
      <c r="E180" s="15">
        <v>2022</v>
      </c>
      <c r="F180" s="15" t="s">
        <v>162</v>
      </c>
      <c r="G180" s="15" t="s">
        <v>133</v>
      </c>
      <c r="H180" s="15" t="s">
        <v>136</v>
      </c>
      <c r="I180" s="15" t="s">
        <v>139</v>
      </c>
      <c r="J180" s="15" t="s">
        <v>141</v>
      </c>
      <c r="K180" s="15" t="s">
        <v>275</v>
      </c>
      <c r="L180" s="15" t="s">
        <v>278</v>
      </c>
      <c r="M180" s="15">
        <v>0.51200000000000001</v>
      </c>
      <c r="N180" s="15">
        <v>0.32800000000000001</v>
      </c>
      <c r="O180" s="15">
        <v>8.0000000000000002E-3</v>
      </c>
      <c r="P180" s="15">
        <v>0.442</v>
      </c>
      <c r="Q180" s="15">
        <v>0.27700000000000002</v>
      </c>
      <c r="R180" s="15">
        <v>0.64600000000000002</v>
      </c>
      <c r="S180" s="15">
        <v>13.507999999999999</v>
      </c>
      <c r="U180" s="15">
        <v>735320.005</v>
      </c>
      <c r="V180" s="15">
        <v>1680</v>
      </c>
    </row>
    <row r="181" spans="2:22" x14ac:dyDescent="0.25">
      <c r="B181" s="15" t="s">
        <v>122</v>
      </c>
      <c r="C181" s="15" t="s">
        <v>207</v>
      </c>
      <c r="D181" s="15" t="s">
        <v>243</v>
      </c>
      <c r="E181" s="15">
        <v>2022</v>
      </c>
      <c r="F181" s="15" t="s">
        <v>162</v>
      </c>
      <c r="G181" s="15" t="s">
        <v>133</v>
      </c>
      <c r="H181" s="15" t="s">
        <v>136</v>
      </c>
      <c r="I181" s="15" t="s">
        <v>139</v>
      </c>
      <c r="J181" s="15" t="s">
        <v>141</v>
      </c>
      <c r="K181" s="15" t="s">
        <v>275</v>
      </c>
      <c r="L181" s="15" t="s">
        <v>279</v>
      </c>
      <c r="M181" s="15">
        <v>0.53500000000000003</v>
      </c>
      <c r="N181" s="15">
        <v>0.33500000000000002</v>
      </c>
      <c r="O181" s="15">
        <v>1.4999999999999999E-2</v>
      </c>
      <c r="P181" s="15">
        <v>0.46800000000000003</v>
      </c>
      <c r="Q181" s="15">
        <v>0.30299999999999999</v>
      </c>
      <c r="R181" s="15">
        <v>0.67400000000000004</v>
      </c>
      <c r="S181" s="15">
        <v>13.573</v>
      </c>
      <c r="U181" s="15">
        <v>736153.49</v>
      </c>
      <c r="V181" s="15">
        <v>530</v>
      </c>
    </row>
    <row r="182" spans="2:22" x14ac:dyDescent="0.25">
      <c r="B182" s="15" t="s">
        <v>122</v>
      </c>
      <c r="C182" s="15" t="s">
        <v>207</v>
      </c>
      <c r="D182" s="15" t="s">
        <v>243</v>
      </c>
      <c r="E182" s="15">
        <v>2022</v>
      </c>
      <c r="F182" s="15" t="s">
        <v>162</v>
      </c>
      <c r="G182" s="15" t="s">
        <v>133</v>
      </c>
      <c r="H182" s="15" t="s">
        <v>136</v>
      </c>
      <c r="I182" s="15" t="s">
        <v>139</v>
      </c>
      <c r="J182" s="15" t="s">
        <v>141</v>
      </c>
      <c r="K182" s="15" t="s">
        <v>275</v>
      </c>
      <c r="L182" s="15" t="s">
        <v>280</v>
      </c>
      <c r="M182" s="15">
        <v>0.55400000000000005</v>
      </c>
      <c r="N182" s="15">
        <v>0.39700000000000002</v>
      </c>
      <c r="O182" s="15">
        <v>0.04</v>
      </c>
      <c r="P182" s="15">
        <v>0.47199999999999998</v>
      </c>
      <c r="Q182" s="15">
        <v>0.27800000000000002</v>
      </c>
      <c r="R182" s="15">
        <v>0.65700000000000003</v>
      </c>
      <c r="S182" s="15">
        <v>13.557</v>
      </c>
      <c r="U182" s="15">
        <v>741144.3</v>
      </c>
      <c r="V182" s="15">
        <v>100</v>
      </c>
    </row>
    <row r="183" spans="2:22" x14ac:dyDescent="0.25">
      <c r="B183" s="15" t="s">
        <v>122</v>
      </c>
      <c r="C183" s="15" t="s">
        <v>207</v>
      </c>
      <c r="D183" s="15" t="s">
        <v>244</v>
      </c>
      <c r="E183" s="15">
        <v>2022</v>
      </c>
      <c r="F183" s="15" t="s">
        <v>162</v>
      </c>
      <c r="G183" s="15" t="s">
        <v>133</v>
      </c>
      <c r="H183" s="15" t="s">
        <v>136</v>
      </c>
      <c r="I183" s="15" t="s">
        <v>139</v>
      </c>
      <c r="J183" s="15" t="s">
        <v>141</v>
      </c>
      <c r="K183" s="15" t="s">
        <v>275</v>
      </c>
      <c r="L183" s="15" t="s">
        <v>276</v>
      </c>
      <c r="M183" s="15">
        <v>0.46500000000000002</v>
      </c>
      <c r="N183" s="15">
        <v>0.34399999999999997</v>
      </c>
      <c r="O183" s="15">
        <v>2.5999999999999999E-2</v>
      </c>
      <c r="P183" s="15">
        <v>0.374</v>
      </c>
      <c r="Q183" s="15">
        <v>0.22500000000000001</v>
      </c>
      <c r="R183" s="15">
        <v>0.55800000000000005</v>
      </c>
      <c r="S183" s="15">
        <v>13.169</v>
      </c>
      <c r="U183" s="15">
        <v>506241.22600000002</v>
      </c>
      <c r="V183" s="15">
        <v>170</v>
      </c>
    </row>
    <row r="184" spans="2:22" x14ac:dyDescent="0.25">
      <c r="B184" s="15" t="s">
        <v>122</v>
      </c>
      <c r="C184" s="15" t="s">
        <v>207</v>
      </c>
      <c r="D184" s="15" t="s">
        <v>244</v>
      </c>
      <c r="E184" s="15">
        <v>2022</v>
      </c>
      <c r="F184" s="15" t="s">
        <v>162</v>
      </c>
      <c r="G184" s="15" t="s">
        <v>133</v>
      </c>
      <c r="H184" s="15" t="s">
        <v>136</v>
      </c>
      <c r="I184" s="15" t="s">
        <v>139</v>
      </c>
      <c r="J184" s="15" t="s">
        <v>141</v>
      </c>
      <c r="K184" s="15" t="s">
        <v>275</v>
      </c>
      <c r="L184" s="15" t="s">
        <v>277</v>
      </c>
      <c r="M184" s="15">
        <v>0.46899999999999997</v>
      </c>
      <c r="N184" s="15">
        <v>0.31</v>
      </c>
      <c r="O184" s="15">
        <v>8.9999999999999993E-3</v>
      </c>
      <c r="P184" s="15">
        <v>0.39500000000000002</v>
      </c>
      <c r="Q184" s="15">
        <v>0.248</v>
      </c>
      <c r="R184" s="15">
        <v>0.59899999999999998</v>
      </c>
      <c r="S184" s="15">
        <v>13.000999999999999</v>
      </c>
      <c r="U184" s="15">
        <v>501078.84899999999</v>
      </c>
      <c r="V184" s="15">
        <v>1310</v>
      </c>
    </row>
    <row r="185" spans="2:22" x14ac:dyDescent="0.25">
      <c r="B185" s="15" t="s">
        <v>122</v>
      </c>
      <c r="C185" s="15" t="s">
        <v>207</v>
      </c>
      <c r="D185" s="15" t="s">
        <v>244</v>
      </c>
      <c r="E185" s="15">
        <v>2022</v>
      </c>
      <c r="F185" s="15" t="s">
        <v>162</v>
      </c>
      <c r="G185" s="15" t="s">
        <v>133</v>
      </c>
      <c r="H185" s="15" t="s">
        <v>136</v>
      </c>
      <c r="I185" s="15" t="s">
        <v>139</v>
      </c>
      <c r="J185" s="15" t="s">
        <v>141</v>
      </c>
      <c r="K185" s="15" t="s">
        <v>275</v>
      </c>
      <c r="L185" s="15" t="s">
        <v>278</v>
      </c>
      <c r="M185" s="15">
        <v>0.54200000000000004</v>
      </c>
      <c r="N185" s="15">
        <v>0.34200000000000003</v>
      </c>
      <c r="O185" s="15">
        <v>8.0000000000000002E-3</v>
      </c>
      <c r="P185" s="15">
        <v>0.46700000000000003</v>
      </c>
      <c r="Q185" s="15">
        <v>0.29499999999999998</v>
      </c>
      <c r="R185" s="15">
        <v>0.69699999999999995</v>
      </c>
      <c r="S185" s="15">
        <v>13.067</v>
      </c>
      <c r="U185" s="15">
        <v>503581.15700000001</v>
      </c>
      <c r="V185" s="15">
        <v>1680</v>
      </c>
    </row>
    <row r="186" spans="2:22" x14ac:dyDescent="0.25">
      <c r="B186" s="15" t="s">
        <v>122</v>
      </c>
      <c r="C186" s="15" t="s">
        <v>207</v>
      </c>
      <c r="D186" s="15" t="s">
        <v>244</v>
      </c>
      <c r="E186" s="15">
        <v>2022</v>
      </c>
      <c r="F186" s="15" t="s">
        <v>162</v>
      </c>
      <c r="G186" s="15" t="s">
        <v>133</v>
      </c>
      <c r="H186" s="15" t="s">
        <v>136</v>
      </c>
      <c r="I186" s="15" t="s">
        <v>139</v>
      </c>
      <c r="J186" s="15" t="s">
        <v>141</v>
      </c>
      <c r="K186" s="15" t="s">
        <v>275</v>
      </c>
      <c r="L186" s="15" t="s">
        <v>279</v>
      </c>
      <c r="M186" s="15">
        <v>0.57999999999999996</v>
      </c>
      <c r="N186" s="15">
        <v>0.35199999999999998</v>
      </c>
      <c r="O186" s="15">
        <v>1.4999999999999999E-2</v>
      </c>
      <c r="P186" s="15">
        <v>0.51500000000000001</v>
      </c>
      <c r="Q186" s="15">
        <v>0.33500000000000002</v>
      </c>
      <c r="R186" s="15">
        <v>0.73099999999999998</v>
      </c>
      <c r="S186" s="15">
        <v>13.122</v>
      </c>
      <c r="U186" s="15">
        <v>503881.163</v>
      </c>
      <c r="V186" s="15">
        <v>530</v>
      </c>
    </row>
    <row r="187" spans="2:22" x14ac:dyDescent="0.25">
      <c r="B187" s="15" t="s">
        <v>122</v>
      </c>
      <c r="C187" s="15" t="s">
        <v>207</v>
      </c>
      <c r="D187" s="15" t="s">
        <v>244</v>
      </c>
      <c r="E187" s="15">
        <v>2022</v>
      </c>
      <c r="F187" s="15" t="s">
        <v>162</v>
      </c>
      <c r="G187" s="15" t="s">
        <v>133</v>
      </c>
      <c r="H187" s="15" t="s">
        <v>136</v>
      </c>
      <c r="I187" s="15" t="s">
        <v>139</v>
      </c>
      <c r="J187" s="15" t="s">
        <v>141</v>
      </c>
      <c r="K187" s="15" t="s">
        <v>275</v>
      </c>
      <c r="L187" s="15" t="s">
        <v>280</v>
      </c>
      <c r="M187" s="15">
        <v>0.60599999999999998</v>
      </c>
      <c r="N187" s="15">
        <v>0.42899999999999999</v>
      </c>
      <c r="O187" s="15">
        <v>4.2999999999999997E-2</v>
      </c>
      <c r="P187" s="15">
        <v>0.498</v>
      </c>
      <c r="Q187" s="15">
        <v>0.28299999999999997</v>
      </c>
      <c r="R187" s="15">
        <v>0.76300000000000001</v>
      </c>
      <c r="S187" s="15">
        <v>13.103</v>
      </c>
      <c r="U187" s="15">
        <v>507889.47399999999</v>
      </c>
      <c r="V187" s="15">
        <v>100</v>
      </c>
    </row>
    <row r="188" spans="2:22" x14ac:dyDescent="0.25">
      <c r="B188" s="15" t="s">
        <v>122</v>
      </c>
      <c r="C188" s="15" t="s">
        <v>207</v>
      </c>
      <c r="D188" s="15" t="s">
        <v>245</v>
      </c>
      <c r="E188" s="15">
        <v>2022</v>
      </c>
      <c r="F188" s="15" t="s">
        <v>162</v>
      </c>
      <c r="G188" s="15" t="s">
        <v>133</v>
      </c>
      <c r="H188" s="15" t="s">
        <v>136</v>
      </c>
      <c r="I188" s="15" t="s">
        <v>139</v>
      </c>
      <c r="J188" s="15" t="s">
        <v>141</v>
      </c>
      <c r="K188" s="15" t="s">
        <v>275</v>
      </c>
      <c r="L188" s="15" t="s">
        <v>276</v>
      </c>
      <c r="M188" s="15">
        <v>0.49299999999999999</v>
      </c>
      <c r="N188" s="15">
        <v>0.34599999999999997</v>
      </c>
      <c r="O188" s="15">
        <v>2.7E-2</v>
      </c>
      <c r="P188" s="15">
        <v>0.40899999999999997</v>
      </c>
      <c r="Q188" s="15">
        <v>0.253</v>
      </c>
      <c r="R188" s="15">
        <v>0.59</v>
      </c>
      <c r="S188" s="15">
        <v>13.169</v>
      </c>
      <c r="U188" s="15">
        <v>506233.473</v>
      </c>
      <c r="V188" s="15">
        <v>170</v>
      </c>
    </row>
    <row r="189" spans="2:22" x14ac:dyDescent="0.25">
      <c r="B189" s="15" t="s">
        <v>122</v>
      </c>
      <c r="C189" s="15" t="s">
        <v>207</v>
      </c>
      <c r="D189" s="15" t="s">
        <v>245</v>
      </c>
      <c r="E189" s="15">
        <v>2022</v>
      </c>
      <c r="F189" s="15" t="s">
        <v>162</v>
      </c>
      <c r="G189" s="15" t="s">
        <v>133</v>
      </c>
      <c r="H189" s="15" t="s">
        <v>136</v>
      </c>
      <c r="I189" s="15" t="s">
        <v>139</v>
      </c>
      <c r="J189" s="15" t="s">
        <v>141</v>
      </c>
      <c r="K189" s="15" t="s">
        <v>275</v>
      </c>
      <c r="L189" s="15" t="s">
        <v>277</v>
      </c>
      <c r="M189" s="15">
        <v>0.47499999999999998</v>
      </c>
      <c r="N189" s="15">
        <v>0.309</v>
      </c>
      <c r="O189" s="15">
        <v>8.9999999999999993E-3</v>
      </c>
      <c r="P189" s="15">
        <v>0.40500000000000003</v>
      </c>
      <c r="Q189" s="15">
        <v>0.25600000000000001</v>
      </c>
      <c r="R189" s="15">
        <v>0.61399999999999999</v>
      </c>
      <c r="S189" s="15">
        <v>13.000999999999999</v>
      </c>
      <c r="U189" s="15">
        <v>501080.43900000001</v>
      </c>
      <c r="V189" s="15">
        <v>1310</v>
      </c>
    </row>
    <row r="190" spans="2:22" x14ac:dyDescent="0.25">
      <c r="B190" s="15" t="s">
        <v>122</v>
      </c>
      <c r="C190" s="15" t="s">
        <v>207</v>
      </c>
      <c r="D190" s="15" t="s">
        <v>245</v>
      </c>
      <c r="E190" s="15">
        <v>2022</v>
      </c>
      <c r="F190" s="15" t="s">
        <v>162</v>
      </c>
      <c r="G190" s="15" t="s">
        <v>133</v>
      </c>
      <c r="H190" s="15" t="s">
        <v>136</v>
      </c>
      <c r="I190" s="15" t="s">
        <v>139</v>
      </c>
      <c r="J190" s="15" t="s">
        <v>141</v>
      </c>
      <c r="K190" s="15" t="s">
        <v>275</v>
      </c>
      <c r="L190" s="15" t="s">
        <v>278</v>
      </c>
      <c r="M190" s="15">
        <v>0.55100000000000005</v>
      </c>
      <c r="N190" s="15">
        <v>0.34399999999999997</v>
      </c>
      <c r="O190" s="15">
        <v>8.0000000000000002E-3</v>
      </c>
      <c r="P190" s="15">
        <v>0.48399999999999999</v>
      </c>
      <c r="Q190" s="15">
        <v>0.308</v>
      </c>
      <c r="R190" s="15">
        <v>0.70499999999999996</v>
      </c>
      <c r="S190" s="15">
        <v>13.067</v>
      </c>
      <c r="U190" s="15">
        <v>503582.50599999999</v>
      </c>
      <c r="V190" s="15">
        <v>1680</v>
      </c>
    </row>
    <row r="191" spans="2:22" x14ac:dyDescent="0.25">
      <c r="B191" s="15" t="s">
        <v>122</v>
      </c>
      <c r="C191" s="15" t="s">
        <v>207</v>
      </c>
      <c r="D191" s="15" t="s">
        <v>245</v>
      </c>
      <c r="E191" s="15">
        <v>2022</v>
      </c>
      <c r="F191" s="15" t="s">
        <v>162</v>
      </c>
      <c r="G191" s="15" t="s">
        <v>133</v>
      </c>
      <c r="H191" s="15" t="s">
        <v>136</v>
      </c>
      <c r="I191" s="15" t="s">
        <v>139</v>
      </c>
      <c r="J191" s="15" t="s">
        <v>141</v>
      </c>
      <c r="K191" s="15" t="s">
        <v>275</v>
      </c>
      <c r="L191" s="15" t="s">
        <v>279</v>
      </c>
      <c r="M191" s="15">
        <v>0.59399999999999997</v>
      </c>
      <c r="N191" s="15">
        <v>0.36199999999999999</v>
      </c>
      <c r="O191" s="15">
        <v>1.6E-2</v>
      </c>
      <c r="P191" s="15">
        <v>0.50900000000000001</v>
      </c>
      <c r="Q191" s="15">
        <v>0.35</v>
      </c>
      <c r="R191" s="15">
        <v>0.76300000000000001</v>
      </c>
      <c r="S191" s="15">
        <v>13.121</v>
      </c>
      <c r="U191" s="15">
        <v>503881.05200000003</v>
      </c>
      <c r="V191" s="15">
        <v>530</v>
      </c>
    </row>
    <row r="192" spans="2:22" x14ac:dyDescent="0.25">
      <c r="B192" s="15" t="s">
        <v>122</v>
      </c>
      <c r="C192" s="15" t="s">
        <v>207</v>
      </c>
      <c r="D192" s="15" t="s">
        <v>245</v>
      </c>
      <c r="E192" s="15">
        <v>2022</v>
      </c>
      <c r="F192" s="15" t="s">
        <v>162</v>
      </c>
      <c r="G192" s="15" t="s">
        <v>133</v>
      </c>
      <c r="H192" s="15" t="s">
        <v>136</v>
      </c>
      <c r="I192" s="15" t="s">
        <v>139</v>
      </c>
      <c r="J192" s="15" t="s">
        <v>141</v>
      </c>
      <c r="K192" s="15" t="s">
        <v>275</v>
      </c>
      <c r="L192" s="15" t="s">
        <v>280</v>
      </c>
      <c r="M192" s="15">
        <v>0.623</v>
      </c>
      <c r="N192" s="15">
        <v>0.41199999999999998</v>
      </c>
      <c r="O192" s="15">
        <v>4.1000000000000002E-2</v>
      </c>
      <c r="P192" s="15">
        <v>0.55400000000000005</v>
      </c>
      <c r="Q192" s="15">
        <v>0.30599999999999999</v>
      </c>
      <c r="R192" s="15">
        <v>0.73499999999999999</v>
      </c>
      <c r="S192" s="15">
        <v>13.103999999999999</v>
      </c>
      <c r="U192" s="15">
        <v>507887.85399999999</v>
      </c>
      <c r="V192" s="15">
        <v>100</v>
      </c>
    </row>
    <row r="193" spans="2:22" x14ac:dyDescent="0.25">
      <c r="B193" s="15" t="s">
        <v>122</v>
      </c>
      <c r="C193" s="15" t="s">
        <v>207</v>
      </c>
      <c r="D193" s="15" t="s">
        <v>246</v>
      </c>
      <c r="E193" s="15">
        <v>2022</v>
      </c>
      <c r="F193" s="15" t="s">
        <v>162</v>
      </c>
      <c r="G193" s="15" t="s">
        <v>133</v>
      </c>
      <c r="H193" s="15" t="s">
        <v>136</v>
      </c>
      <c r="I193" s="15" t="s">
        <v>139</v>
      </c>
      <c r="J193" s="15" t="s">
        <v>141</v>
      </c>
      <c r="K193" s="15" t="s">
        <v>275</v>
      </c>
      <c r="L193" s="15" t="s">
        <v>276</v>
      </c>
      <c r="M193" s="15">
        <v>0.50800000000000001</v>
      </c>
      <c r="N193" s="15">
        <v>0.35</v>
      </c>
      <c r="O193" s="15">
        <v>2.7E-2</v>
      </c>
      <c r="P193" s="15">
        <v>0.41099999999999998</v>
      </c>
      <c r="Q193" s="15">
        <v>0.27200000000000002</v>
      </c>
      <c r="R193" s="15">
        <v>0.61799999999999999</v>
      </c>
      <c r="S193" s="15">
        <v>12.627000000000001</v>
      </c>
      <c r="U193" s="15">
        <v>299037.67700000003</v>
      </c>
      <c r="V193" s="15">
        <v>170</v>
      </c>
    </row>
    <row r="194" spans="2:22" x14ac:dyDescent="0.25">
      <c r="B194" s="15" t="s">
        <v>122</v>
      </c>
      <c r="C194" s="15" t="s">
        <v>207</v>
      </c>
      <c r="D194" s="15" t="s">
        <v>246</v>
      </c>
      <c r="E194" s="15">
        <v>2022</v>
      </c>
      <c r="F194" s="15" t="s">
        <v>162</v>
      </c>
      <c r="G194" s="15" t="s">
        <v>133</v>
      </c>
      <c r="H194" s="15" t="s">
        <v>136</v>
      </c>
      <c r="I194" s="15" t="s">
        <v>139</v>
      </c>
      <c r="J194" s="15" t="s">
        <v>141</v>
      </c>
      <c r="K194" s="15" t="s">
        <v>275</v>
      </c>
      <c r="L194" s="15" t="s">
        <v>277</v>
      </c>
      <c r="M194" s="15">
        <v>0.46800000000000003</v>
      </c>
      <c r="N194" s="15">
        <v>0.30599999999999999</v>
      </c>
      <c r="O194" s="15">
        <v>8.0000000000000002E-3</v>
      </c>
      <c r="P194" s="15">
        <v>0.39600000000000002</v>
      </c>
      <c r="Q194" s="15">
        <v>0.254</v>
      </c>
      <c r="R194" s="15">
        <v>0.6</v>
      </c>
      <c r="S194" s="15">
        <v>12.455</v>
      </c>
      <c r="U194" s="15">
        <v>298869.93800000002</v>
      </c>
      <c r="V194" s="15">
        <v>1310</v>
      </c>
    </row>
    <row r="195" spans="2:22" x14ac:dyDescent="0.25">
      <c r="B195" s="15" t="s">
        <v>122</v>
      </c>
      <c r="C195" s="15" t="s">
        <v>207</v>
      </c>
      <c r="D195" s="15" t="s">
        <v>246</v>
      </c>
      <c r="E195" s="15">
        <v>2022</v>
      </c>
      <c r="F195" s="15" t="s">
        <v>162</v>
      </c>
      <c r="G195" s="15" t="s">
        <v>133</v>
      </c>
      <c r="H195" s="15" t="s">
        <v>136</v>
      </c>
      <c r="I195" s="15" t="s">
        <v>139</v>
      </c>
      <c r="J195" s="15" t="s">
        <v>141</v>
      </c>
      <c r="K195" s="15" t="s">
        <v>275</v>
      </c>
      <c r="L195" s="15" t="s">
        <v>278</v>
      </c>
      <c r="M195" s="15">
        <v>0.53800000000000003</v>
      </c>
      <c r="N195" s="15">
        <v>0.33700000000000002</v>
      </c>
      <c r="O195" s="15">
        <v>8.0000000000000002E-3</v>
      </c>
      <c r="P195" s="15">
        <v>0.46899999999999997</v>
      </c>
      <c r="Q195" s="15">
        <v>0.314</v>
      </c>
      <c r="R195" s="15">
        <v>0.67300000000000004</v>
      </c>
      <c r="S195" s="15">
        <v>12.53</v>
      </c>
      <c r="U195" s="15">
        <v>299703.40399999998</v>
      </c>
      <c r="V195" s="15">
        <v>1680</v>
      </c>
    </row>
    <row r="196" spans="2:22" x14ac:dyDescent="0.25">
      <c r="B196" s="15" t="s">
        <v>122</v>
      </c>
      <c r="C196" s="15" t="s">
        <v>207</v>
      </c>
      <c r="D196" s="15" t="s">
        <v>246</v>
      </c>
      <c r="E196" s="15">
        <v>2022</v>
      </c>
      <c r="F196" s="15" t="s">
        <v>162</v>
      </c>
      <c r="G196" s="15" t="s">
        <v>133</v>
      </c>
      <c r="H196" s="15" t="s">
        <v>136</v>
      </c>
      <c r="I196" s="15" t="s">
        <v>139</v>
      </c>
      <c r="J196" s="15" t="s">
        <v>141</v>
      </c>
      <c r="K196" s="15" t="s">
        <v>275</v>
      </c>
      <c r="L196" s="15" t="s">
        <v>279</v>
      </c>
      <c r="M196" s="15">
        <v>0.58699999999999997</v>
      </c>
      <c r="N196" s="15">
        <v>0.36899999999999999</v>
      </c>
      <c r="O196" s="15">
        <v>1.6E-2</v>
      </c>
      <c r="P196" s="15">
        <v>0.51600000000000001</v>
      </c>
      <c r="Q196" s="15">
        <v>0.34699999999999998</v>
      </c>
      <c r="R196" s="15">
        <v>0.73899999999999999</v>
      </c>
      <c r="S196" s="15">
        <v>12.574</v>
      </c>
      <c r="U196" s="15">
        <v>299505.05599999998</v>
      </c>
      <c r="V196" s="15">
        <v>530</v>
      </c>
    </row>
    <row r="197" spans="2:22" x14ac:dyDescent="0.25">
      <c r="B197" s="15" t="s">
        <v>122</v>
      </c>
      <c r="C197" s="15" t="s">
        <v>207</v>
      </c>
      <c r="D197" s="15" t="s">
        <v>246</v>
      </c>
      <c r="E197" s="15">
        <v>2022</v>
      </c>
      <c r="F197" s="15" t="s">
        <v>162</v>
      </c>
      <c r="G197" s="15" t="s">
        <v>133</v>
      </c>
      <c r="H197" s="15" t="s">
        <v>136</v>
      </c>
      <c r="I197" s="15" t="s">
        <v>139</v>
      </c>
      <c r="J197" s="15" t="s">
        <v>141</v>
      </c>
      <c r="K197" s="15" t="s">
        <v>275</v>
      </c>
      <c r="L197" s="15" t="s">
        <v>280</v>
      </c>
      <c r="M197" s="15">
        <v>0.60299999999999998</v>
      </c>
      <c r="N197" s="15">
        <v>0.40100000000000002</v>
      </c>
      <c r="O197" s="15">
        <v>0.04</v>
      </c>
      <c r="P197" s="15">
        <v>0.55900000000000005</v>
      </c>
      <c r="Q197" s="15">
        <v>0.28999999999999998</v>
      </c>
      <c r="R197" s="15">
        <v>0.73</v>
      </c>
      <c r="S197" s="15">
        <v>12.554</v>
      </c>
      <c r="U197" s="15">
        <v>302620.29499999998</v>
      </c>
      <c r="V197" s="15">
        <v>100</v>
      </c>
    </row>
    <row r="198" spans="2:22" x14ac:dyDescent="0.25">
      <c r="B198" s="15" t="s">
        <v>122</v>
      </c>
      <c r="C198" s="15" t="s">
        <v>207</v>
      </c>
      <c r="D198" s="15" t="s">
        <v>247</v>
      </c>
      <c r="E198" s="15">
        <v>2022</v>
      </c>
      <c r="F198" s="15" t="s">
        <v>162</v>
      </c>
      <c r="G198" s="15" t="s">
        <v>133</v>
      </c>
      <c r="H198" s="15" t="s">
        <v>136</v>
      </c>
      <c r="I198" s="15" t="s">
        <v>139</v>
      </c>
      <c r="J198" s="15" t="s">
        <v>141</v>
      </c>
      <c r="K198" s="15" t="s">
        <v>275</v>
      </c>
      <c r="L198" s="15" t="s">
        <v>276</v>
      </c>
      <c r="M198" s="15">
        <v>0.49299999999999999</v>
      </c>
      <c r="N198" s="15">
        <v>0.34399999999999997</v>
      </c>
      <c r="O198" s="15">
        <v>2.5999999999999999E-2</v>
      </c>
      <c r="P198" s="15">
        <v>0.39700000000000002</v>
      </c>
      <c r="Q198" s="15">
        <v>0.27300000000000002</v>
      </c>
      <c r="R198" s="15">
        <v>0.58499999999999996</v>
      </c>
      <c r="S198" s="15">
        <v>12.627000000000001</v>
      </c>
      <c r="U198" s="15">
        <v>299041.75199999998</v>
      </c>
      <c r="V198" s="15">
        <v>170</v>
      </c>
    </row>
    <row r="199" spans="2:22" x14ac:dyDescent="0.25">
      <c r="B199" s="15" t="s">
        <v>122</v>
      </c>
      <c r="C199" s="15" t="s">
        <v>207</v>
      </c>
      <c r="D199" s="15" t="s">
        <v>247</v>
      </c>
      <c r="E199" s="15">
        <v>2022</v>
      </c>
      <c r="F199" s="15" t="s">
        <v>162</v>
      </c>
      <c r="G199" s="15" t="s">
        <v>133</v>
      </c>
      <c r="H199" s="15" t="s">
        <v>136</v>
      </c>
      <c r="I199" s="15" t="s">
        <v>139</v>
      </c>
      <c r="J199" s="15" t="s">
        <v>141</v>
      </c>
      <c r="K199" s="15" t="s">
        <v>275</v>
      </c>
      <c r="L199" s="15" t="s">
        <v>277</v>
      </c>
      <c r="M199" s="15">
        <v>0.45300000000000001</v>
      </c>
      <c r="N199" s="15">
        <v>0.29899999999999999</v>
      </c>
      <c r="O199" s="15">
        <v>8.0000000000000002E-3</v>
      </c>
      <c r="P199" s="15">
        <v>0.38400000000000001</v>
      </c>
      <c r="Q199" s="15">
        <v>0.245</v>
      </c>
      <c r="R199" s="15">
        <v>0.57699999999999996</v>
      </c>
      <c r="S199" s="15">
        <v>12.455</v>
      </c>
      <c r="U199" s="15">
        <v>298868.527</v>
      </c>
      <c r="V199" s="15">
        <v>1310</v>
      </c>
    </row>
    <row r="200" spans="2:22" x14ac:dyDescent="0.25">
      <c r="B200" s="15" t="s">
        <v>122</v>
      </c>
      <c r="C200" s="15" t="s">
        <v>207</v>
      </c>
      <c r="D200" s="15" t="s">
        <v>247</v>
      </c>
      <c r="E200" s="15">
        <v>2022</v>
      </c>
      <c r="F200" s="15" t="s">
        <v>162</v>
      </c>
      <c r="G200" s="15" t="s">
        <v>133</v>
      </c>
      <c r="H200" s="15" t="s">
        <v>136</v>
      </c>
      <c r="I200" s="15" t="s">
        <v>139</v>
      </c>
      <c r="J200" s="15" t="s">
        <v>141</v>
      </c>
      <c r="K200" s="15" t="s">
        <v>275</v>
      </c>
      <c r="L200" s="15" t="s">
        <v>278</v>
      </c>
      <c r="M200" s="15">
        <v>0.51800000000000002</v>
      </c>
      <c r="N200" s="15">
        <v>0.32300000000000001</v>
      </c>
      <c r="O200" s="15">
        <v>8.0000000000000002E-3</v>
      </c>
      <c r="P200" s="15">
        <v>0.44600000000000001</v>
      </c>
      <c r="Q200" s="15">
        <v>0.30099999999999999</v>
      </c>
      <c r="R200" s="15">
        <v>0.64600000000000002</v>
      </c>
      <c r="S200" s="15">
        <v>12.53</v>
      </c>
      <c r="U200" s="15">
        <v>299703.12400000001</v>
      </c>
      <c r="V200" s="15">
        <v>1680</v>
      </c>
    </row>
    <row r="201" spans="2:22" x14ac:dyDescent="0.25">
      <c r="B201" s="15" t="s">
        <v>122</v>
      </c>
      <c r="C201" s="15" t="s">
        <v>207</v>
      </c>
      <c r="D201" s="15" t="s">
        <v>247</v>
      </c>
      <c r="E201" s="15">
        <v>2022</v>
      </c>
      <c r="F201" s="15" t="s">
        <v>162</v>
      </c>
      <c r="G201" s="15" t="s">
        <v>133</v>
      </c>
      <c r="H201" s="15" t="s">
        <v>136</v>
      </c>
      <c r="I201" s="15" t="s">
        <v>139</v>
      </c>
      <c r="J201" s="15" t="s">
        <v>141</v>
      </c>
      <c r="K201" s="15" t="s">
        <v>275</v>
      </c>
      <c r="L201" s="15" t="s">
        <v>279</v>
      </c>
      <c r="M201" s="15">
        <v>0.57599999999999996</v>
      </c>
      <c r="N201" s="15">
        <v>0.376</v>
      </c>
      <c r="O201" s="15">
        <v>1.6E-2</v>
      </c>
      <c r="P201" s="15">
        <v>0.50700000000000001</v>
      </c>
      <c r="Q201" s="15">
        <v>0.33700000000000002</v>
      </c>
      <c r="R201" s="15">
        <v>0.70199999999999996</v>
      </c>
      <c r="S201" s="15">
        <v>12.574</v>
      </c>
      <c r="U201" s="15">
        <v>299507.158</v>
      </c>
      <c r="V201" s="15">
        <v>530</v>
      </c>
    </row>
    <row r="202" spans="2:22" x14ac:dyDescent="0.25">
      <c r="B202" s="15" t="s">
        <v>122</v>
      </c>
      <c r="C202" s="15" t="s">
        <v>207</v>
      </c>
      <c r="D202" s="15" t="s">
        <v>247</v>
      </c>
      <c r="E202" s="15">
        <v>2022</v>
      </c>
      <c r="F202" s="15" t="s">
        <v>162</v>
      </c>
      <c r="G202" s="15" t="s">
        <v>133</v>
      </c>
      <c r="H202" s="15" t="s">
        <v>136</v>
      </c>
      <c r="I202" s="15" t="s">
        <v>139</v>
      </c>
      <c r="J202" s="15" t="s">
        <v>141</v>
      </c>
      <c r="K202" s="15" t="s">
        <v>275</v>
      </c>
      <c r="L202" s="15" t="s">
        <v>280</v>
      </c>
      <c r="M202" s="15">
        <v>0.55600000000000005</v>
      </c>
      <c r="N202" s="15">
        <v>0.35499999999999998</v>
      </c>
      <c r="O202" s="15">
        <v>3.5000000000000003E-2</v>
      </c>
      <c r="P202" s="15">
        <v>0.5</v>
      </c>
      <c r="Q202" s="15">
        <v>0.26400000000000001</v>
      </c>
      <c r="R202" s="15">
        <v>0.753</v>
      </c>
      <c r="S202" s="15">
        <v>12.554</v>
      </c>
      <c r="U202" s="15">
        <v>302615.42099999997</v>
      </c>
      <c r="V202" s="15">
        <v>100</v>
      </c>
    </row>
    <row r="203" spans="2:22" x14ac:dyDescent="0.25">
      <c r="B203" s="15" t="s">
        <v>122</v>
      </c>
      <c r="C203" s="15" t="s">
        <v>207</v>
      </c>
      <c r="D203" s="15" t="s">
        <v>248</v>
      </c>
      <c r="E203" s="15">
        <v>2022</v>
      </c>
      <c r="F203" s="15" t="s">
        <v>162</v>
      </c>
      <c r="G203" s="15" t="s">
        <v>133</v>
      </c>
      <c r="H203" s="15" t="s">
        <v>136</v>
      </c>
      <c r="I203" s="15" t="s">
        <v>139</v>
      </c>
      <c r="J203" s="15" t="s">
        <v>141</v>
      </c>
      <c r="K203" s="15" t="s">
        <v>275</v>
      </c>
      <c r="L203" s="15" t="s">
        <v>276</v>
      </c>
      <c r="M203" s="15">
        <v>0.46400000000000002</v>
      </c>
      <c r="N203" s="15">
        <v>0.313</v>
      </c>
      <c r="O203" s="15">
        <v>2.4E-2</v>
      </c>
      <c r="P203" s="15">
        <v>0.40400000000000003</v>
      </c>
      <c r="Q203" s="15">
        <v>0.25800000000000001</v>
      </c>
      <c r="R203" s="15">
        <v>0.54900000000000004</v>
      </c>
      <c r="S203" s="15">
        <v>11.997999999999999</v>
      </c>
      <c r="U203" s="15">
        <v>130964.88499999999</v>
      </c>
      <c r="V203" s="15">
        <v>170</v>
      </c>
    </row>
    <row r="204" spans="2:22" x14ac:dyDescent="0.25">
      <c r="B204" s="15" t="s">
        <v>122</v>
      </c>
      <c r="C204" s="15" t="s">
        <v>207</v>
      </c>
      <c r="D204" s="15" t="s">
        <v>248</v>
      </c>
      <c r="E204" s="15">
        <v>2022</v>
      </c>
      <c r="F204" s="15" t="s">
        <v>162</v>
      </c>
      <c r="G204" s="15" t="s">
        <v>133</v>
      </c>
      <c r="H204" s="15" t="s">
        <v>136</v>
      </c>
      <c r="I204" s="15" t="s">
        <v>139</v>
      </c>
      <c r="J204" s="15" t="s">
        <v>141</v>
      </c>
      <c r="K204" s="15" t="s">
        <v>275</v>
      </c>
      <c r="L204" s="15" t="s">
        <v>277</v>
      </c>
      <c r="M204" s="15">
        <v>0.433</v>
      </c>
      <c r="N204" s="15">
        <v>0.28999999999999998</v>
      </c>
      <c r="O204" s="15">
        <v>8.0000000000000002E-3</v>
      </c>
      <c r="P204" s="15">
        <v>0.36299999999999999</v>
      </c>
      <c r="Q204" s="15">
        <v>0.22900000000000001</v>
      </c>
      <c r="R204" s="15">
        <v>0.54700000000000004</v>
      </c>
      <c r="S204" s="15">
        <v>11.819000000000001</v>
      </c>
      <c r="U204" s="15">
        <v>134078.86900000001</v>
      </c>
      <c r="V204" s="15">
        <v>1310</v>
      </c>
    </row>
    <row r="205" spans="2:22" x14ac:dyDescent="0.25">
      <c r="B205" s="15" t="s">
        <v>122</v>
      </c>
      <c r="C205" s="15" t="s">
        <v>207</v>
      </c>
      <c r="D205" s="15" t="s">
        <v>248</v>
      </c>
      <c r="E205" s="15">
        <v>2022</v>
      </c>
      <c r="F205" s="15" t="s">
        <v>162</v>
      </c>
      <c r="G205" s="15" t="s">
        <v>133</v>
      </c>
      <c r="H205" s="15" t="s">
        <v>136</v>
      </c>
      <c r="I205" s="15" t="s">
        <v>139</v>
      </c>
      <c r="J205" s="15" t="s">
        <v>141</v>
      </c>
      <c r="K205" s="15" t="s">
        <v>275</v>
      </c>
      <c r="L205" s="15" t="s">
        <v>278</v>
      </c>
      <c r="M205" s="15">
        <v>0.496</v>
      </c>
      <c r="N205" s="15">
        <v>0.312</v>
      </c>
      <c r="O205" s="15">
        <v>8.0000000000000002E-3</v>
      </c>
      <c r="P205" s="15">
        <v>0.42</v>
      </c>
      <c r="Q205" s="15">
        <v>0.28799999999999998</v>
      </c>
      <c r="R205" s="15">
        <v>0.61699999999999999</v>
      </c>
      <c r="S205" s="15">
        <v>11.898999999999999</v>
      </c>
      <c r="U205" s="15">
        <v>133276.16</v>
      </c>
      <c r="V205" s="15">
        <v>1680</v>
      </c>
    </row>
    <row r="206" spans="2:22" x14ac:dyDescent="0.25">
      <c r="B206" s="15" t="s">
        <v>122</v>
      </c>
      <c r="C206" s="15" t="s">
        <v>207</v>
      </c>
      <c r="D206" s="15" t="s">
        <v>248</v>
      </c>
      <c r="E206" s="15">
        <v>2022</v>
      </c>
      <c r="F206" s="15" t="s">
        <v>162</v>
      </c>
      <c r="G206" s="15" t="s">
        <v>133</v>
      </c>
      <c r="H206" s="15" t="s">
        <v>136</v>
      </c>
      <c r="I206" s="15" t="s">
        <v>139</v>
      </c>
      <c r="J206" s="15" t="s">
        <v>141</v>
      </c>
      <c r="K206" s="15" t="s">
        <v>275</v>
      </c>
      <c r="L206" s="15" t="s">
        <v>279</v>
      </c>
      <c r="M206" s="15">
        <v>0.54900000000000004</v>
      </c>
      <c r="N206" s="15">
        <v>0.377</v>
      </c>
      <c r="O206" s="15">
        <v>1.6E-2</v>
      </c>
      <c r="P206" s="15">
        <v>0.46200000000000002</v>
      </c>
      <c r="Q206" s="15">
        <v>0.314</v>
      </c>
      <c r="R206" s="15">
        <v>0.65100000000000002</v>
      </c>
      <c r="S206" s="15">
        <v>11.929</v>
      </c>
      <c r="U206" s="15">
        <v>132326.728</v>
      </c>
      <c r="V206" s="15">
        <v>530</v>
      </c>
    </row>
    <row r="207" spans="2:22" x14ac:dyDescent="0.25">
      <c r="B207" s="15" t="s">
        <v>122</v>
      </c>
      <c r="C207" s="15" t="s">
        <v>207</v>
      </c>
      <c r="D207" s="15" t="s">
        <v>248</v>
      </c>
      <c r="E207" s="15">
        <v>2022</v>
      </c>
      <c r="F207" s="15" t="s">
        <v>162</v>
      </c>
      <c r="G207" s="15" t="s">
        <v>133</v>
      </c>
      <c r="H207" s="15" t="s">
        <v>136</v>
      </c>
      <c r="I207" s="15" t="s">
        <v>139</v>
      </c>
      <c r="J207" s="15" t="s">
        <v>141</v>
      </c>
      <c r="K207" s="15" t="s">
        <v>275</v>
      </c>
      <c r="L207" s="15" t="s">
        <v>280</v>
      </c>
      <c r="M207" s="15">
        <v>0.52300000000000002</v>
      </c>
      <c r="N207" s="15">
        <v>0.35399999999999998</v>
      </c>
      <c r="O207" s="15">
        <v>3.5000000000000003E-2</v>
      </c>
      <c r="P207" s="15">
        <v>0.438</v>
      </c>
      <c r="Q207" s="15">
        <v>0.26100000000000001</v>
      </c>
      <c r="R207" s="15">
        <v>0.623</v>
      </c>
      <c r="S207" s="15">
        <v>11.914</v>
      </c>
      <c r="U207" s="15">
        <v>135191.15400000001</v>
      </c>
      <c r="V207" s="15">
        <v>100</v>
      </c>
    </row>
    <row r="208" spans="2:22" x14ac:dyDescent="0.25">
      <c r="B208" s="15" t="s">
        <v>122</v>
      </c>
      <c r="C208" s="15" t="s">
        <v>207</v>
      </c>
      <c r="D208" s="15" t="s">
        <v>249</v>
      </c>
      <c r="E208" s="15">
        <v>2022</v>
      </c>
      <c r="F208" s="15" t="s">
        <v>162</v>
      </c>
      <c r="G208" s="15" t="s">
        <v>133</v>
      </c>
      <c r="H208" s="15" t="s">
        <v>136</v>
      </c>
      <c r="I208" s="15" t="s">
        <v>139</v>
      </c>
      <c r="J208" s="15" t="s">
        <v>141</v>
      </c>
      <c r="K208" s="15" t="s">
        <v>275</v>
      </c>
      <c r="L208" s="15" t="s">
        <v>276</v>
      </c>
      <c r="M208" s="15">
        <v>0.434</v>
      </c>
      <c r="N208" s="15">
        <v>0.30299999999999999</v>
      </c>
      <c r="O208" s="15">
        <v>2.3E-2</v>
      </c>
      <c r="P208" s="15">
        <v>0.35599999999999998</v>
      </c>
      <c r="Q208" s="15">
        <v>0.22900000000000001</v>
      </c>
      <c r="R208" s="15">
        <v>0.48699999999999999</v>
      </c>
      <c r="S208" s="15">
        <v>11.997999999999999</v>
      </c>
      <c r="U208" s="15">
        <v>130961.439</v>
      </c>
      <c r="V208" s="15">
        <v>170</v>
      </c>
    </row>
    <row r="209" spans="2:22" x14ac:dyDescent="0.25">
      <c r="B209" s="15" t="s">
        <v>122</v>
      </c>
      <c r="C209" s="15" t="s">
        <v>207</v>
      </c>
      <c r="D209" s="15" t="s">
        <v>249</v>
      </c>
      <c r="E209" s="15">
        <v>2022</v>
      </c>
      <c r="F209" s="15" t="s">
        <v>162</v>
      </c>
      <c r="G209" s="15" t="s">
        <v>133</v>
      </c>
      <c r="H209" s="15" t="s">
        <v>136</v>
      </c>
      <c r="I209" s="15" t="s">
        <v>139</v>
      </c>
      <c r="J209" s="15" t="s">
        <v>141</v>
      </c>
      <c r="K209" s="15" t="s">
        <v>275</v>
      </c>
      <c r="L209" s="15" t="s">
        <v>277</v>
      </c>
      <c r="M209" s="15">
        <v>0.41</v>
      </c>
      <c r="N209" s="15">
        <v>0.27800000000000002</v>
      </c>
      <c r="O209" s="15">
        <v>8.0000000000000002E-3</v>
      </c>
      <c r="P209" s="15">
        <v>0.34200000000000003</v>
      </c>
      <c r="Q209" s="15">
        <v>0.219</v>
      </c>
      <c r="R209" s="15">
        <v>0.52200000000000002</v>
      </c>
      <c r="S209" s="15">
        <v>11.819000000000001</v>
      </c>
      <c r="U209" s="15">
        <v>134078.927</v>
      </c>
      <c r="V209" s="15">
        <v>1310</v>
      </c>
    </row>
    <row r="210" spans="2:22" x14ac:dyDescent="0.25">
      <c r="B210" s="15" t="s">
        <v>122</v>
      </c>
      <c r="C210" s="15" t="s">
        <v>207</v>
      </c>
      <c r="D210" s="15" t="s">
        <v>249</v>
      </c>
      <c r="E210" s="15">
        <v>2022</v>
      </c>
      <c r="F210" s="15" t="s">
        <v>162</v>
      </c>
      <c r="G210" s="15" t="s">
        <v>133</v>
      </c>
      <c r="H210" s="15" t="s">
        <v>136</v>
      </c>
      <c r="I210" s="15" t="s">
        <v>139</v>
      </c>
      <c r="J210" s="15" t="s">
        <v>141</v>
      </c>
      <c r="K210" s="15" t="s">
        <v>275</v>
      </c>
      <c r="L210" s="15" t="s">
        <v>278</v>
      </c>
      <c r="M210" s="15">
        <v>0.47199999999999998</v>
      </c>
      <c r="N210" s="15">
        <v>0.29799999999999999</v>
      </c>
      <c r="O210" s="15">
        <v>7.0000000000000001E-3</v>
      </c>
      <c r="P210" s="15">
        <v>0.39900000000000002</v>
      </c>
      <c r="Q210" s="15">
        <v>0.27100000000000002</v>
      </c>
      <c r="R210" s="15">
        <v>0.59199999999999997</v>
      </c>
      <c r="S210" s="15">
        <v>11.898999999999999</v>
      </c>
      <c r="U210" s="15">
        <v>133275.61799999999</v>
      </c>
      <c r="V210" s="15">
        <v>1680</v>
      </c>
    </row>
    <row r="211" spans="2:22" x14ac:dyDescent="0.25">
      <c r="B211" s="15" t="s">
        <v>122</v>
      </c>
      <c r="C211" s="15" t="s">
        <v>207</v>
      </c>
      <c r="D211" s="15" t="s">
        <v>249</v>
      </c>
      <c r="E211" s="15">
        <v>2022</v>
      </c>
      <c r="F211" s="15" t="s">
        <v>162</v>
      </c>
      <c r="G211" s="15" t="s">
        <v>133</v>
      </c>
      <c r="H211" s="15" t="s">
        <v>136</v>
      </c>
      <c r="I211" s="15" t="s">
        <v>139</v>
      </c>
      <c r="J211" s="15" t="s">
        <v>141</v>
      </c>
      <c r="K211" s="15" t="s">
        <v>275</v>
      </c>
      <c r="L211" s="15" t="s">
        <v>279</v>
      </c>
      <c r="M211" s="15">
        <v>0.52100000000000002</v>
      </c>
      <c r="N211" s="15">
        <v>0.36399999999999999</v>
      </c>
      <c r="O211" s="15">
        <v>1.6E-2</v>
      </c>
      <c r="P211" s="15">
        <v>0.432</v>
      </c>
      <c r="Q211" s="15">
        <v>0.29599999999999999</v>
      </c>
      <c r="R211" s="15">
        <v>0.63200000000000001</v>
      </c>
      <c r="S211" s="15">
        <v>11.929</v>
      </c>
      <c r="U211" s="15">
        <v>132322.30100000001</v>
      </c>
      <c r="V211" s="15">
        <v>530</v>
      </c>
    </row>
    <row r="212" spans="2:22" x14ac:dyDescent="0.25">
      <c r="B212" s="15" t="s">
        <v>122</v>
      </c>
      <c r="C212" s="15" t="s">
        <v>207</v>
      </c>
      <c r="D212" s="15" t="s">
        <v>249</v>
      </c>
      <c r="E212" s="15">
        <v>2022</v>
      </c>
      <c r="F212" s="15" t="s">
        <v>162</v>
      </c>
      <c r="G212" s="15" t="s">
        <v>133</v>
      </c>
      <c r="H212" s="15" t="s">
        <v>136</v>
      </c>
      <c r="I212" s="15" t="s">
        <v>139</v>
      </c>
      <c r="J212" s="15" t="s">
        <v>141</v>
      </c>
      <c r="K212" s="15" t="s">
        <v>275</v>
      </c>
      <c r="L212" s="15" t="s">
        <v>280</v>
      </c>
      <c r="M212" s="15">
        <v>0.49299999999999999</v>
      </c>
      <c r="N212" s="15">
        <v>0.33</v>
      </c>
      <c r="O212" s="15">
        <v>3.3000000000000002E-2</v>
      </c>
      <c r="P212" s="15">
        <v>0.39900000000000002</v>
      </c>
      <c r="Q212" s="15">
        <v>0.26</v>
      </c>
      <c r="R212" s="15">
        <v>0.55300000000000005</v>
      </c>
      <c r="S212" s="15">
        <v>11.914</v>
      </c>
      <c r="U212" s="15">
        <v>135192.32199999999</v>
      </c>
      <c r="V212" s="15">
        <v>100</v>
      </c>
    </row>
    <row r="213" spans="2:22" x14ac:dyDescent="0.25">
      <c r="B213" s="15" t="s">
        <v>122</v>
      </c>
      <c r="C213" s="15" t="s">
        <v>207</v>
      </c>
      <c r="D213" s="15" t="s">
        <v>250</v>
      </c>
      <c r="E213" s="15">
        <v>2022</v>
      </c>
      <c r="F213" s="15" t="s">
        <v>162</v>
      </c>
      <c r="G213" s="15" t="s">
        <v>133</v>
      </c>
      <c r="H213" s="15" t="s">
        <v>136</v>
      </c>
      <c r="I213" s="15" t="s">
        <v>139</v>
      </c>
      <c r="J213" s="15" t="s">
        <v>141</v>
      </c>
      <c r="K213" s="15" t="s">
        <v>275</v>
      </c>
      <c r="L213" s="15" t="s">
        <v>276</v>
      </c>
      <c r="M213" s="15">
        <v>0.41299999999999998</v>
      </c>
      <c r="N213" s="15">
        <v>0.3</v>
      </c>
      <c r="O213" s="15">
        <v>2.3E-2</v>
      </c>
      <c r="P213" s="15">
        <v>0.33600000000000002</v>
      </c>
      <c r="Q213" s="15">
        <v>0.21</v>
      </c>
      <c r="R213" s="15">
        <v>0.46600000000000003</v>
      </c>
      <c r="S213" s="15">
        <v>11.346</v>
      </c>
      <c r="U213" s="15">
        <v>31832.218000000001</v>
      </c>
      <c r="V213" s="15">
        <v>170</v>
      </c>
    </row>
    <row r="214" spans="2:22" x14ac:dyDescent="0.25">
      <c r="B214" s="15" t="s">
        <v>122</v>
      </c>
      <c r="C214" s="15" t="s">
        <v>207</v>
      </c>
      <c r="D214" s="15" t="s">
        <v>250</v>
      </c>
      <c r="E214" s="15">
        <v>2022</v>
      </c>
      <c r="F214" s="15" t="s">
        <v>162</v>
      </c>
      <c r="G214" s="15" t="s">
        <v>133</v>
      </c>
      <c r="H214" s="15" t="s">
        <v>136</v>
      </c>
      <c r="I214" s="15" t="s">
        <v>139</v>
      </c>
      <c r="J214" s="15" t="s">
        <v>141</v>
      </c>
      <c r="K214" s="15" t="s">
        <v>275</v>
      </c>
      <c r="L214" s="15" t="s">
        <v>277</v>
      </c>
      <c r="M214" s="15">
        <v>0.39600000000000002</v>
      </c>
      <c r="N214" s="15">
        <v>0.30199999999999999</v>
      </c>
      <c r="O214" s="15">
        <v>8.0000000000000002E-3</v>
      </c>
      <c r="P214" s="15">
        <v>0.32400000000000001</v>
      </c>
      <c r="Q214" s="15">
        <v>0.20799999999999999</v>
      </c>
      <c r="R214" s="15">
        <v>0.48599999999999999</v>
      </c>
      <c r="S214" s="15">
        <v>11.163</v>
      </c>
      <c r="U214" s="15">
        <v>34305.849000000002</v>
      </c>
      <c r="V214" s="15">
        <v>1310</v>
      </c>
    </row>
    <row r="215" spans="2:22" x14ac:dyDescent="0.25">
      <c r="B215" s="15" t="s">
        <v>122</v>
      </c>
      <c r="C215" s="15" t="s">
        <v>207</v>
      </c>
      <c r="D215" s="15" t="s">
        <v>250</v>
      </c>
      <c r="E215" s="15">
        <v>2022</v>
      </c>
      <c r="F215" s="15" t="s">
        <v>162</v>
      </c>
      <c r="G215" s="15" t="s">
        <v>133</v>
      </c>
      <c r="H215" s="15" t="s">
        <v>136</v>
      </c>
      <c r="I215" s="15" t="s">
        <v>139</v>
      </c>
      <c r="J215" s="15" t="s">
        <v>141</v>
      </c>
      <c r="K215" s="15" t="s">
        <v>275</v>
      </c>
      <c r="L215" s="15" t="s">
        <v>278</v>
      </c>
      <c r="M215" s="15">
        <v>0.45200000000000001</v>
      </c>
      <c r="N215" s="15">
        <v>0.30199999999999999</v>
      </c>
      <c r="O215" s="15">
        <v>7.0000000000000001E-3</v>
      </c>
      <c r="P215" s="15">
        <v>0.379</v>
      </c>
      <c r="Q215" s="15">
        <v>0.25700000000000001</v>
      </c>
      <c r="R215" s="15">
        <v>0.55700000000000005</v>
      </c>
      <c r="S215" s="15">
        <v>11.249000000000001</v>
      </c>
      <c r="U215" s="15">
        <v>33353.315999999999</v>
      </c>
      <c r="V215" s="15">
        <v>1680</v>
      </c>
    </row>
    <row r="216" spans="2:22" x14ac:dyDescent="0.25">
      <c r="B216" s="15" t="s">
        <v>122</v>
      </c>
      <c r="C216" s="15" t="s">
        <v>207</v>
      </c>
      <c r="D216" s="15" t="s">
        <v>250</v>
      </c>
      <c r="E216" s="15">
        <v>2022</v>
      </c>
      <c r="F216" s="15" t="s">
        <v>162</v>
      </c>
      <c r="G216" s="15" t="s">
        <v>133</v>
      </c>
      <c r="H216" s="15" t="s">
        <v>136</v>
      </c>
      <c r="I216" s="15" t="s">
        <v>139</v>
      </c>
      <c r="J216" s="15" t="s">
        <v>141</v>
      </c>
      <c r="K216" s="15" t="s">
        <v>275</v>
      </c>
      <c r="L216" s="15" t="s">
        <v>279</v>
      </c>
      <c r="M216" s="15">
        <v>0.497</v>
      </c>
      <c r="N216" s="15">
        <v>0.35799999999999998</v>
      </c>
      <c r="O216" s="15">
        <v>1.6E-2</v>
      </c>
      <c r="P216" s="15">
        <v>0.41</v>
      </c>
      <c r="Q216" s="15">
        <v>0.28799999999999998</v>
      </c>
      <c r="R216" s="15">
        <v>0.60299999999999998</v>
      </c>
      <c r="S216" s="15">
        <v>11.266</v>
      </c>
      <c r="U216" s="15">
        <v>32724.484</v>
      </c>
      <c r="V216" s="15">
        <v>530</v>
      </c>
    </row>
    <row r="217" spans="2:22" x14ac:dyDescent="0.25">
      <c r="B217" s="15" t="s">
        <v>122</v>
      </c>
      <c r="C217" s="15" t="s">
        <v>207</v>
      </c>
      <c r="D217" s="15" t="s">
        <v>250</v>
      </c>
      <c r="E217" s="15">
        <v>2022</v>
      </c>
      <c r="F217" s="15" t="s">
        <v>162</v>
      </c>
      <c r="G217" s="15" t="s">
        <v>133</v>
      </c>
      <c r="H217" s="15" t="s">
        <v>136</v>
      </c>
      <c r="I217" s="15" t="s">
        <v>139</v>
      </c>
      <c r="J217" s="15" t="s">
        <v>141</v>
      </c>
      <c r="K217" s="15" t="s">
        <v>275</v>
      </c>
      <c r="L217" s="15" t="s">
        <v>280</v>
      </c>
      <c r="M217" s="15">
        <v>0.48799999999999999</v>
      </c>
      <c r="N217" s="15">
        <v>0.33900000000000002</v>
      </c>
      <c r="O217" s="15">
        <v>3.4000000000000002E-2</v>
      </c>
      <c r="P217" s="15">
        <v>0.39</v>
      </c>
      <c r="Q217" s="15">
        <v>0.25700000000000001</v>
      </c>
      <c r="R217" s="15">
        <v>0.56799999999999995</v>
      </c>
      <c r="S217" s="15">
        <v>11.255000000000001</v>
      </c>
      <c r="U217" s="15">
        <v>34022.902000000002</v>
      </c>
      <c r="V217" s="15">
        <v>100</v>
      </c>
    </row>
    <row r="218" spans="2:22" x14ac:dyDescent="0.25">
      <c r="B218" s="15" t="s">
        <v>122</v>
      </c>
      <c r="C218" s="15" t="s">
        <v>207</v>
      </c>
      <c r="D218" s="15" t="s">
        <v>251</v>
      </c>
      <c r="E218" s="15">
        <v>2022</v>
      </c>
      <c r="F218" s="15" t="s">
        <v>162</v>
      </c>
      <c r="G218" s="15" t="s">
        <v>133</v>
      </c>
      <c r="H218" s="15" t="s">
        <v>136</v>
      </c>
      <c r="I218" s="15" t="s">
        <v>139</v>
      </c>
      <c r="J218" s="15" t="s">
        <v>141</v>
      </c>
      <c r="K218" s="15" t="s">
        <v>275</v>
      </c>
      <c r="L218" s="15" t="s">
        <v>276</v>
      </c>
      <c r="M218" s="15">
        <v>0.40699999999999997</v>
      </c>
      <c r="N218" s="15">
        <v>0.317</v>
      </c>
      <c r="O218" s="15">
        <v>2.4E-2</v>
      </c>
      <c r="P218" s="15">
        <v>0.32300000000000001</v>
      </c>
      <c r="Q218" s="15">
        <v>0.20699999999999999</v>
      </c>
      <c r="R218" s="15">
        <v>0.46800000000000003</v>
      </c>
      <c r="S218" s="15">
        <v>11.346</v>
      </c>
      <c r="U218" s="15">
        <v>31832.218000000001</v>
      </c>
      <c r="V218" s="15">
        <v>170</v>
      </c>
    </row>
    <row r="219" spans="2:22" x14ac:dyDescent="0.25">
      <c r="B219" s="15" t="s">
        <v>122</v>
      </c>
      <c r="C219" s="15" t="s">
        <v>207</v>
      </c>
      <c r="D219" s="15" t="s">
        <v>251</v>
      </c>
      <c r="E219" s="15">
        <v>2022</v>
      </c>
      <c r="F219" s="15" t="s">
        <v>162</v>
      </c>
      <c r="G219" s="15" t="s">
        <v>133</v>
      </c>
      <c r="H219" s="15" t="s">
        <v>136</v>
      </c>
      <c r="I219" s="15" t="s">
        <v>139</v>
      </c>
      <c r="J219" s="15" t="s">
        <v>141</v>
      </c>
      <c r="K219" s="15" t="s">
        <v>275</v>
      </c>
      <c r="L219" s="15" t="s">
        <v>277</v>
      </c>
      <c r="M219" s="15">
        <v>0.376</v>
      </c>
      <c r="N219" s="15">
        <v>0.29099999999999998</v>
      </c>
      <c r="O219" s="15">
        <v>8.0000000000000002E-3</v>
      </c>
      <c r="P219" s="15">
        <v>0.308</v>
      </c>
      <c r="Q219" s="15">
        <v>0.19800000000000001</v>
      </c>
      <c r="R219" s="15">
        <v>0.46500000000000002</v>
      </c>
      <c r="S219" s="15">
        <v>11.163</v>
      </c>
      <c r="U219" s="15">
        <v>34306.142999999996</v>
      </c>
      <c r="V219" s="15">
        <v>1310</v>
      </c>
    </row>
    <row r="220" spans="2:22" x14ac:dyDescent="0.25">
      <c r="B220" s="15" t="s">
        <v>122</v>
      </c>
      <c r="C220" s="15" t="s">
        <v>207</v>
      </c>
      <c r="D220" s="15" t="s">
        <v>251</v>
      </c>
      <c r="E220" s="15">
        <v>2022</v>
      </c>
      <c r="F220" s="15" t="s">
        <v>162</v>
      </c>
      <c r="G220" s="15" t="s">
        <v>133</v>
      </c>
      <c r="H220" s="15" t="s">
        <v>136</v>
      </c>
      <c r="I220" s="15" t="s">
        <v>139</v>
      </c>
      <c r="J220" s="15" t="s">
        <v>141</v>
      </c>
      <c r="K220" s="15" t="s">
        <v>275</v>
      </c>
      <c r="L220" s="15" t="s">
        <v>278</v>
      </c>
      <c r="M220" s="15">
        <v>0.42899999999999999</v>
      </c>
      <c r="N220" s="15">
        <v>0.29199999999999998</v>
      </c>
      <c r="O220" s="15">
        <v>7.0000000000000001E-3</v>
      </c>
      <c r="P220" s="15">
        <v>0.36099999999999999</v>
      </c>
      <c r="Q220" s="15">
        <v>0.24</v>
      </c>
      <c r="R220" s="15">
        <v>0.53600000000000003</v>
      </c>
      <c r="S220" s="15">
        <v>11.249000000000001</v>
      </c>
      <c r="U220" s="15">
        <v>33353.175999999999</v>
      </c>
      <c r="V220" s="15">
        <v>1680</v>
      </c>
    </row>
    <row r="221" spans="2:22" x14ac:dyDescent="0.25">
      <c r="B221" s="15" t="s">
        <v>122</v>
      </c>
      <c r="C221" s="15" t="s">
        <v>207</v>
      </c>
      <c r="D221" s="15" t="s">
        <v>251</v>
      </c>
      <c r="E221" s="15">
        <v>2022</v>
      </c>
      <c r="F221" s="15" t="s">
        <v>162</v>
      </c>
      <c r="G221" s="15" t="s">
        <v>133</v>
      </c>
      <c r="H221" s="15" t="s">
        <v>136</v>
      </c>
      <c r="I221" s="15" t="s">
        <v>139</v>
      </c>
      <c r="J221" s="15" t="s">
        <v>141</v>
      </c>
      <c r="K221" s="15" t="s">
        <v>275</v>
      </c>
      <c r="L221" s="15" t="s">
        <v>279</v>
      </c>
      <c r="M221" s="15">
        <v>0.47399999999999998</v>
      </c>
      <c r="N221" s="15">
        <v>0.34399999999999997</v>
      </c>
      <c r="O221" s="15">
        <v>1.4999999999999999E-2</v>
      </c>
      <c r="P221" s="15">
        <v>0.38700000000000001</v>
      </c>
      <c r="Q221" s="15">
        <v>0.27800000000000002</v>
      </c>
      <c r="R221" s="15">
        <v>0.56399999999999995</v>
      </c>
      <c r="S221" s="15">
        <v>11.266</v>
      </c>
      <c r="U221" s="15">
        <v>32724.355</v>
      </c>
      <c r="V221" s="15">
        <v>530</v>
      </c>
    </row>
    <row r="222" spans="2:22" x14ac:dyDescent="0.25">
      <c r="B222" s="15" t="s">
        <v>122</v>
      </c>
      <c r="C222" s="15" t="s">
        <v>207</v>
      </c>
      <c r="D222" s="15" t="s">
        <v>251</v>
      </c>
      <c r="E222" s="15">
        <v>2022</v>
      </c>
      <c r="F222" s="15" t="s">
        <v>162</v>
      </c>
      <c r="G222" s="15" t="s">
        <v>133</v>
      </c>
      <c r="H222" s="15" t="s">
        <v>136</v>
      </c>
      <c r="I222" s="15" t="s">
        <v>139</v>
      </c>
      <c r="J222" s="15" t="s">
        <v>141</v>
      </c>
      <c r="K222" s="15" t="s">
        <v>275</v>
      </c>
      <c r="L222" s="15" t="s">
        <v>280</v>
      </c>
      <c r="M222" s="15">
        <v>0.46400000000000002</v>
      </c>
      <c r="N222" s="15">
        <v>0.307</v>
      </c>
      <c r="O222" s="15">
        <v>3.1E-2</v>
      </c>
      <c r="P222" s="15">
        <v>0.36299999999999999</v>
      </c>
      <c r="Q222" s="15">
        <v>0.253</v>
      </c>
      <c r="R222" s="15">
        <v>0.55600000000000005</v>
      </c>
      <c r="S222" s="15">
        <v>11.254</v>
      </c>
      <c r="U222" s="15">
        <v>34019.784</v>
      </c>
      <c r="V222" s="15">
        <v>100</v>
      </c>
    </row>
    <row r="223" spans="2:22" x14ac:dyDescent="0.25">
      <c r="B223" s="15" t="s">
        <v>122</v>
      </c>
      <c r="C223" s="15" t="s">
        <v>207</v>
      </c>
      <c r="D223" s="15" t="s">
        <v>252</v>
      </c>
      <c r="E223" s="15">
        <v>2022</v>
      </c>
      <c r="F223" s="15" t="s">
        <v>162</v>
      </c>
      <c r="G223" s="15" t="s">
        <v>133</v>
      </c>
      <c r="H223" s="15" t="s">
        <v>136</v>
      </c>
      <c r="I223" s="15" t="s">
        <v>139</v>
      </c>
      <c r="J223" s="15" t="s">
        <v>141</v>
      </c>
      <c r="K223" s="15" t="s">
        <v>275</v>
      </c>
      <c r="L223" s="15" t="s">
        <v>276</v>
      </c>
      <c r="M223" s="15">
        <v>0.38500000000000001</v>
      </c>
      <c r="N223" s="15">
        <v>0.29599999999999999</v>
      </c>
      <c r="O223" s="15">
        <v>2.3E-2</v>
      </c>
      <c r="P223" s="15">
        <v>0.30499999999999999</v>
      </c>
      <c r="Q223" s="15">
        <v>0.20200000000000001</v>
      </c>
      <c r="R223" s="15">
        <v>0.46200000000000002</v>
      </c>
      <c r="S223" s="15">
        <v>10.763</v>
      </c>
      <c r="U223" s="15">
        <v>1546.9849999999999</v>
      </c>
      <c r="V223" s="15">
        <v>170</v>
      </c>
    </row>
    <row r="224" spans="2:22" x14ac:dyDescent="0.25">
      <c r="B224" s="15" t="s">
        <v>122</v>
      </c>
      <c r="C224" s="15" t="s">
        <v>207</v>
      </c>
      <c r="D224" s="15" t="s">
        <v>252</v>
      </c>
      <c r="E224" s="15">
        <v>2022</v>
      </c>
      <c r="F224" s="15" t="s">
        <v>162</v>
      </c>
      <c r="G224" s="15" t="s">
        <v>133</v>
      </c>
      <c r="H224" s="15" t="s">
        <v>136</v>
      </c>
      <c r="I224" s="15" t="s">
        <v>139</v>
      </c>
      <c r="J224" s="15" t="s">
        <v>141</v>
      </c>
      <c r="K224" s="15" t="s">
        <v>275</v>
      </c>
      <c r="L224" s="15" t="s">
        <v>277</v>
      </c>
      <c r="M224" s="15">
        <v>0.35299999999999998</v>
      </c>
      <c r="N224" s="15">
        <v>0.27100000000000002</v>
      </c>
      <c r="O224" s="15">
        <v>7.0000000000000001E-3</v>
      </c>
      <c r="P224" s="15">
        <v>0.28699999999999998</v>
      </c>
      <c r="Q224" s="15">
        <v>0.189</v>
      </c>
      <c r="R224" s="15">
        <v>0.433</v>
      </c>
      <c r="S224" s="15">
        <v>10.577999999999999</v>
      </c>
      <c r="U224" s="15">
        <v>1969.808</v>
      </c>
      <c r="V224" s="15">
        <v>1310</v>
      </c>
    </row>
    <row r="225" spans="2:22" x14ac:dyDescent="0.25">
      <c r="B225" s="15" t="s">
        <v>122</v>
      </c>
      <c r="C225" s="15" t="s">
        <v>207</v>
      </c>
      <c r="D225" s="15" t="s">
        <v>252</v>
      </c>
      <c r="E225" s="15">
        <v>2022</v>
      </c>
      <c r="F225" s="15" t="s">
        <v>162</v>
      </c>
      <c r="G225" s="15" t="s">
        <v>133</v>
      </c>
      <c r="H225" s="15" t="s">
        <v>136</v>
      </c>
      <c r="I225" s="15" t="s">
        <v>139</v>
      </c>
      <c r="J225" s="15" t="s">
        <v>141</v>
      </c>
      <c r="K225" s="15" t="s">
        <v>275</v>
      </c>
      <c r="L225" s="15" t="s">
        <v>278</v>
      </c>
      <c r="M225" s="15">
        <v>0.40200000000000002</v>
      </c>
      <c r="N225" s="15">
        <v>0.28299999999999997</v>
      </c>
      <c r="O225" s="15">
        <v>7.0000000000000001E-3</v>
      </c>
      <c r="P225" s="15">
        <v>0.33500000000000002</v>
      </c>
      <c r="Q225" s="15">
        <v>0.22</v>
      </c>
      <c r="R225" s="15">
        <v>0.498</v>
      </c>
      <c r="S225" s="15">
        <v>10.666</v>
      </c>
      <c r="U225" s="15">
        <v>1686.3889999999999</v>
      </c>
      <c r="V225" s="15">
        <v>1680</v>
      </c>
    </row>
    <row r="226" spans="2:22" x14ac:dyDescent="0.25">
      <c r="B226" s="15" t="s">
        <v>122</v>
      </c>
      <c r="C226" s="15" t="s">
        <v>207</v>
      </c>
      <c r="D226" s="15" t="s">
        <v>252</v>
      </c>
      <c r="E226" s="15">
        <v>2022</v>
      </c>
      <c r="F226" s="15" t="s">
        <v>162</v>
      </c>
      <c r="G226" s="15" t="s">
        <v>133</v>
      </c>
      <c r="H226" s="15" t="s">
        <v>136</v>
      </c>
      <c r="I226" s="15" t="s">
        <v>139</v>
      </c>
      <c r="J226" s="15" t="s">
        <v>141</v>
      </c>
      <c r="K226" s="15" t="s">
        <v>275</v>
      </c>
      <c r="L226" s="15" t="s">
        <v>279</v>
      </c>
      <c r="M226" s="15">
        <v>0.44400000000000001</v>
      </c>
      <c r="N226" s="15">
        <v>0.32900000000000001</v>
      </c>
      <c r="O226" s="15">
        <v>1.4E-2</v>
      </c>
      <c r="P226" s="15">
        <v>0.35499999999999998</v>
      </c>
      <c r="Q226" s="15">
        <v>0.255</v>
      </c>
      <c r="R226" s="15">
        <v>0.53200000000000003</v>
      </c>
      <c r="S226" s="15">
        <v>10.67</v>
      </c>
      <c r="U226" s="15">
        <v>1532.7349999999999</v>
      </c>
      <c r="V226" s="15">
        <v>530</v>
      </c>
    </row>
    <row r="227" spans="2:22" x14ac:dyDescent="0.25">
      <c r="B227" s="15" t="s">
        <v>122</v>
      </c>
      <c r="C227" s="15" t="s">
        <v>207</v>
      </c>
      <c r="D227" s="15" t="s">
        <v>252</v>
      </c>
      <c r="E227" s="15">
        <v>2022</v>
      </c>
      <c r="F227" s="15" t="s">
        <v>162</v>
      </c>
      <c r="G227" s="15" t="s">
        <v>133</v>
      </c>
      <c r="H227" s="15" t="s">
        <v>136</v>
      </c>
      <c r="I227" s="15" t="s">
        <v>139</v>
      </c>
      <c r="J227" s="15" t="s">
        <v>141</v>
      </c>
      <c r="K227" s="15" t="s">
        <v>275</v>
      </c>
      <c r="L227" s="15" t="s">
        <v>280</v>
      </c>
      <c r="M227" s="15">
        <v>0.441</v>
      </c>
      <c r="N227" s="15">
        <v>0.30399999999999999</v>
      </c>
      <c r="O227" s="15">
        <v>0.03</v>
      </c>
      <c r="P227" s="15">
        <v>0.35</v>
      </c>
      <c r="Q227" s="15">
        <v>0.23499999999999999</v>
      </c>
      <c r="R227" s="15">
        <v>0.49299999999999999</v>
      </c>
      <c r="S227" s="15">
        <v>10.667999999999999</v>
      </c>
      <c r="U227" s="15">
        <v>1708.422</v>
      </c>
      <c r="V227" s="15">
        <v>100</v>
      </c>
    </row>
    <row r="228" spans="2:22" x14ac:dyDescent="0.25">
      <c r="B228" s="15" t="s">
        <v>122</v>
      </c>
      <c r="C228" s="15" t="s">
        <v>207</v>
      </c>
      <c r="D228" s="15" t="s">
        <v>253</v>
      </c>
      <c r="E228" s="15">
        <v>2022</v>
      </c>
      <c r="F228" s="15" t="s">
        <v>162</v>
      </c>
      <c r="G228" s="15" t="s">
        <v>133</v>
      </c>
      <c r="H228" s="15" t="s">
        <v>136</v>
      </c>
      <c r="I228" s="15" t="s">
        <v>139</v>
      </c>
      <c r="J228" s="15" t="s">
        <v>141</v>
      </c>
      <c r="K228" s="15" t="s">
        <v>275</v>
      </c>
      <c r="L228" s="15" t="s">
        <v>276</v>
      </c>
      <c r="M228" s="15">
        <v>0.36399999999999999</v>
      </c>
      <c r="N228" s="15">
        <v>0.29099999999999998</v>
      </c>
      <c r="O228" s="15">
        <v>2.1999999999999999E-2</v>
      </c>
      <c r="P228" s="15">
        <v>0.28499999999999998</v>
      </c>
      <c r="Q228" s="15">
        <v>0.185</v>
      </c>
      <c r="R228" s="15">
        <v>0.42599999999999999</v>
      </c>
      <c r="S228" s="15">
        <v>10.763</v>
      </c>
      <c r="U228" s="15">
        <v>1546.9860000000001</v>
      </c>
      <c r="V228" s="15">
        <v>170</v>
      </c>
    </row>
    <row r="229" spans="2:22" x14ac:dyDescent="0.25">
      <c r="B229" s="15" t="s">
        <v>122</v>
      </c>
      <c r="C229" s="15" t="s">
        <v>207</v>
      </c>
      <c r="D229" s="15" t="s">
        <v>253</v>
      </c>
      <c r="E229" s="15">
        <v>2022</v>
      </c>
      <c r="F229" s="15" t="s">
        <v>162</v>
      </c>
      <c r="G229" s="15" t="s">
        <v>133</v>
      </c>
      <c r="H229" s="15" t="s">
        <v>136</v>
      </c>
      <c r="I229" s="15" t="s">
        <v>139</v>
      </c>
      <c r="J229" s="15" t="s">
        <v>141</v>
      </c>
      <c r="K229" s="15" t="s">
        <v>275</v>
      </c>
      <c r="L229" s="15" t="s">
        <v>277</v>
      </c>
      <c r="M229" s="15">
        <v>0.33</v>
      </c>
      <c r="N229" s="15">
        <v>0.26</v>
      </c>
      <c r="O229" s="15">
        <v>7.0000000000000001E-3</v>
      </c>
      <c r="P229" s="15">
        <v>0.26200000000000001</v>
      </c>
      <c r="Q229" s="15">
        <v>0.16900000000000001</v>
      </c>
      <c r="R229" s="15">
        <v>0.41</v>
      </c>
      <c r="S229" s="15">
        <v>10.579000000000001</v>
      </c>
      <c r="U229" s="15">
        <v>1969.8520000000001</v>
      </c>
      <c r="V229" s="15">
        <v>1310</v>
      </c>
    </row>
    <row r="230" spans="2:22" x14ac:dyDescent="0.25">
      <c r="B230" s="15" t="s">
        <v>122</v>
      </c>
      <c r="C230" s="15" t="s">
        <v>207</v>
      </c>
      <c r="D230" s="15" t="s">
        <v>253</v>
      </c>
      <c r="E230" s="15">
        <v>2022</v>
      </c>
      <c r="F230" s="15" t="s">
        <v>162</v>
      </c>
      <c r="G230" s="15" t="s">
        <v>133</v>
      </c>
      <c r="H230" s="15" t="s">
        <v>136</v>
      </c>
      <c r="I230" s="15" t="s">
        <v>139</v>
      </c>
      <c r="J230" s="15" t="s">
        <v>141</v>
      </c>
      <c r="K230" s="15" t="s">
        <v>275</v>
      </c>
      <c r="L230" s="15" t="s">
        <v>278</v>
      </c>
      <c r="M230" s="15">
        <v>0.375</v>
      </c>
      <c r="N230" s="15">
        <v>0.27900000000000003</v>
      </c>
      <c r="O230" s="15">
        <v>7.0000000000000001E-3</v>
      </c>
      <c r="P230" s="15">
        <v>0.307</v>
      </c>
      <c r="Q230" s="15">
        <v>0.2</v>
      </c>
      <c r="R230" s="15">
        <v>0.46700000000000003</v>
      </c>
      <c r="S230" s="15">
        <v>10.666</v>
      </c>
      <c r="U230" s="15">
        <v>1686.4290000000001</v>
      </c>
      <c r="V230" s="15">
        <v>1680</v>
      </c>
    </row>
    <row r="231" spans="2:22" x14ac:dyDescent="0.25">
      <c r="B231" s="15" t="s">
        <v>122</v>
      </c>
      <c r="C231" s="15" t="s">
        <v>207</v>
      </c>
      <c r="D231" s="15" t="s">
        <v>253</v>
      </c>
      <c r="E231" s="15">
        <v>2022</v>
      </c>
      <c r="F231" s="15" t="s">
        <v>162</v>
      </c>
      <c r="G231" s="15" t="s">
        <v>133</v>
      </c>
      <c r="H231" s="15" t="s">
        <v>136</v>
      </c>
      <c r="I231" s="15" t="s">
        <v>139</v>
      </c>
      <c r="J231" s="15" t="s">
        <v>141</v>
      </c>
      <c r="K231" s="15" t="s">
        <v>275</v>
      </c>
      <c r="L231" s="15" t="s">
        <v>279</v>
      </c>
      <c r="M231" s="15">
        <v>0.41099999999999998</v>
      </c>
      <c r="N231" s="15">
        <v>0.308</v>
      </c>
      <c r="O231" s="15">
        <v>1.2999999999999999E-2</v>
      </c>
      <c r="P231" s="15">
        <v>0.34</v>
      </c>
      <c r="Q231" s="15">
        <v>0.23400000000000001</v>
      </c>
      <c r="R231" s="15">
        <v>0.48599999999999999</v>
      </c>
      <c r="S231" s="15">
        <v>10.67</v>
      </c>
      <c r="U231" s="15">
        <v>1532.7460000000001</v>
      </c>
      <c r="V231" s="15">
        <v>530</v>
      </c>
    </row>
    <row r="232" spans="2:22" x14ac:dyDescent="0.25">
      <c r="B232" s="15" t="s">
        <v>122</v>
      </c>
      <c r="C232" s="15" t="s">
        <v>207</v>
      </c>
      <c r="D232" s="15" t="s">
        <v>253</v>
      </c>
      <c r="E232" s="15">
        <v>2022</v>
      </c>
      <c r="F232" s="15" t="s">
        <v>162</v>
      </c>
      <c r="G232" s="15" t="s">
        <v>133</v>
      </c>
      <c r="H232" s="15" t="s">
        <v>136</v>
      </c>
      <c r="I232" s="15" t="s">
        <v>139</v>
      </c>
      <c r="J232" s="15" t="s">
        <v>141</v>
      </c>
      <c r="K232" s="15" t="s">
        <v>275</v>
      </c>
      <c r="L232" s="15" t="s">
        <v>280</v>
      </c>
      <c r="M232" s="15">
        <v>0.40799999999999997</v>
      </c>
      <c r="N232" s="15">
        <v>0.28899999999999998</v>
      </c>
      <c r="O232" s="15">
        <v>2.9000000000000001E-2</v>
      </c>
      <c r="P232" s="15">
        <v>0.311</v>
      </c>
      <c r="Q232" s="15">
        <v>0.20399999999999999</v>
      </c>
      <c r="R232" s="15">
        <v>0.44600000000000001</v>
      </c>
      <c r="S232" s="15">
        <v>10.667999999999999</v>
      </c>
      <c r="U232" s="15">
        <v>1707.8510000000001</v>
      </c>
      <c r="V232" s="15">
        <v>100</v>
      </c>
    </row>
    <row r="233" spans="2:22" x14ac:dyDescent="0.25">
      <c r="B233" s="15" t="s">
        <v>122</v>
      </c>
      <c r="C233" s="15" t="s">
        <v>207</v>
      </c>
      <c r="D233" s="15" t="s">
        <v>254</v>
      </c>
      <c r="E233" s="15">
        <v>2022</v>
      </c>
      <c r="F233" s="15" t="s">
        <v>162</v>
      </c>
      <c r="G233" s="15" t="s">
        <v>133</v>
      </c>
      <c r="H233" s="15" t="s">
        <v>136</v>
      </c>
      <c r="I233" s="15" t="s">
        <v>139</v>
      </c>
      <c r="J233" s="15" t="s">
        <v>141</v>
      </c>
      <c r="K233" s="15" t="s">
        <v>275</v>
      </c>
      <c r="L233" s="15" t="s">
        <v>276</v>
      </c>
      <c r="M233" s="15">
        <v>0.33600000000000002</v>
      </c>
      <c r="N233" s="15">
        <v>0.30299999999999999</v>
      </c>
      <c r="O233" s="15">
        <v>2.3E-2</v>
      </c>
      <c r="P233" s="15">
        <v>0.255</v>
      </c>
      <c r="Q233" s="15">
        <v>0.13700000000000001</v>
      </c>
      <c r="R233" s="15">
        <v>0.39600000000000002</v>
      </c>
      <c r="S233" s="15">
        <v>10.315</v>
      </c>
      <c r="U233" s="15">
        <v>0.79500000000000004</v>
      </c>
      <c r="V233" s="15">
        <v>170</v>
      </c>
    </row>
    <row r="234" spans="2:22" x14ac:dyDescent="0.25">
      <c r="B234" s="15" t="s">
        <v>122</v>
      </c>
      <c r="C234" s="15" t="s">
        <v>207</v>
      </c>
      <c r="D234" s="15" t="s">
        <v>254</v>
      </c>
      <c r="E234" s="15">
        <v>2022</v>
      </c>
      <c r="F234" s="15" t="s">
        <v>162</v>
      </c>
      <c r="G234" s="15" t="s">
        <v>133</v>
      </c>
      <c r="H234" s="15" t="s">
        <v>136</v>
      </c>
      <c r="I234" s="15" t="s">
        <v>139</v>
      </c>
      <c r="J234" s="15" t="s">
        <v>141</v>
      </c>
      <c r="K234" s="15" t="s">
        <v>275</v>
      </c>
      <c r="L234" s="15" t="s">
        <v>277</v>
      </c>
      <c r="M234" s="15">
        <v>0.29599999999999999</v>
      </c>
      <c r="N234" s="15">
        <v>0.24399999999999999</v>
      </c>
      <c r="O234" s="15">
        <v>7.0000000000000001E-3</v>
      </c>
      <c r="P234" s="15">
        <v>0.224</v>
      </c>
      <c r="Q234" s="15">
        <v>0.14899999999999999</v>
      </c>
      <c r="R234" s="15">
        <v>0.36299999999999999</v>
      </c>
      <c r="S234" s="15">
        <v>10.131</v>
      </c>
      <c r="U234" s="15">
        <v>0.11600000000000001</v>
      </c>
      <c r="V234" s="15">
        <v>1310</v>
      </c>
    </row>
    <row r="235" spans="2:22" x14ac:dyDescent="0.25">
      <c r="B235" s="15" t="s">
        <v>122</v>
      </c>
      <c r="C235" s="15" t="s">
        <v>207</v>
      </c>
      <c r="D235" s="15" t="s">
        <v>254</v>
      </c>
      <c r="E235" s="15">
        <v>2022</v>
      </c>
      <c r="F235" s="15" t="s">
        <v>162</v>
      </c>
      <c r="G235" s="15" t="s">
        <v>133</v>
      </c>
      <c r="H235" s="15" t="s">
        <v>136</v>
      </c>
      <c r="I235" s="15" t="s">
        <v>139</v>
      </c>
      <c r="J235" s="15" t="s">
        <v>141</v>
      </c>
      <c r="K235" s="15" t="s">
        <v>275</v>
      </c>
      <c r="L235" s="15" t="s">
        <v>278</v>
      </c>
      <c r="M235" s="15">
        <v>0.33800000000000002</v>
      </c>
      <c r="N235" s="15">
        <v>0.26400000000000001</v>
      </c>
      <c r="O235" s="15">
        <v>6.0000000000000001E-3</v>
      </c>
      <c r="P235" s="15">
        <v>0.27100000000000002</v>
      </c>
      <c r="Q235" s="15">
        <v>0.17399999999999999</v>
      </c>
      <c r="R235" s="15">
        <v>0.42699999999999999</v>
      </c>
      <c r="S235" s="15">
        <v>10.222</v>
      </c>
      <c r="U235" s="15">
        <v>4.4999999999999998E-2</v>
      </c>
      <c r="V235" s="15">
        <v>1680</v>
      </c>
    </row>
    <row r="236" spans="2:22" x14ac:dyDescent="0.25">
      <c r="B236" s="15" t="s">
        <v>122</v>
      </c>
      <c r="C236" s="15" t="s">
        <v>207</v>
      </c>
      <c r="D236" s="15" t="s">
        <v>254</v>
      </c>
      <c r="E236" s="15">
        <v>2022</v>
      </c>
      <c r="F236" s="15" t="s">
        <v>162</v>
      </c>
      <c r="G236" s="15" t="s">
        <v>133</v>
      </c>
      <c r="H236" s="15" t="s">
        <v>136</v>
      </c>
      <c r="I236" s="15" t="s">
        <v>139</v>
      </c>
      <c r="J236" s="15" t="s">
        <v>141</v>
      </c>
      <c r="K236" s="15" t="s">
        <v>275</v>
      </c>
      <c r="L236" s="15" t="s">
        <v>279</v>
      </c>
      <c r="M236" s="15">
        <v>0.372</v>
      </c>
      <c r="N236" s="15">
        <v>0.29699999999999999</v>
      </c>
      <c r="O236" s="15">
        <v>1.2999999999999999E-2</v>
      </c>
      <c r="P236" s="15">
        <v>0.29099999999999998</v>
      </c>
      <c r="Q236" s="15">
        <v>0.191</v>
      </c>
      <c r="R236" s="15">
        <v>0.434</v>
      </c>
      <c r="S236" s="15">
        <v>10.218999999999999</v>
      </c>
      <c r="U236" s="15">
        <v>0.189</v>
      </c>
      <c r="V236" s="15">
        <v>530</v>
      </c>
    </row>
    <row r="237" spans="2:22" x14ac:dyDescent="0.25">
      <c r="B237" s="15" t="s">
        <v>122</v>
      </c>
      <c r="C237" s="15" t="s">
        <v>207</v>
      </c>
      <c r="D237" s="15" t="s">
        <v>254</v>
      </c>
      <c r="E237" s="15">
        <v>2022</v>
      </c>
      <c r="F237" s="15" t="s">
        <v>162</v>
      </c>
      <c r="G237" s="15" t="s">
        <v>133</v>
      </c>
      <c r="H237" s="15" t="s">
        <v>136</v>
      </c>
      <c r="I237" s="15" t="s">
        <v>139</v>
      </c>
      <c r="J237" s="15" t="s">
        <v>141</v>
      </c>
      <c r="K237" s="15" t="s">
        <v>275</v>
      </c>
      <c r="L237" s="15" t="s">
        <v>280</v>
      </c>
      <c r="M237" s="15">
        <v>0.375</v>
      </c>
      <c r="N237" s="15">
        <v>0.28799999999999998</v>
      </c>
      <c r="O237" s="15">
        <v>2.9000000000000001E-2</v>
      </c>
      <c r="P237" s="15">
        <v>0.27600000000000002</v>
      </c>
      <c r="Q237" s="15">
        <v>0.186</v>
      </c>
      <c r="R237" s="15">
        <v>0.442</v>
      </c>
      <c r="S237" s="15">
        <v>10.218999999999999</v>
      </c>
      <c r="U237" s="15">
        <v>0</v>
      </c>
      <c r="V237" s="15">
        <v>100</v>
      </c>
    </row>
    <row r="238" spans="2:22" x14ac:dyDescent="0.25">
      <c r="B238" s="15" t="s">
        <v>122</v>
      </c>
      <c r="C238" s="15" t="s">
        <v>207</v>
      </c>
      <c r="D238" s="15" t="s">
        <v>255</v>
      </c>
      <c r="E238" s="15">
        <v>2022</v>
      </c>
      <c r="F238" s="15" t="s">
        <v>162</v>
      </c>
      <c r="G238" s="15" t="s">
        <v>133</v>
      </c>
      <c r="H238" s="15" t="s">
        <v>136</v>
      </c>
      <c r="I238" s="15" t="s">
        <v>139</v>
      </c>
      <c r="J238" s="15" t="s">
        <v>141</v>
      </c>
      <c r="K238" s="15" t="s">
        <v>275</v>
      </c>
      <c r="L238" s="15" t="s">
        <v>276</v>
      </c>
      <c r="M238" s="15">
        <v>0.29299999999999998</v>
      </c>
      <c r="N238" s="15">
        <v>0.254</v>
      </c>
      <c r="O238" s="15">
        <v>1.9E-2</v>
      </c>
      <c r="P238" s="15">
        <v>0.23599999999999999</v>
      </c>
      <c r="Q238" s="15">
        <v>0.127</v>
      </c>
      <c r="R238" s="15">
        <v>0.36499999999999999</v>
      </c>
      <c r="S238" s="15">
        <v>10.315</v>
      </c>
      <c r="U238" s="15">
        <v>0.79500000000000004</v>
      </c>
      <c r="V238" s="15">
        <v>170</v>
      </c>
    </row>
    <row r="239" spans="2:22" x14ac:dyDescent="0.25">
      <c r="B239" s="15" t="s">
        <v>122</v>
      </c>
      <c r="C239" s="15" t="s">
        <v>207</v>
      </c>
      <c r="D239" s="15" t="s">
        <v>255</v>
      </c>
      <c r="E239" s="15">
        <v>2022</v>
      </c>
      <c r="F239" s="15" t="s">
        <v>162</v>
      </c>
      <c r="G239" s="15" t="s">
        <v>133</v>
      </c>
      <c r="H239" s="15" t="s">
        <v>136</v>
      </c>
      <c r="I239" s="15" t="s">
        <v>139</v>
      </c>
      <c r="J239" s="15" t="s">
        <v>141</v>
      </c>
      <c r="K239" s="15" t="s">
        <v>275</v>
      </c>
      <c r="L239" s="15" t="s">
        <v>277</v>
      </c>
      <c r="M239" s="15">
        <v>0.26</v>
      </c>
      <c r="N239" s="15">
        <v>0.22</v>
      </c>
      <c r="O239" s="15">
        <v>6.0000000000000001E-3</v>
      </c>
      <c r="P239" s="15">
        <v>0.19600000000000001</v>
      </c>
      <c r="Q239" s="15">
        <v>0.124</v>
      </c>
      <c r="R239" s="15">
        <v>0.32</v>
      </c>
      <c r="S239" s="15">
        <v>10.131</v>
      </c>
      <c r="U239" s="15">
        <v>0.11600000000000001</v>
      </c>
      <c r="V239" s="15">
        <v>1310</v>
      </c>
    </row>
    <row r="240" spans="2:22" x14ac:dyDescent="0.25">
      <c r="B240" s="15" t="s">
        <v>122</v>
      </c>
      <c r="C240" s="15" t="s">
        <v>207</v>
      </c>
      <c r="D240" s="15" t="s">
        <v>255</v>
      </c>
      <c r="E240" s="15">
        <v>2022</v>
      </c>
      <c r="F240" s="15" t="s">
        <v>162</v>
      </c>
      <c r="G240" s="15" t="s">
        <v>133</v>
      </c>
      <c r="H240" s="15" t="s">
        <v>136</v>
      </c>
      <c r="I240" s="15" t="s">
        <v>139</v>
      </c>
      <c r="J240" s="15" t="s">
        <v>141</v>
      </c>
      <c r="K240" s="15" t="s">
        <v>275</v>
      </c>
      <c r="L240" s="15" t="s">
        <v>278</v>
      </c>
      <c r="M240" s="15">
        <v>0.29799999999999999</v>
      </c>
      <c r="N240" s="15">
        <v>0.25</v>
      </c>
      <c r="O240" s="15">
        <v>6.0000000000000001E-3</v>
      </c>
      <c r="P240" s="15">
        <v>0.23</v>
      </c>
      <c r="Q240" s="15">
        <v>0.14499999999999999</v>
      </c>
      <c r="R240" s="15">
        <v>0.379</v>
      </c>
      <c r="S240" s="15">
        <v>10.222</v>
      </c>
      <c r="U240" s="15">
        <v>4.4999999999999998E-2</v>
      </c>
      <c r="V240" s="15">
        <v>1680</v>
      </c>
    </row>
    <row r="241" spans="2:22" x14ac:dyDescent="0.25">
      <c r="B241" s="15" t="s">
        <v>122</v>
      </c>
      <c r="C241" s="15" t="s">
        <v>207</v>
      </c>
      <c r="D241" s="15" t="s">
        <v>255</v>
      </c>
      <c r="E241" s="15">
        <v>2022</v>
      </c>
      <c r="F241" s="15" t="s">
        <v>162</v>
      </c>
      <c r="G241" s="15" t="s">
        <v>133</v>
      </c>
      <c r="H241" s="15" t="s">
        <v>136</v>
      </c>
      <c r="I241" s="15" t="s">
        <v>139</v>
      </c>
      <c r="J241" s="15" t="s">
        <v>141</v>
      </c>
      <c r="K241" s="15" t="s">
        <v>275</v>
      </c>
      <c r="L241" s="15" t="s">
        <v>279</v>
      </c>
      <c r="M241" s="15">
        <v>0.32600000000000001</v>
      </c>
      <c r="N241" s="15">
        <v>0.27600000000000002</v>
      </c>
      <c r="O241" s="15">
        <v>1.2E-2</v>
      </c>
      <c r="P241" s="15">
        <v>0.252</v>
      </c>
      <c r="Q241" s="15">
        <v>0.16200000000000001</v>
      </c>
      <c r="R241" s="15">
        <v>0.38700000000000001</v>
      </c>
      <c r="S241" s="15">
        <v>10.221</v>
      </c>
      <c r="U241" s="15">
        <v>0.19</v>
      </c>
      <c r="V241" s="15">
        <v>530</v>
      </c>
    </row>
    <row r="242" spans="2:22" x14ac:dyDescent="0.25">
      <c r="B242" s="15" t="s">
        <v>122</v>
      </c>
      <c r="C242" s="15" t="s">
        <v>207</v>
      </c>
      <c r="D242" s="15" t="s">
        <v>255</v>
      </c>
      <c r="E242" s="15">
        <v>2022</v>
      </c>
      <c r="F242" s="15" t="s">
        <v>162</v>
      </c>
      <c r="G242" s="15" t="s">
        <v>133</v>
      </c>
      <c r="H242" s="15" t="s">
        <v>136</v>
      </c>
      <c r="I242" s="15" t="s">
        <v>139</v>
      </c>
      <c r="J242" s="15" t="s">
        <v>141</v>
      </c>
      <c r="K242" s="15" t="s">
        <v>275</v>
      </c>
      <c r="L242" s="15" t="s">
        <v>280</v>
      </c>
      <c r="M242" s="15">
        <v>0.33400000000000002</v>
      </c>
      <c r="N242" s="15">
        <v>0.28199999999999997</v>
      </c>
      <c r="O242" s="15">
        <v>2.8000000000000001E-2</v>
      </c>
      <c r="P242" s="15">
        <v>0.23100000000000001</v>
      </c>
      <c r="Q242" s="15">
        <v>0.17299999999999999</v>
      </c>
      <c r="R242" s="15">
        <v>0.38</v>
      </c>
      <c r="S242" s="15">
        <v>10.218999999999999</v>
      </c>
      <c r="U242" s="15">
        <v>0</v>
      </c>
      <c r="V242" s="15">
        <v>100</v>
      </c>
    </row>
    <row r="243" spans="2:22" x14ac:dyDescent="0.25">
      <c r="B243" s="15" t="s">
        <v>122</v>
      </c>
      <c r="C243" s="15" t="s">
        <v>344</v>
      </c>
      <c r="D243" s="15" t="s">
        <v>208</v>
      </c>
      <c r="E243" s="15">
        <v>2022</v>
      </c>
      <c r="F243" s="15" t="s">
        <v>162</v>
      </c>
      <c r="G243" s="15" t="s">
        <v>133</v>
      </c>
      <c r="H243" s="15" t="s">
        <v>136</v>
      </c>
      <c r="I243" s="15" t="s">
        <v>139</v>
      </c>
      <c r="J243" s="15" t="s">
        <v>141</v>
      </c>
      <c r="K243" s="15" t="s">
        <v>275</v>
      </c>
      <c r="L243" s="15" t="s">
        <v>276</v>
      </c>
      <c r="M243" s="15">
        <v>3.0000000000000001E-3</v>
      </c>
      <c r="N243" s="15">
        <v>2E-3</v>
      </c>
      <c r="O243" s="15">
        <v>0</v>
      </c>
      <c r="P243" s="15">
        <v>2E-3</v>
      </c>
      <c r="Q243" s="15">
        <v>1E-3</v>
      </c>
      <c r="R243" s="15">
        <v>3.0000000000000001E-3</v>
      </c>
      <c r="S243" s="15">
        <v>9.9930000000000003</v>
      </c>
      <c r="U243" s="15">
        <v>0</v>
      </c>
      <c r="V243" s="15">
        <v>170</v>
      </c>
    </row>
    <row r="244" spans="2:22" x14ac:dyDescent="0.25">
      <c r="B244" s="15" t="s">
        <v>122</v>
      </c>
      <c r="C244" s="15" t="s">
        <v>344</v>
      </c>
      <c r="D244" s="15" t="s">
        <v>208</v>
      </c>
      <c r="E244" s="15">
        <v>2022</v>
      </c>
      <c r="F244" s="15" t="s">
        <v>162</v>
      </c>
      <c r="G244" s="15" t="s">
        <v>133</v>
      </c>
      <c r="H244" s="15" t="s">
        <v>136</v>
      </c>
      <c r="I244" s="15" t="s">
        <v>139</v>
      </c>
      <c r="J244" s="15" t="s">
        <v>141</v>
      </c>
      <c r="K244" s="15" t="s">
        <v>275</v>
      </c>
      <c r="L244" s="15" t="s">
        <v>277</v>
      </c>
      <c r="M244" s="15">
        <v>3.0000000000000001E-3</v>
      </c>
      <c r="N244" s="15">
        <v>2E-3</v>
      </c>
      <c r="O244" s="15">
        <v>0</v>
      </c>
      <c r="P244" s="15">
        <v>2E-3</v>
      </c>
      <c r="Q244" s="15">
        <v>1E-3</v>
      </c>
      <c r="R244" s="15">
        <v>3.0000000000000001E-3</v>
      </c>
      <c r="S244" s="15">
        <v>9.8089999999999993</v>
      </c>
      <c r="U244" s="15">
        <v>0</v>
      </c>
      <c r="V244" s="15">
        <v>1300</v>
      </c>
    </row>
    <row r="245" spans="2:22" x14ac:dyDescent="0.25">
      <c r="B245" s="15" t="s">
        <v>122</v>
      </c>
      <c r="C245" s="15" t="s">
        <v>344</v>
      </c>
      <c r="D245" s="15" t="s">
        <v>208</v>
      </c>
      <c r="E245" s="15">
        <v>2022</v>
      </c>
      <c r="F245" s="15" t="s">
        <v>162</v>
      </c>
      <c r="G245" s="15" t="s">
        <v>133</v>
      </c>
      <c r="H245" s="15" t="s">
        <v>136</v>
      </c>
      <c r="I245" s="15" t="s">
        <v>139</v>
      </c>
      <c r="J245" s="15" t="s">
        <v>141</v>
      </c>
      <c r="K245" s="15" t="s">
        <v>275</v>
      </c>
      <c r="L245" s="15" t="s">
        <v>278</v>
      </c>
      <c r="M245" s="15">
        <v>3.0000000000000001E-3</v>
      </c>
      <c r="N245" s="15">
        <v>3.0000000000000001E-3</v>
      </c>
      <c r="O245" s="15">
        <v>0</v>
      </c>
      <c r="P245" s="15">
        <v>2E-3</v>
      </c>
      <c r="Q245" s="15">
        <v>1E-3</v>
      </c>
      <c r="R245" s="15">
        <v>3.0000000000000001E-3</v>
      </c>
      <c r="S245" s="15">
        <v>9.9030000000000005</v>
      </c>
      <c r="U245" s="15">
        <v>0</v>
      </c>
      <c r="V245" s="15">
        <v>1680</v>
      </c>
    </row>
    <row r="246" spans="2:22" x14ac:dyDescent="0.25">
      <c r="B246" s="15" t="s">
        <v>122</v>
      </c>
      <c r="C246" s="15" t="s">
        <v>344</v>
      </c>
      <c r="D246" s="15" t="s">
        <v>208</v>
      </c>
      <c r="E246" s="15">
        <v>2022</v>
      </c>
      <c r="F246" s="15" t="s">
        <v>162</v>
      </c>
      <c r="G246" s="15" t="s">
        <v>133</v>
      </c>
      <c r="H246" s="15" t="s">
        <v>136</v>
      </c>
      <c r="I246" s="15" t="s">
        <v>139</v>
      </c>
      <c r="J246" s="15" t="s">
        <v>141</v>
      </c>
      <c r="K246" s="15" t="s">
        <v>275</v>
      </c>
      <c r="L246" s="15" t="s">
        <v>279</v>
      </c>
      <c r="M246" s="15">
        <v>3.0000000000000001E-3</v>
      </c>
      <c r="N246" s="15">
        <v>2E-3</v>
      </c>
      <c r="O246" s="15">
        <v>0</v>
      </c>
      <c r="P246" s="15">
        <v>2E-3</v>
      </c>
      <c r="Q246" s="15">
        <v>1E-3</v>
      </c>
      <c r="R246" s="15">
        <v>3.0000000000000001E-3</v>
      </c>
      <c r="S246" s="15">
        <v>9.8979999999999997</v>
      </c>
      <c r="U246" s="15">
        <v>0</v>
      </c>
      <c r="V246" s="15">
        <v>530</v>
      </c>
    </row>
    <row r="247" spans="2:22" x14ac:dyDescent="0.25">
      <c r="B247" s="15" t="s">
        <v>122</v>
      </c>
      <c r="C247" s="15" t="s">
        <v>344</v>
      </c>
      <c r="D247" s="15" t="s">
        <v>208</v>
      </c>
      <c r="E247" s="15">
        <v>2022</v>
      </c>
      <c r="F247" s="15" t="s">
        <v>162</v>
      </c>
      <c r="G247" s="15" t="s">
        <v>133</v>
      </c>
      <c r="H247" s="15" t="s">
        <v>136</v>
      </c>
      <c r="I247" s="15" t="s">
        <v>139</v>
      </c>
      <c r="J247" s="15" t="s">
        <v>141</v>
      </c>
      <c r="K247" s="15" t="s">
        <v>275</v>
      </c>
      <c r="L247" s="15" t="s">
        <v>280</v>
      </c>
      <c r="M247" s="15">
        <v>3.0000000000000001E-3</v>
      </c>
      <c r="N247" s="15">
        <v>4.0000000000000001E-3</v>
      </c>
      <c r="O247" s="15">
        <v>0</v>
      </c>
      <c r="P247" s="15">
        <v>2E-3</v>
      </c>
      <c r="Q247" s="15">
        <v>1E-3</v>
      </c>
      <c r="R247" s="15">
        <v>3.0000000000000001E-3</v>
      </c>
      <c r="S247" s="15">
        <v>9.8989999999999991</v>
      </c>
      <c r="U247" s="15">
        <v>0</v>
      </c>
      <c r="V247" s="15">
        <v>100</v>
      </c>
    </row>
    <row r="248" spans="2:22" x14ac:dyDescent="0.25">
      <c r="B248" s="15" t="s">
        <v>122</v>
      </c>
      <c r="C248" s="15" t="s">
        <v>344</v>
      </c>
      <c r="D248" s="15" t="s">
        <v>209</v>
      </c>
      <c r="E248" s="15">
        <v>2022</v>
      </c>
      <c r="F248" s="15" t="s">
        <v>162</v>
      </c>
      <c r="G248" s="15" t="s">
        <v>133</v>
      </c>
      <c r="H248" s="15" t="s">
        <v>136</v>
      </c>
      <c r="I248" s="15" t="s">
        <v>139</v>
      </c>
      <c r="J248" s="15" t="s">
        <v>141</v>
      </c>
      <c r="K248" s="15" t="s">
        <v>275</v>
      </c>
      <c r="L248" s="15" t="s">
        <v>276</v>
      </c>
      <c r="M248" s="15">
        <v>2E-3</v>
      </c>
      <c r="N248" s="15">
        <v>2E-3</v>
      </c>
      <c r="O248" s="15">
        <v>0</v>
      </c>
      <c r="P248" s="15">
        <v>2E-3</v>
      </c>
      <c r="Q248" s="15">
        <v>1E-3</v>
      </c>
      <c r="R248" s="15">
        <v>3.0000000000000001E-3</v>
      </c>
      <c r="S248" s="15">
        <v>10</v>
      </c>
      <c r="U248" s="15">
        <v>0</v>
      </c>
      <c r="V248" s="15">
        <v>170</v>
      </c>
    </row>
    <row r="249" spans="2:22" x14ac:dyDescent="0.25">
      <c r="B249" s="15" t="s">
        <v>122</v>
      </c>
      <c r="C249" s="15" t="s">
        <v>344</v>
      </c>
      <c r="D249" s="15" t="s">
        <v>209</v>
      </c>
      <c r="E249" s="15">
        <v>2022</v>
      </c>
      <c r="F249" s="15" t="s">
        <v>162</v>
      </c>
      <c r="G249" s="15" t="s">
        <v>133</v>
      </c>
      <c r="H249" s="15" t="s">
        <v>136</v>
      </c>
      <c r="I249" s="15" t="s">
        <v>139</v>
      </c>
      <c r="J249" s="15" t="s">
        <v>141</v>
      </c>
      <c r="K249" s="15" t="s">
        <v>275</v>
      </c>
      <c r="L249" s="15" t="s">
        <v>277</v>
      </c>
      <c r="M249" s="15">
        <v>3.0000000000000001E-3</v>
      </c>
      <c r="N249" s="15">
        <v>2E-3</v>
      </c>
      <c r="O249" s="15">
        <v>0</v>
      </c>
      <c r="P249" s="15">
        <v>2E-3</v>
      </c>
      <c r="Q249" s="15">
        <v>1E-3</v>
      </c>
      <c r="R249" s="15">
        <v>3.0000000000000001E-3</v>
      </c>
      <c r="S249" s="15">
        <v>9.8170000000000002</v>
      </c>
      <c r="U249" s="15">
        <v>0</v>
      </c>
      <c r="V249" s="15">
        <v>1310</v>
      </c>
    </row>
    <row r="250" spans="2:22" x14ac:dyDescent="0.25">
      <c r="B250" s="15" t="s">
        <v>122</v>
      </c>
      <c r="C250" s="15" t="s">
        <v>344</v>
      </c>
      <c r="D250" s="15" t="s">
        <v>209</v>
      </c>
      <c r="E250" s="15">
        <v>2022</v>
      </c>
      <c r="F250" s="15" t="s">
        <v>162</v>
      </c>
      <c r="G250" s="15" t="s">
        <v>133</v>
      </c>
      <c r="H250" s="15" t="s">
        <v>136</v>
      </c>
      <c r="I250" s="15" t="s">
        <v>139</v>
      </c>
      <c r="J250" s="15" t="s">
        <v>141</v>
      </c>
      <c r="K250" s="15" t="s">
        <v>275</v>
      </c>
      <c r="L250" s="15" t="s">
        <v>278</v>
      </c>
      <c r="M250" s="15">
        <v>3.0000000000000001E-3</v>
      </c>
      <c r="N250" s="15">
        <v>3.0000000000000001E-3</v>
      </c>
      <c r="O250" s="15">
        <v>0</v>
      </c>
      <c r="P250" s="15">
        <v>2E-3</v>
      </c>
      <c r="Q250" s="15">
        <v>1E-3</v>
      </c>
      <c r="R250" s="15">
        <v>3.0000000000000001E-3</v>
      </c>
      <c r="S250" s="15">
        <v>9.9109999999999996</v>
      </c>
      <c r="U250" s="15">
        <v>0</v>
      </c>
      <c r="V250" s="15">
        <v>1680</v>
      </c>
    </row>
    <row r="251" spans="2:22" x14ac:dyDescent="0.25">
      <c r="B251" s="15" t="s">
        <v>122</v>
      </c>
      <c r="C251" s="15" t="s">
        <v>344</v>
      </c>
      <c r="D251" s="15" t="s">
        <v>209</v>
      </c>
      <c r="E251" s="15">
        <v>2022</v>
      </c>
      <c r="F251" s="15" t="s">
        <v>162</v>
      </c>
      <c r="G251" s="15" t="s">
        <v>133</v>
      </c>
      <c r="H251" s="15" t="s">
        <v>136</v>
      </c>
      <c r="I251" s="15" t="s">
        <v>139</v>
      </c>
      <c r="J251" s="15" t="s">
        <v>141</v>
      </c>
      <c r="K251" s="15" t="s">
        <v>275</v>
      </c>
      <c r="L251" s="15" t="s">
        <v>279</v>
      </c>
      <c r="M251" s="15">
        <v>3.0000000000000001E-3</v>
      </c>
      <c r="N251" s="15">
        <v>2E-3</v>
      </c>
      <c r="O251" s="15">
        <v>0</v>
      </c>
      <c r="P251" s="15">
        <v>2E-3</v>
      </c>
      <c r="Q251" s="15">
        <v>1E-3</v>
      </c>
      <c r="R251" s="15">
        <v>3.0000000000000001E-3</v>
      </c>
      <c r="S251" s="15">
        <v>9.9049999999999994</v>
      </c>
      <c r="U251" s="15">
        <v>0</v>
      </c>
      <c r="V251" s="15">
        <v>530</v>
      </c>
    </row>
    <row r="252" spans="2:22" x14ac:dyDescent="0.25">
      <c r="B252" s="15" t="s">
        <v>122</v>
      </c>
      <c r="C252" s="15" t="s">
        <v>344</v>
      </c>
      <c r="D252" s="15" t="s">
        <v>209</v>
      </c>
      <c r="E252" s="15">
        <v>2022</v>
      </c>
      <c r="F252" s="15" t="s">
        <v>162</v>
      </c>
      <c r="G252" s="15" t="s">
        <v>133</v>
      </c>
      <c r="H252" s="15" t="s">
        <v>136</v>
      </c>
      <c r="I252" s="15" t="s">
        <v>139</v>
      </c>
      <c r="J252" s="15" t="s">
        <v>141</v>
      </c>
      <c r="K252" s="15" t="s">
        <v>275</v>
      </c>
      <c r="L252" s="15" t="s">
        <v>280</v>
      </c>
      <c r="M252" s="15">
        <v>3.0000000000000001E-3</v>
      </c>
      <c r="N252" s="15">
        <v>4.0000000000000001E-3</v>
      </c>
      <c r="O252" s="15">
        <v>0</v>
      </c>
      <c r="P252" s="15">
        <v>2E-3</v>
      </c>
      <c r="Q252" s="15">
        <v>1E-3</v>
      </c>
      <c r="R252" s="15">
        <v>3.0000000000000001E-3</v>
      </c>
      <c r="S252" s="15">
        <v>9.9060000000000006</v>
      </c>
      <c r="U252" s="15">
        <v>0</v>
      </c>
      <c r="V252" s="15">
        <v>100</v>
      </c>
    </row>
    <row r="253" spans="2:22" x14ac:dyDescent="0.25">
      <c r="B253" s="15" t="s">
        <v>122</v>
      </c>
      <c r="C253" s="15" t="s">
        <v>344</v>
      </c>
      <c r="D253" s="15" t="s">
        <v>210</v>
      </c>
      <c r="E253" s="15">
        <v>2022</v>
      </c>
      <c r="F253" s="15" t="s">
        <v>162</v>
      </c>
      <c r="G253" s="15" t="s">
        <v>133</v>
      </c>
      <c r="H253" s="15" t="s">
        <v>136</v>
      </c>
      <c r="I253" s="15" t="s">
        <v>139</v>
      </c>
      <c r="J253" s="15" t="s">
        <v>141</v>
      </c>
      <c r="K253" s="15" t="s">
        <v>275</v>
      </c>
      <c r="L253" s="15" t="s">
        <v>276</v>
      </c>
      <c r="M253" s="15">
        <v>3.0000000000000001E-3</v>
      </c>
      <c r="N253" s="15">
        <v>4.0000000000000001E-3</v>
      </c>
      <c r="O253" s="15">
        <v>0</v>
      </c>
      <c r="P253" s="15">
        <v>1E-3</v>
      </c>
      <c r="Q253" s="15">
        <v>1E-3</v>
      </c>
      <c r="R253" s="15">
        <v>3.0000000000000001E-3</v>
      </c>
      <c r="S253" s="15">
        <v>9.7270000000000003</v>
      </c>
      <c r="U253" s="15">
        <v>0</v>
      </c>
      <c r="V253" s="15">
        <v>170</v>
      </c>
    </row>
    <row r="254" spans="2:22" x14ac:dyDescent="0.25">
      <c r="B254" s="15" t="s">
        <v>122</v>
      </c>
      <c r="C254" s="15" t="s">
        <v>344</v>
      </c>
      <c r="D254" s="15" t="s">
        <v>210</v>
      </c>
      <c r="E254" s="15">
        <v>2022</v>
      </c>
      <c r="F254" s="15" t="s">
        <v>162</v>
      </c>
      <c r="G254" s="15" t="s">
        <v>133</v>
      </c>
      <c r="H254" s="15" t="s">
        <v>136</v>
      </c>
      <c r="I254" s="15" t="s">
        <v>139</v>
      </c>
      <c r="J254" s="15" t="s">
        <v>141</v>
      </c>
      <c r="K254" s="15" t="s">
        <v>275</v>
      </c>
      <c r="L254" s="15" t="s">
        <v>277</v>
      </c>
      <c r="M254" s="15">
        <v>2E-3</v>
      </c>
      <c r="N254" s="15">
        <v>2E-3</v>
      </c>
      <c r="O254" s="15">
        <v>0</v>
      </c>
      <c r="P254" s="15">
        <v>2E-3</v>
      </c>
      <c r="Q254" s="15">
        <v>1E-3</v>
      </c>
      <c r="R254" s="15">
        <v>3.0000000000000001E-3</v>
      </c>
      <c r="S254" s="15">
        <v>9.5489999999999995</v>
      </c>
      <c r="U254" s="15">
        <v>0</v>
      </c>
      <c r="V254" s="15">
        <v>1310</v>
      </c>
    </row>
    <row r="255" spans="2:22" x14ac:dyDescent="0.25">
      <c r="B255" s="15" t="s">
        <v>122</v>
      </c>
      <c r="C255" s="15" t="s">
        <v>344</v>
      </c>
      <c r="D255" s="15" t="s">
        <v>210</v>
      </c>
      <c r="E255" s="15">
        <v>2022</v>
      </c>
      <c r="F255" s="15" t="s">
        <v>162</v>
      </c>
      <c r="G255" s="15" t="s">
        <v>133</v>
      </c>
      <c r="H255" s="15" t="s">
        <v>136</v>
      </c>
      <c r="I255" s="15" t="s">
        <v>139</v>
      </c>
      <c r="J255" s="15" t="s">
        <v>141</v>
      </c>
      <c r="K255" s="15" t="s">
        <v>275</v>
      </c>
      <c r="L255" s="15" t="s">
        <v>278</v>
      </c>
      <c r="M255" s="15">
        <v>3.0000000000000001E-3</v>
      </c>
      <c r="N255" s="15">
        <v>4.0000000000000001E-3</v>
      </c>
      <c r="O255" s="15">
        <v>0</v>
      </c>
      <c r="P255" s="15">
        <v>2E-3</v>
      </c>
      <c r="Q255" s="15">
        <v>1E-3</v>
      </c>
      <c r="R255" s="15">
        <v>3.0000000000000001E-3</v>
      </c>
      <c r="S255" s="15">
        <v>9.6440000000000001</v>
      </c>
      <c r="U255" s="15">
        <v>0</v>
      </c>
      <c r="V255" s="15">
        <v>1680</v>
      </c>
    </row>
    <row r="256" spans="2:22" x14ac:dyDescent="0.25">
      <c r="B256" s="15" t="s">
        <v>122</v>
      </c>
      <c r="C256" s="15" t="s">
        <v>344</v>
      </c>
      <c r="D256" s="15" t="s">
        <v>210</v>
      </c>
      <c r="E256" s="15">
        <v>2022</v>
      </c>
      <c r="F256" s="15" t="s">
        <v>162</v>
      </c>
      <c r="G256" s="15" t="s">
        <v>133</v>
      </c>
      <c r="H256" s="15" t="s">
        <v>136</v>
      </c>
      <c r="I256" s="15" t="s">
        <v>139</v>
      </c>
      <c r="J256" s="15" t="s">
        <v>141</v>
      </c>
      <c r="K256" s="15" t="s">
        <v>275</v>
      </c>
      <c r="L256" s="15" t="s">
        <v>279</v>
      </c>
      <c r="M256" s="15">
        <v>3.0000000000000001E-3</v>
      </c>
      <c r="N256" s="15">
        <v>3.0000000000000001E-3</v>
      </c>
      <c r="O256" s="15">
        <v>0</v>
      </c>
      <c r="P256" s="15">
        <v>2E-3</v>
      </c>
      <c r="Q256" s="15">
        <v>1E-3</v>
      </c>
      <c r="R256" s="15">
        <v>3.0000000000000001E-3</v>
      </c>
      <c r="S256" s="15">
        <v>9.6340000000000003</v>
      </c>
      <c r="U256" s="15">
        <v>0</v>
      </c>
      <c r="V256" s="15">
        <v>530</v>
      </c>
    </row>
    <row r="257" spans="2:22" x14ac:dyDescent="0.25">
      <c r="B257" s="15" t="s">
        <v>122</v>
      </c>
      <c r="C257" s="15" t="s">
        <v>344</v>
      </c>
      <c r="D257" s="15" t="s">
        <v>210</v>
      </c>
      <c r="E257" s="15">
        <v>2022</v>
      </c>
      <c r="F257" s="15" t="s">
        <v>162</v>
      </c>
      <c r="G257" s="15" t="s">
        <v>133</v>
      </c>
      <c r="H257" s="15" t="s">
        <v>136</v>
      </c>
      <c r="I257" s="15" t="s">
        <v>139</v>
      </c>
      <c r="J257" s="15" t="s">
        <v>141</v>
      </c>
      <c r="K257" s="15" t="s">
        <v>275</v>
      </c>
      <c r="L257" s="15" t="s">
        <v>280</v>
      </c>
      <c r="M257" s="15">
        <v>3.0000000000000001E-3</v>
      </c>
      <c r="N257" s="15">
        <v>4.0000000000000001E-3</v>
      </c>
      <c r="O257" s="15">
        <v>0</v>
      </c>
      <c r="P257" s="15">
        <v>2E-3</v>
      </c>
      <c r="Q257" s="15">
        <v>1E-3</v>
      </c>
      <c r="R257" s="15">
        <v>3.0000000000000001E-3</v>
      </c>
      <c r="S257" s="15">
        <v>9.6379999999999999</v>
      </c>
      <c r="U257" s="15">
        <v>0</v>
      </c>
      <c r="V257" s="15">
        <v>100</v>
      </c>
    </row>
    <row r="258" spans="2:22" x14ac:dyDescent="0.25">
      <c r="B258" s="15" t="s">
        <v>122</v>
      </c>
      <c r="C258" s="15" t="s">
        <v>344</v>
      </c>
      <c r="D258" s="15" t="s">
        <v>211</v>
      </c>
      <c r="E258" s="15">
        <v>2022</v>
      </c>
      <c r="F258" s="15" t="s">
        <v>162</v>
      </c>
      <c r="G258" s="15" t="s">
        <v>133</v>
      </c>
      <c r="H258" s="15" t="s">
        <v>136</v>
      </c>
      <c r="I258" s="15" t="s">
        <v>139</v>
      </c>
      <c r="J258" s="15" t="s">
        <v>141</v>
      </c>
      <c r="K258" s="15" t="s">
        <v>275</v>
      </c>
      <c r="L258" s="15" t="s">
        <v>276</v>
      </c>
      <c r="M258" s="15">
        <v>2E-3</v>
      </c>
      <c r="N258" s="15">
        <v>4.0000000000000001E-3</v>
      </c>
      <c r="O258" s="15">
        <v>0</v>
      </c>
      <c r="P258" s="15">
        <v>1E-3</v>
      </c>
      <c r="Q258" s="15">
        <v>1E-3</v>
      </c>
      <c r="R258" s="15">
        <v>3.0000000000000001E-3</v>
      </c>
      <c r="S258" s="15">
        <v>9.7270000000000003</v>
      </c>
      <c r="U258" s="15">
        <v>0</v>
      </c>
      <c r="V258" s="15">
        <v>170</v>
      </c>
    </row>
    <row r="259" spans="2:22" x14ac:dyDescent="0.25">
      <c r="B259" s="15" t="s">
        <v>122</v>
      </c>
      <c r="C259" s="15" t="s">
        <v>344</v>
      </c>
      <c r="D259" s="15" t="s">
        <v>211</v>
      </c>
      <c r="E259" s="15">
        <v>2022</v>
      </c>
      <c r="F259" s="15" t="s">
        <v>162</v>
      </c>
      <c r="G259" s="15" t="s">
        <v>133</v>
      </c>
      <c r="H259" s="15" t="s">
        <v>136</v>
      </c>
      <c r="I259" s="15" t="s">
        <v>139</v>
      </c>
      <c r="J259" s="15" t="s">
        <v>141</v>
      </c>
      <c r="K259" s="15" t="s">
        <v>275</v>
      </c>
      <c r="L259" s="15" t="s">
        <v>277</v>
      </c>
      <c r="M259" s="15">
        <v>2E-3</v>
      </c>
      <c r="N259" s="15">
        <v>2E-3</v>
      </c>
      <c r="O259" s="15">
        <v>0</v>
      </c>
      <c r="P259" s="15">
        <v>2E-3</v>
      </c>
      <c r="Q259" s="15">
        <v>1E-3</v>
      </c>
      <c r="R259" s="15">
        <v>3.0000000000000001E-3</v>
      </c>
      <c r="S259" s="15">
        <v>9.5489999999999995</v>
      </c>
      <c r="U259" s="15">
        <v>0</v>
      </c>
      <c r="V259" s="15">
        <v>1310</v>
      </c>
    </row>
    <row r="260" spans="2:22" x14ac:dyDescent="0.25">
      <c r="B260" s="15" t="s">
        <v>122</v>
      </c>
      <c r="C260" s="15" t="s">
        <v>344</v>
      </c>
      <c r="D260" s="15" t="s">
        <v>211</v>
      </c>
      <c r="E260" s="15">
        <v>2022</v>
      </c>
      <c r="F260" s="15" t="s">
        <v>162</v>
      </c>
      <c r="G260" s="15" t="s">
        <v>133</v>
      </c>
      <c r="H260" s="15" t="s">
        <v>136</v>
      </c>
      <c r="I260" s="15" t="s">
        <v>139</v>
      </c>
      <c r="J260" s="15" t="s">
        <v>141</v>
      </c>
      <c r="K260" s="15" t="s">
        <v>275</v>
      </c>
      <c r="L260" s="15" t="s">
        <v>278</v>
      </c>
      <c r="M260" s="15">
        <v>2E-3</v>
      </c>
      <c r="N260" s="15">
        <v>4.0000000000000001E-3</v>
      </c>
      <c r="O260" s="15">
        <v>0</v>
      </c>
      <c r="P260" s="15">
        <v>2E-3</v>
      </c>
      <c r="Q260" s="15">
        <v>1E-3</v>
      </c>
      <c r="R260" s="15">
        <v>3.0000000000000001E-3</v>
      </c>
      <c r="S260" s="15">
        <v>9.6440000000000001</v>
      </c>
      <c r="U260" s="15">
        <v>0</v>
      </c>
      <c r="V260" s="15">
        <v>1680</v>
      </c>
    </row>
    <row r="261" spans="2:22" x14ac:dyDescent="0.25">
      <c r="B261" s="15" t="s">
        <v>122</v>
      </c>
      <c r="C261" s="15" t="s">
        <v>344</v>
      </c>
      <c r="D261" s="15" t="s">
        <v>211</v>
      </c>
      <c r="E261" s="15">
        <v>2022</v>
      </c>
      <c r="F261" s="15" t="s">
        <v>162</v>
      </c>
      <c r="G261" s="15" t="s">
        <v>133</v>
      </c>
      <c r="H261" s="15" t="s">
        <v>136</v>
      </c>
      <c r="I261" s="15" t="s">
        <v>139</v>
      </c>
      <c r="J261" s="15" t="s">
        <v>141</v>
      </c>
      <c r="K261" s="15" t="s">
        <v>275</v>
      </c>
      <c r="L261" s="15" t="s">
        <v>279</v>
      </c>
      <c r="M261" s="15">
        <v>2E-3</v>
      </c>
      <c r="N261" s="15">
        <v>3.0000000000000001E-3</v>
      </c>
      <c r="O261" s="15">
        <v>0</v>
      </c>
      <c r="P261" s="15">
        <v>2E-3</v>
      </c>
      <c r="Q261" s="15">
        <v>1E-3</v>
      </c>
      <c r="R261" s="15">
        <v>3.0000000000000001E-3</v>
      </c>
      <c r="S261" s="15">
        <v>9.6329999999999991</v>
      </c>
      <c r="U261" s="15">
        <v>0</v>
      </c>
      <c r="V261" s="15">
        <v>530</v>
      </c>
    </row>
    <row r="262" spans="2:22" x14ac:dyDescent="0.25">
      <c r="B262" s="15" t="s">
        <v>122</v>
      </c>
      <c r="C262" s="15" t="s">
        <v>344</v>
      </c>
      <c r="D262" s="15" t="s">
        <v>211</v>
      </c>
      <c r="E262" s="15">
        <v>2022</v>
      </c>
      <c r="F262" s="15" t="s">
        <v>162</v>
      </c>
      <c r="G262" s="15" t="s">
        <v>133</v>
      </c>
      <c r="H262" s="15" t="s">
        <v>136</v>
      </c>
      <c r="I262" s="15" t="s">
        <v>139</v>
      </c>
      <c r="J262" s="15" t="s">
        <v>141</v>
      </c>
      <c r="K262" s="15" t="s">
        <v>275</v>
      </c>
      <c r="L262" s="15" t="s">
        <v>280</v>
      </c>
      <c r="M262" s="15">
        <v>3.0000000000000001E-3</v>
      </c>
      <c r="N262" s="15">
        <v>4.0000000000000001E-3</v>
      </c>
      <c r="O262" s="15">
        <v>0</v>
      </c>
      <c r="P262" s="15">
        <v>1E-3</v>
      </c>
      <c r="Q262" s="15">
        <v>1E-3</v>
      </c>
      <c r="R262" s="15">
        <v>3.0000000000000001E-3</v>
      </c>
      <c r="S262" s="15">
        <v>9.6379999999999999</v>
      </c>
      <c r="U262" s="15">
        <v>0</v>
      </c>
      <c r="V262" s="15">
        <v>100</v>
      </c>
    </row>
    <row r="263" spans="2:22" x14ac:dyDescent="0.25">
      <c r="B263" s="15" t="s">
        <v>122</v>
      </c>
      <c r="C263" s="15" t="s">
        <v>344</v>
      </c>
      <c r="D263" s="15" t="s">
        <v>212</v>
      </c>
      <c r="E263" s="15">
        <v>2022</v>
      </c>
      <c r="F263" s="15" t="s">
        <v>162</v>
      </c>
      <c r="G263" s="15" t="s">
        <v>133</v>
      </c>
      <c r="H263" s="15" t="s">
        <v>136</v>
      </c>
      <c r="I263" s="15" t="s">
        <v>139</v>
      </c>
      <c r="J263" s="15" t="s">
        <v>141</v>
      </c>
      <c r="K263" s="15" t="s">
        <v>275</v>
      </c>
      <c r="L263" s="15" t="s">
        <v>276</v>
      </c>
      <c r="M263" s="15">
        <v>2E-3</v>
      </c>
      <c r="N263" s="15">
        <v>4.0000000000000001E-3</v>
      </c>
      <c r="O263" s="15">
        <v>0</v>
      </c>
      <c r="P263" s="15">
        <v>1E-3</v>
      </c>
      <c r="Q263" s="15">
        <v>1E-3</v>
      </c>
      <c r="R263" s="15">
        <v>2E-3</v>
      </c>
      <c r="S263" s="15">
        <v>9.4619999999999997</v>
      </c>
      <c r="U263" s="15">
        <v>0</v>
      </c>
      <c r="V263" s="15">
        <v>170</v>
      </c>
    </row>
    <row r="264" spans="2:22" x14ac:dyDescent="0.25">
      <c r="B264" s="15" t="s">
        <v>122</v>
      </c>
      <c r="C264" s="15" t="s">
        <v>344</v>
      </c>
      <c r="D264" s="15" t="s">
        <v>212</v>
      </c>
      <c r="E264" s="15">
        <v>2022</v>
      </c>
      <c r="F264" s="15" t="s">
        <v>162</v>
      </c>
      <c r="G264" s="15" t="s">
        <v>133</v>
      </c>
      <c r="H264" s="15" t="s">
        <v>136</v>
      </c>
      <c r="I264" s="15" t="s">
        <v>139</v>
      </c>
      <c r="J264" s="15" t="s">
        <v>141</v>
      </c>
      <c r="K264" s="15" t="s">
        <v>275</v>
      </c>
      <c r="L264" s="15" t="s">
        <v>277</v>
      </c>
      <c r="M264" s="15">
        <v>2E-3</v>
      </c>
      <c r="N264" s="15">
        <v>2E-3</v>
      </c>
      <c r="O264" s="15">
        <v>0</v>
      </c>
      <c r="P264" s="15">
        <v>2E-3</v>
      </c>
      <c r="Q264" s="15">
        <v>1E-3</v>
      </c>
      <c r="R264" s="15">
        <v>2E-3</v>
      </c>
      <c r="S264" s="15">
        <v>9.2959999999999994</v>
      </c>
      <c r="U264" s="15">
        <v>0</v>
      </c>
      <c r="V264" s="15">
        <v>1310</v>
      </c>
    </row>
    <row r="265" spans="2:22" x14ac:dyDescent="0.25">
      <c r="B265" s="15" t="s">
        <v>122</v>
      </c>
      <c r="C265" s="15" t="s">
        <v>344</v>
      </c>
      <c r="D265" s="15" t="s">
        <v>212</v>
      </c>
      <c r="E265" s="15">
        <v>2022</v>
      </c>
      <c r="F265" s="15" t="s">
        <v>162</v>
      </c>
      <c r="G265" s="15" t="s">
        <v>133</v>
      </c>
      <c r="H265" s="15" t="s">
        <v>136</v>
      </c>
      <c r="I265" s="15" t="s">
        <v>139</v>
      </c>
      <c r="J265" s="15" t="s">
        <v>141</v>
      </c>
      <c r="K265" s="15" t="s">
        <v>275</v>
      </c>
      <c r="L265" s="15" t="s">
        <v>278</v>
      </c>
      <c r="M265" s="15">
        <v>2E-3</v>
      </c>
      <c r="N265" s="15">
        <v>4.0000000000000001E-3</v>
      </c>
      <c r="O265" s="15">
        <v>0</v>
      </c>
      <c r="P265" s="15">
        <v>2E-3</v>
      </c>
      <c r="Q265" s="15">
        <v>1E-3</v>
      </c>
      <c r="R265" s="15">
        <v>2E-3</v>
      </c>
      <c r="S265" s="15">
        <v>9.3889999999999993</v>
      </c>
      <c r="U265" s="15">
        <v>0</v>
      </c>
      <c r="V265" s="15">
        <v>1680</v>
      </c>
    </row>
    <row r="266" spans="2:22" x14ac:dyDescent="0.25">
      <c r="B266" s="15" t="s">
        <v>122</v>
      </c>
      <c r="C266" s="15" t="s">
        <v>344</v>
      </c>
      <c r="D266" s="15" t="s">
        <v>212</v>
      </c>
      <c r="E266" s="15">
        <v>2022</v>
      </c>
      <c r="F266" s="15" t="s">
        <v>162</v>
      </c>
      <c r="G266" s="15" t="s">
        <v>133</v>
      </c>
      <c r="H266" s="15" t="s">
        <v>136</v>
      </c>
      <c r="I266" s="15" t="s">
        <v>139</v>
      </c>
      <c r="J266" s="15" t="s">
        <v>141</v>
      </c>
      <c r="K266" s="15" t="s">
        <v>275</v>
      </c>
      <c r="L266" s="15" t="s">
        <v>279</v>
      </c>
      <c r="M266" s="15">
        <v>2E-3</v>
      </c>
      <c r="N266" s="15">
        <v>3.0000000000000001E-3</v>
      </c>
      <c r="O266" s="15">
        <v>0</v>
      </c>
      <c r="P266" s="15">
        <v>2E-3</v>
      </c>
      <c r="Q266" s="15">
        <v>1E-3</v>
      </c>
      <c r="R266" s="15">
        <v>2E-3</v>
      </c>
      <c r="S266" s="15">
        <v>9.3689999999999998</v>
      </c>
      <c r="U266" s="15">
        <v>0</v>
      </c>
      <c r="V266" s="15">
        <v>530</v>
      </c>
    </row>
    <row r="267" spans="2:22" x14ac:dyDescent="0.25">
      <c r="B267" s="15" t="s">
        <v>122</v>
      </c>
      <c r="C267" s="15" t="s">
        <v>344</v>
      </c>
      <c r="D267" s="15" t="s">
        <v>212</v>
      </c>
      <c r="E267" s="15">
        <v>2022</v>
      </c>
      <c r="F267" s="15" t="s">
        <v>162</v>
      </c>
      <c r="G267" s="15" t="s">
        <v>133</v>
      </c>
      <c r="H267" s="15" t="s">
        <v>136</v>
      </c>
      <c r="I267" s="15" t="s">
        <v>139</v>
      </c>
      <c r="J267" s="15" t="s">
        <v>141</v>
      </c>
      <c r="K267" s="15" t="s">
        <v>275</v>
      </c>
      <c r="L267" s="15" t="s">
        <v>280</v>
      </c>
      <c r="M267" s="15">
        <v>3.0000000000000001E-3</v>
      </c>
      <c r="N267" s="15">
        <v>4.0000000000000001E-3</v>
      </c>
      <c r="O267" s="15">
        <v>0</v>
      </c>
      <c r="P267" s="15">
        <v>1E-3</v>
      </c>
      <c r="Q267" s="15">
        <v>1E-3</v>
      </c>
      <c r="R267" s="15">
        <v>3.0000000000000001E-3</v>
      </c>
      <c r="S267" s="15">
        <v>9.3849999999999998</v>
      </c>
      <c r="U267" s="15">
        <v>0</v>
      </c>
      <c r="V267" s="15">
        <v>100</v>
      </c>
    </row>
    <row r="268" spans="2:22" x14ac:dyDescent="0.25">
      <c r="B268" s="15" t="s">
        <v>122</v>
      </c>
      <c r="C268" s="15" t="s">
        <v>344</v>
      </c>
      <c r="D268" s="15" t="s">
        <v>213</v>
      </c>
      <c r="E268" s="15">
        <v>2022</v>
      </c>
      <c r="F268" s="15" t="s">
        <v>162</v>
      </c>
      <c r="G268" s="15" t="s">
        <v>133</v>
      </c>
      <c r="H268" s="15" t="s">
        <v>136</v>
      </c>
      <c r="I268" s="15" t="s">
        <v>139</v>
      </c>
      <c r="J268" s="15" t="s">
        <v>141</v>
      </c>
      <c r="K268" s="15" t="s">
        <v>275</v>
      </c>
      <c r="L268" s="15" t="s">
        <v>276</v>
      </c>
      <c r="M268" s="15">
        <v>2E-3</v>
      </c>
      <c r="N268" s="15">
        <v>3.0000000000000001E-3</v>
      </c>
      <c r="O268" s="15">
        <v>0</v>
      </c>
      <c r="P268" s="15">
        <v>1E-3</v>
      </c>
      <c r="Q268" s="15">
        <v>1E-3</v>
      </c>
      <c r="R268" s="15">
        <v>2E-3</v>
      </c>
      <c r="S268" s="15">
        <v>9.4619999999999997</v>
      </c>
      <c r="U268" s="15">
        <v>0</v>
      </c>
      <c r="V268" s="15">
        <v>170</v>
      </c>
    </row>
    <row r="269" spans="2:22" x14ac:dyDescent="0.25">
      <c r="B269" s="15" t="s">
        <v>122</v>
      </c>
      <c r="C269" s="15" t="s">
        <v>344</v>
      </c>
      <c r="D269" s="15" t="s">
        <v>213</v>
      </c>
      <c r="E269" s="15">
        <v>2022</v>
      </c>
      <c r="F269" s="15" t="s">
        <v>162</v>
      </c>
      <c r="G269" s="15" t="s">
        <v>133</v>
      </c>
      <c r="H269" s="15" t="s">
        <v>136</v>
      </c>
      <c r="I269" s="15" t="s">
        <v>139</v>
      </c>
      <c r="J269" s="15" t="s">
        <v>141</v>
      </c>
      <c r="K269" s="15" t="s">
        <v>275</v>
      </c>
      <c r="L269" s="15" t="s">
        <v>277</v>
      </c>
      <c r="M269" s="15">
        <v>2E-3</v>
      </c>
      <c r="N269" s="15">
        <v>2E-3</v>
      </c>
      <c r="O269" s="15">
        <v>0</v>
      </c>
      <c r="P269" s="15">
        <v>2E-3</v>
      </c>
      <c r="Q269" s="15">
        <v>1E-3</v>
      </c>
      <c r="R269" s="15">
        <v>2E-3</v>
      </c>
      <c r="S269" s="15">
        <v>9.2959999999999994</v>
      </c>
      <c r="U269" s="15">
        <v>0</v>
      </c>
      <c r="V269" s="15">
        <v>1310</v>
      </c>
    </row>
    <row r="270" spans="2:22" x14ac:dyDescent="0.25">
      <c r="B270" s="15" t="s">
        <v>122</v>
      </c>
      <c r="C270" s="15" t="s">
        <v>344</v>
      </c>
      <c r="D270" s="15" t="s">
        <v>213</v>
      </c>
      <c r="E270" s="15">
        <v>2022</v>
      </c>
      <c r="F270" s="15" t="s">
        <v>162</v>
      </c>
      <c r="G270" s="15" t="s">
        <v>133</v>
      </c>
      <c r="H270" s="15" t="s">
        <v>136</v>
      </c>
      <c r="I270" s="15" t="s">
        <v>139</v>
      </c>
      <c r="J270" s="15" t="s">
        <v>141</v>
      </c>
      <c r="K270" s="15" t="s">
        <v>275</v>
      </c>
      <c r="L270" s="15" t="s">
        <v>278</v>
      </c>
      <c r="M270" s="15">
        <v>2E-3</v>
      </c>
      <c r="N270" s="15">
        <v>3.0000000000000001E-3</v>
      </c>
      <c r="O270" s="15">
        <v>0</v>
      </c>
      <c r="P270" s="15">
        <v>2E-3</v>
      </c>
      <c r="Q270" s="15">
        <v>1E-3</v>
      </c>
      <c r="R270" s="15">
        <v>2E-3</v>
      </c>
      <c r="S270" s="15">
        <v>9.3889999999999993</v>
      </c>
      <c r="U270" s="15">
        <v>0</v>
      </c>
      <c r="V270" s="15">
        <v>1680</v>
      </c>
    </row>
    <row r="271" spans="2:22" x14ac:dyDescent="0.25">
      <c r="B271" s="15" t="s">
        <v>122</v>
      </c>
      <c r="C271" s="15" t="s">
        <v>344</v>
      </c>
      <c r="D271" s="15" t="s">
        <v>213</v>
      </c>
      <c r="E271" s="15">
        <v>2022</v>
      </c>
      <c r="F271" s="15" t="s">
        <v>162</v>
      </c>
      <c r="G271" s="15" t="s">
        <v>133</v>
      </c>
      <c r="H271" s="15" t="s">
        <v>136</v>
      </c>
      <c r="I271" s="15" t="s">
        <v>139</v>
      </c>
      <c r="J271" s="15" t="s">
        <v>141</v>
      </c>
      <c r="K271" s="15" t="s">
        <v>275</v>
      </c>
      <c r="L271" s="15" t="s">
        <v>279</v>
      </c>
      <c r="M271" s="15">
        <v>2E-3</v>
      </c>
      <c r="N271" s="15">
        <v>3.0000000000000001E-3</v>
      </c>
      <c r="O271" s="15">
        <v>0</v>
      </c>
      <c r="P271" s="15">
        <v>1E-3</v>
      </c>
      <c r="Q271" s="15">
        <v>1E-3</v>
      </c>
      <c r="R271" s="15">
        <v>2E-3</v>
      </c>
      <c r="S271" s="15">
        <v>9.3689999999999998</v>
      </c>
      <c r="U271" s="15">
        <v>0</v>
      </c>
      <c r="V271" s="15">
        <v>530</v>
      </c>
    </row>
    <row r="272" spans="2:22" x14ac:dyDescent="0.25">
      <c r="B272" s="15" t="s">
        <v>122</v>
      </c>
      <c r="C272" s="15" t="s">
        <v>344</v>
      </c>
      <c r="D272" s="15" t="s">
        <v>213</v>
      </c>
      <c r="E272" s="15">
        <v>2022</v>
      </c>
      <c r="F272" s="15" t="s">
        <v>162</v>
      </c>
      <c r="G272" s="15" t="s">
        <v>133</v>
      </c>
      <c r="H272" s="15" t="s">
        <v>136</v>
      </c>
      <c r="I272" s="15" t="s">
        <v>139</v>
      </c>
      <c r="J272" s="15" t="s">
        <v>141</v>
      </c>
      <c r="K272" s="15" t="s">
        <v>275</v>
      </c>
      <c r="L272" s="15" t="s">
        <v>280</v>
      </c>
      <c r="M272" s="15">
        <v>3.0000000000000001E-3</v>
      </c>
      <c r="N272" s="15">
        <v>4.0000000000000001E-3</v>
      </c>
      <c r="O272" s="15">
        <v>0</v>
      </c>
      <c r="P272" s="15">
        <v>1E-3</v>
      </c>
      <c r="Q272" s="15">
        <v>1E-3</v>
      </c>
      <c r="R272" s="15">
        <v>2E-3</v>
      </c>
      <c r="S272" s="15">
        <v>9.3849999999999998</v>
      </c>
      <c r="U272" s="15">
        <v>0</v>
      </c>
      <c r="V272" s="15">
        <v>100</v>
      </c>
    </row>
    <row r="273" spans="2:22" x14ac:dyDescent="0.25">
      <c r="B273" s="15" t="s">
        <v>122</v>
      </c>
      <c r="C273" s="15" t="s">
        <v>344</v>
      </c>
      <c r="D273" s="15" t="s">
        <v>214</v>
      </c>
      <c r="E273" s="15">
        <v>2022</v>
      </c>
      <c r="F273" s="15" t="s">
        <v>162</v>
      </c>
      <c r="G273" s="15" t="s">
        <v>133</v>
      </c>
      <c r="H273" s="15" t="s">
        <v>136</v>
      </c>
      <c r="I273" s="15" t="s">
        <v>139</v>
      </c>
      <c r="J273" s="15" t="s">
        <v>141</v>
      </c>
      <c r="K273" s="15" t="s">
        <v>275</v>
      </c>
      <c r="L273" s="15" t="s">
        <v>276</v>
      </c>
      <c r="M273" s="15">
        <v>2E-3</v>
      </c>
      <c r="N273" s="15">
        <v>2E-3</v>
      </c>
      <c r="O273" s="15">
        <v>0</v>
      </c>
      <c r="P273" s="15">
        <v>1E-3</v>
      </c>
      <c r="Q273" s="15">
        <v>1E-3</v>
      </c>
      <c r="R273" s="15">
        <v>2E-3</v>
      </c>
      <c r="S273" s="15">
        <v>9.2379999999999995</v>
      </c>
      <c r="U273" s="15">
        <v>0</v>
      </c>
      <c r="V273" s="15">
        <v>170</v>
      </c>
    </row>
    <row r="274" spans="2:22" x14ac:dyDescent="0.25">
      <c r="B274" s="15" t="s">
        <v>122</v>
      </c>
      <c r="C274" s="15" t="s">
        <v>344</v>
      </c>
      <c r="D274" s="15" t="s">
        <v>214</v>
      </c>
      <c r="E274" s="15">
        <v>2022</v>
      </c>
      <c r="F274" s="15" t="s">
        <v>162</v>
      </c>
      <c r="G274" s="15" t="s">
        <v>133</v>
      </c>
      <c r="H274" s="15" t="s">
        <v>136</v>
      </c>
      <c r="I274" s="15" t="s">
        <v>139</v>
      </c>
      <c r="J274" s="15" t="s">
        <v>141</v>
      </c>
      <c r="K274" s="15" t="s">
        <v>275</v>
      </c>
      <c r="L274" s="15" t="s">
        <v>277</v>
      </c>
      <c r="M274" s="15">
        <v>2E-3</v>
      </c>
      <c r="N274" s="15">
        <v>2E-3</v>
      </c>
      <c r="O274" s="15">
        <v>0</v>
      </c>
      <c r="P274" s="15">
        <v>2E-3</v>
      </c>
      <c r="Q274" s="15">
        <v>1E-3</v>
      </c>
      <c r="R274" s="15">
        <v>2E-3</v>
      </c>
      <c r="S274" s="15">
        <v>9.0790000000000006</v>
      </c>
      <c r="U274" s="15">
        <v>0</v>
      </c>
      <c r="V274" s="15">
        <v>1310</v>
      </c>
    </row>
    <row r="275" spans="2:22" x14ac:dyDescent="0.25">
      <c r="B275" s="15" t="s">
        <v>122</v>
      </c>
      <c r="C275" s="15" t="s">
        <v>344</v>
      </c>
      <c r="D275" s="15" t="s">
        <v>214</v>
      </c>
      <c r="E275" s="15">
        <v>2022</v>
      </c>
      <c r="F275" s="15" t="s">
        <v>162</v>
      </c>
      <c r="G275" s="15" t="s">
        <v>133</v>
      </c>
      <c r="H275" s="15" t="s">
        <v>136</v>
      </c>
      <c r="I275" s="15" t="s">
        <v>139</v>
      </c>
      <c r="J275" s="15" t="s">
        <v>141</v>
      </c>
      <c r="K275" s="15" t="s">
        <v>275</v>
      </c>
      <c r="L275" s="15" t="s">
        <v>278</v>
      </c>
      <c r="M275" s="15">
        <v>2E-3</v>
      </c>
      <c r="N275" s="15">
        <v>3.0000000000000001E-3</v>
      </c>
      <c r="O275" s="15">
        <v>0</v>
      </c>
      <c r="P275" s="15">
        <v>1E-3</v>
      </c>
      <c r="Q275" s="15">
        <v>1E-3</v>
      </c>
      <c r="R275" s="15">
        <v>2E-3</v>
      </c>
      <c r="S275" s="15">
        <v>9.1690000000000005</v>
      </c>
      <c r="U275" s="15">
        <v>0</v>
      </c>
      <c r="V275" s="15">
        <v>1680</v>
      </c>
    </row>
    <row r="276" spans="2:22" x14ac:dyDescent="0.25">
      <c r="B276" s="15" t="s">
        <v>122</v>
      </c>
      <c r="C276" s="15" t="s">
        <v>344</v>
      </c>
      <c r="D276" s="15" t="s">
        <v>214</v>
      </c>
      <c r="E276" s="15">
        <v>2022</v>
      </c>
      <c r="F276" s="15" t="s">
        <v>162</v>
      </c>
      <c r="G276" s="15" t="s">
        <v>133</v>
      </c>
      <c r="H276" s="15" t="s">
        <v>136</v>
      </c>
      <c r="I276" s="15" t="s">
        <v>139</v>
      </c>
      <c r="J276" s="15" t="s">
        <v>141</v>
      </c>
      <c r="K276" s="15" t="s">
        <v>275</v>
      </c>
      <c r="L276" s="15" t="s">
        <v>279</v>
      </c>
      <c r="M276" s="15">
        <v>2E-3</v>
      </c>
      <c r="N276" s="15">
        <v>3.0000000000000001E-3</v>
      </c>
      <c r="O276" s="15">
        <v>0</v>
      </c>
      <c r="P276" s="15">
        <v>1E-3</v>
      </c>
      <c r="Q276" s="15">
        <v>1E-3</v>
      </c>
      <c r="R276" s="15">
        <v>2E-3</v>
      </c>
      <c r="S276" s="15">
        <v>9.1449999999999996</v>
      </c>
      <c r="U276" s="15">
        <v>0</v>
      </c>
      <c r="V276" s="15">
        <v>530</v>
      </c>
    </row>
    <row r="277" spans="2:22" x14ac:dyDescent="0.25">
      <c r="B277" s="15" t="s">
        <v>122</v>
      </c>
      <c r="C277" s="15" t="s">
        <v>344</v>
      </c>
      <c r="D277" s="15" t="s">
        <v>214</v>
      </c>
      <c r="E277" s="15">
        <v>2022</v>
      </c>
      <c r="F277" s="15" t="s">
        <v>162</v>
      </c>
      <c r="G277" s="15" t="s">
        <v>133</v>
      </c>
      <c r="H277" s="15" t="s">
        <v>136</v>
      </c>
      <c r="I277" s="15" t="s">
        <v>139</v>
      </c>
      <c r="J277" s="15" t="s">
        <v>141</v>
      </c>
      <c r="K277" s="15" t="s">
        <v>275</v>
      </c>
      <c r="L277" s="15" t="s">
        <v>280</v>
      </c>
      <c r="M277" s="15">
        <v>3.0000000000000001E-3</v>
      </c>
      <c r="N277" s="15">
        <v>4.0000000000000001E-3</v>
      </c>
      <c r="O277" s="15">
        <v>0</v>
      </c>
      <c r="P277" s="15">
        <v>1E-3</v>
      </c>
      <c r="Q277" s="15">
        <v>1E-3</v>
      </c>
      <c r="R277" s="15">
        <v>3.0000000000000001E-3</v>
      </c>
      <c r="S277" s="15">
        <v>9.1649999999999991</v>
      </c>
      <c r="U277" s="15">
        <v>0</v>
      </c>
      <c r="V277" s="15">
        <v>100</v>
      </c>
    </row>
    <row r="278" spans="2:22" x14ac:dyDescent="0.25">
      <c r="B278" s="15" t="s">
        <v>122</v>
      </c>
      <c r="C278" s="15" t="s">
        <v>344</v>
      </c>
      <c r="D278" s="15" t="s">
        <v>215</v>
      </c>
      <c r="E278" s="15">
        <v>2022</v>
      </c>
      <c r="F278" s="15" t="s">
        <v>162</v>
      </c>
      <c r="G278" s="15" t="s">
        <v>133</v>
      </c>
      <c r="H278" s="15" t="s">
        <v>136</v>
      </c>
      <c r="I278" s="15" t="s">
        <v>139</v>
      </c>
      <c r="J278" s="15" t="s">
        <v>141</v>
      </c>
      <c r="K278" s="15" t="s">
        <v>275</v>
      </c>
      <c r="L278" s="15" t="s">
        <v>276</v>
      </c>
      <c r="M278" s="15">
        <v>2E-3</v>
      </c>
      <c r="N278" s="15">
        <v>2E-3</v>
      </c>
      <c r="O278" s="15">
        <v>0</v>
      </c>
      <c r="P278" s="15">
        <v>1E-3</v>
      </c>
      <c r="Q278" s="15">
        <v>1E-3</v>
      </c>
      <c r="R278" s="15">
        <v>2E-3</v>
      </c>
      <c r="S278" s="15">
        <v>9.2379999999999995</v>
      </c>
      <c r="U278" s="15">
        <v>0</v>
      </c>
      <c r="V278" s="15">
        <v>170</v>
      </c>
    </row>
    <row r="279" spans="2:22" x14ac:dyDescent="0.25">
      <c r="B279" s="15" t="s">
        <v>122</v>
      </c>
      <c r="C279" s="15" t="s">
        <v>344</v>
      </c>
      <c r="D279" s="15" t="s">
        <v>215</v>
      </c>
      <c r="E279" s="15">
        <v>2022</v>
      </c>
      <c r="F279" s="15" t="s">
        <v>162</v>
      </c>
      <c r="G279" s="15" t="s">
        <v>133</v>
      </c>
      <c r="H279" s="15" t="s">
        <v>136</v>
      </c>
      <c r="I279" s="15" t="s">
        <v>139</v>
      </c>
      <c r="J279" s="15" t="s">
        <v>141</v>
      </c>
      <c r="K279" s="15" t="s">
        <v>275</v>
      </c>
      <c r="L279" s="15" t="s">
        <v>277</v>
      </c>
      <c r="M279" s="15">
        <v>2E-3</v>
      </c>
      <c r="N279" s="15">
        <v>2E-3</v>
      </c>
      <c r="O279" s="15">
        <v>0</v>
      </c>
      <c r="P279" s="15">
        <v>1E-3</v>
      </c>
      <c r="Q279" s="15">
        <v>1E-3</v>
      </c>
      <c r="R279" s="15">
        <v>2E-3</v>
      </c>
      <c r="S279" s="15">
        <v>9.0790000000000006</v>
      </c>
      <c r="U279" s="15">
        <v>0</v>
      </c>
      <c r="V279" s="15">
        <v>1310</v>
      </c>
    </row>
    <row r="280" spans="2:22" x14ac:dyDescent="0.25">
      <c r="B280" s="15" t="s">
        <v>122</v>
      </c>
      <c r="C280" s="15" t="s">
        <v>344</v>
      </c>
      <c r="D280" s="15" t="s">
        <v>215</v>
      </c>
      <c r="E280" s="15">
        <v>2022</v>
      </c>
      <c r="F280" s="15" t="s">
        <v>162</v>
      </c>
      <c r="G280" s="15" t="s">
        <v>133</v>
      </c>
      <c r="H280" s="15" t="s">
        <v>136</v>
      </c>
      <c r="I280" s="15" t="s">
        <v>139</v>
      </c>
      <c r="J280" s="15" t="s">
        <v>141</v>
      </c>
      <c r="K280" s="15" t="s">
        <v>275</v>
      </c>
      <c r="L280" s="15" t="s">
        <v>278</v>
      </c>
      <c r="M280" s="15">
        <v>2E-3</v>
      </c>
      <c r="N280" s="15">
        <v>3.0000000000000001E-3</v>
      </c>
      <c r="O280" s="15">
        <v>0</v>
      </c>
      <c r="P280" s="15">
        <v>1E-3</v>
      </c>
      <c r="Q280" s="15">
        <v>1E-3</v>
      </c>
      <c r="R280" s="15">
        <v>2E-3</v>
      </c>
      <c r="S280" s="15">
        <v>9.1690000000000005</v>
      </c>
      <c r="U280" s="15">
        <v>0</v>
      </c>
      <c r="V280" s="15">
        <v>1680</v>
      </c>
    </row>
    <row r="281" spans="2:22" x14ac:dyDescent="0.25">
      <c r="B281" s="15" t="s">
        <v>122</v>
      </c>
      <c r="C281" s="15" t="s">
        <v>344</v>
      </c>
      <c r="D281" s="15" t="s">
        <v>215</v>
      </c>
      <c r="E281" s="15">
        <v>2022</v>
      </c>
      <c r="F281" s="15" t="s">
        <v>162</v>
      </c>
      <c r="G281" s="15" t="s">
        <v>133</v>
      </c>
      <c r="H281" s="15" t="s">
        <v>136</v>
      </c>
      <c r="I281" s="15" t="s">
        <v>139</v>
      </c>
      <c r="J281" s="15" t="s">
        <v>141</v>
      </c>
      <c r="K281" s="15" t="s">
        <v>275</v>
      </c>
      <c r="L281" s="15" t="s">
        <v>279</v>
      </c>
      <c r="M281" s="15">
        <v>2E-3</v>
      </c>
      <c r="N281" s="15">
        <v>2E-3</v>
      </c>
      <c r="O281" s="15">
        <v>0</v>
      </c>
      <c r="P281" s="15">
        <v>1E-3</v>
      </c>
      <c r="Q281" s="15">
        <v>1E-3</v>
      </c>
      <c r="R281" s="15">
        <v>2E-3</v>
      </c>
      <c r="S281" s="15">
        <v>9.1449999999999996</v>
      </c>
      <c r="U281" s="15">
        <v>0</v>
      </c>
      <c r="V281" s="15">
        <v>530</v>
      </c>
    </row>
    <row r="282" spans="2:22" x14ac:dyDescent="0.25">
      <c r="B282" s="15" t="s">
        <v>122</v>
      </c>
      <c r="C282" s="15" t="s">
        <v>344</v>
      </c>
      <c r="D282" s="15" t="s">
        <v>215</v>
      </c>
      <c r="E282" s="15">
        <v>2022</v>
      </c>
      <c r="F282" s="15" t="s">
        <v>162</v>
      </c>
      <c r="G282" s="15" t="s">
        <v>133</v>
      </c>
      <c r="H282" s="15" t="s">
        <v>136</v>
      </c>
      <c r="I282" s="15" t="s">
        <v>139</v>
      </c>
      <c r="J282" s="15" t="s">
        <v>141</v>
      </c>
      <c r="K282" s="15" t="s">
        <v>275</v>
      </c>
      <c r="L282" s="15" t="s">
        <v>280</v>
      </c>
      <c r="M282" s="15">
        <v>3.0000000000000001E-3</v>
      </c>
      <c r="N282" s="15">
        <v>4.0000000000000001E-3</v>
      </c>
      <c r="O282" s="15">
        <v>0</v>
      </c>
      <c r="P282" s="15">
        <v>1E-3</v>
      </c>
      <c r="Q282" s="15">
        <v>1E-3</v>
      </c>
      <c r="R282" s="15">
        <v>3.0000000000000001E-3</v>
      </c>
      <c r="S282" s="15">
        <v>9.1649999999999991</v>
      </c>
      <c r="U282" s="15">
        <v>0</v>
      </c>
      <c r="V282" s="15">
        <v>100</v>
      </c>
    </row>
    <row r="283" spans="2:22" x14ac:dyDescent="0.25">
      <c r="B283" s="15" t="s">
        <v>122</v>
      </c>
      <c r="C283" s="15" t="s">
        <v>344</v>
      </c>
      <c r="D283" s="15" t="s">
        <v>216</v>
      </c>
      <c r="E283" s="15">
        <v>2022</v>
      </c>
      <c r="F283" s="15" t="s">
        <v>162</v>
      </c>
      <c r="G283" s="15" t="s">
        <v>133</v>
      </c>
      <c r="H283" s="15" t="s">
        <v>136</v>
      </c>
      <c r="I283" s="15" t="s">
        <v>139</v>
      </c>
      <c r="J283" s="15" t="s">
        <v>141</v>
      </c>
      <c r="K283" s="15" t="s">
        <v>275</v>
      </c>
      <c r="L283" s="15" t="s">
        <v>276</v>
      </c>
      <c r="M283" s="15">
        <v>2E-3</v>
      </c>
      <c r="N283" s="15">
        <v>2E-3</v>
      </c>
      <c r="O283" s="15">
        <v>0</v>
      </c>
      <c r="P283" s="15">
        <v>1E-3</v>
      </c>
      <c r="Q283" s="15">
        <v>1E-3</v>
      </c>
      <c r="R283" s="15">
        <v>2E-3</v>
      </c>
      <c r="S283" s="15">
        <v>9.0749999999999993</v>
      </c>
      <c r="U283" s="15">
        <v>0</v>
      </c>
      <c r="V283" s="15">
        <v>170</v>
      </c>
    </row>
    <row r="284" spans="2:22" x14ac:dyDescent="0.25">
      <c r="B284" s="15" t="s">
        <v>122</v>
      </c>
      <c r="C284" s="15" t="s">
        <v>344</v>
      </c>
      <c r="D284" s="15" t="s">
        <v>216</v>
      </c>
      <c r="E284" s="15">
        <v>2022</v>
      </c>
      <c r="F284" s="15" t="s">
        <v>162</v>
      </c>
      <c r="G284" s="15" t="s">
        <v>133</v>
      </c>
      <c r="H284" s="15" t="s">
        <v>136</v>
      </c>
      <c r="I284" s="15" t="s">
        <v>139</v>
      </c>
      <c r="J284" s="15" t="s">
        <v>141</v>
      </c>
      <c r="K284" s="15" t="s">
        <v>275</v>
      </c>
      <c r="L284" s="15" t="s">
        <v>277</v>
      </c>
      <c r="M284" s="15">
        <v>2E-3</v>
      </c>
      <c r="N284" s="15">
        <v>2E-3</v>
      </c>
      <c r="O284" s="15">
        <v>0</v>
      </c>
      <c r="P284" s="15">
        <v>1E-3</v>
      </c>
      <c r="Q284" s="15">
        <v>1E-3</v>
      </c>
      <c r="R284" s="15">
        <v>2E-3</v>
      </c>
      <c r="S284" s="15">
        <v>8.92</v>
      </c>
      <c r="U284" s="15">
        <v>0</v>
      </c>
      <c r="V284" s="15">
        <v>1310</v>
      </c>
    </row>
    <row r="285" spans="2:22" x14ac:dyDescent="0.25">
      <c r="B285" s="15" t="s">
        <v>122</v>
      </c>
      <c r="C285" s="15" t="s">
        <v>344</v>
      </c>
      <c r="D285" s="15" t="s">
        <v>216</v>
      </c>
      <c r="E285" s="15">
        <v>2022</v>
      </c>
      <c r="F285" s="15" t="s">
        <v>162</v>
      </c>
      <c r="G285" s="15" t="s">
        <v>133</v>
      </c>
      <c r="H285" s="15" t="s">
        <v>136</v>
      </c>
      <c r="I285" s="15" t="s">
        <v>139</v>
      </c>
      <c r="J285" s="15" t="s">
        <v>141</v>
      </c>
      <c r="K285" s="15" t="s">
        <v>275</v>
      </c>
      <c r="L285" s="15" t="s">
        <v>278</v>
      </c>
      <c r="M285" s="15">
        <v>2E-3</v>
      </c>
      <c r="N285" s="15">
        <v>3.0000000000000001E-3</v>
      </c>
      <c r="O285" s="15">
        <v>0</v>
      </c>
      <c r="P285" s="15">
        <v>1E-3</v>
      </c>
      <c r="Q285" s="15">
        <v>1E-3</v>
      </c>
      <c r="R285" s="15">
        <v>2E-3</v>
      </c>
      <c r="S285" s="15">
        <v>9.0079999999999991</v>
      </c>
      <c r="U285" s="15">
        <v>0</v>
      </c>
      <c r="V285" s="15">
        <v>1680</v>
      </c>
    </row>
    <row r="286" spans="2:22" x14ac:dyDescent="0.25">
      <c r="B286" s="15" t="s">
        <v>122</v>
      </c>
      <c r="C286" s="15" t="s">
        <v>344</v>
      </c>
      <c r="D286" s="15" t="s">
        <v>216</v>
      </c>
      <c r="E286" s="15">
        <v>2022</v>
      </c>
      <c r="F286" s="15" t="s">
        <v>162</v>
      </c>
      <c r="G286" s="15" t="s">
        <v>133</v>
      </c>
      <c r="H286" s="15" t="s">
        <v>136</v>
      </c>
      <c r="I286" s="15" t="s">
        <v>139</v>
      </c>
      <c r="J286" s="15" t="s">
        <v>141</v>
      </c>
      <c r="K286" s="15" t="s">
        <v>275</v>
      </c>
      <c r="L286" s="15" t="s">
        <v>279</v>
      </c>
      <c r="M286" s="15">
        <v>2E-3</v>
      </c>
      <c r="N286" s="15">
        <v>2E-3</v>
      </c>
      <c r="O286" s="15">
        <v>0</v>
      </c>
      <c r="P286" s="15">
        <v>1E-3</v>
      </c>
      <c r="Q286" s="15">
        <v>1E-3</v>
      </c>
      <c r="R286" s="15">
        <v>2E-3</v>
      </c>
      <c r="S286" s="15">
        <v>8.9779999999999998</v>
      </c>
      <c r="U286" s="15">
        <v>0</v>
      </c>
      <c r="V286" s="15">
        <v>530</v>
      </c>
    </row>
    <row r="287" spans="2:22" x14ac:dyDescent="0.25">
      <c r="B287" s="15" t="s">
        <v>122</v>
      </c>
      <c r="C287" s="15" t="s">
        <v>344</v>
      </c>
      <c r="D287" s="15" t="s">
        <v>216</v>
      </c>
      <c r="E287" s="15">
        <v>2022</v>
      </c>
      <c r="F287" s="15" t="s">
        <v>162</v>
      </c>
      <c r="G287" s="15" t="s">
        <v>133</v>
      </c>
      <c r="H287" s="15" t="s">
        <v>136</v>
      </c>
      <c r="I287" s="15" t="s">
        <v>139</v>
      </c>
      <c r="J287" s="15" t="s">
        <v>141</v>
      </c>
      <c r="K287" s="15" t="s">
        <v>275</v>
      </c>
      <c r="L287" s="15" t="s">
        <v>280</v>
      </c>
      <c r="M287" s="15">
        <v>3.0000000000000001E-3</v>
      </c>
      <c r="N287" s="15">
        <v>4.0000000000000001E-3</v>
      </c>
      <c r="O287" s="15">
        <v>0</v>
      </c>
      <c r="P287" s="15">
        <v>1E-3</v>
      </c>
      <c r="Q287" s="15">
        <v>1E-3</v>
      </c>
      <c r="R287" s="15">
        <v>3.0000000000000001E-3</v>
      </c>
      <c r="S287" s="15">
        <v>9.0060000000000002</v>
      </c>
      <c r="U287" s="15">
        <v>0</v>
      </c>
      <c r="V287" s="15">
        <v>100</v>
      </c>
    </row>
    <row r="288" spans="2:22" x14ac:dyDescent="0.25">
      <c r="B288" s="15" t="s">
        <v>122</v>
      </c>
      <c r="C288" s="15" t="s">
        <v>344</v>
      </c>
      <c r="D288" s="15" t="s">
        <v>217</v>
      </c>
      <c r="E288" s="15">
        <v>2022</v>
      </c>
      <c r="F288" s="15" t="s">
        <v>162</v>
      </c>
      <c r="G288" s="15" t="s">
        <v>133</v>
      </c>
      <c r="H288" s="15" t="s">
        <v>136</v>
      </c>
      <c r="I288" s="15" t="s">
        <v>139</v>
      </c>
      <c r="J288" s="15" t="s">
        <v>141</v>
      </c>
      <c r="K288" s="15" t="s">
        <v>275</v>
      </c>
      <c r="L288" s="15" t="s">
        <v>276</v>
      </c>
      <c r="M288" s="15">
        <v>2E-3</v>
      </c>
      <c r="N288" s="15">
        <v>2E-3</v>
      </c>
      <c r="O288" s="15">
        <v>0</v>
      </c>
      <c r="P288" s="15">
        <v>1E-3</v>
      </c>
      <c r="Q288" s="15">
        <v>1E-3</v>
      </c>
      <c r="R288" s="15">
        <v>2E-3</v>
      </c>
      <c r="S288" s="15">
        <v>9.0749999999999993</v>
      </c>
      <c r="U288" s="15">
        <v>0</v>
      </c>
      <c r="V288" s="15">
        <v>170</v>
      </c>
    </row>
    <row r="289" spans="2:22" x14ac:dyDescent="0.25">
      <c r="B289" s="15" t="s">
        <v>122</v>
      </c>
      <c r="C289" s="15" t="s">
        <v>344</v>
      </c>
      <c r="D289" s="15" t="s">
        <v>217</v>
      </c>
      <c r="E289" s="15">
        <v>2022</v>
      </c>
      <c r="F289" s="15" t="s">
        <v>162</v>
      </c>
      <c r="G289" s="15" t="s">
        <v>133</v>
      </c>
      <c r="H289" s="15" t="s">
        <v>136</v>
      </c>
      <c r="I289" s="15" t="s">
        <v>139</v>
      </c>
      <c r="J289" s="15" t="s">
        <v>141</v>
      </c>
      <c r="K289" s="15" t="s">
        <v>275</v>
      </c>
      <c r="L289" s="15" t="s">
        <v>277</v>
      </c>
      <c r="M289" s="15">
        <v>2E-3</v>
      </c>
      <c r="N289" s="15">
        <v>2E-3</v>
      </c>
      <c r="O289" s="15">
        <v>0</v>
      </c>
      <c r="P289" s="15">
        <v>1E-3</v>
      </c>
      <c r="Q289" s="15">
        <v>1E-3</v>
      </c>
      <c r="R289" s="15">
        <v>2E-3</v>
      </c>
      <c r="S289" s="15">
        <v>8.92</v>
      </c>
      <c r="U289" s="15">
        <v>0</v>
      </c>
      <c r="V289" s="15">
        <v>1310</v>
      </c>
    </row>
    <row r="290" spans="2:22" x14ac:dyDescent="0.25">
      <c r="B290" s="15" t="s">
        <v>122</v>
      </c>
      <c r="C290" s="15" t="s">
        <v>344</v>
      </c>
      <c r="D290" s="15" t="s">
        <v>217</v>
      </c>
      <c r="E290" s="15">
        <v>2022</v>
      </c>
      <c r="F290" s="15" t="s">
        <v>162</v>
      </c>
      <c r="G290" s="15" t="s">
        <v>133</v>
      </c>
      <c r="H290" s="15" t="s">
        <v>136</v>
      </c>
      <c r="I290" s="15" t="s">
        <v>139</v>
      </c>
      <c r="J290" s="15" t="s">
        <v>141</v>
      </c>
      <c r="K290" s="15" t="s">
        <v>275</v>
      </c>
      <c r="L290" s="15" t="s">
        <v>278</v>
      </c>
      <c r="M290" s="15">
        <v>2E-3</v>
      </c>
      <c r="N290" s="15">
        <v>2E-3</v>
      </c>
      <c r="O290" s="15">
        <v>0</v>
      </c>
      <c r="P290" s="15">
        <v>1E-3</v>
      </c>
      <c r="Q290" s="15">
        <v>1E-3</v>
      </c>
      <c r="R290" s="15">
        <v>2E-3</v>
      </c>
      <c r="S290" s="15">
        <v>9.0079999999999991</v>
      </c>
      <c r="U290" s="15">
        <v>0</v>
      </c>
      <c r="V290" s="15">
        <v>1680</v>
      </c>
    </row>
    <row r="291" spans="2:22" x14ac:dyDescent="0.25">
      <c r="B291" s="15" t="s">
        <v>122</v>
      </c>
      <c r="C291" s="15" t="s">
        <v>344</v>
      </c>
      <c r="D291" s="15" t="s">
        <v>217</v>
      </c>
      <c r="E291" s="15">
        <v>2022</v>
      </c>
      <c r="F291" s="15" t="s">
        <v>162</v>
      </c>
      <c r="G291" s="15" t="s">
        <v>133</v>
      </c>
      <c r="H291" s="15" t="s">
        <v>136</v>
      </c>
      <c r="I291" s="15" t="s">
        <v>139</v>
      </c>
      <c r="J291" s="15" t="s">
        <v>141</v>
      </c>
      <c r="K291" s="15" t="s">
        <v>275</v>
      </c>
      <c r="L291" s="15" t="s">
        <v>279</v>
      </c>
      <c r="M291" s="15">
        <v>2E-3</v>
      </c>
      <c r="N291" s="15">
        <v>2E-3</v>
      </c>
      <c r="O291" s="15">
        <v>0</v>
      </c>
      <c r="P291" s="15">
        <v>1E-3</v>
      </c>
      <c r="Q291" s="15">
        <v>1E-3</v>
      </c>
      <c r="R291" s="15">
        <v>2E-3</v>
      </c>
      <c r="S291" s="15">
        <v>8.9779999999999998</v>
      </c>
      <c r="U291" s="15">
        <v>0</v>
      </c>
      <c r="V291" s="15">
        <v>530</v>
      </c>
    </row>
    <row r="292" spans="2:22" x14ac:dyDescent="0.25">
      <c r="B292" s="15" t="s">
        <v>122</v>
      </c>
      <c r="C292" s="15" t="s">
        <v>344</v>
      </c>
      <c r="D292" s="15" t="s">
        <v>217</v>
      </c>
      <c r="E292" s="15">
        <v>2022</v>
      </c>
      <c r="F292" s="15" t="s">
        <v>162</v>
      </c>
      <c r="G292" s="15" t="s">
        <v>133</v>
      </c>
      <c r="H292" s="15" t="s">
        <v>136</v>
      </c>
      <c r="I292" s="15" t="s">
        <v>139</v>
      </c>
      <c r="J292" s="15" t="s">
        <v>141</v>
      </c>
      <c r="K292" s="15" t="s">
        <v>275</v>
      </c>
      <c r="L292" s="15" t="s">
        <v>280</v>
      </c>
      <c r="M292" s="15">
        <v>2E-3</v>
      </c>
      <c r="N292" s="15">
        <v>4.0000000000000001E-3</v>
      </c>
      <c r="O292" s="15">
        <v>0</v>
      </c>
      <c r="P292" s="15">
        <v>1E-3</v>
      </c>
      <c r="Q292" s="15">
        <v>1E-3</v>
      </c>
      <c r="R292" s="15">
        <v>2E-3</v>
      </c>
      <c r="S292" s="15">
        <v>9.0060000000000002</v>
      </c>
      <c r="U292" s="15">
        <v>0</v>
      </c>
      <c r="V292" s="15">
        <v>100</v>
      </c>
    </row>
    <row r="293" spans="2:22" x14ac:dyDescent="0.25">
      <c r="B293" s="15" t="s">
        <v>122</v>
      </c>
      <c r="C293" s="15" t="s">
        <v>344</v>
      </c>
      <c r="D293" s="15" t="s">
        <v>218</v>
      </c>
      <c r="E293" s="15">
        <v>2022</v>
      </c>
      <c r="F293" s="15" t="s">
        <v>162</v>
      </c>
      <c r="G293" s="15" t="s">
        <v>133</v>
      </c>
      <c r="H293" s="15" t="s">
        <v>136</v>
      </c>
      <c r="I293" s="15" t="s">
        <v>139</v>
      </c>
      <c r="J293" s="15" t="s">
        <v>141</v>
      </c>
      <c r="K293" s="15" t="s">
        <v>275</v>
      </c>
      <c r="L293" s="15" t="s">
        <v>276</v>
      </c>
      <c r="M293" s="15">
        <v>2E-3</v>
      </c>
      <c r="N293" s="15">
        <v>1E-3</v>
      </c>
      <c r="O293" s="15">
        <v>0</v>
      </c>
      <c r="P293" s="15">
        <v>1E-3</v>
      </c>
      <c r="Q293" s="15">
        <v>1E-3</v>
      </c>
      <c r="R293" s="15">
        <v>2E-3</v>
      </c>
      <c r="S293" s="15">
        <v>8.9909999999999997</v>
      </c>
      <c r="U293" s="15">
        <v>267.334</v>
      </c>
      <c r="V293" s="15">
        <v>170</v>
      </c>
    </row>
    <row r="294" spans="2:22" x14ac:dyDescent="0.25">
      <c r="B294" s="15" t="s">
        <v>122</v>
      </c>
      <c r="C294" s="15" t="s">
        <v>344</v>
      </c>
      <c r="D294" s="15" t="s">
        <v>218</v>
      </c>
      <c r="E294" s="15">
        <v>2022</v>
      </c>
      <c r="F294" s="15" t="s">
        <v>162</v>
      </c>
      <c r="G294" s="15" t="s">
        <v>133</v>
      </c>
      <c r="H294" s="15" t="s">
        <v>136</v>
      </c>
      <c r="I294" s="15" t="s">
        <v>139</v>
      </c>
      <c r="J294" s="15" t="s">
        <v>141</v>
      </c>
      <c r="K294" s="15" t="s">
        <v>275</v>
      </c>
      <c r="L294" s="15" t="s">
        <v>277</v>
      </c>
      <c r="M294" s="15">
        <v>2E-3</v>
      </c>
      <c r="N294" s="15">
        <v>1E-3</v>
      </c>
      <c r="O294" s="15">
        <v>0</v>
      </c>
      <c r="P294" s="15">
        <v>1E-3</v>
      </c>
      <c r="Q294" s="15">
        <v>1E-3</v>
      </c>
      <c r="R294" s="15">
        <v>2E-3</v>
      </c>
      <c r="S294" s="15">
        <v>8.8390000000000004</v>
      </c>
      <c r="U294" s="15">
        <v>277.17599999999999</v>
      </c>
      <c r="V294" s="15">
        <v>1310</v>
      </c>
    </row>
    <row r="295" spans="2:22" x14ac:dyDescent="0.25">
      <c r="B295" s="15" t="s">
        <v>122</v>
      </c>
      <c r="C295" s="15" t="s">
        <v>344</v>
      </c>
      <c r="D295" s="15" t="s">
        <v>218</v>
      </c>
      <c r="E295" s="15">
        <v>2022</v>
      </c>
      <c r="F295" s="15" t="s">
        <v>162</v>
      </c>
      <c r="G295" s="15" t="s">
        <v>133</v>
      </c>
      <c r="H295" s="15" t="s">
        <v>136</v>
      </c>
      <c r="I295" s="15" t="s">
        <v>139</v>
      </c>
      <c r="J295" s="15" t="s">
        <v>141</v>
      </c>
      <c r="K295" s="15" t="s">
        <v>275</v>
      </c>
      <c r="L295" s="15" t="s">
        <v>278</v>
      </c>
      <c r="M295" s="15">
        <v>2E-3</v>
      </c>
      <c r="N295" s="15">
        <v>2E-3</v>
      </c>
      <c r="O295" s="15">
        <v>0</v>
      </c>
      <c r="P295" s="15">
        <v>1E-3</v>
      </c>
      <c r="Q295" s="15">
        <v>1E-3</v>
      </c>
      <c r="R295" s="15">
        <v>2E-3</v>
      </c>
      <c r="S295" s="15">
        <v>8.9239999999999995</v>
      </c>
      <c r="U295" s="15">
        <v>240.80600000000001</v>
      </c>
      <c r="V295" s="15">
        <v>1680</v>
      </c>
    </row>
    <row r="296" spans="2:22" x14ac:dyDescent="0.25">
      <c r="B296" s="15" t="s">
        <v>122</v>
      </c>
      <c r="C296" s="15" t="s">
        <v>344</v>
      </c>
      <c r="D296" s="15" t="s">
        <v>218</v>
      </c>
      <c r="E296" s="15">
        <v>2022</v>
      </c>
      <c r="F296" s="15" t="s">
        <v>162</v>
      </c>
      <c r="G296" s="15" t="s">
        <v>133</v>
      </c>
      <c r="H296" s="15" t="s">
        <v>136</v>
      </c>
      <c r="I296" s="15" t="s">
        <v>139</v>
      </c>
      <c r="J296" s="15" t="s">
        <v>141</v>
      </c>
      <c r="K296" s="15" t="s">
        <v>275</v>
      </c>
      <c r="L296" s="15" t="s">
        <v>279</v>
      </c>
      <c r="M296" s="15">
        <v>2E-3</v>
      </c>
      <c r="N296" s="15">
        <v>2E-3</v>
      </c>
      <c r="O296" s="15">
        <v>0</v>
      </c>
      <c r="P296" s="15">
        <v>1E-3</v>
      </c>
      <c r="Q296" s="15">
        <v>1E-3</v>
      </c>
      <c r="R296" s="15">
        <v>2E-3</v>
      </c>
      <c r="S296" s="15">
        <v>8.8919999999999995</v>
      </c>
      <c r="U296" s="15">
        <v>220.64099999999999</v>
      </c>
      <c r="V296" s="15">
        <v>530</v>
      </c>
    </row>
    <row r="297" spans="2:22" x14ac:dyDescent="0.25">
      <c r="B297" s="15" t="s">
        <v>122</v>
      </c>
      <c r="C297" s="15" t="s">
        <v>344</v>
      </c>
      <c r="D297" s="15" t="s">
        <v>218</v>
      </c>
      <c r="E297" s="15">
        <v>2022</v>
      </c>
      <c r="F297" s="15" t="s">
        <v>162</v>
      </c>
      <c r="G297" s="15" t="s">
        <v>133</v>
      </c>
      <c r="H297" s="15" t="s">
        <v>136</v>
      </c>
      <c r="I297" s="15" t="s">
        <v>139</v>
      </c>
      <c r="J297" s="15" t="s">
        <v>141</v>
      </c>
      <c r="K297" s="15" t="s">
        <v>275</v>
      </c>
      <c r="L297" s="15" t="s">
        <v>280</v>
      </c>
      <c r="M297" s="15">
        <v>2E-3</v>
      </c>
      <c r="N297" s="15">
        <v>3.0000000000000001E-3</v>
      </c>
      <c r="O297" s="15">
        <v>0</v>
      </c>
      <c r="P297" s="15">
        <v>1E-3</v>
      </c>
      <c r="Q297" s="15">
        <v>1E-3</v>
      </c>
      <c r="R297" s="15">
        <v>2E-3</v>
      </c>
      <c r="S297" s="15">
        <v>8.9239999999999995</v>
      </c>
      <c r="U297" s="15">
        <v>222.94399999999999</v>
      </c>
      <c r="V297" s="15">
        <v>100</v>
      </c>
    </row>
    <row r="298" spans="2:22" x14ac:dyDescent="0.25">
      <c r="B298" s="15" t="s">
        <v>122</v>
      </c>
      <c r="C298" s="15" t="s">
        <v>344</v>
      </c>
      <c r="D298" s="15" t="s">
        <v>219</v>
      </c>
      <c r="E298" s="15">
        <v>2022</v>
      </c>
      <c r="F298" s="15" t="s">
        <v>162</v>
      </c>
      <c r="G298" s="15" t="s">
        <v>133</v>
      </c>
      <c r="H298" s="15" t="s">
        <v>136</v>
      </c>
      <c r="I298" s="15" t="s">
        <v>139</v>
      </c>
      <c r="J298" s="15" t="s">
        <v>141</v>
      </c>
      <c r="K298" s="15" t="s">
        <v>275</v>
      </c>
      <c r="L298" s="15" t="s">
        <v>276</v>
      </c>
      <c r="M298" s="15">
        <v>2E-3</v>
      </c>
      <c r="N298" s="15">
        <v>2E-3</v>
      </c>
      <c r="O298" s="15">
        <v>0</v>
      </c>
      <c r="P298" s="15">
        <v>1E-3</v>
      </c>
      <c r="Q298" s="15">
        <v>1E-3</v>
      </c>
      <c r="R298" s="15">
        <v>2E-3</v>
      </c>
      <c r="S298" s="15">
        <v>8.9909999999999997</v>
      </c>
      <c r="U298" s="15">
        <v>267.334</v>
      </c>
      <c r="V298" s="15">
        <v>170</v>
      </c>
    </row>
    <row r="299" spans="2:22" x14ac:dyDescent="0.25">
      <c r="B299" s="15" t="s">
        <v>122</v>
      </c>
      <c r="C299" s="15" t="s">
        <v>344</v>
      </c>
      <c r="D299" s="15" t="s">
        <v>219</v>
      </c>
      <c r="E299" s="15">
        <v>2022</v>
      </c>
      <c r="F299" s="15" t="s">
        <v>162</v>
      </c>
      <c r="G299" s="15" t="s">
        <v>133</v>
      </c>
      <c r="H299" s="15" t="s">
        <v>136</v>
      </c>
      <c r="I299" s="15" t="s">
        <v>139</v>
      </c>
      <c r="J299" s="15" t="s">
        <v>141</v>
      </c>
      <c r="K299" s="15" t="s">
        <v>275</v>
      </c>
      <c r="L299" s="15" t="s">
        <v>277</v>
      </c>
      <c r="M299" s="15">
        <v>2E-3</v>
      </c>
      <c r="N299" s="15">
        <v>1E-3</v>
      </c>
      <c r="O299" s="15">
        <v>0</v>
      </c>
      <c r="P299" s="15">
        <v>1E-3</v>
      </c>
      <c r="Q299" s="15">
        <v>1E-3</v>
      </c>
      <c r="R299" s="15">
        <v>2E-3</v>
      </c>
      <c r="S299" s="15">
        <v>8.8390000000000004</v>
      </c>
      <c r="U299" s="15">
        <v>277.17700000000002</v>
      </c>
      <c r="V299" s="15">
        <v>1310</v>
      </c>
    </row>
    <row r="300" spans="2:22" x14ac:dyDescent="0.25">
      <c r="B300" s="15" t="s">
        <v>122</v>
      </c>
      <c r="C300" s="15" t="s">
        <v>344</v>
      </c>
      <c r="D300" s="15" t="s">
        <v>219</v>
      </c>
      <c r="E300" s="15">
        <v>2022</v>
      </c>
      <c r="F300" s="15" t="s">
        <v>162</v>
      </c>
      <c r="G300" s="15" t="s">
        <v>133</v>
      </c>
      <c r="H300" s="15" t="s">
        <v>136</v>
      </c>
      <c r="I300" s="15" t="s">
        <v>139</v>
      </c>
      <c r="J300" s="15" t="s">
        <v>141</v>
      </c>
      <c r="K300" s="15" t="s">
        <v>275</v>
      </c>
      <c r="L300" s="15" t="s">
        <v>278</v>
      </c>
      <c r="M300" s="15">
        <v>2E-3</v>
      </c>
      <c r="N300" s="15">
        <v>2E-3</v>
      </c>
      <c r="O300" s="15">
        <v>0</v>
      </c>
      <c r="P300" s="15">
        <v>1E-3</v>
      </c>
      <c r="Q300" s="15">
        <v>1E-3</v>
      </c>
      <c r="R300" s="15">
        <v>2E-3</v>
      </c>
      <c r="S300" s="15">
        <v>8.9239999999999995</v>
      </c>
      <c r="U300" s="15">
        <v>240.80600000000001</v>
      </c>
      <c r="V300" s="15">
        <v>1680</v>
      </c>
    </row>
    <row r="301" spans="2:22" x14ac:dyDescent="0.25">
      <c r="B301" s="15" t="s">
        <v>122</v>
      </c>
      <c r="C301" s="15" t="s">
        <v>344</v>
      </c>
      <c r="D301" s="15" t="s">
        <v>219</v>
      </c>
      <c r="E301" s="15">
        <v>2022</v>
      </c>
      <c r="F301" s="15" t="s">
        <v>162</v>
      </c>
      <c r="G301" s="15" t="s">
        <v>133</v>
      </c>
      <c r="H301" s="15" t="s">
        <v>136</v>
      </c>
      <c r="I301" s="15" t="s">
        <v>139</v>
      </c>
      <c r="J301" s="15" t="s">
        <v>141</v>
      </c>
      <c r="K301" s="15" t="s">
        <v>275</v>
      </c>
      <c r="L301" s="15" t="s">
        <v>279</v>
      </c>
      <c r="M301" s="15">
        <v>2E-3</v>
      </c>
      <c r="N301" s="15">
        <v>2E-3</v>
      </c>
      <c r="O301" s="15">
        <v>0</v>
      </c>
      <c r="P301" s="15">
        <v>1E-3</v>
      </c>
      <c r="Q301" s="15">
        <v>1E-3</v>
      </c>
      <c r="R301" s="15">
        <v>2E-3</v>
      </c>
      <c r="S301" s="15">
        <v>8.8919999999999995</v>
      </c>
      <c r="U301" s="15">
        <v>220.654</v>
      </c>
      <c r="V301" s="15">
        <v>530</v>
      </c>
    </row>
    <row r="302" spans="2:22" x14ac:dyDescent="0.25">
      <c r="B302" s="15" t="s">
        <v>122</v>
      </c>
      <c r="C302" s="15" t="s">
        <v>344</v>
      </c>
      <c r="D302" s="15" t="s">
        <v>219</v>
      </c>
      <c r="E302" s="15">
        <v>2022</v>
      </c>
      <c r="F302" s="15" t="s">
        <v>162</v>
      </c>
      <c r="G302" s="15" t="s">
        <v>133</v>
      </c>
      <c r="H302" s="15" t="s">
        <v>136</v>
      </c>
      <c r="I302" s="15" t="s">
        <v>139</v>
      </c>
      <c r="J302" s="15" t="s">
        <v>141</v>
      </c>
      <c r="K302" s="15" t="s">
        <v>275</v>
      </c>
      <c r="L302" s="15" t="s">
        <v>280</v>
      </c>
      <c r="M302" s="15">
        <v>2E-3</v>
      </c>
      <c r="N302" s="15">
        <v>3.0000000000000001E-3</v>
      </c>
      <c r="O302" s="15">
        <v>0</v>
      </c>
      <c r="P302" s="15">
        <v>1E-3</v>
      </c>
      <c r="Q302" s="15">
        <v>1E-3</v>
      </c>
      <c r="R302" s="15">
        <v>2E-3</v>
      </c>
      <c r="S302" s="15">
        <v>8.923</v>
      </c>
      <c r="U302" s="15">
        <v>222.94300000000001</v>
      </c>
      <c r="V302" s="15">
        <v>100</v>
      </c>
    </row>
    <row r="303" spans="2:22" x14ac:dyDescent="0.25">
      <c r="B303" s="15" t="s">
        <v>122</v>
      </c>
      <c r="C303" s="15" t="s">
        <v>344</v>
      </c>
      <c r="D303" s="15" t="s">
        <v>220</v>
      </c>
      <c r="E303" s="15">
        <v>2022</v>
      </c>
      <c r="F303" s="15" t="s">
        <v>162</v>
      </c>
      <c r="G303" s="15" t="s">
        <v>133</v>
      </c>
      <c r="H303" s="15" t="s">
        <v>136</v>
      </c>
      <c r="I303" s="15" t="s">
        <v>139</v>
      </c>
      <c r="J303" s="15" t="s">
        <v>141</v>
      </c>
      <c r="K303" s="15" t="s">
        <v>275</v>
      </c>
      <c r="L303" s="15" t="s">
        <v>276</v>
      </c>
      <c r="M303" s="15">
        <v>2E-3</v>
      </c>
      <c r="N303" s="15">
        <v>1E-3</v>
      </c>
      <c r="O303" s="15">
        <v>0</v>
      </c>
      <c r="P303" s="15">
        <v>1E-3</v>
      </c>
      <c r="Q303" s="15">
        <v>1E-3</v>
      </c>
      <c r="R303" s="15">
        <v>2E-3</v>
      </c>
      <c r="S303" s="15">
        <v>9.0660000000000007</v>
      </c>
      <c r="U303" s="15">
        <v>21397.251</v>
      </c>
      <c r="V303" s="15">
        <v>170</v>
      </c>
    </row>
    <row r="304" spans="2:22" x14ac:dyDescent="0.25">
      <c r="B304" s="15" t="s">
        <v>122</v>
      </c>
      <c r="C304" s="15" t="s">
        <v>344</v>
      </c>
      <c r="D304" s="15" t="s">
        <v>220</v>
      </c>
      <c r="E304" s="15">
        <v>2022</v>
      </c>
      <c r="F304" s="15" t="s">
        <v>162</v>
      </c>
      <c r="G304" s="15" t="s">
        <v>133</v>
      </c>
      <c r="H304" s="15" t="s">
        <v>136</v>
      </c>
      <c r="I304" s="15" t="s">
        <v>139</v>
      </c>
      <c r="J304" s="15" t="s">
        <v>141</v>
      </c>
      <c r="K304" s="15" t="s">
        <v>275</v>
      </c>
      <c r="L304" s="15" t="s">
        <v>277</v>
      </c>
      <c r="M304" s="15">
        <v>2E-3</v>
      </c>
      <c r="N304" s="15">
        <v>1E-3</v>
      </c>
      <c r="O304" s="15">
        <v>0</v>
      </c>
      <c r="P304" s="15">
        <v>2E-3</v>
      </c>
      <c r="Q304" s="15">
        <v>1E-3</v>
      </c>
      <c r="R304" s="15">
        <v>2E-3</v>
      </c>
      <c r="S304" s="15">
        <v>8.9079999999999995</v>
      </c>
      <c r="U304" s="15">
        <v>20974.466</v>
      </c>
      <c r="V304" s="15">
        <v>1310</v>
      </c>
    </row>
    <row r="305" spans="2:22" x14ac:dyDescent="0.25">
      <c r="B305" s="15" t="s">
        <v>122</v>
      </c>
      <c r="C305" s="15" t="s">
        <v>344</v>
      </c>
      <c r="D305" s="15" t="s">
        <v>220</v>
      </c>
      <c r="E305" s="15">
        <v>2022</v>
      </c>
      <c r="F305" s="15" t="s">
        <v>162</v>
      </c>
      <c r="G305" s="15" t="s">
        <v>133</v>
      </c>
      <c r="H305" s="15" t="s">
        <v>136</v>
      </c>
      <c r="I305" s="15" t="s">
        <v>139</v>
      </c>
      <c r="J305" s="15" t="s">
        <v>141</v>
      </c>
      <c r="K305" s="15" t="s">
        <v>275</v>
      </c>
      <c r="L305" s="15" t="s">
        <v>278</v>
      </c>
      <c r="M305" s="15">
        <v>2E-3</v>
      </c>
      <c r="N305" s="15">
        <v>2E-3</v>
      </c>
      <c r="O305" s="15">
        <v>0</v>
      </c>
      <c r="P305" s="15">
        <v>2E-3</v>
      </c>
      <c r="Q305" s="15">
        <v>1E-3</v>
      </c>
      <c r="R305" s="15">
        <v>2E-3</v>
      </c>
      <c r="S305" s="15">
        <v>8.9879999999999995</v>
      </c>
      <c r="U305" s="15">
        <v>20727.249</v>
      </c>
      <c r="V305" s="15">
        <v>1680</v>
      </c>
    </row>
    <row r="306" spans="2:22" x14ac:dyDescent="0.25">
      <c r="B306" s="15" t="s">
        <v>122</v>
      </c>
      <c r="C306" s="15" t="s">
        <v>344</v>
      </c>
      <c r="D306" s="15" t="s">
        <v>220</v>
      </c>
      <c r="E306" s="15">
        <v>2022</v>
      </c>
      <c r="F306" s="15" t="s">
        <v>162</v>
      </c>
      <c r="G306" s="15" t="s">
        <v>133</v>
      </c>
      <c r="H306" s="15" t="s">
        <v>136</v>
      </c>
      <c r="I306" s="15" t="s">
        <v>139</v>
      </c>
      <c r="J306" s="15" t="s">
        <v>141</v>
      </c>
      <c r="K306" s="15" t="s">
        <v>275</v>
      </c>
      <c r="L306" s="15" t="s">
        <v>279</v>
      </c>
      <c r="M306" s="15">
        <v>2E-3</v>
      </c>
      <c r="N306" s="15">
        <v>2E-3</v>
      </c>
      <c r="O306" s="15">
        <v>0</v>
      </c>
      <c r="P306" s="15">
        <v>2E-3</v>
      </c>
      <c r="Q306" s="15">
        <v>1E-3</v>
      </c>
      <c r="R306" s="15">
        <v>2E-3</v>
      </c>
      <c r="S306" s="15">
        <v>8.9629999999999992</v>
      </c>
      <c r="U306" s="15">
        <v>20796.867999999999</v>
      </c>
      <c r="V306" s="15">
        <v>530</v>
      </c>
    </row>
    <row r="307" spans="2:22" x14ac:dyDescent="0.25">
      <c r="B307" s="15" t="s">
        <v>122</v>
      </c>
      <c r="C307" s="15" t="s">
        <v>344</v>
      </c>
      <c r="D307" s="15" t="s">
        <v>220</v>
      </c>
      <c r="E307" s="15">
        <v>2022</v>
      </c>
      <c r="F307" s="15" t="s">
        <v>162</v>
      </c>
      <c r="G307" s="15" t="s">
        <v>133</v>
      </c>
      <c r="H307" s="15" t="s">
        <v>136</v>
      </c>
      <c r="I307" s="15" t="s">
        <v>139</v>
      </c>
      <c r="J307" s="15" t="s">
        <v>141</v>
      </c>
      <c r="K307" s="15" t="s">
        <v>275</v>
      </c>
      <c r="L307" s="15" t="s">
        <v>280</v>
      </c>
      <c r="M307" s="15">
        <v>2E-3</v>
      </c>
      <c r="N307" s="15">
        <v>3.0000000000000001E-3</v>
      </c>
      <c r="O307" s="15">
        <v>0</v>
      </c>
      <c r="P307" s="15">
        <v>2E-3</v>
      </c>
      <c r="Q307" s="15">
        <v>1E-3</v>
      </c>
      <c r="R307" s="15">
        <v>2E-3</v>
      </c>
      <c r="S307" s="15">
        <v>8.9860000000000007</v>
      </c>
      <c r="U307" s="15">
        <v>20140.900000000001</v>
      </c>
      <c r="V307" s="15">
        <v>100</v>
      </c>
    </row>
    <row r="308" spans="2:22" x14ac:dyDescent="0.25">
      <c r="B308" s="15" t="s">
        <v>122</v>
      </c>
      <c r="C308" s="15" t="s">
        <v>344</v>
      </c>
      <c r="D308" s="15" t="s">
        <v>221</v>
      </c>
      <c r="E308" s="15">
        <v>2022</v>
      </c>
      <c r="F308" s="15" t="s">
        <v>162</v>
      </c>
      <c r="G308" s="15" t="s">
        <v>133</v>
      </c>
      <c r="H308" s="15" t="s">
        <v>136</v>
      </c>
      <c r="I308" s="15" t="s">
        <v>139</v>
      </c>
      <c r="J308" s="15" t="s">
        <v>141</v>
      </c>
      <c r="K308" s="15" t="s">
        <v>275</v>
      </c>
      <c r="L308" s="15" t="s">
        <v>276</v>
      </c>
      <c r="M308" s="15">
        <v>2E-3</v>
      </c>
      <c r="N308" s="15">
        <v>2E-3</v>
      </c>
      <c r="O308" s="15">
        <v>0</v>
      </c>
      <c r="P308" s="15">
        <v>2E-3</v>
      </c>
      <c r="Q308" s="15">
        <v>1E-3</v>
      </c>
      <c r="R308" s="15">
        <v>2E-3</v>
      </c>
      <c r="S308" s="15">
        <v>9.0660000000000007</v>
      </c>
      <c r="U308" s="15">
        <v>21397.251</v>
      </c>
      <c r="V308" s="15">
        <v>170</v>
      </c>
    </row>
    <row r="309" spans="2:22" x14ac:dyDescent="0.25">
      <c r="B309" s="15" t="s">
        <v>122</v>
      </c>
      <c r="C309" s="15" t="s">
        <v>344</v>
      </c>
      <c r="D309" s="15" t="s">
        <v>221</v>
      </c>
      <c r="E309" s="15">
        <v>2022</v>
      </c>
      <c r="F309" s="15" t="s">
        <v>162</v>
      </c>
      <c r="G309" s="15" t="s">
        <v>133</v>
      </c>
      <c r="H309" s="15" t="s">
        <v>136</v>
      </c>
      <c r="I309" s="15" t="s">
        <v>139</v>
      </c>
      <c r="J309" s="15" t="s">
        <v>141</v>
      </c>
      <c r="K309" s="15" t="s">
        <v>275</v>
      </c>
      <c r="L309" s="15" t="s">
        <v>277</v>
      </c>
      <c r="M309" s="15">
        <v>2E-3</v>
      </c>
      <c r="N309" s="15">
        <v>2E-3</v>
      </c>
      <c r="O309" s="15">
        <v>0</v>
      </c>
      <c r="P309" s="15">
        <v>2E-3</v>
      </c>
      <c r="Q309" s="15">
        <v>1E-3</v>
      </c>
      <c r="R309" s="15">
        <v>3.0000000000000001E-3</v>
      </c>
      <c r="S309" s="15">
        <v>8.9079999999999995</v>
      </c>
      <c r="U309" s="15">
        <v>20974.641</v>
      </c>
      <c r="V309" s="15">
        <v>1310</v>
      </c>
    </row>
    <row r="310" spans="2:22" x14ac:dyDescent="0.25">
      <c r="B310" s="15" t="s">
        <v>122</v>
      </c>
      <c r="C310" s="15" t="s">
        <v>344</v>
      </c>
      <c r="D310" s="15" t="s">
        <v>221</v>
      </c>
      <c r="E310" s="15">
        <v>2022</v>
      </c>
      <c r="F310" s="15" t="s">
        <v>162</v>
      </c>
      <c r="G310" s="15" t="s">
        <v>133</v>
      </c>
      <c r="H310" s="15" t="s">
        <v>136</v>
      </c>
      <c r="I310" s="15" t="s">
        <v>139</v>
      </c>
      <c r="J310" s="15" t="s">
        <v>141</v>
      </c>
      <c r="K310" s="15" t="s">
        <v>275</v>
      </c>
      <c r="L310" s="15" t="s">
        <v>278</v>
      </c>
      <c r="M310" s="15">
        <v>2E-3</v>
      </c>
      <c r="N310" s="15">
        <v>2E-3</v>
      </c>
      <c r="O310" s="15">
        <v>0</v>
      </c>
      <c r="P310" s="15">
        <v>2E-3</v>
      </c>
      <c r="Q310" s="15">
        <v>1E-3</v>
      </c>
      <c r="R310" s="15">
        <v>3.0000000000000001E-3</v>
      </c>
      <c r="S310" s="15">
        <v>8.9879999999999995</v>
      </c>
      <c r="U310" s="15">
        <v>20727.532999999999</v>
      </c>
      <c r="V310" s="15">
        <v>1680</v>
      </c>
    </row>
    <row r="311" spans="2:22" x14ac:dyDescent="0.25">
      <c r="B311" s="15" t="s">
        <v>122</v>
      </c>
      <c r="C311" s="15" t="s">
        <v>344</v>
      </c>
      <c r="D311" s="15" t="s">
        <v>221</v>
      </c>
      <c r="E311" s="15">
        <v>2022</v>
      </c>
      <c r="F311" s="15" t="s">
        <v>162</v>
      </c>
      <c r="G311" s="15" t="s">
        <v>133</v>
      </c>
      <c r="H311" s="15" t="s">
        <v>136</v>
      </c>
      <c r="I311" s="15" t="s">
        <v>139</v>
      </c>
      <c r="J311" s="15" t="s">
        <v>141</v>
      </c>
      <c r="K311" s="15" t="s">
        <v>275</v>
      </c>
      <c r="L311" s="15" t="s">
        <v>279</v>
      </c>
      <c r="M311" s="15">
        <v>2E-3</v>
      </c>
      <c r="N311" s="15">
        <v>2E-3</v>
      </c>
      <c r="O311" s="15">
        <v>0</v>
      </c>
      <c r="P311" s="15">
        <v>2E-3</v>
      </c>
      <c r="Q311" s="15">
        <v>1E-3</v>
      </c>
      <c r="R311" s="15">
        <v>3.0000000000000001E-3</v>
      </c>
      <c r="S311" s="15">
        <v>8.9629999999999992</v>
      </c>
      <c r="U311" s="15">
        <v>20796.96</v>
      </c>
      <c r="V311" s="15">
        <v>530</v>
      </c>
    </row>
    <row r="312" spans="2:22" x14ac:dyDescent="0.25">
      <c r="B312" s="15" t="s">
        <v>122</v>
      </c>
      <c r="C312" s="15" t="s">
        <v>344</v>
      </c>
      <c r="D312" s="15" t="s">
        <v>221</v>
      </c>
      <c r="E312" s="15">
        <v>2022</v>
      </c>
      <c r="F312" s="15" t="s">
        <v>162</v>
      </c>
      <c r="G312" s="15" t="s">
        <v>133</v>
      </c>
      <c r="H312" s="15" t="s">
        <v>136</v>
      </c>
      <c r="I312" s="15" t="s">
        <v>139</v>
      </c>
      <c r="J312" s="15" t="s">
        <v>141</v>
      </c>
      <c r="K312" s="15" t="s">
        <v>275</v>
      </c>
      <c r="L312" s="15" t="s">
        <v>280</v>
      </c>
      <c r="M312" s="15">
        <v>3.0000000000000001E-3</v>
      </c>
      <c r="N312" s="15">
        <v>3.0000000000000001E-3</v>
      </c>
      <c r="O312" s="15">
        <v>0</v>
      </c>
      <c r="P312" s="15">
        <v>2E-3</v>
      </c>
      <c r="Q312" s="15">
        <v>1E-3</v>
      </c>
      <c r="R312" s="15">
        <v>3.0000000000000001E-3</v>
      </c>
      <c r="S312" s="15">
        <v>8.9860000000000007</v>
      </c>
      <c r="U312" s="15">
        <v>20140.379000000001</v>
      </c>
      <c r="V312" s="15">
        <v>100</v>
      </c>
    </row>
    <row r="313" spans="2:22" x14ac:dyDescent="0.25">
      <c r="B313" s="15" t="s">
        <v>122</v>
      </c>
      <c r="C313" s="15" t="s">
        <v>344</v>
      </c>
      <c r="D313" s="15" t="s">
        <v>222</v>
      </c>
      <c r="E313" s="15">
        <v>2022</v>
      </c>
      <c r="F313" s="15" t="s">
        <v>162</v>
      </c>
      <c r="G313" s="15" t="s">
        <v>133</v>
      </c>
      <c r="H313" s="15" t="s">
        <v>136</v>
      </c>
      <c r="I313" s="15" t="s">
        <v>139</v>
      </c>
      <c r="J313" s="15" t="s">
        <v>141</v>
      </c>
      <c r="K313" s="15" t="s">
        <v>275</v>
      </c>
      <c r="L313" s="15" t="s">
        <v>276</v>
      </c>
      <c r="M313" s="15">
        <v>2E-3</v>
      </c>
      <c r="N313" s="15">
        <v>2E-3</v>
      </c>
      <c r="O313" s="15">
        <v>0</v>
      </c>
      <c r="P313" s="15">
        <v>2E-3</v>
      </c>
      <c r="Q313" s="15">
        <v>1E-3</v>
      </c>
      <c r="R313" s="15">
        <v>3.0000000000000001E-3</v>
      </c>
      <c r="S313" s="15">
        <v>9.3629999999999995</v>
      </c>
      <c r="U313" s="15">
        <v>113928.303</v>
      </c>
      <c r="V313" s="15">
        <v>170</v>
      </c>
    </row>
    <row r="314" spans="2:22" x14ac:dyDescent="0.25">
      <c r="B314" s="15" t="s">
        <v>122</v>
      </c>
      <c r="C314" s="15" t="s">
        <v>344</v>
      </c>
      <c r="D314" s="15" t="s">
        <v>222</v>
      </c>
      <c r="E314" s="15">
        <v>2022</v>
      </c>
      <c r="F314" s="15" t="s">
        <v>162</v>
      </c>
      <c r="G314" s="15" t="s">
        <v>133</v>
      </c>
      <c r="H314" s="15" t="s">
        <v>136</v>
      </c>
      <c r="I314" s="15" t="s">
        <v>139</v>
      </c>
      <c r="J314" s="15" t="s">
        <v>141</v>
      </c>
      <c r="K314" s="15" t="s">
        <v>275</v>
      </c>
      <c r="L314" s="15" t="s">
        <v>277</v>
      </c>
      <c r="M314" s="15">
        <v>3.0000000000000001E-3</v>
      </c>
      <c r="N314" s="15">
        <v>2E-3</v>
      </c>
      <c r="O314" s="15">
        <v>0</v>
      </c>
      <c r="P314" s="15">
        <v>2E-3</v>
      </c>
      <c r="Q314" s="15">
        <v>1E-3</v>
      </c>
      <c r="R314" s="15">
        <v>3.0000000000000001E-3</v>
      </c>
      <c r="S314" s="15">
        <v>9.1950000000000003</v>
      </c>
      <c r="U314" s="15">
        <v>109909.223</v>
      </c>
      <c r="V314" s="15">
        <v>1310</v>
      </c>
    </row>
    <row r="315" spans="2:22" x14ac:dyDescent="0.25">
      <c r="B315" s="15" t="s">
        <v>122</v>
      </c>
      <c r="C315" s="15" t="s">
        <v>344</v>
      </c>
      <c r="D315" s="15" t="s">
        <v>222</v>
      </c>
      <c r="E315" s="15">
        <v>2022</v>
      </c>
      <c r="F315" s="15" t="s">
        <v>162</v>
      </c>
      <c r="G315" s="15" t="s">
        <v>133</v>
      </c>
      <c r="H315" s="15" t="s">
        <v>136</v>
      </c>
      <c r="I315" s="15" t="s">
        <v>139</v>
      </c>
      <c r="J315" s="15" t="s">
        <v>141</v>
      </c>
      <c r="K315" s="15" t="s">
        <v>275</v>
      </c>
      <c r="L315" s="15" t="s">
        <v>278</v>
      </c>
      <c r="M315" s="15">
        <v>3.0000000000000001E-3</v>
      </c>
      <c r="N315" s="15">
        <v>2E-3</v>
      </c>
      <c r="O315" s="15">
        <v>0</v>
      </c>
      <c r="P315" s="15">
        <v>2E-3</v>
      </c>
      <c r="Q315" s="15">
        <v>1E-3</v>
      </c>
      <c r="R315" s="15">
        <v>3.0000000000000001E-3</v>
      </c>
      <c r="S315" s="15">
        <v>9.2720000000000002</v>
      </c>
      <c r="U315" s="15">
        <v>110379.15</v>
      </c>
      <c r="V315" s="15">
        <v>1680</v>
      </c>
    </row>
    <row r="316" spans="2:22" x14ac:dyDescent="0.25">
      <c r="B316" s="15" t="s">
        <v>122</v>
      </c>
      <c r="C316" s="15" t="s">
        <v>344</v>
      </c>
      <c r="D316" s="15" t="s">
        <v>222</v>
      </c>
      <c r="E316" s="15">
        <v>2022</v>
      </c>
      <c r="F316" s="15" t="s">
        <v>162</v>
      </c>
      <c r="G316" s="15" t="s">
        <v>133</v>
      </c>
      <c r="H316" s="15" t="s">
        <v>136</v>
      </c>
      <c r="I316" s="15" t="s">
        <v>139</v>
      </c>
      <c r="J316" s="15" t="s">
        <v>141</v>
      </c>
      <c r="K316" s="15" t="s">
        <v>275</v>
      </c>
      <c r="L316" s="15" t="s">
        <v>279</v>
      </c>
      <c r="M316" s="15">
        <v>3.0000000000000001E-3</v>
      </c>
      <c r="N316" s="15">
        <v>2E-3</v>
      </c>
      <c r="O316" s="15">
        <v>0</v>
      </c>
      <c r="P316" s="15">
        <v>2E-3</v>
      </c>
      <c r="Q316" s="15">
        <v>1E-3</v>
      </c>
      <c r="R316" s="15">
        <v>3.0000000000000001E-3</v>
      </c>
      <c r="S316" s="15">
        <v>9.2579999999999991</v>
      </c>
      <c r="U316" s="15">
        <v>111134.766</v>
      </c>
      <c r="V316" s="15">
        <v>530</v>
      </c>
    </row>
    <row r="317" spans="2:22" x14ac:dyDescent="0.25">
      <c r="B317" s="15" t="s">
        <v>122</v>
      </c>
      <c r="C317" s="15" t="s">
        <v>344</v>
      </c>
      <c r="D317" s="15" t="s">
        <v>222</v>
      </c>
      <c r="E317" s="15">
        <v>2022</v>
      </c>
      <c r="F317" s="15" t="s">
        <v>162</v>
      </c>
      <c r="G317" s="15" t="s">
        <v>133</v>
      </c>
      <c r="H317" s="15" t="s">
        <v>136</v>
      </c>
      <c r="I317" s="15" t="s">
        <v>139</v>
      </c>
      <c r="J317" s="15" t="s">
        <v>141</v>
      </c>
      <c r="K317" s="15" t="s">
        <v>275</v>
      </c>
      <c r="L317" s="15" t="s">
        <v>280</v>
      </c>
      <c r="M317" s="15">
        <v>3.0000000000000001E-3</v>
      </c>
      <c r="N317" s="15">
        <v>3.0000000000000001E-3</v>
      </c>
      <c r="O317" s="15">
        <v>0</v>
      </c>
      <c r="P317" s="15">
        <v>2E-3</v>
      </c>
      <c r="Q317" s="15">
        <v>1E-3</v>
      </c>
      <c r="R317" s="15">
        <v>3.0000000000000001E-3</v>
      </c>
      <c r="S317" s="15">
        <v>9.2780000000000005</v>
      </c>
      <c r="U317" s="15">
        <v>108960.663</v>
      </c>
      <c r="V317" s="15">
        <v>100</v>
      </c>
    </row>
    <row r="318" spans="2:22" x14ac:dyDescent="0.25">
      <c r="B318" s="15" t="s">
        <v>122</v>
      </c>
      <c r="C318" s="15" t="s">
        <v>344</v>
      </c>
      <c r="D318" s="15" t="s">
        <v>223</v>
      </c>
      <c r="E318" s="15">
        <v>2022</v>
      </c>
      <c r="F318" s="15" t="s">
        <v>162</v>
      </c>
      <c r="G318" s="15" t="s">
        <v>133</v>
      </c>
      <c r="H318" s="15" t="s">
        <v>136</v>
      </c>
      <c r="I318" s="15" t="s">
        <v>139</v>
      </c>
      <c r="J318" s="15" t="s">
        <v>141</v>
      </c>
      <c r="K318" s="15" t="s">
        <v>275</v>
      </c>
      <c r="L318" s="15" t="s">
        <v>276</v>
      </c>
      <c r="M318" s="15">
        <v>3.0000000000000001E-3</v>
      </c>
      <c r="N318" s="15">
        <v>2E-3</v>
      </c>
      <c r="O318" s="15">
        <v>0</v>
      </c>
      <c r="P318" s="15">
        <v>3.0000000000000001E-3</v>
      </c>
      <c r="Q318" s="15">
        <v>2E-3</v>
      </c>
      <c r="R318" s="15">
        <v>3.0000000000000001E-3</v>
      </c>
      <c r="S318" s="15">
        <v>9.3629999999999995</v>
      </c>
      <c r="U318" s="15">
        <v>113926.317</v>
      </c>
      <c r="V318" s="15">
        <v>170</v>
      </c>
    </row>
    <row r="319" spans="2:22" x14ac:dyDescent="0.25">
      <c r="B319" s="15" t="s">
        <v>122</v>
      </c>
      <c r="C319" s="15" t="s">
        <v>344</v>
      </c>
      <c r="D319" s="15" t="s">
        <v>223</v>
      </c>
      <c r="E319" s="15">
        <v>2022</v>
      </c>
      <c r="F319" s="15" t="s">
        <v>162</v>
      </c>
      <c r="G319" s="15" t="s">
        <v>133</v>
      </c>
      <c r="H319" s="15" t="s">
        <v>136</v>
      </c>
      <c r="I319" s="15" t="s">
        <v>139</v>
      </c>
      <c r="J319" s="15" t="s">
        <v>141</v>
      </c>
      <c r="K319" s="15" t="s">
        <v>275</v>
      </c>
      <c r="L319" s="15" t="s">
        <v>277</v>
      </c>
      <c r="M319" s="15">
        <v>3.0000000000000001E-3</v>
      </c>
      <c r="N319" s="15">
        <v>2E-3</v>
      </c>
      <c r="O319" s="15">
        <v>0</v>
      </c>
      <c r="P319" s="15">
        <v>3.0000000000000001E-3</v>
      </c>
      <c r="Q319" s="15">
        <v>2E-3</v>
      </c>
      <c r="R319" s="15">
        <v>4.0000000000000001E-3</v>
      </c>
      <c r="S319" s="15">
        <v>9.1950000000000003</v>
      </c>
      <c r="U319" s="15">
        <v>109906.38499999999</v>
      </c>
      <c r="V319" s="15">
        <v>1310</v>
      </c>
    </row>
    <row r="320" spans="2:22" x14ac:dyDescent="0.25">
      <c r="B320" s="15" t="s">
        <v>122</v>
      </c>
      <c r="C320" s="15" t="s">
        <v>344</v>
      </c>
      <c r="D320" s="15" t="s">
        <v>223</v>
      </c>
      <c r="E320" s="15">
        <v>2022</v>
      </c>
      <c r="F320" s="15" t="s">
        <v>162</v>
      </c>
      <c r="G320" s="15" t="s">
        <v>133</v>
      </c>
      <c r="H320" s="15" t="s">
        <v>136</v>
      </c>
      <c r="I320" s="15" t="s">
        <v>139</v>
      </c>
      <c r="J320" s="15" t="s">
        <v>141</v>
      </c>
      <c r="K320" s="15" t="s">
        <v>275</v>
      </c>
      <c r="L320" s="15" t="s">
        <v>278</v>
      </c>
      <c r="M320" s="15">
        <v>3.0000000000000001E-3</v>
      </c>
      <c r="N320" s="15">
        <v>3.0000000000000001E-3</v>
      </c>
      <c r="O320" s="15">
        <v>0</v>
      </c>
      <c r="P320" s="15">
        <v>3.0000000000000001E-3</v>
      </c>
      <c r="Q320" s="15">
        <v>2E-3</v>
      </c>
      <c r="R320" s="15">
        <v>4.0000000000000001E-3</v>
      </c>
      <c r="S320" s="15">
        <v>9.2720000000000002</v>
      </c>
      <c r="U320" s="15">
        <v>110378.83900000001</v>
      </c>
      <c r="V320" s="15">
        <v>1680</v>
      </c>
    </row>
    <row r="321" spans="2:22" x14ac:dyDescent="0.25">
      <c r="B321" s="15" t="s">
        <v>122</v>
      </c>
      <c r="C321" s="15" t="s">
        <v>344</v>
      </c>
      <c r="D321" s="15" t="s">
        <v>223</v>
      </c>
      <c r="E321" s="15">
        <v>2022</v>
      </c>
      <c r="F321" s="15" t="s">
        <v>162</v>
      </c>
      <c r="G321" s="15" t="s">
        <v>133</v>
      </c>
      <c r="H321" s="15" t="s">
        <v>136</v>
      </c>
      <c r="I321" s="15" t="s">
        <v>139</v>
      </c>
      <c r="J321" s="15" t="s">
        <v>141</v>
      </c>
      <c r="K321" s="15" t="s">
        <v>275</v>
      </c>
      <c r="L321" s="15" t="s">
        <v>279</v>
      </c>
      <c r="M321" s="15">
        <v>3.0000000000000001E-3</v>
      </c>
      <c r="N321" s="15">
        <v>2E-3</v>
      </c>
      <c r="O321" s="15">
        <v>0</v>
      </c>
      <c r="P321" s="15">
        <v>3.0000000000000001E-3</v>
      </c>
      <c r="Q321" s="15">
        <v>2E-3</v>
      </c>
      <c r="R321" s="15">
        <v>4.0000000000000001E-3</v>
      </c>
      <c r="S321" s="15">
        <v>9.2579999999999991</v>
      </c>
      <c r="U321" s="15">
        <v>111139.12</v>
      </c>
      <c r="V321" s="15">
        <v>530</v>
      </c>
    </row>
    <row r="322" spans="2:22" x14ac:dyDescent="0.25">
      <c r="B322" s="15" t="s">
        <v>122</v>
      </c>
      <c r="C322" s="15" t="s">
        <v>344</v>
      </c>
      <c r="D322" s="15" t="s">
        <v>223</v>
      </c>
      <c r="E322" s="15">
        <v>2022</v>
      </c>
      <c r="F322" s="15" t="s">
        <v>162</v>
      </c>
      <c r="G322" s="15" t="s">
        <v>133</v>
      </c>
      <c r="H322" s="15" t="s">
        <v>136</v>
      </c>
      <c r="I322" s="15" t="s">
        <v>139</v>
      </c>
      <c r="J322" s="15" t="s">
        <v>141</v>
      </c>
      <c r="K322" s="15" t="s">
        <v>275</v>
      </c>
      <c r="L322" s="15" t="s">
        <v>280</v>
      </c>
      <c r="M322" s="15">
        <v>3.0000000000000001E-3</v>
      </c>
      <c r="N322" s="15">
        <v>3.0000000000000001E-3</v>
      </c>
      <c r="O322" s="15">
        <v>0</v>
      </c>
      <c r="P322" s="15">
        <v>3.0000000000000001E-3</v>
      </c>
      <c r="Q322" s="15">
        <v>2E-3</v>
      </c>
      <c r="R322" s="15">
        <v>4.0000000000000001E-3</v>
      </c>
      <c r="S322" s="15">
        <v>9.2769999999999992</v>
      </c>
      <c r="U322" s="15">
        <v>108959.694</v>
      </c>
      <c r="V322" s="15">
        <v>100</v>
      </c>
    </row>
    <row r="323" spans="2:22" x14ac:dyDescent="0.25">
      <c r="B323" s="15" t="s">
        <v>122</v>
      </c>
      <c r="C323" s="15" t="s">
        <v>344</v>
      </c>
      <c r="D323" s="15" t="s">
        <v>224</v>
      </c>
      <c r="E323" s="15">
        <v>2022</v>
      </c>
      <c r="F323" s="15" t="s">
        <v>162</v>
      </c>
      <c r="G323" s="15" t="s">
        <v>133</v>
      </c>
      <c r="H323" s="15" t="s">
        <v>136</v>
      </c>
      <c r="I323" s="15" t="s">
        <v>139</v>
      </c>
      <c r="J323" s="15" t="s">
        <v>141</v>
      </c>
      <c r="K323" s="15" t="s">
        <v>275</v>
      </c>
      <c r="L323" s="15" t="s">
        <v>276</v>
      </c>
      <c r="M323" s="15">
        <v>3.0000000000000001E-3</v>
      </c>
      <c r="N323" s="15">
        <v>2E-3</v>
      </c>
      <c r="O323" s="15">
        <v>0</v>
      </c>
      <c r="P323" s="15">
        <v>3.0000000000000001E-3</v>
      </c>
      <c r="Q323" s="15">
        <v>2E-3</v>
      </c>
      <c r="R323" s="15">
        <v>4.0000000000000001E-3</v>
      </c>
      <c r="S323" s="15">
        <v>9.9589999999999996</v>
      </c>
      <c r="U323" s="15">
        <v>300979.82</v>
      </c>
      <c r="V323" s="15">
        <v>170</v>
      </c>
    </row>
    <row r="324" spans="2:22" x14ac:dyDescent="0.25">
      <c r="B324" s="15" t="s">
        <v>122</v>
      </c>
      <c r="C324" s="15" t="s">
        <v>344</v>
      </c>
      <c r="D324" s="15" t="s">
        <v>224</v>
      </c>
      <c r="E324" s="15">
        <v>2022</v>
      </c>
      <c r="F324" s="15" t="s">
        <v>162</v>
      </c>
      <c r="G324" s="15" t="s">
        <v>133</v>
      </c>
      <c r="H324" s="15" t="s">
        <v>136</v>
      </c>
      <c r="I324" s="15" t="s">
        <v>139</v>
      </c>
      <c r="J324" s="15" t="s">
        <v>141</v>
      </c>
      <c r="K324" s="15" t="s">
        <v>275</v>
      </c>
      <c r="L324" s="15" t="s">
        <v>277</v>
      </c>
      <c r="M324" s="15">
        <v>4.0000000000000001E-3</v>
      </c>
      <c r="N324" s="15">
        <v>3.0000000000000001E-3</v>
      </c>
      <c r="O324" s="15">
        <v>0</v>
      </c>
      <c r="P324" s="15">
        <v>3.0000000000000001E-3</v>
      </c>
      <c r="Q324" s="15">
        <v>2E-3</v>
      </c>
      <c r="R324" s="15">
        <v>4.0000000000000001E-3</v>
      </c>
      <c r="S324" s="15">
        <v>9.782</v>
      </c>
      <c r="U324" s="15">
        <v>289771.82799999998</v>
      </c>
      <c r="V324" s="15">
        <v>1310</v>
      </c>
    </row>
    <row r="325" spans="2:22" x14ac:dyDescent="0.25">
      <c r="B325" s="15" t="s">
        <v>122</v>
      </c>
      <c r="C325" s="15" t="s">
        <v>344</v>
      </c>
      <c r="D325" s="15" t="s">
        <v>224</v>
      </c>
      <c r="E325" s="15">
        <v>2022</v>
      </c>
      <c r="F325" s="15" t="s">
        <v>162</v>
      </c>
      <c r="G325" s="15" t="s">
        <v>133</v>
      </c>
      <c r="H325" s="15" t="s">
        <v>136</v>
      </c>
      <c r="I325" s="15" t="s">
        <v>139</v>
      </c>
      <c r="J325" s="15" t="s">
        <v>141</v>
      </c>
      <c r="K325" s="15" t="s">
        <v>275</v>
      </c>
      <c r="L325" s="15" t="s">
        <v>278</v>
      </c>
      <c r="M325" s="15">
        <v>4.0000000000000001E-3</v>
      </c>
      <c r="N325" s="15">
        <v>3.0000000000000001E-3</v>
      </c>
      <c r="O325" s="15">
        <v>0</v>
      </c>
      <c r="P325" s="15">
        <v>3.0000000000000001E-3</v>
      </c>
      <c r="Q325" s="15">
        <v>2E-3</v>
      </c>
      <c r="R325" s="15">
        <v>4.0000000000000001E-3</v>
      </c>
      <c r="S325" s="15">
        <v>9.8550000000000004</v>
      </c>
      <c r="U325" s="15">
        <v>292399.88199999998</v>
      </c>
      <c r="V325" s="15">
        <v>1680</v>
      </c>
    </row>
    <row r="326" spans="2:22" x14ac:dyDescent="0.25">
      <c r="B326" s="15" t="s">
        <v>122</v>
      </c>
      <c r="C326" s="15" t="s">
        <v>344</v>
      </c>
      <c r="D326" s="15" t="s">
        <v>224</v>
      </c>
      <c r="E326" s="15">
        <v>2022</v>
      </c>
      <c r="F326" s="15" t="s">
        <v>162</v>
      </c>
      <c r="G326" s="15" t="s">
        <v>133</v>
      </c>
      <c r="H326" s="15" t="s">
        <v>136</v>
      </c>
      <c r="I326" s="15" t="s">
        <v>139</v>
      </c>
      <c r="J326" s="15" t="s">
        <v>141</v>
      </c>
      <c r="K326" s="15" t="s">
        <v>275</v>
      </c>
      <c r="L326" s="15" t="s">
        <v>279</v>
      </c>
      <c r="M326" s="15">
        <v>4.0000000000000001E-3</v>
      </c>
      <c r="N326" s="15">
        <v>3.0000000000000001E-3</v>
      </c>
      <c r="O326" s="15">
        <v>0</v>
      </c>
      <c r="P326" s="15">
        <v>3.0000000000000001E-3</v>
      </c>
      <c r="Q326" s="15">
        <v>2E-3</v>
      </c>
      <c r="R326" s="15">
        <v>5.0000000000000001E-3</v>
      </c>
      <c r="S326" s="15">
        <v>9.859</v>
      </c>
      <c r="U326" s="15">
        <v>294393.35399999999</v>
      </c>
      <c r="V326" s="15">
        <v>530</v>
      </c>
    </row>
    <row r="327" spans="2:22" x14ac:dyDescent="0.25">
      <c r="B327" s="15" t="s">
        <v>122</v>
      </c>
      <c r="C327" s="15" t="s">
        <v>344</v>
      </c>
      <c r="D327" s="15" t="s">
        <v>224</v>
      </c>
      <c r="E327" s="15">
        <v>2022</v>
      </c>
      <c r="F327" s="15" t="s">
        <v>162</v>
      </c>
      <c r="G327" s="15" t="s">
        <v>133</v>
      </c>
      <c r="H327" s="15" t="s">
        <v>136</v>
      </c>
      <c r="I327" s="15" t="s">
        <v>139</v>
      </c>
      <c r="J327" s="15" t="s">
        <v>141</v>
      </c>
      <c r="K327" s="15" t="s">
        <v>275</v>
      </c>
      <c r="L327" s="15" t="s">
        <v>280</v>
      </c>
      <c r="M327" s="15">
        <v>4.0000000000000001E-3</v>
      </c>
      <c r="N327" s="15">
        <v>3.0000000000000001E-3</v>
      </c>
      <c r="O327" s="15">
        <v>0</v>
      </c>
      <c r="P327" s="15">
        <v>3.0000000000000001E-3</v>
      </c>
      <c r="Q327" s="15">
        <v>2E-3</v>
      </c>
      <c r="R327" s="15">
        <v>5.0000000000000001E-3</v>
      </c>
      <c r="S327" s="15">
        <v>9.8770000000000007</v>
      </c>
      <c r="U327" s="15">
        <v>290974.25900000002</v>
      </c>
      <c r="V327" s="15">
        <v>100</v>
      </c>
    </row>
    <row r="328" spans="2:22" x14ac:dyDescent="0.25">
      <c r="B328" s="15" t="s">
        <v>122</v>
      </c>
      <c r="C328" s="15" t="s">
        <v>344</v>
      </c>
      <c r="D328" s="15" t="s">
        <v>225</v>
      </c>
      <c r="E328" s="15">
        <v>2022</v>
      </c>
      <c r="F328" s="15" t="s">
        <v>162</v>
      </c>
      <c r="G328" s="15" t="s">
        <v>133</v>
      </c>
      <c r="H328" s="15" t="s">
        <v>136</v>
      </c>
      <c r="I328" s="15" t="s">
        <v>139</v>
      </c>
      <c r="J328" s="15" t="s">
        <v>141</v>
      </c>
      <c r="K328" s="15" t="s">
        <v>275</v>
      </c>
      <c r="L328" s="15" t="s">
        <v>276</v>
      </c>
      <c r="M328" s="15">
        <v>3.0000000000000001E-3</v>
      </c>
      <c r="N328" s="15">
        <v>2E-3</v>
      </c>
      <c r="O328" s="15">
        <v>0</v>
      </c>
      <c r="P328" s="15">
        <v>3.0000000000000001E-3</v>
      </c>
      <c r="Q328" s="15">
        <v>2E-3</v>
      </c>
      <c r="R328" s="15">
        <v>4.0000000000000001E-3</v>
      </c>
      <c r="S328" s="15">
        <v>9.9589999999999996</v>
      </c>
      <c r="U328" s="15">
        <v>300979.84499999997</v>
      </c>
      <c r="V328" s="15">
        <v>170</v>
      </c>
    </row>
    <row r="329" spans="2:22" x14ac:dyDescent="0.25">
      <c r="B329" s="15" t="s">
        <v>122</v>
      </c>
      <c r="C329" s="15" t="s">
        <v>344</v>
      </c>
      <c r="D329" s="15" t="s">
        <v>225</v>
      </c>
      <c r="E329" s="15">
        <v>2022</v>
      </c>
      <c r="F329" s="15" t="s">
        <v>162</v>
      </c>
      <c r="G329" s="15" t="s">
        <v>133</v>
      </c>
      <c r="H329" s="15" t="s">
        <v>136</v>
      </c>
      <c r="I329" s="15" t="s">
        <v>139</v>
      </c>
      <c r="J329" s="15" t="s">
        <v>141</v>
      </c>
      <c r="K329" s="15" t="s">
        <v>275</v>
      </c>
      <c r="L329" s="15" t="s">
        <v>277</v>
      </c>
      <c r="M329" s="15">
        <v>4.0000000000000001E-3</v>
      </c>
      <c r="N329" s="15">
        <v>3.0000000000000001E-3</v>
      </c>
      <c r="O329" s="15">
        <v>0</v>
      </c>
      <c r="P329" s="15">
        <v>3.0000000000000001E-3</v>
      </c>
      <c r="Q329" s="15">
        <v>2E-3</v>
      </c>
      <c r="R329" s="15">
        <v>5.0000000000000001E-3</v>
      </c>
      <c r="S329" s="15">
        <v>9.782</v>
      </c>
      <c r="U329" s="15">
        <v>289772.04200000002</v>
      </c>
      <c r="V329" s="15">
        <v>1310</v>
      </c>
    </row>
    <row r="330" spans="2:22" x14ac:dyDescent="0.25">
      <c r="B330" s="15" t="s">
        <v>122</v>
      </c>
      <c r="C330" s="15" t="s">
        <v>344</v>
      </c>
      <c r="D330" s="15" t="s">
        <v>225</v>
      </c>
      <c r="E330" s="15">
        <v>2022</v>
      </c>
      <c r="F330" s="15" t="s">
        <v>162</v>
      </c>
      <c r="G330" s="15" t="s">
        <v>133</v>
      </c>
      <c r="H330" s="15" t="s">
        <v>136</v>
      </c>
      <c r="I330" s="15" t="s">
        <v>139</v>
      </c>
      <c r="J330" s="15" t="s">
        <v>141</v>
      </c>
      <c r="K330" s="15" t="s">
        <v>275</v>
      </c>
      <c r="L330" s="15" t="s">
        <v>278</v>
      </c>
      <c r="M330" s="15">
        <v>4.0000000000000001E-3</v>
      </c>
      <c r="N330" s="15">
        <v>3.0000000000000001E-3</v>
      </c>
      <c r="O330" s="15">
        <v>0</v>
      </c>
      <c r="P330" s="15">
        <v>3.0000000000000001E-3</v>
      </c>
      <c r="Q330" s="15">
        <v>2E-3</v>
      </c>
      <c r="R330" s="15">
        <v>5.0000000000000001E-3</v>
      </c>
      <c r="S330" s="15">
        <v>9.8550000000000004</v>
      </c>
      <c r="U330" s="15">
        <v>292397.38799999998</v>
      </c>
      <c r="V330" s="15">
        <v>1680</v>
      </c>
    </row>
    <row r="331" spans="2:22" x14ac:dyDescent="0.25">
      <c r="B331" s="15" t="s">
        <v>122</v>
      </c>
      <c r="C331" s="15" t="s">
        <v>344</v>
      </c>
      <c r="D331" s="15" t="s">
        <v>225</v>
      </c>
      <c r="E331" s="15">
        <v>2022</v>
      </c>
      <c r="F331" s="15" t="s">
        <v>162</v>
      </c>
      <c r="G331" s="15" t="s">
        <v>133</v>
      </c>
      <c r="H331" s="15" t="s">
        <v>136</v>
      </c>
      <c r="I331" s="15" t="s">
        <v>139</v>
      </c>
      <c r="J331" s="15" t="s">
        <v>141</v>
      </c>
      <c r="K331" s="15" t="s">
        <v>275</v>
      </c>
      <c r="L331" s="15" t="s">
        <v>279</v>
      </c>
      <c r="M331" s="15">
        <v>4.0000000000000001E-3</v>
      </c>
      <c r="N331" s="15">
        <v>3.0000000000000001E-3</v>
      </c>
      <c r="O331" s="15">
        <v>0</v>
      </c>
      <c r="P331" s="15">
        <v>3.0000000000000001E-3</v>
      </c>
      <c r="Q331" s="15">
        <v>2E-3</v>
      </c>
      <c r="R331" s="15">
        <v>5.0000000000000001E-3</v>
      </c>
      <c r="S331" s="15">
        <v>9.859</v>
      </c>
      <c r="U331" s="15">
        <v>294394.32400000002</v>
      </c>
      <c r="V331" s="15">
        <v>530</v>
      </c>
    </row>
    <row r="332" spans="2:22" x14ac:dyDescent="0.25">
      <c r="B332" s="15" t="s">
        <v>122</v>
      </c>
      <c r="C332" s="15" t="s">
        <v>344</v>
      </c>
      <c r="D332" s="15" t="s">
        <v>225</v>
      </c>
      <c r="E332" s="15">
        <v>2022</v>
      </c>
      <c r="F332" s="15" t="s">
        <v>162</v>
      </c>
      <c r="G332" s="15" t="s">
        <v>133</v>
      </c>
      <c r="H332" s="15" t="s">
        <v>136</v>
      </c>
      <c r="I332" s="15" t="s">
        <v>139</v>
      </c>
      <c r="J332" s="15" t="s">
        <v>141</v>
      </c>
      <c r="K332" s="15" t="s">
        <v>275</v>
      </c>
      <c r="L332" s="15" t="s">
        <v>280</v>
      </c>
      <c r="M332" s="15">
        <v>4.0000000000000001E-3</v>
      </c>
      <c r="N332" s="15">
        <v>3.0000000000000001E-3</v>
      </c>
      <c r="O332" s="15">
        <v>0</v>
      </c>
      <c r="P332" s="15">
        <v>3.0000000000000001E-3</v>
      </c>
      <c r="Q332" s="15">
        <v>2E-3</v>
      </c>
      <c r="R332" s="15">
        <v>5.0000000000000001E-3</v>
      </c>
      <c r="S332" s="15">
        <v>9.8770000000000007</v>
      </c>
      <c r="U332" s="15">
        <v>290982.12800000003</v>
      </c>
      <c r="V332" s="15">
        <v>100</v>
      </c>
    </row>
    <row r="333" spans="2:22" x14ac:dyDescent="0.25">
      <c r="B333" s="15" t="s">
        <v>122</v>
      </c>
      <c r="C333" s="15" t="s">
        <v>344</v>
      </c>
      <c r="D333" s="15" t="s">
        <v>226</v>
      </c>
      <c r="E333" s="15">
        <v>2022</v>
      </c>
      <c r="F333" s="15" t="s">
        <v>162</v>
      </c>
      <c r="G333" s="15" t="s">
        <v>133</v>
      </c>
      <c r="H333" s="15" t="s">
        <v>136</v>
      </c>
      <c r="I333" s="15" t="s">
        <v>139</v>
      </c>
      <c r="J333" s="15" t="s">
        <v>141</v>
      </c>
      <c r="K333" s="15" t="s">
        <v>275</v>
      </c>
      <c r="L333" s="15" t="s">
        <v>276</v>
      </c>
      <c r="M333" s="15">
        <v>3.0000000000000001E-3</v>
      </c>
      <c r="N333" s="15">
        <v>2E-3</v>
      </c>
      <c r="O333" s="15">
        <v>0</v>
      </c>
      <c r="P333" s="15">
        <v>3.0000000000000001E-3</v>
      </c>
      <c r="Q333" s="15">
        <v>2E-3</v>
      </c>
      <c r="R333" s="15">
        <v>4.0000000000000001E-3</v>
      </c>
      <c r="S333" s="15">
        <v>10.821999999999999</v>
      </c>
      <c r="U333" s="15">
        <v>572261.81000000006</v>
      </c>
      <c r="V333" s="15">
        <v>170</v>
      </c>
    </row>
    <row r="334" spans="2:22" x14ac:dyDescent="0.25">
      <c r="B334" s="15" t="s">
        <v>122</v>
      </c>
      <c r="C334" s="15" t="s">
        <v>344</v>
      </c>
      <c r="D334" s="15" t="s">
        <v>226</v>
      </c>
      <c r="E334" s="15">
        <v>2022</v>
      </c>
      <c r="F334" s="15" t="s">
        <v>162</v>
      </c>
      <c r="G334" s="15" t="s">
        <v>133</v>
      </c>
      <c r="H334" s="15" t="s">
        <v>136</v>
      </c>
      <c r="I334" s="15" t="s">
        <v>139</v>
      </c>
      <c r="J334" s="15" t="s">
        <v>141</v>
      </c>
      <c r="K334" s="15" t="s">
        <v>275</v>
      </c>
      <c r="L334" s="15" t="s">
        <v>277</v>
      </c>
      <c r="M334" s="15">
        <v>4.0000000000000001E-3</v>
      </c>
      <c r="N334" s="15">
        <v>2E-3</v>
      </c>
      <c r="O334" s="15">
        <v>0</v>
      </c>
      <c r="P334" s="15">
        <v>3.0000000000000001E-3</v>
      </c>
      <c r="Q334" s="15">
        <v>2E-3</v>
      </c>
      <c r="R334" s="15">
        <v>5.0000000000000001E-3</v>
      </c>
      <c r="S334" s="15">
        <v>10.638</v>
      </c>
      <c r="U334" s="15">
        <v>552212.29799999995</v>
      </c>
      <c r="V334" s="15">
        <v>1310</v>
      </c>
    </row>
    <row r="335" spans="2:22" x14ac:dyDescent="0.25">
      <c r="B335" s="15" t="s">
        <v>122</v>
      </c>
      <c r="C335" s="15" t="s">
        <v>344</v>
      </c>
      <c r="D335" s="15" t="s">
        <v>226</v>
      </c>
      <c r="E335" s="15">
        <v>2022</v>
      </c>
      <c r="F335" s="15" t="s">
        <v>162</v>
      </c>
      <c r="G335" s="15" t="s">
        <v>133</v>
      </c>
      <c r="H335" s="15" t="s">
        <v>136</v>
      </c>
      <c r="I335" s="15" t="s">
        <v>139</v>
      </c>
      <c r="J335" s="15" t="s">
        <v>141</v>
      </c>
      <c r="K335" s="15" t="s">
        <v>275</v>
      </c>
      <c r="L335" s="15" t="s">
        <v>278</v>
      </c>
      <c r="M335" s="15">
        <v>4.0000000000000001E-3</v>
      </c>
      <c r="N335" s="15">
        <v>3.0000000000000001E-3</v>
      </c>
      <c r="O335" s="15">
        <v>0</v>
      </c>
      <c r="P335" s="15">
        <v>3.0000000000000001E-3</v>
      </c>
      <c r="Q335" s="15">
        <v>2E-3</v>
      </c>
      <c r="R335" s="15">
        <v>5.0000000000000001E-3</v>
      </c>
      <c r="S335" s="15">
        <v>10.707000000000001</v>
      </c>
      <c r="U335" s="15">
        <v>558685.20499999996</v>
      </c>
      <c r="V335" s="15">
        <v>1680</v>
      </c>
    </row>
    <row r="336" spans="2:22" x14ac:dyDescent="0.25">
      <c r="B336" s="15" t="s">
        <v>122</v>
      </c>
      <c r="C336" s="15" t="s">
        <v>344</v>
      </c>
      <c r="D336" s="15" t="s">
        <v>226</v>
      </c>
      <c r="E336" s="15">
        <v>2022</v>
      </c>
      <c r="F336" s="15" t="s">
        <v>162</v>
      </c>
      <c r="G336" s="15" t="s">
        <v>133</v>
      </c>
      <c r="H336" s="15" t="s">
        <v>136</v>
      </c>
      <c r="I336" s="15" t="s">
        <v>139</v>
      </c>
      <c r="J336" s="15" t="s">
        <v>141</v>
      </c>
      <c r="K336" s="15" t="s">
        <v>275</v>
      </c>
      <c r="L336" s="15" t="s">
        <v>279</v>
      </c>
      <c r="M336" s="15">
        <v>4.0000000000000001E-3</v>
      </c>
      <c r="N336" s="15">
        <v>3.0000000000000001E-3</v>
      </c>
      <c r="O336" s="15">
        <v>0</v>
      </c>
      <c r="P336" s="15">
        <v>3.0000000000000001E-3</v>
      </c>
      <c r="Q336" s="15">
        <v>2E-3</v>
      </c>
      <c r="R336" s="15">
        <v>5.0000000000000001E-3</v>
      </c>
      <c r="S336" s="15">
        <v>10.734</v>
      </c>
      <c r="U336" s="15">
        <v>562200.41599999997</v>
      </c>
      <c r="V336" s="15">
        <v>530</v>
      </c>
    </row>
    <row r="337" spans="2:22" x14ac:dyDescent="0.25">
      <c r="B337" s="15" t="s">
        <v>122</v>
      </c>
      <c r="C337" s="15" t="s">
        <v>344</v>
      </c>
      <c r="D337" s="15" t="s">
        <v>226</v>
      </c>
      <c r="E337" s="15">
        <v>2022</v>
      </c>
      <c r="F337" s="15" t="s">
        <v>162</v>
      </c>
      <c r="G337" s="15" t="s">
        <v>133</v>
      </c>
      <c r="H337" s="15" t="s">
        <v>136</v>
      </c>
      <c r="I337" s="15" t="s">
        <v>139</v>
      </c>
      <c r="J337" s="15" t="s">
        <v>141</v>
      </c>
      <c r="K337" s="15" t="s">
        <v>275</v>
      </c>
      <c r="L337" s="15" t="s">
        <v>280</v>
      </c>
      <c r="M337" s="15">
        <v>4.0000000000000001E-3</v>
      </c>
      <c r="N337" s="15">
        <v>3.0000000000000001E-3</v>
      </c>
      <c r="O337" s="15">
        <v>0</v>
      </c>
      <c r="P337" s="15">
        <v>3.0000000000000001E-3</v>
      </c>
      <c r="Q337" s="15">
        <v>2E-3</v>
      </c>
      <c r="R337" s="15">
        <v>5.0000000000000001E-3</v>
      </c>
      <c r="S337" s="15">
        <v>10.747999999999999</v>
      </c>
      <c r="U337" s="15">
        <v>557132.56200000003</v>
      </c>
      <c r="V337" s="15">
        <v>100</v>
      </c>
    </row>
    <row r="338" spans="2:22" x14ac:dyDescent="0.25">
      <c r="B338" s="15" t="s">
        <v>122</v>
      </c>
      <c r="C338" s="15" t="s">
        <v>344</v>
      </c>
      <c r="D338" s="15" t="s">
        <v>227</v>
      </c>
      <c r="E338" s="15">
        <v>2022</v>
      </c>
      <c r="F338" s="15" t="s">
        <v>162</v>
      </c>
      <c r="G338" s="15" t="s">
        <v>133</v>
      </c>
      <c r="H338" s="15" t="s">
        <v>136</v>
      </c>
      <c r="I338" s="15" t="s">
        <v>139</v>
      </c>
      <c r="J338" s="15" t="s">
        <v>141</v>
      </c>
      <c r="K338" s="15" t="s">
        <v>275</v>
      </c>
      <c r="L338" s="15" t="s">
        <v>276</v>
      </c>
      <c r="M338" s="15">
        <v>4.0000000000000001E-3</v>
      </c>
      <c r="N338" s="15">
        <v>3.0000000000000001E-3</v>
      </c>
      <c r="O338" s="15">
        <v>0</v>
      </c>
      <c r="P338" s="15">
        <v>3.0000000000000001E-3</v>
      </c>
      <c r="Q338" s="15">
        <v>2E-3</v>
      </c>
      <c r="R338" s="15">
        <v>4.0000000000000001E-3</v>
      </c>
      <c r="S338" s="15">
        <v>10.821999999999999</v>
      </c>
      <c r="U338" s="15">
        <v>572252.86199999996</v>
      </c>
      <c r="V338" s="15">
        <v>170</v>
      </c>
    </row>
    <row r="339" spans="2:22" x14ac:dyDescent="0.25">
      <c r="B339" s="15" t="s">
        <v>122</v>
      </c>
      <c r="C339" s="15" t="s">
        <v>344</v>
      </c>
      <c r="D339" s="15" t="s">
        <v>227</v>
      </c>
      <c r="E339" s="15">
        <v>2022</v>
      </c>
      <c r="F339" s="15" t="s">
        <v>162</v>
      </c>
      <c r="G339" s="15" t="s">
        <v>133</v>
      </c>
      <c r="H339" s="15" t="s">
        <v>136</v>
      </c>
      <c r="I339" s="15" t="s">
        <v>139</v>
      </c>
      <c r="J339" s="15" t="s">
        <v>141</v>
      </c>
      <c r="K339" s="15" t="s">
        <v>275</v>
      </c>
      <c r="L339" s="15" t="s">
        <v>277</v>
      </c>
      <c r="M339" s="15">
        <v>4.0000000000000001E-3</v>
      </c>
      <c r="N339" s="15">
        <v>2E-3</v>
      </c>
      <c r="O339" s="15">
        <v>0</v>
      </c>
      <c r="P339" s="15">
        <v>3.0000000000000001E-3</v>
      </c>
      <c r="Q339" s="15">
        <v>2E-3</v>
      </c>
      <c r="R339" s="15">
        <v>5.0000000000000001E-3</v>
      </c>
      <c r="S339" s="15">
        <v>10.638</v>
      </c>
      <c r="U339" s="15">
        <v>552209.76</v>
      </c>
      <c r="V339" s="15">
        <v>1310</v>
      </c>
    </row>
    <row r="340" spans="2:22" x14ac:dyDescent="0.25">
      <c r="B340" s="15" t="s">
        <v>122</v>
      </c>
      <c r="C340" s="15" t="s">
        <v>344</v>
      </c>
      <c r="D340" s="15" t="s">
        <v>227</v>
      </c>
      <c r="E340" s="15">
        <v>2022</v>
      </c>
      <c r="F340" s="15" t="s">
        <v>162</v>
      </c>
      <c r="G340" s="15" t="s">
        <v>133</v>
      </c>
      <c r="H340" s="15" t="s">
        <v>136</v>
      </c>
      <c r="I340" s="15" t="s">
        <v>139</v>
      </c>
      <c r="J340" s="15" t="s">
        <v>141</v>
      </c>
      <c r="K340" s="15" t="s">
        <v>275</v>
      </c>
      <c r="L340" s="15" t="s">
        <v>278</v>
      </c>
      <c r="M340" s="15">
        <v>4.0000000000000001E-3</v>
      </c>
      <c r="N340" s="15">
        <v>3.0000000000000001E-3</v>
      </c>
      <c r="O340" s="15">
        <v>0</v>
      </c>
      <c r="P340" s="15">
        <v>4.0000000000000001E-3</v>
      </c>
      <c r="Q340" s="15">
        <v>2E-3</v>
      </c>
      <c r="R340" s="15">
        <v>5.0000000000000001E-3</v>
      </c>
      <c r="S340" s="15">
        <v>10.707000000000001</v>
      </c>
      <c r="U340" s="15">
        <v>558689.71299999999</v>
      </c>
      <c r="V340" s="15">
        <v>1680</v>
      </c>
    </row>
    <row r="341" spans="2:22" x14ac:dyDescent="0.25">
      <c r="B341" s="15" t="s">
        <v>122</v>
      </c>
      <c r="C341" s="15" t="s">
        <v>344</v>
      </c>
      <c r="D341" s="15" t="s">
        <v>227</v>
      </c>
      <c r="E341" s="15">
        <v>2022</v>
      </c>
      <c r="F341" s="15" t="s">
        <v>162</v>
      </c>
      <c r="G341" s="15" t="s">
        <v>133</v>
      </c>
      <c r="H341" s="15" t="s">
        <v>136</v>
      </c>
      <c r="I341" s="15" t="s">
        <v>139</v>
      </c>
      <c r="J341" s="15" t="s">
        <v>141</v>
      </c>
      <c r="K341" s="15" t="s">
        <v>275</v>
      </c>
      <c r="L341" s="15" t="s">
        <v>279</v>
      </c>
      <c r="M341" s="15">
        <v>4.0000000000000001E-3</v>
      </c>
      <c r="N341" s="15">
        <v>3.0000000000000001E-3</v>
      </c>
      <c r="O341" s="15">
        <v>0</v>
      </c>
      <c r="P341" s="15">
        <v>3.0000000000000001E-3</v>
      </c>
      <c r="Q341" s="15">
        <v>2E-3</v>
      </c>
      <c r="R341" s="15">
        <v>5.0000000000000001E-3</v>
      </c>
      <c r="S341" s="15">
        <v>10.734</v>
      </c>
      <c r="U341" s="15">
        <v>562190.33200000005</v>
      </c>
      <c r="V341" s="15">
        <v>530</v>
      </c>
    </row>
    <row r="342" spans="2:22" x14ac:dyDescent="0.25">
      <c r="B342" s="15" t="s">
        <v>122</v>
      </c>
      <c r="C342" s="15" t="s">
        <v>344</v>
      </c>
      <c r="D342" s="15" t="s">
        <v>227</v>
      </c>
      <c r="E342" s="15">
        <v>2022</v>
      </c>
      <c r="F342" s="15" t="s">
        <v>162</v>
      </c>
      <c r="G342" s="15" t="s">
        <v>133</v>
      </c>
      <c r="H342" s="15" t="s">
        <v>136</v>
      </c>
      <c r="I342" s="15" t="s">
        <v>139</v>
      </c>
      <c r="J342" s="15" t="s">
        <v>141</v>
      </c>
      <c r="K342" s="15" t="s">
        <v>275</v>
      </c>
      <c r="L342" s="15" t="s">
        <v>280</v>
      </c>
      <c r="M342" s="15">
        <v>4.0000000000000001E-3</v>
      </c>
      <c r="N342" s="15">
        <v>3.0000000000000001E-3</v>
      </c>
      <c r="O342" s="15">
        <v>0</v>
      </c>
      <c r="P342" s="15">
        <v>3.0000000000000001E-3</v>
      </c>
      <c r="Q342" s="15">
        <v>2E-3</v>
      </c>
      <c r="R342" s="15">
        <v>5.0000000000000001E-3</v>
      </c>
      <c r="S342" s="15">
        <v>10.747999999999999</v>
      </c>
      <c r="U342" s="15">
        <v>557147.00300000003</v>
      </c>
      <c r="V342" s="15">
        <v>100</v>
      </c>
    </row>
    <row r="343" spans="2:22" x14ac:dyDescent="0.25">
      <c r="B343" s="15" t="s">
        <v>122</v>
      </c>
      <c r="C343" s="15" t="s">
        <v>344</v>
      </c>
      <c r="D343" s="15" t="s">
        <v>228</v>
      </c>
      <c r="E343" s="15">
        <v>2022</v>
      </c>
      <c r="F343" s="15" t="s">
        <v>162</v>
      </c>
      <c r="G343" s="15" t="s">
        <v>133</v>
      </c>
      <c r="H343" s="15" t="s">
        <v>136</v>
      </c>
      <c r="I343" s="15" t="s">
        <v>139</v>
      </c>
      <c r="J343" s="15" t="s">
        <v>141</v>
      </c>
      <c r="K343" s="15" t="s">
        <v>275</v>
      </c>
      <c r="L343" s="15" t="s">
        <v>276</v>
      </c>
      <c r="M343" s="15">
        <v>4.0000000000000001E-3</v>
      </c>
      <c r="N343" s="15">
        <v>3.0000000000000001E-3</v>
      </c>
      <c r="O343" s="15">
        <v>0</v>
      </c>
      <c r="P343" s="15">
        <v>3.0000000000000001E-3</v>
      </c>
      <c r="Q343" s="15">
        <v>2E-3</v>
      </c>
      <c r="R343" s="15">
        <v>4.0000000000000001E-3</v>
      </c>
      <c r="S343" s="15">
        <v>11.8</v>
      </c>
      <c r="U343" s="15">
        <v>894144.16</v>
      </c>
      <c r="V343" s="15">
        <v>170</v>
      </c>
    </row>
    <row r="344" spans="2:22" x14ac:dyDescent="0.25">
      <c r="B344" s="15" t="s">
        <v>122</v>
      </c>
      <c r="C344" s="15" t="s">
        <v>344</v>
      </c>
      <c r="D344" s="15" t="s">
        <v>228</v>
      </c>
      <c r="E344" s="15">
        <v>2022</v>
      </c>
      <c r="F344" s="15" t="s">
        <v>162</v>
      </c>
      <c r="G344" s="15" t="s">
        <v>133</v>
      </c>
      <c r="H344" s="15" t="s">
        <v>136</v>
      </c>
      <c r="I344" s="15" t="s">
        <v>139</v>
      </c>
      <c r="J344" s="15" t="s">
        <v>141</v>
      </c>
      <c r="K344" s="15" t="s">
        <v>275</v>
      </c>
      <c r="L344" s="15" t="s">
        <v>277</v>
      </c>
      <c r="M344" s="15">
        <v>4.0000000000000001E-3</v>
      </c>
      <c r="N344" s="15">
        <v>3.0000000000000001E-3</v>
      </c>
      <c r="O344" s="15">
        <v>0</v>
      </c>
      <c r="P344" s="15">
        <v>3.0000000000000001E-3</v>
      </c>
      <c r="Q344" s="15">
        <v>2E-3</v>
      </c>
      <c r="R344" s="15">
        <v>5.0000000000000001E-3</v>
      </c>
      <c r="S344" s="15">
        <v>11.616</v>
      </c>
      <c r="U344" s="15">
        <v>865496.83799999999</v>
      </c>
      <c r="V344" s="15">
        <v>1310</v>
      </c>
    </row>
    <row r="345" spans="2:22" x14ac:dyDescent="0.25">
      <c r="B345" s="15" t="s">
        <v>122</v>
      </c>
      <c r="C345" s="15" t="s">
        <v>344</v>
      </c>
      <c r="D345" s="15" t="s">
        <v>228</v>
      </c>
      <c r="E345" s="15">
        <v>2022</v>
      </c>
      <c r="F345" s="15" t="s">
        <v>162</v>
      </c>
      <c r="G345" s="15" t="s">
        <v>133</v>
      </c>
      <c r="H345" s="15" t="s">
        <v>136</v>
      </c>
      <c r="I345" s="15" t="s">
        <v>139</v>
      </c>
      <c r="J345" s="15" t="s">
        <v>141</v>
      </c>
      <c r="K345" s="15" t="s">
        <v>275</v>
      </c>
      <c r="L345" s="15" t="s">
        <v>278</v>
      </c>
      <c r="M345" s="15">
        <v>4.0000000000000001E-3</v>
      </c>
      <c r="N345" s="15">
        <v>2E-3</v>
      </c>
      <c r="O345" s="15">
        <v>0</v>
      </c>
      <c r="P345" s="15">
        <v>4.0000000000000001E-3</v>
      </c>
      <c r="Q345" s="15">
        <v>2E-3</v>
      </c>
      <c r="R345" s="15">
        <v>5.0000000000000001E-3</v>
      </c>
      <c r="S345" s="15">
        <v>11.679</v>
      </c>
      <c r="U345" s="15">
        <v>875345.93500000006</v>
      </c>
      <c r="V345" s="15">
        <v>1680</v>
      </c>
    </row>
    <row r="346" spans="2:22" x14ac:dyDescent="0.25">
      <c r="B346" s="15" t="s">
        <v>122</v>
      </c>
      <c r="C346" s="15" t="s">
        <v>344</v>
      </c>
      <c r="D346" s="15" t="s">
        <v>228</v>
      </c>
      <c r="E346" s="15">
        <v>2022</v>
      </c>
      <c r="F346" s="15" t="s">
        <v>162</v>
      </c>
      <c r="G346" s="15" t="s">
        <v>133</v>
      </c>
      <c r="H346" s="15" t="s">
        <v>136</v>
      </c>
      <c r="I346" s="15" t="s">
        <v>139</v>
      </c>
      <c r="J346" s="15" t="s">
        <v>141</v>
      </c>
      <c r="K346" s="15" t="s">
        <v>275</v>
      </c>
      <c r="L346" s="15" t="s">
        <v>279</v>
      </c>
      <c r="M346" s="15">
        <v>4.0000000000000001E-3</v>
      </c>
      <c r="N346" s="15">
        <v>2E-3</v>
      </c>
      <c r="O346" s="15">
        <v>0</v>
      </c>
      <c r="P346" s="15">
        <v>3.0000000000000001E-3</v>
      </c>
      <c r="Q346" s="15">
        <v>2E-3</v>
      </c>
      <c r="R346" s="15">
        <v>5.0000000000000001E-3</v>
      </c>
      <c r="S346" s="15">
        <v>11.726000000000001</v>
      </c>
      <c r="U346" s="15">
        <v>880724.13199999998</v>
      </c>
      <c r="V346" s="15">
        <v>530</v>
      </c>
    </row>
    <row r="347" spans="2:22" x14ac:dyDescent="0.25">
      <c r="B347" s="15" t="s">
        <v>122</v>
      </c>
      <c r="C347" s="15" t="s">
        <v>344</v>
      </c>
      <c r="D347" s="15" t="s">
        <v>228</v>
      </c>
      <c r="E347" s="15">
        <v>2022</v>
      </c>
      <c r="F347" s="15" t="s">
        <v>162</v>
      </c>
      <c r="G347" s="15" t="s">
        <v>133</v>
      </c>
      <c r="H347" s="15" t="s">
        <v>136</v>
      </c>
      <c r="I347" s="15" t="s">
        <v>139</v>
      </c>
      <c r="J347" s="15" t="s">
        <v>141</v>
      </c>
      <c r="K347" s="15" t="s">
        <v>275</v>
      </c>
      <c r="L347" s="15" t="s">
        <v>280</v>
      </c>
      <c r="M347" s="15">
        <v>4.0000000000000001E-3</v>
      </c>
      <c r="N347" s="15">
        <v>3.0000000000000001E-3</v>
      </c>
      <c r="O347" s="15">
        <v>0</v>
      </c>
      <c r="P347" s="15">
        <v>3.0000000000000001E-3</v>
      </c>
      <c r="Q347" s="15">
        <v>2E-3</v>
      </c>
      <c r="R347" s="15">
        <v>5.0000000000000001E-3</v>
      </c>
      <c r="S347" s="15">
        <v>11.738</v>
      </c>
      <c r="U347" s="15">
        <v>874525.17700000003</v>
      </c>
      <c r="V347" s="15">
        <v>100</v>
      </c>
    </row>
    <row r="348" spans="2:22" x14ac:dyDescent="0.25">
      <c r="B348" s="15" t="s">
        <v>122</v>
      </c>
      <c r="C348" s="15" t="s">
        <v>344</v>
      </c>
      <c r="D348" s="15" t="s">
        <v>229</v>
      </c>
      <c r="E348" s="15">
        <v>2022</v>
      </c>
      <c r="F348" s="15" t="s">
        <v>162</v>
      </c>
      <c r="G348" s="15" t="s">
        <v>133</v>
      </c>
      <c r="H348" s="15" t="s">
        <v>136</v>
      </c>
      <c r="I348" s="15" t="s">
        <v>139</v>
      </c>
      <c r="J348" s="15" t="s">
        <v>141</v>
      </c>
      <c r="K348" s="15" t="s">
        <v>275</v>
      </c>
      <c r="L348" s="15" t="s">
        <v>276</v>
      </c>
      <c r="M348" s="15">
        <v>4.0000000000000001E-3</v>
      </c>
      <c r="N348" s="15">
        <v>2E-3</v>
      </c>
      <c r="O348" s="15">
        <v>0</v>
      </c>
      <c r="P348" s="15">
        <v>3.0000000000000001E-3</v>
      </c>
      <c r="Q348" s="15">
        <v>2E-3</v>
      </c>
      <c r="R348" s="15">
        <v>4.0000000000000001E-3</v>
      </c>
      <c r="S348" s="15">
        <v>11.8</v>
      </c>
      <c r="U348" s="15">
        <v>894159.73600000003</v>
      </c>
      <c r="V348" s="15">
        <v>170</v>
      </c>
    </row>
    <row r="349" spans="2:22" x14ac:dyDescent="0.25">
      <c r="B349" s="15" t="s">
        <v>122</v>
      </c>
      <c r="C349" s="15" t="s">
        <v>344</v>
      </c>
      <c r="D349" s="15" t="s">
        <v>229</v>
      </c>
      <c r="E349" s="15">
        <v>2022</v>
      </c>
      <c r="F349" s="15" t="s">
        <v>162</v>
      </c>
      <c r="G349" s="15" t="s">
        <v>133</v>
      </c>
      <c r="H349" s="15" t="s">
        <v>136</v>
      </c>
      <c r="I349" s="15" t="s">
        <v>139</v>
      </c>
      <c r="J349" s="15" t="s">
        <v>141</v>
      </c>
      <c r="K349" s="15" t="s">
        <v>275</v>
      </c>
      <c r="L349" s="15" t="s">
        <v>277</v>
      </c>
      <c r="M349" s="15">
        <v>4.0000000000000001E-3</v>
      </c>
      <c r="N349" s="15">
        <v>3.0000000000000001E-3</v>
      </c>
      <c r="O349" s="15">
        <v>0</v>
      </c>
      <c r="P349" s="15">
        <v>3.0000000000000001E-3</v>
      </c>
      <c r="Q349" s="15">
        <v>2E-3</v>
      </c>
      <c r="R349" s="15">
        <v>5.0000000000000001E-3</v>
      </c>
      <c r="S349" s="15">
        <v>11.616</v>
      </c>
      <c r="U349" s="15">
        <v>865505.14199999999</v>
      </c>
      <c r="V349" s="15">
        <v>1310</v>
      </c>
    </row>
    <row r="350" spans="2:22" x14ac:dyDescent="0.25">
      <c r="B350" s="15" t="s">
        <v>122</v>
      </c>
      <c r="C350" s="15" t="s">
        <v>344</v>
      </c>
      <c r="D350" s="15" t="s">
        <v>229</v>
      </c>
      <c r="E350" s="15">
        <v>2022</v>
      </c>
      <c r="F350" s="15" t="s">
        <v>162</v>
      </c>
      <c r="G350" s="15" t="s">
        <v>133</v>
      </c>
      <c r="H350" s="15" t="s">
        <v>136</v>
      </c>
      <c r="I350" s="15" t="s">
        <v>139</v>
      </c>
      <c r="J350" s="15" t="s">
        <v>141</v>
      </c>
      <c r="K350" s="15" t="s">
        <v>275</v>
      </c>
      <c r="L350" s="15" t="s">
        <v>278</v>
      </c>
      <c r="M350" s="15">
        <v>4.0000000000000001E-3</v>
      </c>
      <c r="N350" s="15">
        <v>2E-3</v>
      </c>
      <c r="O350" s="15">
        <v>0</v>
      </c>
      <c r="P350" s="15">
        <v>4.0000000000000001E-3</v>
      </c>
      <c r="Q350" s="15">
        <v>2E-3</v>
      </c>
      <c r="R350" s="15">
        <v>5.0000000000000001E-3</v>
      </c>
      <c r="S350" s="15">
        <v>11.679</v>
      </c>
      <c r="U350" s="15">
        <v>875343.81299999997</v>
      </c>
      <c r="V350" s="15">
        <v>1680</v>
      </c>
    </row>
    <row r="351" spans="2:22" x14ac:dyDescent="0.25">
      <c r="B351" s="15" t="s">
        <v>122</v>
      </c>
      <c r="C351" s="15" t="s">
        <v>344</v>
      </c>
      <c r="D351" s="15" t="s">
        <v>229</v>
      </c>
      <c r="E351" s="15">
        <v>2022</v>
      </c>
      <c r="F351" s="15" t="s">
        <v>162</v>
      </c>
      <c r="G351" s="15" t="s">
        <v>133</v>
      </c>
      <c r="H351" s="15" t="s">
        <v>136</v>
      </c>
      <c r="I351" s="15" t="s">
        <v>139</v>
      </c>
      <c r="J351" s="15" t="s">
        <v>141</v>
      </c>
      <c r="K351" s="15" t="s">
        <v>275</v>
      </c>
      <c r="L351" s="15" t="s">
        <v>279</v>
      </c>
      <c r="M351" s="15">
        <v>4.0000000000000001E-3</v>
      </c>
      <c r="N351" s="15">
        <v>2E-3</v>
      </c>
      <c r="O351" s="15">
        <v>0</v>
      </c>
      <c r="P351" s="15">
        <v>3.0000000000000001E-3</v>
      </c>
      <c r="Q351" s="15">
        <v>2E-3</v>
      </c>
      <c r="R351" s="15">
        <v>5.0000000000000001E-3</v>
      </c>
      <c r="S351" s="15">
        <v>11.726000000000001</v>
      </c>
      <c r="U351" s="15">
        <v>880724.78899999999</v>
      </c>
      <c r="V351" s="15">
        <v>530</v>
      </c>
    </row>
    <row r="352" spans="2:22" x14ac:dyDescent="0.25">
      <c r="B352" s="15" t="s">
        <v>122</v>
      </c>
      <c r="C352" s="15" t="s">
        <v>344</v>
      </c>
      <c r="D352" s="15" t="s">
        <v>229</v>
      </c>
      <c r="E352" s="15">
        <v>2022</v>
      </c>
      <c r="F352" s="15" t="s">
        <v>162</v>
      </c>
      <c r="G352" s="15" t="s">
        <v>133</v>
      </c>
      <c r="H352" s="15" t="s">
        <v>136</v>
      </c>
      <c r="I352" s="15" t="s">
        <v>139</v>
      </c>
      <c r="J352" s="15" t="s">
        <v>141</v>
      </c>
      <c r="K352" s="15" t="s">
        <v>275</v>
      </c>
      <c r="L352" s="15" t="s">
        <v>280</v>
      </c>
      <c r="M352" s="15">
        <v>4.0000000000000001E-3</v>
      </c>
      <c r="N352" s="15">
        <v>3.0000000000000001E-3</v>
      </c>
      <c r="O352" s="15">
        <v>0</v>
      </c>
      <c r="P352" s="15">
        <v>3.0000000000000001E-3</v>
      </c>
      <c r="Q352" s="15">
        <v>2E-3</v>
      </c>
      <c r="R352" s="15">
        <v>5.0000000000000001E-3</v>
      </c>
      <c r="S352" s="15">
        <v>11.738</v>
      </c>
      <c r="U352" s="15">
        <v>874512.98499999999</v>
      </c>
      <c r="V352" s="15">
        <v>100</v>
      </c>
    </row>
    <row r="353" spans="2:22" x14ac:dyDescent="0.25">
      <c r="B353" s="15" t="s">
        <v>122</v>
      </c>
      <c r="C353" s="15" t="s">
        <v>344</v>
      </c>
      <c r="D353" s="15" t="s">
        <v>230</v>
      </c>
      <c r="E353" s="15">
        <v>2022</v>
      </c>
      <c r="F353" s="15" t="s">
        <v>162</v>
      </c>
      <c r="G353" s="15" t="s">
        <v>133</v>
      </c>
      <c r="H353" s="15" t="s">
        <v>136</v>
      </c>
      <c r="I353" s="15" t="s">
        <v>139</v>
      </c>
      <c r="J353" s="15" t="s">
        <v>141</v>
      </c>
      <c r="K353" s="15" t="s">
        <v>275</v>
      </c>
      <c r="L353" s="15" t="s">
        <v>276</v>
      </c>
      <c r="M353" s="15">
        <v>3.0000000000000001E-3</v>
      </c>
      <c r="N353" s="15">
        <v>2E-3</v>
      </c>
      <c r="O353" s="15">
        <v>0</v>
      </c>
      <c r="P353" s="15">
        <v>3.0000000000000001E-3</v>
      </c>
      <c r="Q353" s="15">
        <v>2E-3</v>
      </c>
      <c r="R353" s="15">
        <v>4.0000000000000001E-3</v>
      </c>
      <c r="S353" s="15">
        <v>12.68</v>
      </c>
      <c r="U353" s="15">
        <v>1157912.4639999999</v>
      </c>
      <c r="V353" s="15">
        <v>170</v>
      </c>
    </row>
    <row r="354" spans="2:22" x14ac:dyDescent="0.25">
      <c r="B354" s="15" t="s">
        <v>122</v>
      </c>
      <c r="C354" s="15" t="s">
        <v>344</v>
      </c>
      <c r="D354" s="15" t="s">
        <v>230</v>
      </c>
      <c r="E354" s="15">
        <v>2022</v>
      </c>
      <c r="F354" s="15" t="s">
        <v>162</v>
      </c>
      <c r="G354" s="15" t="s">
        <v>133</v>
      </c>
      <c r="H354" s="15" t="s">
        <v>136</v>
      </c>
      <c r="I354" s="15" t="s">
        <v>139</v>
      </c>
      <c r="J354" s="15" t="s">
        <v>141</v>
      </c>
      <c r="K354" s="15" t="s">
        <v>275</v>
      </c>
      <c r="L354" s="15" t="s">
        <v>277</v>
      </c>
      <c r="M354" s="15">
        <v>4.0000000000000001E-3</v>
      </c>
      <c r="N354" s="15">
        <v>2E-3</v>
      </c>
      <c r="O354" s="15">
        <v>0</v>
      </c>
      <c r="P354" s="15">
        <v>3.0000000000000001E-3</v>
      </c>
      <c r="Q354" s="15">
        <v>2E-3</v>
      </c>
      <c r="R354" s="15">
        <v>5.0000000000000001E-3</v>
      </c>
      <c r="S354" s="15">
        <v>12.496</v>
      </c>
      <c r="U354" s="15">
        <v>1125277.862</v>
      </c>
      <c r="V354" s="15">
        <v>1300</v>
      </c>
    </row>
    <row r="355" spans="2:22" x14ac:dyDescent="0.25">
      <c r="B355" s="15" t="s">
        <v>122</v>
      </c>
      <c r="C355" s="15" t="s">
        <v>344</v>
      </c>
      <c r="D355" s="15" t="s">
        <v>230</v>
      </c>
      <c r="E355" s="15">
        <v>2022</v>
      </c>
      <c r="F355" s="15" t="s">
        <v>162</v>
      </c>
      <c r="G355" s="15" t="s">
        <v>133</v>
      </c>
      <c r="H355" s="15" t="s">
        <v>136</v>
      </c>
      <c r="I355" s="15" t="s">
        <v>139</v>
      </c>
      <c r="J355" s="15" t="s">
        <v>141</v>
      </c>
      <c r="K355" s="15" t="s">
        <v>275</v>
      </c>
      <c r="L355" s="15" t="s">
        <v>278</v>
      </c>
      <c r="M355" s="15">
        <v>4.0000000000000001E-3</v>
      </c>
      <c r="N355" s="15">
        <v>2E-3</v>
      </c>
      <c r="O355" s="15">
        <v>0</v>
      </c>
      <c r="P355" s="15">
        <v>3.0000000000000001E-3</v>
      </c>
      <c r="Q355" s="15">
        <v>2E-3</v>
      </c>
      <c r="R355" s="15">
        <v>5.0000000000000001E-3</v>
      </c>
      <c r="S355" s="15">
        <v>12.553000000000001</v>
      </c>
      <c r="U355" s="15">
        <v>1137320.2290000001</v>
      </c>
      <c r="V355" s="15">
        <v>1680</v>
      </c>
    </row>
    <row r="356" spans="2:22" x14ac:dyDescent="0.25">
      <c r="B356" s="15" t="s">
        <v>122</v>
      </c>
      <c r="C356" s="15" t="s">
        <v>344</v>
      </c>
      <c r="D356" s="15" t="s">
        <v>230</v>
      </c>
      <c r="E356" s="15">
        <v>2022</v>
      </c>
      <c r="F356" s="15" t="s">
        <v>162</v>
      </c>
      <c r="G356" s="15" t="s">
        <v>133</v>
      </c>
      <c r="H356" s="15" t="s">
        <v>136</v>
      </c>
      <c r="I356" s="15" t="s">
        <v>139</v>
      </c>
      <c r="J356" s="15" t="s">
        <v>141</v>
      </c>
      <c r="K356" s="15" t="s">
        <v>275</v>
      </c>
      <c r="L356" s="15" t="s">
        <v>279</v>
      </c>
      <c r="M356" s="15">
        <v>4.0000000000000001E-3</v>
      </c>
      <c r="N356" s="15">
        <v>2E-3</v>
      </c>
      <c r="O356" s="15">
        <v>0</v>
      </c>
      <c r="P356" s="15">
        <v>3.0000000000000001E-3</v>
      </c>
      <c r="Q356" s="15">
        <v>2E-3</v>
      </c>
      <c r="R356" s="15">
        <v>5.0000000000000001E-3</v>
      </c>
      <c r="S356" s="15">
        <v>12.616</v>
      </c>
      <c r="U356" s="15">
        <v>1142017.0530000001</v>
      </c>
      <c r="V356" s="15">
        <v>530</v>
      </c>
    </row>
    <row r="357" spans="2:22" x14ac:dyDescent="0.25">
      <c r="B357" s="15" t="s">
        <v>122</v>
      </c>
      <c r="C357" s="15" t="s">
        <v>344</v>
      </c>
      <c r="D357" s="15" t="s">
        <v>230</v>
      </c>
      <c r="E357" s="15">
        <v>2022</v>
      </c>
      <c r="F357" s="15" t="s">
        <v>162</v>
      </c>
      <c r="G357" s="15" t="s">
        <v>133</v>
      </c>
      <c r="H357" s="15" t="s">
        <v>136</v>
      </c>
      <c r="I357" s="15" t="s">
        <v>139</v>
      </c>
      <c r="J357" s="15" t="s">
        <v>141</v>
      </c>
      <c r="K357" s="15" t="s">
        <v>275</v>
      </c>
      <c r="L357" s="15" t="s">
        <v>280</v>
      </c>
      <c r="M357" s="15">
        <v>4.0000000000000001E-3</v>
      </c>
      <c r="N357" s="15">
        <v>3.0000000000000001E-3</v>
      </c>
      <c r="O357" s="15">
        <v>0</v>
      </c>
      <c r="P357" s="15">
        <v>3.0000000000000001E-3</v>
      </c>
      <c r="Q357" s="15">
        <v>2E-3</v>
      </c>
      <c r="R357" s="15">
        <v>4.0000000000000001E-3</v>
      </c>
      <c r="S357" s="15">
        <v>12.621</v>
      </c>
      <c r="U357" s="15">
        <v>1137836.192</v>
      </c>
      <c r="V357" s="15">
        <v>100</v>
      </c>
    </row>
    <row r="358" spans="2:22" x14ac:dyDescent="0.25">
      <c r="B358" s="15" t="s">
        <v>122</v>
      </c>
      <c r="C358" s="15" t="s">
        <v>344</v>
      </c>
      <c r="D358" s="15" t="s">
        <v>231</v>
      </c>
      <c r="E358" s="15">
        <v>2022</v>
      </c>
      <c r="F358" s="15" t="s">
        <v>162</v>
      </c>
      <c r="G358" s="15" t="s">
        <v>133</v>
      </c>
      <c r="H358" s="15" t="s">
        <v>136</v>
      </c>
      <c r="I358" s="15" t="s">
        <v>139</v>
      </c>
      <c r="J358" s="15" t="s">
        <v>141</v>
      </c>
      <c r="K358" s="15" t="s">
        <v>275</v>
      </c>
      <c r="L358" s="15" t="s">
        <v>276</v>
      </c>
      <c r="M358" s="15">
        <v>3.0000000000000001E-3</v>
      </c>
      <c r="N358" s="15">
        <v>2E-3</v>
      </c>
      <c r="O358" s="15">
        <v>0</v>
      </c>
      <c r="P358" s="15">
        <v>3.0000000000000001E-3</v>
      </c>
      <c r="Q358" s="15">
        <v>2E-3</v>
      </c>
      <c r="R358" s="15">
        <v>4.0000000000000001E-3</v>
      </c>
      <c r="S358" s="15">
        <v>12.68</v>
      </c>
      <c r="U358" s="15">
        <v>1157917.382</v>
      </c>
      <c r="V358" s="15">
        <v>170</v>
      </c>
    </row>
    <row r="359" spans="2:22" x14ac:dyDescent="0.25">
      <c r="B359" s="15" t="s">
        <v>122</v>
      </c>
      <c r="C359" s="15" t="s">
        <v>344</v>
      </c>
      <c r="D359" s="15" t="s">
        <v>231</v>
      </c>
      <c r="E359" s="15">
        <v>2022</v>
      </c>
      <c r="F359" s="15" t="s">
        <v>162</v>
      </c>
      <c r="G359" s="15" t="s">
        <v>133</v>
      </c>
      <c r="H359" s="15" t="s">
        <v>136</v>
      </c>
      <c r="I359" s="15" t="s">
        <v>139</v>
      </c>
      <c r="J359" s="15" t="s">
        <v>141</v>
      </c>
      <c r="K359" s="15" t="s">
        <v>275</v>
      </c>
      <c r="L359" s="15" t="s">
        <v>277</v>
      </c>
      <c r="M359" s="15">
        <v>4.0000000000000001E-3</v>
      </c>
      <c r="N359" s="15">
        <v>2E-3</v>
      </c>
      <c r="O359" s="15">
        <v>0</v>
      </c>
      <c r="P359" s="15">
        <v>3.0000000000000001E-3</v>
      </c>
      <c r="Q359" s="15">
        <v>2E-3</v>
      </c>
      <c r="R359" s="15">
        <v>5.0000000000000001E-3</v>
      </c>
      <c r="S359" s="15">
        <v>12.496</v>
      </c>
      <c r="U359" s="15">
        <v>1125286.324</v>
      </c>
      <c r="V359" s="15">
        <v>1300</v>
      </c>
    </row>
    <row r="360" spans="2:22" x14ac:dyDescent="0.25">
      <c r="B360" s="15" t="s">
        <v>122</v>
      </c>
      <c r="C360" s="15" t="s">
        <v>344</v>
      </c>
      <c r="D360" s="15" t="s">
        <v>231</v>
      </c>
      <c r="E360" s="15">
        <v>2022</v>
      </c>
      <c r="F360" s="15" t="s">
        <v>162</v>
      </c>
      <c r="G360" s="15" t="s">
        <v>133</v>
      </c>
      <c r="H360" s="15" t="s">
        <v>136</v>
      </c>
      <c r="I360" s="15" t="s">
        <v>139</v>
      </c>
      <c r="J360" s="15" t="s">
        <v>141</v>
      </c>
      <c r="K360" s="15" t="s">
        <v>275</v>
      </c>
      <c r="L360" s="15" t="s">
        <v>278</v>
      </c>
      <c r="M360" s="15">
        <v>4.0000000000000001E-3</v>
      </c>
      <c r="N360" s="15">
        <v>2E-3</v>
      </c>
      <c r="O360" s="15">
        <v>0</v>
      </c>
      <c r="P360" s="15">
        <v>3.0000000000000001E-3</v>
      </c>
      <c r="Q360" s="15">
        <v>2E-3</v>
      </c>
      <c r="R360" s="15">
        <v>5.0000000000000001E-3</v>
      </c>
      <c r="S360" s="15">
        <v>12.553000000000001</v>
      </c>
      <c r="U360" s="15">
        <v>1137305.436</v>
      </c>
      <c r="V360" s="15">
        <v>1680</v>
      </c>
    </row>
    <row r="361" spans="2:22" x14ac:dyDescent="0.25">
      <c r="B361" s="15" t="s">
        <v>122</v>
      </c>
      <c r="C361" s="15" t="s">
        <v>344</v>
      </c>
      <c r="D361" s="15" t="s">
        <v>231</v>
      </c>
      <c r="E361" s="15">
        <v>2022</v>
      </c>
      <c r="F361" s="15" t="s">
        <v>162</v>
      </c>
      <c r="G361" s="15" t="s">
        <v>133</v>
      </c>
      <c r="H361" s="15" t="s">
        <v>136</v>
      </c>
      <c r="I361" s="15" t="s">
        <v>139</v>
      </c>
      <c r="J361" s="15" t="s">
        <v>141</v>
      </c>
      <c r="K361" s="15" t="s">
        <v>275</v>
      </c>
      <c r="L361" s="15" t="s">
        <v>279</v>
      </c>
      <c r="M361" s="15">
        <v>4.0000000000000001E-3</v>
      </c>
      <c r="N361" s="15">
        <v>2E-3</v>
      </c>
      <c r="O361" s="15">
        <v>0</v>
      </c>
      <c r="P361" s="15">
        <v>3.0000000000000001E-3</v>
      </c>
      <c r="Q361" s="15">
        <v>2E-3</v>
      </c>
      <c r="R361" s="15">
        <v>5.0000000000000001E-3</v>
      </c>
      <c r="S361" s="15">
        <v>12.615</v>
      </c>
      <c r="U361" s="15">
        <v>1141999.4669999999</v>
      </c>
      <c r="V361" s="15">
        <v>530</v>
      </c>
    </row>
    <row r="362" spans="2:22" x14ac:dyDescent="0.25">
      <c r="B362" s="15" t="s">
        <v>122</v>
      </c>
      <c r="C362" s="15" t="s">
        <v>344</v>
      </c>
      <c r="D362" s="15" t="s">
        <v>231</v>
      </c>
      <c r="E362" s="15">
        <v>2022</v>
      </c>
      <c r="F362" s="15" t="s">
        <v>162</v>
      </c>
      <c r="G362" s="15" t="s">
        <v>133</v>
      </c>
      <c r="H362" s="15" t="s">
        <v>136</v>
      </c>
      <c r="I362" s="15" t="s">
        <v>139</v>
      </c>
      <c r="J362" s="15" t="s">
        <v>141</v>
      </c>
      <c r="K362" s="15" t="s">
        <v>275</v>
      </c>
      <c r="L362" s="15" t="s">
        <v>280</v>
      </c>
      <c r="M362" s="15">
        <v>4.0000000000000001E-3</v>
      </c>
      <c r="N362" s="15">
        <v>3.0000000000000001E-3</v>
      </c>
      <c r="O362" s="15">
        <v>0</v>
      </c>
      <c r="P362" s="15">
        <v>3.0000000000000001E-3</v>
      </c>
      <c r="Q362" s="15">
        <v>2E-3</v>
      </c>
      <c r="R362" s="15">
        <v>5.0000000000000001E-3</v>
      </c>
      <c r="S362" s="15">
        <v>12.621</v>
      </c>
      <c r="U362" s="15">
        <v>1137834.7050000001</v>
      </c>
      <c r="V362" s="15">
        <v>100</v>
      </c>
    </row>
    <row r="363" spans="2:22" x14ac:dyDescent="0.25">
      <c r="B363" s="15" t="s">
        <v>122</v>
      </c>
      <c r="C363" s="15" t="s">
        <v>344</v>
      </c>
      <c r="D363" s="15" t="s">
        <v>232</v>
      </c>
      <c r="E363" s="15">
        <v>2022</v>
      </c>
      <c r="F363" s="15" t="s">
        <v>162</v>
      </c>
      <c r="G363" s="15" t="s">
        <v>133</v>
      </c>
      <c r="H363" s="15" t="s">
        <v>136</v>
      </c>
      <c r="I363" s="15" t="s">
        <v>139</v>
      </c>
      <c r="J363" s="15" t="s">
        <v>141</v>
      </c>
      <c r="K363" s="15" t="s">
        <v>275</v>
      </c>
      <c r="L363" s="15" t="s">
        <v>276</v>
      </c>
      <c r="M363" s="15">
        <v>3.0000000000000001E-3</v>
      </c>
      <c r="N363" s="15">
        <v>2E-3</v>
      </c>
      <c r="O363" s="15">
        <v>0</v>
      </c>
      <c r="P363" s="15">
        <v>3.0000000000000001E-3</v>
      </c>
      <c r="Q363" s="15">
        <v>2E-3</v>
      </c>
      <c r="R363" s="15">
        <v>4.0000000000000001E-3</v>
      </c>
      <c r="S363" s="15">
        <v>13.327999999999999</v>
      </c>
      <c r="U363" s="15">
        <v>1333498.6029999999</v>
      </c>
      <c r="V363" s="15">
        <v>170</v>
      </c>
    </row>
    <row r="364" spans="2:22" x14ac:dyDescent="0.25">
      <c r="B364" s="15" t="s">
        <v>122</v>
      </c>
      <c r="C364" s="15" t="s">
        <v>344</v>
      </c>
      <c r="D364" s="15" t="s">
        <v>232</v>
      </c>
      <c r="E364" s="15">
        <v>2022</v>
      </c>
      <c r="F364" s="15" t="s">
        <v>162</v>
      </c>
      <c r="G364" s="15" t="s">
        <v>133</v>
      </c>
      <c r="H364" s="15" t="s">
        <v>136</v>
      </c>
      <c r="I364" s="15" t="s">
        <v>139</v>
      </c>
      <c r="J364" s="15" t="s">
        <v>141</v>
      </c>
      <c r="K364" s="15" t="s">
        <v>275</v>
      </c>
      <c r="L364" s="15" t="s">
        <v>277</v>
      </c>
      <c r="M364" s="15">
        <v>4.0000000000000001E-3</v>
      </c>
      <c r="N364" s="15">
        <v>2E-3</v>
      </c>
      <c r="O364" s="15">
        <v>0</v>
      </c>
      <c r="P364" s="15">
        <v>3.0000000000000001E-3</v>
      </c>
      <c r="Q364" s="15">
        <v>2E-3</v>
      </c>
      <c r="R364" s="15">
        <v>5.0000000000000001E-3</v>
      </c>
      <c r="S364" s="15">
        <v>13.148</v>
      </c>
      <c r="U364" s="15">
        <v>1297948.4790000001</v>
      </c>
      <c r="V364" s="15">
        <v>1310</v>
      </c>
    </row>
    <row r="365" spans="2:22" x14ac:dyDescent="0.25">
      <c r="B365" s="15" t="s">
        <v>122</v>
      </c>
      <c r="C365" s="15" t="s">
        <v>344</v>
      </c>
      <c r="D365" s="15" t="s">
        <v>232</v>
      </c>
      <c r="E365" s="15">
        <v>2022</v>
      </c>
      <c r="F365" s="15" t="s">
        <v>162</v>
      </c>
      <c r="G365" s="15" t="s">
        <v>133</v>
      </c>
      <c r="H365" s="15" t="s">
        <v>136</v>
      </c>
      <c r="I365" s="15" t="s">
        <v>139</v>
      </c>
      <c r="J365" s="15" t="s">
        <v>141</v>
      </c>
      <c r="K365" s="15" t="s">
        <v>275</v>
      </c>
      <c r="L365" s="15" t="s">
        <v>278</v>
      </c>
      <c r="M365" s="15">
        <v>4.0000000000000001E-3</v>
      </c>
      <c r="N365" s="15">
        <v>2E-3</v>
      </c>
      <c r="O365" s="15">
        <v>0</v>
      </c>
      <c r="P365" s="15">
        <v>4.0000000000000001E-3</v>
      </c>
      <c r="Q365" s="15">
        <v>2E-3</v>
      </c>
      <c r="R365" s="15">
        <v>5.0000000000000001E-3</v>
      </c>
      <c r="S365" s="15">
        <v>13.198</v>
      </c>
      <c r="U365" s="15">
        <v>1310329.6810000001</v>
      </c>
      <c r="V365" s="15">
        <v>1680</v>
      </c>
    </row>
    <row r="366" spans="2:22" x14ac:dyDescent="0.25">
      <c r="B366" s="15" t="s">
        <v>122</v>
      </c>
      <c r="C366" s="15" t="s">
        <v>344</v>
      </c>
      <c r="D366" s="15" t="s">
        <v>232</v>
      </c>
      <c r="E366" s="15">
        <v>2022</v>
      </c>
      <c r="F366" s="15" t="s">
        <v>162</v>
      </c>
      <c r="G366" s="15" t="s">
        <v>133</v>
      </c>
      <c r="H366" s="15" t="s">
        <v>136</v>
      </c>
      <c r="I366" s="15" t="s">
        <v>139</v>
      </c>
      <c r="J366" s="15" t="s">
        <v>141</v>
      </c>
      <c r="K366" s="15" t="s">
        <v>275</v>
      </c>
      <c r="L366" s="15" t="s">
        <v>279</v>
      </c>
      <c r="M366" s="15">
        <v>4.0000000000000001E-3</v>
      </c>
      <c r="N366" s="15">
        <v>2E-3</v>
      </c>
      <c r="O366" s="15">
        <v>0</v>
      </c>
      <c r="P366" s="15">
        <v>3.0000000000000001E-3</v>
      </c>
      <c r="Q366" s="15">
        <v>2E-3</v>
      </c>
      <c r="R366" s="15">
        <v>5.0000000000000001E-3</v>
      </c>
      <c r="S366" s="15">
        <v>13.272</v>
      </c>
      <c r="U366" s="15">
        <v>1316048.3740000001</v>
      </c>
      <c r="V366" s="15">
        <v>530</v>
      </c>
    </row>
    <row r="367" spans="2:22" x14ac:dyDescent="0.25">
      <c r="B367" s="15" t="s">
        <v>122</v>
      </c>
      <c r="C367" s="15" t="s">
        <v>344</v>
      </c>
      <c r="D367" s="15" t="s">
        <v>232</v>
      </c>
      <c r="E367" s="15">
        <v>2022</v>
      </c>
      <c r="F367" s="15" t="s">
        <v>162</v>
      </c>
      <c r="G367" s="15" t="s">
        <v>133</v>
      </c>
      <c r="H367" s="15" t="s">
        <v>136</v>
      </c>
      <c r="I367" s="15" t="s">
        <v>139</v>
      </c>
      <c r="J367" s="15" t="s">
        <v>141</v>
      </c>
      <c r="K367" s="15" t="s">
        <v>275</v>
      </c>
      <c r="L367" s="15" t="s">
        <v>280</v>
      </c>
      <c r="M367" s="15">
        <v>4.0000000000000001E-3</v>
      </c>
      <c r="N367" s="15">
        <v>3.0000000000000001E-3</v>
      </c>
      <c r="O367" s="15">
        <v>0</v>
      </c>
      <c r="P367" s="15">
        <v>3.0000000000000001E-3</v>
      </c>
      <c r="Q367" s="15">
        <v>2E-3</v>
      </c>
      <c r="R367" s="15">
        <v>5.0000000000000001E-3</v>
      </c>
      <c r="S367" s="15">
        <v>13.273999999999999</v>
      </c>
      <c r="U367" s="15">
        <v>1312594.7509999999</v>
      </c>
      <c r="V367" s="15">
        <v>100</v>
      </c>
    </row>
    <row r="368" spans="2:22" x14ac:dyDescent="0.25">
      <c r="B368" s="15" t="s">
        <v>122</v>
      </c>
      <c r="C368" s="15" t="s">
        <v>344</v>
      </c>
      <c r="D368" s="15" t="s">
        <v>233</v>
      </c>
      <c r="E368" s="15">
        <v>2022</v>
      </c>
      <c r="F368" s="15" t="s">
        <v>162</v>
      </c>
      <c r="G368" s="15" t="s">
        <v>133</v>
      </c>
      <c r="H368" s="15" t="s">
        <v>136</v>
      </c>
      <c r="I368" s="15" t="s">
        <v>139</v>
      </c>
      <c r="J368" s="15" t="s">
        <v>141</v>
      </c>
      <c r="K368" s="15" t="s">
        <v>275</v>
      </c>
      <c r="L368" s="15" t="s">
        <v>276</v>
      </c>
      <c r="M368" s="15">
        <v>4.0000000000000001E-3</v>
      </c>
      <c r="N368" s="15">
        <v>2E-3</v>
      </c>
      <c r="O368" s="15">
        <v>0</v>
      </c>
      <c r="P368" s="15">
        <v>3.0000000000000001E-3</v>
      </c>
      <c r="Q368" s="15">
        <v>2E-3</v>
      </c>
      <c r="R368" s="15">
        <v>4.0000000000000001E-3</v>
      </c>
      <c r="S368" s="15">
        <v>13.327999999999999</v>
      </c>
      <c r="U368" s="15">
        <v>1333489.487</v>
      </c>
      <c r="V368" s="15">
        <v>170</v>
      </c>
    </row>
    <row r="369" spans="2:22" x14ac:dyDescent="0.25">
      <c r="B369" s="15" t="s">
        <v>122</v>
      </c>
      <c r="C369" s="15" t="s">
        <v>344</v>
      </c>
      <c r="D369" s="15" t="s">
        <v>233</v>
      </c>
      <c r="E369" s="15">
        <v>2022</v>
      </c>
      <c r="F369" s="15" t="s">
        <v>162</v>
      </c>
      <c r="G369" s="15" t="s">
        <v>133</v>
      </c>
      <c r="H369" s="15" t="s">
        <v>136</v>
      </c>
      <c r="I369" s="15" t="s">
        <v>139</v>
      </c>
      <c r="J369" s="15" t="s">
        <v>141</v>
      </c>
      <c r="K369" s="15" t="s">
        <v>275</v>
      </c>
      <c r="L369" s="15" t="s">
        <v>277</v>
      </c>
      <c r="M369" s="15">
        <v>4.0000000000000001E-3</v>
      </c>
      <c r="N369" s="15">
        <v>3.0000000000000001E-3</v>
      </c>
      <c r="O369" s="15">
        <v>0</v>
      </c>
      <c r="P369" s="15">
        <v>4.0000000000000001E-3</v>
      </c>
      <c r="Q369" s="15">
        <v>2E-3</v>
      </c>
      <c r="R369" s="15">
        <v>5.0000000000000001E-3</v>
      </c>
      <c r="S369" s="15">
        <v>13.148</v>
      </c>
      <c r="U369" s="15">
        <v>1297944.325</v>
      </c>
      <c r="V369" s="15">
        <v>1310</v>
      </c>
    </row>
    <row r="370" spans="2:22" x14ac:dyDescent="0.25">
      <c r="B370" s="15" t="s">
        <v>122</v>
      </c>
      <c r="C370" s="15" t="s">
        <v>344</v>
      </c>
      <c r="D370" s="15" t="s">
        <v>233</v>
      </c>
      <c r="E370" s="15">
        <v>2022</v>
      </c>
      <c r="F370" s="15" t="s">
        <v>162</v>
      </c>
      <c r="G370" s="15" t="s">
        <v>133</v>
      </c>
      <c r="H370" s="15" t="s">
        <v>136</v>
      </c>
      <c r="I370" s="15" t="s">
        <v>139</v>
      </c>
      <c r="J370" s="15" t="s">
        <v>141</v>
      </c>
      <c r="K370" s="15" t="s">
        <v>275</v>
      </c>
      <c r="L370" s="15" t="s">
        <v>278</v>
      </c>
      <c r="M370" s="15">
        <v>4.0000000000000001E-3</v>
      </c>
      <c r="N370" s="15">
        <v>2E-3</v>
      </c>
      <c r="O370" s="15">
        <v>0</v>
      </c>
      <c r="P370" s="15">
        <v>4.0000000000000001E-3</v>
      </c>
      <c r="Q370" s="15">
        <v>2E-3</v>
      </c>
      <c r="R370" s="15">
        <v>5.0000000000000001E-3</v>
      </c>
      <c r="S370" s="15">
        <v>13.198</v>
      </c>
      <c r="U370" s="15">
        <v>1310335.827</v>
      </c>
      <c r="V370" s="15">
        <v>1680</v>
      </c>
    </row>
    <row r="371" spans="2:22" x14ac:dyDescent="0.25">
      <c r="B371" s="15" t="s">
        <v>122</v>
      </c>
      <c r="C371" s="15" t="s">
        <v>344</v>
      </c>
      <c r="D371" s="15" t="s">
        <v>233</v>
      </c>
      <c r="E371" s="15">
        <v>2022</v>
      </c>
      <c r="F371" s="15" t="s">
        <v>162</v>
      </c>
      <c r="G371" s="15" t="s">
        <v>133</v>
      </c>
      <c r="H371" s="15" t="s">
        <v>136</v>
      </c>
      <c r="I371" s="15" t="s">
        <v>139</v>
      </c>
      <c r="J371" s="15" t="s">
        <v>141</v>
      </c>
      <c r="K371" s="15" t="s">
        <v>275</v>
      </c>
      <c r="L371" s="15" t="s">
        <v>279</v>
      </c>
      <c r="M371" s="15">
        <v>4.0000000000000001E-3</v>
      </c>
      <c r="N371" s="15">
        <v>2E-3</v>
      </c>
      <c r="O371" s="15">
        <v>0</v>
      </c>
      <c r="P371" s="15">
        <v>3.0000000000000001E-3</v>
      </c>
      <c r="Q371" s="15">
        <v>2E-3</v>
      </c>
      <c r="R371" s="15">
        <v>5.0000000000000001E-3</v>
      </c>
      <c r="S371" s="15">
        <v>13.272</v>
      </c>
      <c r="U371" s="15">
        <v>1316051.79</v>
      </c>
      <c r="V371" s="15">
        <v>530</v>
      </c>
    </row>
    <row r="372" spans="2:22" x14ac:dyDescent="0.25">
      <c r="B372" s="15" t="s">
        <v>122</v>
      </c>
      <c r="C372" s="15" t="s">
        <v>344</v>
      </c>
      <c r="D372" s="15" t="s">
        <v>233</v>
      </c>
      <c r="E372" s="15">
        <v>2022</v>
      </c>
      <c r="F372" s="15" t="s">
        <v>162</v>
      </c>
      <c r="G372" s="15" t="s">
        <v>133</v>
      </c>
      <c r="H372" s="15" t="s">
        <v>136</v>
      </c>
      <c r="I372" s="15" t="s">
        <v>139</v>
      </c>
      <c r="J372" s="15" t="s">
        <v>141</v>
      </c>
      <c r="K372" s="15" t="s">
        <v>275</v>
      </c>
      <c r="L372" s="15" t="s">
        <v>280</v>
      </c>
      <c r="M372" s="15">
        <v>4.0000000000000001E-3</v>
      </c>
      <c r="N372" s="15">
        <v>3.0000000000000001E-3</v>
      </c>
      <c r="O372" s="15">
        <v>0</v>
      </c>
      <c r="P372" s="15">
        <v>3.0000000000000001E-3</v>
      </c>
      <c r="Q372" s="15">
        <v>2E-3</v>
      </c>
      <c r="R372" s="15">
        <v>5.0000000000000001E-3</v>
      </c>
      <c r="S372" s="15">
        <v>13.273999999999999</v>
      </c>
      <c r="U372" s="15">
        <v>1312660.987</v>
      </c>
      <c r="V372" s="15">
        <v>100</v>
      </c>
    </row>
    <row r="373" spans="2:22" x14ac:dyDescent="0.25">
      <c r="B373" s="15" t="s">
        <v>122</v>
      </c>
      <c r="C373" s="15" t="s">
        <v>344</v>
      </c>
      <c r="D373" s="15" t="s">
        <v>234</v>
      </c>
      <c r="E373" s="15">
        <v>2022</v>
      </c>
      <c r="F373" s="15" t="s">
        <v>162</v>
      </c>
      <c r="G373" s="15" t="s">
        <v>133</v>
      </c>
      <c r="H373" s="15" t="s">
        <v>136</v>
      </c>
      <c r="I373" s="15" t="s">
        <v>139</v>
      </c>
      <c r="J373" s="15" t="s">
        <v>141</v>
      </c>
      <c r="K373" s="15" t="s">
        <v>275</v>
      </c>
      <c r="L373" s="15" t="s">
        <v>276</v>
      </c>
      <c r="M373" s="15">
        <v>4.0000000000000001E-3</v>
      </c>
      <c r="N373" s="15">
        <v>2E-3</v>
      </c>
      <c r="O373" s="15">
        <v>0</v>
      </c>
      <c r="P373" s="15">
        <v>3.0000000000000001E-3</v>
      </c>
      <c r="Q373" s="15">
        <v>2E-3</v>
      </c>
      <c r="R373" s="15">
        <v>4.0000000000000001E-3</v>
      </c>
      <c r="S373" s="15">
        <v>13.782</v>
      </c>
      <c r="U373" s="15">
        <v>1399734.378</v>
      </c>
      <c r="V373" s="15">
        <v>170</v>
      </c>
    </row>
    <row r="374" spans="2:22" x14ac:dyDescent="0.25">
      <c r="B374" s="15" t="s">
        <v>122</v>
      </c>
      <c r="C374" s="15" t="s">
        <v>344</v>
      </c>
      <c r="D374" s="15" t="s">
        <v>234</v>
      </c>
      <c r="E374" s="15">
        <v>2022</v>
      </c>
      <c r="F374" s="15" t="s">
        <v>162</v>
      </c>
      <c r="G374" s="15" t="s">
        <v>133</v>
      </c>
      <c r="H374" s="15" t="s">
        <v>136</v>
      </c>
      <c r="I374" s="15" t="s">
        <v>139</v>
      </c>
      <c r="J374" s="15" t="s">
        <v>141</v>
      </c>
      <c r="K374" s="15" t="s">
        <v>275</v>
      </c>
      <c r="L374" s="15" t="s">
        <v>277</v>
      </c>
      <c r="M374" s="15">
        <v>4.0000000000000001E-3</v>
      </c>
      <c r="N374" s="15">
        <v>3.0000000000000001E-3</v>
      </c>
      <c r="O374" s="15">
        <v>0</v>
      </c>
      <c r="P374" s="15">
        <v>4.0000000000000001E-3</v>
      </c>
      <c r="Q374" s="15">
        <v>2E-3</v>
      </c>
      <c r="R374" s="15">
        <v>5.0000000000000001E-3</v>
      </c>
      <c r="S374" s="15">
        <v>13.609</v>
      </c>
      <c r="U374" s="15">
        <v>1363871.004</v>
      </c>
      <c r="V374" s="15">
        <v>1310</v>
      </c>
    </row>
    <row r="375" spans="2:22" x14ac:dyDescent="0.25">
      <c r="B375" s="15" t="s">
        <v>122</v>
      </c>
      <c r="C375" s="15" t="s">
        <v>344</v>
      </c>
      <c r="D375" s="15" t="s">
        <v>234</v>
      </c>
      <c r="E375" s="15">
        <v>2022</v>
      </c>
      <c r="F375" s="15" t="s">
        <v>162</v>
      </c>
      <c r="G375" s="15" t="s">
        <v>133</v>
      </c>
      <c r="H375" s="15" t="s">
        <v>136</v>
      </c>
      <c r="I375" s="15" t="s">
        <v>139</v>
      </c>
      <c r="J375" s="15" t="s">
        <v>141</v>
      </c>
      <c r="K375" s="15" t="s">
        <v>275</v>
      </c>
      <c r="L375" s="15" t="s">
        <v>278</v>
      </c>
      <c r="M375" s="15">
        <v>4.0000000000000001E-3</v>
      </c>
      <c r="N375" s="15">
        <v>2E-3</v>
      </c>
      <c r="O375" s="15">
        <v>0</v>
      </c>
      <c r="P375" s="15">
        <v>4.0000000000000001E-3</v>
      </c>
      <c r="Q375" s="15">
        <v>3.0000000000000001E-3</v>
      </c>
      <c r="R375" s="15">
        <v>5.0000000000000001E-3</v>
      </c>
      <c r="S375" s="15">
        <v>13.656000000000001</v>
      </c>
      <c r="U375" s="15">
        <v>1376320.442</v>
      </c>
      <c r="V375" s="15">
        <v>1680</v>
      </c>
    </row>
    <row r="376" spans="2:22" x14ac:dyDescent="0.25">
      <c r="B376" s="15" t="s">
        <v>122</v>
      </c>
      <c r="C376" s="15" t="s">
        <v>344</v>
      </c>
      <c r="D376" s="15" t="s">
        <v>234</v>
      </c>
      <c r="E376" s="15">
        <v>2022</v>
      </c>
      <c r="F376" s="15" t="s">
        <v>162</v>
      </c>
      <c r="G376" s="15" t="s">
        <v>133</v>
      </c>
      <c r="H376" s="15" t="s">
        <v>136</v>
      </c>
      <c r="I376" s="15" t="s">
        <v>139</v>
      </c>
      <c r="J376" s="15" t="s">
        <v>141</v>
      </c>
      <c r="K376" s="15" t="s">
        <v>275</v>
      </c>
      <c r="L376" s="15" t="s">
        <v>279</v>
      </c>
      <c r="M376" s="15">
        <v>4.0000000000000001E-3</v>
      </c>
      <c r="N376" s="15">
        <v>2E-3</v>
      </c>
      <c r="O376" s="15">
        <v>0</v>
      </c>
      <c r="P376" s="15">
        <v>3.0000000000000001E-3</v>
      </c>
      <c r="Q376" s="15">
        <v>2E-3</v>
      </c>
      <c r="R376" s="15">
        <v>5.0000000000000001E-3</v>
      </c>
      <c r="S376" s="15">
        <v>13.734</v>
      </c>
      <c r="U376" s="15">
        <v>1381911.8049999999</v>
      </c>
      <c r="V376" s="15">
        <v>530</v>
      </c>
    </row>
    <row r="377" spans="2:22" x14ac:dyDescent="0.25">
      <c r="B377" s="15" t="s">
        <v>122</v>
      </c>
      <c r="C377" s="15" t="s">
        <v>344</v>
      </c>
      <c r="D377" s="15" t="s">
        <v>234</v>
      </c>
      <c r="E377" s="15">
        <v>2022</v>
      </c>
      <c r="F377" s="15" t="s">
        <v>162</v>
      </c>
      <c r="G377" s="15" t="s">
        <v>133</v>
      </c>
      <c r="H377" s="15" t="s">
        <v>136</v>
      </c>
      <c r="I377" s="15" t="s">
        <v>139</v>
      </c>
      <c r="J377" s="15" t="s">
        <v>141</v>
      </c>
      <c r="K377" s="15" t="s">
        <v>275</v>
      </c>
      <c r="L377" s="15" t="s">
        <v>280</v>
      </c>
      <c r="M377" s="15">
        <v>4.0000000000000001E-3</v>
      </c>
      <c r="N377" s="15">
        <v>3.0000000000000001E-3</v>
      </c>
      <c r="O377" s="15">
        <v>0</v>
      </c>
      <c r="P377" s="15">
        <v>3.0000000000000001E-3</v>
      </c>
      <c r="Q377" s="15">
        <v>2E-3</v>
      </c>
      <c r="R377" s="15">
        <v>5.0000000000000001E-3</v>
      </c>
      <c r="S377" s="15">
        <v>13.731999999999999</v>
      </c>
      <c r="U377" s="15">
        <v>1379722.568</v>
      </c>
      <c r="V377" s="15">
        <v>100</v>
      </c>
    </row>
    <row r="378" spans="2:22" x14ac:dyDescent="0.25">
      <c r="B378" s="15" t="s">
        <v>122</v>
      </c>
      <c r="C378" s="15" t="s">
        <v>344</v>
      </c>
      <c r="D378" s="15" t="s">
        <v>235</v>
      </c>
      <c r="E378" s="15">
        <v>2022</v>
      </c>
      <c r="F378" s="15" t="s">
        <v>162</v>
      </c>
      <c r="G378" s="15" t="s">
        <v>133</v>
      </c>
      <c r="H378" s="15" t="s">
        <v>136</v>
      </c>
      <c r="I378" s="15" t="s">
        <v>139</v>
      </c>
      <c r="J378" s="15" t="s">
        <v>141</v>
      </c>
      <c r="K378" s="15" t="s">
        <v>275</v>
      </c>
      <c r="L378" s="15" t="s">
        <v>276</v>
      </c>
      <c r="M378" s="15">
        <v>4.0000000000000001E-3</v>
      </c>
      <c r="N378" s="15">
        <v>2E-3</v>
      </c>
      <c r="O378" s="15">
        <v>0</v>
      </c>
      <c r="P378" s="15">
        <v>3.0000000000000001E-3</v>
      </c>
      <c r="Q378" s="15">
        <v>2E-3</v>
      </c>
      <c r="R378" s="15">
        <v>4.0000000000000001E-3</v>
      </c>
      <c r="S378" s="15">
        <v>13.782</v>
      </c>
      <c r="U378" s="15">
        <v>1399727.9680000001</v>
      </c>
      <c r="V378" s="15">
        <v>170</v>
      </c>
    </row>
    <row r="379" spans="2:22" x14ac:dyDescent="0.25">
      <c r="B379" s="15" t="s">
        <v>122</v>
      </c>
      <c r="C379" s="15" t="s">
        <v>344</v>
      </c>
      <c r="D379" s="15" t="s">
        <v>235</v>
      </c>
      <c r="E379" s="15">
        <v>2022</v>
      </c>
      <c r="F379" s="15" t="s">
        <v>162</v>
      </c>
      <c r="G379" s="15" t="s">
        <v>133</v>
      </c>
      <c r="H379" s="15" t="s">
        <v>136</v>
      </c>
      <c r="I379" s="15" t="s">
        <v>139</v>
      </c>
      <c r="J379" s="15" t="s">
        <v>141</v>
      </c>
      <c r="K379" s="15" t="s">
        <v>275</v>
      </c>
      <c r="L379" s="15" t="s">
        <v>277</v>
      </c>
      <c r="M379" s="15">
        <v>4.0000000000000001E-3</v>
      </c>
      <c r="N379" s="15">
        <v>2E-3</v>
      </c>
      <c r="O379" s="15">
        <v>0</v>
      </c>
      <c r="P379" s="15">
        <v>4.0000000000000001E-3</v>
      </c>
      <c r="Q379" s="15">
        <v>2E-3</v>
      </c>
      <c r="R379" s="15">
        <v>5.0000000000000001E-3</v>
      </c>
      <c r="S379" s="15">
        <v>13.609</v>
      </c>
      <c r="U379" s="15">
        <v>1363883.4779999999</v>
      </c>
      <c r="V379" s="15">
        <v>1310</v>
      </c>
    </row>
    <row r="380" spans="2:22" x14ac:dyDescent="0.25">
      <c r="B380" s="15" t="s">
        <v>122</v>
      </c>
      <c r="C380" s="15" t="s">
        <v>344</v>
      </c>
      <c r="D380" s="15" t="s">
        <v>235</v>
      </c>
      <c r="E380" s="15">
        <v>2022</v>
      </c>
      <c r="F380" s="15" t="s">
        <v>162</v>
      </c>
      <c r="G380" s="15" t="s">
        <v>133</v>
      </c>
      <c r="H380" s="15" t="s">
        <v>136</v>
      </c>
      <c r="I380" s="15" t="s">
        <v>139</v>
      </c>
      <c r="J380" s="15" t="s">
        <v>141</v>
      </c>
      <c r="K380" s="15" t="s">
        <v>275</v>
      </c>
      <c r="L380" s="15" t="s">
        <v>278</v>
      </c>
      <c r="M380" s="15">
        <v>4.0000000000000001E-3</v>
      </c>
      <c r="N380" s="15">
        <v>2E-3</v>
      </c>
      <c r="O380" s="15">
        <v>0</v>
      </c>
      <c r="P380" s="15">
        <v>4.0000000000000001E-3</v>
      </c>
      <c r="Q380" s="15">
        <v>3.0000000000000001E-3</v>
      </c>
      <c r="R380" s="15">
        <v>5.0000000000000001E-3</v>
      </c>
      <c r="S380" s="15">
        <v>13.656000000000001</v>
      </c>
      <c r="U380" s="15">
        <v>1376310.1170000001</v>
      </c>
      <c r="V380" s="15">
        <v>1680</v>
      </c>
    </row>
    <row r="381" spans="2:22" x14ac:dyDescent="0.25">
      <c r="B381" s="15" t="s">
        <v>122</v>
      </c>
      <c r="C381" s="15" t="s">
        <v>344</v>
      </c>
      <c r="D381" s="15" t="s">
        <v>235</v>
      </c>
      <c r="E381" s="15">
        <v>2022</v>
      </c>
      <c r="F381" s="15" t="s">
        <v>162</v>
      </c>
      <c r="G381" s="15" t="s">
        <v>133</v>
      </c>
      <c r="H381" s="15" t="s">
        <v>136</v>
      </c>
      <c r="I381" s="15" t="s">
        <v>139</v>
      </c>
      <c r="J381" s="15" t="s">
        <v>141</v>
      </c>
      <c r="K381" s="15" t="s">
        <v>275</v>
      </c>
      <c r="L381" s="15" t="s">
        <v>279</v>
      </c>
      <c r="M381" s="15">
        <v>4.0000000000000001E-3</v>
      </c>
      <c r="N381" s="15">
        <v>2E-3</v>
      </c>
      <c r="O381" s="15">
        <v>0</v>
      </c>
      <c r="P381" s="15">
        <v>3.0000000000000001E-3</v>
      </c>
      <c r="Q381" s="15">
        <v>2E-3</v>
      </c>
      <c r="R381" s="15">
        <v>5.0000000000000001E-3</v>
      </c>
      <c r="S381" s="15">
        <v>13.734</v>
      </c>
      <c r="U381" s="15">
        <v>1381895.4979999999</v>
      </c>
      <c r="V381" s="15">
        <v>530</v>
      </c>
    </row>
    <row r="382" spans="2:22" x14ac:dyDescent="0.25">
      <c r="B382" s="15" t="s">
        <v>122</v>
      </c>
      <c r="C382" s="15" t="s">
        <v>344</v>
      </c>
      <c r="D382" s="15" t="s">
        <v>235</v>
      </c>
      <c r="E382" s="15">
        <v>2022</v>
      </c>
      <c r="F382" s="15" t="s">
        <v>162</v>
      </c>
      <c r="G382" s="15" t="s">
        <v>133</v>
      </c>
      <c r="H382" s="15" t="s">
        <v>136</v>
      </c>
      <c r="I382" s="15" t="s">
        <v>139</v>
      </c>
      <c r="J382" s="15" t="s">
        <v>141</v>
      </c>
      <c r="K382" s="15" t="s">
        <v>275</v>
      </c>
      <c r="L382" s="15" t="s">
        <v>280</v>
      </c>
      <c r="M382" s="15">
        <v>4.0000000000000001E-3</v>
      </c>
      <c r="N382" s="15">
        <v>3.0000000000000001E-3</v>
      </c>
      <c r="O382" s="15">
        <v>0</v>
      </c>
      <c r="P382" s="15">
        <v>3.0000000000000001E-3</v>
      </c>
      <c r="Q382" s="15">
        <v>2E-3</v>
      </c>
      <c r="R382" s="15">
        <v>5.0000000000000001E-3</v>
      </c>
      <c r="S382" s="15">
        <v>13.731999999999999</v>
      </c>
      <c r="U382" s="15">
        <v>1379702.969</v>
      </c>
      <c r="V382" s="15">
        <v>100</v>
      </c>
    </row>
    <row r="383" spans="2:22" x14ac:dyDescent="0.25">
      <c r="B383" s="15" t="s">
        <v>122</v>
      </c>
      <c r="C383" s="15" t="s">
        <v>344</v>
      </c>
      <c r="D383" s="15" t="s">
        <v>236</v>
      </c>
      <c r="E383" s="15">
        <v>2022</v>
      </c>
      <c r="F383" s="15" t="s">
        <v>162</v>
      </c>
      <c r="G383" s="15" t="s">
        <v>133</v>
      </c>
      <c r="H383" s="15" t="s">
        <v>136</v>
      </c>
      <c r="I383" s="15" t="s">
        <v>139</v>
      </c>
      <c r="J383" s="15" t="s">
        <v>141</v>
      </c>
      <c r="K383" s="15" t="s">
        <v>275</v>
      </c>
      <c r="L383" s="15" t="s">
        <v>276</v>
      </c>
      <c r="M383" s="15">
        <v>3.0000000000000001E-3</v>
      </c>
      <c r="N383" s="15">
        <v>2E-3</v>
      </c>
      <c r="O383" s="15">
        <v>0</v>
      </c>
      <c r="P383" s="15">
        <v>3.0000000000000001E-3</v>
      </c>
      <c r="Q383" s="15">
        <v>2E-3</v>
      </c>
      <c r="R383" s="15">
        <v>4.0000000000000001E-3</v>
      </c>
      <c r="S383" s="15">
        <v>14.057</v>
      </c>
      <c r="U383" s="15">
        <v>1353527.8540000001</v>
      </c>
      <c r="V383" s="15">
        <v>170</v>
      </c>
    </row>
    <row r="384" spans="2:22" x14ac:dyDescent="0.25">
      <c r="B384" s="15" t="s">
        <v>122</v>
      </c>
      <c r="C384" s="15" t="s">
        <v>344</v>
      </c>
      <c r="D384" s="15" t="s">
        <v>236</v>
      </c>
      <c r="E384" s="15">
        <v>2022</v>
      </c>
      <c r="F384" s="15" t="s">
        <v>162</v>
      </c>
      <c r="G384" s="15" t="s">
        <v>133</v>
      </c>
      <c r="H384" s="15" t="s">
        <v>136</v>
      </c>
      <c r="I384" s="15" t="s">
        <v>139</v>
      </c>
      <c r="J384" s="15" t="s">
        <v>141</v>
      </c>
      <c r="K384" s="15" t="s">
        <v>275</v>
      </c>
      <c r="L384" s="15" t="s">
        <v>277</v>
      </c>
      <c r="M384" s="15">
        <v>4.0000000000000001E-3</v>
      </c>
      <c r="N384" s="15">
        <v>2E-3</v>
      </c>
      <c r="O384" s="15">
        <v>0</v>
      </c>
      <c r="P384" s="15">
        <v>3.0000000000000001E-3</v>
      </c>
      <c r="Q384" s="15">
        <v>2E-3</v>
      </c>
      <c r="R384" s="15">
        <v>5.0000000000000001E-3</v>
      </c>
      <c r="S384" s="15">
        <v>13.888</v>
      </c>
      <c r="U384" s="15">
        <v>1322444.4650000001</v>
      </c>
      <c r="V384" s="15">
        <v>1310</v>
      </c>
    </row>
    <row r="385" spans="2:22" x14ac:dyDescent="0.25">
      <c r="B385" s="15" t="s">
        <v>122</v>
      </c>
      <c r="C385" s="15" t="s">
        <v>344</v>
      </c>
      <c r="D385" s="15" t="s">
        <v>236</v>
      </c>
      <c r="E385" s="15">
        <v>2022</v>
      </c>
      <c r="F385" s="15" t="s">
        <v>162</v>
      </c>
      <c r="G385" s="15" t="s">
        <v>133</v>
      </c>
      <c r="H385" s="15" t="s">
        <v>136</v>
      </c>
      <c r="I385" s="15" t="s">
        <v>139</v>
      </c>
      <c r="J385" s="15" t="s">
        <v>141</v>
      </c>
      <c r="K385" s="15" t="s">
        <v>275</v>
      </c>
      <c r="L385" s="15" t="s">
        <v>278</v>
      </c>
      <c r="M385" s="15">
        <v>4.0000000000000001E-3</v>
      </c>
      <c r="N385" s="15">
        <v>2E-3</v>
      </c>
      <c r="O385" s="15">
        <v>0</v>
      </c>
      <c r="P385" s="15">
        <v>3.0000000000000001E-3</v>
      </c>
      <c r="Q385" s="15">
        <v>2E-3</v>
      </c>
      <c r="R385" s="15">
        <v>5.0000000000000001E-3</v>
      </c>
      <c r="S385" s="15">
        <v>13.936</v>
      </c>
      <c r="U385" s="15">
        <v>1333665.8149999999</v>
      </c>
      <c r="V385" s="15">
        <v>1680</v>
      </c>
    </row>
    <row r="386" spans="2:22" x14ac:dyDescent="0.25">
      <c r="B386" s="15" t="s">
        <v>122</v>
      </c>
      <c r="C386" s="15" t="s">
        <v>344</v>
      </c>
      <c r="D386" s="15" t="s">
        <v>236</v>
      </c>
      <c r="E386" s="15">
        <v>2022</v>
      </c>
      <c r="F386" s="15" t="s">
        <v>162</v>
      </c>
      <c r="G386" s="15" t="s">
        <v>133</v>
      </c>
      <c r="H386" s="15" t="s">
        <v>136</v>
      </c>
      <c r="I386" s="15" t="s">
        <v>139</v>
      </c>
      <c r="J386" s="15" t="s">
        <v>141</v>
      </c>
      <c r="K386" s="15" t="s">
        <v>275</v>
      </c>
      <c r="L386" s="15" t="s">
        <v>279</v>
      </c>
      <c r="M386" s="15">
        <v>4.0000000000000001E-3</v>
      </c>
      <c r="N386" s="15">
        <v>2E-3</v>
      </c>
      <c r="O386" s="15">
        <v>0</v>
      </c>
      <c r="P386" s="15">
        <v>3.0000000000000001E-3</v>
      </c>
      <c r="Q386" s="15">
        <v>2E-3</v>
      </c>
      <c r="R386" s="15">
        <v>5.0000000000000001E-3</v>
      </c>
      <c r="S386" s="15">
        <v>14.016</v>
      </c>
      <c r="U386" s="15">
        <v>1337998.2050000001</v>
      </c>
      <c r="V386" s="15">
        <v>530</v>
      </c>
    </row>
    <row r="387" spans="2:22" x14ac:dyDescent="0.25">
      <c r="B387" s="15" t="s">
        <v>122</v>
      </c>
      <c r="C387" s="15" t="s">
        <v>344</v>
      </c>
      <c r="D387" s="15" t="s">
        <v>236</v>
      </c>
      <c r="E387" s="15">
        <v>2022</v>
      </c>
      <c r="F387" s="15" t="s">
        <v>162</v>
      </c>
      <c r="G387" s="15" t="s">
        <v>133</v>
      </c>
      <c r="H387" s="15" t="s">
        <v>136</v>
      </c>
      <c r="I387" s="15" t="s">
        <v>139</v>
      </c>
      <c r="J387" s="15" t="s">
        <v>141</v>
      </c>
      <c r="K387" s="15" t="s">
        <v>275</v>
      </c>
      <c r="L387" s="15" t="s">
        <v>280</v>
      </c>
      <c r="M387" s="15">
        <v>4.0000000000000001E-3</v>
      </c>
      <c r="N387" s="15">
        <v>3.0000000000000001E-3</v>
      </c>
      <c r="O387" s="15">
        <v>0</v>
      </c>
      <c r="P387" s="15">
        <v>3.0000000000000001E-3</v>
      </c>
      <c r="Q387" s="15">
        <v>2E-3</v>
      </c>
      <c r="R387" s="15">
        <v>5.0000000000000001E-3</v>
      </c>
      <c r="S387" s="15">
        <v>14.009</v>
      </c>
      <c r="U387" s="15">
        <v>1338937.358</v>
      </c>
      <c r="V387" s="15">
        <v>100</v>
      </c>
    </row>
    <row r="388" spans="2:22" x14ac:dyDescent="0.25">
      <c r="B388" s="15" t="s">
        <v>122</v>
      </c>
      <c r="C388" s="15" t="s">
        <v>344</v>
      </c>
      <c r="D388" s="15" t="s">
        <v>237</v>
      </c>
      <c r="E388" s="15">
        <v>2022</v>
      </c>
      <c r="F388" s="15" t="s">
        <v>162</v>
      </c>
      <c r="G388" s="15" t="s">
        <v>133</v>
      </c>
      <c r="H388" s="15" t="s">
        <v>136</v>
      </c>
      <c r="I388" s="15" t="s">
        <v>139</v>
      </c>
      <c r="J388" s="15" t="s">
        <v>141</v>
      </c>
      <c r="K388" s="15" t="s">
        <v>275</v>
      </c>
      <c r="L388" s="15" t="s">
        <v>276</v>
      </c>
      <c r="M388" s="15">
        <v>3.0000000000000001E-3</v>
      </c>
      <c r="N388" s="15">
        <v>2E-3</v>
      </c>
      <c r="O388" s="15">
        <v>0</v>
      </c>
      <c r="P388" s="15">
        <v>3.0000000000000001E-3</v>
      </c>
      <c r="Q388" s="15">
        <v>2E-3</v>
      </c>
      <c r="R388" s="15">
        <v>4.0000000000000001E-3</v>
      </c>
      <c r="S388" s="15">
        <v>14.057</v>
      </c>
      <c r="U388" s="15">
        <v>1353574.504</v>
      </c>
      <c r="V388" s="15">
        <v>170</v>
      </c>
    </row>
    <row r="389" spans="2:22" x14ac:dyDescent="0.25">
      <c r="B389" s="15" t="s">
        <v>122</v>
      </c>
      <c r="C389" s="15" t="s">
        <v>344</v>
      </c>
      <c r="D389" s="15" t="s">
        <v>237</v>
      </c>
      <c r="E389" s="15">
        <v>2022</v>
      </c>
      <c r="F389" s="15" t="s">
        <v>162</v>
      </c>
      <c r="G389" s="15" t="s">
        <v>133</v>
      </c>
      <c r="H389" s="15" t="s">
        <v>136</v>
      </c>
      <c r="I389" s="15" t="s">
        <v>139</v>
      </c>
      <c r="J389" s="15" t="s">
        <v>141</v>
      </c>
      <c r="K389" s="15" t="s">
        <v>275</v>
      </c>
      <c r="L389" s="15" t="s">
        <v>277</v>
      </c>
      <c r="M389" s="15">
        <v>4.0000000000000001E-3</v>
      </c>
      <c r="N389" s="15">
        <v>2E-3</v>
      </c>
      <c r="O389" s="15">
        <v>0</v>
      </c>
      <c r="P389" s="15">
        <v>3.0000000000000001E-3</v>
      </c>
      <c r="Q389" s="15">
        <v>2E-3</v>
      </c>
      <c r="R389" s="15">
        <v>5.0000000000000001E-3</v>
      </c>
      <c r="S389" s="15">
        <v>13.888</v>
      </c>
      <c r="U389" s="15">
        <v>1322449.5109999999</v>
      </c>
      <c r="V389" s="15">
        <v>1310</v>
      </c>
    </row>
    <row r="390" spans="2:22" x14ac:dyDescent="0.25">
      <c r="B390" s="15" t="s">
        <v>122</v>
      </c>
      <c r="C390" s="15" t="s">
        <v>344</v>
      </c>
      <c r="D390" s="15" t="s">
        <v>237</v>
      </c>
      <c r="E390" s="15">
        <v>2022</v>
      </c>
      <c r="F390" s="15" t="s">
        <v>162</v>
      </c>
      <c r="G390" s="15" t="s">
        <v>133</v>
      </c>
      <c r="H390" s="15" t="s">
        <v>136</v>
      </c>
      <c r="I390" s="15" t="s">
        <v>139</v>
      </c>
      <c r="J390" s="15" t="s">
        <v>141</v>
      </c>
      <c r="K390" s="15" t="s">
        <v>275</v>
      </c>
      <c r="L390" s="15" t="s">
        <v>278</v>
      </c>
      <c r="M390" s="15">
        <v>4.0000000000000001E-3</v>
      </c>
      <c r="N390" s="15">
        <v>2E-3</v>
      </c>
      <c r="O390" s="15">
        <v>0</v>
      </c>
      <c r="P390" s="15">
        <v>3.0000000000000001E-3</v>
      </c>
      <c r="Q390" s="15">
        <v>2E-3</v>
      </c>
      <c r="R390" s="15">
        <v>5.0000000000000001E-3</v>
      </c>
      <c r="S390" s="15">
        <v>13.936</v>
      </c>
      <c r="U390" s="15">
        <v>1333679.29</v>
      </c>
      <c r="V390" s="15">
        <v>1680</v>
      </c>
    </row>
    <row r="391" spans="2:22" x14ac:dyDescent="0.25">
      <c r="B391" s="15" t="s">
        <v>122</v>
      </c>
      <c r="C391" s="15" t="s">
        <v>344</v>
      </c>
      <c r="D391" s="15" t="s">
        <v>237</v>
      </c>
      <c r="E391" s="15">
        <v>2022</v>
      </c>
      <c r="F391" s="15" t="s">
        <v>162</v>
      </c>
      <c r="G391" s="15" t="s">
        <v>133</v>
      </c>
      <c r="H391" s="15" t="s">
        <v>136</v>
      </c>
      <c r="I391" s="15" t="s">
        <v>139</v>
      </c>
      <c r="J391" s="15" t="s">
        <v>141</v>
      </c>
      <c r="K391" s="15" t="s">
        <v>275</v>
      </c>
      <c r="L391" s="15" t="s">
        <v>279</v>
      </c>
      <c r="M391" s="15">
        <v>4.0000000000000001E-3</v>
      </c>
      <c r="N391" s="15">
        <v>2E-3</v>
      </c>
      <c r="O391" s="15">
        <v>0</v>
      </c>
      <c r="P391" s="15">
        <v>3.0000000000000001E-3</v>
      </c>
      <c r="Q391" s="15">
        <v>2E-3</v>
      </c>
      <c r="R391" s="15">
        <v>5.0000000000000001E-3</v>
      </c>
      <c r="S391" s="15">
        <v>14.016</v>
      </c>
      <c r="U391" s="15">
        <v>1338027.8670000001</v>
      </c>
      <c r="V391" s="15">
        <v>530</v>
      </c>
    </row>
    <row r="392" spans="2:22" x14ac:dyDescent="0.25">
      <c r="B392" s="15" t="s">
        <v>122</v>
      </c>
      <c r="C392" s="15" t="s">
        <v>344</v>
      </c>
      <c r="D392" s="15" t="s">
        <v>237</v>
      </c>
      <c r="E392" s="15">
        <v>2022</v>
      </c>
      <c r="F392" s="15" t="s">
        <v>162</v>
      </c>
      <c r="G392" s="15" t="s">
        <v>133</v>
      </c>
      <c r="H392" s="15" t="s">
        <v>136</v>
      </c>
      <c r="I392" s="15" t="s">
        <v>139</v>
      </c>
      <c r="J392" s="15" t="s">
        <v>141</v>
      </c>
      <c r="K392" s="15" t="s">
        <v>275</v>
      </c>
      <c r="L392" s="15" t="s">
        <v>280</v>
      </c>
      <c r="M392" s="15">
        <v>4.0000000000000001E-3</v>
      </c>
      <c r="N392" s="15">
        <v>3.0000000000000001E-3</v>
      </c>
      <c r="O392" s="15">
        <v>0</v>
      </c>
      <c r="P392" s="15">
        <v>3.0000000000000001E-3</v>
      </c>
      <c r="Q392" s="15">
        <v>2E-3</v>
      </c>
      <c r="R392" s="15">
        <v>5.0000000000000001E-3</v>
      </c>
      <c r="S392" s="15">
        <v>14.009</v>
      </c>
      <c r="U392" s="15">
        <v>1338935.841</v>
      </c>
      <c r="V392" s="15">
        <v>100</v>
      </c>
    </row>
    <row r="393" spans="2:22" x14ac:dyDescent="0.25">
      <c r="B393" s="15" t="s">
        <v>122</v>
      </c>
      <c r="C393" s="15" t="s">
        <v>344</v>
      </c>
      <c r="D393" s="15" t="s">
        <v>238</v>
      </c>
      <c r="E393" s="15">
        <v>2022</v>
      </c>
      <c r="F393" s="15" t="s">
        <v>162</v>
      </c>
      <c r="G393" s="15" t="s">
        <v>133</v>
      </c>
      <c r="H393" s="15" t="s">
        <v>136</v>
      </c>
      <c r="I393" s="15" t="s">
        <v>139</v>
      </c>
      <c r="J393" s="15" t="s">
        <v>141</v>
      </c>
      <c r="K393" s="15" t="s">
        <v>275</v>
      </c>
      <c r="L393" s="15" t="s">
        <v>276</v>
      </c>
      <c r="M393" s="15">
        <v>3.0000000000000001E-3</v>
      </c>
      <c r="N393" s="15">
        <v>2E-3</v>
      </c>
      <c r="O393" s="15">
        <v>0</v>
      </c>
      <c r="P393" s="15">
        <v>3.0000000000000001E-3</v>
      </c>
      <c r="Q393" s="15">
        <v>2E-3</v>
      </c>
      <c r="R393" s="15">
        <v>4.0000000000000001E-3</v>
      </c>
      <c r="S393" s="15">
        <v>14.125</v>
      </c>
      <c r="U393" s="15">
        <v>1209772.8970000001</v>
      </c>
      <c r="V393" s="15">
        <v>170</v>
      </c>
    </row>
    <row r="394" spans="2:22" x14ac:dyDescent="0.25">
      <c r="B394" s="15" t="s">
        <v>122</v>
      </c>
      <c r="C394" s="15" t="s">
        <v>344</v>
      </c>
      <c r="D394" s="15" t="s">
        <v>238</v>
      </c>
      <c r="E394" s="15">
        <v>2022</v>
      </c>
      <c r="F394" s="15" t="s">
        <v>162</v>
      </c>
      <c r="G394" s="15" t="s">
        <v>133</v>
      </c>
      <c r="H394" s="15" t="s">
        <v>136</v>
      </c>
      <c r="I394" s="15" t="s">
        <v>139</v>
      </c>
      <c r="J394" s="15" t="s">
        <v>141</v>
      </c>
      <c r="K394" s="15" t="s">
        <v>275</v>
      </c>
      <c r="L394" s="15" t="s">
        <v>277</v>
      </c>
      <c r="M394" s="15">
        <v>4.0000000000000001E-3</v>
      </c>
      <c r="N394" s="15">
        <v>2E-3</v>
      </c>
      <c r="O394" s="15">
        <v>0</v>
      </c>
      <c r="P394" s="15">
        <v>3.0000000000000001E-3</v>
      </c>
      <c r="Q394" s="15">
        <v>2E-3</v>
      </c>
      <c r="R394" s="15">
        <v>5.0000000000000001E-3</v>
      </c>
      <c r="S394" s="15">
        <v>13.956</v>
      </c>
      <c r="U394" s="15">
        <v>1184050.2960000001</v>
      </c>
      <c r="V394" s="15">
        <v>1310</v>
      </c>
    </row>
    <row r="395" spans="2:22" x14ac:dyDescent="0.25">
      <c r="B395" s="15" t="s">
        <v>122</v>
      </c>
      <c r="C395" s="15" t="s">
        <v>344</v>
      </c>
      <c r="D395" s="15" t="s">
        <v>238</v>
      </c>
      <c r="E395" s="15">
        <v>2022</v>
      </c>
      <c r="F395" s="15" t="s">
        <v>162</v>
      </c>
      <c r="G395" s="15" t="s">
        <v>133</v>
      </c>
      <c r="H395" s="15" t="s">
        <v>136</v>
      </c>
      <c r="I395" s="15" t="s">
        <v>139</v>
      </c>
      <c r="J395" s="15" t="s">
        <v>141</v>
      </c>
      <c r="K395" s="15" t="s">
        <v>275</v>
      </c>
      <c r="L395" s="15" t="s">
        <v>278</v>
      </c>
      <c r="M395" s="15">
        <v>4.0000000000000001E-3</v>
      </c>
      <c r="N395" s="15">
        <v>2E-3</v>
      </c>
      <c r="O395" s="15">
        <v>0</v>
      </c>
      <c r="P395" s="15">
        <v>3.0000000000000001E-3</v>
      </c>
      <c r="Q395" s="15">
        <v>2E-3</v>
      </c>
      <c r="R395" s="15">
        <v>5.0000000000000001E-3</v>
      </c>
      <c r="S395" s="15">
        <v>14.007</v>
      </c>
      <c r="U395" s="15">
        <v>1193822.9639999999</v>
      </c>
      <c r="V395" s="15">
        <v>1680</v>
      </c>
    </row>
    <row r="396" spans="2:22" x14ac:dyDescent="0.25">
      <c r="B396" s="15" t="s">
        <v>122</v>
      </c>
      <c r="C396" s="15" t="s">
        <v>344</v>
      </c>
      <c r="D396" s="15" t="s">
        <v>238</v>
      </c>
      <c r="E396" s="15">
        <v>2022</v>
      </c>
      <c r="F396" s="15" t="s">
        <v>162</v>
      </c>
      <c r="G396" s="15" t="s">
        <v>133</v>
      </c>
      <c r="H396" s="15" t="s">
        <v>136</v>
      </c>
      <c r="I396" s="15" t="s">
        <v>139</v>
      </c>
      <c r="J396" s="15" t="s">
        <v>141</v>
      </c>
      <c r="K396" s="15" t="s">
        <v>275</v>
      </c>
      <c r="L396" s="15" t="s">
        <v>279</v>
      </c>
      <c r="M396" s="15">
        <v>4.0000000000000001E-3</v>
      </c>
      <c r="N396" s="15">
        <v>2E-3</v>
      </c>
      <c r="O396" s="15">
        <v>0</v>
      </c>
      <c r="P396" s="15">
        <v>3.0000000000000001E-3</v>
      </c>
      <c r="Q396" s="15">
        <v>2E-3</v>
      </c>
      <c r="R396" s="15">
        <v>5.0000000000000001E-3</v>
      </c>
      <c r="S396" s="15">
        <v>14.086</v>
      </c>
      <c r="U396" s="15">
        <v>1196549.575</v>
      </c>
      <c r="V396" s="15">
        <v>530</v>
      </c>
    </row>
    <row r="397" spans="2:22" x14ac:dyDescent="0.25">
      <c r="B397" s="15" t="s">
        <v>122</v>
      </c>
      <c r="C397" s="15" t="s">
        <v>344</v>
      </c>
      <c r="D397" s="15" t="s">
        <v>238</v>
      </c>
      <c r="E397" s="15">
        <v>2022</v>
      </c>
      <c r="F397" s="15" t="s">
        <v>162</v>
      </c>
      <c r="G397" s="15" t="s">
        <v>133</v>
      </c>
      <c r="H397" s="15" t="s">
        <v>136</v>
      </c>
      <c r="I397" s="15" t="s">
        <v>139</v>
      </c>
      <c r="J397" s="15" t="s">
        <v>141</v>
      </c>
      <c r="K397" s="15" t="s">
        <v>275</v>
      </c>
      <c r="L397" s="15" t="s">
        <v>280</v>
      </c>
      <c r="M397" s="15">
        <v>4.0000000000000001E-3</v>
      </c>
      <c r="N397" s="15">
        <v>3.0000000000000001E-3</v>
      </c>
      <c r="O397" s="15">
        <v>0</v>
      </c>
      <c r="P397" s="15">
        <v>3.0000000000000001E-3</v>
      </c>
      <c r="Q397" s="15">
        <v>2E-3</v>
      </c>
      <c r="R397" s="15">
        <v>4.0000000000000001E-3</v>
      </c>
      <c r="S397" s="15">
        <v>14.076000000000001</v>
      </c>
      <c r="U397" s="15">
        <v>1199345.2649999999</v>
      </c>
      <c r="V397" s="15">
        <v>100</v>
      </c>
    </row>
    <row r="398" spans="2:22" x14ac:dyDescent="0.25">
      <c r="B398" s="15" t="s">
        <v>122</v>
      </c>
      <c r="C398" s="15" t="s">
        <v>344</v>
      </c>
      <c r="D398" s="15" t="s">
        <v>239</v>
      </c>
      <c r="E398" s="15">
        <v>2022</v>
      </c>
      <c r="F398" s="15" t="s">
        <v>162</v>
      </c>
      <c r="G398" s="15" t="s">
        <v>133</v>
      </c>
      <c r="H398" s="15" t="s">
        <v>136</v>
      </c>
      <c r="I398" s="15" t="s">
        <v>139</v>
      </c>
      <c r="J398" s="15" t="s">
        <v>141</v>
      </c>
      <c r="K398" s="15" t="s">
        <v>275</v>
      </c>
      <c r="L398" s="15" t="s">
        <v>276</v>
      </c>
      <c r="M398" s="15">
        <v>3.0000000000000001E-3</v>
      </c>
      <c r="N398" s="15">
        <v>2E-3</v>
      </c>
      <c r="O398" s="15">
        <v>0</v>
      </c>
      <c r="P398" s="15">
        <v>3.0000000000000001E-3</v>
      </c>
      <c r="Q398" s="15">
        <v>2E-3</v>
      </c>
      <c r="R398" s="15">
        <v>4.0000000000000001E-3</v>
      </c>
      <c r="S398" s="15">
        <v>14.125</v>
      </c>
      <c r="U398" s="15">
        <v>1209766</v>
      </c>
      <c r="V398" s="15">
        <v>170</v>
      </c>
    </row>
    <row r="399" spans="2:22" x14ac:dyDescent="0.25">
      <c r="B399" s="15" t="s">
        <v>122</v>
      </c>
      <c r="C399" s="15" t="s">
        <v>344</v>
      </c>
      <c r="D399" s="15" t="s">
        <v>239</v>
      </c>
      <c r="E399" s="15">
        <v>2022</v>
      </c>
      <c r="F399" s="15" t="s">
        <v>162</v>
      </c>
      <c r="G399" s="15" t="s">
        <v>133</v>
      </c>
      <c r="H399" s="15" t="s">
        <v>136</v>
      </c>
      <c r="I399" s="15" t="s">
        <v>139</v>
      </c>
      <c r="J399" s="15" t="s">
        <v>141</v>
      </c>
      <c r="K399" s="15" t="s">
        <v>275</v>
      </c>
      <c r="L399" s="15" t="s">
        <v>277</v>
      </c>
      <c r="M399" s="15">
        <v>4.0000000000000001E-3</v>
      </c>
      <c r="N399" s="15">
        <v>2E-3</v>
      </c>
      <c r="O399" s="15">
        <v>0</v>
      </c>
      <c r="P399" s="15">
        <v>3.0000000000000001E-3</v>
      </c>
      <c r="Q399" s="15">
        <v>2E-3</v>
      </c>
      <c r="R399" s="15">
        <v>5.0000000000000001E-3</v>
      </c>
      <c r="S399" s="15">
        <v>13.956</v>
      </c>
      <c r="U399" s="15">
        <v>1184046.05</v>
      </c>
      <c r="V399" s="15">
        <v>1310</v>
      </c>
    </row>
    <row r="400" spans="2:22" x14ac:dyDescent="0.25">
      <c r="B400" s="15" t="s">
        <v>122</v>
      </c>
      <c r="C400" s="15" t="s">
        <v>344</v>
      </c>
      <c r="D400" s="15" t="s">
        <v>239</v>
      </c>
      <c r="E400" s="15">
        <v>2022</v>
      </c>
      <c r="F400" s="15" t="s">
        <v>162</v>
      </c>
      <c r="G400" s="15" t="s">
        <v>133</v>
      </c>
      <c r="H400" s="15" t="s">
        <v>136</v>
      </c>
      <c r="I400" s="15" t="s">
        <v>139</v>
      </c>
      <c r="J400" s="15" t="s">
        <v>141</v>
      </c>
      <c r="K400" s="15" t="s">
        <v>275</v>
      </c>
      <c r="L400" s="15" t="s">
        <v>278</v>
      </c>
      <c r="M400" s="15">
        <v>4.0000000000000001E-3</v>
      </c>
      <c r="N400" s="15">
        <v>2E-3</v>
      </c>
      <c r="O400" s="15">
        <v>0</v>
      </c>
      <c r="P400" s="15">
        <v>3.0000000000000001E-3</v>
      </c>
      <c r="Q400" s="15">
        <v>2E-3</v>
      </c>
      <c r="R400" s="15">
        <v>5.0000000000000001E-3</v>
      </c>
      <c r="S400" s="15">
        <v>14.007</v>
      </c>
      <c r="U400" s="15">
        <v>1193823.183</v>
      </c>
      <c r="V400" s="15">
        <v>1680</v>
      </c>
    </row>
    <row r="401" spans="2:22" x14ac:dyDescent="0.25">
      <c r="B401" s="15" t="s">
        <v>122</v>
      </c>
      <c r="C401" s="15" t="s">
        <v>344</v>
      </c>
      <c r="D401" s="15" t="s">
        <v>239</v>
      </c>
      <c r="E401" s="15">
        <v>2022</v>
      </c>
      <c r="F401" s="15" t="s">
        <v>162</v>
      </c>
      <c r="G401" s="15" t="s">
        <v>133</v>
      </c>
      <c r="H401" s="15" t="s">
        <v>136</v>
      </c>
      <c r="I401" s="15" t="s">
        <v>139</v>
      </c>
      <c r="J401" s="15" t="s">
        <v>141</v>
      </c>
      <c r="K401" s="15" t="s">
        <v>275</v>
      </c>
      <c r="L401" s="15" t="s">
        <v>279</v>
      </c>
      <c r="M401" s="15">
        <v>4.0000000000000001E-3</v>
      </c>
      <c r="N401" s="15">
        <v>2E-3</v>
      </c>
      <c r="O401" s="15">
        <v>0</v>
      </c>
      <c r="P401" s="15">
        <v>3.0000000000000001E-3</v>
      </c>
      <c r="Q401" s="15">
        <v>2E-3</v>
      </c>
      <c r="R401" s="15">
        <v>5.0000000000000001E-3</v>
      </c>
      <c r="S401" s="15">
        <v>14.086</v>
      </c>
      <c r="U401" s="15">
        <v>1196529.08</v>
      </c>
      <c r="V401" s="15">
        <v>530</v>
      </c>
    </row>
    <row r="402" spans="2:22" x14ac:dyDescent="0.25">
      <c r="B402" s="15" t="s">
        <v>122</v>
      </c>
      <c r="C402" s="15" t="s">
        <v>344</v>
      </c>
      <c r="D402" s="15" t="s">
        <v>239</v>
      </c>
      <c r="E402" s="15">
        <v>2022</v>
      </c>
      <c r="F402" s="15" t="s">
        <v>162</v>
      </c>
      <c r="G402" s="15" t="s">
        <v>133</v>
      </c>
      <c r="H402" s="15" t="s">
        <v>136</v>
      </c>
      <c r="I402" s="15" t="s">
        <v>139</v>
      </c>
      <c r="J402" s="15" t="s">
        <v>141</v>
      </c>
      <c r="K402" s="15" t="s">
        <v>275</v>
      </c>
      <c r="L402" s="15" t="s">
        <v>280</v>
      </c>
      <c r="M402" s="15">
        <v>4.0000000000000001E-3</v>
      </c>
      <c r="N402" s="15">
        <v>4.0000000000000001E-3</v>
      </c>
      <c r="O402" s="15">
        <v>0</v>
      </c>
      <c r="P402" s="15">
        <v>3.0000000000000001E-3</v>
      </c>
      <c r="Q402" s="15">
        <v>2E-3</v>
      </c>
      <c r="R402" s="15">
        <v>4.0000000000000001E-3</v>
      </c>
      <c r="S402" s="15">
        <v>14.076000000000001</v>
      </c>
      <c r="U402" s="15">
        <v>1199266.949</v>
      </c>
      <c r="V402" s="15">
        <v>100</v>
      </c>
    </row>
    <row r="403" spans="2:22" x14ac:dyDescent="0.25">
      <c r="B403" s="15" t="s">
        <v>122</v>
      </c>
      <c r="C403" s="15" t="s">
        <v>344</v>
      </c>
      <c r="D403" s="15" t="s">
        <v>240</v>
      </c>
      <c r="E403" s="15">
        <v>2022</v>
      </c>
      <c r="F403" s="15" t="s">
        <v>162</v>
      </c>
      <c r="G403" s="15" t="s">
        <v>133</v>
      </c>
      <c r="H403" s="15" t="s">
        <v>136</v>
      </c>
      <c r="I403" s="15" t="s">
        <v>139</v>
      </c>
      <c r="J403" s="15" t="s">
        <v>141</v>
      </c>
      <c r="K403" s="15" t="s">
        <v>275</v>
      </c>
      <c r="L403" s="15" t="s">
        <v>276</v>
      </c>
      <c r="M403" s="15">
        <v>3.0000000000000001E-3</v>
      </c>
      <c r="N403" s="15">
        <v>2E-3</v>
      </c>
      <c r="O403" s="15">
        <v>0</v>
      </c>
      <c r="P403" s="15">
        <v>3.0000000000000001E-3</v>
      </c>
      <c r="Q403" s="15">
        <v>2E-3</v>
      </c>
      <c r="R403" s="15">
        <v>4.0000000000000001E-3</v>
      </c>
      <c r="S403" s="15">
        <v>13.96</v>
      </c>
      <c r="U403" s="15">
        <v>989413.701</v>
      </c>
      <c r="V403" s="15">
        <v>170</v>
      </c>
    </row>
    <row r="404" spans="2:22" x14ac:dyDescent="0.25">
      <c r="B404" s="15" t="s">
        <v>122</v>
      </c>
      <c r="C404" s="15" t="s">
        <v>344</v>
      </c>
      <c r="D404" s="15" t="s">
        <v>240</v>
      </c>
      <c r="E404" s="15">
        <v>2022</v>
      </c>
      <c r="F404" s="15" t="s">
        <v>162</v>
      </c>
      <c r="G404" s="15" t="s">
        <v>133</v>
      </c>
      <c r="H404" s="15" t="s">
        <v>136</v>
      </c>
      <c r="I404" s="15" t="s">
        <v>139</v>
      </c>
      <c r="J404" s="15" t="s">
        <v>141</v>
      </c>
      <c r="K404" s="15" t="s">
        <v>275</v>
      </c>
      <c r="L404" s="15" t="s">
        <v>277</v>
      </c>
      <c r="M404" s="15">
        <v>4.0000000000000001E-3</v>
      </c>
      <c r="N404" s="15">
        <v>2E-3</v>
      </c>
      <c r="O404" s="15">
        <v>0</v>
      </c>
      <c r="P404" s="15">
        <v>3.0000000000000001E-3</v>
      </c>
      <c r="Q404" s="15">
        <v>2E-3</v>
      </c>
      <c r="R404" s="15">
        <v>5.0000000000000001E-3</v>
      </c>
      <c r="S404" s="15">
        <v>13.791</v>
      </c>
      <c r="U404" s="15">
        <v>969986.20400000003</v>
      </c>
      <c r="V404" s="15">
        <v>1310</v>
      </c>
    </row>
    <row r="405" spans="2:22" x14ac:dyDescent="0.25">
      <c r="B405" s="15" t="s">
        <v>122</v>
      </c>
      <c r="C405" s="15" t="s">
        <v>344</v>
      </c>
      <c r="D405" s="15" t="s">
        <v>240</v>
      </c>
      <c r="E405" s="15">
        <v>2022</v>
      </c>
      <c r="F405" s="15" t="s">
        <v>162</v>
      </c>
      <c r="G405" s="15" t="s">
        <v>133</v>
      </c>
      <c r="H405" s="15" t="s">
        <v>136</v>
      </c>
      <c r="I405" s="15" t="s">
        <v>139</v>
      </c>
      <c r="J405" s="15" t="s">
        <v>141</v>
      </c>
      <c r="K405" s="15" t="s">
        <v>275</v>
      </c>
      <c r="L405" s="15" t="s">
        <v>278</v>
      </c>
      <c r="M405" s="15">
        <v>4.0000000000000001E-3</v>
      </c>
      <c r="N405" s="15">
        <v>2E-3</v>
      </c>
      <c r="O405" s="15">
        <v>0</v>
      </c>
      <c r="P405" s="15">
        <v>4.0000000000000001E-3</v>
      </c>
      <c r="Q405" s="15">
        <v>2E-3</v>
      </c>
      <c r="R405" s="15">
        <v>5.0000000000000001E-3</v>
      </c>
      <c r="S405" s="15">
        <v>13.847</v>
      </c>
      <c r="U405" s="15">
        <v>977528.95799999998</v>
      </c>
      <c r="V405" s="15">
        <v>1680</v>
      </c>
    </row>
    <row r="406" spans="2:22" x14ac:dyDescent="0.25">
      <c r="B406" s="15" t="s">
        <v>122</v>
      </c>
      <c r="C406" s="15" t="s">
        <v>344</v>
      </c>
      <c r="D406" s="15" t="s">
        <v>240</v>
      </c>
      <c r="E406" s="15">
        <v>2022</v>
      </c>
      <c r="F406" s="15" t="s">
        <v>162</v>
      </c>
      <c r="G406" s="15" t="s">
        <v>133</v>
      </c>
      <c r="H406" s="15" t="s">
        <v>136</v>
      </c>
      <c r="I406" s="15" t="s">
        <v>139</v>
      </c>
      <c r="J406" s="15" t="s">
        <v>141</v>
      </c>
      <c r="K406" s="15" t="s">
        <v>275</v>
      </c>
      <c r="L406" s="15" t="s">
        <v>279</v>
      </c>
      <c r="M406" s="15">
        <v>4.0000000000000001E-3</v>
      </c>
      <c r="N406" s="15">
        <v>2E-3</v>
      </c>
      <c r="O406" s="15">
        <v>0</v>
      </c>
      <c r="P406" s="15">
        <v>3.0000000000000001E-3</v>
      </c>
      <c r="Q406" s="15">
        <v>2E-3</v>
      </c>
      <c r="R406" s="15">
        <v>5.0000000000000001E-3</v>
      </c>
      <c r="S406" s="15">
        <v>13.920999999999999</v>
      </c>
      <c r="U406" s="15">
        <v>978996.2</v>
      </c>
      <c r="V406" s="15">
        <v>530</v>
      </c>
    </row>
    <row r="407" spans="2:22" x14ac:dyDescent="0.25">
      <c r="B407" s="15" t="s">
        <v>122</v>
      </c>
      <c r="C407" s="15" t="s">
        <v>344</v>
      </c>
      <c r="D407" s="15" t="s">
        <v>240</v>
      </c>
      <c r="E407" s="15">
        <v>2022</v>
      </c>
      <c r="F407" s="15" t="s">
        <v>162</v>
      </c>
      <c r="G407" s="15" t="s">
        <v>133</v>
      </c>
      <c r="H407" s="15" t="s">
        <v>136</v>
      </c>
      <c r="I407" s="15" t="s">
        <v>139</v>
      </c>
      <c r="J407" s="15" t="s">
        <v>141</v>
      </c>
      <c r="K407" s="15" t="s">
        <v>275</v>
      </c>
      <c r="L407" s="15" t="s">
        <v>280</v>
      </c>
      <c r="M407" s="15">
        <v>4.0000000000000001E-3</v>
      </c>
      <c r="N407" s="15">
        <v>4.0000000000000001E-3</v>
      </c>
      <c r="O407" s="15">
        <v>0</v>
      </c>
      <c r="P407" s="15">
        <v>3.0000000000000001E-3</v>
      </c>
      <c r="Q407" s="15">
        <v>2E-3</v>
      </c>
      <c r="R407" s="15">
        <v>5.0000000000000001E-3</v>
      </c>
      <c r="S407" s="15">
        <v>13.906000000000001</v>
      </c>
      <c r="U407" s="15">
        <v>982769.53</v>
      </c>
      <c r="V407" s="15">
        <v>100</v>
      </c>
    </row>
    <row r="408" spans="2:22" x14ac:dyDescent="0.25">
      <c r="B408" s="15" t="s">
        <v>122</v>
      </c>
      <c r="C408" s="15" t="s">
        <v>344</v>
      </c>
      <c r="D408" s="15" t="s">
        <v>241</v>
      </c>
      <c r="E408" s="15">
        <v>2022</v>
      </c>
      <c r="F408" s="15" t="s">
        <v>162</v>
      </c>
      <c r="G408" s="15" t="s">
        <v>133</v>
      </c>
      <c r="H408" s="15" t="s">
        <v>136</v>
      </c>
      <c r="I408" s="15" t="s">
        <v>139</v>
      </c>
      <c r="J408" s="15" t="s">
        <v>141</v>
      </c>
      <c r="K408" s="15" t="s">
        <v>275</v>
      </c>
      <c r="L408" s="15" t="s">
        <v>276</v>
      </c>
      <c r="M408" s="15">
        <v>4.0000000000000001E-3</v>
      </c>
      <c r="N408" s="15">
        <v>2E-3</v>
      </c>
      <c r="O408" s="15">
        <v>0</v>
      </c>
      <c r="P408" s="15">
        <v>3.0000000000000001E-3</v>
      </c>
      <c r="Q408" s="15">
        <v>2E-3</v>
      </c>
      <c r="R408" s="15">
        <v>5.0000000000000001E-3</v>
      </c>
      <c r="S408" s="15">
        <v>13.96</v>
      </c>
      <c r="U408" s="15">
        <v>989395.36</v>
      </c>
      <c r="V408" s="15">
        <v>170</v>
      </c>
    </row>
    <row r="409" spans="2:22" x14ac:dyDescent="0.25">
      <c r="B409" s="15" t="s">
        <v>122</v>
      </c>
      <c r="C409" s="15" t="s">
        <v>344</v>
      </c>
      <c r="D409" s="15" t="s">
        <v>241</v>
      </c>
      <c r="E409" s="15">
        <v>2022</v>
      </c>
      <c r="F409" s="15" t="s">
        <v>162</v>
      </c>
      <c r="G409" s="15" t="s">
        <v>133</v>
      </c>
      <c r="H409" s="15" t="s">
        <v>136</v>
      </c>
      <c r="I409" s="15" t="s">
        <v>139</v>
      </c>
      <c r="J409" s="15" t="s">
        <v>141</v>
      </c>
      <c r="K409" s="15" t="s">
        <v>275</v>
      </c>
      <c r="L409" s="15" t="s">
        <v>277</v>
      </c>
      <c r="M409" s="15">
        <v>4.0000000000000001E-3</v>
      </c>
      <c r="N409" s="15">
        <v>3.0000000000000001E-3</v>
      </c>
      <c r="O409" s="15">
        <v>0</v>
      </c>
      <c r="P409" s="15">
        <v>4.0000000000000001E-3</v>
      </c>
      <c r="Q409" s="15">
        <v>3.0000000000000001E-3</v>
      </c>
      <c r="R409" s="15">
        <v>5.0000000000000001E-3</v>
      </c>
      <c r="S409" s="15">
        <v>13.791</v>
      </c>
      <c r="U409" s="15">
        <v>969980.98800000001</v>
      </c>
      <c r="V409" s="15">
        <v>1310</v>
      </c>
    </row>
    <row r="410" spans="2:22" x14ac:dyDescent="0.25">
      <c r="B410" s="15" t="s">
        <v>122</v>
      </c>
      <c r="C410" s="15" t="s">
        <v>344</v>
      </c>
      <c r="D410" s="15" t="s">
        <v>241</v>
      </c>
      <c r="E410" s="15">
        <v>2022</v>
      </c>
      <c r="F410" s="15" t="s">
        <v>162</v>
      </c>
      <c r="G410" s="15" t="s">
        <v>133</v>
      </c>
      <c r="H410" s="15" t="s">
        <v>136</v>
      </c>
      <c r="I410" s="15" t="s">
        <v>139</v>
      </c>
      <c r="J410" s="15" t="s">
        <v>141</v>
      </c>
      <c r="K410" s="15" t="s">
        <v>275</v>
      </c>
      <c r="L410" s="15" t="s">
        <v>278</v>
      </c>
      <c r="M410" s="15">
        <v>4.0000000000000001E-3</v>
      </c>
      <c r="N410" s="15">
        <v>3.0000000000000001E-3</v>
      </c>
      <c r="O410" s="15">
        <v>0</v>
      </c>
      <c r="P410" s="15">
        <v>4.0000000000000001E-3</v>
      </c>
      <c r="Q410" s="15">
        <v>3.0000000000000001E-3</v>
      </c>
      <c r="R410" s="15">
        <v>6.0000000000000001E-3</v>
      </c>
      <c r="S410" s="15">
        <v>13.847</v>
      </c>
      <c r="U410" s="15">
        <v>977530.89</v>
      </c>
      <c r="V410" s="15">
        <v>1680</v>
      </c>
    </row>
    <row r="411" spans="2:22" x14ac:dyDescent="0.25">
      <c r="B411" s="15" t="s">
        <v>122</v>
      </c>
      <c r="C411" s="15" t="s">
        <v>344</v>
      </c>
      <c r="D411" s="15" t="s">
        <v>241</v>
      </c>
      <c r="E411" s="15">
        <v>2022</v>
      </c>
      <c r="F411" s="15" t="s">
        <v>162</v>
      </c>
      <c r="G411" s="15" t="s">
        <v>133</v>
      </c>
      <c r="H411" s="15" t="s">
        <v>136</v>
      </c>
      <c r="I411" s="15" t="s">
        <v>139</v>
      </c>
      <c r="J411" s="15" t="s">
        <v>141</v>
      </c>
      <c r="K411" s="15" t="s">
        <v>275</v>
      </c>
      <c r="L411" s="15" t="s">
        <v>279</v>
      </c>
      <c r="M411" s="15">
        <v>4.0000000000000001E-3</v>
      </c>
      <c r="N411" s="15">
        <v>3.0000000000000001E-3</v>
      </c>
      <c r="O411" s="15">
        <v>0</v>
      </c>
      <c r="P411" s="15">
        <v>4.0000000000000001E-3</v>
      </c>
      <c r="Q411" s="15">
        <v>3.0000000000000001E-3</v>
      </c>
      <c r="R411" s="15">
        <v>5.0000000000000001E-3</v>
      </c>
      <c r="S411" s="15">
        <v>13.920999999999999</v>
      </c>
      <c r="U411" s="15">
        <v>978975.90899999999</v>
      </c>
      <c r="V411" s="15">
        <v>530</v>
      </c>
    </row>
    <row r="412" spans="2:22" x14ac:dyDescent="0.25">
      <c r="B412" s="15" t="s">
        <v>122</v>
      </c>
      <c r="C412" s="15" t="s">
        <v>344</v>
      </c>
      <c r="D412" s="15" t="s">
        <v>241</v>
      </c>
      <c r="E412" s="15">
        <v>2022</v>
      </c>
      <c r="F412" s="15" t="s">
        <v>162</v>
      </c>
      <c r="G412" s="15" t="s">
        <v>133</v>
      </c>
      <c r="H412" s="15" t="s">
        <v>136</v>
      </c>
      <c r="I412" s="15" t="s">
        <v>139</v>
      </c>
      <c r="J412" s="15" t="s">
        <v>141</v>
      </c>
      <c r="K412" s="15" t="s">
        <v>275</v>
      </c>
      <c r="L412" s="15" t="s">
        <v>280</v>
      </c>
      <c r="M412" s="15">
        <v>5.0000000000000001E-3</v>
      </c>
      <c r="N412" s="15">
        <v>4.0000000000000001E-3</v>
      </c>
      <c r="O412" s="15">
        <v>0</v>
      </c>
      <c r="P412" s="15">
        <v>3.0000000000000001E-3</v>
      </c>
      <c r="Q412" s="15">
        <v>3.0000000000000001E-3</v>
      </c>
      <c r="R412" s="15">
        <v>5.0000000000000001E-3</v>
      </c>
      <c r="S412" s="15">
        <v>13.906000000000001</v>
      </c>
      <c r="U412" s="15">
        <v>982757.77300000004</v>
      </c>
      <c r="V412" s="15">
        <v>100</v>
      </c>
    </row>
    <row r="413" spans="2:22" x14ac:dyDescent="0.25">
      <c r="B413" s="15" t="s">
        <v>122</v>
      </c>
      <c r="C413" s="15" t="s">
        <v>344</v>
      </c>
      <c r="D413" s="15" t="s">
        <v>242</v>
      </c>
      <c r="E413" s="15">
        <v>2022</v>
      </c>
      <c r="F413" s="15" t="s">
        <v>162</v>
      </c>
      <c r="G413" s="15" t="s">
        <v>133</v>
      </c>
      <c r="H413" s="15" t="s">
        <v>136</v>
      </c>
      <c r="I413" s="15" t="s">
        <v>139</v>
      </c>
      <c r="J413" s="15" t="s">
        <v>141</v>
      </c>
      <c r="K413" s="15" t="s">
        <v>275</v>
      </c>
      <c r="L413" s="15" t="s">
        <v>276</v>
      </c>
      <c r="M413" s="15">
        <v>4.0000000000000001E-3</v>
      </c>
      <c r="N413" s="15">
        <v>3.0000000000000001E-3</v>
      </c>
      <c r="O413" s="15">
        <v>0</v>
      </c>
      <c r="P413" s="15">
        <v>4.0000000000000001E-3</v>
      </c>
      <c r="Q413" s="15">
        <v>2E-3</v>
      </c>
      <c r="R413" s="15">
        <v>5.0000000000000001E-3</v>
      </c>
      <c r="S413" s="15">
        <v>13.613</v>
      </c>
      <c r="U413" s="15">
        <v>743113.72199999995</v>
      </c>
      <c r="V413" s="15">
        <v>170</v>
      </c>
    </row>
    <row r="414" spans="2:22" x14ac:dyDescent="0.25">
      <c r="B414" s="15" t="s">
        <v>122</v>
      </c>
      <c r="C414" s="15" t="s">
        <v>344</v>
      </c>
      <c r="D414" s="15" t="s">
        <v>242</v>
      </c>
      <c r="E414" s="15">
        <v>2022</v>
      </c>
      <c r="F414" s="15" t="s">
        <v>162</v>
      </c>
      <c r="G414" s="15" t="s">
        <v>133</v>
      </c>
      <c r="H414" s="15" t="s">
        <v>136</v>
      </c>
      <c r="I414" s="15" t="s">
        <v>139</v>
      </c>
      <c r="J414" s="15" t="s">
        <v>141</v>
      </c>
      <c r="K414" s="15" t="s">
        <v>275</v>
      </c>
      <c r="L414" s="15" t="s">
        <v>277</v>
      </c>
      <c r="M414" s="15">
        <v>5.0000000000000001E-3</v>
      </c>
      <c r="N414" s="15">
        <v>3.0000000000000001E-3</v>
      </c>
      <c r="O414" s="15">
        <v>0</v>
      </c>
      <c r="P414" s="15">
        <v>4.0000000000000001E-3</v>
      </c>
      <c r="Q414" s="15">
        <v>3.0000000000000001E-3</v>
      </c>
      <c r="R414" s="15">
        <v>6.0000000000000001E-3</v>
      </c>
      <c r="S414" s="15">
        <v>13.446999999999999</v>
      </c>
      <c r="U414" s="15">
        <v>730043.26199999999</v>
      </c>
      <c r="V414" s="15">
        <v>1310</v>
      </c>
    </row>
    <row r="415" spans="2:22" x14ac:dyDescent="0.25">
      <c r="B415" s="15" t="s">
        <v>122</v>
      </c>
      <c r="C415" s="15" t="s">
        <v>344</v>
      </c>
      <c r="D415" s="15" t="s">
        <v>242</v>
      </c>
      <c r="E415" s="15">
        <v>2022</v>
      </c>
      <c r="F415" s="15" t="s">
        <v>162</v>
      </c>
      <c r="G415" s="15" t="s">
        <v>133</v>
      </c>
      <c r="H415" s="15" t="s">
        <v>136</v>
      </c>
      <c r="I415" s="15" t="s">
        <v>139</v>
      </c>
      <c r="J415" s="15" t="s">
        <v>141</v>
      </c>
      <c r="K415" s="15" t="s">
        <v>275</v>
      </c>
      <c r="L415" s="15" t="s">
        <v>278</v>
      </c>
      <c r="M415" s="15">
        <v>5.0000000000000001E-3</v>
      </c>
      <c r="N415" s="15">
        <v>3.0000000000000001E-3</v>
      </c>
      <c r="O415" s="15">
        <v>0</v>
      </c>
      <c r="P415" s="15">
        <v>4.0000000000000001E-3</v>
      </c>
      <c r="Q415" s="15">
        <v>3.0000000000000001E-3</v>
      </c>
      <c r="R415" s="15">
        <v>6.0000000000000001E-3</v>
      </c>
      <c r="S415" s="15">
        <v>13.507999999999999</v>
      </c>
      <c r="U415" s="15">
        <v>735318.50100000005</v>
      </c>
      <c r="V415" s="15">
        <v>1680</v>
      </c>
    </row>
    <row r="416" spans="2:22" x14ac:dyDescent="0.25">
      <c r="B416" s="15" t="s">
        <v>122</v>
      </c>
      <c r="C416" s="15" t="s">
        <v>344</v>
      </c>
      <c r="D416" s="15" t="s">
        <v>242</v>
      </c>
      <c r="E416" s="15">
        <v>2022</v>
      </c>
      <c r="F416" s="15" t="s">
        <v>162</v>
      </c>
      <c r="G416" s="15" t="s">
        <v>133</v>
      </c>
      <c r="H416" s="15" t="s">
        <v>136</v>
      </c>
      <c r="I416" s="15" t="s">
        <v>139</v>
      </c>
      <c r="J416" s="15" t="s">
        <v>141</v>
      </c>
      <c r="K416" s="15" t="s">
        <v>275</v>
      </c>
      <c r="L416" s="15" t="s">
        <v>279</v>
      </c>
      <c r="M416" s="15">
        <v>5.0000000000000001E-3</v>
      </c>
      <c r="N416" s="15">
        <v>3.0000000000000001E-3</v>
      </c>
      <c r="O416" s="15">
        <v>0</v>
      </c>
      <c r="P416" s="15">
        <v>4.0000000000000001E-3</v>
      </c>
      <c r="Q416" s="15">
        <v>3.0000000000000001E-3</v>
      </c>
      <c r="R416" s="15">
        <v>6.0000000000000001E-3</v>
      </c>
      <c r="S416" s="15">
        <v>13.573</v>
      </c>
      <c r="U416" s="15">
        <v>736148.55599999998</v>
      </c>
      <c r="V416" s="15">
        <v>530</v>
      </c>
    </row>
    <row r="417" spans="2:22" x14ac:dyDescent="0.25">
      <c r="B417" s="15" t="s">
        <v>122</v>
      </c>
      <c r="C417" s="15" t="s">
        <v>344</v>
      </c>
      <c r="D417" s="15" t="s">
        <v>242</v>
      </c>
      <c r="E417" s="15">
        <v>2022</v>
      </c>
      <c r="F417" s="15" t="s">
        <v>162</v>
      </c>
      <c r="G417" s="15" t="s">
        <v>133</v>
      </c>
      <c r="H417" s="15" t="s">
        <v>136</v>
      </c>
      <c r="I417" s="15" t="s">
        <v>139</v>
      </c>
      <c r="J417" s="15" t="s">
        <v>141</v>
      </c>
      <c r="K417" s="15" t="s">
        <v>275</v>
      </c>
      <c r="L417" s="15" t="s">
        <v>280</v>
      </c>
      <c r="M417" s="15">
        <v>5.0000000000000001E-3</v>
      </c>
      <c r="N417" s="15">
        <v>5.0000000000000001E-3</v>
      </c>
      <c r="O417" s="15">
        <v>0</v>
      </c>
      <c r="P417" s="15">
        <v>4.0000000000000001E-3</v>
      </c>
      <c r="Q417" s="15">
        <v>3.0000000000000001E-3</v>
      </c>
      <c r="R417" s="15">
        <v>6.0000000000000001E-3</v>
      </c>
      <c r="S417" s="15">
        <v>13.555999999999999</v>
      </c>
      <c r="U417" s="15">
        <v>741126.93599999999</v>
      </c>
      <c r="V417" s="15">
        <v>100</v>
      </c>
    </row>
    <row r="418" spans="2:22" x14ac:dyDescent="0.25">
      <c r="B418" s="15" t="s">
        <v>122</v>
      </c>
      <c r="C418" s="15" t="s">
        <v>344</v>
      </c>
      <c r="D418" s="15" t="s">
        <v>243</v>
      </c>
      <c r="E418" s="15">
        <v>2022</v>
      </c>
      <c r="F418" s="15" t="s">
        <v>162</v>
      </c>
      <c r="G418" s="15" t="s">
        <v>133</v>
      </c>
      <c r="H418" s="15" t="s">
        <v>136</v>
      </c>
      <c r="I418" s="15" t="s">
        <v>139</v>
      </c>
      <c r="J418" s="15" t="s">
        <v>141</v>
      </c>
      <c r="K418" s="15" t="s">
        <v>275</v>
      </c>
      <c r="L418" s="15" t="s">
        <v>276</v>
      </c>
      <c r="M418" s="15">
        <v>5.0000000000000001E-3</v>
      </c>
      <c r="N418" s="15">
        <v>3.0000000000000001E-3</v>
      </c>
      <c r="O418" s="15">
        <v>0</v>
      </c>
      <c r="P418" s="15">
        <v>4.0000000000000001E-3</v>
      </c>
      <c r="Q418" s="15">
        <v>3.0000000000000001E-3</v>
      </c>
      <c r="R418" s="15">
        <v>5.0000000000000001E-3</v>
      </c>
      <c r="S418" s="15">
        <v>13.613</v>
      </c>
      <c r="U418" s="15">
        <v>743082.87399999995</v>
      </c>
      <c r="V418" s="15">
        <v>170</v>
      </c>
    </row>
    <row r="419" spans="2:22" x14ac:dyDescent="0.25">
      <c r="B419" s="15" t="s">
        <v>122</v>
      </c>
      <c r="C419" s="15" t="s">
        <v>344</v>
      </c>
      <c r="D419" s="15" t="s">
        <v>243</v>
      </c>
      <c r="E419" s="15">
        <v>2022</v>
      </c>
      <c r="F419" s="15" t="s">
        <v>162</v>
      </c>
      <c r="G419" s="15" t="s">
        <v>133</v>
      </c>
      <c r="H419" s="15" t="s">
        <v>136</v>
      </c>
      <c r="I419" s="15" t="s">
        <v>139</v>
      </c>
      <c r="J419" s="15" t="s">
        <v>141</v>
      </c>
      <c r="K419" s="15" t="s">
        <v>275</v>
      </c>
      <c r="L419" s="15" t="s">
        <v>277</v>
      </c>
      <c r="M419" s="15">
        <v>5.0000000000000001E-3</v>
      </c>
      <c r="N419" s="15">
        <v>3.0000000000000001E-3</v>
      </c>
      <c r="O419" s="15">
        <v>0</v>
      </c>
      <c r="P419" s="15">
        <v>5.0000000000000001E-3</v>
      </c>
      <c r="Q419" s="15">
        <v>3.0000000000000001E-3</v>
      </c>
      <c r="R419" s="15">
        <v>7.0000000000000001E-3</v>
      </c>
      <c r="S419" s="15">
        <v>13.446999999999999</v>
      </c>
      <c r="U419" s="15">
        <v>730044.51800000004</v>
      </c>
      <c r="V419" s="15">
        <v>1310</v>
      </c>
    </row>
    <row r="420" spans="2:22" x14ac:dyDescent="0.25">
      <c r="B420" s="15" t="s">
        <v>122</v>
      </c>
      <c r="C420" s="15" t="s">
        <v>344</v>
      </c>
      <c r="D420" s="15" t="s">
        <v>243</v>
      </c>
      <c r="E420" s="15">
        <v>2022</v>
      </c>
      <c r="F420" s="15" t="s">
        <v>162</v>
      </c>
      <c r="G420" s="15" t="s">
        <v>133</v>
      </c>
      <c r="H420" s="15" t="s">
        <v>136</v>
      </c>
      <c r="I420" s="15" t="s">
        <v>139</v>
      </c>
      <c r="J420" s="15" t="s">
        <v>141</v>
      </c>
      <c r="K420" s="15" t="s">
        <v>275</v>
      </c>
      <c r="L420" s="15" t="s">
        <v>278</v>
      </c>
      <c r="M420" s="15">
        <v>6.0000000000000001E-3</v>
      </c>
      <c r="N420" s="15">
        <v>3.0000000000000001E-3</v>
      </c>
      <c r="O420" s="15">
        <v>0</v>
      </c>
      <c r="P420" s="15">
        <v>5.0000000000000001E-3</v>
      </c>
      <c r="Q420" s="15">
        <v>3.0000000000000001E-3</v>
      </c>
      <c r="R420" s="15">
        <v>7.0000000000000001E-3</v>
      </c>
      <c r="S420" s="15">
        <v>13.507999999999999</v>
      </c>
      <c r="U420" s="15">
        <v>735320.005</v>
      </c>
      <c r="V420" s="15">
        <v>1680</v>
      </c>
    </row>
    <row r="421" spans="2:22" x14ac:dyDescent="0.25">
      <c r="B421" s="15" t="s">
        <v>122</v>
      </c>
      <c r="C421" s="15" t="s">
        <v>344</v>
      </c>
      <c r="D421" s="15" t="s">
        <v>243</v>
      </c>
      <c r="E421" s="15">
        <v>2022</v>
      </c>
      <c r="F421" s="15" t="s">
        <v>162</v>
      </c>
      <c r="G421" s="15" t="s">
        <v>133</v>
      </c>
      <c r="H421" s="15" t="s">
        <v>136</v>
      </c>
      <c r="I421" s="15" t="s">
        <v>139</v>
      </c>
      <c r="J421" s="15" t="s">
        <v>141</v>
      </c>
      <c r="K421" s="15" t="s">
        <v>275</v>
      </c>
      <c r="L421" s="15" t="s">
        <v>279</v>
      </c>
      <c r="M421" s="15">
        <v>5.0000000000000001E-3</v>
      </c>
      <c r="N421" s="15">
        <v>3.0000000000000001E-3</v>
      </c>
      <c r="O421" s="15">
        <v>0</v>
      </c>
      <c r="P421" s="15">
        <v>5.0000000000000001E-3</v>
      </c>
      <c r="Q421" s="15">
        <v>3.0000000000000001E-3</v>
      </c>
      <c r="R421" s="15">
        <v>7.0000000000000001E-3</v>
      </c>
      <c r="S421" s="15">
        <v>13.573</v>
      </c>
      <c r="U421" s="15">
        <v>736153.49</v>
      </c>
      <c r="V421" s="15">
        <v>530</v>
      </c>
    </row>
    <row r="422" spans="2:22" x14ac:dyDescent="0.25">
      <c r="B422" s="15" t="s">
        <v>122</v>
      </c>
      <c r="C422" s="15" t="s">
        <v>344</v>
      </c>
      <c r="D422" s="15" t="s">
        <v>243</v>
      </c>
      <c r="E422" s="15">
        <v>2022</v>
      </c>
      <c r="F422" s="15" t="s">
        <v>162</v>
      </c>
      <c r="G422" s="15" t="s">
        <v>133</v>
      </c>
      <c r="H422" s="15" t="s">
        <v>136</v>
      </c>
      <c r="I422" s="15" t="s">
        <v>139</v>
      </c>
      <c r="J422" s="15" t="s">
        <v>141</v>
      </c>
      <c r="K422" s="15" t="s">
        <v>275</v>
      </c>
      <c r="L422" s="15" t="s">
        <v>280</v>
      </c>
      <c r="M422" s="15">
        <v>6.0000000000000001E-3</v>
      </c>
      <c r="N422" s="15">
        <v>5.0000000000000001E-3</v>
      </c>
      <c r="O422" s="15">
        <v>0</v>
      </c>
      <c r="P422" s="15">
        <v>4.0000000000000001E-3</v>
      </c>
      <c r="Q422" s="15">
        <v>3.0000000000000001E-3</v>
      </c>
      <c r="R422" s="15">
        <v>6.0000000000000001E-3</v>
      </c>
      <c r="S422" s="15">
        <v>13.557</v>
      </c>
      <c r="U422" s="15">
        <v>741144.3</v>
      </c>
      <c r="V422" s="15">
        <v>100</v>
      </c>
    </row>
    <row r="423" spans="2:22" x14ac:dyDescent="0.25">
      <c r="B423" s="15" t="s">
        <v>122</v>
      </c>
      <c r="C423" s="15" t="s">
        <v>344</v>
      </c>
      <c r="D423" s="15" t="s">
        <v>244</v>
      </c>
      <c r="E423" s="15">
        <v>2022</v>
      </c>
      <c r="F423" s="15" t="s">
        <v>162</v>
      </c>
      <c r="G423" s="15" t="s">
        <v>133</v>
      </c>
      <c r="H423" s="15" t="s">
        <v>136</v>
      </c>
      <c r="I423" s="15" t="s">
        <v>139</v>
      </c>
      <c r="J423" s="15" t="s">
        <v>141</v>
      </c>
      <c r="K423" s="15" t="s">
        <v>275</v>
      </c>
      <c r="L423" s="15" t="s">
        <v>276</v>
      </c>
      <c r="M423" s="15">
        <v>5.0000000000000001E-3</v>
      </c>
      <c r="N423" s="15">
        <v>3.0000000000000001E-3</v>
      </c>
      <c r="O423" s="15">
        <v>0</v>
      </c>
      <c r="P423" s="15">
        <v>4.0000000000000001E-3</v>
      </c>
      <c r="Q423" s="15">
        <v>3.0000000000000001E-3</v>
      </c>
      <c r="R423" s="15">
        <v>6.0000000000000001E-3</v>
      </c>
      <c r="S423" s="15">
        <v>13.163</v>
      </c>
      <c r="U423" s="15">
        <v>506446.24300000002</v>
      </c>
      <c r="V423" s="15">
        <v>170</v>
      </c>
    </row>
    <row r="424" spans="2:22" x14ac:dyDescent="0.25">
      <c r="B424" s="15" t="s">
        <v>122</v>
      </c>
      <c r="C424" s="15" t="s">
        <v>344</v>
      </c>
      <c r="D424" s="15" t="s">
        <v>244</v>
      </c>
      <c r="E424" s="15">
        <v>2022</v>
      </c>
      <c r="F424" s="15" t="s">
        <v>162</v>
      </c>
      <c r="G424" s="15" t="s">
        <v>133</v>
      </c>
      <c r="H424" s="15" t="s">
        <v>136</v>
      </c>
      <c r="I424" s="15" t="s">
        <v>139</v>
      </c>
      <c r="J424" s="15" t="s">
        <v>141</v>
      </c>
      <c r="K424" s="15" t="s">
        <v>275</v>
      </c>
      <c r="L424" s="15" t="s">
        <v>277</v>
      </c>
      <c r="M424" s="15">
        <v>6.0000000000000001E-3</v>
      </c>
      <c r="N424" s="15">
        <v>3.0000000000000001E-3</v>
      </c>
      <c r="O424" s="15">
        <v>0</v>
      </c>
      <c r="P424" s="15">
        <v>5.0000000000000001E-3</v>
      </c>
      <c r="Q424" s="15">
        <v>3.0000000000000001E-3</v>
      </c>
      <c r="R424" s="15">
        <v>7.0000000000000001E-3</v>
      </c>
      <c r="S424" s="15">
        <v>13.000999999999999</v>
      </c>
      <c r="U424" s="15">
        <v>500975.55300000001</v>
      </c>
      <c r="V424" s="15">
        <v>1310</v>
      </c>
    </row>
    <row r="425" spans="2:22" x14ac:dyDescent="0.25">
      <c r="B425" s="15" t="s">
        <v>122</v>
      </c>
      <c r="C425" s="15" t="s">
        <v>344</v>
      </c>
      <c r="D425" s="15" t="s">
        <v>244</v>
      </c>
      <c r="E425" s="15">
        <v>2022</v>
      </c>
      <c r="F425" s="15" t="s">
        <v>162</v>
      </c>
      <c r="G425" s="15" t="s">
        <v>133</v>
      </c>
      <c r="H425" s="15" t="s">
        <v>136</v>
      </c>
      <c r="I425" s="15" t="s">
        <v>139</v>
      </c>
      <c r="J425" s="15" t="s">
        <v>141</v>
      </c>
      <c r="K425" s="15" t="s">
        <v>275</v>
      </c>
      <c r="L425" s="15" t="s">
        <v>278</v>
      </c>
      <c r="M425" s="15">
        <v>6.0000000000000001E-3</v>
      </c>
      <c r="N425" s="15">
        <v>4.0000000000000001E-3</v>
      </c>
      <c r="O425" s="15">
        <v>0</v>
      </c>
      <c r="P425" s="15">
        <v>5.0000000000000001E-3</v>
      </c>
      <c r="Q425" s="15">
        <v>3.0000000000000001E-3</v>
      </c>
      <c r="R425" s="15">
        <v>7.0000000000000001E-3</v>
      </c>
      <c r="S425" s="15">
        <v>13.067</v>
      </c>
      <c r="U425" s="15">
        <v>503581.15700000001</v>
      </c>
      <c r="V425" s="15">
        <v>1680</v>
      </c>
    </row>
    <row r="426" spans="2:22" x14ac:dyDescent="0.25">
      <c r="B426" s="15" t="s">
        <v>122</v>
      </c>
      <c r="C426" s="15" t="s">
        <v>344</v>
      </c>
      <c r="D426" s="15" t="s">
        <v>244</v>
      </c>
      <c r="E426" s="15">
        <v>2022</v>
      </c>
      <c r="F426" s="15" t="s">
        <v>162</v>
      </c>
      <c r="G426" s="15" t="s">
        <v>133</v>
      </c>
      <c r="H426" s="15" t="s">
        <v>136</v>
      </c>
      <c r="I426" s="15" t="s">
        <v>139</v>
      </c>
      <c r="J426" s="15" t="s">
        <v>141</v>
      </c>
      <c r="K426" s="15" t="s">
        <v>275</v>
      </c>
      <c r="L426" s="15" t="s">
        <v>279</v>
      </c>
      <c r="M426" s="15">
        <v>6.0000000000000001E-3</v>
      </c>
      <c r="N426" s="15">
        <v>3.0000000000000001E-3</v>
      </c>
      <c r="O426" s="15">
        <v>0</v>
      </c>
      <c r="P426" s="15">
        <v>5.0000000000000001E-3</v>
      </c>
      <c r="Q426" s="15">
        <v>3.0000000000000001E-3</v>
      </c>
      <c r="R426" s="15">
        <v>8.0000000000000002E-3</v>
      </c>
      <c r="S426" s="15">
        <v>13.122</v>
      </c>
      <c r="U426" s="15">
        <v>503881.163</v>
      </c>
      <c r="V426" s="15">
        <v>530</v>
      </c>
    </row>
    <row r="427" spans="2:22" x14ac:dyDescent="0.25">
      <c r="B427" s="15" t="s">
        <v>122</v>
      </c>
      <c r="C427" s="15" t="s">
        <v>344</v>
      </c>
      <c r="D427" s="15" t="s">
        <v>244</v>
      </c>
      <c r="E427" s="15">
        <v>2022</v>
      </c>
      <c r="F427" s="15" t="s">
        <v>162</v>
      </c>
      <c r="G427" s="15" t="s">
        <v>133</v>
      </c>
      <c r="H427" s="15" t="s">
        <v>136</v>
      </c>
      <c r="I427" s="15" t="s">
        <v>139</v>
      </c>
      <c r="J427" s="15" t="s">
        <v>141</v>
      </c>
      <c r="K427" s="15" t="s">
        <v>275</v>
      </c>
      <c r="L427" s="15" t="s">
        <v>280</v>
      </c>
      <c r="M427" s="15">
        <v>6.0000000000000001E-3</v>
      </c>
      <c r="N427" s="15">
        <v>5.0000000000000001E-3</v>
      </c>
      <c r="O427" s="15">
        <v>1E-3</v>
      </c>
      <c r="P427" s="15">
        <v>5.0000000000000001E-3</v>
      </c>
      <c r="Q427" s="15">
        <v>3.0000000000000001E-3</v>
      </c>
      <c r="R427" s="15">
        <v>7.0000000000000001E-3</v>
      </c>
      <c r="S427" s="15">
        <v>13.103</v>
      </c>
      <c r="U427" s="15">
        <v>507889.47399999999</v>
      </c>
      <c r="V427" s="15">
        <v>100</v>
      </c>
    </row>
    <row r="428" spans="2:22" x14ac:dyDescent="0.25">
      <c r="B428" s="15" t="s">
        <v>122</v>
      </c>
      <c r="C428" s="15" t="s">
        <v>344</v>
      </c>
      <c r="D428" s="15" t="s">
        <v>245</v>
      </c>
      <c r="E428" s="15">
        <v>2022</v>
      </c>
      <c r="F428" s="15" t="s">
        <v>162</v>
      </c>
      <c r="G428" s="15" t="s">
        <v>133</v>
      </c>
      <c r="H428" s="15" t="s">
        <v>136</v>
      </c>
      <c r="I428" s="15" t="s">
        <v>139</v>
      </c>
      <c r="J428" s="15" t="s">
        <v>141</v>
      </c>
      <c r="K428" s="15" t="s">
        <v>275</v>
      </c>
      <c r="L428" s="15" t="s">
        <v>276</v>
      </c>
      <c r="M428" s="15">
        <v>5.0000000000000001E-3</v>
      </c>
      <c r="N428" s="15">
        <v>4.0000000000000001E-3</v>
      </c>
      <c r="O428" s="15">
        <v>0</v>
      </c>
      <c r="P428" s="15">
        <v>5.0000000000000001E-3</v>
      </c>
      <c r="Q428" s="15">
        <v>3.0000000000000001E-3</v>
      </c>
      <c r="R428" s="15">
        <v>6.0000000000000001E-3</v>
      </c>
      <c r="S428" s="15">
        <v>13.163</v>
      </c>
      <c r="U428" s="15">
        <v>506438.39799999999</v>
      </c>
      <c r="V428" s="15">
        <v>170</v>
      </c>
    </row>
    <row r="429" spans="2:22" x14ac:dyDescent="0.25">
      <c r="B429" s="15" t="s">
        <v>122</v>
      </c>
      <c r="C429" s="15" t="s">
        <v>344</v>
      </c>
      <c r="D429" s="15" t="s">
        <v>245</v>
      </c>
      <c r="E429" s="15">
        <v>2022</v>
      </c>
      <c r="F429" s="15" t="s">
        <v>162</v>
      </c>
      <c r="G429" s="15" t="s">
        <v>133</v>
      </c>
      <c r="H429" s="15" t="s">
        <v>136</v>
      </c>
      <c r="I429" s="15" t="s">
        <v>139</v>
      </c>
      <c r="J429" s="15" t="s">
        <v>141</v>
      </c>
      <c r="K429" s="15" t="s">
        <v>275</v>
      </c>
      <c r="L429" s="15" t="s">
        <v>277</v>
      </c>
      <c r="M429" s="15">
        <v>6.0000000000000001E-3</v>
      </c>
      <c r="N429" s="15">
        <v>3.0000000000000001E-3</v>
      </c>
      <c r="O429" s="15">
        <v>0</v>
      </c>
      <c r="P429" s="15">
        <v>5.0000000000000001E-3</v>
      </c>
      <c r="Q429" s="15">
        <v>4.0000000000000001E-3</v>
      </c>
      <c r="R429" s="15">
        <v>7.0000000000000001E-3</v>
      </c>
      <c r="S429" s="15">
        <v>13.000999999999999</v>
      </c>
      <c r="U429" s="15">
        <v>500977.14399999997</v>
      </c>
      <c r="V429" s="15">
        <v>1310</v>
      </c>
    </row>
    <row r="430" spans="2:22" x14ac:dyDescent="0.25">
      <c r="B430" s="15" t="s">
        <v>122</v>
      </c>
      <c r="C430" s="15" t="s">
        <v>344</v>
      </c>
      <c r="D430" s="15" t="s">
        <v>245</v>
      </c>
      <c r="E430" s="15">
        <v>2022</v>
      </c>
      <c r="F430" s="15" t="s">
        <v>162</v>
      </c>
      <c r="G430" s="15" t="s">
        <v>133</v>
      </c>
      <c r="H430" s="15" t="s">
        <v>136</v>
      </c>
      <c r="I430" s="15" t="s">
        <v>139</v>
      </c>
      <c r="J430" s="15" t="s">
        <v>141</v>
      </c>
      <c r="K430" s="15" t="s">
        <v>275</v>
      </c>
      <c r="L430" s="15" t="s">
        <v>278</v>
      </c>
      <c r="M430" s="15">
        <v>6.0000000000000001E-3</v>
      </c>
      <c r="N430" s="15">
        <v>3.0000000000000001E-3</v>
      </c>
      <c r="O430" s="15">
        <v>0</v>
      </c>
      <c r="P430" s="15">
        <v>5.0000000000000001E-3</v>
      </c>
      <c r="Q430" s="15">
        <v>4.0000000000000001E-3</v>
      </c>
      <c r="R430" s="15">
        <v>8.0000000000000002E-3</v>
      </c>
      <c r="S430" s="15">
        <v>13.067</v>
      </c>
      <c r="U430" s="15">
        <v>503582.50599999999</v>
      </c>
      <c r="V430" s="15">
        <v>1680</v>
      </c>
    </row>
    <row r="431" spans="2:22" x14ac:dyDescent="0.25">
      <c r="B431" s="15" t="s">
        <v>122</v>
      </c>
      <c r="C431" s="15" t="s">
        <v>344</v>
      </c>
      <c r="D431" s="15" t="s">
        <v>245</v>
      </c>
      <c r="E431" s="15">
        <v>2022</v>
      </c>
      <c r="F431" s="15" t="s">
        <v>162</v>
      </c>
      <c r="G431" s="15" t="s">
        <v>133</v>
      </c>
      <c r="H431" s="15" t="s">
        <v>136</v>
      </c>
      <c r="I431" s="15" t="s">
        <v>139</v>
      </c>
      <c r="J431" s="15" t="s">
        <v>141</v>
      </c>
      <c r="K431" s="15" t="s">
        <v>275</v>
      </c>
      <c r="L431" s="15" t="s">
        <v>279</v>
      </c>
      <c r="M431" s="15">
        <v>6.0000000000000001E-3</v>
      </c>
      <c r="N431" s="15">
        <v>3.0000000000000001E-3</v>
      </c>
      <c r="O431" s="15">
        <v>0</v>
      </c>
      <c r="P431" s="15">
        <v>5.0000000000000001E-3</v>
      </c>
      <c r="Q431" s="15">
        <v>3.0000000000000001E-3</v>
      </c>
      <c r="R431" s="15">
        <v>7.0000000000000001E-3</v>
      </c>
      <c r="S431" s="15">
        <v>13.121</v>
      </c>
      <c r="U431" s="15">
        <v>503881.05200000003</v>
      </c>
      <c r="V431" s="15">
        <v>530</v>
      </c>
    </row>
    <row r="432" spans="2:22" x14ac:dyDescent="0.25">
      <c r="B432" s="15" t="s">
        <v>122</v>
      </c>
      <c r="C432" s="15" t="s">
        <v>344</v>
      </c>
      <c r="D432" s="15" t="s">
        <v>245</v>
      </c>
      <c r="E432" s="15">
        <v>2022</v>
      </c>
      <c r="F432" s="15" t="s">
        <v>162</v>
      </c>
      <c r="G432" s="15" t="s">
        <v>133</v>
      </c>
      <c r="H432" s="15" t="s">
        <v>136</v>
      </c>
      <c r="I432" s="15" t="s">
        <v>139</v>
      </c>
      <c r="J432" s="15" t="s">
        <v>141</v>
      </c>
      <c r="K432" s="15" t="s">
        <v>275</v>
      </c>
      <c r="L432" s="15" t="s">
        <v>280</v>
      </c>
      <c r="M432" s="15">
        <v>6.0000000000000001E-3</v>
      </c>
      <c r="N432" s="15">
        <v>5.0000000000000001E-3</v>
      </c>
      <c r="O432" s="15">
        <v>0</v>
      </c>
      <c r="P432" s="15">
        <v>5.0000000000000001E-3</v>
      </c>
      <c r="Q432" s="15">
        <v>3.0000000000000001E-3</v>
      </c>
      <c r="R432" s="15">
        <v>7.0000000000000001E-3</v>
      </c>
      <c r="S432" s="15">
        <v>13.103999999999999</v>
      </c>
      <c r="U432" s="15">
        <v>507887.85399999999</v>
      </c>
      <c r="V432" s="15">
        <v>100</v>
      </c>
    </row>
    <row r="433" spans="2:22" x14ac:dyDescent="0.25">
      <c r="B433" s="15" t="s">
        <v>122</v>
      </c>
      <c r="C433" s="15" t="s">
        <v>344</v>
      </c>
      <c r="D433" s="15" t="s">
        <v>246</v>
      </c>
      <c r="E433" s="15">
        <v>2022</v>
      </c>
      <c r="F433" s="15" t="s">
        <v>162</v>
      </c>
      <c r="G433" s="15" t="s">
        <v>133</v>
      </c>
      <c r="H433" s="15" t="s">
        <v>136</v>
      </c>
      <c r="I433" s="15" t="s">
        <v>139</v>
      </c>
      <c r="J433" s="15" t="s">
        <v>141</v>
      </c>
      <c r="K433" s="15" t="s">
        <v>275</v>
      </c>
      <c r="L433" s="15" t="s">
        <v>276</v>
      </c>
      <c r="M433" s="15">
        <v>5.0000000000000001E-3</v>
      </c>
      <c r="N433" s="15">
        <v>4.0000000000000001E-3</v>
      </c>
      <c r="O433" s="15">
        <v>0</v>
      </c>
      <c r="P433" s="15">
        <v>5.0000000000000001E-3</v>
      </c>
      <c r="Q433" s="15">
        <v>3.0000000000000001E-3</v>
      </c>
      <c r="R433" s="15">
        <v>6.0000000000000001E-3</v>
      </c>
      <c r="S433" s="15">
        <v>12.621</v>
      </c>
      <c r="U433" s="15">
        <v>299146.38199999998</v>
      </c>
      <c r="V433" s="15">
        <v>170</v>
      </c>
    </row>
    <row r="434" spans="2:22" x14ac:dyDescent="0.25">
      <c r="B434" s="15" t="s">
        <v>122</v>
      </c>
      <c r="C434" s="15" t="s">
        <v>344</v>
      </c>
      <c r="D434" s="15" t="s">
        <v>246</v>
      </c>
      <c r="E434" s="15">
        <v>2022</v>
      </c>
      <c r="F434" s="15" t="s">
        <v>162</v>
      </c>
      <c r="G434" s="15" t="s">
        <v>133</v>
      </c>
      <c r="H434" s="15" t="s">
        <v>136</v>
      </c>
      <c r="I434" s="15" t="s">
        <v>139</v>
      </c>
      <c r="J434" s="15" t="s">
        <v>141</v>
      </c>
      <c r="K434" s="15" t="s">
        <v>275</v>
      </c>
      <c r="L434" s="15" t="s">
        <v>277</v>
      </c>
      <c r="M434" s="15">
        <v>6.0000000000000001E-3</v>
      </c>
      <c r="N434" s="15">
        <v>3.0000000000000001E-3</v>
      </c>
      <c r="O434" s="15">
        <v>0</v>
      </c>
      <c r="P434" s="15">
        <v>5.0000000000000001E-3</v>
      </c>
      <c r="Q434" s="15">
        <v>4.0000000000000001E-3</v>
      </c>
      <c r="R434" s="15">
        <v>7.0000000000000001E-3</v>
      </c>
      <c r="S434" s="15">
        <v>12.454000000000001</v>
      </c>
      <c r="U434" s="15">
        <v>298809.609</v>
      </c>
      <c r="V434" s="15">
        <v>1300</v>
      </c>
    </row>
    <row r="435" spans="2:22" x14ac:dyDescent="0.25">
      <c r="B435" s="15" t="s">
        <v>122</v>
      </c>
      <c r="C435" s="15" t="s">
        <v>344</v>
      </c>
      <c r="D435" s="15" t="s">
        <v>246</v>
      </c>
      <c r="E435" s="15">
        <v>2022</v>
      </c>
      <c r="F435" s="15" t="s">
        <v>162</v>
      </c>
      <c r="G435" s="15" t="s">
        <v>133</v>
      </c>
      <c r="H435" s="15" t="s">
        <v>136</v>
      </c>
      <c r="I435" s="15" t="s">
        <v>139</v>
      </c>
      <c r="J435" s="15" t="s">
        <v>141</v>
      </c>
      <c r="K435" s="15" t="s">
        <v>275</v>
      </c>
      <c r="L435" s="15" t="s">
        <v>278</v>
      </c>
      <c r="M435" s="15">
        <v>6.0000000000000001E-3</v>
      </c>
      <c r="N435" s="15">
        <v>3.0000000000000001E-3</v>
      </c>
      <c r="O435" s="15">
        <v>0</v>
      </c>
      <c r="P435" s="15">
        <v>5.0000000000000001E-3</v>
      </c>
      <c r="Q435" s="15">
        <v>4.0000000000000001E-3</v>
      </c>
      <c r="R435" s="15">
        <v>7.0000000000000001E-3</v>
      </c>
      <c r="S435" s="15">
        <v>12.53</v>
      </c>
      <c r="U435" s="15">
        <v>299703.40399999998</v>
      </c>
      <c r="V435" s="15">
        <v>1680</v>
      </c>
    </row>
    <row r="436" spans="2:22" x14ac:dyDescent="0.25">
      <c r="B436" s="15" t="s">
        <v>122</v>
      </c>
      <c r="C436" s="15" t="s">
        <v>344</v>
      </c>
      <c r="D436" s="15" t="s">
        <v>246</v>
      </c>
      <c r="E436" s="15">
        <v>2022</v>
      </c>
      <c r="F436" s="15" t="s">
        <v>162</v>
      </c>
      <c r="G436" s="15" t="s">
        <v>133</v>
      </c>
      <c r="H436" s="15" t="s">
        <v>136</v>
      </c>
      <c r="I436" s="15" t="s">
        <v>139</v>
      </c>
      <c r="J436" s="15" t="s">
        <v>141</v>
      </c>
      <c r="K436" s="15" t="s">
        <v>275</v>
      </c>
      <c r="L436" s="15" t="s">
        <v>279</v>
      </c>
      <c r="M436" s="15">
        <v>6.0000000000000001E-3</v>
      </c>
      <c r="N436" s="15">
        <v>3.0000000000000001E-3</v>
      </c>
      <c r="O436" s="15">
        <v>0</v>
      </c>
      <c r="P436" s="15">
        <v>5.0000000000000001E-3</v>
      </c>
      <c r="Q436" s="15">
        <v>3.0000000000000001E-3</v>
      </c>
      <c r="R436" s="15">
        <v>7.0000000000000001E-3</v>
      </c>
      <c r="S436" s="15">
        <v>12.574</v>
      </c>
      <c r="U436" s="15">
        <v>299505.05599999998</v>
      </c>
      <c r="V436" s="15">
        <v>530</v>
      </c>
    </row>
    <row r="437" spans="2:22" x14ac:dyDescent="0.25">
      <c r="B437" s="15" t="s">
        <v>122</v>
      </c>
      <c r="C437" s="15" t="s">
        <v>344</v>
      </c>
      <c r="D437" s="15" t="s">
        <v>246</v>
      </c>
      <c r="E437" s="15">
        <v>2022</v>
      </c>
      <c r="F437" s="15" t="s">
        <v>162</v>
      </c>
      <c r="G437" s="15" t="s">
        <v>133</v>
      </c>
      <c r="H437" s="15" t="s">
        <v>136</v>
      </c>
      <c r="I437" s="15" t="s">
        <v>139</v>
      </c>
      <c r="J437" s="15" t="s">
        <v>141</v>
      </c>
      <c r="K437" s="15" t="s">
        <v>275</v>
      </c>
      <c r="L437" s="15" t="s">
        <v>280</v>
      </c>
      <c r="M437" s="15">
        <v>6.0000000000000001E-3</v>
      </c>
      <c r="N437" s="15">
        <v>5.0000000000000001E-3</v>
      </c>
      <c r="O437" s="15">
        <v>0</v>
      </c>
      <c r="P437" s="15">
        <v>5.0000000000000001E-3</v>
      </c>
      <c r="Q437" s="15">
        <v>3.0000000000000001E-3</v>
      </c>
      <c r="R437" s="15">
        <v>7.0000000000000001E-3</v>
      </c>
      <c r="S437" s="15">
        <v>12.554</v>
      </c>
      <c r="U437" s="15">
        <v>302620.29499999998</v>
      </c>
      <c r="V437" s="15">
        <v>100</v>
      </c>
    </row>
    <row r="438" spans="2:22" x14ac:dyDescent="0.25">
      <c r="B438" s="15" t="s">
        <v>122</v>
      </c>
      <c r="C438" s="15" t="s">
        <v>344</v>
      </c>
      <c r="D438" s="15" t="s">
        <v>247</v>
      </c>
      <c r="E438" s="15">
        <v>2022</v>
      </c>
      <c r="F438" s="15" t="s">
        <v>162</v>
      </c>
      <c r="G438" s="15" t="s">
        <v>133</v>
      </c>
      <c r="H438" s="15" t="s">
        <v>136</v>
      </c>
      <c r="I438" s="15" t="s">
        <v>139</v>
      </c>
      <c r="J438" s="15" t="s">
        <v>141</v>
      </c>
      <c r="K438" s="15" t="s">
        <v>275</v>
      </c>
      <c r="L438" s="15" t="s">
        <v>276</v>
      </c>
      <c r="M438" s="15">
        <v>5.0000000000000001E-3</v>
      </c>
      <c r="N438" s="15">
        <v>4.0000000000000001E-3</v>
      </c>
      <c r="O438" s="15">
        <v>0</v>
      </c>
      <c r="P438" s="15">
        <v>5.0000000000000001E-3</v>
      </c>
      <c r="Q438" s="15">
        <v>3.0000000000000001E-3</v>
      </c>
      <c r="R438" s="15">
        <v>6.0000000000000001E-3</v>
      </c>
      <c r="S438" s="15">
        <v>12.621</v>
      </c>
      <c r="U438" s="15">
        <v>299149.72899999999</v>
      </c>
      <c r="V438" s="15">
        <v>170</v>
      </c>
    </row>
    <row r="439" spans="2:22" x14ac:dyDescent="0.25">
      <c r="B439" s="15" t="s">
        <v>122</v>
      </c>
      <c r="C439" s="15" t="s">
        <v>344</v>
      </c>
      <c r="D439" s="15" t="s">
        <v>247</v>
      </c>
      <c r="E439" s="15">
        <v>2022</v>
      </c>
      <c r="F439" s="15" t="s">
        <v>162</v>
      </c>
      <c r="G439" s="15" t="s">
        <v>133</v>
      </c>
      <c r="H439" s="15" t="s">
        <v>136</v>
      </c>
      <c r="I439" s="15" t="s">
        <v>139</v>
      </c>
      <c r="J439" s="15" t="s">
        <v>141</v>
      </c>
      <c r="K439" s="15" t="s">
        <v>275</v>
      </c>
      <c r="L439" s="15" t="s">
        <v>277</v>
      </c>
      <c r="M439" s="15">
        <v>5.0000000000000001E-3</v>
      </c>
      <c r="N439" s="15">
        <v>3.0000000000000001E-3</v>
      </c>
      <c r="O439" s="15">
        <v>0</v>
      </c>
      <c r="P439" s="15">
        <v>5.0000000000000001E-3</v>
      </c>
      <c r="Q439" s="15">
        <v>3.0000000000000001E-3</v>
      </c>
      <c r="R439" s="15">
        <v>7.0000000000000001E-3</v>
      </c>
      <c r="S439" s="15">
        <v>12.454000000000001</v>
      </c>
      <c r="U439" s="15">
        <v>298808.19699999999</v>
      </c>
      <c r="V439" s="15">
        <v>1300</v>
      </c>
    </row>
    <row r="440" spans="2:22" x14ac:dyDescent="0.25">
      <c r="B440" s="15" t="s">
        <v>122</v>
      </c>
      <c r="C440" s="15" t="s">
        <v>344</v>
      </c>
      <c r="D440" s="15" t="s">
        <v>247</v>
      </c>
      <c r="E440" s="15">
        <v>2022</v>
      </c>
      <c r="F440" s="15" t="s">
        <v>162</v>
      </c>
      <c r="G440" s="15" t="s">
        <v>133</v>
      </c>
      <c r="H440" s="15" t="s">
        <v>136</v>
      </c>
      <c r="I440" s="15" t="s">
        <v>139</v>
      </c>
      <c r="J440" s="15" t="s">
        <v>141</v>
      </c>
      <c r="K440" s="15" t="s">
        <v>275</v>
      </c>
      <c r="L440" s="15" t="s">
        <v>278</v>
      </c>
      <c r="M440" s="15">
        <v>6.0000000000000001E-3</v>
      </c>
      <c r="N440" s="15">
        <v>3.0000000000000001E-3</v>
      </c>
      <c r="O440" s="15">
        <v>0</v>
      </c>
      <c r="P440" s="15">
        <v>5.0000000000000001E-3</v>
      </c>
      <c r="Q440" s="15">
        <v>3.0000000000000001E-3</v>
      </c>
      <c r="R440" s="15">
        <v>7.0000000000000001E-3</v>
      </c>
      <c r="S440" s="15">
        <v>12.53</v>
      </c>
      <c r="U440" s="15">
        <v>299703.12400000001</v>
      </c>
      <c r="V440" s="15">
        <v>1680</v>
      </c>
    </row>
    <row r="441" spans="2:22" x14ac:dyDescent="0.25">
      <c r="B441" s="15" t="s">
        <v>122</v>
      </c>
      <c r="C441" s="15" t="s">
        <v>344</v>
      </c>
      <c r="D441" s="15" t="s">
        <v>247</v>
      </c>
      <c r="E441" s="15">
        <v>2022</v>
      </c>
      <c r="F441" s="15" t="s">
        <v>162</v>
      </c>
      <c r="G441" s="15" t="s">
        <v>133</v>
      </c>
      <c r="H441" s="15" t="s">
        <v>136</v>
      </c>
      <c r="I441" s="15" t="s">
        <v>139</v>
      </c>
      <c r="J441" s="15" t="s">
        <v>141</v>
      </c>
      <c r="K441" s="15" t="s">
        <v>275</v>
      </c>
      <c r="L441" s="15" t="s">
        <v>279</v>
      </c>
      <c r="M441" s="15">
        <v>6.0000000000000001E-3</v>
      </c>
      <c r="N441" s="15">
        <v>3.0000000000000001E-3</v>
      </c>
      <c r="O441" s="15">
        <v>0</v>
      </c>
      <c r="P441" s="15">
        <v>5.0000000000000001E-3</v>
      </c>
      <c r="Q441" s="15">
        <v>3.0000000000000001E-3</v>
      </c>
      <c r="R441" s="15">
        <v>7.0000000000000001E-3</v>
      </c>
      <c r="S441" s="15">
        <v>12.574</v>
      </c>
      <c r="U441" s="15">
        <v>299507.158</v>
      </c>
      <c r="V441" s="15">
        <v>530</v>
      </c>
    </row>
    <row r="442" spans="2:22" x14ac:dyDescent="0.25">
      <c r="B442" s="15" t="s">
        <v>122</v>
      </c>
      <c r="C442" s="15" t="s">
        <v>344</v>
      </c>
      <c r="D442" s="15" t="s">
        <v>247</v>
      </c>
      <c r="E442" s="15">
        <v>2022</v>
      </c>
      <c r="F442" s="15" t="s">
        <v>162</v>
      </c>
      <c r="G442" s="15" t="s">
        <v>133</v>
      </c>
      <c r="H442" s="15" t="s">
        <v>136</v>
      </c>
      <c r="I442" s="15" t="s">
        <v>139</v>
      </c>
      <c r="J442" s="15" t="s">
        <v>141</v>
      </c>
      <c r="K442" s="15" t="s">
        <v>275</v>
      </c>
      <c r="L442" s="15" t="s">
        <v>280</v>
      </c>
      <c r="M442" s="15">
        <v>6.0000000000000001E-3</v>
      </c>
      <c r="N442" s="15">
        <v>5.0000000000000001E-3</v>
      </c>
      <c r="O442" s="15">
        <v>0</v>
      </c>
      <c r="P442" s="15">
        <v>4.0000000000000001E-3</v>
      </c>
      <c r="Q442" s="15">
        <v>3.0000000000000001E-3</v>
      </c>
      <c r="R442" s="15">
        <v>6.0000000000000001E-3</v>
      </c>
      <c r="S442" s="15">
        <v>12.554</v>
      </c>
      <c r="U442" s="15">
        <v>302615.42099999997</v>
      </c>
      <c r="V442" s="15">
        <v>100</v>
      </c>
    </row>
    <row r="443" spans="2:22" x14ac:dyDescent="0.25">
      <c r="B443" s="15" t="s">
        <v>122</v>
      </c>
      <c r="C443" s="15" t="s">
        <v>344</v>
      </c>
      <c r="D443" s="15" t="s">
        <v>248</v>
      </c>
      <c r="E443" s="15">
        <v>2022</v>
      </c>
      <c r="F443" s="15" t="s">
        <v>162</v>
      </c>
      <c r="G443" s="15" t="s">
        <v>133</v>
      </c>
      <c r="H443" s="15" t="s">
        <v>136</v>
      </c>
      <c r="I443" s="15" t="s">
        <v>139</v>
      </c>
      <c r="J443" s="15" t="s">
        <v>141</v>
      </c>
      <c r="K443" s="15" t="s">
        <v>275</v>
      </c>
      <c r="L443" s="15" t="s">
        <v>276</v>
      </c>
      <c r="M443" s="15">
        <v>5.0000000000000001E-3</v>
      </c>
      <c r="N443" s="15">
        <v>3.0000000000000001E-3</v>
      </c>
      <c r="O443" s="15">
        <v>0</v>
      </c>
      <c r="P443" s="15">
        <v>4.0000000000000001E-3</v>
      </c>
      <c r="Q443" s="15">
        <v>3.0000000000000001E-3</v>
      </c>
      <c r="R443" s="15">
        <v>6.0000000000000001E-3</v>
      </c>
      <c r="S443" s="15">
        <v>11.994</v>
      </c>
      <c r="U443" s="15">
        <v>131032.93399999999</v>
      </c>
      <c r="V443" s="15">
        <v>170</v>
      </c>
    </row>
    <row r="444" spans="2:22" x14ac:dyDescent="0.25">
      <c r="B444" s="15" t="s">
        <v>122</v>
      </c>
      <c r="C444" s="15" t="s">
        <v>344</v>
      </c>
      <c r="D444" s="15" t="s">
        <v>248</v>
      </c>
      <c r="E444" s="15">
        <v>2022</v>
      </c>
      <c r="F444" s="15" t="s">
        <v>162</v>
      </c>
      <c r="G444" s="15" t="s">
        <v>133</v>
      </c>
      <c r="H444" s="15" t="s">
        <v>136</v>
      </c>
      <c r="I444" s="15" t="s">
        <v>139</v>
      </c>
      <c r="J444" s="15" t="s">
        <v>141</v>
      </c>
      <c r="K444" s="15" t="s">
        <v>275</v>
      </c>
      <c r="L444" s="15" t="s">
        <v>277</v>
      </c>
      <c r="M444" s="15">
        <v>5.0000000000000001E-3</v>
      </c>
      <c r="N444" s="15">
        <v>3.0000000000000001E-3</v>
      </c>
      <c r="O444" s="15">
        <v>0</v>
      </c>
      <c r="P444" s="15">
        <v>5.0000000000000001E-3</v>
      </c>
      <c r="Q444" s="15">
        <v>3.0000000000000001E-3</v>
      </c>
      <c r="R444" s="15">
        <v>6.0000000000000001E-3</v>
      </c>
      <c r="S444" s="15">
        <v>11.818</v>
      </c>
      <c r="U444" s="15">
        <v>134057.15700000001</v>
      </c>
      <c r="V444" s="15">
        <v>1300</v>
      </c>
    </row>
    <row r="445" spans="2:22" x14ac:dyDescent="0.25">
      <c r="B445" s="15" t="s">
        <v>122</v>
      </c>
      <c r="C445" s="15" t="s">
        <v>344</v>
      </c>
      <c r="D445" s="15" t="s">
        <v>248</v>
      </c>
      <c r="E445" s="15">
        <v>2022</v>
      </c>
      <c r="F445" s="15" t="s">
        <v>162</v>
      </c>
      <c r="G445" s="15" t="s">
        <v>133</v>
      </c>
      <c r="H445" s="15" t="s">
        <v>136</v>
      </c>
      <c r="I445" s="15" t="s">
        <v>139</v>
      </c>
      <c r="J445" s="15" t="s">
        <v>141</v>
      </c>
      <c r="K445" s="15" t="s">
        <v>275</v>
      </c>
      <c r="L445" s="15" t="s">
        <v>278</v>
      </c>
      <c r="M445" s="15">
        <v>5.0000000000000001E-3</v>
      </c>
      <c r="N445" s="15">
        <v>3.0000000000000001E-3</v>
      </c>
      <c r="O445" s="15">
        <v>0</v>
      </c>
      <c r="P445" s="15">
        <v>5.0000000000000001E-3</v>
      </c>
      <c r="Q445" s="15">
        <v>3.0000000000000001E-3</v>
      </c>
      <c r="R445" s="15">
        <v>7.0000000000000001E-3</v>
      </c>
      <c r="S445" s="15">
        <v>11.898999999999999</v>
      </c>
      <c r="U445" s="15">
        <v>133276.16</v>
      </c>
      <c r="V445" s="15">
        <v>1680</v>
      </c>
    </row>
    <row r="446" spans="2:22" x14ac:dyDescent="0.25">
      <c r="B446" s="15" t="s">
        <v>122</v>
      </c>
      <c r="C446" s="15" t="s">
        <v>344</v>
      </c>
      <c r="D446" s="15" t="s">
        <v>248</v>
      </c>
      <c r="E446" s="15">
        <v>2022</v>
      </c>
      <c r="F446" s="15" t="s">
        <v>162</v>
      </c>
      <c r="G446" s="15" t="s">
        <v>133</v>
      </c>
      <c r="H446" s="15" t="s">
        <v>136</v>
      </c>
      <c r="I446" s="15" t="s">
        <v>139</v>
      </c>
      <c r="J446" s="15" t="s">
        <v>141</v>
      </c>
      <c r="K446" s="15" t="s">
        <v>275</v>
      </c>
      <c r="L446" s="15" t="s">
        <v>279</v>
      </c>
      <c r="M446" s="15">
        <v>5.0000000000000001E-3</v>
      </c>
      <c r="N446" s="15">
        <v>3.0000000000000001E-3</v>
      </c>
      <c r="O446" s="15">
        <v>0</v>
      </c>
      <c r="P446" s="15">
        <v>5.0000000000000001E-3</v>
      </c>
      <c r="Q446" s="15">
        <v>3.0000000000000001E-3</v>
      </c>
      <c r="R446" s="15">
        <v>7.0000000000000001E-3</v>
      </c>
      <c r="S446" s="15">
        <v>11.929</v>
      </c>
      <c r="U446" s="15">
        <v>132326.728</v>
      </c>
      <c r="V446" s="15">
        <v>530</v>
      </c>
    </row>
    <row r="447" spans="2:22" x14ac:dyDescent="0.25">
      <c r="B447" s="15" t="s">
        <v>122</v>
      </c>
      <c r="C447" s="15" t="s">
        <v>344</v>
      </c>
      <c r="D447" s="15" t="s">
        <v>248</v>
      </c>
      <c r="E447" s="15">
        <v>2022</v>
      </c>
      <c r="F447" s="15" t="s">
        <v>162</v>
      </c>
      <c r="G447" s="15" t="s">
        <v>133</v>
      </c>
      <c r="H447" s="15" t="s">
        <v>136</v>
      </c>
      <c r="I447" s="15" t="s">
        <v>139</v>
      </c>
      <c r="J447" s="15" t="s">
        <v>141</v>
      </c>
      <c r="K447" s="15" t="s">
        <v>275</v>
      </c>
      <c r="L447" s="15" t="s">
        <v>280</v>
      </c>
      <c r="M447" s="15">
        <v>5.0000000000000001E-3</v>
      </c>
      <c r="N447" s="15">
        <v>4.0000000000000001E-3</v>
      </c>
      <c r="O447" s="15">
        <v>0</v>
      </c>
      <c r="P447" s="15">
        <v>4.0000000000000001E-3</v>
      </c>
      <c r="Q447" s="15">
        <v>3.0000000000000001E-3</v>
      </c>
      <c r="R447" s="15">
        <v>6.0000000000000001E-3</v>
      </c>
      <c r="S447" s="15">
        <v>11.914</v>
      </c>
      <c r="U447" s="15">
        <v>135191.15400000001</v>
      </c>
      <c r="V447" s="15">
        <v>100</v>
      </c>
    </row>
    <row r="448" spans="2:22" x14ac:dyDescent="0.25">
      <c r="B448" s="15" t="s">
        <v>122</v>
      </c>
      <c r="C448" s="15" t="s">
        <v>344</v>
      </c>
      <c r="D448" s="15" t="s">
        <v>249</v>
      </c>
      <c r="E448" s="15">
        <v>2022</v>
      </c>
      <c r="F448" s="15" t="s">
        <v>162</v>
      </c>
      <c r="G448" s="15" t="s">
        <v>133</v>
      </c>
      <c r="H448" s="15" t="s">
        <v>136</v>
      </c>
      <c r="I448" s="15" t="s">
        <v>139</v>
      </c>
      <c r="J448" s="15" t="s">
        <v>141</v>
      </c>
      <c r="K448" s="15" t="s">
        <v>275</v>
      </c>
      <c r="L448" s="15" t="s">
        <v>276</v>
      </c>
      <c r="M448" s="15">
        <v>5.0000000000000001E-3</v>
      </c>
      <c r="N448" s="15">
        <v>3.0000000000000001E-3</v>
      </c>
      <c r="O448" s="15">
        <v>0</v>
      </c>
      <c r="P448" s="15">
        <v>4.0000000000000001E-3</v>
      </c>
      <c r="Q448" s="15">
        <v>3.0000000000000001E-3</v>
      </c>
      <c r="R448" s="15">
        <v>5.0000000000000001E-3</v>
      </c>
      <c r="S448" s="15">
        <v>11.994</v>
      </c>
      <c r="U448" s="15">
        <v>131029.448</v>
      </c>
      <c r="V448" s="15">
        <v>170</v>
      </c>
    </row>
    <row r="449" spans="2:22" x14ac:dyDescent="0.25">
      <c r="B449" s="15" t="s">
        <v>122</v>
      </c>
      <c r="C449" s="15" t="s">
        <v>344</v>
      </c>
      <c r="D449" s="15" t="s">
        <v>249</v>
      </c>
      <c r="E449" s="15">
        <v>2022</v>
      </c>
      <c r="F449" s="15" t="s">
        <v>162</v>
      </c>
      <c r="G449" s="15" t="s">
        <v>133</v>
      </c>
      <c r="H449" s="15" t="s">
        <v>136</v>
      </c>
      <c r="I449" s="15" t="s">
        <v>139</v>
      </c>
      <c r="J449" s="15" t="s">
        <v>141</v>
      </c>
      <c r="K449" s="15" t="s">
        <v>275</v>
      </c>
      <c r="L449" s="15" t="s">
        <v>277</v>
      </c>
      <c r="M449" s="15">
        <v>5.0000000000000001E-3</v>
      </c>
      <c r="N449" s="15">
        <v>3.0000000000000001E-3</v>
      </c>
      <c r="O449" s="15">
        <v>0</v>
      </c>
      <c r="P449" s="15">
        <v>4.0000000000000001E-3</v>
      </c>
      <c r="Q449" s="15">
        <v>3.0000000000000001E-3</v>
      </c>
      <c r="R449" s="15">
        <v>6.0000000000000001E-3</v>
      </c>
      <c r="S449" s="15">
        <v>11.818</v>
      </c>
      <c r="U449" s="15">
        <v>134057.215</v>
      </c>
      <c r="V449" s="15">
        <v>1300</v>
      </c>
    </row>
    <row r="450" spans="2:22" x14ac:dyDescent="0.25">
      <c r="B450" s="15" t="s">
        <v>122</v>
      </c>
      <c r="C450" s="15" t="s">
        <v>344</v>
      </c>
      <c r="D450" s="15" t="s">
        <v>249</v>
      </c>
      <c r="E450" s="15">
        <v>2022</v>
      </c>
      <c r="F450" s="15" t="s">
        <v>162</v>
      </c>
      <c r="G450" s="15" t="s">
        <v>133</v>
      </c>
      <c r="H450" s="15" t="s">
        <v>136</v>
      </c>
      <c r="I450" s="15" t="s">
        <v>139</v>
      </c>
      <c r="J450" s="15" t="s">
        <v>141</v>
      </c>
      <c r="K450" s="15" t="s">
        <v>275</v>
      </c>
      <c r="L450" s="15" t="s">
        <v>278</v>
      </c>
      <c r="M450" s="15">
        <v>5.0000000000000001E-3</v>
      </c>
      <c r="N450" s="15">
        <v>3.0000000000000001E-3</v>
      </c>
      <c r="O450" s="15">
        <v>0</v>
      </c>
      <c r="P450" s="15">
        <v>5.0000000000000001E-3</v>
      </c>
      <c r="Q450" s="15">
        <v>3.0000000000000001E-3</v>
      </c>
      <c r="R450" s="15">
        <v>6.0000000000000001E-3</v>
      </c>
      <c r="S450" s="15">
        <v>11.898999999999999</v>
      </c>
      <c r="U450" s="15">
        <v>133275.61799999999</v>
      </c>
      <c r="V450" s="15">
        <v>1680</v>
      </c>
    </row>
    <row r="451" spans="2:22" x14ac:dyDescent="0.25">
      <c r="B451" s="15" t="s">
        <v>122</v>
      </c>
      <c r="C451" s="15" t="s">
        <v>344</v>
      </c>
      <c r="D451" s="15" t="s">
        <v>249</v>
      </c>
      <c r="E451" s="15">
        <v>2022</v>
      </c>
      <c r="F451" s="15" t="s">
        <v>162</v>
      </c>
      <c r="G451" s="15" t="s">
        <v>133</v>
      </c>
      <c r="H451" s="15" t="s">
        <v>136</v>
      </c>
      <c r="I451" s="15" t="s">
        <v>139</v>
      </c>
      <c r="J451" s="15" t="s">
        <v>141</v>
      </c>
      <c r="K451" s="15" t="s">
        <v>275</v>
      </c>
      <c r="L451" s="15" t="s">
        <v>279</v>
      </c>
      <c r="M451" s="15">
        <v>5.0000000000000001E-3</v>
      </c>
      <c r="N451" s="15">
        <v>3.0000000000000001E-3</v>
      </c>
      <c r="O451" s="15">
        <v>0</v>
      </c>
      <c r="P451" s="15">
        <v>4.0000000000000001E-3</v>
      </c>
      <c r="Q451" s="15">
        <v>3.0000000000000001E-3</v>
      </c>
      <c r="R451" s="15">
        <v>6.0000000000000001E-3</v>
      </c>
      <c r="S451" s="15">
        <v>11.929</v>
      </c>
      <c r="U451" s="15">
        <v>132322.30100000001</v>
      </c>
      <c r="V451" s="15">
        <v>530</v>
      </c>
    </row>
    <row r="452" spans="2:22" x14ac:dyDescent="0.25">
      <c r="B452" s="15" t="s">
        <v>122</v>
      </c>
      <c r="C452" s="15" t="s">
        <v>344</v>
      </c>
      <c r="D452" s="15" t="s">
        <v>249</v>
      </c>
      <c r="E452" s="15">
        <v>2022</v>
      </c>
      <c r="F452" s="15" t="s">
        <v>162</v>
      </c>
      <c r="G452" s="15" t="s">
        <v>133</v>
      </c>
      <c r="H452" s="15" t="s">
        <v>136</v>
      </c>
      <c r="I452" s="15" t="s">
        <v>139</v>
      </c>
      <c r="J452" s="15" t="s">
        <v>141</v>
      </c>
      <c r="K452" s="15" t="s">
        <v>275</v>
      </c>
      <c r="L452" s="15" t="s">
        <v>280</v>
      </c>
      <c r="M452" s="15">
        <v>5.0000000000000001E-3</v>
      </c>
      <c r="N452" s="15">
        <v>4.0000000000000001E-3</v>
      </c>
      <c r="O452" s="15">
        <v>0</v>
      </c>
      <c r="P452" s="15">
        <v>4.0000000000000001E-3</v>
      </c>
      <c r="Q452" s="15">
        <v>3.0000000000000001E-3</v>
      </c>
      <c r="R452" s="15">
        <v>6.0000000000000001E-3</v>
      </c>
      <c r="S452" s="15">
        <v>11.914</v>
      </c>
      <c r="U452" s="15">
        <v>135192.32199999999</v>
      </c>
      <c r="V452" s="15">
        <v>100</v>
      </c>
    </row>
    <row r="453" spans="2:22" x14ac:dyDescent="0.25">
      <c r="B453" s="15" t="s">
        <v>122</v>
      </c>
      <c r="C453" s="15" t="s">
        <v>344</v>
      </c>
      <c r="D453" s="15" t="s">
        <v>250</v>
      </c>
      <c r="E453" s="15">
        <v>2022</v>
      </c>
      <c r="F453" s="15" t="s">
        <v>162</v>
      </c>
      <c r="G453" s="15" t="s">
        <v>133</v>
      </c>
      <c r="H453" s="15" t="s">
        <v>136</v>
      </c>
      <c r="I453" s="15" t="s">
        <v>139</v>
      </c>
      <c r="J453" s="15" t="s">
        <v>141</v>
      </c>
      <c r="K453" s="15" t="s">
        <v>275</v>
      </c>
      <c r="L453" s="15" t="s">
        <v>276</v>
      </c>
      <c r="M453" s="15">
        <v>4.0000000000000001E-3</v>
      </c>
      <c r="N453" s="15">
        <v>3.0000000000000001E-3</v>
      </c>
      <c r="O453" s="15">
        <v>0</v>
      </c>
      <c r="P453" s="15">
        <v>4.0000000000000001E-3</v>
      </c>
      <c r="Q453" s="15">
        <v>3.0000000000000001E-3</v>
      </c>
      <c r="R453" s="15">
        <v>5.0000000000000001E-3</v>
      </c>
      <c r="S453" s="15">
        <v>11.343</v>
      </c>
      <c r="U453" s="15">
        <v>31861.167000000001</v>
      </c>
      <c r="V453" s="15">
        <v>170</v>
      </c>
    </row>
    <row r="454" spans="2:22" x14ac:dyDescent="0.25">
      <c r="B454" s="15" t="s">
        <v>122</v>
      </c>
      <c r="C454" s="15" t="s">
        <v>344</v>
      </c>
      <c r="D454" s="15" t="s">
        <v>250</v>
      </c>
      <c r="E454" s="15">
        <v>2022</v>
      </c>
      <c r="F454" s="15" t="s">
        <v>162</v>
      </c>
      <c r="G454" s="15" t="s">
        <v>133</v>
      </c>
      <c r="H454" s="15" t="s">
        <v>136</v>
      </c>
      <c r="I454" s="15" t="s">
        <v>139</v>
      </c>
      <c r="J454" s="15" t="s">
        <v>141</v>
      </c>
      <c r="K454" s="15" t="s">
        <v>275</v>
      </c>
      <c r="L454" s="15" t="s">
        <v>277</v>
      </c>
      <c r="M454" s="15">
        <v>5.0000000000000001E-3</v>
      </c>
      <c r="N454" s="15">
        <v>3.0000000000000001E-3</v>
      </c>
      <c r="O454" s="15">
        <v>0</v>
      </c>
      <c r="P454" s="15">
        <v>4.0000000000000001E-3</v>
      </c>
      <c r="Q454" s="15">
        <v>3.0000000000000001E-3</v>
      </c>
      <c r="R454" s="15">
        <v>6.0000000000000001E-3</v>
      </c>
      <c r="S454" s="15">
        <v>11.162000000000001</v>
      </c>
      <c r="U454" s="15">
        <v>34303.044999999998</v>
      </c>
      <c r="V454" s="15">
        <v>1300</v>
      </c>
    </row>
    <row r="455" spans="2:22" x14ac:dyDescent="0.25">
      <c r="B455" s="15" t="s">
        <v>122</v>
      </c>
      <c r="C455" s="15" t="s">
        <v>344</v>
      </c>
      <c r="D455" s="15" t="s">
        <v>250</v>
      </c>
      <c r="E455" s="15">
        <v>2022</v>
      </c>
      <c r="F455" s="15" t="s">
        <v>162</v>
      </c>
      <c r="G455" s="15" t="s">
        <v>133</v>
      </c>
      <c r="H455" s="15" t="s">
        <v>136</v>
      </c>
      <c r="I455" s="15" t="s">
        <v>139</v>
      </c>
      <c r="J455" s="15" t="s">
        <v>141</v>
      </c>
      <c r="K455" s="15" t="s">
        <v>275</v>
      </c>
      <c r="L455" s="15" t="s">
        <v>278</v>
      </c>
      <c r="M455" s="15">
        <v>5.0000000000000001E-3</v>
      </c>
      <c r="N455" s="15">
        <v>3.0000000000000001E-3</v>
      </c>
      <c r="O455" s="15">
        <v>0</v>
      </c>
      <c r="P455" s="15">
        <v>4.0000000000000001E-3</v>
      </c>
      <c r="Q455" s="15">
        <v>3.0000000000000001E-3</v>
      </c>
      <c r="R455" s="15">
        <v>6.0000000000000001E-3</v>
      </c>
      <c r="S455" s="15">
        <v>11.249000000000001</v>
      </c>
      <c r="U455" s="15">
        <v>33353.315999999999</v>
      </c>
      <c r="V455" s="15">
        <v>1680</v>
      </c>
    </row>
    <row r="456" spans="2:22" x14ac:dyDescent="0.25">
      <c r="B456" s="15" t="s">
        <v>122</v>
      </c>
      <c r="C456" s="15" t="s">
        <v>344</v>
      </c>
      <c r="D456" s="15" t="s">
        <v>250</v>
      </c>
      <c r="E456" s="15">
        <v>2022</v>
      </c>
      <c r="F456" s="15" t="s">
        <v>162</v>
      </c>
      <c r="G456" s="15" t="s">
        <v>133</v>
      </c>
      <c r="H456" s="15" t="s">
        <v>136</v>
      </c>
      <c r="I456" s="15" t="s">
        <v>139</v>
      </c>
      <c r="J456" s="15" t="s">
        <v>141</v>
      </c>
      <c r="K456" s="15" t="s">
        <v>275</v>
      </c>
      <c r="L456" s="15" t="s">
        <v>279</v>
      </c>
      <c r="M456" s="15">
        <v>5.0000000000000001E-3</v>
      </c>
      <c r="N456" s="15">
        <v>3.0000000000000001E-3</v>
      </c>
      <c r="O456" s="15">
        <v>0</v>
      </c>
      <c r="P456" s="15">
        <v>4.0000000000000001E-3</v>
      </c>
      <c r="Q456" s="15">
        <v>3.0000000000000001E-3</v>
      </c>
      <c r="R456" s="15">
        <v>6.0000000000000001E-3</v>
      </c>
      <c r="S456" s="15">
        <v>11.266</v>
      </c>
      <c r="U456" s="15">
        <v>32724.484</v>
      </c>
      <c r="V456" s="15">
        <v>530</v>
      </c>
    </row>
    <row r="457" spans="2:22" x14ac:dyDescent="0.25">
      <c r="B457" s="15" t="s">
        <v>122</v>
      </c>
      <c r="C457" s="15" t="s">
        <v>344</v>
      </c>
      <c r="D457" s="15" t="s">
        <v>250</v>
      </c>
      <c r="E457" s="15">
        <v>2022</v>
      </c>
      <c r="F457" s="15" t="s">
        <v>162</v>
      </c>
      <c r="G457" s="15" t="s">
        <v>133</v>
      </c>
      <c r="H457" s="15" t="s">
        <v>136</v>
      </c>
      <c r="I457" s="15" t="s">
        <v>139</v>
      </c>
      <c r="J457" s="15" t="s">
        <v>141</v>
      </c>
      <c r="K457" s="15" t="s">
        <v>275</v>
      </c>
      <c r="L457" s="15" t="s">
        <v>280</v>
      </c>
      <c r="M457" s="15">
        <v>5.0000000000000001E-3</v>
      </c>
      <c r="N457" s="15">
        <v>4.0000000000000001E-3</v>
      </c>
      <c r="O457" s="15">
        <v>0</v>
      </c>
      <c r="P457" s="15">
        <v>4.0000000000000001E-3</v>
      </c>
      <c r="Q457" s="15">
        <v>3.0000000000000001E-3</v>
      </c>
      <c r="R457" s="15">
        <v>6.0000000000000001E-3</v>
      </c>
      <c r="S457" s="15">
        <v>11.255000000000001</v>
      </c>
      <c r="U457" s="15">
        <v>34022.902000000002</v>
      </c>
      <c r="V457" s="15">
        <v>100</v>
      </c>
    </row>
    <row r="458" spans="2:22" x14ac:dyDescent="0.25">
      <c r="B458" s="15" t="s">
        <v>122</v>
      </c>
      <c r="C458" s="15" t="s">
        <v>344</v>
      </c>
      <c r="D458" s="15" t="s">
        <v>251</v>
      </c>
      <c r="E458" s="15">
        <v>2022</v>
      </c>
      <c r="F458" s="15" t="s">
        <v>162</v>
      </c>
      <c r="G458" s="15" t="s">
        <v>133</v>
      </c>
      <c r="H458" s="15" t="s">
        <v>136</v>
      </c>
      <c r="I458" s="15" t="s">
        <v>139</v>
      </c>
      <c r="J458" s="15" t="s">
        <v>141</v>
      </c>
      <c r="K458" s="15" t="s">
        <v>275</v>
      </c>
      <c r="L458" s="15" t="s">
        <v>276</v>
      </c>
      <c r="M458" s="15">
        <v>4.0000000000000001E-3</v>
      </c>
      <c r="N458" s="15">
        <v>3.0000000000000001E-3</v>
      </c>
      <c r="O458" s="15">
        <v>0</v>
      </c>
      <c r="P458" s="15">
        <v>3.0000000000000001E-3</v>
      </c>
      <c r="Q458" s="15">
        <v>3.0000000000000001E-3</v>
      </c>
      <c r="R458" s="15">
        <v>5.0000000000000001E-3</v>
      </c>
      <c r="S458" s="15">
        <v>11.343</v>
      </c>
      <c r="U458" s="15">
        <v>31861.167000000001</v>
      </c>
      <c r="V458" s="15">
        <v>170</v>
      </c>
    </row>
    <row r="459" spans="2:22" x14ac:dyDescent="0.25">
      <c r="B459" s="15" t="s">
        <v>122</v>
      </c>
      <c r="C459" s="15" t="s">
        <v>344</v>
      </c>
      <c r="D459" s="15" t="s">
        <v>251</v>
      </c>
      <c r="E459" s="15">
        <v>2022</v>
      </c>
      <c r="F459" s="15" t="s">
        <v>162</v>
      </c>
      <c r="G459" s="15" t="s">
        <v>133</v>
      </c>
      <c r="H459" s="15" t="s">
        <v>136</v>
      </c>
      <c r="I459" s="15" t="s">
        <v>139</v>
      </c>
      <c r="J459" s="15" t="s">
        <v>141</v>
      </c>
      <c r="K459" s="15" t="s">
        <v>275</v>
      </c>
      <c r="L459" s="15" t="s">
        <v>277</v>
      </c>
      <c r="M459" s="15">
        <v>5.0000000000000001E-3</v>
      </c>
      <c r="N459" s="15">
        <v>3.0000000000000001E-3</v>
      </c>
      <c r="O459" s="15">
        <v>0</v>
      </c>
      <c r="P459" s="15">
        <v>4.0000000000000001E-3</v>
      </c>
      <c r="Q459" s="15">
        <v>3.0000000000000001E-3</v>
      </c>
      <c r="R459" s="15">
        <v>6.0000000000000001E-3</v>
      </c>
      <c r="S459" s="15">
        <v>11.162000000000001</v>
      </c>
      <c r="U459" s="15">
        <v>34303.339999999997</v>
      </c>
      <c r="V459" s="15">
        <v>1300</v>
      </c>
    </row>
    <row r="460" spans="2:22" x14ac:dyDescent="0.25">
      <c r="B460" s="15" t="s">
        <v>122</v>
      </c>
      <c r="C460" s="15" t="s">
        <v>344</v>
      </c>
      <c r="D460" s="15" t="s">
        <v>251</v>
      </c>
      <c r="E460" s="15">
        <v>2022</v>
      </c>
      <c r="F460" s="15" t="s">
        <v>162</v>
      </c>
      <c r="G460" s="15" t="s">
        <v>133</v>
      </c>
      <c r="H460" s="15" t="s">
        <v>136</v>
      </c>
      <c r="I460" s="15" t="s">
        <v>139</v>
      </c>
      <c r="J460" s="15" t="s">
        <v>141</v>
      </c>
      <c r="K460" s="15" t="s">
        <v>275</v>
      </c>
      <c r="L460" s="15" t="s">
        <v>278</v>
      </c>
      <c r="M460" s="15">
        <v>5.0000000000000001E-3</v>
      </c>
      <c r="N460" s="15">
        <v>3.0000000000000001E-3</v>
      </c>
      <c r="O460" s="15">
        <v>0</v>
      </c>
      <c r="P460" s="15">
        <v>4.0000000000000001E-3</v>
      </c>
      <c r="Q460" s="15">
        <v>3.0000000000000001E-3</v>
      </c>
      <c r="R460" s="15">
        <v>6.0000000000000001E-3</v>
      </c>
      <c r="S460" s="15">
        <v>11.249000000000001</v>
      </c>
      <c r="U460" s="15">
        <v>33353.175999999999</v>
      </c>
      <c r="V460" s="15">
        <v>1680</v>
      </c>
    </row>
    <row r="461" spans="2:22" x14ac:dyDescent="0.25">
      <c r="B461" s="15" t="s">
        <v>122</v>
      </c>
      <c r="C461" s="15" t="s">
        <v>344</v>
      </c>
      <c r="D461" s="15" t="s">
        <v>251</v>
      </c>
      <c r="E461" s="15">
        <v>2022</v>
      </c>
      <c r="F461" s="15" t="s">
        <v>162</v>
      </c>
      <c r="G461" s="15" t="s">
        <v>133</v>
      </c>
      <c r="H461" s="15" t="s">
        <v>136</v>
      </c>
      <c r="I461" s="15" t="s">
        <v>139</v>
      </c>
      <c r="J461" s="15" t="s">
        <v>141</v>
      </c>
      <c r="K461" s="15" t="s">
        <v>275</v>
      </c>
      <c r="L461" s="15" t="s">
        <v>279</v>
      </c>
      <c r="M461" s="15">
        <v>5.0000000000000001E-3</v>
      </c>
      <c r="N461" s="15">
        <v>3.0000000000000001E-3</v>
      </c>
      <c r="O461" s="15">
        <v>0</v>
      </c>
      <c r="P461" s="15">
        <v>4.0000000000000001E-3</v>
      </c>
      <c r="Q461" s="15">
        <v>3.0000000000000001E-3</v>
      </c>
      <c r="R461" s="15">
        <v>6.0000000000000001E-3</v>
      </c>
      <c r="S461" s="15">
        <v>11.266</v>
      </c>
      <c r="U461" s="15">
        <v>32724.355</v>
      </c>
      <c r="V461" s="15">
        <v>530</v>
      </c>
    </row>
    <row r="462" spans="2:22" x14ac:dyDescent="0.25">
      <c r="B462" s="15" t="s">
        <v>122</v>
      </c>
      <c r="C462" s="15" t="s">
        <v>344</v>
      </c>
      <c r="D462" s="15" t="s">
        <v>251</v>
      </c>
      <c r="E462" s="15">
        <v>2022</v>
      </c>
      <c r="F462" s="15" t="s">
        <v>162</v>
      </c>
      <c r="G462" s="15" t="s">
        <v>133</v>
      </c>
      <c r="H462" s="15" t="s">
        <v>136</v>
      </c>
      <c r="I462" s="15" t="s">
        <v>139</v>
      </c>
      <c r="J462" s="15" t="s">
        <v>141</v>
      </c>
      <c r="K462" s="15" t="s">
        <v>275</v>
      </c>
      <c r="L462" s="15" t="s">
        <v>280</v>
      </c>
      <c r="M462" s="15">
        <v>5.0000000000000001E-3</v>
      </c>
      <c r="N462" s="15">
        <v>4.0000000000000001E-3</v>
      </c>
      <c r="O462" s="15">
        <v>0</v>
      </c>
      <c r="P462" s="15">
        <v>4.0000000000000001E-3</v>
      </c>
      <c r="Q462" s="15">
        <v>3.0000000000000001E-3</v>
      </c>
      <c r="R462" s="15">
        <v>5.0000000000000001E-3</v>
      </c>
      <c r="S462" s="15">
        <v>11.254</v>
      </c>
      <c r="U462" s="15">
        <v>34019.784</v>
      </c>
      <c r="V462" s="15">
        <v>100</v>
      </c>
    </row>
    <row r="463" spans="2:22" x14ac:dyDescent="0.25">
      <c r="B463" s="15" t="s">
        <v>122</v>
      </c>
      <c r="C463" s="15" t="s">
        <v>344</v>
      </c>
      <c r="D463" s="15" t="s">
        <v>252</v>
      </c>
      <c r="E463" s="15">
        <v>2022</v>
      </c>
      <c r="F463" s="15" t="s">
        <v>162</v>
      </c>
      <c r="G463" s="15" t="s">
        <v>133</v>
      </c>
      <c r="H463" s="15" t="s">
        <v>136</v>
      </c>
      <c r="I463" s="15" t="s">
        <v>139</v>
      </c>
      <c r="J463" s="15" t="s">
        <v>141</v>
      </c>
      <c r="K463" s="15" t="s">
        <v>275</v>
      </c>
      <c r="L463" s="15" t="s">
        <v>276</v>
      </c>
      <c r="M463" s="15">
        <v>4.0000000000000001E-3</v>
      </c>
      <c r="N463" s="15">
        <v>3.0000000000000001E-3</v>
      </c>
      <c r="O463" s="15">
        <v>0</v>
      </c>
      <c r="P463" s="15">
        <v>3.0000000000000001E-3</v>
      </c>
      <c r="Q463" s="15">
        <v>2E-3</v>
      </c>
      <c r="R463" s="15">
        <v>5.0000000000000001E-3</v>
      </c>
      <c r="S463" s="15">
        <v>10.762</v>
      </c>
      <c r="U463" s="15">
        <v>1554.6120000000001</v>
      </c>
      <c r="V463" s="15">
        <v>170</v>
      </c>
    </row>
    <row r="464" spans="2:22" x14ac:dyDescent="0.25">
      <c r="B464" s="15" t="s">
        <v>122</v>
      </c>
      <c r="C464" s="15" t="s">
        <v>344</v>
      </c>
      <c r="D464" s="15" t="s">
        <v>252</v>
      </c>
      <c r="E464" s="15">
        <v>2022</v>
      </c>
      <c r="F464" s="15" t="s">
        <v>162</v>
      </c>
      <c r="G464" s="15" t="s">
        <v>133</v>
      </c>
      <c r="H464" s="15" t="s">
        <v>136</v>
      </c>
      <c r="I464" s="15" t="s">
        <v>139</v>
      </c>
      <c r="J464" s="15" t="s">
        <v>141</v>
      </c>
      <c r="K464" s="15" t="s">
        <v>275</v>
      </c>
      <c r="L464" s="15" t="s">
        <v>277</v>
      </c>
      <c r="M464" s="15">
        <v>4.0000000000000001E-3</v>
      </c>
      <c r="N464" s="15">
        <v>3.0000000000000001E-3</v>
      </c>
      <c r="O464" s="15">
        <v>0</v>
      </c>
      <c r="P464" s="15">
        <v>4.0000000000000001E-3</v>
      </c>
      <c r="Q464" s="15">
        <v>3.0000000000000001E-3</v>
      </c>
      <c r="R464" s="15">
        <v>5.0000000000000001E-3</v>
      </c>
      <c r="S464" s="15">
        <v>10.577</v>
      </c>
      <c r="U464" s="15">
        <v>1970.433</v>
      </c>
      <c r="V464" s="15">
        <v>1300</v>
      </c>
    </row>
    <row r="465" spans="2:22" x14ac:dyDescent="0.25">
      <c r="B465" s="15" t="s">
        <v>122</v>
      </c>
      <c r="C465" s="15" t="s">
        <v>344</v>
      </c>
      <c r="D465" s="15" t="s">
        <v>252</v>
      </c>
      <c r="E465" s="15">
        <v>2022</v>
      </c>
      <c r="F465" s="15" t="s">
        <v>162</v>
      </c>
      <c r="G465" s="15" t="s">
        <v>133</v>
      </c>
      <c r="H465" s="15" t="s">
        <v>136</v>
      </c>
      <c r="I465" s="15" t="s">
        <v>139</v>
      </c>
      <c r="J465" s="15" t="s">
        <v>141</v>
      </c>
      <c r="K465" s="15" t="s">
        <v>275</v>
      </c>
      <c r="L465" s="15" t="s">
        <v>278</v>
      </c>
      <c r="M465" s="15">
        <v>4.0000000000000001E-3</v>
      </c>
      <c r="N465" s="15">
        <v>3.0000000000000001E-3</v>
      </c>
      <c r="O465" s="15">
        <v>0</v>
      </c>
      <c r="P465" s="15">
        <v>4.0000000000000001E-3</v>
      </c>
      <c r="Q465" s="15">
        <v>3.0000000000000001E-3</v>
      </c>
      <c r="R465" s="15">
        <v>5.0000000000000001E-3</v>
      </c>
      <c r="S465" s="15">
        <v>10.666</v>
      </c>
      <c r="U465" s="15">
        <v>1686.3889999999999</v>
      </c>
      <c r="V465" s="15">
        <v>1680</v>
      </c>
    </row>
    <row r="466" spans="2:22" x14ac:dyDescent="0.25">
      <c r="B466" s="15" t="s">
        <v>122</v>
      </c>
      <c r="C466" s="15" t="s">
        <v>344</v>
      </c>
      <c r="D466" s="15" t="s">
        <v>252</v>
      </c>
      <c r="E466" s="15">
        <v>2022</v>
      </c>
      <c r="F466" s="15" t="s">
        <v>162</v>
      </c>
      <c r="G466" s="15" t="s">
        <v>133</v>
      </c>
      <c r="H466" s="15" t="s">
        <v>136</v>
      </c>
      <c r="I466" s="15" t="s">
        <v>139</v>
      </c>
      <c r="J466" s="15" t="s">
        <v>141</v>
      </c>
      <c r="K466" s="15" t="s">
        <v>275</v>
      </c>
      <c r="L466" s="15" t="s">
        <v>279</v>
      </c>
      <c r="M466" s="15">
        <v>4.0000000000000001E-3</v>
      </c>
      <c r="N466" s="15">
        <v>3.0000000000000001E-3</v>
      </c>
      <c r="O466" s="15">
        <v>0</v>
      </c>
      <c r="P466" s="15">
        <v>4.0000000000000001E-3</v>
      </c>
      <c r="Q466" s="15">
        <v>3.0000000000000001E-3</v>
      </c>
      <c r="R466" s="15">
        <v>5.0000000000000001E-3</v>
      </c>
      <c r="S466" s="15">
        <v>10.67</v>
      </c>
      <c r="U466" s="15">
        <v>1532.7349999999999</v>
      </c>
      <c r="V466" s="15">
        <v>530</v>
      </c>
    </row>
    <row r="467" spans="2:22" x14ac:dyDescent="0.25">
      <c r="B467" s="15" t="s">
        <v>122</v>
      </c>
      <c r="C467" s="15" t="s">
        <v>344</v>
      </c>
      <c r="D467" s="15" t="s">
        <v>252</v>
      </c>
      <c r="E467" s="15">
        <v>2022</v>
      </c>
      <c r="F467" s="15" t="s">
        <v>162</v>
      </c>
      <c r="G467" s="15" t="s">
        <v>133</v>
      </c>
      <c r="H467" s="15" t="s">
        <v>136</v>
      </c>
      <c r="I467" s="15" t="s">
        <v>139</v>
      </c>
      <c r="J467" s="15" t="s">
        <v>141</v>
      </c>
      <c r="K467" s="15" t="s">
        <v>275</v>
      </c>
      <c r="L467" s="15" t="s">
        <v>280</v>
      </c>
      <c r="M467" s="15">
        <v>4.0000000000000001E-3</v>
      </c>
      <c r="N467" s="15">
        <v>4.0000000000000001E-3</v>
      </c>
      <c r="O467" s="15">
        <v>0</v>
      </c>
      <c r="P467" s="15">
        <v>4.0000000000000001E-3</v>
      </c>
      <c r="Q467" s="15">
        <v>2E-3</v>
      </c>
      <c r="R467" s="15">
        <v>5.0000000000000001E-3</v>
      </c>
      <c r="S467" s="15">
        <v>10.667999999999999</v>
      </c>
      <c r="U467" s="15">
        <v>1708.422</v>
      </c>
      <c r="V467" s="15">
        <v>100</v>
      </c>
    </row>
    <row r="468" spans="2:22" x14ac:dyDescent="0.25">
      <c r="B468" s="15" t="s">
        <v>122</v>
      </c>
      <c r="C468" s="15" t="s">
        <v>344</v>
      </c>
      <c r="D468" s="15" t="s">
        <v>253</v>
      </c>
      <c r="E468" s="15">
        <v>2022</v>
      </c>
      <c r="F468" s="15" t="s">
        <v>162</v>
      </c>
      <c r="G468" s="15" t="s">
        <v>133</v>
      </c>
      <c r="H468" s="15" t="s">
        <v>136</v>
      </c>
      <c r="I468" s="15" t="s">
        <v>139</v>
      </c>
      <c r="J468" s="15" t="s">
        <v>141</v>
      </c>
      <c r="K468" s="15" t="s">
        <v>275</v>
      </c>
      <c r="L468" s="15" t="s">
        <v>276</v>
      </c>
      <c r="M468" s="15">
        <v>4.0000000000000001E-3</v>
      </c>
      <c r="N468" s="15">
        <v>3.0000000000000001E-3</v>
      </c>
      <c r="O468" s="15">
        <v>0</v>
      </c>
      <c r="P468" s="15">
        <v>3.0000000000000001E-3</v>
      </c>
      <c r="Q468" s="15">
        <v>2E-3</v>
      </c>
      <c r="R468" s="15">
        <v>5.0000000000000001E-3</v>
      </c>
      <c r="S468" s="15">
        <v>10.762</v>
      </c>
      <c r="U468" s="15">
        <v>1554.6130000000001</v>
      </c>
      <c r="V468" s="15">
        <v>170</v>
      </c>
    </row>
    <row r="469" spans="2:22" x14ac:dyDescent="0.25">
      <c r="B469" s="15" t="s">
        <v>122</v>
      </c>
      <c r="C469" s="15" t="s">
        <v>344</v>
      </c>
      <c r="D469" s="15" t="s">
        <v>253</v>
      </c>
      <c r="E469" s="15">
        <v>2022</v>
      </c>
      <c r="F469" s="15" t="s">
        <v>162</v>
      </c>
      <c r="G469" s="15" t="s">
        <v>133</v>
      </c>
      <c r="H469" s="15" t="s">
        <v>136</v>
      </c>
      <c r="I469" s="15" t="s">
        <v>139</v>
      </c>
      <c r="J469" s="15" t="s">
        <v>141</v>
      </c>
      <c r="K469" s="15" t="s">
        <v>275</v>
      </c>
      <c r="L469" s="15" t="s">
        <v>277</v>
      </c>
      <c r="M469" s="15">
        <v>4.0000000000000001E-3</v>
      </c>
      <c r="N469" s="15">
        <v>3.0000000000000001E-3</v>
      </c>
      <c r="O469" s="15">
        <v>0</v>
      </c>
      <c r="P469" s="15">
        <v>3.0000000000000001E-3</v>
      </c>
      <c r="Q469" s="15">
        <v>2E-3</v>
      </c>
      <c r="R469" s="15">
        <v>5.0000000000000001E-3</v>
      </c>
      <c r="S469" s="15">
        <v>10.577</v>
      </c>
      <c r="U469" s="15">
        <v>1970.4780000000001</v>
      </c>
      <c r="V469" s="15">
        <v>1300</v>
      </c>
    </row>
    <row r="470" spans="2:22" x14ac:dyDescent="0.25">
      <c r="B470" s="15" t="s">
        <v>122</v>
      </c>
      <c r="C470" s="15" t="s">
        <v>344</v>
      </c>
      <c r="D470" s="15" t="s">
        <v>253</v>
      </c>
      <c r="E470" s="15">
        <v>2022</v>
      </c>
      <c r="F470" s="15" t="s">
        <v>162</v>
      </c>
      <c r="G470" s="15" t="s">
        <v>133</v>
      </c>
      <c r="H470" s="15" t="s">
        <v>136</v>
      </c>
      <c r="I470" s="15" t="s">
        <v>139</v>
      </c>
      <c r="J470" s="15" t="s">
        <v>141</v>
      </c>
      <c r="K470" s="15" t="s">
        <v>275</v>
      </c>
      <c r="L470" s="15" t="s">
        <v>278</v>
      </c>
      <c r="M470" s="15">
        <v>4.0000000000000001E-3</v>
      </c>
      <c r="N470" s="15">
        <v>3.0000000000000001E-3</v>
      </c>
      <c r="O470" s="15">
        <v>0</v>
      </c>
      <c r="P470" s="15">
        <v>3.0000000000000001E-3</v>
      </c>
      <c r="Q470" s="15">
        <v>2E-3</v>
      </c>
      <c r="R470" s="15">
        <v>5.0000000000000001E-3</v>
      </c>
      <c r="S470" s="15">
        <v>10.666</v>
      </c>
      <c r="U470" s="15">
        <v>1686.4290000000001</v>
      </c>
      <c r="V470" s="15">
        <v>1680</v>
      </c>
    </row>
    <row r="471" spans="2:22" x14ac:dyDescent="0.25">
      <c r="B471" s="15" t="s">
        <v>122</v>
      </c>
      <c r="C471" s="15" t="s">
        <v>344</v>
      </c>
      <c r="D471" s="15" t="s">
        <v>253</v>
      </c>
      <c r="E471" s="15">
        <v>2022</v>
      </c>
      <c r="F471" s="15" t="s">
        <v>162</v>
      </c>
      <c r="G471" s="15" t="s">
        <v>133</v>
      </c>
      <c r="H471" s="15" t="s">
        <v>136</v>
      </c>
      <c r="I471" s="15" t="s">
        <v>139</v>
      </c>
      <c r="J471" s="15" t="s">
        <v>141</v>
      </c>
      <c r="K471" s="15" t="s">
        <v>275</v>
      </c>
      <c r="L471" s="15" t="s">
        <v>279</v>
      </c>
      <c r="M471" s="15">
        <v>4.0000000000000001E-3</v>
      </c>
      <c r="N471" s="15">
        <v>3.0000000000000001E-3</v>
      </c>
      <c r="O471" s="15">
        <v>0</v>
      </c>
      <c r="P471" s="15">
        <v>3.0000000000000001E-3</v>
      </c>
      <c r="Q471" s="15">
        <v>2E-3</v>
      </c>
      <c r="R471" s="15">
        <v>5.0000000000000001E-3</v>
      </c>
      <c r="S471" s="15">
        <v>10.67</v>
      </c>
      <c r="U471" s="15">
        <v>1532.7460000000001</v>
      </c>
      <c r="V471" s="15">
        <v>530</v>
      </c>
    </row>
    <row r="472" spans="2:22" x14ac:dyDescent="0.25">
      <c r="B472" s="15" t="s">
        <v>122</v>
      </c>
      <c r="C472" s="15" t="s">
        <v>344</v>
      </c>
      <c r="D472" s="15" t="s">
        <v>253</v>
      </c>
      <c r="E472" s="15">
        <v>2022</v>
      </c>
      <c r="F472" s="15" t="s">
        <v>162</v>
      </c>
      <c r="G472" s="15" t="s">
        <v>133</v>
      </c>
      <c r="H472" s="15" t="s">
        <v>136</v>
      </c>
      <c r="I472" s="15" t="s">
        <v>139</v>
      </c>
      <c r="J472" s="15" t="s">
        <v>141</v>
      </c>
      <c r="K472" s="15" t="s">
        <v>275</v>
      </c>
      <c r="L472" s="15" t="s">
        <v>280</v>
      </c>
      <c r="M472" s="15">
        <v>4.0000000000000001E-3</v>
      </c>
      <c r="N472" s="15">
        <v>4.0000000000000001E-3</v>
      </c>
      <c r="O472" s="15">
        <v>0</v>
      </c>
      <c r="P472" s="15">
        <v>3.0000000000000001E-3</v>
      </c>
      <c r="Q472" s="15">
        <v>2E-3</v>
      </c>
      <c r="R472" s="15">
        <v>5.0000000000000001E-3</v>
      </c>
      <c r="S472" s="15">
        <v>10.667999999999999</v>
      </c>
      <c r="U472" s="15">
        <v>1707.8510000000001</v>
      </c>
      <c r="V472" s="15">
        <v>100</v>
      </c>
    </row>
    <row r="473" spans="2:22" x14ac:dyDescent="0.25">
      <c r="B473" s="15" t="s">
        <v>122</v>
      </c>
      <c r="C473" s="15" t="s">
        <v>344</v>
      </c>
      <c r="D473" s="15" t="s">
        <v>254</v>
      </c>
      <c r="E473" s="15">
        <v>2022</v>
      </c>
      <c r="F473" s="15" t="s">
        <v>162</v>
      </c>
      <c r="G473" s="15" t="s">
        <v>133</v>
      </c>
      <c r="H473" s="15" t="s">
        <v>136</v>
      </c>
      <c r="I473" s="15" t="s">
        <v>139</v>
      </c>
      <c r="J473" s="15" t="s">
        <v>141</v>
      </c>
      <c r="K473" s="15" t="s">
        <v>275</v>
      </c>
      <c r="L473" s="15" t="s">
        <v>276</v>
      </c>
      <c r="M473" s="15">
        <v>3.0000000000000001E-3</v>
      </c>
      <c r="N473" s="15">
        <v>3.0000000000000001E-3</v>
      </c>
      <c r="O473" s="15">
        <v>0</v>
      </c>
      <c r="P473" s="15">
        <v>3.0000000000000001E-3</v>
      </c>
      <c r="Q473" s="15">
        <v>2E-3</v>
      </c>
      <c r="R473" s="15">
        <v>4.0000000000000001E-3</v>
      </c>
      <c r="S473" s="15">
        <v>10.316000000000001</v>
      </c>
      <c r="U473" s="15">
        <v>0.80500000000000005</v>
      </c>
      <c r="V473" s="15">
        <v>170</v>
      </c>
    </row>
    <row r="474" spans="2:22" x14ac:dyDescent="0.25">
      <c r="B474" s="15" t="s">
        <v>122</v>
      </c>
      <c r="C474" s="15" t="s">
        <v>344</v>
      </c>
      <c r="D474" s="15" t="s">
        <v>254</v>
      </c>
      <c r="E474" s="15">
        <v>2022</v>
      </c>
      <c r="F474" s="15" t="s">
        <v>162</v>
      </c>
      <c r="G474" s="15" t="s">
        <v>133</v>
      </c>
      <c r="H474" s="15" t="s">
        <v>136</v>
      </c>
      <c r="I474" s="15" t="s">
        <v>139</v>
      </c>
      <c r="J474" s="15" t="s">
        <v>141</v>
      </c>
      <c r="K474" s="15" t="s">
        <v>275</v>
      </c>
      <c r="L474" s="15" t="s">
        <v>277</v>
      </c>
      <c r="M474" s="15">
        <v>4.0000000000000001E-3</v>
      </c>
      <c r="N474" s="15">
        <v>3.0000000000000001E-3</v>
      </c>
      <c r="O474" s="15">
        <v>0</v>
      </c>
      <c r="P474" s="15">
        <v>3.0000000000000001E-3</v>
      </c>
      <c r="Q474" s="15">
        <v>2E-3</v>
      </c>
      <c r="R474" s="15">
        <v>4.0000000000000001E-3</v>
      </c>
      <c r="S474" s="15">
        <v>10.130000000000001</v>
      </c>
      <c r="U474" s="15">
        <v>0.11600000000000001</v>
      </c>
      <c r="V474" s="15">
        <v>1300</v>
      </c>
    </row>
    <row r="475" spans="2:22" x14ac:dyDescent="0.25">
      <c r="B475" s="15" t="s">
        <v>122</v>
      </c>
      <c r="C475" s="15" t="s">
        <v>344</v>
      </c>
      <c r="D475" s="15" t="s">
        <v>254</v>
      </c>
      <c r="E475" s="15">
        <v>2022</v>
      </c>
      <c r="F475" s="15" t="s">
        <v>162</v>
      </c>
      <c r="G475" s="15" t="s">
        <v>133</v>
      </c>
      <c r="H475" s="15" t="s">
        <v>136</v>
      </c>
      <c r="I475" s="15" t="s">
        <v>139</v>
      </c>
      <c r="J475" s="15" t="s">
        <v>141</v>
      </c>
      <c r="K475" s="15" t="s">
        <v>275</v>
      </c>
      <c r="L475" s="15" t="s">
        <v>278</v>
      </c>
      <c r="M475" s="15">
        <v>4.0000000000000001E-3</v>
      </c>
      <c r="N475" s="15">
        <v>3.0000000000000001E-3</v>
      </c>
      <c r="O475" s="15">
        <v>0</v>
      </c>
      <c r="P475" s="15">
        <v>3.0000000000000001E-3</v>
      </c>
      <c r="Q475" s="15">
        <v>2E-3</v>
      </c>
      <c r="R475" s="15">
        <v>4.0000000000000001E-3</v>
      </c>
      <c r="S475" s="15">
        <v>10.222</v>
      </c>
      <c r="U475" s="15">
        <v>4.4999999999999998E-2</v>
      </c>
      <c r="V475" s="15">
        <v>1680</v>
      </c>
    </row>
    <row r="476" spans="2:22" x14ac:dyDescent="0.25">
      <c r="B476" s="15" t="s">
        <v>122</v>
      </c>
      <c r="C476" s="15" t="s">
        <v>344</v>
      </c>
      <c r="D476" s="15" t="s">
        <v>254</v>
      </c>
      <c r="E476" s="15">
        <v>2022</v>
      </c>
      <c r="F476" s="15" t="s">
        <v>162</v>
      </c>
      <c r="G476" s="15" t="s">
        <v>133</v>
      </c>
      <c r="H476" s="15" t="s">
        <v>136</v>
      </c>
      <c r="I476" s="15" t="s">
        <v>139</v>
      </c>
      <c r="J476" s="15" t="s">
        <v>141</v>
      </c>
      <c r="K476" s="15" t="s">
        <v>275</v>
      </c>
      <c r="L476" s="15" t="s">
        <v>279</v>
      </c>
      <c r="M476" s="15">
        <v>4.0000000000000001E-3</v>
      </c>
      <c r="N476" s="15">
        <v>3.0000000000000001E-3</v>
      </c>
      <c r="O476" s="15">
        <v>0</v>
      </c>
      <c r="P476" s="15">
        <v>3.0000000000000001E-3</v>
      </c>
      <c r="Q476" s="15">
        <v>2E-3</v>
      </c>
      <c r="R476" s="15">
        <v>4.0000000000000001E-3</v>
      </c>
      <c r="S476" s="15">
        <v>10.218999999999999</v>
      </c>
      <c r="U476" s="15">
        <v>0.189</v>
      </c>
      <c r="V476" s="15">
        <v>530</v>
      </c>
    </row>
    <row r="477" spans="2:22" x14ac:dyDescent="0.25">
      <c r="B477" s="15" t="s">
        <v>122</v>
      </c>
      <c r="C477" s="15" t="s">
        <v>344</v>
      </c>
      <c r="D477" s="15" t="s">
        <v>254</v>
      </c>
      <c r="E477" s="15">
        <v>2022</v>
      </c>
      <c r="F477" s="15" t="s">
        <v>162</v>
      </c>
      <c r="G477" s="15" t="s">
        <v>133</v>
      </c>
      <c r="H477" s="15" t="s">
        <v>136</v>
      </c>
      <c r="I477" s="15" t="s">
        <v>139</v>
      </c>
      <c r="J477" s="15" t="s">
        <v>141</v>
      </c>
      <c r="K477" s="15" t="s">
        <v>275</v>
      </c>
      <c r="L477" s="15" t="s">
        <v>280</v>
      </c>
      <c r="M477" s="15">
        <v>4.0000000000000001E-3</v>
      </c>
      <c r="N477" s="15">
        <v>4.0000000000000001E-3</v>
      </c>
      <c r="O477" s="15">
        <v>0</v>
      </c>
      <c r="P477" s="15">
        <v>3.0000000000000001E-3</v>
      </c>
      <c r="Q477" s="15">
        <v>2E-3</v>
      </c>
      <c r="R477" s="15">
        <v>4.0000000000000001E-3</v>
      </c>
      <c r="S477" s="15">
        <v>10.218999999999999</v>
      </c>
      <c r="U477" s="15">
        <v>0</v>
      </c>
      <c r="V477" s="15">
        <v>100</v>
      </c>
    </row>
    <row r="478" spans="2:22" x14ac:dyDescent="0.25">
      <c r="B478" s="15" t="s">
        <v>122</v>
      </c>
      <c r="C478" s="15" t="s">
        <v>344</v>
      </c>
      <c r="D478" s="15" t="s">
        <v>255</v>
      </c>
      <c r="E478" s="15">
        <v>2022</v>
      </c>
      <c r="F478" s="15" t="s">
        <v>162</v>
      </c>
      <c r="G478" s="15" t="s">
        <v>133</v>
      </c>
      <c r="H478" s="15" t="s">
        <v>136</v>
      </c>
      <c r="I478" s="15" t="s">
        <v>139</v>
      </c>
      <c r="J478" s="15" t="s">
        <v>141</v>
      </c>
      <c r="K478" s="15" t="s">
        <v>275</v>
      </c>
      <c r="L478" s="15" t="s">
        <v>276</v>
      </c>
      <c r="M478" s="15">
        <v>3.0000000000000001E-3</v>
      </c>
      <c r="N478" s="15">
        <v>2E-3</v>
      </c>
      <c r="O478" s="15">
        <v>0</v>
      </c>
      <c r="P478" s="15">
        <v>2E-3</v>
      </c>
      <c r="Q478" s="15">
        <v>1E-3</v>
      </c>
      <c r="R478" s="15">
        <v>4.0000000000000001E-3</v>
      </c>
      <c r="S478" s="15">
        <v>10.316000000000001</v>
      </c>
      <c r="U478" s="15">
        <v>0.80500000000000005</v>
      </c>
      <c r="V478" s="15">
        <v>170</v>
      </c>
    </row>
    <row r="479" spans="2:22" x14ac:dyDescent="0.25">
      <c r="B479" s="15" t="s">
        <v>122</v>
      </c>
      <c r="C479" s="15" t="s">
        <v>344</v>
      </c>
      <c r="D479" s="15" t="s">
        <v>255</v>
      </c>
      <c r="E479" s="15">
        <v>2022</v>
      </c>
      <c r="F479" s="15" t="s">
        <v>162</v>
      </c>
      <c r="G479" s="15" t="s">
        <v>133</v>
      </c>
      <c r="H479" s="15" t="s">
        <v>136</v>
      </c>
      <c r="I479" s="15" t="s">
        <v>139</v>
      </c>
      <c r="J479" s="15" t="s">
        <v>141</v>
      </c>
      <c r="K479" s="15" t="s">
        <v>275</v>
      </c>
      <c r="L479" s="15" t="s">
        <v>277</v>
      </c>
      <c r="M479" s="15">
        <v>3.0000000000000001E-3</v>
      </c>
      <c r="N479" s="15">
        <v>2E-3</v>
      </c>
      <c r="O479" s="15">
        <v>0</v>
      </c>
      <c r="P479" s="15">
        <v>3.0000000000000001E-3</v>
      </c>
      <c r="Q479" s="15">
        <v>2E-3</v>
      </c>
      <c r="R479" s="15">
        <v>4.0000000000000001E-3</v>
      </c>
      <c r="S479" s="15">
        <v>10.130000000000001</v>
      </c>
      <c r="U479" s="15">
        <v>0.11600000000000001</v>
      </c>
      <c r="V479" s="15">
        <v>1300</v>
      </c>
    </row>
    <row r="480" spans="2:22" x14ac:dyDescent="0.25">
      <c r="B480" s="15" t="s">
        <v>122</v>
      </c>
      <c r="C480" s="15" t="s">
        <v>344</v>
      </c>
      <c r="D480" s="15" t="s">
        <v>255</v>
      </c>
      <c r="E480" s="15">
        <v>2022</v>
      </c>
      <c r="F480" s="15" t="s">
        <v>162</v>
      </c>
      <c r="G480" s="15" t="s">
        <v>133</v>
      </c>
      <c r="H480" s="15" t="s">
        <v>136</v>
      </c>
      <c r="I480" s="15" t="s">
        <v>139</v>
      </c>
      <c r="J480" s="15" t="s">
        <v>141</v>
      </c>
      <c r="K480" s="15" t="s">
        <v>275</v>
      </c>
      <c r="L480" s="15" t="s">
        <v>278</v>
      </c>
      <c r="M480" s="15">
        <v>3.0000000000000001E-3</v>
      </c>
      <c r="N480" s="15">
        <v>2E-3</v>
      </c>
      <c r="O480" s="15">
        <v>0</v>
      </c>
      <c r="P480" s="15">
        <v>3.0000000000000001E-3</v>
      </c>
      <c r="Q480" s="15">
        <v>2E-3</v>
      </c>
      <c r="R480" s="15">
        <v>4.0000000000000001E-3</v>
      </c>
      <c r="S480" s="15">
        <v>10.222</v>
      </c>
      <c r="U480" s="15">
        <v>4.4999999999999998E-2</v>
      </c>
      <c r="V480" s="15">
        <v>1680</v>
      </c>
    </row>
    <row r="481" spans="2:22" x14ac:dyDescent="0.25">
      <c r="B481" s="15" t="s">
        <v>122</v>
      </c>
      <c r="C481" s="15" t="s">
        <v>344</v>
      </c>
      <c r="D481" s="15" t="s">
        <v>255</v>
      </c>
      <c r="E481" s="15">
        <v>2022</v>
      </c>
      <c r="F481" s="15" t="s">
        <v>162</v>
      </c>
      <c r="G481" s="15" t="s">
        <v>133</v>
      </c>
      <c r="H481" s="15" t="s">
        <v>136</v>
      </c>
      <c r="I481" s="15" t="s">
        <v>139</v>
      </c>
      <c r="J481" s="15" t="s">
        <v>141</v>
      </c>
      <c r="K481" s="15" t="s">
        <v>275</v>
      </c>
      <c r="L481" s="15" t="s">
        <v>279</v>
      </c>
      <c r="M481" s="15">
        <v>3.0000000000000001E-3</v>
      </c>
      <c r="N481" s="15">
        <v>2E-3</v>
      </c>
      <c r="O481" s="15">
        <v>0</v>
      </c>
      <c r="P481" s="15">
        <v>2E-3</v>
      </c>
      <c r="Q481" s="15">
        <v>2E-3</v>
      </c>
      <c r="R481" s="15">
        <v>4.0000000000000001E-3</v>
      </c>
      <c r="S481" s="15">
        <v>10.221</v>
      </c>
      <c r="U481" s="15">
        <v>0.19</v>
      </c>
      <c r="V481" s="15">
        <v>530</v>
      </c>
    </row>
    <row r="482" spans="2:22" x14ac:dyDescent="0.25">
      <c r="B482" s="15" t="s">
        <v>122</v>
      </c>
      <c r="C482" s="15" t="s">
        <v>344</v>
      </c>
      <c r="D482" s="15" t="s">
        <v>255</v>
      </c>
      <c r="E482" s="15">
        <v>2022</v>
      </c>
      <c r="F482" s="15" t="s">
        <v>162</v>
      </c>
      <c r="G482" s="15" t="s">
        <v>133</v>
      </c>
      <c r="H482" s="15" t="s">
        <v>136</v>
      </c>
      <c r="I482" s="15" t="s">
        <v>139</v>
      </c>
      <c r="J482" s="15" t="s">
        <v>141</v>
      </c>
      <c r="K482" s="15" t="s">
        <v>275</v>
      </c>
      <c r="L482" s="15" t="s">
        <v>280</v>
      </c>
      <c r="M482" s="15">
        <v>4.0000000000000001E-3</v>
      </c>
      <c r="N482" s="15">
        <v>4.0000000000000001E-3</v>
      </c>
      <c r="O482" s="15">
        <v>0</v>
      </c>
      <c r="P482" s="15">
        <v>2E-3</v>
      </c>
      <c r="Q482" s="15">
        <v>1E-3</v>
      </c>
      <c r="R482" s="15">
        <v>4.0000000000000001E-3</v>
      </c>
      <c r="S482" s="15">
        <v>10.218999999999999</v>
      </c>
      <c r="U482" s="15">
        <v>0</v>
      </c>
      <c r="V482" s="15">
        <v>100</v>
      </c>
    </row>
    <row r="483" spans="2:22" x14ac:dyDescent="0.25">
      <c r="B483" s="15" t="s">
        <v>122</v>
      </c>
      <c r="C483" s="15" t="s">
        <v>345</v>
      </c>
      <c r="D483" s="15" t="s">
        <v>208</v>
      </c>
      <c r="E483" s="15">
        <v>2022</v>
      </c>
      <c r="F483" s="15" t="s">
        <v>162</v>
      </c>
      <c r="G483" s="15" t="s">
        <v>133</v>
      </c>
      <c r="H483" s="15" t="s">
        <v>136</v>
      </c>
      <c r="I483" s="15" t="s">
        <v>139</v>
      </c>
      <c r="J483" s="15" t="s">
        <v>141</v>
      </c>
      <c r="K483" s="15" t="s">
        <v>275</v>
      </c>
      <c r="L483" s="15" t="s">
        <v>276</v>
      </c>
      <c r="M483" s="15">
        <v>0.123</v>
      </c>
      <c r="N483" s="15">
        <v>0.10199999999999999</v>
      </c>
      <c r="O483" s="15">
        <v>8.0000000000000002E-3</v>
      </c>
      <c r="P483" s="15">
        <v>0.09</v>
      </c>
      <c r="Q483" s="15">
        <v>5.8999999999999997E-2</v>
      </c>
      <c r="R483" s="15">
        <v>0.14899999999999999</v>
      </c>
      <c r="S483" s="15">
        <v>9.984</v>
      </c>
      <c r="U483" s="15">
        <v>0</v>
      </c>
      <c r="V483" s="15">
        <v>160</v>
      </c>
    </row>
    <row r="484" spans="2:22" x14ac:dyDescent="0.25">
      <c r="B484" s="15" t="s">
        <v>122</v>
      </c>
      <c r="C484" s="15" t="s">
        <v>345</v>
      </c>
      <c r="D484" s="15" t="s">
        <v>208</v>
      </c>
      <c r="E484" s="15">
        <v>2022</v>
      </c>
      <c r="F484" s="15" t="s">
        <v>162</v>
      </c>
      <c r="G484" s="15" t="s">
        <v>133</v>
      </c>
      <c r="H484" s="15" t="s">
        <v>136</v>
      </c>
      <c r="I484" s="15" t="s">
        <v>139</v>
      </c>
      <c r="J484" s="15" t="s">
        <v>141</v>
      </c>
      <c r="K484" s="15" t="s">
        <v>275</v>
      </c>
      <c r="L484" s="15" t="s">
        <v>277</v>
      </c>
      <c r="M484" s="15">
        <v>0.115</v>
      </c>
      <c r="N484" s="15">
        <v>8.6999999999999994E-2</v>
      </c>
      <c r="O484" s="15">
        <v>2E-3</v>
      </c>
      <c r="P484" s="15">
        <v>9.0999999999999998E-2</v>
      </c>
      <c r="Q484" s="15">
        <v>0.06</v>
      </c>
      <c r="R484" s="15">
        <v>0.14000000000000001</v>
      </c>
      <c r="S484" s="15">
        <v>9.8149999999999995</v>
      </c>
      <c r="U484" s="15">
        <v>0</v>
      </c>
      <c r="V484" s="15">
        <v>1280</v>
      </c>
    </row>
    <row r="485" spans="2:22" x14ac:dyDescent="0.25">
      <c r="B485" s="15" t="s">
        <v>122</v>
      </c>
      <c r="C485" s="15" t="s">
        <v>345</v>
      </c>
      <c r="D485" s="15" t="s">
        <v>208</v>
      </c>
      <c r="E485" s="15">
        <v>2022</v>
      </c>
      <c r="F485" s="15" t="s">
        <v>162</v>
      </c>
      <c r="G485" s="15" t="s">
        <v>133</v>
      </c>
      <c r="H485" s="15" t="s">
        <v>136</v>
      </c>
      <c r="I485" s="15" t="s">
        <v>139</v>
      </c>
      <c r="J485" s="15" t="s">
        <v>141</v>
      </c>
      <c r="K485" s="15" t="s">
        <v>275</v>
      </c>
      <c r="L485" s="15" t="s">
        <v>278</v>
      </c>
      <c r="M485" s="15">
        <v>0.123</v>
      </c>
      <c r="N485" s="15">
        <v>0.14499999999999999</v>
      </c>
      <c r="O485" s="15">
        <v>4.0000000000000001E-3</v>
      </c>
      <c r="P485" s="15">
        <v>9.4E-2</v>
      </c>
      <c r="Q485" s="15">
        <v>6.0999999999999999E-2</v>
      </c>
      <c r="R485" s="15">
        <v>0.14799999999999999</v>
      </c>
      <c r="S485" s="15">
        <v>9.9060000000000006</v>
      </c>
      <c r="U485" s="15">
        <v>0</v>
      </c>
      <c r="V485" s="15">
        <v>1640</v>
      </c>
    </row>
    <row r="486" spans="2:22" x14ac:dyDescent="0.25">
      <c r="B486" s="15" t="s">
        <v>122</v>
      </c>
      <c r="C486" s="15" t="s">
        <v>345</v>
      </c>
      <c r="D486" s="15" t="s">
        <v>208</v>
      </c>
      <c r="E486" s="15">
        <v>2022</v>
      </c>
      <c r="F486" s="15" t="s">
        <v>162</v>
      </c>
      <c r="G486" s="15" t="s">
        <v>133</v>
      </c>
      <c r="H486" s="15" t="s">
        <v>136</v>
      </c>
      <c r="I486" s="15" t="s">
        <v>139</v>
      </c>
      <c r="J486" s="15" t="s">
        <v>141</v>
      </c>
      <c r="K486" s="15" t="s">
        <v>275</v>
      </c>
      <c r="L486" s="15" t="s">
        <v>279</v>
      </c>
      <c r="M486" s="15">
        <v>0.125</v>
      </c>
      <c r="N486" s="15">
        <v>9.9000000000000005E-2</v>
      </c>
      <c r="O486" s="15">
        <v>4.0000000000000001E-3</v>
      </c>
      <c r="P486" s="15">
        <v>9.5000000000000001E-2</v>
      </c>
      <c r="Q486" s="15">
        <v>6.3E-2</v>
      </c>
      <c r="R486" s="15">
        <v>0.14599999999999999</v>
      </c>
      <c r="S486" s="15">
        <v>9.9030000000000005</v>
      </c>
      <c r="U486" s="15">
        <v>0</v>
      </c>
      <c r="V486" s="15">
        <v>520</v>
      </c>
    </row>
    <row r="487" spans="2:22" x14ac:dyDescent="0.25">
      <c r="B487" s="15" t="s">
        <v>122</v>
      </c>
      <c r="C487" s="15" t="s">
        <v>345</v>
      </c>
      <c r="D487" s="15" t="s">
        <v>208</v>
      </c>
      <c r="E487" s="15">
        <v>2022</v>
      </c>
      <c r="F487" s="15" t="s">
        <v>162</v>
      </c>
      <c r="G487" s="15" t="s">
        <v>133</v>
      </c>
      <c r="H487" s="15" t="s">
        <v>136</v>
      </c>
      <c r="I487" s="15" t="s">
        <v>139</v>
      </c>
      <c r="J487" s="15" t="s">
        <v>141</v>
      </c>
      <c r="K487" s="15" t="s">
        <v>275</v>
      </c>
      <c r="L487" s="15" t="s">
        <v>280</v>
      </c>
      <c r="M487" s="15">
        <v>0.13500000000000001</v>
      </c>
      <c r="N487" s="15">
        <v>0.107</v>
      </c>
      <c r="O487" s="15">
        <v>1.0999999999999999E-2</v>
      </c>
      <c r="P487" s="15">
        <v>0.10100000000000001</v>
      </c>
      <c r="Q487" s="15">
        <v>0.06</v>
      </c>
      <c r="R487" s="15">
        <v>0.15</v>
      </c>
      <c r="S487" s="15">
        <v>9.8740000000000006</v>
      </c>
      <c r="U487" s="15">
        <v>0</v>
      </c>
      <c r="V487" s="15">
        <v>90</v>
      </c>
    </row>
    <row r="488" spans="2:22" x14ac:dyDescent="0.25">
      <c r="B488" s="15" t="s">
        <v>122</v>
      </c>
      <c r="C488" s="15" t="s">
        <v>345</v>
      </c>
      <c r="D488" s="15" t="s">
        <v>209</v>
      </c>
      <c r="E488" s="15">
        <v>2022</v>
      </c>
      <c r="F488" s="15" t="s">
        <v>162</v>
      </c>
      <c r="G488" s="15" t="s">
        <v>133</v>
      </c>
      <c r="H488" s="15" t="s">
        <v>136</v>
      </c>
      <c r="I488" s="15" t="s">
        <v>139</v>
      </c>
      <c r="J488" s="15" t="s">
        <v>141</v>
      </c>
      <c r="K488" s="15" t="s">
        <v>275</v>
      </c>
      <c r="L488" s="15" t="s">
        <v>276</v>
      </c>
      <c r="M488" s="15">
        <v>0.113</v>
      </c>
      <c r="N488" s="15">
        <v>0.106</v>
      </c>
      <c r="O488" s="15">
        <v>8.0000000000000002E-3</v>
      </c>
      <c r="P488" s="15">
        <v>7.9000000000000001E-2</v>
      </c>
      <c r="Q488" s="15">
        <v>5.1999999999999998E-2</v>
      </c>
      <c r="R488" s="15">
        <v>0.13900000000000001</v>
      </c>
      <c r="S488" s="15">
        <v>9.99</v>
      </c>
      <c r="U488" s="15">
        <v>0</v>
      </c>
      <c r="V488" s="15">
        <v>160</v>
      </c>
    </row>
    <row r="489" spans="2:22" x14ac:dyDescent="0.25">
      <c r="B489" s="15" t="s">
        <v>122</v>
      </c>
      <c r="C489" s="15" t="s">
        <v>345</v>
      </c>
      <c r="D489" s="15" t="s">
        <v>209</v>
      </c>
      <c r="E489" s="15">
        <v>2022</v>
      </c>
      <c r="F489" s="15" t="s">
        <v>162</v>
      </c>
      <c r="G489" s="15" t="s">
        <v>133</v>
      </c>
      <c r="H489" s="15" t="s">
        <v>136</v>
      </c>
      <c r="I489" s="15" t="s">
        <v>139</v>
      </c>
      <c r="J489" s="15" t="s">
        <v>141</v>
      </c>
      <c r="K489" s="15" t="s">
        <v>275</v>
      </c>
      <c r="L489" s="15" t="s">
        <v>277</v>
      </c>
      <c r="M489" s="15">
        <v>0.104</v>
      </c>
      <c r="N489" s="15">
        <v>8.1000000000000003E-2</v>
      </c>
      <c r="O489" s="15">
        <v>2E-3</v>
      </c>
      <c r="P489" s="15">
        <v>8.1000000000000003E-2</v>
      </c>
      <c r="Q489" s="15">
        <v>5.5E-2</v>
      </c>
      <c r="R489" s="15">
        <v>0.125</v>
      </c>
      <c r="S489" s="15">
        <v>9.8230000000000004</v>
      </c>
      <c r="U489" s="15">
        <v>0</v>
      </c>
      <c r="V489" s="15">
        <v>1280</v>
      </c>
    </row>
    <row r="490" spans="2:22" x14ac:dyDescent="0.25">
      <c r="B490" s="15" t="s">
        <v>122</v>
      </c>
      <c r="C490" s="15" t="s">
        <v>345</v>
      </c>
      <c r="D490" s="15" t="s">
        <v>209</v>
      </c>
      <c r="E490" s="15">
        <v>2022</v>
      </c>
      <c r="F490" s="15" t="s">
        <v>162</v>
      </c>
      <c r="G490" s="15" t="s">
        <v>133</v>
      </c>
      <c r="H490" s="15" t="s">
        <v>136</v>
      </c>
      <c r="I490" s="15" t="s">
        <v>139</v>
      </c>
      <c r="J490" s="15" t="s">
        <v>141</v>
      </c>
      <c r="K490" s="15" t="s">
        <v>275</v>
      </c>
      <c r="L490" s="15" t="s">
        <v>278</v>
      </c>
      <c r="M490" s="15">
        <v>0.111</v>
      </c>
      <c r="N490" s="15">
        <v>0.14199999999999999</v>
      </c>
      <c r="O490" s="15">
        <v>4.0000000000000001E-3</v>
      </c>
      <c r="P490" s="15">
        <v>8.4000000000000005E-2</v>
      </c>
      <c r="Q490" s="15">
        <v>5.3999999999999999E-2</v>
      </c>
      <c r="R490" s="15">
        <v>0.13100000000000001</v>
      </c>
      <c r="S490" s="15">
        <v>9.9139999999999997</v>
      </c>
      <c r="U490" s="15">
        <v>0</v>
      </c>
      <c r="V490" s="15">
        <v>1640</v>
      </c>
    </row>
    <row r="491" spans="2:22" x14ac:dyDescent="0.25">
      <c r="B491" s="15" t="s">
        <v>122</v>
      </c>
      <c r="C491" s="15" t="s">
        <v>345</v>
      </c>
      <c r="D491" s="15" t="s">
        <v>209</v>
      </c>
      <c r="E491" s="15">
        <v>2022</v>
      </c>
      <c r="F491" s="15" t="s">
        <v>162</v>
      </c>
      <c r="G491" s="15" t="s">
        <v>133</v>
      </c>
      <c r="H491" s="15" t="s">
        <v>136</v>
      </c>
      <c r="I491" s="15" t="s">
        <v>139</v>
      </c>
      <c r="J491" s="15" t="s">
        <v>141</v>
      </c>
      <c r="K491" s="15" t="s">
        <v>275</v>
      </c>
      <c r="L491" s="15" t="s">
        <v>279</v>
      </c>
      <c r="M491" s="15">
        <v>0.112</v>
      </c>
      <c r="N491" s="15">
        <v>9.1999999999999998E-2</v>
      </c>
      <c r="O491" s="15">
        <v>4.0000000000000001E-3</v>
      </c>
      <c r="P491" s="15">
        <v>8.1000000000000003E-2</v>
      </c>
      <c r="Q491" s="15">
        <v>5.6000000000000001E-2</v>
      </c>
      <c r="R491" s="15">
        <v>0.13600000000000001</v>
      </c>
      <c r="S491" s="15">
        <v>9.91</v>
      </c>
      <c r="U491" s="15">
        <v>0</v>
      </c>
      <c r="V491" s="15">
        <v>520</v>
      </c>
    </row>
    <row r="492" spans="2:22" x14ac:dyDescent="0.25">
      <c r="B492" s="15" t="s">
        <v>122</v>
      </c>
      <c r="C492" s="15" t="s">
        <v>345</v>
      </c>
      <c r="D492" s="15" t="s">
        <v>209</v>
      </c>
      <c r="E492" s="15">
        <v>2022</v>
      </c>
      <c r="F492" s="15" t="s">
        <v>162</v>
      </c>
      <c r="G492" s="15" t="s">
        <v>133</v>
      </c>
      <c r="H492" s="15" t="s">
        <v>136</v>
      </c>
      <c r="I492" s="15" t="s">
        <v>139</v>
      </c>
      <c r="J492" s="15" t="s">
        <v>141</v>
      </c>
      <c r="K492" s="15" t="s">
        <v>275</v>
      </c>
      <c r="L492" s="15" t="s">
        <v>280</v>
      </c>
      <c r="M492" s="15">
        <v>0.123</v>
      </c>
      <c r="N492" s="15">
        <v>9.9000000000000005E-2</v>
      </c>
      <c r="O492" s="15">
        <v>0.01</v>
      </c>
      <c r="P492" s="15">
        <v>0.10199999999999999</v>
      </c>
      <c r="Q492" s="15">
        <v>6.0999999999999999E-2</v>
      </c>
      <c r="R492" s="15">
        <v>0.13300000000000001</v>
      </c>
      <c r="S492" s="15">
        <v>9.8810000000000002</v>
      </c>
      <c r="U492" s="15">
        <v>0</v>
      </c>
      <c r="V492" s="15">
        <v>90</v>
      </c>
    </row>
    <row r="493" spans="2:22" x14ac:dyDescent="0.25">
      <c r="B493" s="15" t="s">
        <v>122</v>
      </c>
      <c r="C493" s="15" t="s">
        <v>345</v>
      </c>
      <c r="D493" s="15" t="s">
        <v>210</v>
      </c>
      <c r="E493" s="15">
        <v>2022</v>
      </c>
      <c r="F493" s="15" t="s">
        <v>162</v>
      </c>
      <c r="G493" s="15" t="s">
        <v>133</v>
      </c>
      <c r="H493" s="15" t="s">
        <v>136</v>
      </c>
      <c r="I493" s="15" t="s">
        <v>139</v>
      </c>
      <c r="J493" s="15" t="s">
        <v>141</v>
      </c>
      <c r="K493" s="15" t="s">
        <v>275</v>
      </c>
      <c r="L493" s="15" t="s">
        <v>276</v>
      </c>
      <c r="M493" s="15">
        <v>0.113</v>
      </c>
      <c r="N493" s="15">
        <v>0.13300000000000001</v>
      </c>
      <c r="O493" s="15">
        <v>1.0999999999999999E-2</v>
      </c>
      <c r="P493" s="15">
        <v>7.2999999999999995E-2</v>
      </c>
      <c r="Q493" s="15">
        <v>4.4999999999999998E-2</v>
      </c>
      <c r="R493" s="15">
        <v>0.11700000000000001</v>
      </c>
      <c r="S493" s="15">
        <v>9.7159999999999993</v>
      </c>
      <c r="U493" s="15">
        <v>0</v>
      </c>
      <c r="V493" s="15">
        <v>160</v>
      </c>
    </row>
    <row r="494" spans="2:22" x14ac:dyDescent="0.25">
      <c r="B494" s="15" t="s">
        <v>122</v>
      </c>
      <c r="C494" s="15" t="s">
        <v>345</v>
      </c>
      <c r="D494" s="15" t="s">
        <v>210</v>
      </c>
      <c r="E494" s="15">
        <v>2022</v>
      </c>
      <c r="F494" s="15" t="s">
        <v>162</v>
      </c>
      <c r="G494" s="15" t="s">
        <v>133</v>
      </c>
      <c r="H494" s="15" t="s">
        <v>136</v>
      </c>
      <c r="I494" s="15" t="s">
        <v>139</v>
      </c>
      <c r="J494" s="15" t="s">
        <v>141</v>
      </c>
      <c r="K494" s="15" t="s">
        <v>275</v>
      </c>
      <c r="L494" s="15" t="s">
        <v>277</v>
      </c>
      <c r="M494" s="15">
        <v>0.10100000000000001</v>
      </c>
      <c r="N494" s="15">
        <v>0.105</v>
      </c>
      <c r="O494" s="15">
        <v>3.0000000000000001E-3</v>
      </c>
      <c r="P494" s="15">
        <v>7.3999999999999996E-2</v>
      </c>
      <c r="Q494" s="15">
        <v>5.0999999999999997E-2</v>
      </c>
      <c r="R494" s="15">
        <v>0.11600000000000001</v>
      </c>
      <c r="S494" s="15">
        <v>9.5549999999999997</v>
      </c>
      <c r="U494" s="15">
        <v>0</v>
      </c>
      <c r="V494" s="15">
        <v>1280</v>
      </c>
    </row>
    <row r="495" spans="2:22" x14ac:dyDescent="0.25">
      <c r="B495" s="15" t="s">
        <v>122</v>
      </c>
      <c r="C495" s="15" t="s">
        <v>345</v>
      </c>
      <c r="D495" s="15" t="s">
        <v>210</v>
      </c>
      <c r="E495" s="15">
        <v>2022</v>
      </c>
      <c r="F495" s="15" t="s">
        <v>162</v>
      </c>
      <c r="G495" s="15" t="s">
        <v>133</v>
      </c>
      <c r="H495" s="15" t="s">
        <v>136</v>
      </c>
      <c r="I495" s="15" t="s">
        <v>139</v>
      </c>
      <c r="J495" s="15" t="s">
        <v>141</v>
      </c>
      <c r="K495" s="15" t="s">
        <v>275</v>
      </c>
      <c r="L495" s="15" t="s">
        <v>278</v>
      </c>
      <c r="M495" s="15">
        <v>0.111</v>
      </c>
      <c r="N495" s="15">
        <v>0.16900000000000001</v>
      </c>
      <c r="O495" s="15">
        <v>4.0000000000000001E-3</v>
      </c>
      <c r="P495" s="15">
        <v>7.6999999999999999E-2</v>
      </c>
      <c r="Q495" s="15">
        <v>4.9000000000000002E-2</v>
      </c>
      <c r="R495" s="15">
        <v>0.12</v>
      </c>
      <c r="S495" s="15">
        <v>9.6470000000000002</v>
      </c>
      <c r="U495" s="15">
        <v>0</v>
      </c>
      <c r="V495" s="15">
        <v>1640</v>
      </c>
    </row>
    <row r="496" spans="2:22" x14ac:dyDescent="0.25">
      <c r="B496" s="15" t="s">
        <v>122</v>
      </c>
      <c r="C496" s="15" t="s">
        <v>345</v>
      </c>
      <c r="D496" s="15" t="s">
        <v>210</v>
      </c>
      <c r="E496" s="15">
        <v>2022</v>
      </c>
      <c r="F496" s="15" t="s">
        <v>162</v>
      </c>
      <c r="G496" s="15" t="s">
        <v>133</v>
      </c>
      <c r="H496" s="15" t="s">
        <v>136</v>
      </c>
      <c r="I496" s="15" t="s">
        <v>139</v>
      </c>
      <c r="J496" s="15" t="s">
        <v>141</v>
      </c>
      <c r="K496" s="15" t="s">
        <v>275</v>
      </c>
      <c r="L496" s="15" t="s">
        <v>279</v>
      </c>
      <c r="M496" s="15">
        <v>0.112</v>
      </c>
      <c r="N496" s="15">
        <v>0.11600000000000001</v>
      </c>
      <c r="O496" s="15">
        <v>5.0000000000000001E-3</v>
      </c>
      <c r="P496" s="15">
        <v>7.4999999999999997E-2</v>
      </c>
      <c r="Q496" s="15">
        <v>5.1999999999999998E-2</v>
      </c>
      <c r="R496" s="15">
        <v>0.123</v>
      </c>
      <c r="S496" s="15">
        <v>9.64</v>
      </c>
      <c r="U496" s="15">
        <v>0</v>
      </c>
      <c r="V496" s="15">
        <v>520</v>
      </c>
    </row>
    <row r="497" spans="2:22" x14ac:dyDescent="0.25">
      <c r="B497" s="15" t="s">
        <v>122</v>
      </c>
      <c r="C497" s="15" t="s">
        <v>345</v>
      </c>
      <c r="D497" s="15" t="s">
        <v>210</v>
      </c>
      <c r="E497" s="15">
        <v>2022</v>
      </c>
      <c r="F497" s="15" t="s">
        <v>162</v>
      </c>
      <c r="G497" s="15" t="s">
        <v>133</v>
      </c>
      <c r="H497" s="15" t="s">
        <v>136</v>
      </c>
      <c r="I497" s="15" t="s">
        <v>139</v>
      </c>
      <c r="J497" s="15" t="s">
        <v>141</v>
      </c>
      <c r="K497" s="15" t="s">
        <v>275</v>
      </c>
      <c r="L497" s="15" t="s">
        <v>280</v>
      </c>
      <c r="M497" s="15">
        <v>0.124</v>
      </c>
      <c r="N497" s="15">
        <v>0.112</v>
      </c>
      <c r="O497" s="15">
        <v>1.2E-2</v>
      </c>
      <c r="P497" s="15">
        <v>8.8999999999999996E-2</v>
      </c>
      <c r="Q497" s="15">
        <v>5.0999999999999997E-2</v>
      </c>
      <c r="R497" s="15">
        <v>0.13400000000000001</v>
      </c>
      <c r="S497" s="15">
        <v>9.6120000000000001</v>
      </c>
      <c r="U497" s="15">
        <v>0</v>
      </c>
      <c r="V497" s="15">
        <v>90</v>
      </c>
    </row>
    <row r="498" spans="2:22" x14ac:dyDescent="0.25">
      <c r="B498" s="15" t="s">
        <v>122</v>
      </c>
      <c r="C498" s="15" t="s">
        <v>345</v>
      </c>
      <c r="D498" s="15" t="s">
        <v>211</v>
      </c>
      <c r="E498" s="15">
        <v>2022</v>
      </c>
      <c r="F498" s="15" t="s">
        <v>162</v>
      </c>
      <c r="G498" s="15" t="s">
        <v>133</v>
      </c>
      <c r="H498" s="15" t="s">
        <v>136</v>
      </c>
      <c r="I498" s="15" t="s">
        <v>139</v>
      </c>
      <c r="J498" s="15" t="s">
        <v>141</v>
      </c>
      <c r="K498" s="15" t="s">
        <v>275</v>
      </c>
      <c r="L498" s="15" t="s">
        <v>276</v>
      </c>
      <c r="M498" s="15">
        <v>0.108</v>
      </c>
      <c r="N498" s="15">
        <v>0.14199999999999999</v>
      </c>
      <c r="O498" s="15">
        <v>1.0999999999999999E-2</v>
      </c>
      <c r="P498" s="15">
        <v>6.7000000000000004E-2</v>
      </c>
      <c r="Q498" s="15">
        <v>4.2000000000000003E-2</v>
      </c>
      <c r="R498" s="15">
        <v>0.113</v>
      </c>
      <c r="S498" s="15">
        <v>9.7159999999999993</v>
      </c>
      <c r="U498" s="15">
        <v>0</v>
      </c>
      <c r="V498" s="15">
        <v>160</v>
      </c>
    </row>
    <row r="499" spans="2:22" x14ac:dyDescent="0.25">
      <c r="B499" s="15" t="s">
        <v>122</v>
      </c>
      <c r="C499" s="15" t="s">
        <v>345</v>
      </c>
      <c r="D499" s="15" t="s">
        <v>211</v>
      </c>
      <c r="E499" s="15">
        <v>2022</v>
      </c>
      <c r="F499" s="15" t="s">
        <v>162</v>
      </c>
      <c r="G499" s="15" t="s">
        <v>133</v>
      </c>
      <c r="H499" s="15" t="s">
        <v>136</v>
      </c>
      <c r="I499" s="15" t="s">
        <v>139</v>
      </c>
      <c r="J499" s="15" t="s">
        <v>141</v>
      </c>
      <c r="K499" s="15" t="s">
        <v>275</v>
      </c>
      <c r="L499" s="15" t="s">
        <v>277</v>
      </c>
      <c r="M499" s="15">
        <v>9.6000000000000002E-2</v>
      </c>
      <c r="N499" s="15">
        <v>0.108</v>
      </c>
      <c r="O499" s="15">
        <v>3.0000000000000001E-3</v>
      </c>
      <c r="P499" s="15">
        <v>7.0000000000000007E-2</v>
      </c>
      <c r="Q499" s="15">
        <v>4.7E-2</v>
      </c>
      <c r="R499" s="15">
        <v>0.107</v>
      </c>
      <c r="S499" s="15">
        <v>9.5549999999999997</v>
      </c>
      <c r="U499" s="15">
        <v>0</v>
      </c>
      <c r="V499" s="15">
        <v>1280</v>
      </c>
    </row>
    <row r="500" spans="2:22" x14ac:dyDescent="0.25">
      <c r="B500" s="15" t="s">
        <v>122</v>
      </c>
      <c r="C500" s="15" t="s">
        <v>345</v>
      </c>
      <c r="D500" s="15" t="s">
        <v>211</v>
      </c>
      <c r="E500" s="15">
        <v>2022</v>
      </c>
      <c r="F500" s="15" t="s">
        <v>162</v>
      </c>
      <c r="G500" s="15" t="s">
        <v>133</v>
      </c>
      <c r="H500" s="15" t="s">
        <v>136</v>
      </c>
      <c r="I500" s="15" t="s">
        <v>139</v>
      </c>
      <c r="J500" s="15" t="s">
        <v>141</v>
      </c>
      <c r="K500" s="15" t="s">
        <v>275</v>
      </c>
      <c r="L500" s="15" t="s">
        <v>278</v>
      </c>
      <c r="M500" s="15">
        <v>0.105</v>
      </c>
      <c r="N500" s="15">
        <v>0.16800000000000001</v>
      </c>
      <c r="O500" s="15">
        <v>4.0000000000000001E-3</v>
      </c>
      <c r="P500" s="15">
        <v>7.1999999999999995E-2</v>
      </c>
      <c r="Q500" s="15">
        <v>4.4999999999999998E-2</v>
      </c>
      <c r="R500" s="15">
        <v>0.112</v>
      </c>
      <c r="S500" s="15">
        <v>9.6460000000000008</v>
      </c>
      <c r="U500" s="15">
        <v>0</v>
      </c>
      <c r="V500" s="15">
        <v>1640</v>
      </c>
    </row>
    <row r="501" spans="2:22" x14ac:dyDescent="0.25">
      <c r="B501" s="15" t="s">
        <v>122</v>
      </c>
      <c r="C501" s="15" t="s">
        <v>345</v>
      </c>
      <c r="D501" s="15" t="s">
        <v>211</v>
      </c>
      <c r="E501" s="15">
        <v>2022</v>
      </c>
      <c r="F501" s="15" t="s">
        <v>162</v>
      </c>
      <c r="G501" s="15" t="s">
        <v>133</v>
      </c>
      <c r="H501" s="15" t="s">
        <v>136</v>
      </c>
      <c r="I501" s="15" t="s">
        <v>139</v>
      </c>
      <c r="J501" s="15" t="s">
        <v>141</v>
      </c>
      <c r="K501" s="15" t="s">
        <v>275</v>
      </c>
      <c r="L501" s="15" t="s">
        <v>279</v>
      </c>
      <c r="M501" s="15">
        <v>0.105</v>
      </c>
      <c r="N501" s="15">
        <v>0.115</v>
      </c>
      <c r="O501" s="15">
        <v>5.0000000000000001E-3</v>
      </c>
      <c r="P501" s="15">
        <v>7.0999999999999994E-2</v>
      </c>
      <c r="Q501" s="15">
        <v>4.7E-2</v>
      </c>
      <c r="R501" s="15">
        <v>0.11700000000000001</v>
      </c>
      <c r="S501" s="15">
        <v>9.6379999999999999</v>
      </c>
      <c r="U501" s="15">
        <v>0</v>
      </c>
      <c r="V501" s="15">
        <v>520</v>
      </c>
    </row>
    <row r="502" spans="2:22" x14ac:dyDescent="0.25">
      <c r="B502" s="15" t="s">
        <v>122</v>
      </c>
      <c r="C502" s="15" t="s">
        <v>345</v>
      </c>
      <c r="D502" s="15" t="s">
        <v>211</v>
      </c>
      <c r="E502" s="15">
        <v>2022</v>
      </c>
      <c r="F502" s="15" t="s">
        <v>162</v>
      </c>
      <c r="G502" s="15" t="s">
        <v>133</v>
      </c>
      <c r="H502" s="15" t="s">
        <v>136</v>
      </c>
      <c r="I502" s="15" t="s">
        <v>139</v>
      </c>
      <c r="J502" s="15" t="s">
        <v>141</v>
      </c>
      <c r="K502" s="15" t="s">
        <v>275</v>
      </c>
      <c r="L502" s="15" t="s">
        <v>280</v>
      </c>
      <c r="M502" s="15">
        <v>0.11799999999999999</v>
      </c>
      <c r="N502" s="15">
        <v>0.11</v>
      </c>
      <c r="O502" s="15">
        <v>1.2E-2</v>
      </c>
      <c r="P502" s="15">
        <v>8.1000000000000003E-2</v>
      </c>
      <c r="Q502" s="15">
        <v>4.7E-2</v>
      </c>
      <c r="R502" s="15">
        <v>0.13400000000000001</v>
      </c>
      <c r="S502" s="15">
        <v>9.6120000000000001</v>
      </c>
      <c r="U502" s="15">
        <v>0</v>
      </c>
      <c r="V502" s="15">
        <v>90</v>
      </c>
    </row>
    <row r="503" spans="2:22" x14ac:dyDescent="0.25">
      <c r="B503" s="15" t="s">
        <v>122</v>
      </c>
      <c r="C503" s="15" t="s">
        <v>345</v>
      </c>
      <c r="D503" s="15" t="s">
        <v>212</v>
      </c>
      <c r="E503" s="15">
        <v>2022</v>
      </c>
      <c r="F503" s="15" t="s">
        <v>162</v>
      </c>
      <c r="G503" s="15" t="s">
        <v>133</v>
      </c>
      <c r="H503" s="15" t="s">
        <v>136</v>
      </c>
      <c r="I503" s="15" t="s">
        <v>139</v>
      </c>
      <c r="J503" s="15" t="s">
        <v>141</v>
      </c>
      <c r="K503" s="15" t="s">
        <v>275</v>
      </c>
      <c r="L503" s="15" t="s">
        <v>276</v>
      </c>
      <c r="M503" s="15">
        <v>0.105</v>
      </c>
      <c r="N503" s="15">
        <v>0.14299999999999999</v>
      </c>
      <c r="O503" s="15">
        <v>1.0999999999999999E-2</v>
      </c>
      <c r="P503" s="15">
        <v>6.5000000000000002E-2</v>
      </c>
      <c r="Q503" s="15">
        <v>4.2000000000000003E-2</v>
      </c>
      <c r="R503" s="15">
        <v>0.107</v>
      </c>
      <c r="S503" s="15">
        <v>9.4510000000000005</v>
      </c>
      <c r="U503" s="15">
        <v>0</v>
      </c>
      <c r="V503" s="15">
        <v>160</v>
      </c>
    </row>
    <row r="504" spans="2:22" x14ac:dyDescent="0.25">
      <c r="B504" s="15" t="s">
        <v>122</v>
      </c>
      <c r="C504" s="15" t="s">
        <v>345</v>
      </c>
      <c r="D504" s="15" t="s">
        <v>212</v>
      </c>
      <c r="E504" s="15">
        <v>2022</v>
      </c>
      <c r="F504" s="15" t="s">
        <v>162</v>
      </c>
      <c r="G504" s="15" t="s">
        <v>133</v>
      </c>
      <c r="H504" s="15" t="s">
        <v>136</v>
      </c>
      <c r="I504" s="15" t="s">
        <v>139</v>
      </c>
      <c r="J504" s="15" t="s">
        <v>141</v>
      </c>
      <c r="K504" s="15" t="s">
        <v>275</v>
      </c>
      <c r="L504" s="15" t="s">
        <v>277</v>
      </c>
      <c r="M504" s="15">
        <v>0.09</v>
      </c>
      <c r="N504" s="15">
        <v>0.1</v>
      </c>
      <c r="O504" s="15">
        <v>3.0000000000000001E-3</v>
      </c>
      <c r="P504" s="15">
        <v>6.7000000000000004E-2</v>
      </c>
      <c r="Q504" s="15">
        <v>4.4999999999999998E-2</v>
      </c>
      <c r="R504" s="15">
        <v>9.9000000000000005E-2</v>
      </c>
      <c r="S504" s="15">
        <v>9.3030000000000008</v>
      </c>
      <c r="U504" s="15">
        <v>0</v>
      </c>
      <c r="V504" s="15">
        <v>1280</v>
      </c>
    </row>
    <row r="505" spans="2:22" x14ac:dyDescent="0.25">
      <c r="B505" s="15" t="s">
        <v>122</v>
      </c>
      <c r="C505" s="15" t="s">
        <v>345</v>
      </c>
      <c r="D505" s="15" t="s">
        <v>212</v>
      </c>
      <c r="E505" s="15">
        <v>2022</v>
      </c>
      <c r="F505" s="15" t="s">
        <v>162</v>
      </c>
      <c r="G505" s="15" t="s">
        <v>133</v>
      </c>
      <c r="H505" s="15" t="s">
        <v>136</v>
      </c>
      <c r="I505" s="15" t="s">
        <v>139</v>
      </c>
      <c r="J505" s="15" t="s">
        <v>141</v>
      </c>
      <c r="K505" s="15" t="s">
        <v>275</v>
      </c>
      <c r="L505" s="15" t="s">
        <v>278</v>
      </c>
      <c r="M505" s="15">
        <v>0.1</v>
      </c>
      <c r="N505" s="15">
        <v>0.16200000000000001</v>
      </c>
      <c r="O505" s="15">
        <v>4.0000000000000001E-3</v>
      </c>
      <c r="P505" s="15">
        <v>6.8000000000000005E-2</v>
      </c>
      <c r="Q505" s="15">
        <v>4.2999999999999997E-2</v>
      </c>
      <c r="R505" s="15">
        <v>0.107</v>
      </c>
      <c r="S505" s="15">
        <v>9.391</v>
      </c>
      <c r="U505" s="15">
        <v>0</v>
      </c>
      <c r="V505" s="15">
        <v>1640</v>
      </c>
    </row>
    <row r="506" spans="2:22" x14ac:dyDescent="0.25">
      <c r="B506" s="15" t="s">
        <v>122</v>
      </c>
      <c r="C506" s="15" t="s">
        <v>345</v>
      </c>
      <c r="D506" s="15" t="s">
        <v>212</v>
      </c>
      <c r="E506" s="15">
        <v>2022</v>
      </c>
      <c r="F506" s="15" t="s">
        <v>162</v>
      </c>
      <c r="G506" s="15" t="s">
        <v>133</v>
      </c>
      <c r="H506" s="15" t="s">
        <v>136</v>
      </c>
      <c r="I506" s="15" t="s">
        <v>139</v>
      </c>
      <c r="J506" s="15" t="s">
        <v>141</v>
      </c>
      <c r="K506" s="15" t="s">
        <v>275</v>
      </c>
      <c r="L506" s="15" t="s">
        <v>279</v>
      </c>
      <c r="M506" s="15">
        <v>0.1</v>
      </c>
      <c r="N506" s="15">
        <v>0.111</v>
      </c>
      <c r="O506" s="15">
        <v>5.0000000000000001E-3</v>
      </c>
      <c r="P506" s="15">
        <v>6.7000000000000004E-2</v>
      </c>
      <c r="Q506" s="15">
        <v>4.4999999999999998E-2</v>
      </c>
      <c r="R506" s="15">
        <v>0.106</v>
      </c>
      <c r="S506" s="15">
        <v>9.375</v>
      </c>
      <c r="U506" s="15">
        <v>0</v>
      </c>
      <c r="V506" s="15">
        <v>520</v>
      </c>
    </row>
    <row r="507" spans="2:22" x14ac:dyDescent="0.25">
      <c r="B507" s="15" t="s">
        <v>122</v>
      </c>
      <c r="C507" s="15" t="s">
        <v>345</v>
      </c>
      <c r="D507" s="15" t="s">
        <v>212</v>
      </c>
      <c r="E507" s="15">
        <v>2022</v>
      </c>
      <c r="F507" s="15" t="s">
        <v>162</v>
      </c>
      <c r="G507" s="15" t="s">
        <v>133</v>
      </c>
      <c r="H507" s="15" t="s">
        <v>136</v>
      </c>
      <c r="I507" s="15" t="s">
        <v>139</v>
      </c>
      <c r="J507" s="15" t="s">
        <v>141</v>
      </c>
      <c r="K507" s="15" t="s">
        <v>275</v>
      </c>
      <c r="L507" s="15" t="s">
        <v>280</v>
      </c>
      <c r="M507" s="15">
        <v>0.11700000000000001</v>
      </c>
      <c r="N507" s="15">
        <v>0.124</v>
      </c>
      <c r="O507" s="15">
        <v>1.2999999999999999E-2</v>
      </c>
      <c r="P507" s="15">
        <v>7.9000000000000001E-2</v>
      </c>
      <c r="Q507" s="15">
        <v>4.4999999999999998E-2</v>
      </c>
      <c r="R507" s="15">
        <v>0.11600000000000001</v>
      </c>
      <c r="S507" s="15">
        <v>9.3580000000000005</v>
      </c>
      <c r="U507" s="15">
        <v>0</v>
      </c>
      <c r="V507" s="15">
        <v>90</v>
      </c>
    </row>
    <row r="508" spans="2:22" x14ac:dyDescent="0.25">
      <c r="B508" s="15" t="s">
        <v>122</v>
      </c>
      <c r="C508" s="15" t="s">
        <v>345</v>
      </c>
      <c r="D508" s="15" t="s">
        <v>213</v>
      </c>
      <c r="E508" s="15">
        <v>2022</v>
      </c>
      <c r="F508" s="15" t="s">
        <v>162</v>
      </c>
      <c r="G508" s="15" t="s">
        <v>133</v>
      </c>
      <c r="H508" s="15" t="s">
        <v>136</v>
      </c>
      <c r="I508" s="15" t="s">
        <v>139</v>
      </c>
      <c r="J508" s="15" t="s">
        <v>141</v>
      </c>
      <c r="K508" s="15" t="s">
        <v>275</v>
      </c>
      <c r="L508" s="15" t="s">
        <v>276</v>
      </c>
      <c r="M508" s="15">
        <v>0.104</v>
      </c>
      <c r="N508" s="15">
        <v>0.14499999999999999</v>
      </c>
      <c r="O508" s="15">
        <v>1.0999999999999999E-2</v>
      </c>
      <c r="P508" s="15">
        <v>6.4000000000000001E-2</v>
      </c>
      <c r="Q508" s="15">
        <v>4.1000000000000002E-2</v>
      </c>
      <c r="R508" s="15">
        <v>0.107</v>
      </c>
      <c r="S508" s="15">
        <v>9.4510000000000005</v>
      </c>
      <c r="U508" s="15">
        <v>0</v>
      </c>
      <c r="V508" s="15">
        <v>160</v>
      </c>
    </row>
    <row r="509" spans="2:22" x14ac:dyDescent="0.25">
      <c r="B509" s="15" t="s">
        <v>122</v>
      </c>
      <c r="C509" s="15" t="s">
        <v>345</v>
      </c>
      <c r="D509" s="15" t="s">
        <v>213</v>
      </c>
      <c r="E509" s="15">
        <v>2022</v>
      </c>
      <c r="F509" s="15" t="s">
        <v>162</v>
      </c>
      <c r="G509" s="15" t="s">
        <v>133</v>
      </c>
      <c r="H509" s="15" t="s">
        <v>136</v>
      </c>
      <c r="I509" s="15" t="s">
        <v>139</v>
      </c>
      <c r="J509" s="15" t="s">
        <v>141</v>
      </c>
      <c r="K509" s="15" t="s">
        <v>275</v>
      </c>
      <c r="L509" s="15" t="s">
        <v>277</v>
      </c>
      <c r="M509" s="15">
        <v>8.6999999999999994E-2</v>
      </c>
      <c r="N509" s="15">
        <v>9.6000000000000002E-2</v>
      </c>
      <c r="O509" s="15">
        <v>3.0000000000000001E-3</v>
      </c>
      <c r="P509" s="15">
        <v>6.5000000000000002E-2</v>
      </c>
      <c r="Q509" s="15">
        <v>4.2999999999999997E-2</v>
      </c>
      <c r="R509" s="15">
        <v>9.6000000000000002E-2</v>
      </c>
      <c r="S509" s="15">
        <v>9.3030000000000008</v>
      </c>
      <c r="U509" s="15">
        <v>0</v>
      </c>
      <c r="V509" s="15">
        <v>1280</v>
      </c>
    </row>
    <row r="510" spans="2:22" x14ac:dyDescent="0.25">
      <c r="B510" s="15" t="s">
        <v>122</v>
      </c>
      <c r="C510" s="15" t="s">
        <v>345</v>
      </c>
      <c r="D510" s="15" t="s">
        <v>213</v>
      </c>
      <c r="E510" s="15">
        <v>2022</v>
      </c>
      <c r="F510" s="15" t="s">
        <v>162</v>
      </c>
      <c r="G510" s="15" t="s">
        <v>133</v>
      </c>
      <c r="H510" s="15" t="s">
        <v>136</v>
      </c>
      <c r="I510" s="15" t="s">
        <v>139</v>
      </c>
      <c r="J510" s="15" t="s">
        <v>141</v>
      </c>
      <c r="K510" s="15" t="s">
        <v>275</v>
      </c>
      <c r="L510" s="15" t="s">
        <v>278</v>
      </c>
      <c r="M510" s="15">
        <v>9.8000000000000004E-2</v>
      </c>
      <c r="N510" s="15">
        <v>0.154</v>
      </c>
      <c r="O510" s="15">
        <v>4.0000000000000001E-3</v>
      </c>
      <c r="P510" s="15">
        <v>6.5000000000000002E-2</v>
      </c>
      <c r="Q510" s="15">
        <v>4.1000000000000002E-2</v>
      </c>
      <c r="R510" s="15">
        <v>0.10299999999999999</v>
      </c>
      <c r="S510" s="15">
        <v>9.391</v>
      </c>
      <c r="U510" s="15">
        <v>0</v>
      </c>
      <c r="V510" s="15">
        <v>1640</v>
      </c>
    </row>
    <row r="511" spans="2:22" x14ac:dyDescent="0.25">
      <c r="B511" s="15" t="s">
        <v>122</v>
      </c>
      <c r="C511" s="15" t="s">
        <v>345</v>
      </c>
      <c r="D511" s="15" t="s">
        <v>213</v>
      </c>
      <c r="E511" s="15">
        <v>2022</v>
      </c>
      <c r="F511" s="15" t="s">
        <v>162</v>
      </c>
      <c r="G511" s="15" t="s">
        <v>133</v>
      </c>
      <c r="H511" s="15" t="s">
        <v>136</v>
      </c>
      <c r="I511" s="15" t="s">
        <v>139</v>
      </c>
      <c r="J511" s="15" t="s">
        <v>141</v>
      </c>
      <c r="K511" s="15" t="s">
        <v>275</v>
      </c>
      <c r="L511" s="15" t="s">
        <v>279</v>
      </c>
      <c r="M511" s="15">
        <v>9.6000000000000002E-2</v>
      </c>
      <c r="N511" s="15">
        <v>0.11</v>
      </c>
      <c r="O511" s="15">
        <v>5.0000000000000001E-3</v>
      </c>
      <c r="P511" s="15">
        <v>6.4000000000000001E-2</v>
      </c>
      <c r="Q511" s="15">
        <v>4.2999999999999997E-2</v>
      </c>
      <c r="R511" s="15">
        <v>0.10100000000000001</v>
      </c>
      <c r="S511" s="15">
        <v>9.375</v>
      </c>
      <c r="U511" s="15">
        <v>0</v>
      </c>
      <c r="V511" s="15">
        <v>520</v>
      </c>
    </row>
    <row r="512" spans="2:22" x14ac:dyDescent="0.25">
      <c r="B512" s="15" t="s">
        <v>122</v>
      </c>
      <c r="C512" s="15" t="s">
        <v>345</v>
      </c>
      <c r="D512" s="15" t="s">
        <v>213</v>
      </c>
      <c r="E512" s="15">
        <v>2022</v>
      </c>
      <c r="F512" s="15" t="s">
        <v>162</v>
      </c>
      <c r="G512" s="15" t="s">
        <v>133</v>
      </c>
      <c r="H512" s="15" t="s">
        <v>136</v>
      </c>
      <c r="I512" s="15" t="s">
        <v>139</v>
      </c>
      <c r="J512" s="15" t="s">
        <v>141</v>
      </c>
      <c r="K512" s="15" t="s">
        <v>275</v>
      </c>
      <c r="L512" s="15" t="s">
        <v>280</v>
      </c>
      <c r="M512" s="15">
        <v>0.115</v>
      </c>
      <c r="N512" s="15">
        <v>0.127</v>
      </c>
      <c r="O512" s="15">
        <v>1.2999999999999999E-2</v>
      </c>
      <c r="P512" s="15">
        <v>7.9000000000000001E-2</v>
      </c>
      <c r="Q512" s="15">
        <v>4.7E-2</v>
      </c>
      <c r="R512" s="15">
        <v>0.106</v>
      </c>
      <c r="S512" s="15">
        <v>9.3580000000000005</v>
      </c>
      <c r="U512" s="15">
        <v>0</v>
      </c>
      <c r="V512" s="15">
        <v>90</v>
      </c>
    </row>
    <row r="513" spans="2:22" x14ac:dyDescent="0.25">
      <c r="B513" s="15" t="s">
        <v>122</v>
      </c>
      <c r="C513" s="15" t="s">
        <v>345</v>
      </c>
      <c r="D513" s="15" t="s">
        <v>214</v>
      </c>
      <c r="E513" s="15">
        <v>2022</v>
      </c>
      <c r="F513" s="15" t="s">
        <v>162</v>
      </c>
      <c r="G513" s="15" t="s">
        <v>133</v>
      </c>
      <c r="H513" s="15" t="s">
        <v>136</v>
      </c>
      <c r="I513" s="15" t="s">
        <v>139</v>
      </c>
      <c r="J513" s="15" t="s">
        <v>141</v>
      </c>
      <c r="K513" s="15" t="s">
        <v>275</v>
      </c>
      <c r="L513" s="15" t="s">
        <v>276</v>
      </c>
      <c r="M513" s="15">
        <v>0.1</v>
      </c>
      <c r="N513" s="15">
        <v>0.14299999999999999</v>
      </c>
      <c r="O513" s="15">
        <v>1.0999999999999999E-2</v>
      </c>
      <c r="P513" s="15">
        <v>6.2E-2</v>
      </c>
      <c r="Q513" s="15">
        <v>0.04</v>
      </c>
      <c r="R513" s="15">
        <v>0.104</v>
      </c>
      <c r="S513" s="15">
        <v>9.2260000000000009</v>
      </c>
      <c r="U513" s="15">
        <v>0</v>
      </c>
      <c r="V513" s="15">
        <v>160</v>
      </c>
    </row>
    <row r="514" spans="2:22" x14ac:dyDescent="0.25">
      <c r="B514" s="15" t="s">
        <v>122</v>
      </c>
      <c r="C514" s="15" t="s">
        <v>345</v>
      </c>
      <c r="D514" s="15" t="s">
        <v>214</v>
      </c>
      <c r="E514" s="15">
        <v>2022</v>
      </c>
      <c r="F514" s="15" t="s">
        <v>162</v>
      </c>
      <c r="G514" s="15" t="s">
        <v>133</v>
      </c>
      <c r="H514" s="15" t="s">
        <v>136</v>
      </c>
      <c r="I514" s="15" t="s">
        <v>139</v>
      </c>
      <c r="J514" s="15" t="s">
        <v>141</v>
      </c>
      <c r="K514" s="15" t="s">
        <v>275</v>
      </c>
      <c r="L514" s="15" t="s">
        <v>277</v>
      </c>
      <c r="M514" s="15">
        <v>8.4000000000000005E-2</v>
      </c>
      <c r="N514" s="15">
        <v>9.4E-2</v>
      </c>
      <c r="O514" s="15">
        <v>3.0000000000000001E-3</v>
      </c>
      <c r="P514" s="15">
        <v>6.2E-2</v>
      </c>
      <c r="Q514" s="15">
        <v>4.2000000000000003E-2</v>
      </c>
      <c r="R514" s="15">
        <v>9.1999999999999998E-2</v>
      </c>
      <c r="S514" s="15">
        <v>9.0850000000000009</v>
      </c>
      <c r="U514" s="15">
        <v>0</v>
      </c>
      <c r="V514" s="15">
        <v>1280</v>
      </c>
    </row>
    <row r="515" spans="2:22" x14ac:dyDescent="0.25">
      <c r="B515" s="15" t="s">
        <v>122</v>
      </c>
      <c r="C515" s="15" t="s">
        <v>345</v>
      </c>
      <c r="D515" s="15" t="s">
        <v>214</v>
      </c>
      <c r="E515" s="15">
        <v>2022</v>
      </c>
      <c r="F515" s="15" t="s">
        <v>162</v>
      </c>
      <c r="G515" s="15" t="s">
        <v>133</v>
      </c>
      <c r="H515" s="15" t="s">
        <v>136</v>
      </c>
      <c r="I515" s="15" t="s">
        <v>139</v>
      </c>
      <c r="J515" s="15" t="s">
        <v>141</v>
      </c>
      <c r="K515" s="15" t="s">
        <v>275</v>
      </c>
      <c r="L515" s="15" t="s">
        <v>278</v>
      </c>
      <c r="M515" s="15">
        <v>9.5000000000000001E-2</v>
      </c>
      <c r="N515" s="15">
        <v>0.153</v>
      </c>
      <c r="O515" s="15">
        <v>4.0000000000000001E-3</v>
      </c>
      <c r="P515" s="15">
        <v>6.3E-2</v>
      </c>
      <c r="Q515" s="15">
        <v>0.04</v>
      </c>
      <c r="R515" s="15">
        <v>0.10100000000000001</v>
      </c>
      <c r="S515" s="15">
        <v>9.1709999999999994</v>
      </c>
      <c r="U515" s="15">
        <v>0</v>
      </c>
      <c r="V515" s="15">
        <v>1640</v>
      </c>
    </row>
    <row r="516" spans="2:22" x14ac:dyDescent="0.25">
      <c r="B516" s="15" t="s">
        <v>122</v>
      </c>
      <c r="C516" s="15" t="s">
        <v>345</v>
      </c>
      <c r="D516" s="15" t="s">
        <v>214</v>
      </c>
      <c r="E516" s="15">
        <v>2022</v>
      </c>
      <c r="F516" s="15" t="s">
        <v>162</v>
      </c>
      <c r="G516" s="15" t="s">
        <v>133</v>
      </c>
      <c r="H516" s="15" t="s">
        <v>136</v>
      </c>
      <c r="I516" s="15" t="s">
        <v>139</v>
      </c>
      <c r="J516" s="15" t="s">
        <v>141</v>
      </c>
      <c r="K516" s="15" t="s">
        <v>275</v>
      </c>
      <c r="L516" s="15" t="s">
        <v>279</v>
      </c>
      <c r="M516" s="15">
        <v>9.4E-2</v>
      </c>
      <c r="N516" s="15">
        <v>0.112</v>
      </c>
      <c r="O516" s="15">
        <v>5.0000000000000001E-3</v>
      </c>
      <c r="P516" s="15">
        <v>6.0999999999999999E-2</v>
      </c>
      <c r="Q516" s="15">
        <v>4.1000000000000002E-2</v>
      </c>
      <c r="R516" s="15">
        <v>0.1</v>
      </c>
      <c r="S516" s="15">
        <v>9.1509999999999998</v>
      </c>
      <c r="U516" s="15">
        <v>0</v>
      </c>
      <c r="V516" s="15">
        <v>520</v>
      </c>
    </row>
    <row r="517" spans="2:22" x14ac:dyDescent="0.25">
      <c r="B517" s="15" t="s">
        <v>122</v>
      </c>
      <c r="C517" s="15" t="s">
        <v>345</v>
      </c>
      <c r="D517" s="15" t="s">
        <v>214</v>
      </c>
      <c r="E517" s="15">
        <v>2022</v>
      </c>
      <c r="F517" s="15" t="s">
        <v>162</v>
      </c>
      <c r="G517" s="15" t="s">
        <v>133</v>
      </c>
      <c r="H517" s="15" t="s">
        <v>136</v>
      </c>
      <c r="I517" s="15" t="s">
        <v>139</v>
      </c>
      <c r="J517" s="15" t="s">
        <v>141</v>
      </c>
      <c r="K517" s="15" t="s">
        <v>275</v>
      </c>
      <c r="L517" s="15" t="s">
        <v>280</v>
      </c>
      <c r="M517" s="15">
        <v>0.113</v>
      </c>
      <c r="N517" s="15">
        <v>0.125</v>
      </c>
      <c r="O517" s="15">
        <v>1.2999999999999999E-2</v>
      </c>
      <c r="P517" s="15">
        <v>7.9000000000000001E-2</v>
      </c>
      <c r="Q517" s="15">
        <v>4.8000000000000001E-2</v>
      </c>
      <c r="R517" s="15">
        <v>0.114</v>
      </c>
      <c r="S517" s="15">
        <v>9.1379999999999999</v>
      </c>
      <c r="U517" s="15">
        <v>0</v>
      </c>
      <c r="V517" s="15">
        <v>90</v>
      </c>
    </row>
    <row r="518" spans="2:22" x14ac:dyDescent="0.25">
      <c r="B518" s="15" t="s">
        <v>122</v>
      </c>
      <c r="C518" s="15" t="s">
        <v>345</v>
      </c>
      <c r="D518" s="15" t="s">
        <v>215</v>
      </c>
      <c r="E518" s="15">
        <v>2022</v>
      </c>
      <c r="F518" s="15" t="s">
        <v>162</v>
      </c>
      <c r="G518" s="15" t="s">
        <v>133</v>
      </c>
      <c r="H518" s="15" t="s">
        <v>136</v>
      </c>
      <c r="I518" s="15" t="s">
        <v>139</v>
      </c>
      <c r="J518" s="15" t="s">
        <v>141</v>
      </c>
      <c r="K518" s="15" t="s">
        <v>275</v>
      </c>
      <c r="L518" s="15" t="s">
        <v>276</v>
      </c>
      <c r="M518" s="15">
        <v>9.8000000000000004E-2</v>
      </c>
      <c r="N518" s="15">
        <v>0.14099999999999999</v>
      </c>
      <c r="O518" s="15">
        <v>1.0999999999999999E-2</v>
      </c>
      <c r="P518" s="15">
        <v>6.0999999999999999E-2</v>
      </c>
      <c r="Q518" s="15">
        <v>3.9E-2</v>
      </c>
      <c r="R518" s="15">
        <v>0.1</v>
      </c>
      <c r="S518" s="15">
        <v>9.2260000000000009</v>
      </c>
      <c r="U518" s="15">
        <v>0</v>
      </c>
      <c r="V518" s="15">
        <v>160</v>
      </c>
    </row>
    <row r="519" spans="2:22" x14ac:dyDescent="0.25">
      <c r="B519" s="15" t="s">
        <v>122</v>
      </c>
      <c r="C519" s="15" t="s">
        <v>345</v>
      </c>
      <c r="D519" s="15" t="s">
        <v>215</v>
      </c>
      <c r="E519" s="15">
        <v>2022</v>
      </c>
      <c r="F519" s="15" t="s">
        <v>162</v>
      </c>
      <c r="G519" s="15" t="s">
        <v>133</v>
      </c>
      <c r="H519" s="15" t="s">
        <v>136</v>
      </c>
      <c r="I519" s="15" t="s">
        <v>139</v>
      </c>
      <c r="J519" s="15" t="s">
        <v>141</v>
      </c>
      <c r="K519" s="15" t="s">
        <v>275</v>
      </c>
      <c r="L519" s="15" t="s">
        <v>277</v>
      </c>
      <c r="M519" s="15">
        <v>8.2000000000000003E-2</v>
      </c>
      <c r="N519" s="15">
        <v>8.6999999999999994E-2</v>
      </c>
      <c r="O519" s="15">
        <v>2E-3</v>
      </c>
      <c r="P519" s="15">
        <v>6.0999999999999999E-2</v>
      </c>
      <c r="Q519" s="15">
        <v>4.1000000000000002E-2</v>
      </c>
      <c r="R519" s="15">
        <v>0.09</v>
      </c>
      <c r="S519" s="15">
        <v>9.0850000000000009</v>
      </c>
      <c r="U519" s="15">
        <v>0</v>
      </c>
      <c r="V519" s="15">
        <v>1280</v>
      </c>
    </row>
    <row r="520" spans="2:22" x14ac:dyDescent="0.25">
      <c r="B520" s="15" t="s">
        <v>122</v>
      </c>
      <c r="C520" s="15" t="s">
        <v>345</v>
      </c>
      <c r="D520" s="15" t="s">
        <v>215</v>
      </c>
      <c r="E520" s="15">
        <v>2022</v>
      </c>
      <c r="F520" s="15" t="s">
        <v>162</v>
      </c>
      <c r="G520" s="15" t="s">
        <v>133</v>
      </c>
      <c r="H520" s="15" t="s">
        <v>136</v>
      </c>
      <c r="I520" s="15" t="s">
        <v>139</v>
      </c>
      <c r="J520" s="15" t="s">
        <v>141</v>
      </c>
      <c r="K520" s="15" t="s">
        <v>275</v>
      </c>
      <c r="L520" s="15" t="s">
        <v>278</v>
      </c>
      <c r="M520" s="15">
        <v>9.1999999999999998E-2</v>
      </c>
      <c r="N520" s="15">
        <v>0.13900000000000001</v>
      </c>
      <c r="O520" s="15">
        <v>3.0000000000000001E-3</v>
      </c>
      <c r="P520" s="15">
        <v>6.0999999999999999E-2</v>
      </c>
      <c r="Q520" s="15">
        <v>3.9E-2</v>
      </c>
      <c r="R520" s="15">
        <v>9.7000000000000003E-2</v>
      </c>
      <c r="S520" s="15">
        <v>9.1709999999999994</v>
      </c>
      <c r="U520" s="15">
        <v>0</v>
      </c>
      <c r="V520" s="15">
        <v>1640</v>
      </c>
    </row>
    <row r="521" spans="2:22" x14ac:dyDescent="0.25">
      <c r="B521" s="15" t="s">
        <v>122</v>
      </c>
      <c r="C521" s="15" t="s">
        <v>345</v>
      </c>
      <c r="D521" s="15" t="s">
        <v>215</v>
      </c>
      <c r="E521" s="15">
        <v>2022</v>
      </c>
      <c r="F521" s="15" t="s">
        <v>162</v>
      </c>
      <c r="G521" s="15" t="s">
        <v>133</v>
      </c>
      <c r="H521" s="15" t="s">
        <v>136</v>
      </c>
      <c r="I521" s="15" t="s">
        <v>139</v>
      </c>
      <c r="J521" s="15" t="s">
        <v>141</v>
      </c>
      <c r="K521" s="15" t="s">
        <v>275</v>
      </c>
      <c r="L521" s="15" t="s">
        <v>279</v>
      </c>
      <c r="M521" s="15">
        <v>9.0999999999999998E-2</v>
      </c>
      <c r="N521" s="15">
        <v>0.105</v>
      </c>
      <c r="O521" s="15">
        <v>5.0000000000000001E-3</v>
      </c>
      <c r="P521" s="15">
        <v>0.06</v>
      </c>
      <c r="Q521" s="15">
        <v>4.1000000000000002E-2</v>
      </c>
      <c r="R521" s="15">
        <v>9.5000000000000001E-2</v>
      </c>
      <c r="S521" s="15">
        <v>9.1509999999999998</v>
      </c>
      <c r="U521" s="15">
        <v>0</v>
      </c>
      <c r="V521" s="15">
        <v>520</v>
      </c>
    </row>
    <row r="522" spans="2:22" x14ac:dyDescent="0.25">
      <c r="B522" s="15" t="s">
        <v>122</v>
      </c>
      <c r="C522" s="15" t="s">
        <v>345</v>
      </c>
      <c r="D522" s="15" t="s">
        <v>215</v>
      </c>
      <c r="E522" s="15">
        <v>2022</v>
      </c>
      <c r="F522" s="15" t="s">
        <v>162</v>
      </c>
      <c r="G522" s="15" t="s">
        <v>133</v>
      </c>
      <c r="H522" s="15" t="s">
        <v>136</v>
      </c>
      <c r="I522" s="15" t="s">
        <v>139</v>
      </c>
      <c r="J522" s="15" t="s">
        <v>141</v>
      </c>
      <c r="K522" s="15" t="s">
        <v>275</v>
      </c>
      <c r="L522" s="15" t="s">
        <v>280</v>
      </c>
      <c r="M522" s="15">
        <v>0.113</v>
      </c>
      <c r="N522" s="15">
        <v>0.12</v>
      </c>
      <c r="O522" s="15">
        <v>1.2999999999999999E-2</v>
      </c>
      <c r="P522" s="15">
        <v>7.9000000000000001E-2</v>
      </c>
      <c r="Q522" s="15">
        <v>4.4999999999999998E-2</v>
      </c>
      <c r="R522" s="15">
        <v>0.115</v>
      </c>
      <c r="S522" s="15">
        <v>9.1379999999999999</v>
      </c>
      <c r="U522" s="15">
        <v>0</v>
      </c>
      <c r="V522" s="15">
        <v>90</v>
      </c>
    </row>
    <row r="523" spans="2:22" x14ac:dyDescent="0.25">
      <c r="B523" s="15" t="s">
        <v>122</v>
      </c>
      <c r="C523" s="15" t="s">
        <v>345</v>
      </c>
      <c r="D523" s="15" t="s">
        <v>216</v>
      </c>
      <c r="E523" s="15">
        <v>2022</v>
      </c>
      <c r="F523" s="15" t="s">
        <v>162</v>
      </c>
      <c r="G523" s="15" t="s">
        <v>133</v>
      </c>
      <c r="H523" s="15" t="s">
        <v>136</v>
      </c>
      <c r="I523" s="15" t="s">
        <v>139</v>
      </c>
      <c r="J523" s="15" t="s">
        <v>141</v>
      </c>
      <c r="K523" s="15" t="s">
        <v>275</v>
      </c>
      <c r="L523" s="15" t="s">
        <v>276</v>
      </c>
      <c r="M523" s="15">
        <v>9.6000000000000002E-2</v>
      </c>
      <c r="N523" s="15">
        <v>0.13300000000000001</v>
      </c>
      <c r="O523" s="15">
        <v>1.0999999999999999E-2</v>
      </c>
      <c r="P523" s="15">
        <v>5.8000000000000003E-2</v>
      </c>
      <c r="Q523" s="15">
        <v>3.7999999999999999E-2</v>
      </c>
      <c r="R523" s="15">
        <v>0.1</v>
      </c>
      <c r="S523" s="15">
        <v>9.0619999999999994</v>
      </c>
      <c r="U523" s="15">
        <v>0</v>
      </c>
      <c r="V523" s="15">
        <v>160</v>
      </c>
    </row>
    <row r="524" spans="2:22" x14ac:dyDescent="0.25">
      <c r="B524" s="15" t="s">
        <v>122</v>
      </c>
      <c r="C524" s="15" t="s">
        <v>345</v>
      </c>
      <c r="D524" s="15" t="s">
        <v>216</v>
      </c>
      <c r="E524" s="15">
        <v>2022</v>
      </c>
      <c r="F524" s="15" t="s">
        <v>162</v>
      </c>
      <c r="G524" s="15" t="s">
        <v>133</v>
      </c>
      <c r="H524" s="15" t="s">
        <v>136</v>
      </c>
      <c r="I524" s="15" t="s">
        <v>139</v>
      </c>
      <c r="J524" s="15" t="s">
        <v>141</v>
      </c>
      <c r="K524" s="15" t="s">
        <v>275</v>
      </c>
      <c r="L524" s="15" t="s">
        <v>277</v>
      </c>
      <c r="M524" s="15">
        <v>0.08</v>
      </c>
      <c r="N524" s="15">
        <v>8.2000000000000003E-2</v>
      </c>
      <c r="O524" s="15">
        <v>2E-3</v>
      </c>
      <c r="P524" s="15">
        <v>0.06</v>
      </c>
      <c r="Q524" s="15">
        <v>0.04</v>
      </c>
      <c r="R524" s="15">
        <v>0.09</v>
      </c>
      <c r="S524" s="15">
        <v>8.9269999999999996</v>
      </c>
      <c r="U524" s="15">
        <v>0</v>
      </c>
      <c r="V524" s="15">
        <v>1280</v>
      </c>
    </row>
    <row r="525" spans="2:22" x14ac:dyDescent="0.25">
      <c r="B525" s="15" t="s">
        <v>122</v>
      </c>
      <c r="C525" s="15" t="s">
        <v>345</v>
      </c>
      <c r="D525" s="15" t="s">
        <v>216</v>
      </c>
      <c r="E525" s="15">
        <v>2022</v>
      </c>
      <c r="F525" s="15" t="s">
        <v>162</v>
      </c>
      <c r="G525" s="15" t="s">
        <v>133</v>
      </c>
      <c r="H525" s="15" t="s">
        <v>136</v>
      </c>
      <c r="I525" s="15" t="s">
        <v>139</v>
      </c>
      <c r="J525" s="15" t="s">
        <v>141</v>
      </c>
      <c r="K525" s="15" t="s">
        <v>275</v>
      </c>
      <c r="L525" s="15" t="s">
        <v>278</v>
      </c>
      <c r="M525" s="15">
        <v>8.7999999999999995E-2</v>
      </c>
      <c r="N525" s="15">
        <v>0.125</v>
      </c>
      <c r="O525" s="15">
        <v>3.0000000000000001E-3</v>
      </c>
      <c r="P525" s="15">
        <v>0.06</v>
      </c>
      <c r="Q525" s="15">
        <v>3.9E-2</v>
      </c>
      <c r="R525" s="15">
        <v>9.5000000000000001E-2</v>
      </c>
      <c r="S525" s="15">
        <v>9.01</v>
      </c>
      <c r="U525" s="15">
        <v>0</v>
      </c>
      <c r="V525" s="15">
        <v>1640</v>
      </c>
    </row>
    <row r="526" spans="2:22" x14ac:dyDescent="0.25">
      <c r="B526" s="15" t="s">
        <v>122</v>
      </c>
      <c r="C526" s="15" t="s">
        <v>345</v>
      </c>
      <c r="D526" s="15" t="s">
        <v>216</v>
      </c>
      <c r="E526" s="15">
        <v>2022</v>
      </c>
      <c r="F526" s="15" t="s">
        <v>162</v>
      </c>
      <c r="G526" s="15" t="s">
        <v>133</v>
      </c>
      <c r="H526" s="15" t="s">
        <v>136</v>
      </c>
      <c r="I526" s="15" t="s">
        <v>139</v>
      </c>
      <c r="J526" s="15" t="s">
        <v>141</v>
      </c>
      <c r="K526" s="15" t="s">
        <v>275</v>
      </c>
      <c r="L526" s="15" t="s">
        <v>279</v>
      </c>
      <c r="M526" s="15">
        <v>8.7999999999999995E-2</v>
      </c>
      <c r="N526" s="15">
        <v>9.7000000000000003E-2</v>
      </c>
      <c r="O526" s="15">
        <v>4.0000000000000001E-3</v>
      </c>
      <c r="P526" s="15">
        <v>5.8999999999999997E-2</v>
      </c>
      <c r="Q526" s="15">
        <v>3.9E-2</v>
      </c>
      <c r="R526" s="15">
        <v>9.2999999999999999E-2</v>
      </c>
      <c r="S526" s="15">
        <v>8.9849999999999994</v>
      </c>
      <c r="U526" s="15">
        <v>0</v>
      </c>
      <c r="V526" s="15">
        <v>520</v>
      </c>
    </row>
    <row r="527" spans="2:22" x14ac:dyDescent="0.25">
      <c r="B527" s="15" t="s">
        <v>122</v>
      </c>
      <c r="C527" s="15" t="s">
        <v>345</v>
      </c>
      <c r="D527" s="15" t="s">
        <v>216</v>
      </c>
      <c r="E527" s="15">
        <v>2022</v>
      </c>
      <c r="F527" s="15" t="s">
        <v>162</v>
      </c>
      <c r="G527" s="15" t="s">
        <v>133</v>
      </c>
      <c r="H527" s="15" t="s">
        <v>136</v>
      </c>
      <c r="I527" s="15" t="s">
        <v>139</v>
      </c>
      <c r="J527" s="15" t="s">
        <v>141</v>
      </c>
      <c r="K527" s="15" t="s">
        <v>275</v>
      </c>
      <c r="L527" s="15" t="s">
        <v>280</v>
      </c>
      <c r="M527" s="15">
        <v>0.107</v>
      </c>
      <c r="N527" s="15">
        <v>0.106</v>
      </c>
      <c r="O527" s="15">
        <v>1.0999999999999999E-2</v>
      </c>
      <c r="P527" s="15">
        <v>7.8E-2</v>
      </c>
      <c r="Q527" s="15">
        <v>4.5999999999999999E-2</v>
      </c>
      <c r="R527" s="15">
        <v>0.11600000000000001</v>
      </c>
      <c r="S527" s="15">
        <v>8.9789999999999992</v>
      </c>
      <c r="U527" s="15">
        <v>0</v>
      </c>
      <c r="V527" s="15">
        <v>90</v>
      </c>
    </row>
    <row r="528" spans="2:22" x14ac:dyDescent="0.25">
      <c r="B528" s="15" t="s">
        <v>122</v>
      </c>
      <c r="C528" s="15" t="s">
        <v>345</v>
      </c>
      <c r="D528" s="15" t="s">
        <v>217</v>
      </c>
      <c r="E528" s="15">
        <v>2022</v>
      </c>
      <c r="F528" s="15" t="s">
        <v>162</v>
      </c>
      <c r="G528" s="15" t="s">
        <v>133</v>
      </c>
      <c r="H528" s="15" t="s">
        <v>136</v>
      </c>
      <c r="I528" s="15" t="s">
        <v>139</v>
      </c>
      <c r="J528" s="15" t="s">
        <v>141</v>
      </c>
      <c r="K528" s="15" t="s">
        <v>275</v>
      </c>
      <c r="L528" s="15" t="s">
        <v>276</v>
      </c>
      <c r="M528" s="15">
        <v>9.6000000000000002E-2</v>
      </c>
      <c r="N528" s="15">
        <v>0.122</v>
      </c>
      <c r="O528" s="15">
        <v>0.01</v>
      </c>
      <c r="P528" s="15">
        <v>5.7000000000000002E-2</v>
      </c>
      <c r="Q528" s="15">
        <v>3.7999999999999999E-2</v>
      </c>
      <c r="R528" s="15">
        <v>0.106</v>
      </c>
      <c r="S528" s="15">
        <v>9.0619999999999994</v>
      </c>
      <c r="U528" s="15">
        <v>0</v>
      </c>
      <c r="V528" s="15">
        <v>160</v>
      </c>
    </row>
    <row r="529" spans="2:22" x14ac:dyDescent="0.25">
      <c r="B529" s="15" t="s">
        <v>122</v>
      </c>
      <c r="C529" s="15" t="s">
        <v>345</v>
      </c>
      <c r="D529" s="15" t="s">
        <v>217</v>
      </c>
      <c r="E529" s="15">
        <v>2022</v>
      </c>
      <c r="F529" s="15" t="s">
        <v>162</v>
      </c>
      <c r="G529" s="15" t="s">
        <v>133</v>
      </c>
      <c r="H529" s="15" t="s">
        <v>136</v>
      </c>
      <c r="I529" s="15" t="s">
        <v>139</v>
      </c>
      <c r="J529" s="15" t="s">
        <v>141</v>
      </c>
      <c r="K529" s="15" t="s">
        <v>275</v>
      </c>
      <c r="L529" s="15" t="s">
        <v>277</v>
      </c>
      <c r="M529" s="15">
        <v>7.8E-2</v>
      </c>
      <c r="N529" s="15">
        <v>7.2999999999999995E-2</v>
      </c>
      <c r="O529" s="15">
        <v>2E-3</v>
      </c>
      <c r="P529" s="15">
        <v>5.8999999999999997E-2</v>
      </c>
      <c r="Q529" s="15">
        <v>4.1000000000000002E-2</v>
      </c>
      <c r="R529" s="15">
        <v>8.8999999999999996E-2</v>
      </c>
      <c r="S529" s="15">
        <v>8.9269999999999996</v>
      </c>
      <c r="U529" s="15">
        <v>0</v>
      </c>
      <c r="V529" s="15">
        <v>1280</v>
      </c>
    </row>
    <row r="530" spans="2:22" x14ac:dyDescent="0.25">
      <c r="B530" s="15" t="s">
        <v>122</v>
      </c>
      <c r="C530" s="15" t="s">
        <v>345</v>
      </c>
      <c r="D530" s="15" t="s">
        <v>217</v>
      </c>
      <c r="E530" s="15">
        <v>2022</v>
      </c>
      <c r="F530" s="15" t="s">
        <v>162</v>
      </c>
      <c r="G530" s="15" t="s">
        <v>133</v>
      </c>
      <c r="H530" s="15" t="s">
        <v>136</v>
      </c>
      <c r="I530" s="15" t="s">
        <v>139</v>
      </c>
      <c r="J530" s="15" t="s">
        <v>141</v>
      </c>
      <c r="K530" s="15" t="s">
        <v>275</v>
      </c>
      <c r="L530" s="15" t="s">
        <v>278</v>
      </c>
      <c r="M530" s="15">
        <v>8.5000000000000006E-2</v>
      </c>
      <c r="N530" s="15">
        <v>0.108</v>
      </c>
      <c r="O530" s="15">
        <v>3.0000000000000001E-3</v>
      </c>
      <c r="P530" s="15">
        <v>0.06</v>
      </c>
      <c r="Q530" s="15">
        <v>3.9E-2</v>
      </c>
      <c r="R530" s="15">
        <v>9.5000000000000001E-2</v>
      </c>
      <c r="S530" s="15">
        <v>9.01</v>
      </c>
      <c r="U530" s="15">
        <v>0</v>
      </c>
      <c r="V530" s="15">
        <v>1640</v>
      </c>
    </row>
    <row r="531" spans="2:22" x14ac:dyDescent="0.25">
      <c r="B531" s="15" t="s">
        <v>122</v>
      </c>
      <c r="C531" s="15" t="s">
        <v>345</v>
      </c>
      <c r="D531" s="15" t="s">
        <v>217</v>
      </c>
      <c r="E531" s="15">
        <v>2022</v>
      </c>
      <c r="F531" s="15" t="s">
        <v>162</v>
      </c>
      <c r="G531" s="15" t="s">
        <v>133</v>
      </c>
      <c r="H531" s="15" t="s">
        <v>136</v>
      </c>
      <c r="I531" s="15" t="s">
        <v>139</v>
      </c>
      <c r="J531" s="15" t="s">
        <v>141</v>
      </c>
      <c r="K531" s="15" t="s">
        <v>275</v>
      </c>
      <c r="L531" s="15" t="s">
        <v>279</v>
      </c>
      <c r="M531" s="15">
        <v>8.5000000000000006E-2</v>
      </c>
      <c r="N531" s="15">
        <v>8.4000000000000005E-2</v>
      </c>
      <c r="O531" s="15">
        <v>4.0000000000000001E-3</v>
      </c>
      <c r="P531" s="15">
        <v>5.8999999999999997E-2</v>
      </c>
      <c r="Q531" s="15">
        <v>3.9E-2</v>
      </c>
      <c r="R531" s="15">
        <v>0.1</v>
      </c>
      <c r="S531" s="15">
        <v>8.9849999999999994</v>
      </c>
      <c r="U531" s="15">
        <v>0</v>
      </c>
      <c r="V531" s="15">
        <v>520</v>
      </c>
    </row>
    <row r="532" spans="2:22" x14ac:dyDescent="0.25">
      <c r="B532" s="15" t="s">
        <v>122</v>
      </c>
      <c r="C532" s="15" t="s">
        <v>345</v>
      </c>
      <c r="D532" s="15" t="s">
        <v>217</v>
      </c>
      <c r="E532" s="15">
        <v>2022</v>
      </c>
      <c r="F532" s="15" t="s">
        <v>162</v>
      </c>
      <c r="G532" s="15" t="s">
        <v>133</v>
      </c>
      <c r="H532" s="15" t="s">
        <v>136</v>
      </c>
      <c r="I532" s="15" t="s">
        <v>139</v>
      </c>
      <c r="J532" s="15" t="s">
        <v>141</v>
      </c>
      <c r="K532" s="15" t="s">
        <v>275</v>
      </c>
      <c r="L532" s="15" t="s">
        <v>280</v>
      </c>
      <c r="M532" s="15">
        <v>0.104</v>
      </c>
      <c r="N532" s="15">
        <v>9.5000000000000001E-2</v>
      </c>
      <c r="O532" s="15">
        <v>0.01</v>
      </c>
      <c r="P532" s="15">
        <v>7.9000000000000001E-2</v>
      </c>
      <c r="Q532" s="15">
        <v>4.8000000000000001E-2</v>
      </c>
      <c r="R532" s="15">
        <v>0.109</v>
      </c>
      <c r="S532" s="15">
        <v>8.9789999999999992</v>
      </c>
      <c r="U532" s="15">
        <v>0</v>
      </c>
      <c r="V532" s="15">
        <v>90</v>
      </c>
    </row>
    <row r="533" spans="2:22" x14ac:dyDescent="0.25">
      <c r="B533" s="15" t="s">
        <v>122</v>
      </c>
      <c r="C533" s="15" t="s">
        <v>345</v>
      </c>
      <c r="D533" s="15" t="s">
        <v>218</v>
      </c>
      <c r="E533" s="15">
        <v>2022</v>
      </c>
      <c r="F533" s="15" t="s">
        <v>162</v>
      </c>
      <c r="G533" s="15" t="s">
        <v>133</v>
      </c>
      <c r="H533" s="15" t="s">
        <v>136</v>
      </c>
      <c r="I533" s="15" t="s">
        <v>139</v>
      </c>
      <c r="J533" s="15" t="s">
        <v>141</v>
      </c>
      <c r="K533" s="15" t="s">
        <v>275</v>
      </c>
      <c r="L533" s="15" t="s">
        <v>276</v>
      </c>
      <c r="M533" s="15">
        <v>8.7999999999999995E-2</v>
      </c>
      <c r="N533" s="15">
        <v>9.0999999999999998E-2</v>
      </c>
      <c r="O533" s="15">
        <v>7.0000000000000001E-3</v>
      </c>
      <c r="P533" s="15">
        <v>5.8999999999999997E-2</v>
      </c>
      <c r="Q533" s="15">
        <v>3.7999999999999999E-2</v>
      </c>
      <c r="R533" s="15">
        <v>0.1</v>
      </c>
      <c r="S533" s="15">
        <v>8.9779999999999998</v>
      </c>
      <c r="U533" s="15">
        <v>263.96600000000001</v>
      </c>
      <c r="V533" s="15">
        <v>160</v>
      </c>
    </row>
    <row r="534" spans="2:22" x14ac:dyDescent="0.25">
      <c r="B534" s="15" t="s">
        <v>122</v>
      </c>
      <c r="C534" s="15" t="s">
        <v>345</v>
      </c>
      <c r="D534" s="15" t="s">
        <v>218</v>
      </c>
      <c r="E534" s="15">
        <v>2022</v>
      </c>
      <c r="F534" s="15" t="s">
        <v>162</v>
      </c>
      <c r="G534" s="15" t="s">
        <v>133</v>
      </c>
      <c r="H534" s="15" t="s">
        <v>136</v>
      </c>
      <c r="I534" s="15" t="s">
        <v>139</v>
      </c>
      <c r="J534" s="15" t="s">
        <v>141</v>
      </c>
      <c r="K534" s="15" t="s">
        <v>275</v>
      </c>
      <c r="L534" s="15" t="s">
        <v>277</v>
      </c>
      <c r="M534" s="15">
        <v>7.6999999999999999E-2</v>
      </c>
      <c r="N534" s="15">
        <v>6.6000000000000003E-2</v>
      </c>
      <c r="O534" s="15">
        <v>2E-3</v>
      </c>
      <c r="P534" s="15">
        <v>0.06</v>
      </c>
      <c r="Q534" s="15">
        <v>4.1000000000000002E-2</v>
      </c>
      <c r="R534" s="15">
        <v>0.09</v>
      </c>
      <c r="S534" s="15">
        <v>8.8460000000000001</v>
      </c>
      <c r="U534" s="15">
        <v>278.09300000000002</v>
      </c>
      <c r="V534" s="15">
        <v>1280</v>
      </c>
    </row>
    <row r="535" spans="2:22" x14ac:dyDescent="0.25">
      <c r="B535" s="15" t="s">
        <v>122</v>
      </c>
      <c r="C535" s="15" t="s">
        <v>345</v>
      </c>
      <c r="D535" s="15" t="s">
        <v>218</v>
      </c>
      <c r="E535" s="15">
        <v>2022</v>
      </c>
      <c r="F535" s="15" t="s">
        <v>162</v>
      </c>
      <c r="G535" s="15" t="s">
        <v>133</v>
      </c>
      <c r="H535" s="15" t="s">
        <v>136</v>
      </c>
      <c r="I535" s="15" t="s">
        <v>139</v>
      </c>
      <c r="J535" s="15" t="s">
        <v>141</v>
      </c>
      <c r="K535" s="15" t="s">
        <v>275</v>
      </c>
      <c r="L535" s="15" t="s">
        <v>278</v>
      </c>
      <c r="M535" s="15">
        <v>8.2000000000000003E-2</v>
      </c>
      <c r="N535" s="15">
        <v>0.09</v>
      </c>
      <c r="O535" s="15">
        <v>2E-3</v>
      </c>
      <c r="P535" s="15">
        <v>6.0999999999999999E-2</v>
      </c>
      <c r="Q535" s="15">
        <v>3.9E-2</v>
      </c>
      <c r="R535" s="15">
        <v>9.5000000000000001E-2</v>
      </c>
      <c r="S535" s="15">
        <v>8.9260000000000002</v>
      </c>
      <c r="U535" s="15">
        <v>240.04599999999999</v>
      </c>
      <c r="V535" s="15">
        <v>1640</v>
      </c>
    </row>
    <row r="536" spans="2:22" x14ac:dyDescent="0.25">
      <c r="B536" s="15" t="s">
        <v>122</v>
      </c>
      <c r="C536" s="15" t="s">
        <v>345</v>
      </c>
      <c r="D536" s="15" t="s">
        <v>218</v>
      </c>
      <c r="E536" s="15">
        <v>2022</v>
      </c>
      <c r="F536" s="15" t="s">
        <v>162</v>
      </c>
      <c r="G536" s="15" t="s">
        <v>133</v>
      </c>
      <c r="H536" s="15" t="s">
        <v>136</v>
      </c>
      <c r="I536" s="15" t="s">
        <v>139</v>
      </c>
      <c r="J536" s="15" t="s">
        <v>141</v>
      </c>
      <c r="K536" s="15" t="s">
        <v>275</v>
      </c>
      <c r="L536" s="15" t="s">
        <v>279</v>
      </c>
      <c r="M536" s="15">
        <v>8.2000000000000003E-2</v>
      </c>
      <c r="N536" s="15">
        <v>0.08</v>
      </c>
      <c r="O536" s="15">
        <v>4.0000000000000001E-3</v>
      </c>
      <c r="P536" s="15">
        <v>5.8999999999999997E-2</v>
      </c>
      <c r="Q536" s="15">
        <v>3.9E-2</v>
      </c>
      <c r="R536" s="15">
        <v>9.6000000000000002E-2</v>
      </c>
      <c r="S536" s="15">
        <v>8.8989999999999991</v>
      </c>
      <c r="U536" s="15">
        <v>221.93600000000001</v>
      </c>
      <c r="V536" s="15">
        <v>520</v>
      </c>
    </row>
    <row r="537" spans="2:22" x14ac:dyDescent="0.25">
      <c r="B537" s="15" t="s">
        <v>122</v>
      </c>
      <c r="C537" s="15" t="s">
        <v>345</v>
      </c>
      <c r="D537" s="15" t="s">
        <v>218</v>
      </c>
      <c r="E537" s="15">
        <v>2022</v>
      </c>
      <c r="F537" s="15" t="s">
        <v>162</v>
      </c>
      <c r="G537" s="15" t="s">
        <v>133</v>
      </c>
      <c r="H537" s="15" t="s">
        <v>136</v>
      </c>
      <c r="I537" s="15" t="s">
        <v>139</v>
      </c>
      <c r="J537" s="15" t="s">
        <v>141</v>
      </c>
      <c r="K537" s="15" t="s">
        <v>275</v>
      </c>
      <c r="L537" s="15" t="s">
        <v>280</v>
      </c>
      <c r="M537" s="15">
        <v>9.8000000000000004E-2</v>
      </c>
      <c r="N537" s="15">
        <v>8.3000000000000004E-2</v>
      </c>
      <c r="O537" s="15">
        <v>8.9999999999999993E-3</v>
      </c>
      <c r="P537" s="15">
        <v>7.6999999999999999E-2</v>
      </c>
      <c r="Q537" s="15">
        <v>4.5999999999999999E-2</v>
      </c>
      <c r="R537" s="15">
        <v>0.107</v>
      </c>
      <c r="S537" s="15">
        <v>8.8960000000000008</v>
      </c>
      <c r="U537" s="15">
        <v>222.422</v>
      </c>
      <c r="V537" s="15">
        <v>90</v>
      </c>
    </row>
    <row r="538" spans="2:22" x14ac:dyDescent="0.25">
      <c r="B538" s="15" t="s">
        <v>122</v>
      </c>
      <c r="C538" s="15" t="s">
        <v>345</v>
      </c>
      <c r="D538" s="15" t="s">
        <v>219</v>
      </c>
      <c r="E538" s="15">
        <v>2022</v>
      </c>
      <c r="F538" s="15" t="s">
        <v>162</v>
      </c>
      <c r="G538" s="15" t="s">
        <v>133</v>
      </c>
      <c r="H538" s="15" t="s">
        <v>136</v>
      </c>
      <c r="I538" s="15" t="s">
        <v>139</v>
      </c>
      <c r="J538" s="15" t="s">
        <v>141</v>
      </c>
      <c r="K538" s="15" t="s">
        <v>275</v>
      </c>
      <c r="L538" s="15" t="s">
        <v>276</v>
      </c>
      <c r="M538" s="15">
        <v>0.09</v>
      </c>
      <c r="N538" s="15">
        <v>9.5000000000000001E-2</v>
      </c>
      <c r="O538" s="15">
        <v>7.0000000000000001E-3</v>
      </c>
      <c r="P538" s="15">
        <v>6.2E-2</v>
      </c>
      <c r="Q538" s="15">
        <v>3.7999999999999999E-2</v>
      </c>
      <c r="R538" s="15">
        <v>0.10199999999999999</v>
      </c>
      <c r="S538" s="15">
        <v>8.9779999999999998</v>
      </c>
      <c r="U538" s="15">
        <v>263.96600000000001</v>
      </c>
      <c r="V538" s="15">
        <v>160</v>
      </c>
    </row>
    <row r="539" spans="2:22" x14ac:dyDescent="0.25">
      <c r="B539" s="15" t="s">
        <v>122</v>
      </c>
      <c r="C539" s="15" t="s">
        <v>345</v>
      </c>
      <c r="D539" s="15" t="s">
        <v>219</v>
      </c>
      <c r="E539" s="15">
        <v>2022</v>
      </c>
      <c r="F539" s="15" t="s">
        <v>162</v>
      </c>
      <c r="G539" s="15" t="s">
        <v>133</v>
      </c>
      <c r="H539" s="15" t="s">
        <v>136</v>
      </c>
      <c r="I539" s="15" t="s">
        <v>139</v>
      </c>
      <c r="J539" s="15" t="s">
        <v>141</v>
      </c>
      <c r="K539" s="15" t="s">
        <v>275</v>
      </c>
      <c r="L539" s="15" t="s">
        <v>277</v>
      </c>
      <c r="M539" s="15">
        <v>7.8E-2</v>
      </c>
      <c r="N539" s="15">
        <v>6.3E-2</v>
      </c>
      <c r="O539" s="15">
        <v>2E-3</v>
      </c>
      <c r="P539" s="15">
        <v>6.2E-2</v>
      </c>
      <c r="Q539" s="15">
        <v>4.2000000000000003E-2</v>
      </c>
      <c r="R539" s="15">
        <v>9.2999999999999999E-2</v>
      </c>
      <c r="S539" s="15">
        <v>8.8460000000000001</v>
      </c>
      <c r="U539" s="15">
        <v>278.09399999999999</v>
      </c>
      <c r="V539" s="15">
        <v>1280</v>
      </c>
    </row>
    <row r="540" spans="2:22" x14ac:dyDescent="0.25">
      <c r="B540" s="15" t="s">
        <v>122</v>
      </c>
      <c r="C540" s="15" t="s">
        <v>345</v>
      </c>
      <c r="D540" s="15" t="s">
        <v>219</v>
      </c>
      <c r="E540" s="15">
        <v>2022</v>
      </c>
      <c r="F540" s="15" t="s">
        <v>162</v>
      </c>
      <c r="G540" s="15" t="s">
        <v>133</v>
      </c>
      <c r="H540" s="15" t="s">
        <v>136</v>
      </c>
      <c r="I540" s="15" t="s">
        <v>139</v>
      </c>
      <c r="J540" s="15" t="s">
        <v>141</v>
      </c>
      <c r="K540" s="15" t="s">
        <v>275</v>
      </c>
      <c r="L540" s="15" t="s">
        <v>278</v>
      </c>
      <c r="M540" s="15">
        <v>8.3000000000000004E-2</v>
      </c>
      <c r="N540" s="15">
        <v>8.4000000000000005E-2</v>
      </c>
      <c r="O540" s="15">
        <v>2E-3</v>
      </c>
      <c r="P540" s="15">
        <v>6.2E-2</v>
      </c>
      <c r="Q540" s="15">
        <v>0.04</v>
      </c>
      <c r="R540" s="15">
        <v>9.7000000000000003E-2</v>
      </c>
      <c r="S540" s="15">
        <v>8.9260000000000002</v>
      </c>
      <c r="U540" s="15">
        <v>240.04499999999999</v>
      </c>
      <c r="V540" s="15">
        <v>1640</v>
      </c>
    </row>
    <row r="541" spans="2:22" x14ac:dyDescent="0.25">
      <c r="B541" s="15" t="s">
        <v>122</v>
      </c>
      <c r="C541" s="15" t="s">
        <v>345</v>
      </c>
      <c r="D541" s="15" t="s">
        <v>219</v>
      </c>
      <c r="E541" s="15">
        <v>2022</v>
      </c>
      <c r="F541" s="15" t="s">
        <v>162</v>
      </c>
      <c r="G541" s="15" t="s">
        <v>133</v>
      </c>
      <c r="H541" s="15" t="s">
        <v>136</v>
      </c>
      <c r="I541" s="15" t="s">
        <v>139</v>
      </c>
      <c r="J541" s="15" t="s">
        <v>141</v>
      </c>
      <c r="K541" s="15" t="s">
        <v>275</v>
      </c>
      <c r="L541" s="15" t="s">
        <v>279</v>
      </c>
      <c r="M541" s="15">
        <v>8.5000000000000006E-2</v>
      </c>
      <c r="N541" s="15">
        <v>7.8E-2</v>
      </c>
      <c r="O541" s="15">
        <v>3.0000000000000001E-3</v>
      </c>
      <c r="P541" s="15">
        <v>6.4000000000000001E-2</v>
      </c>
      <c r="Q541" s="15">
        <v>4.1000000000000002E-2</v>
      </c>
      <c r="R541" s="15">
        <v>0.10199999999999999</v>
      </c>
      <c r="S541" s="15">
        <v>8.8989999999999991</v>
      </c>
      <c r="U541" s="15">
        <v>221.94900000000001</v>
      </c>
      <c r="V541" s="15">
        <v>520</v>
      </c>
    </row>
    <row r="542" spans="2:22" x14ac:dyDescent="0.25">
      <c r="B542" s="15" t="s">
        <v>122</v>
      </c>
      <c r="C542" s="15" t="s">
        <v>345</v>
      </c>
      <c r="D542" s="15" t="s">
        <v>219</v>
      </c>
      <c r="E542" s="15">
        <v>2022</v>
      </c>
      <c r="F542" s="15" t="s">
        <v>162</v>
      </c>
      <c r="G542" s="15" t="s">
        <v>133</v>
      </c>
      <c r="H542" s="15" t="s">
        <v>136</v>
      </c>
      <c r="I542" s="15" t="s">
        <v>139</v>
      </c>
      <c r="J542" s="15" t="s">
        <v>141</v>
      </c>
      <c r="K542" s="15" t="s">
        <v>275</v>
      </c>
      <c r="L542" s="15" t="s">
        <v>280</v>
      </c>
      <c r="M542" s="15">
        <v>0.1</v>
      </c>
      <c r="N542" s="15">
        <v>0.08</v>
      </c>
      <c r="O542" s="15">
        <v>8.0000000000000002E-3</v>
      </c>
      <c r="P542" s="15">
        <v>7.8E-2</v>
      </c>
      <c r="Q542" s="15">
        <v>4.5999999999999999E-2</v>
      </c>
      <c r="R542" s="15">
        <v>0.11</v>
      </c>
      <c r="S542" s="15">
        <v>8.8960000000000008</v>
      </c>
      <c r="U542" s="15">
        <v>222.42099999999999</v>
      </c>
      <c r="V542" s="15">
        <v>90</v>
      </c>
    </row>
    <row r="543" spans="2:22" x14ac:dyDescent="0.25">
      <c r="B543" s="15" t="s">
        <v>122</v>
      </c>
      <c r="C543" s="15" t="s">
        <v>345</v>
      </c>
      <c r="D543" s="15" t="s">
        <v>220</v>
      </c>
      <c r="E543" s="15">
        <v>2022</v>
      </c>
      <c r="F543" s="15" t="s">
        <v>162</v>
      </c>
      <c r="G543" s="15" t="s">
        <v>133</v>
      </c>
      <c r="H543" s="15" t="s">
        <v>136</v>
      </c>
      <c r="I543" s="15" t="s">
        <v>139</v>
      </c>
      <c r="J543" s="15" t="s">
        <v>141</v>
      </c>
      <c r="K543" s="15" t="s">
        <v>275</v>
      </c>
      <c r="L543" s="15" t="s">
        <v>276</v>
      </c>
      <c r="M543" s="15">
        <v>9.0999999999999998E-2</v>
      </c>
      <c r="N543" s="15">
        <v>8.6999999999999994E-2</v>
      </c>
      <c r="O543" s="15">
        <v>7.0000000000000001E-3</v>
      </c>
      <c r="P543" s="15">
        <v>6.6000000000000003E-2</v>
      </c>
      <c r="Q543" s="15">
        <v>3.9E-2</v>
      </c>
      <c r="R543" s="15">
        <v>0.107</v>
      </c>
      <c r="S543" s="15">
        <v>9.0540000000000003</v>
      </c>
      <c r="U543" s="15">
        <v>21343.288</v>
      </c>
      <c r="V543" s="15">
        <v>160</v>
      </c>
    </row>
    <row r="544" spans="2:22" x14ac:dyDescent="0.25">
      <c r="B544" s="15" t="s">
        <v>122</v>
      </c>
      <c r="C544" s="15" t="s">
        <v>345</v>
      </c>
      <c r="D544" s="15" t="s">
        <v>220</v>
      </c>
      <c r="E544" s="15">
        <v>2022</v>
      </c>
      <c r="F544" s="15" t="s">
        <v>162</v>
      </c>
      <c r="G544" s="15" t="s">
        <v>133</v>
      </c>
      <c r="H544" s="15" t="s">
        <v>136</v>
      </c>
      <c r="I544" s="15" t="s">
        <v>139</v>
      </c>
      <c r="J544" s="15" t="s">
        <v>141</v>
      </c>
      <c r="K544" s="15" t="s">
        <v>275</v>
      </c>
      <c r="L544" s="15" t="s">
        <v>277</v>
      </c>
      <c r="M544" s="15">
        <v>8.3000000000000004E-2</v>
      </c>
      <c r="N544" s="15">
        <v>6.4000000000000001E-2</v>
      </c>
      <c r="O544" s="15">
        <v>2E-3</v>
      </c>
      <c r="P544" s="15">
        <v>6.7000000000000004E-2</v>
      </c>
      <c r="Q544" s="15">
        <v>4.4999999999999998E-2</v>
      </c>
      <c r="R544" s="15">
        <v>0.10100000000000001</v>
      </c>
      <c r="S544" s="15">
        <v>8.9139999999999997</v>
      </c>
      <c r="U544" s="15">
        <v>20999.936000000002</v>
      </c>
      <c r="V544" s="15">
        <v>1280</v>
      </c>
    </row>
    <row r="545" spans="2:22" x14ac:dyDescent="0.25">
      <c r="B545" s="15" t="s">
        <v>122</v>
      </c>
      <c r="C545" s="15" t="s">
        <v>345</v>
      </c>
      <c r="D545" s="15" t="s">
        <v>220</v>
      </c>
      <c r="E545" s="15">
        <v>2022</v>
      </c>
      <c r="F545" s="15" t="s">
        <v>162</v>
      </c>
      <c r="G545" s="15" t="s">
        <v>133</v>
      </c>
      <c r="H545" s="15" t="s">
        <v>136</v>
      </c>
      <c r="I545" s="15" t="s">
        <v>139</v>
      </c>
      <c r="J545" s="15" t="s">
        <v>141</v>
      </c>
      <c r="K545" s="15" t="s">
        <v>275</v>
      </c>
      <c r="L545" s="15" t="s">
        <v>278</v>
      </c>
      <c r="M545" s="15">
        <v>8.6999999999999994E-2</v>
      </c>
      <c r="N545" s="15">
        <v>7.3999999999999996E-2</v>
      </c>
      <c r="O545" s="15">
        <v>2E-3</v>
      </c>
      <c r="P545" s="15">
        <v>6.7000000000000004E-2</v>
      </c>
      <c r="Q545" s="15">
        <v>4.2999999999999997E-2</v>
      </c>
      <c r="R545" s="15">
        <v>0.104</v>
      </c>
      <c r="S545" s="15">
        <v>8.99</v>
      </c>
      <c r="U545" s="15">
        <v>20719.022000000001</v>
      </c>
      <c r="V545" s="15">
        <v>1640</v>
      </c>
    </row>
    <row r="546" spans="2:22" x14ac:dyDescent="0.25">
      <c r="B546" s="15" t="s">
        <v>122</v>
      </c>
      <c r="C546" s="15" t="s">
        <v>345</v>
      </c>
      <c r="D546" s="15" t="s">
        <v>220</v>
      </c>
      <c r="E546" s="15">
        <v>2022</v>
      </c>
      <c r="F546" s="15" t="s">
        <v>162</v>
      </c>
      <c r="G546" s="15" t="s">
        <v>133</v>
      </c>
      <c r="H546" s="15" t="s">
        <v>136</v>
      </c>
      <c r="I546" s="15" t="s">
        <v>139</v>
      </c>
      <c r="J546" s="15" t="s">
        <v>141</v>
      </c>
      <c r="K546" s="15" t="s">
        <v>275</v>
      </c>
      <c r="L546" s="15" t="s">
        <v>279</v>
      </c>
      <c r="M546" s="15">
        <v>9.0999999999999998E-2</v>
      </c>
      <c r="N546" s="15">
        <v>8.3000000000000004E-2</v>
      </c>
      <c r="O546" s="15">
        <v>4.0000000000000001E-3</v>
      </c>
      <c r="P546" s="15">
        <v>6.8000000000000005E-2</v>
      </c>
      <c r="Q546" s="15">
        <v>4.3999999999999997E-2</v>
      </c>
      <c r="R546" s="15">
        <v>0.105</v>
      </c>
      <c r="S546" s="15">
        <v>8.9700000000000006</v>
      </c>
      <c r="U546" s="15">
        <v>20800.695</v>
      </c>
      <c r="V546" s="15">
        <v>520</v>
      </c>
    </row>
    <row r="547" spans="2:22" x14ac:dyDescent="0.25">
      <c r="B547" s="15" t="s">
        <v>122</v>
      </c>
      <c r="C547" s="15" t="s">
        <v>345</v>
      </c>
      <c r="D547" s="15" t="s">
        <v>220</v>
      </c>
      <c r="E547" s="15">
        <v>2022</v>
      </c>
      <c r="F547" s="15" t="s">
        <v>162</v>
      </c>
      <c r="G547" s="15" t="s">
        <v>133</v>
      </c>
      <c r="H547" s="15" t="s">
        <v>136</v>
      </c>
      <c r="I547" s="15" t="s">
        <v>139</v>
      </c>
      <c r="J547" s="15" t="s">
        <v>141</v>
      </c>
      <c r="K547" s="15" t="s">
        <v>275</v>
      </c>
      <c r="L547" s="15" t="s">
        <v>280</v>
      </c>
      <c r="M547" s="15">
        <v>0.107</v>
      </c>
      <c r="N547" s="15">
        <v>8.8999999999999996E-2</v>
      </c>
      <c r="O547" s="15">
        <v>8.9999999999999993E-3</v>
      </c>
      <c r="P547" s="15">
        <v>8.2000000000000003E-2</v>
      </c>
      <c r="Q547" s="15">
        <v>4.5999999999999999E-2</v>
      </c>
      <c r="R547" s="15">
        <v>0.126</v>
      </c>
      <c r="S547" s="15">
        <v>8.9600000000000009</v>
      </c>
      <c r="U547" s="15">
        <v>20093.224999999999</v>
      </c>
      <c r="V547" s="15">
        <v>90</v>
      </c>
    </row>
    <row r="548" spans="2:22" x14ac:dyDescent="0.25">
      <c r="B548" s="15" t="s">
        <v>122</v>
      </c>
      <c r="C548" s="15" t="s">
        <v>345</v>
      </c>
      <c r="D548" s="15" t="s">
        <v>221</v>
      </c>
      <c r="E548" s="15">
        <v>2022</v>
      </c>
      <c r="F548" s="15" t="s">
        <v>162</v>
      </c>
      <c r="G548" s="15" t="s">
        <v>133</v>
      </c>
      <c r="H548" s="15" t="s">
        <v>136</v>
      </c>
      <c r="I548" s="15" t="s">
        <v>139</v>
      </c>
      <c r="J548" s="15" t="s">
        <v>141</v>
      </c>
      <c r="K548" s="15" t="s">
        <v>275</v>
      </c>
      <c r="L548" s="15" t="s">
        <v>276</v>
      </c>
      <c r="M548" s="15">
        <v>0.10100000000000001</v>
      </c>
      <c r="N548" s="15">
        <v>9.1999999999999998E-2</v>
      </c>
      <c r="O548" s="15">
        <v>7.0000000000000001E-3</v>
      </c>
      <c r="P548" s="15">
        <v>6.8000000000000005E-2</v>
      </c>
      <c r="Q548" s="15">
        <v>4.4999999999999998E-2</v>
      </c>
      <c r="R548" s="15">
        <v>0.12</v>
      </c>
      <c r="S548" s="15">
        <v>9.0540000000000003</v>
      </c>
      <c r="U548" s="15">
        <v>21343.288</v>
      </c>
      <c r="V548" s="15">
        <v>160</v>
      </c>
    </row>
    <row r="549" spans="2:22" x14ac:dyDescent="0.25">
      <c r="B549" s="15" t="s">
        <v>122</v>
      </c>
      <c r="C549" s="15" t="s">
        <v>345</v>
      </c>
      <c r="D549" s="15" t="s">
        <v>221</v>
      </c>
      <c r="E549" s="15">
        <v>2022</v>
      </c>
      <c r="F549" s="15" t="s">
        <v>162</v>
      </c>
      <c r="G549" s="15" t="s">
        <v>133</v>
      </c>
      <c r="H549" s="15" t="s">
        <v>136</v>
      </c>
      <c r="I549" s="15" t="s">
        <v>139</v>
      </c>
      <c r="J549" s="15" t="s">
        <v>141</v>
      </c>
      <c r="K549" s="15" t="s">
        <v>275</v>
      </c>
      <c r="L549" s="15" t="s">
        <v>277</v>
      </c>
      <c r="M549" s="15">
        <v>9.5000000000000001E-2</v>
      </c>
      <c r="N549" s="15">
        <v>7.2999999999999995E-2</v>
      </c>
      <c r="O549" s="15">
        <v>2E-3</v>
      </c>
      <c r="P549" s="15">
        <v>7.6999999999999999E-2</v>
      </c>
      <c r="Q549" s="15">
        <v>0.05</v>
      </c>
      <c r="R549" s="15">
        <v>0.11700000000000001</v>
      </c>
      <c r="S549" s="15">
        <v>8.9139999999999997</v>
      </c>
      <c r="U549" s="15">
        <v>21000.115000000002</v>
      </c>
      <c r="V549" s="15">
        <v>1280</v>
      </c>
    </row>
    <row r="550" spans="2:22" x14ac:dyDescent="0.25">
      <c r="B550" s="15" t="s">
        <v>122</v>
      </c>
      <c r="C550" s="15" t="s">
        <v>345</v>
      </c>
      <c r="D550" s="15" t="s">
        <v>221</v>
      </c>
      <c r="E550" s="15">
        <v>2022</v>
      </c>
      <c r="F550" s="15" t="s">
        <v>162</v>
      </c>
      <c r="G550" s="15" t="s">
        <v>133</v>
      </c>
      <c r="H550" s="15" t="s">
        <v>136</v>
      </c>
      <c r="I550" s="15" t="s">
        <v>139</v>
      </c>
      <c r="J550" s="15" t="s">
        <v>141</v>
      </c>
      <c r="K550" s="15" t="s">
        <v>275</v>
      </c>
      <c r="L550" s="15" t="s">
        <v>278</v>
      </c>
      <c r="M550" s="15">
        <v>0.1</v>
      </c>
      <c r="N550" s="15">
        <v>8.8999999999999996E-2</v>
      </c>
      <c r="O550" s="15">
        <v>2E-3</v>
      </c>
      <c r="P550" s="15">
        <v>7.8E-2</v>
      </c>
      <c r="Q550" s="15">
        <v>0.05</v>
      </c>
      <c r="R550" s="15">
        <v>0.11700000000000001</v>
      </c>
      <c r="S550" s="15">
        <v>8.99</v>
      </c>
      <c r="U550" s="15">
        <v>20719.313999999998</v>
      </c>
      <c r="V550" s="15">
        <v>1640</v>
      </c>
    </row>
    <row r="551" spans="2:22" x14ac:dyDescent="0.25">
      <c r="B551" s="15" t="s">
        <v>122</v>
      </c>
      <c r="C551" s="15" t="s">
        <v>345</v>
      </c>
      <c r="D551" s="15" t="s">
        <v>221</v>
      </c>
      <c r="E551" s="15">
        <v>2022</v>
      </c>
      <c r="F551" s="15" t="s">
        <v>162</v>
      </c>
      <c r="G551" s="15" t="s">
        <v>133</v>
      </c>
      <c r="H551" s="15" t="s">
        <v>136</v>
      </c>
      <c r="I551" s="15" t="s">
        <v>139</v>
      </c>
      <c r="J551" s="15" t="s">
        <v>141</v>
      </c>
      <c r="K551" s="15" t="s">
        <v>275</v>
      </c>
      <c r="L551" s="15" t="s">
        <v>279</v>
      </c>
      <c r="M551" s="15">
        <v>0.105</v>
      </c>
      <c r="N551" s="15">
        <v>9.4E-2</v>
      </c>
      <c r="O551" s="15">
        <v>4.0000000000000001E-3</v>
      </c>
      <c r="P551" s="15">
        <v>7.9000000000000001E-2</v>
      </c>
      <c r="Q551" s="15">
        <v>5.1999999999999998E-2</v>
      </c>
      <c r="R551" s="15">
        <v>0.124</v>
      </c>
      <c r="S551" s="15">
        <v>8.9689999999999994</v>
      </c>
      <c r="U551" s="15">
        <v>20800.787</v>
      </c>
      <c r="V551" s="15">
        <v>520</v>
      </c>
    </row>
    <row r="552" spans="2:22" x14ac:dyDescent="0.25">
      <c r="B552" s="15" t="s">
        <v>122</v>
      </c>
      <c r="C552" s="15" t="s">
        <v>345</v>
      </c>
      <c r="D552" s="15" t="s">
        <v>221</v>
      </c>
      <c r="E552" s="15">
        <v>2022</v>
      </c>
      <c r="F552" s="15" t="s">
        <v>162</v>
      </c>
      <c r="G552" s="15" t="s">
        <v>133</v>
      </c>
      <c r="H552" s="15" t="s">
        <v>136</v>
      </c>
      <c r="I552" s="15" t="s">
        <v>139</v>
      </c>
      <c r="J552" s="15" t="s">
        <v>141</v>
      </c>
      <c r="K552" s="15" t="s">
        <v>275</v>
      </c>
      <c r="L552" s="15" t="s">
        <v>280</v>
      </c>
      <c r="M552" s="15">
        <v>0.115</v>
      </c>
      <c r="N552" s="15">
        <v>8.5999999999999993E-2</v>
      </c>
      <c r="O552" s="15">
        <v>8.9999999999999993E-3</v>
      </c>
      <c r="P552" s="15">
        <v>8.7999999999999995E-2</v>
      </c>
      <c r="Q552" s="15">
        <v>5.8000000000000003E-2</v>
      </c>
      <c r="R552" s="15">
        <v>0.13500000000000001</v>
      </c>
      <c r="S552" s="15">
        <v>8.9589999999999996</v>
      </c>
      <c r="U552" s="15">
        <v>20092.692999999999</v>
      </c>
      <c r="V552" s="15">
        <v>90</v>
      </c>
    </row>
    <row r="553" spans="2:22" x14ac:dyDescent="0.25">
      <c r="B553" s="15" t="s">
        <v>122</v>
      </c>
      <c r="C553" s="15" t="s">
        <v>345</v>
      </c>
      <c r="D553" s="15" t="s">
        <v>222</v>
      </c>
      <c r="E553" s="15">
        <v>2022</v>
      </c>
      <c r="F553" s="15" t="s">
        <v>162</v>
      </c>
      <c r="G553" s="15" t="s">
        <v>133</v>
      </c>
      <c r="H553" s="15" t="s">
        <v>136</v>
      </c>
      <c r="I553" s="15" t="s">
        <v>139</v>
      </c>
      <c r="J553" s="15" t="s">
        <v>141</v>
      </c>
      <c r="K553" s="15" t="s">
        <v>275</v>
      </c>
      <c r="L553" s="15" t="s">
        <v>276</v>
      </c>
      <c r="M553" s="15">
        <v>0.112</v>
      </c>
      <c r="N553" s="15">
        <v>9.5000000000000001E-2</v>
      </c>
      <c r="O553" s="15">
        <v>7.0000000000000001E-3</v>
      </c>
      <c r="P553" s="15">
        <v>7.9000000000000001E-2</v>
      </c>
      <c r="Q553" s="15">
        <v>5.0999999999999997E-2</v>
      </c>
      <c r="R553" s="15">
        <v>0.126</v>
      </c>
      <c r="S553" s="15">
        <v>9.3529999999999998</v>
      </c>
      <c r="U553" s="15">
        <v>113838.49</v>
      </c>
      <c r="V553" s="15">
        <v>160</v>
      </c>
    </row>
    <row r="554" spans="2:22" x14ac:dyDescent="0.25">
      <c r="B554" s="15" t="s">
        <v>122</v>
      </c>
      <c r="C554" s="15" t="s">
        <v>345</v>
      </c>
      <c r="D554" s="15" t="s">
        <v>222</v>
      </c>
      <c r="E554" s="15">
        <v>2022</v>
      </c>
      <c r="F554" s="15" t="s">
        <v>162</v>
      </c>
      <c r="G554" s="15" t="s">
        <v>133</v>
      </c>
      <c r="H554" s="15" t="s">
        <v>136</v>
      </c>
      <c r="I554" s="15" t="s">
        <v>139</v>
      </c>
      <c r="J554" s="15" t="s">
        <v>141</v>
      </c>
      <c r="K554" s="15" t="s">
        <v>275</v>
      </c>
      <c r="L554" s="15" t="s">
        <v>277</v>
      </c>
      <c r="M554" s="15">
        <v>0.11</v>
      </c>
      <c r="N554" s="15">
        <v>8.5999999999999993E-2</v>
      </c>
      <c r="O554" s="15">
        <v>2E-3</v>
      </c>
      <c r="P554" s="15">
        <v>8.8999999999999996E-2</v>
      </c>
      <c r="Q554" s="15">
        <v>5.7000000000000002E-2</v>
      </c>
      <c r="R554" s="15">
        <v>0.13400000000000001</v>
      </c>
      <c r="S554" s="15">
        <v>9.2010000000000005</v>
      </c>
      <c r="U554" s="15">
        <v>110055.08100000001</v>
      </c>
      <c r="V554" s="15">
        <v>1280</v>
      </c>
    </row>
    <row r="555" spans="2:22" x14ac:dyDescent="0.25">
      <c r="B555" s="15" t="s">
        <v>122</v>
      </c>
      <c r="C555" s="15" t="s">
        <v>345</v>
      </c>
      <c r="D555" s="15" t="s">
        <v>222</v>
      </c>
      <c r="E555" s="15">
        <v>2022</v>
      </c>
      <c r="F555" s="15" t="s">
        <v>162</v>
      </c>
      <c r="G555" s="15" t="s">
        <v>133</v>
      </c>
      <c r="H555" s="15" t="s">
        <v>136</v>
      </c>
      <c r="I555" s="15" t="s">
        <v>139</v>
      </c>
      <c r="J555" s="15" t="s">
        <v>141</v>
      </c>
      <c r="K555" s="15" t="s">
        <v>275</v>
      </c>
      <c r="L555" s="15" t="s">
        <v>278</v>
      </c>
      <c r="M555" s="15">
        <v>0.11600000000000001</v>
      </c>
      <c r="N555" s="15">
        <v>9.9000000000000005E-2</v>
      </c>
      <c r="O555" s="15">
        <v>2E-3</v>
      </c>
      <c r="P555" s="15">
        <v>9.1999999999999998E-2</v>
      </c>
      <c r="Q555" s="15">
        <v>5.8000000000000003E-2</v>
      </c>
      <c r="R555" s="15">
        <v>0.14199999999999999</v>
      </c>
      <c r="S555" s="15">
        <v>9.2739999999999991</v>
      </c>
      <c r="U555" s="15">
        <v>110418.59600000001</v>
      </c>
      <c r="V555" s="15">
        <v>1640</v>
      </c>
    </row>
    <row r="556" spans="2:22" x14ac:dyDescent="0.25">
      <c r="B556" s="15" t="s">
        <v>122</v>
      </c>
      <c r="C556" s="15" t="s">
        <v>345</v>
      </c>
      <c r="D556" s="15" t="s">
        <v>222</v>
      </c>
      <c r="E556" s="15">
        <v>2022</v>
      </c>
      <c r="F556" s="15" t="s">
        <v>162</v>
      </c>
      <c r="G556" s="15" t="s">
        <v>133</v>
      </c>
      <c r="H556" s="15" t="s">
        <v>136</v>
      </c>
      <c r="I556" s="15" t="s">
        <v>139</v>
      </c>
      <c r="J556" s="15" t="s">
        <v>141</v>
      </c>
      <c r="K556" s="15" t="s">
        <v>275</v>
      </c>
      <c r="L556" s="15" t="s">
        <v>279</v>
      </c>
      <c r="M556" s="15">
        <v>0.121</v>
      </c>
      <c r="N556" s="15">
        <v>9.1999999999999998E-2</v>
      </c>
      <c r="O556" s="15">
        <v>4.0000000000000001E-3</v>
      </c>
      <c r="P556" s="15">
        <v>9.5000000000000001E-2</v>
      </c>
      <c r="Q556" s="15">
        <v>6.5000000000000002E-2</v>
      </c>
      <c r="R556" s="15">
        <v>0.14599999999999999</v>
      </c>
      <c r="S556" s="15">
        <v>9.2639999999999993</v>
      </c>
      <c r="U556" s="15">
        <v>111121.277</v>
      </c>
      <c r="V556" s="15">
        <v>520</v>
      </c>
    </row>
    <row r="557" spans="2:22" x14ac:dyDescent="0.25">
      <c r="B557" s="15" t="s">
        <v>122</v>
      </c>
      <c r="C557" s="15" t="s">
        <v>345</v>
      </c>
      <c r="D557" s="15" t="s">
        <v>222</v>
      </c>
      <c r="E557" s="15">
        <v>2022</v>
      </c>
      <c r="F557" s="15" t="s">
        <v>162</v>
      </c>
      <c r="G557" s="15" t="s">
        <v>133</v>
      </c>
      <c r="H557" s="15" t="s">
        <v>136</v>
      </c>
      <c r="I557" s="15" t="s">
        <v>139</v>
      </c>
      <c r="J557" s="15" t="s">
        <v>141</v>
      </c>
      <c r="K557" s="15" t="s">
        <v>275</v>
      </c>
      <c r="L557" s="15" t="s">
        <v>280</v>
      </c>
      <c r="M557" s="15">
        <v>0.13</v>
      </c>
      <c r="N557" s="15">
        <v>9.7000000000000003E-2</v>
      </c>
      <c r="O557" s="15">
        <v>0.01</v>
      </c>
      <c r="P557" s="15">
        <v>0.10199999999999999</v>
      </c>
      <c r="Q557" s="15">
        <v>6.2E-2</v>
      </c>
      <c r="R557" s="15">
        <v>0.16800000000000001</v>
      </c>
      <c r="S557" s="15">
        <v>9.2539999999999996</v>
      </c>
      <c r="U557" s="15">
        <v>108740.274</v>
      </c>
      <c r="V557" s="15">
        <v>90</v>
      </c>
    </row>
    <row r="558" spans="2:22" x14ac:dyDescent="0.25">
      <c r="B558" s="15" t="s">
        <v>122</v>
      </c>
      <c r="C558" s="15" t="s">
        <v>345</v>
      </c>
      <c r="D558" s="15" t="s">
        <v>223</v>
      </c>
      <c r="E558" s="15">
        <v>2022</v>
      </c>
      <c r="F558" s="15" t="s">
        <v>162</v>
      </c>
      <c r="G558" s="15" t="s">
        <v>133</v>
      </c>
      <c r="H558" s="15" t="s">
        <v>136</v>
      </c>
      <c r="I558" s="15" t="s">
        <v>139</v>
      </c>
      <c r="J558" s="15" t="s">
        <v>141</v>
      </c>
      <c r="K558" s="15" t="s">
        <v>275</v>
      </c>
      <c r="L558" s="15" t="s">
        <v>276</v>
      </c>
      <c r="M558" s="15">
        <v>0.13200000000000001</v>
      </c>
      <c r="N558" s="15">
        <v>0.109</v>
      </c>
      <c r="O558" s="15">
        <v>8.9999999999999993E-3</v>
      </c>
      <c r="P558" s="15">
        <v>9.9000000000000005E-2</v>
      </c>
      <c r="Q558" s="15">
        <v>6.3E-2</v>
      </c>
      <c r="R558" s="15">
        <v>0.152</v>
      </c>
      <c r="S558" s="15">
        <v>9.3529999999999998</v>
      </c>
      <c r="U558" s="15">
        <v>113836.46799999999</v>
      </c>
      <c r="V558" s="15">
        <v>160</v>
      </c>
    </row>
    <row r="559" spans="2:22" x14ac:dyDescent="0.25">
      <c r="B559" s="15" t="s">
        <v>122</v>
      </c>
      <c r="C559" s="15" t="s">
        <v>345</v>
      </c>
      <c r="D559" s="15" t="s">
        <v>223</v>
      </c>
      <c r="E559" s="15">
        <v>2022</v>
      </c>
      <c r="F559" s="15" t="s">
        <v>162</v>
      </c>
      <c r="G559" s="15" t="s">
        <v>133</v>
      </c>
      <c r="H559" s="15" t="s">
        <v>136</v>
      </c>
      <c r="I559" s="15" t="s">
        <v>139</v>
      </c>
      <c r="J559" s="15" t="s">
        <v>141</v>
      </c>
      <c r="K559" s="15" t="s">
        <v>275</v>
      </c>
      <c r="L559" s="15" t="s">
        <v>277</v>
      </c>
      <c r="M559" s="15">
        <v>0.13100000000000001</v>
      </c>
      <c r="N559" s="15">
        <v>0.1</v>
      </c>
      <c r="O559" s="15">
        <v>3.0000000000000001E-3</v>
      </c>
      <c r="P559" s="15">
        <v>0.104</v>
      </c>
      <c r="Q559" s="15">
        <v>6.7000000000000004E-2</v>
      </c>
      <c r="R559" s="15">
        <v>0.16400000000000001</v>
      </c>
      <c r="S559" s="15">
        <v>9.2010000000000005</v>
      </c>
      <c r="U559" s="15">
        <v>110052.181</v>
      </c>
      <c r="V559" s="15">
        <v>1280</v>
      </c>
    </row>
    <row r="560" spans="2:22" x14ac:dyDescent="0.25">
      <c r="B560" s="15" t="s">
        <v>122</v>
      </c>
      <c r="C560" s="15" t="s">
        <v>345</v>
      </c>
      <c r="D560" s="15" t="s">
        <v>223</v>
      </c>
      <c r="E560" s="15">
        <v>2022</v>
      </c>
      <c r="F560" s="15" t="s">
        <v>162</v>
      </c>
      <c r="G560" s="15" t="s">
        <v>133</v>
      </c>
      <c r="H560" s="15" t="s">
        <v>136</v>
      </c>
      <c r="I560" s="15" t="s">
        <v>139</v>
      </c>
      <c r="J560" s="15" t="s">
        <v>141</v>
      </c>
      <c r="K560" s="15" t="s">
        <v>275</v>
      </c>
      <c r="L560" s="15" t="s">
        <v>278</v>
      </c>
      <c r="M560" s="15">
        <v>0.14099999999999999</v>
      </c>
      <c r="N560" s="15">
        <v>0.124</v>
      </c>
      <c r="O560" s="15">
        <v>3.0000000000000001E-3</v>
      </c>
      <c r="P560" s="15">
        <v>0.114</v>
      </c>
      <c r="Q560" s="15">
        <v>7.3999999999999996E-2</v>
      </c>
      <c r="R560" s="15">
        <v>0.17299999999999999</v>
      </c>
      <c r="S560" s="15">
        <v>9.2739999999999991</v>
      </c>
      <c r="U560" s="15">
        <v>110418.421</v>
      </c>
      <c r="V560" s="15">
        <v>1640</v>
      </c>
    </row>
    <row r="561" spans="2:22" x14ac:dyDescent="0.25">
      <c r="B561" s="15" t="s">
        <v>122</v>
      </c>
      <c r="C561" s="15" t="s">
        <v>345</v>
      </c>
      <c r="D561" s="15" t="s">
        <v>223</v>
      </c>
      <c r="E561" s="15">
        <v>2022</v>
      </c>
      <c r="F561" s="15" t="s">
        <v>162</v>
      </c>
      <c r="G561" s="15" t="s">
        <v>133</v>
      </c>
      <c r="H561" s="15" t="s">
        <v>136</v>
      </c>
      <c r="I561" s="15" t="s">
        <v>139</v>
      </c>
      <c r="J561" s="15" t="s">
        <v>141</v>
      </c>
      <c r="K561" s="15" t="s">
        <v>275</v>
      </c>
      <c r="L561" s="15" t="s">
        <v>279</v>
      </c>
      <c r="M561" s="15">
        <v>0.14499999999999999</v>
      </c>
      <c r="N561" s="15">
        <v>0.11600000000000001</v>
      </c>
      <c r="O561" s="15">
        <v>5.0000000000000001E-3</v>
      </c>
      <c r="P561" s="15">
        <v>0.11600000000000001</v>
      </c>
      <c r="Q561" s="15">
        <v>7.5999999999999998E-2</v>
      </c>
      <c r="R561" s="15">
        <v>0.16900000000000001</v>
      </c>
      <c r="S561" s="15">
        <v>9.2639999999999993</v>
      </c>
      <c r="U561" s="15">
        <v>111125.698</v>
      </c>
      <c r="V561" s="15">
        <v>520</v>
      </c>
    </row>
    <row r="562" spans="2:22" x14ac:dyDescent="0.25">
      <c r="B562" s="15" t="s">
        <v>122</v>
      </c>
      <c r="C562" s="15" t="s">
        <v>345</v>
      </c>
      <c r="D562" s="15" t="s">
        <v>223</v>
      </c>
      <c r="E562" s="15">
        <v>2022</v>
      </c>
      <c r="F562" s="15" t="s">
        <v>162</v>
      </c>
      <c r="G562" s="15" t="s">
        <v>133</v>
      </c>
      <c r="H562" s="15" t="s">
        <v>136</v>
      </c>
      <c r="I562" s="15" t="s">
        <v>139</v>
      </c>
      <c r="J562" s="15" t="s">
        <v>141</v>
      </c>
      <c r="K562" s="15" t="s">
        <v>275</v>
      </c>
      <c r="L562" s="15" t="s">
        <v>280</v>
      </c>
      <c r="M562" s="15">
        <v>0.15</v>
      </c>
      <c r="N562" s="15">
        <v>0.10100000000000001</v>
      </c>
      <c r="O562" s="15">
        <v>1.0999999999999999E-2</v>
      </c>
      <c r="P562" s="15">
        <v>0.12</v>
      </c>
      <c r="Q562" s="15">
        <v>8.5000000000000006E-2</v>
      </c>
      <c r="R562" s="15">
        <v>0.188</v>
      </c>
      <c r="S562" s="15">
        <v>9.2530000000000001</v>
      </c>
      <c r="U562" s="15">
        <v>108739.31299999999</v>
      </c>
      <c r="V562" s="15">
        <v>90</v>
      </c>
    </row>
    <row r="563" spans="2:22" x14ac:dyDescent="0.25">
      <c r="B563" s="15" t="s">
        <v>122</v>
      </c>
      <c r="C563" s="15" t="s">
        <v>345</v>
      </c>
      <c r="D563" s="15" t="s">
        <v>224</v>
      </c>
      <c r="E563" s="15">
        <v>2022</v>
      </c>
      <c r="F563" s="15" t="s">
        <v>162</v>
      </c>
      <c r="G563" s="15" t="s">
        <v>133</v>
      </c>
      <c r="H563" s="15" t="s">
        <v>136</v>
      </c>
      <c r="I563" s="15" t="s">
        <v>139</v>
      </c>
      <c r="J563" s="15" t="s">
        <v>141</v>
      </c>
      <c r="K563" s="15" t="s">
        <v>275</v>
      </c>
      <c r="L563" s="15" t="s">
        <v>276</v>
      </c>
      <c r="M563" s="15">
        <v>0.14199999999999999</v>
      </c>
      <c r="N563" s="15">
        <v>0.104</v>
      </c>
      <c r="O563" s="15">
        <v>8.0000000000000002E-3</v>
      </c>
      <c r="P563" s="15">
        <v>0.109</v>
      </c>
      <c r="Q563" s="15">
        <v>7.6999999999999999E-2</v>
      </c>
      <c r="R563" s="15">
        <v>0.17699999999999999</v>
      </c>
      <c r="S563" s="15">
        <v>9.952</v>
      </c>
      <c r="U563" s="15">
        <v>300909.12400000001</v>
      </c>
      <c r="V563" s="15">
        <v>160</v>
      </c>
    </row>
    <row r="564" spans="2:22" x14ac:dyDescent="0.25">
      <c r="B564" s="15" t="s">
        <v>122</v>
      </c>
      <c r="C564" s="15" t="s">
        <v>345</v>
      </c>
      <c r="D564" s="15" t="s">
        <v>224</v>
      </c>
      <c r="E564" s="15">
        <v>2022</v>
      </c>
      <c r="F564" s="15" t="s">
        <v>162</v>
      </c>
      <c r="G564" s="15" t="s">
        <v>133</v>
      </c>
      <c r="H564" s="15" t="s">
        <v>136</v>
      </c>
      <c r="I564" s="15" t="s">
        <v>139</v>
      </c>
      <c r="J564" s="15" t="s">
        <v>141</v>
      </c>
      <c r="K564" s="15" t="s">
        <v>275</v>
      </c>
      <c r="L564" s="15" t="s">
        <v>277</v>
      </c>
      <c r="M564" s="15">
        <v>0.14599999999999999</v>
      </c>
      <c r="N564" s="15">
        <v>0.114</v>
      </c>
      <c r="O564" s="15">
        <v>3.0000000000000001E-3</v>
      </c>
      <c r="P564" s="15">
        <v>0.12</v>
      </c>
      <c r="Q564" s="15">
        <v>7.6999999999999999E-2</v>
      </c>
      <c r="R564" s="15">
        <v>0.18</v>
      </c>
      <c r="S564" s="15">
        <v>9.7870000000000008</v>
      </c>
      <c r="U564" s="15">
        <v>290148.2</v>
      </c>
      <c r="V564" s="15">
        <v>1280</v>
      </c>
    </row>
    <row r="565" spans="2:22" x14ac:dyDescent="0.25">
      <c r="B565" s="15" t="s">
        <v>122</v>
      </c>
      <c r="C565" s="15" t="s">
        <v>345</v>
      </c>
      <c r="D565" s="15" t="s">
        <v>224</v>
      </c>
      <c r="E565" s="15">
        <v>2022</v>
      </c>
      <c r="F565" s="15" t="s">
        <v>162</v>
      </c>
      <c r="G565" s="15" t="s">
        <v>133</v>
      </c>
      <c r="H565" s="15" t="s">
        <v>136</v>
      </c>
      <c r="I565" s="15" t="s">
        <v>139</v>
      </c>
      <c r="J565" s="15" t="s">
        <v>141</v>
      </c>
      <c r="K565" s="15" t="s">
        <v>275</v>
      </c>
      <c r="L565" s="15" t="s">
        <v>278</v>
      </c>
      <c r="M565" s="15">
        <v>0.154</v>
      </c>
      <c r="N565" s="15">
        <v>0.106</v>
      </c>
      <c r="O565" s="15">
        <v>3.0000000000000001E-3</v>
      </c>
      <c r="P565" s="15">
        <v>0.126</v>
      </c>
      <c r="Q565" s="15">
        <v>8.5999999999999993E-2</v>
      </c>
      <c r="R565" s="15">
        <v>0.19400000000000001</v>
      </c>
      <c r="S565" s="15">
        <v>9.8580000000000005</v>
      </c>
      <c r="U565" s="15">
        <v>292565.62599999999</v>
      </c>
      <c r="V565" s="15">
        <v>1640</v>
      </c>
    </row>
    <row r="566" spans="2:22" x14ac:dyDescent="0.25">
      <c r="B566" s="15" t="s">
        <v>122</v>
      </c>
      <c r="C566" s="15" t="s">
        <v>345</v>
      </c>
      <c r="D566" s="15" t="s">
        <v>224</v>
      </c>
      <c r="E566" s="15">
        <v>2022</v>
      </c>
      <c r="F566" s="15" t="s">
        <v>162</v>
      </c>
      <c r="G566" s="15" t="s">
        <v>133</v>
      </c>
      <c r="H566" s="15" t="s">
        <v>136</v>
      </c>
      <c r="I566" s="15" t="s">
        <v>139</v>
      </c>
      <c r="J566" s="15" t="s">
        <v>141</v>
      </c>
      <c r="K566" s="15" t="s">
        <v>275</v>
      </c>
      <c r="L566" s="15" t="s">
        <v>279</v>
      </c>
      <c r="M566" s="15">
        <v>0.16</v>
      </c>
      <c r="N566" s="15">
        <v>0.13100000000000001</v>
      </c>
      <c r="O566" s="15">
        <v>6.0000000000000001E-3</v>
      </c>
      <c r="P566" s="15">
        <v>0.13</v>
      </c>
      <c r="Q566" s="15">
        <v>8.7999999999999995E-2</v>
      </c>
      <c r="R566" s="15">
        <v>0.19600000000000001</v>
      </c>
      <c r="S566" s="15">
        <v>9.8640000000000008</v>
      </c>
      <c r="U566" s="15">
        <v>294352.43400000001</v>
      </c>
      <c r="V566" s="15">
        <v>520</v>
      </c>
    </row>
    <row r="567" spans="2:22" x14ac:dyDescent="0.25">
      <c r="B567" s="15" t="s">
        <v>122</v>
      </c>
      <c r="C567" s="15" t="s">
        <v>345</v>
      </c>
      <c r="D567" s="15" t="s">
        <v>224</v>
      </c>
      <c r="E567" s="15">
        <v>2022</v>
      </c>
      <c r="F567" s="15" t="s">
        <v>162</v>
      </c>
      <c r="G567" s="15" t="s">
        <v>133</v>
      </c>
      <c r="H567" s="15" t="s">
        <v>136</v>
      </c>
      <c r="I567" s="15" t="s">
        <v>139</v>
      </c>
      <c r="J567" s="15" t="s">
        <v>141</v>
      </c>
      <c r="K567" s="15" t="s">
        <v>275</v>
      </c>
      <c r="L567" s="15" t="s">
        <v>280</v>
      </c>
      <c r="M567" s="15">
        <v>0.17100000000000001</v>
      </c>
      <c r="N567" s="15">
        <v>0.11</v>
      </c>
      <c r="O567" s="15">
        <v>1.2E-2</v>
      </c>
      <c r="P567" s="15">
        <v>0.14799999999999999</v>
      </c>
      <c r="Q567" s="15">
        <v>0.104</v>
      </c>
      <c r="R567" s="15">
        <v>0.20899999999999999</v>
      </c>
      <c r="S567" s="15">
        <v>9.8569999999999993</v>
      </c>
      <c r="U567" s="15">
        <v>290473.603</v>
      </c>
      <c r="V567" s="15">
        <v>90</v>
      </c>
    </row>
    <row r="568" spans="2:22" x14ac:dyDescent="0.25">
      <c r="B568" s="15" t="s">
        <v>122</v>
      </c>
      <c r="C568" s="15" t="s">
        <v>345</v>
      </c>
      <c r="D568" s="15" t="s">
        <v>225</v>
      </c>
      <c r="E568" s="15">
        <v>2022</v>
      </c>
      <c r="F568" s="15" t="s">
        <v>162</v>
      </c>
      <c r="G568" s="15" t="s">
        <v>133</v>
      </c>
      <c r="H568" s="15" t="s">
        <v>136</v>
      </c>
      <c r="I568" s="15" t="s">
        <v>139</v>
      </c>
      <c r="J568" s="15" t="s">
        <v>141</v>
      </c>
      <c r="K568" s="15" t="s">
        <v>275</v>
      </c>
      <c r="L568" s="15" t="s">
        <v>276</v>
      </c>
      <c r="M568" s="15">
        <v>0.15</v>
      </c>
      <c r="N568" s="15">
        <v>0.104</v>
      </c>
      <c r="O568" s="15">
        <v>8.0000000000000002E-3</v>
      </c>
      <c r="P568" s="15">
        <v>0.11899999999999999</v>
      </c>
      <c r="Q568" s="15">
        <v>8.4000000000000005E-2</v>
      </c>
      <c r="R568" s="15">
        <v>0.185</v>
      </c>
      <c r="S568" s="15">
        <v>9.952</v>
      </c>
      <c r="U568" s="15">
        <v>300909.14899999998</v>
      </c>
      <c r="V568" s="15">
        <v>160</v>
      </c>
    </row>
    <row r="569" spans="2:22" x14ac:dyDescent="0.25">
      <c r="B569" s="15" t="s">
        <v>122</v>
      </c>
      <c r="C569" s="15" t="s">
        <v>345</v>
      </c>
      <c r="D569" s="15" t="s">
        <v>225</v>
      </c>
      <c r="E569" s="15">
        <v>2022</v>
      </c>
      <c r="F569" s="15" t="s">
        <v>162</v>
      </c>
      <c r="G569" s="15" t="s">
        <v>133</v>
      </c>
      <c r="H569" s="15" t="s">
        <v>136</v>
      </c>
      <c r="I569" s="15" t="s">
        <v>139</v>
      </c>
      <c r="J569" s="15" t="s">
        <v>141</v>
      </c>
      <c r="K569" s="15" t="s">
        <v>275</v>
      </c>
      <c r="L569" s="15" t="s">
        <v>277</v>
      </c>
      <c r="M569" s="15">
        <v>0.159</v>
      </c>
      <c r="N569" s="15">
        <v>0.122</v>
      </c>
      <c r="O569" s="15">
        <v>3.0000000000000001E-3</v>
      </c>
      <c r="P569" s="15">
        <v>0.13200000000000001</v>
      </c>
      <c r="Q569" s="15">
        <v>8.3000000000000004E-2</v>
      </c>
      <c r="R569" s="15">
        <v>0.19500000000000001</v>
      </c>
      <c r="S569" s="15">
        <v>9.7870000000000008</v>
      </c>
      <c r="U569" s="15">
        <v>290148.41899999999</v>
      </c>
      <c r="V569" s="15">
        <v>1280</v>
      </c>
    </row>
    <row r="570" spans="2:22" x14ac:dyDescent="0.25">
      <c r="B570" s="15" t="s">
        <v>122</v>
      </c>
      <c r="C570" s="15" t="s">
        <v>345</v>
      </c>
      <c r="D570" s="15" t="s">
        <v>225</v>
      </c>
      <c r="E570" s="15">
        <v>2022</v>
      </c>
      <c r="F570" s="15" t="s">
        <v>162</v>
      </c>
      <c r="G570" s="15" t="s">
        <v>133</v>
      </c>
      <c r="H570" s="15" t="s">
        <v>136</v>
      </c>
      <c r="I570" s="15" t="s">
        <v>139</v>
      </c>
      <c r="J570" s="15" t="s">
        <v>141</v>
      </c>
      <c r="K570" s="15" t="s">
        <v>275</v>
      </c>
      <c r="L570" s="15" t="s">
        <v>278</v>
      </c>
      <c r="M570" s="15">
        <v>0.16600000000000001</v>
      </c>
      <c r="N570" s="15">
        <v>0.114</v>
      </c>
      <c r="O570" s="15">
        <v>3.0000000000000001E-3</v>
      </c>
      <c r="P570" s="15">
        <v>0.13800000000000001</v>
      </c>
      <c r="Q570" s="15">
        <v>9.2999999999999999E-2</v>
      </c>
      <c r="R570" s="15">
        <v>0.20599999999999999</v>
      </c>
      <c r="S570" s="15">
        <v>9.8580000000000005</v>
      </c>
      <c r="U570" s="15">
        <v>292563.36800000002</v>
      </c>
      <c r="V570" s="15">
        <v>1640</v>
      </c>
    </row>
    <row r="571" spans="2:22" x14ac:dyDescent="0.25">
      <c r="B571" s="15" t="s">
        <v>122</v>
      </c>
      <c r="C571" s="15" t="s">
        <v>345</v>
      </c>
      <c r="D571" s="15" t="s">
        <v>225</v>
      </c>
      <c r="E571" s="15">
        <v>2022</v>
      </c>
      <c r="F571" s="15" t="s">
        <v>162</v>
      </c>
      <c r="G571" s="15" t="s">
        <v>133</v>
      </c>
      <c r="H571" s="15" t="s">
        <v>136</v>
      </c>
      <c r="I571" s="15" t="s">
        <v>139</v>
      </c>
      <c r="J571" s="15" t="s">
        <v>141</v>
      </c>
      <c r="K571" s="15" t="s">
        <v>275</v>
      </c>
      <c r="L571" s="15" t="s">
        <v>279</v>
      </c>
      <c r="M571" s="15">
        <v>0.17</v>
      </c>
      <c r="N571" s="15">
        <v>0.127</v>
      </c>
      <c r="O571" s="15">
        <v>6.0000000000000001E-3</v>
      </c>
      <c r="P571" s="15">
        <v>0.13900000000000001</v>
      </c>
      <c r="Q571" s="15">
        <v>9.2999999999999999E-2</v>
      </c>
      <c r="R571" s="15">
        <v>0.20300000000000001</v>
      </c>
      <c r="S571" s="15">
        <v>9.8640000000000008</v>
      </c>
      <c r="U571" s="15">
        <v>294353.41800000001</v>
      </c>
      <c r="V571" s="15">
        <v>520</v>
      </c>
    </row>
    <row r="572" spans="2:22" x14ac:dyDescent="0.25">
      <c r="B572" s="15" t="s">
        <v>122</v>
      </c>
      <c r="C572" s="15" t="s">
        <v>345</v>
      </c>
      <c r="D572" s="15" t="s">
        <v>225</v>
      </c>
      <c r="E572" s="15">
        <v>2022</v>
      </c>
      <c r="F572" s="15" t="s">
        <v>162</v>
      </c>
      <c r="G572" s="15" t="s">
        <v>133</v>
      </c>
      <c r="H572" s="15" t="s">
        <v>136</v>
      </c>
      <c r="I572" s="15" t="s">
        <v>139</v>
      </c>
      <c r="J572" s="15" t="s">
        <v>141</v>
      </c>
      <c r="K572" s="15" t="s">
        <v>275</v>
      </c>
      <c r="L572" s="15" t="s">
        <v>280</v>
      </c>
      <c r="M572" s="15">
        <v>0.182</v>
      </c>
      <c r="N572" s="15">
        <v>0.109</v>
      </c>
      <c r="O572" s="15">
        <v>1.2E-2</v>
      </c>
      <c r="P572" s="15">
        <v>0.16900000000000001</v>
      </c>
      <c r="Q572" s="15">
        <v>0.108</v>
      </c>
      <c r="R572" s="15">
        <v>0.24299999999999999</v>
      </c>
      <c r="S572" s="15">
        <v>9.8569999999999993</v>
      </c>
      <c r="U572" s="15">
        <v>290481.63900000002</v>
      </c>
      <c r="V572" s="15">
        <v>90</v>
      </c>
    </row>
    <row r="573" spans="2:22" x14ac:dyDescent="0.25">
      <c r="B573" s="15" t="s">
        <v>122</v>
      </c>
      <c r="C573" s="15" t="s">
        <v>345</v>
      </c>
      <c r="D573" s="15" t="s">
        <v>226</v>
      </c>
      <c r="E573" s="15">
        <v>2022</v>
      </c>
      <c r="F573" s="15" t="s">
        <v>162</v>
      </c>
      <c r="G573" s="15" t="s">
        <v>133</v>
      </c>
      <c r="H573" s="15" t="s">
        <v>136</v>
      </c>
      <c r="I573" s="15" t="s">
        <v>139</v>
      </c>
      <c r="J573" s="15" t="s">
        <v>141</v>
      </c>
      <c r="K573" s="15" t="s">
        <v>275</v>
      </c>
      <c r="L573" s="15" t="s">
        <v>276</v>
      </c>
      <c r="M573" s="15">
        <v>0.159</v>
      </c>
      <c r="N573" s="15">
        <v>0.113</v>
      </c>
      <c r="O573" s="15">
        <v>8.9999999999999993E-3</v>
      </c>
      <c r="P573" s="15">
        <v>0.128</v>
      </c>
      <c r="Q573" s="15">
        <v>8.6999999999999994E-2</v>
      </c>
      <c r="R573" s="15">
        <v>0.189</v>
      </c>
      <c r="S573" s="15">
        <v>10.818</v>
      </c>
      <c r="U573" s="15">
        <v>572143.59400000004</v>
      </c>
      <c r="V573" s="15">
        <v>160</v>
      </c>
    </row>
    <row r="574" spans="2:22" x14ac:dyDescent="0.25">
      <c r="B574" s="15" t="s">
        <v>122</v>
      </c>
      <c r="C574" s="15" t="s">
        <v>345</v>
      </c>
      <c r="D574" s="15" t="s">
        <v>226</v>
      </c>
      <c r="E574" s="15">
        <v>2022</v>
      </c>
      <c r="F574" s="15" t="s">
        <v>162</v>
      </c>
      <c r="G574" s="15" t="s">
        <v>133</v>
      </c>
      <c r="H574" s="15" t="s">
        <v>136</v>
      </c>
      <c r="I574" s="15" t="s">
        <v>139</v>
      </c>
      <c r="J574" s="15" t="s">
        <v>141</v>
      </c>
      <c r="K574" s="15" t="s">
        <v>275</v>
      </c>
      <c r="L574" s="15" t="s">
        <v>277</v>
      </c>
      <c r="M574" s="15">
        <v>0.161</v>
      </c>
      <c r="N574" s="15">
        <v>0.108</v>
      </c>
      <c r="O574" s="15">
        <v>3.0000000000000001E-3</v>
      </c>
      <c r="P574" s="15">
        <v>0.13500000000000001</v>
      </c>
      <c r="Q574" s="15">
        <v>0.09</v>
      </c>
      <c r="R574" s="15">
        <v>0.2</v>
      </c>
      <c r="S574" s="15">
        <v>10.643000000000001</v>
      </c>
      <c r="U574" s="15">
        <v>552869.39599999995</v>
      </c>
      <c r="V574" s="15">
        <v>1280</v>
      </c>
    </row>
    <row r="575" spans="2:22" x14ac:dyDescent="0.25">
      <c r="B575" s="15" t="s">
        <v>122</v>
      </c>
      <c r="C575" s="15" t="s">
        <v>345</v>
      </c>
      <c r="D575" s="15" t="s">
        <v>226</v>
      </c>
      <c r="E575" s="15">
        <v>2022</v>
      </c>
      <c r="F575" s="15" t="s">
        <v>162</v>
      </c>
      <c r="G575" s="15" t="s">
        <v>133</v>
      </c>
      <c r="H575" s="15" t="s">
        <v>136</v>
      </c>
      <c r="I575" s="15" t="s">
        <v>139</v>
      </c>
      <c r="J575" s="15" t="s">
        <v>141</v>
      </c>
      <c r="K575" s="15" t="s">
        <v>275</v>
      </c>
      <c r="L575" s="15" t="s">
        <v>278</v>
      </c>
      <c r="M575" s="15">
        <v>0.17100000000000001</v>
      </c>
      <c r="N575" s="15">
        <v>0.113</v>
      </c>
      <c r="O575" s="15">
        <v>3.0000000000000001E-3</v>
      </c>
      <c r="P575" s="15">
        <v>0.14499999999999999</v>
      </c>
      <c r="Q575" s="15">
        <v>9.6000000000000002E-2</v>
      </c>
      <c r="R575" s="15">
        <v>0.21199999999999999</v>
      </c>
      <c r="S575" s="15">
        <v>10.711</v>
      </c>
      <c r="U575" s="15">
        <v>558987.777</v>
      </c>
      <c r="V575" s="15">
        <v>1640</v>
      </c>
    </row>
    <row r="576" spans="2:22" x14ac:dyDescent="0.25">
      <c r="B576" s="15" t="s">
        <v>122</v>
      </c>
      <c r="C576" s="15" t="s">
        <v>345</v>
      </c>
      <c r="D576" s="15" t="s">
        <v>226</v>
      </c>
      <c r="E576" s="15">
        <v>2022</v>
      </c>
      <c r="F576" s="15" t="s">
        <v>162</v>
      </c>
      <c r="G576" s="15" t="s">
        <v>133</v>
      </c>
      <c r="H576" s="15" t="s">
        <v>136</v>
      </c>
      <c r="I576" s="15" t="s">
        <v>139</v>
      </c>
      <c r="J576" s="15" t="s">
        <v>141</v>
      </c>
      <c r="K576" s="15" t="s">
        <v>275</v>
      </c>
      <c r="L576" s="15" t="s">
        <v>279</v>
      </c>
      <c r="M576" s="15">
        <v>0.17100000000000001</v>
      </c>
      <c r="N576" s="15">
        <v>0.115</v>
      </c>
      <c r="O576" s="15">
        <v>5.0000000000000001E-3</v>
      </c>
      <c r="P576" s="15">
        <v>0.14699999999999999</v>
      </c>
      <c r="Q576" s="15">
        <v>0.10100000000000001</v>
      </c>
      <c r="R576" s="15">
        <v>0.20599999999999999</v>
      </c>
      <c r="S576" s="15">
        <v>10.737</v>
      </c>
      <c r="U576" s="15">
        <v>562146.54399999999</v>
      </c>
      <c r="V576" s="15">
        <v>520</v>
      </c>
    </row>
    <row r="577" spans="2:22" x14ac:dyDescent="0.25">
      <c r="B577" s="15" t="s">
        <v>122</v>
      </c>
      <c r="C577" s="15" t="s">
        <v>345</v>
      </c>
      <c r="D577" s="15" t="s">
        <v>226</v>
      </c>
      <c r="E577" s="15">
        <v>2022</v>
      </c>
      <c r="F577" s="15" t="s">
        <v>162</v>
      </c>
      <c r="G577" s="15" t="s">
        <v>133</v>
      </c>
      <c r="H577" s="15" t="s">
        <v>136</v>
      </c>
      <c r="I577" s="15" t="s">
        <v>139</v>
      </c>
      <c r="J577" s="15" t="s">
        <v>141</v>
      </c>
      <c r="K577" s="15" t="s">
        <v>275</v>
      </c>
      <c r="L577" s="15" t="s">
        <v>280</v>
      </c>
      <c r="M577" s="15">
        <v>0.191</v>
      </c>
      <c r="N577" s="15">
        <v>0.11700000000000001</v>
      </c>
      <c r="O577" s="15">
        <v>1.2E-2</v>
      </c>
      <c r="P577" s="15">
        <v>0.17699999999999999</v>
      </c>
      <c r="Q577" s="15">
        <v>0.108</v>
      </c>
      <c r="R577" s="15">
        <v>0.26100000000000001</v>
      </c>
      <c r="S577" s="15">
        <v>10.734</v>
      </c>
      <c r="U577" s="15">
        <v>556268.64300000004</v>
      </c>
      <c r="V577" s="15">
        <v>90</v>
      </c>
    </row>
    <row r="578" spans="2:22" x14ac:dyDescent="0.25">
      <c r="B578" s="15" t="s">
        <v>122</v>
      </c>
      <c r="C578" s="15" t="s">
        <v>345</v>
      </c>
      <c r="D578" s="15" t="s">
        <v>227</v>
      </c>
      <c r="E578" s="15">
        <v>2022</v>
      </c>
      <c r="F578" s="15" t="s">
        <v>162</v>
      </c>
      <c r="G578" s="15" t="s">
        <v>133</v>
      </c>
      <c r="H578" s="15" t="s">
        <v>136</v>
      </c>
      <c r="I578" s="15" t="s">
        <v>139</v>
      </c>
      <c r="J578" s="15" t="s">
        <v>141</v>
      </c>
      <c r="K578" s="15" t="s">
        <v>275</v>
      </c>
      <c r="L578" s="15" t="s">
        <v>276</v>
      </c>
      <c r="M578" s="15">
        <v>0.16700000000000001</v>
      </c>
      <c r="N578" s="15">
        <v>0.126</v>
      </c>
      <c r="O578" s="15">
        <v>0.01</v>
      </c>
      <c r="P578" s="15">
        <v>0.13200000000000001</v>
      </c>
      <c r="Q578" s="15">
        <v>8.6999999999999994E-2</v>
      </c>
      <c r="R578" s="15">
        <v>0.19900000000000001</v>
      </c>
      <c r="S578" s="15">
        <v>10.818</v>
      </c>
      <c r="U578" s="15">
        <v>572131.71799999999</v>
      </c>
      <c r="V578" s="15">
        <v>160</v>
      </c>
    </row>
    <row r="579" spans="2:22" x14ac:dyDescent="0.25">
      <c r="B579" s="15" t="s">
        <v>122</v>
      </c>
      <c r="C579" s="15" t="s">
        <v>345</v>
      </c>
      <c r="D579" s="15" t="s">
        <v>227</v>
      </c>
      <c r="E579" s="15">
        <v>2022</v>
      </c>
      <c r="F579" s="15" t="s">
        <v>162</v>
      </c>
      <c r="G579" s="15" t="s">
        <v>133</v>
      </c>
      <c r="H579" s="15" t="s">
        <v>136</v>
      </c>
      <c r="I579" s="15" t="s">
        <v>139</v>
      </c>
      <c r="J579" s="15" t="s">
        <v>141</v>
      </c>
      <c r="K579" s="15" t="s">
        <v>275</v>
      </c>
      <c r="L579" s="15" t="s">
        <v>277</v>
      </c>
      <c r="M579" s="15">
        <v>0.16300000000000001</v>
      </c>
      <c r="N579" s="15">
        <v>9.9000000000000005E-2</v>
      </c>
      <c r="O579" s="15">
        <v>3.0000000000000001E-3</v>
      </c>
      <c r="P579" s="15">
        <v>0.14000000000000001</v>
      </c>
      <c r="Q579" s="15">
        <v>9.4E-2</v>
      </c>
      <c r="R579" s="15">
        <v>0.20399999999999999</v>
      </c>
      <c r="S579" s="15">
        <v>10.643000000000001</v>
      </c>
      <c r="U579" s="15">
        <v>552866.80299999996</v>
      </c>
      <c r="V579" s="15">
        <v>1280</v>
      </c>
    </row>
    <row r="580" spans="2:22" x14ac:dyDescent="0.25">
      <c r="B580" s="15" t="s">
        <v>122</v>
      </c>
      <c r="C580" s="15" t="s">
        <v>345</v>
      </c>
      <c r="D580" s="15" t="s">
        <v>227</v>
      </c>
      <c r="E580" s="15">
        <v>2022</v>
      </c>
      <c r="F580" s="15" t="s">
        <v>162</v>
      </c>
      <c r="G580" s="15" t="s">
        <v>133</v>
      </c>
      <c r="H580" s="15" t="s">
        <v>136</v>
      </c>
      <c r="I580" s="15" t="s">
        <v>139</v>
      </c>
      <c r="J580" s="15" t="s">
        <v>141</v>
      </c>
      <c r="K580" s="15" t="s">
        <v>275</v>
      </c>
      <c r="L580" s="15" t="s">
        <v>278</v>
      </c>
      <c r="M580" s="15">
        <v>0.17299999999999999</v>
      </c>
      <c r="N580" s="15">
        <v>0.11</v>
      </c>
      <c r="O580" s="15">
        <v>3.0000000000000001E-3</v>
      </c>
      <c r="P580" s="15">
        <v>0.14799999999999999</v>
      </c>
      <c r="Q580" s="15">
        <v>0.10100000000000001</v>
      </c>
      <c r="R580" s="15">
        <v>0.21299999999999999</v>
      </c>
      <c r="S580" s="15">
        <v>10.711</v>
      </c>
      <c r="U580" s="15">
        <v>558992.49699999997</v>
      </c>
      <c r="V580" s="15">
        <v>1640</v>
      </c>
    </row>
    <row r="581" spans="2:22" x14ac:dyDescent="0.25">
      <c r="B581" s="15" t="s">
        <v>122</v>
      </c>
      <c r="C581" s="15" t="s">
        <v>345</v>
      </c>
      <c r="D581" s="15" t="s">
        <v>227</v>
      </c>
      <c r="E581" s="15">
        <v>2022</v>
      </c>
      <c r="F581" s="15" t="s">
        <v>162</v>
      </c>
      <c r="G581" s="15" t="s">
        <v>133</v>
      </c>
      <c r="H581" s="15" t="s">
        <v>136</v>
      </c>
      <c r="I581" s="15" t="s">
        <v>139</v>
      </c>
      <c r="J581" s="15" t="s">
        <v>141</v>
      </c>
      <c r="K581" s="15" t="s">
        <v>275</v>
      </c>
      <c r="L581" s="15" t="s">
        <v>279</v>
      </c>
      <c r="M581" s="15">
        <v>0.17399999999999999</v>
      </c>
      <c r="N581" s="15">
        <v>0.109</v>
      </c>
      <c r="O581" s="15">
        <v>5.0000000000000001E-3</v>
      </c>
      <c r="P581" s="15">
        <v>0.14899999999999999</v>
      </c>
      <c r="Q581" s="15">
        <v>0.109</v>
      </c>
      <c r="R581" s="15">
        <v>0.20899999999999999</v>
      </c>
      <c r="S581" s="15">
        <v>10.736000000000001</v>
      </c>
      <c r="U581" s="15">
        <v>562136.30500000005</v>
      </c>
      <c r="V581" s="15">
        <v>520</v>
      </c>
    </row>
    <row r="582" spans="2:22" x14ac:dyDescent="0.25">
      <c r="B582" s="15" t="s">
        <v>122</v>
      </c>
      <c r="C582" s="15" t="s">
        <v>345</v>
      </c>
      <c r="D582" s="15" t="s">
        <v>227</v>
      </c>
      <c r="E582" s="15">
        <v>2022</v>
      </c>
      <c r="F582" s="15" t="s">
        <v>162</v>
      </c>
      <c r="G582" s="15" t="s">
        <v>133</v>
      </c>
      <c r="H582" s="15" t="s">
        <v>136</v>
      </c>
      <c r="I582" s="15" t="s">
        <v>139</v>
      </c>
      <c r="J582" s="15" t="s">
        <v>141</v>
      </c>
      <c r="K582" s="15" t="s">
        <v>275</v>
      </c>
      <c r="L582" s="15" t="s">
        <v>280</v>
      </c>
      <c r="M582" s="15">
        <v>0.19</v>
      </c>
      <c r="N582" s="15">
        <v>0.11600000000000001</v>
      </c>
      <c r="O582" s="15">
        <v>1.2E-2</v>
      </c>
      <c r="P582" s="15">
        <v>0.17100000000000001</v>
      </c>
      <c r="Q582" s="15">
        <v>0.11700000000000001</v>
      </c>
      <c r="R582" s="15">
        <v>0.23499999999999999</v>
      </c>
      <c r="S582" s="15">
        <v>10.734</v>
      </c>
      <c r="U582" s="15">
        <v>556283.39199999999</v>
      </c>
      <c r="V582" s="15">
        <v>90</v>
      </c>
    </row>
    <row r="583" spans="2:22" x14ac:dyDescent="0.25">
      <c r="B583" s="15" t="s">
        <v>122</v>
      </c>
      <c r="C583" s="15" t="s">
        <v>345</v>
      </c>
      <c r="D583" s="15" t="s">
        <v>228</v>
      </c>
      <c r="E583" s="15">
        <v>2022</v>
      </c>
      <c r="F583" s="15" t="s">
        <v>162</v>
      </c>
      <c r="G583" s="15" t="s">
        <v>133</v>
      </c>
      <c r="H583" s="15" t="s">
        <v>136</v>
      </c>
      <c r="I583" s="15" t="s">
        <v>139</v>
      </c>
      <c r="J583" s="15" t="s">
        <v>141</v>
      </c>
      <c r="K583" s="15" t="s">
        <v>275</v>
      </c>
      <c r="L583" s="15" t="s">
        <v>276</v>
      </c>
      <c r="M583" s="15">
        <v>0.16900000000000001</v>
      </c>
      <c r="N583" s="15">
        <v>0.13700000000000001</v>
      </c>
      <c r="O583" s="15">
        <v>1.0999999999999999E-2</v>
      </c>
      <c r="P583" s="15">
        <v>0.13300000000000001</v>
      </c>
      <c r="Q583" s="15">
        <v>9.0999999999999998E-2</v>
      </c>
      <c r="R583" s="15">
        <v>0.21</v>
      </c>
      <c r="S583" s="15">
        <v>11.8</v>
      </c>
      <c r="U583" s="15">
        <v>894082.78899999999</v>
      </c>
      <c r="V583" s="15">
        <v>160</v>
      </c>
    </row>
    <row r="584" spans="2:22" x14ac:dyDescent="0.25">
      <c r="B584" s="15" t="s">
        <v>122</v>
      </c>
      <c r="C584" s="15" t="s">
        <v>345</v>
      </c>
      <c r="D584" s="15" t="s">
        <v>228</v>
      </c>
      <c r="E584" s="15">
        <v>2022</v>
      </c>
      <c r="F584" s="15" t="s">
        <v>162</v>
      </c>
      <c r="G584" s="15" t="s">
        <v>133</v>
      </c>
      <c r="H584" s="15" t="s">
        <v>136</v>
      </c>
      <c r="I584" s="15" t="s">
        <v>139</v>
      </c>
      <c r="J584" s="15" t="s">
        <v>141</v>
      </c>
      <c r="K584" s="15" t="s">
        <v>275</v>
      </c>
      <c r="L584" s="15" t="s">
        <v>277</v>
      </c>
      <c r="M584" s="15">
        <v>0.16400000000000001</v>
      </c>
      <c r="N584" s="15">
        <v>9.8000000000000004E-2</v>
      </c>
      <c r="O584" s="15">
        <v>3.0000000000000001E-3</v>
      </c>
      <c r="P584" s="15">
        <v>0.14199999999999999</v>
      </c>
      <c r="Q584" s="15">
        <v>9.8000000000000004E-2</v>
      </c>
      <c r="R584" s="15">
        <v>0.20200000000000001</v>
      </c>
      <c r="S584" s="15">
        <v>11.62</v>
      </c>
      <c r="U584" s="15">
        <v>866403.83900000004</v>
      </c>
      <c r="V584" s="15">
        <v>1280</v>
      </c>
    </row>
    <row r="585" spans="2:22" x14ac:dyDescent="0.25">
      <c r="B585" s="15" t="s">
        <v>122</v>
      </c>
      <c r="C585" s="15" t="s">
        <v>345</v>
      </c>
      <c r="D585" s="15" t="s">
        <v>228</v>
      </c>
      <c r="E585" s="15">
        <v>2022</v>
      </c>
      <c r="F585" s="15" t="s">
        <v>162</v>
      </c>
      <c r="G585" s="15" t="s">
        <v>133</v>
      </c>
      <c r="H585" s="15" t="s">
        <v>136</v>
      </c>
      <c r="I585" s="15" t="s">
        <v>139</v>
      </c>
      <c r="J585" s="15" t="s">
        <v>141</v>
      </c>
      <c r="K585" s="15" t="s">
        <v>275</v>
      </c>
      <c r="L585" s="15" t="s">
        <v>278</v>
      </c>
      <c r="M585" s="15">
        <v>0.17199999999999999</v>
      </c>
      <c r="N585" s="15">
        <v>0.10199999999999999</v>
      </c>
      <c r="O585" s="15">
        <v>3.0000000000000001E-3</v>
      </c>
      <c r="P585" s="15">
        <v>0.14899999999999999</v>
      </c>
      <c r="Q585" s="15">
        <v>0.10299999999999999</v>
      </c>
      <c r="R585" s="15">
        <v>0.216</v>
      </c>
      <c r="S585" s="15">
        <v>11.683999999999999</v>
      </c>
      <c r="U585" s="15">
        <v>875796.31</v>
      </c>
      <c r="V585" s="15">
        <v>1640</v>
      </c>
    </row>
    <row r="586" spans="2:22" x14ac:dyDescent="0.25">
      <c r="B586" s="15" t="s">
        <v>122</v>
      </c>
      <c r="C586" s="15" t="s">
        <v>345</v>
      </c>
      <c r="D586" s="15" t="s">
        <v>228</v>
      </c>
      <c r="E586" s="15">
        <v>2022</v>
      </c>
      <c r="F586" s="15" t="s">
        <v>162</v>
      </c>
      <c r="G586" s="15" t="s">
        <v>133</v>
      </c>
      <c r="H586" s="15" t="s">
        <v>136</v>
      </c>
      <c r="I586" s="15" t="s">
        <v>139</v>
      </c>
      <c r="J586" s="15" t="s">
        <v>141</v>
      </c>
      <c r="K586" s="15" t="s">
        <v>275</v>
      </c>
      <c r="L586" s="15" t="s">
        <v>279</v>
      </c>
      <c r="M586" s="15">
        <v>0.17199999999999999</v>
      </c>
      <c r="N586" s="15">
        <v>0.108</v>
      </c>
      <c r="O586" s="15">
        <v>5.0000000000000001E-3</v>
      </c>
      <c r="P586" s="15">
        <v>0.15</v>
      </c>
      <c r="Q586" s="15">
        <v>0.108</v>
      </c>
      <c r="R586" s="15">
        <v>0.20399999999999999</v>
      </c>
      <c r="S586" s="15">
        <v>11.726000000000001</v>
      </c>
      <c r="U586" s="15">
        <v>880668.98499999999</v>
      </c>
      <c r="V586" s="15">
        <v>520</v>
      </c>
    </row>
    <row r="587" spans="2:22" x14ac:dyDescent="0.25">
      <c r="B587" s="15" t="s">
        <v>122</v>
      </c>
      <c r="C587" s="15" t="s">
        <v>345</v>
      </c>
      <c r="D587" s="15" t="s">
        <v>228</v>
      </c>
      <c r="E587" s="15">
        <v>2022</v>
      </c>
      <c r="F587" s="15" t="s">
        <v>162</v>
      </c>
      <c r="G587" s="15" t="s">
        <v>133</v>
      </c>
      <c r="H587" s="15" t="s">
        <v>136</v>
      </c>
      <c r="I587" s="15" t="s">
        <v>139</v>
      </c>
      <c r="J587" s="15" t="s">
        <v>141</v>
      </c>
      <c r="K587" s="15" t="s">
        <v>275</v>
      </c>
      <c r="L587" s="15" t="s">
        <v>280</v>
      </c>
      <c r="M587" s="15">
        <v>0.186</v>
      </c>
      <c r="N587" s="15">
        <v>0.112</v>
      </c>
      <c r="O587" s="15">
        <v>1.2E-2</v>
      </c>
      <c r="P587" s="15">
        <v>0.16500000000000001</v>
      </c>
      <c r="Q587" s="15">
        <v>0.115</v>
      </c>
      <c r="R587" s="15">
        <v>0.22800000000000001</v>
      </c>
      <c r="S587" s="15">
        <v>11.73</v>
      </c>
      <c r="U587" s="15">
        <v>873301.85900000005</v>
      </c>
      <c r="V587" s="15">
        <v>90</v>
      </c>
    </row>
    <row r="588" spans="2:22" x14ac:dyDescent="0.25">
      <c r="B588" s="15" t="s">
        <v>122</v>
      </c>
      <c r="C588" s="15" t="s">
        <v>345</v>
      </c>
      <c r="D588" s="15" t="s">
        <v>229</v>
      </c>
      <c r="E588" s="15">
        <v>2022</v>
      </c>
      <c r="F588" s="15" t="s">
        <v>162</v>
      </c>
      <c r="G588" s="15" t="s">
        <v>133</v>
      </c>
      <c r="H588" s="15" t="s">
        <v>136</v>
      </c>
      <c r="I588" s="15" t="s">
        <v>139</v>
      </c>
      <c r="J588" s="15" t="s">
        <v>141</v>
      </c>
      <c r="K588" s="15" t="s">
        <v>275</v>
      </c>
      <c r="L588" s="15" t="s">
        <v>276</v>
      </c>
      <c r="M588" s="15">
        <v>0.16400000000000001</v>
      </c>
      <c r="N588" s="15">
        <v>0.127</v>
      </c>
      <c r="O588" s="15">
        <v>0.01</v>
      </c>
      <c r="P588" s="15">
        <v>0.124</v>
      </c>
      <c r="Q588" s="15">
        <v>9.4E-2</v>
      </c>
      <c r="R588" s="15">
        <v>0.184</v>
      </c>
      <c r="S588" s="15">
        <v>11.8</v>
      </c>
      <c r="U588" s="15">
        <v>894092.18900000001</v>
      </c>
      <c r="V588" s="15">
        <v>160</v>
      </c>
    </row>
    <row r="589" spans="2:22" x14ac:dyDescent="0.25">
      <c r="B589" s="15" t="s">
        <v>122</v>
      </c>
      <c r="C589" s="15" t="s">
        <v>345</v>
      </c>
      <c r="D589" s="15" t="s">
        <v>229</v>
      </c>
      <c r="E589" s="15">
        <v>2022</v>
      </c>
      <c r="F589" s="15" t="s">
        <v>162</v>
      </c>
      <c r="G589" s="15" t="s">
        <v>133</v>
      </c>
      <c r="H589" s="15" t="s">
        <v>136</v>
      </c>
      <c r="I589" s="15" t="s">
        <v>139</v>
      </c>
      <c r="J589" s="15" t="s">
        <v>141</v>
      </c>
      <c r="K589" s="15" t="s">
        <v>275</v>
      </c>
      <c r="L589" s="15" t="s">
        <v>277</v>
      </c>
      <c r="M589" s="15">
        <v>0.16400000000000001</v>
      </c>
      <c r="N589" s="15">
        <v>0.1</v>
      </c>
      <c r="O589" s="15">
        <v>3.0000000000000001E-3</v>
      </c>
      <c r="P589" s="15">
        <v>0.14099999999999999</v>
      </c>
      <c r="Q589" s="15">
        <v>9.8000000000000004E-2</v>
      </c>
      <c r="R589" s="15">
        <v>0.2</v>
      </c>
      <c r="S589" s="15">
        <v>11.62</v>
      </c>
      <c r="U589" s="15">
        <v>866412.32499999995</v>
      </c>
      <c r="V589" s="15">
        <v>1280</v>
      </c>
    </row>
    <row r="590" spans="2:22" x14ac:dyDescent="0.25">
      <c r="B590" s="15" t="s">
        <v>122</v>
      </c>
      <c r="C590" s="15" t="s">
        <v>345</v>
      </c>
      <c r="D590" s="15" t="s">
        <v>229</v>
      </c>
      <c r="E590" s="15">
        <v>2022</v>
      </c>
      <c r="F590" s="15" t="s">
        <v>162</v>
      </c>
      <c r="G590" s="15" t="s">
        <v>133</v>
      </c>
      <c r="H590" s="15" t="s">
        <v>136</v>
      </c>
      <c r="I590" s="15" t="s">
        <v>139</v>
      </c>
      <c r="J590" s="15" t="s">
        <v>141</v>
      </c>
      <c r="K590" s="15" t="s">
        <v>275</v>
      </c>
      <c r="L590" s="15" t="s">
        <v>278</v>
      </c>
      <c r="M590" s="15">
        <v>0.17</v>
      </c>
      <c r="N590" s="15">
        <v>0.10299999999999999</v>
      </c>
      <c r="O590" s="15">
        <v>3.0000000000000001E-3</v>
      </c>
      <c r="P590" s="15">
        <v>0.14699999999999999</v>
      </c>
      <c r="Q590" s="15">
        <v>0.10199999999999999</v>
      </c>
      <c r="R590" s="15">
        <v>0.21099999999999999</v>
      </c>
      <c r="S590" s="15">
        <v>11.683999999999999</v>
      </c>
      <c r="U590" s="15">
        <v>875793.22900000005</v>
      </c>
      <c r="V590" s="15">
        <v>1640</v>
      </c>
    </row>
    <row r="591" spans="2:22" x14ac:dyDescent="0.25">
      <c r="B591" s="15" t="s">
        <v>122</v>
      </c>
      <c r="C591" s="15" t="s">
        <v>345</v>
      </c>
      <c r="D591" s="15" t="s">
        <v>229</v>
      </c>
      <c r="E591" s="15">
        <v>2022</v>
      </c>
      <c r="F591" s="15" t="s">
        <v>162</v>
      </c>
      <c r="G591" s="15" t="s">
        <v>133</v>
      </c>
      <c r="H591" s="15" t="s">
        <v>136</v>
      </c>
      <c r="I591" s="15" t="s">
        <v>139</v>
      </c>
      <c r="J591" s="15" t="s">
        <v>141</v>
      </c>
      <c r="K591" s="15" t="s">
        <v>275</v>
      </c>
      <c r="L591" s="15" t="s">
        <v>279</v>
      </c>
      <c r="M591" s="15">
        <v>0.17100000000000001</v>
      </c>
      <c r="N591" s="15">
        <v>0.105</v>
      </c>
      <c r="O591" s="15">
        <v>5.0000000000000001E-3</v>
      </c>
      <c r="P591" s="15">
        <v>0.14899999999999999</v>
      </c>
      <c r="Q591" s="15">
        <v>0.108</v>
      </c>
      <c r="R591" s="15">
        <v>0.20300000000000001</v>
      </c>
      <c r="S591" s="15">
        <v>11.727</v>
      </c>
      <c r="U591" s="15">
        <v>880669.652</v>
      </c>
      <c r="V591" s="15">
        <v>520</v>
      </c>
    </row>
    <row r="592" spans="2:22" x14ac:dyDescent="0.25">
      <c r="B592" s="15" t="s">
        <v>122</v>
      </c>
      <c r="C592" s="15" t="s">
        <v>345</v>
      </c>
      <c r="D592" s="15" t="s">
        <v>229</v>
      </c>
      <c r="E592" s="15">
        <v>2022</v>
      </c>
      <c r="F592" s="15" t="s">
        <v>162</v>
      </c>
      <c r="G592" s="15" t="s">
        <v>133</v>
      </c>
      <c r="H592" s="15" t="s">
        <v>136</v>
      </c>
      <c r="I592" s="15" t="s">
        <v>139</v>
      </c>
      <c r="J592" s="15" t="s">
        <v>141</v>
      </c>
      <c r="K592" s="15" t="s">
        <v>275</v>
      </c>
      <c r="L592" s="15" t="s">
        <v>280</v>
      </c>
      <c r="M592" s="15">
        <v>0.18099999999999999</v>
      </c>
      <c r="N592" s="15">
        <v>0.111</v>
      </c>
      <c r="O592" s="15">
        <v>1.2E-2</v>
      </c>
      <c r="P592" s="15">
        <v>0.157</v>
      </c>
      <c r="Q592" s="15">
        <v>0.111</v>
      </c>
      <c r="R592" s="15">
        <v>0.22600000000000001</v>
      </c>
      <c r="S592" s="15">
        <v>11.73</v>
      </c>
      <c r="U592" s="15">
        <v>873289.40800000005</v>
      </c>
      <c r="V592" s="15">
        <v>90</v>
      </c>
    </row>
    <row r="593" spans="2:22" x14ac:dyDescent="0.25">
      <c r="B593" s="15" t="s">
        <v>122</v>
      </c>
      <c r="C593" s="15" t="s">
        <v>345</v>
      </c>
      <c r="D593" s="15" t="s">
        <v>230</v>
      </c>
      <c r="E593" s="15">
        <v>2022</v>
      </c>
      <c r="F593" s="15" t="s">
        <v>162</v>
      </c>
      <c r="G593" s="15" t="s">
        <v>133</v>
      </c>
      <c r="H593" s="15" t="s">
        <v>136</v>
      </c>
      <c r="I593" s="15" t="s">
        <v>139</v>
      </c>
      <c r="J593" s="15" t="s">
        <v>141</v>
      </c>
      <c r="K593" s="15" t="s">
        <v>275</v>
      </c>
      <c r="L593" s="15" t="s">
        <v>276</v>
      </c>
      <c r="M593" s="15">
        <v>0.156</v>
      </c>
      <c r="N593" s="15">
        <v>0.109</v>
      </c>
      <c r="O593" s="15">
        <v>8.9999999999999993E-3</v>
      </c>
      <c r="P593" s="15">
        <v>0.123</v>
      </c>
      <c r="Q593" s="15">
        <v>0.09</v>
      </c>
      <c r="R593" s="15">
        <v>0.185</v>
      </c>
      <c r="S593" s="15">
        <v>12.683999999999999</v>
      </c>
      <c r="U593" s="15">
        <v>1157874.8330000001</v>
      </c>
      <c r="V593" s="15">
        <v>160</v>
      </c>
    </row>
    <row r="594" spans="2:22" x14ac:dyDescent="0.25">
      <c r="B594" s="15" t="s">
        <v>122</v>
      </c>
      <c r="C594" s="15" t="s">
        <v>345</v>
      </c>
      <c r="D594" s="15" t="s">
        <v>230</v>
      </c>
      <c r="E594" s="15">
        <v>2022</v>
      </c>
      <c r="F594" s="15" t="s">
        <v>162</v>
      </c>
      <c r="G594" s="15" t="s">
        <v>133</v>
      </c>
      <c r="H594" s="15" t="s">
        <v>136</v>
      </c>
      <c r="I594" s="15" t="s">
        <v>139</v>
      </c>
      <c r="J594" s="15" t="s">
        <v>141</v>
      </c>
      <c r="K594" s="15" t="s">
        <v>275</v>
      </c>
      <c r="L594" s="15" t="s">
        <v>277</v>
      </c>
      <c r="M594" s="15">
        <v>0.16200000000000001</v>
      </c>
      <c r="N594" s="15">
        <v>9.4E-2</v>
      </c>
      <c r="O594" s="15">
        <v>3.0000000000000001E-3</v>
      </c>
      <c r="P594" s="15">
        <v>0.14000000000000001</v>
      </c>
      <c r="Q594" s="15">
        <v>9.8000000000000004E-2</v>
      </c>
      <c r="R594" s="15">
        <v>0.20100000000000001</v>
      </c>
      <c r="S594" s="15">
        <v>12.499000000000001</v>
      </c>
      <c r="U594" s="15">
        <v>1126289.7209999999</v>
      </c>
      <c r="V594" s="15">
        <v>1280</v>
      </c>
    </row>
    <row r="595" spans="2:22" x14ac:dyDescent="0.25">
      <c r="B595" s="15" t="s">
        <v>122</v>
      </c>
      <c r="C595" s="15" t="s">
        <v>345</v>
      </c>
      <c r="D595" s="15" t="s">
        <v>230</v>
      </c>
      <c r="E595" s="15">
        <v>2022</v>
      </c>
      <c r="F595" s="15" t="s">
        <v>162</v>
      </c>
      <c r="G595" s="15" t="s">
        <v>133</v>
      </c>
      <c r="H595" s="15" t="s">
        <v>136</v>
      </c>
      <c r="I595" s="15" t="s">
        <v>139</v>
      </c>
      <c r="J595" s="15" t="s">
        <v>141</v>
      </c>
      <c r="K595" s="15" t="s">
        <v>275</v>
      </c>
      <c r="L595" s="15" t="s">
        <v>278</v>
      </c>
      <c r="M595" s="15">
        <v>0.16700000000000001</v>
      </c>
      <c r="N595" s="15">
        <v>9.9000000000000005E-2</v>
      </c>
      <c r="O595" s="15">
        <v>2E-3</v>
      </c>
      <c r="P595" s="15">
        <v>0.14399999999999999</v>
      </c>
      <c r="Q595" s="15">
        <v>0.10199999999999999</v>
      </c>
      <c r="R595" s="15">
        <v>0.21099999999999999</v>
      </c>
      <c r="S595" s="15">
        <v>12.558</v>
      </c>
      <c r="U595" s="15">
        <v>1137842.898</v>
      </c>
      <c r="V595" s="15">
        <v>1640</v>
      </c>
    </row>
    <row r="596" spans="2:22" x14ac:dyDescent="0.25">
      <c r="B596" s="15" t="s">
        <v>122</v>
      </c>
      <c r="C596" s="15" t="s">
        <v>345</v>
      </c>
      <c r="D596" s="15" t="s">
        <v>230</v>
      </c>
      <c r="E596" s="15">
        <v>2022</v>
      </c>
      <c r="F596" s="15" t="s">
        <v>162</v>
      </c>
      <c r="G596" s="15" t="s">
        <v>133</v>
      </c>
      <c r="H596" s="15" t="s">
        <v>136</v>
      </c>
      <c r="I596" s="15" t="s">
        <v>139</v>
      </c>
      <c r="J596" s="15" t="s">
        <v>141</v>
      </c>
      <c r="K596" s="15" t="s">
        <v>275</v>
      </c>
      <c r="L596" s="15" t="s">
        <v>279</v>
      </c>
      <c r="M596" s="15">
        <v>0.17</v>
      </c>
      <c r="N596" s="15">
        <v>0.105</v>
      </c>
      <c r="O596" s="15">
        <v>5.0000000000000001E-3</v>
      </c>
      <c r="P596" s="15">
        <v>0.14599999999999999</v>
      </c>
      <c r="Q596" s="15">
        <v>0.10299999999999999</v>
      </c>
      <c r="R596" s="15">
        <v>0.20399999999999999</v>
      </c>
      <c r="S596" s="15">
        <v>12.614000000000001</v>
      </c>
      <c r="U596" s="15">
        <v>1142016.952</v>
      </c>
      <c r="V596" s="15">
        <v>520</v>
      </c>
    </row>
    <row r="597" spans="2:22" x14ac:dyDescent="0.25">
      <c r="B597" s="15" t="s">
        <v>122</v>
      </c>
      <c r="C597" s="15" t="s">
        <v>345</v>
      </c>
      <c r="D597" s="15" t="s">
        <v>230</v>
      </c>
      <c r="E597" s="15">
        <v>2022</v>
      </c>
      <c r="F597" s="15" t="s">
        <v>162</v>
      </c>
      <c r="G597" s="15" t="s">
        <v>133</v>
      </c>
      <c r="H597" s="15" t="s">
        <v>136</v>
      </c>
      <c r="I597" s="15" t="s">
        <v>139</v>
      </c>
      <c r="J597" s="15" t="s">
        <v>141</v>
      </c>
      <c r="K597" s="15" t="s">
        <v>275</v>
      </c>
      <c r="L597" s="15" t="s">
        <v>280</v>
      </c>
      <c r="M597" s="15">
        <v>0.17899999999999999</v>
      </c>
      <c r="N597" s="15">
        <v>0.11</v>
      </c>
      <c r="O597" s="15">
        <v>1.2E-2</v>
      </c>
      <c r="P597" s="15">
        <v>0.158</v>
      </c>
      <c r="Q597" s="15">
        <v>0.113</v>
      </c>
      <c r="R597" s="15">
        <v>0.221</v>
      </c>
      <c r="S597" s="15">
        <v>12.617000000000001</v>
      </c>
      <c r="U597" s="15">
        <v>1136482.6599999999</v>
      </c>
      <c r="V597" s="15">
        <v>90</v>
      </c>
    </row>
    <row r="598" spans="2:22" x14ac:dyDescent="0.25">
      <c r="B598" s="15" t="s">
        <v>122</v>
      </c>
      <c r="C598" s="15" t="s">
        <v>345</v>
      </c>
      <c r="D598" s="15" t="s">
        <v>231</v>
      </c>
      <c r="E598" s="15">
        <v>2022</v>
      </c>
      <c r="F598" s="15" t="s">
        <v>162</v>
      </c>
      <c r="G598" s="15" t="s">
        <v>133</v>
      </c>
      <c r="H598" s="15" t="s">
        <v>136</v>
      </c>
      <c r="I598" s="15" t="s">
        <v>139</v>
      </c>
      <c r="J598" s="15" t="s">
        <v>141</v>
      </c>
      <c r="K598" s="15" t="s">
        <v>275</v>
      </c>
      <c r="L598" s="15" t="s">
        <v>276</v>
      </c>
      <c r="M598" s="15">
        <v>0.151</v>
      </c>
      <c r="N598" s="15">
        <v>9.7000000000000003E-2</v>
      </c>
      <c r="O598" s="15">
        <v>8.0000000000000002E-3</v>
      </c>
      <c r="P598" s="15">
        <v>0.11899999999999999</v>
      </c>
      <c r="Q598" s="15">
        <v>8.5999999999999993E-2</v>
      </c>
      <c r="R598" s="15">
        <v>0.182</v>
      </c>
      <c r="S598" s="15">
        <v>12.683999999999999</v>
      </c>
      <c r="U598" s="15">
        <v>1157870.9879999999</v>
      </c>
      <c r="V598" s="15">
        <v>160</v>
      </c>
    </row>
    <row r="599" spans="2:22" x14ac:dyDescent="0.25">
      <c r="B599" s="15" t="s">
        <v>122</v>
      </c>
      <c r="C599" s="15" t="s">
        <v>345</v>
      </c>
      <c r="D599" s="15" t="s">
        <v>231</v>
      </c>
      <c r="E599" s="15">
        <v>2022</v>
      </c>
      <c r="F599" s="15" t="s">
        <v>162</v>
      </c>
      <c r="G599" s="15" t="s">
        <v>133</v>
      </c>
      <c r="H599" s="15" t="s">
        <v>136</v>
      </c>
      <c r="I599" s="15" t="s">
        <v>139</v>
      </c>
      <c r="J599" s="15" t="s">
        <v>141</v>
      </c>
      <c r="K599" s="15" t="s">
        <v>275</v>
      </c>
      <c r="L599" s="15" t="s">
        <v>277</v>
      </c>
      <c r="M599" s="15">
        <v>0.161</v>
      </c>
      <c r="N599" s="15">
        <v>8.8999999999999996E-2</v>
      </c>
      <c r="O599" s="15">
        <v>2E-3</v>
      </c>
      <c r="P599" s="15">
        <v>0.14099999999999999</v>
      </c>
      <c r="Q599" s="15">
        <v>9.7000000000000003E-2</v>
      </c>
      <c r="R599" s="15">
        <v>0.19800000000000001</v>
      </c>
      <c r="S599" s="15">
        <v>12.499000000000001</v>
      </c>
      <c r="U599" s="15">
        <v>1126298.3689999999</v>
      </c>
      <c r="V599" s="15">
        <v>1280</v>
      </c>
    </row>
    <row r="600" spans="2:22" x14ac:dyDescent="0.25">
      <c r="B600" s="15" t="s">
        <v>122</v>
      </c>
      <c r="C600" s="15" t="s">
        <v>345</v>
      </c>
      <c r="D600" s="15" t="s">
        <v>231</v>
      </c>
      <c r="E600" s="15">
        <v>2022</v>
      </c>
      <c r="F600" s="15" t="s">
        <v>162</v>
      </c>
      <c r="G600" s="15" t="s">
        <v>133</v>
      </c>
      <c r="H600" s="15" t="s">
        <v>136</v>
      </c>
      <c r="I600" s="15" t="s">
        <v>139</v>
      </c>
      <c r="J600" s="15" t="s">
        <v>141</v>
      </c>
      <c r="K600" s="15" t="s">
        <v>275</v>
      </c>
      <c r="L600" s="15" t="s">
        <v>278</v>
      </c>
      <c r="M600" s="15">
        <v>0.16600000000000001</v>
      </c>
      <c r="N600" s="15">
        <v>9.7000000000000003E-2</v>
      </c>
      <c r="O600" s="15">
        <v>2E-3</v>
      </c>
      <c r="P600" s="15">
        <v>0.14399999999999999</v>
      </c>
      <c r="Q600" s="15">
        <v>0.1</v>
      </c>
      <c r="R600" s="15">
        <v>0.20799999999999999</v>
      </c>
      <c r="S600" s="15">
        <v>12.558</v>
      </c>
      <c r="U600" s="15">
        <v>1137828.476</v>
      </c>
      <c r="V600" s="15">
        <v>1640</v>
      </c>
    </row>
    <row r="601" spans="2:22" x14ac:dyDescent="0.25">
      <c r="B601" s="15" t="s">
        <v>122</v>
      </c>
      <c r="C601" s="15" t="s">
        <v>345</v>
      </c>
      <c r="D601" s="15" t="s">
        <v>231</v>
      </c>
      <c r="E601" s="15">
        <v>2022</v>
      </c>
      <c r="F601" s="15" t="s">
        <v>162</v>
      </c>
      <c r="G601" s="15" t="s">
        <v>133</v>
      </c>
      <c r="H601" s="15" t="s">
        <v>136</v>
      </c>
      <c r="I601" s="15" t="s">
        <v>139</v>
      </c>
      <c r="J601" s="15" t="s">
        <v>141</v>
      </c>
      <c r="K601" s="15" t="s">
        <v>275</v>
      </c>
      <c r="L601" s="15" t="s">
        <v>279</v>
      </c>
      <c r="M601" s="15">
        <v>0.16800000000000001</v>
      </c>
      <c r="N601" s="15">
        <v>0.10199999999999999</v>
      </c>
      <c r="O601" s="15">
        <v>4.0000000000000001E-3</v>
      </c>
      <c r="P601" s="15">
        <v>0.14799999999999999</v>
      </c>
      <c r="Q601" s="15">
        <v>0.105</v>
      </c>
      <c r="R601" s="15">
        <v>0.19800000000000001</v>
      </c>
      <c r="S601" s="15">
        <v>12.613</v>
      </c>
      <c r="U601" s="15">
        <v>1141999.0959999999</v>
      </c>
      <c r="V601" s="15">
        <v>520</v>
      </c>
    </row>
    <row r="602" spans="2:22" x14ac:dyDescent="0.25">
      <c r="B602" s="15" t="s">
        <v>122</v>
      </c>
      <c r="C602" s="15" t="s">
        <v>345</v>
      </c>
      <c r="D602" s="15" t="s">
        <v>231</v>
      </c>
      <c r="E602" s="15">
        <v>2022</v>
      </c>
      <c r="F602" s="15" t="s">
        <v>162</v>
      </c>
      <c r="G602" s="15" t="s">
        <v>133</v>
      </c>
      <c r="H602" s="15" t="s">
        <v>136</v>
      </c>
      <c r="I602" s="15" t="s">
        <v>139</v>
      </c>
      <c r="J602" s="15" t="s">
        <v>141</v>
      </c>
      <c r="K602" s="15" t="s">
        <v>275</v>
      </c>
      <c r="L602" s="15" t="s">
        <v>280</v>
      </c>
      <c r="M602" s="15">
        <v>0.17799999999999999</v>
      </c>
      <c r="N602" s="15">
        <v>0.109</v>
      </c>
      <c r="O602" s="15">
        <v>1.2E-2</v>
      </c>
      <c r="P602" s="15">
        <v>0.155</v>
      </c>
      <c r="Q602" s="15">
        <v>0.11</v>
      </c>
      <c r="R602" s="15">
        <v>0.20499999999999999</v>
      </c>
      <c r="S602" s="15">
        <v>12.617000000000001</v>
      </c>
      <c r="U602" s="15">
        <v>1136481.142</v>
      </c>
      <c r="V602" s="15">
        <v>90</v>
      </c>
    </row>
    <row r="603" spans="2:22" x14ac:dyDescent="0.25">
      <c r="B603" s="15" t="s">
        <v>122</v>
      </c>
      <c r="C603" s="15" t="s">
        <v>345</v>
      </c>
      <c r="D603" s="15" t="s">
        <v>232</v>
      </c>
      <c r="E603" s="15">
        <v>2022</v>
      </c>
      <c r="F603" s="15" t="s">
        <v>162</v>
      </c>
      <c r="G603" s="15" t="s">
        <v>133</v>
      </c>
      <c r="H603" s="15" t="s">
        <v>136</v>
      </c>
      <c r="I603" s="15" t="s">
        <v>139</v>
      </c>
      <c r="J603" s="15" t="s">
        <v>141</v>
      </c>
      <c r="K603" s="15" t="s">
        <v>275</v>
      </c>
      <c r="L603" s="15" t="s">
        <v>276</v>
      </c>
      <c r="M603" s="15">
        <v>0.151</v>
      </c>
      <c r="N603" s="15">
        <v>9.2999999999999999E-2</v>
      </c>
      <c r="O603" s="15">
        <v>7.0000000000000001E-3</v>
      </c>
      <c r="P603" s="15">
        <v>0.11899999999999999</v>
      </c>
      <c r="Q603" s="15">
        <v>8.6999999999999994E-2</v>
      </c>
      <c r="R603" s="15">
        <v>0.17599999999999999</v>
      </c>
      <c r="S603" s="15">
        <v>13.334</v>
      </c>
      <c r="U603" s="15">
        <v>1333499.085</v>
      </c>
      <c r="V603" s="15">
        <v>160</v>
      </c>
    </row>
    <row r="604" spans="2:22" x14ac:dyDescent="0.25">
      <c r="B604" s="15" t="s">
        <v>122</v>
      </c>
      <c r="C604" s="15" t="s">
        <v>345</v>
      </c>
      <c r="D604" s="15" t="s">
        <v>232</v>
      </c>
      <c r="E604" s="15">
        <v>2022</v>
      </c>
      <c r="F604" s="15" t="s">
        <v>162</v>
      </c>
      <c r="G604" s="15" t="s">
        <v>133</v>
      </c>
      <c r="H604" s="15" t="s">
        <v>136</v>
      </c>
      <c r="I604" s="15" t="s">
        <v>139</v>
      </c>
      <c r="J604" s="15" t="s">
        <v>141</v>
      </c>
      <c r="K604" s="15" t="s">
        <v>275</v>
      </c>
      <c r="L604" s="15" t="s">
        <v>277</v>
      </c>
      <c r="M604" s="15">
        <v>0.16300000000000001</v>
      </c>
      <c r="N604" s="15">
        <v>9.2999999999999999E-2</v>
      </c>
      <c r="O604" s="15">
        <v>3.0000000000000001E-3</v>
      </c>
      <c r="P604" s="15">
        <v>0.14299999999999999</v>
      </c>
      <c r="Q604" s="15">
        <v>9.9000000000000005E-2</v>
      </c>
      <c r="R604" s="15">
        <v>0.20300000000000001</v>
      </c>
      <c r="S604" s="15">
        <v>13.15</v>
      </c>
      <c r="U604" s="15">
        <v>1299127.963</v>
      </c>
      <c r="V604" s="15">
        <v>1280</v>
      </c>
    </row>
    <row r="605" spans="2:22" x14ac:dyDescent="0.25">
      <c r="B605" s="15" t="s">
        <v>122</v>
      </c>
      <c r="C605" s="15" t="s">
        <v>345</v>
      </c>
      <c r="D605" s="15" t="s">
        <v>232</v>
      </c>
      <c r="E605" s="15">
        <v>2022</v>
      </c>
      <c r="F605" s="15" t="s">
        <v>162</v>
      </c>
      <c r="G605" s="15" t="s">
        <v>133</v>
      </c>
      <c r="H605" s="15" t="s">
        <v>136</v>
      </c>
      <c r="I605" s="15" t="s">
        <v>139</v>
      </c>
      <c r="J605" s="15" t="s">
        <v>141</v>
      </c>
      <c r="K605" s="15" t="s">
        <v>275</v>
      </c>
      <c r="L605" s="15" t="s">
        <v>278</v>
      </c>
      <c r="M605" s="15">
        <v>0.16700000000000001</v>
      </c>
      <c r="N605" s="15">
        <v>9.6000000000000002E-2</v>
      </c>
      <c r="O605" s="15">
        <v>2E-3</v>
      </c>
      <c r="P605" s="15">
        <v>0.14299999999999999</v>
      </c>
      <c r="Q605" s="15">
        <v>0.10199999999999999</v>
      </c>
      <c r="R605" s="15">
        <v>0.21199999999999999</v>
      </c>
      <c r="S605" s="15">
        <v>13.204000000000001</v>
      </c>
      <c r="U605" s="15">
        <v>1310947.9979999999</v>
      </c>
      <c r="V605" s="15">
        <v>1640</v>
      </c>
    </row>
    <row r="606" spans="2:22" x14ac:dyDescent="0.25">
      <c r="B606" s="15" t="s">
        <v>122</v>
      </c>
      <c r="C606" s="15" t="s">
        <v>345</v>
      </c>
      <c r="D606" s="15" t="s">
        <v>232</v>
      </c>
      <c r="E606" s="15">
        <v>2022</v>
      </c>
      <c r="F606" s="15" t="s">
        <v>162</v>
      </c>
      <c r="G606" s="15" t="s">
        <v>133</v>
      </c>
      <c r="H606" s="15" t="s">
        <v>136</v>
      </c>
      <c r="I606" s="15" t="s">
        <v>139</v>
      </c>
      <c r="J606" s="15" t="s">
        <v>141</v>
      </c>
      <c r="K606" s="15" t="s">
        <v>275</v>
      </c>
      <c r="L606" s="15" t="s">
        <v>279</v>
      </c>
      <c r="M606" s="15">
        <v>0.17100000000000001</v>
      </c>
      <c r="N606" s="15">
        <v>0.1</v>
      </c>
      <c r="O606" s="15">
        <v>4.0000000000000001E-3</v>
      </c>
      <c r="P606" s="15">
        <v>0.14799999999999999</v>
      </c>
      <c r="Q606" s="15">
        <v>0.105</v>
      </c>
      <c r="R606" s="15">
        <v>0.20599999999999999</v>
      </c>
      <c r="S606" s="15">
        <v>13.268000000000001</v>
      </c>
      <c r="U606" s="15">
        <v>1316101.3999999999</v>
      </c>
      <c r="V606" s="15">
        <v>520</v>
      </c>
    </row>
    <row r="607" spans="2:22" x14ac:dyDescent="0.25">
      <c r="B607" s="15" t="s">
        <v>122</v>
      </c>
      <c r="C607" s="15" t="s">
        <v>345</v>
      </c>
      <c r="D607" s="15" t="s">
        <v>232</v>
      </c>
      <c r="E607" s="15">
        <v>2022</v>
      </c>
      <c r="F607" s="15" t="s">
        <v>162</v>
      </c>
      <c r="G607" s="15" t="s">
        <v>133</v>
      </c>
      <c r="H607" s="15" t="s">
        <v>136</v>
      </c>
      <c r="I607" s="15" t="s">
        <v>139</v>
      </c>
      <c r="J607" s="15" t="s">
        <v>141</v>
      </c>
      <c r="K607" s="15" t="s">
        <v>275</v>
      </c>
      <c r="L607" s="15" t="s">
        <v>280</v>
      </c>
      <c r="M607" s="15">
        <v>0.17899999999999999</v>
      </c>
      <c r="N607" s="15">
        <v>0.112</v>
      </c>
      <c r="O607" s="15">
        <v>1.2E-2</v>
      </c>
      <c r="P607" s="15">
        <v>0.158</v>
      </c>
      <c r="Q607" s="15">
        <v>0.115</v>
      </c>
      <c r="R607" s="15">
        <v>0.21</v>
      </c>
      <c r="S607" s="15">
        <v>13.273</v>
      </c>
      <c r="U607" s="15">
        <v>1311264.443</v>
      </c>
      <c r="V607" s="15">
        <v>90</v>
      </c>
    </row>
    <row r="608" spans="2:22" x14ac:dyDescent="0.25">
      <c r="B608" s="15" t="s">
        <v>122</v>
      </c>
      <c r="C608" s="15" t="s">
        <v>345</v>
      </c>
      <c r="D608" s="15" t="s">
        <v>233</v>
      </c>
      <c r="E608" s="15">
        <v>2022</v>
      </c>
      <c r="F608" s="15" t="s">
        <v>162</v>
      </c>
      <c r="G608" s="15" t="s">
        <v>133</v>
      </c>
      <c r="H608" s="15" t="s">
        <v>136</v>
      </c>
      <c r="I608" s="15" t="s">
        <v>139</v>
      </c>
      <c r="J608" s="15" t="s">
        <v>141</v>
      </c>
      <c r="K608" s="15" t="s">
        <v>275</v>
      </c>
      <c r="L608" s="15" t="s">
        <v>276</v>
      </c>
      <c r="M608" s="15">
        <v>0.159</v>
      </c>
      <c r="N608" s="15">
        <v>9.9000000000000005E-2</v>
      </c>
      <c r="O608" s="15">
        <v>8.0000000000000002E-3</v>
      </c>
      <c r="P608" s="15">
        <v>0.13</v>
      </c>
      <c r="Q608" s="15">
        <v>8.7999999999999995E-2</v>
      </c>
      <c r="R608" s="15">
        <v>0.19600000000000001</v>
      </c>
      <c r="S608" s="15">
        <v>13.334</v>
      </c>
      <c r="U608" s="15">
        <v>1333489.8030000001</v>
      </c>
      <c r="V608" s="15">
        <v>160</v>
      </c>
    </row>
    <row r="609" spans="2:22" x14ac:dyDescent="0.25">
      <c r="B609" s="15" t="s">
        <v>122</v>
      </c>
      <c r="C609" s="15" t="s">
        <v>345</v>
      </c>
      <c r="D609" s="15" t="s">
        <v>233</v>
      </c>
      <c r="E609" s="15">
        <v>2022</v>
      </c>
      <c r="F609" s="15" t="s">
        <v>162</v>
      </c>
      <c r="G609" s="15" t="s">
        <v>133</v>
      </c>
      <c r="H609" s="15" t="s">
        <v>136</v>
      </c>
      <c r="I609" s="15" t="s">
        <v>139</v>
      </c>
      <c r="J609" s="15" t="s">
        <v>141</v>
      </c>
      <c r="K609" s="15" t="s">
        <v>275</v>
      </c>
      <c r="L609" s="15" t="s">
        <v>277</v>
      </c>
      <c r="M609" s="15">
        <v>0.17</v>
      </c>
      <c r="N609" s="15">
        <v>0.10199999999999999</v>
      </c>
      <c r="O609" s="15">
        <v>3.0000000000000001E-3</v>
      </c>
      <c r="P609" s="15">
        <v>0.14599999999999999</v>
      </c>
      <c r="Q609" s="15">
        <v>0.1</v>
      </c>
      <c r="R609" s="15">
        <v>0.20699999999999999</v>
      </c>
      <c r="S609" s="15">
        <v>13.15</v>
      </c>
      <c r="U609" s="15">
        <v>1299123.7180000001</v>
      </c>
      <c r="V609" s="15">
        <v>1280</v>
      </c>
    </row>
    <row r="610" spans="2:22" x14ac:dyDescent="0.25">
      <c r="B610" s="15" t="s">
        <v>122</v>
      </c>
      <c r="C610" s="15" t="s">
        <v>345</v>
      </c>
      <c r="D610" s="15" t="s">
        <v>233</v>
      </c>
      <c r="E610" s="15">
        <v>2022</v>
      </c>
      <c r="F610" s="15" t="s">
        <v>162</v>
      </c>
      <c r="G610" s="15" t="s">
        <v>133</v>
      </c>
      <c r="H610" s="15" t="s">
        <v>136</v>
      </c>
      <c r="I610" s="15" t="s">
        <v>139</v>
      </c>
      <c r="J610" s="15" t="s">
        <v>141</v>
      </c>
      <c r="K610" s="15" t="s">
        <v>275</v>
      </c>
      <c r="L610" s="15" t="s">
        <v>278</v>
      </c>
      <c r="M610" s="15">
        <v>0.17299999999999999</v>
      </c>
      <c r="N610" s="15">
        <v>0.10100000000000001</v>
      </c>
      <c r="O610" s="15">
        <v>2E-3</v>
      </c>
      <c r="P610" s="15">
        <v>0.152</v>
      </c>
      <c r="Q610" s="15">
        <v>0.106</v>
      </c>
      <c r="R610" s="15">
        <v>0.216</v>
      </c>
      <c r="S610" s="15">
        <v>13.204000000000001</v>
      </c>
      <c r="U610" s="15">
        <v>1310955.22</v>
      </c>
      <c r="V610" s="15">
        <v>1640</v>
      </c>
    </row>
    <row r="611" spans="2:22" x14ac:dyDescent="0.25">
      <c r="B611" s="15" t="s">
        <v>122</v>
      </c>
      <c r="C611" s="15" t="s">
        <v>345</v>
      </c>
      <c r="D611" s="15" t="s">
        <v>233</v>
      </c>
      <c r="E611" s="15">
        <v>2022</v>
      </c>
      <c r="F611" s="15" t="s">
        <v>162</v>
      </c>
      <c r="G611" s="15" t="s">
        <v>133</v>
      </c>
      <c r="H611" s="15" t="s">
        <v>136</v>
      </c>
      <c r="I611" s="15" t="s">
        <v>139</v>
      </c>
      <c r="J611" s="15" t="s">
        <v>141</v>
      </c>
      <c r="K611" s="15" t="s">
        <v>275</v>
      </c>
      <c r="L611" s="15" t="s">
        <v>279</v>
      </c>
      <c r="M611" s="15">
        <v>0.17699999999999999</v>
      </c>
      <c r="N611" s="15">
        <v>0.10299999999999999</v>
      </c>
      <c r="O611" s="15">
        <v>5.0000000000000001E-3</v>
      </c>
      <c r="P611" s="15">
        <v>0.154</v>
      </c>
      <c r="Q611" s="15">
        <v>0.109</v>
      </c>
      <c r="R611" s="15">
        <v>0.21299999999999999</v>
      </c>
      <c r="S611" s="15">
        <v>13.268000000000001</v>
      </c>
      <c r="U611" s="15">
        <v>1316104.868</v>
      </c>
      <c r="V611" s="15">
        <v>520</v>
      </c>
    </row>
    <row r="612" spans="2:22" x14ac:dyDescent="0.25">
      <c r="B612" s="15" t="s">
        <v>122</v>
      </c>
      <c r="C612" s="15" t="s">
        <v>345</v>
      </c>
      <c r="D612" s="15" t="s">
        <v>233</v>
      </c>
      <c r="E612" s="15">
        <v>2022</v>
      </c>
      <c r="F612" s="15" t="s">
        <v>162</v>
      </c>
      <c r="G612" s="15" t="s">
        <v>133</v>
      </c>
      <c r="H612" s="15" t="s">
        <v>136</v>
      </c>
      <c r="I612" s="15" t="s">
        <v>139</v>
      </c>
      <c r="J612" s="15" t="s">
        <v>141</v>
      </c>
      <c r="K612" s="15" t="s">
        <v>275</v>
      </c>
      <c r="L612" s="15" t="s">
        <v>280</v>
      </c>
      <c r="M612" s="15">
        <v>0.188</v>
      </c>
      <c r="N612" s="15">
        <v>0.115</v>
      </c>
      <c r="O612" s="15">
        <v>1.2E-2</v>
      </c>
      <c r="P612" s="15">
        <v>0.159</v>
      </c>
      <c r="Q612" s="15">
        <v>0.123</v>
      </c>
      <c r="R612" s="15">
        <v>0.218</v>
      </c>
      <c r="S612" s="15">
        <v>13.273999999999999</v>
      </c>
      <c r="U612" s="15">
        <v>1311332.088</v>
      </c>
      <c r="V612" s="15">
        <v>90</v>
      </c>
    </row>
    <row r="613" spans="2:22" x14ac:dyDescent="0.25">
      <c r="B613" s="15" t="s">
        <v>122</v>
      </c>
      <c r="C613" s="15" t="s">
        <v>345</v>
      </c>
      <c r="D613" s="15" t="s">
        <v>234</v>
      </c>
      <c r="E613" s="15">
        <v>2022</v>
      </c>
      <c r="F613" s="15" t="s">
        <v>162</v>
      </c>
      <c r="G613" s="15" t="s">
        <v>133</v>
      </c>
      <c r="H613" s="15" t="s">
        <v>136</v>
      </c>
      <c r="I613" s="15" t="s">
        <v>139</v>
      </c>
      <c r="J613" s="15" t="s">
        <v>141</v>
      </c>
      <c r="K613" s="15" t="s">
        <v>275</v>
      </c>
      <c r="L613" s="15" t="s">
        <v>276</v>
      </c>
      <c r="M613" s="15">
        <v>0.16200000000000001</v>
      </c>
      <c r="N613" s="15">
        <v>0.10100000000000001</v>
      </c>
      <c r="O613" s="15">
        <v>8.0000000000000002E-3</v>
      </c>
      <c r="P613" s="15">
        <v>0.13400000000000001</v>
      </c>
      <c r="Q613" s="15">
        <v>9.4E-2</v>
      </c>
      <c r="R613" s="15">
        <v>0.20100000000000001</v>
      </c>
      <c r="S613" s="15">
        <v>13.79</v>
      </c>
      <c r="U613" s="15">
        <v>1399693.845</v>
      </c>
      <c r="V613" s="15">
        <v>160</v>
      </c>
    </row>
    <row r="614" spans="2:22" x14ac:dyDescent="0.25">
      <c r="B614" s="15" t="s">
        <v>122</v>
      </c>
      <c r="C614" s="15" t="s">
        <v>345</v>
      </c>
      <c r="D614" s="15" t="s">
        <v>234</v>
      </c>
      <c r="E614" s="15">
        <v>2022</v>
      </c>
      <c r="F614" s="15" t="s">
        <v>162</v>
      </c>
      <c r="G614" s="15" t="s">
        <v>133</v>
      </c>
      <c r="H614" s="15" t="s">
        <v>136</v>
      </c>
      <c r="I614" s="15" t="s">
        <v>139</v>
      </c>
      <c r="J614" s="15" t="s">
        <v>141</v>
      </c>
      <c r="K614" s="15" t="s">
        <v>275</v>
      </c>
      <c r="L614" s="15" t="s">
        <v>277</v>
      </c>
      <c r="M614" s="15">
        <v>0.17</v>
      </c>
      <c r="N614" s="15">
        <v>9.9000000000000005E-2</v>
      </c>
      <c r="O614" s="15">
        <v>3.0000000000000001E-3</v>
      </c>
      <c r="P614" s="15">
        <v>0.14799999999999999</v>
      </c>
      <c r="Q614" s="15">
        <v>0.10100000000000001</v>
      </c>
      <c r="R614" s="15">
        <v>0.20799999999999999</v>
      </c>
      <c r="S614" s="15">
        <v>13.61</v>
      </c>
      <c r="U614" s="15">
        <v>1365056.0919999999</v>
      </c>
      <c r="V614" s="15">
        <v>1280</v>
      </c>
    </row>
    <row r="615" spans="2:22" x14ac:dyDescent="0.25">
      <c r="B615" s="15" t="s">
        <v>122</v>
      </c>
      <c r="C615" s="15" t="s">
        <v>345</v>
      </c>
      <c r="D615" s="15" t="s">
        <v>234</v>
      </c>
      <c r="E615" s="15">
        <v>2022</v>
      </c>
      <c r="F615" s="15" t="s">
        <v>162</v>
      </c>
      <c r="G615" s="15" t="s">
        <v>133</v>
      </c>
      <c r="H615" s="15" t="s">
        <v>136</v>
      </c>
      <c r="I615" s="15" t="s">
        <v>139</v>
      </c>
      <c r="J615" s="15" t="s">
        <v>141</v>
      </c>
      <c r="K615" s="15" t="s">
        <v>275</v>
      </c>
      <c r="L615" s="15" t="s">
        <v>278</v>
      </c>
      <c r="M615" s="15">
        <v>0.17499999999999999</v>
      </c>
      <c r="N615" s="15">
        <v>0.10299999999999999</v>
      </c>
      <c r="O615" s="15">
        <v>3.0000000000000001E-3</v>
      </c>
      <c r="P615" s="15">
        <v>0.153</v>
      </c>
      <c r="Q615" s="15">
        <v>0.107</v>
      </c>
      <c r="R615" s="15">
        <v>0.216</v>
      </c>
      <c r="S615" s="15">
        <v>13.662000000000001</v>
      </c>
      <c r="U615" s="15">
        <v>1376951.7649999999</v>
      </c>
      <c r="V615" s="15">
        <v>1640</v>
      </c>
    </row>
    <row r="616" spans="2:22" x14ac:dyDescent="0.25">
      <c r="B616" s="15" t="s">
        <v>122</v>
      </c>
      <c r="C616" s="15" t="s">
        <v>345</v>
      </c>
      <c r="D616" s="15" t="s">
        <v>234</v>
      </c>
      <c r="E616" s="15">
        <v>2022</v>
      </c>
      <c r="F616" s="15" t="s">
        <v>162</v>
      </c>
      <c r="G616" s="15" t="s">
        <v>133</v>
      </c>
      <c r="H616" s="15" t="s">
        <v>136</v>
      </c>
      <c r="I616" s="15" t="s">
        <v>139</v>
      </c>
      <c r="J616" s="15" t="s">
        <v>141</v>
      </c>
      <c r="K616" s="15" t="s">
        <v>275</v>
      </c>
      <c r="L616" s="15" t="s">
        <v>279</v>
      </c>
      <c r="M616" s="15">
        <v>0.17899999999999999</v>
      </c>
      <c r="N616" s="15">
        <v>0.107</v>
      </c>
      <c r="O616" s="15">
        <v>5.0000000000000001E-3</v>
      </c>
      <c r="P616" s="15">
        <v>0.158</v>
      </c>
      <c r="Q616" s="15">
        <v>0.112</v>
      </c>
      <c r="R616" s="15">
        <v>0.21299999999999999</v>
      </c>
      <c r="S616" s="15">
        <v>13.728999999999999</v>
      </c>
      <c r="U616" s="15">
        <v>1382153.3149999999</v>
      </c>
      <c r="V616" s="15">
        <v>520</v>
      </c>
    </row>
    <row r="617" spans="2:22" x14ac:dyDescent="0.25">
      <c r="B617" s="15" t="s">
        <v>122</v>
      </c>
      <c r="C617" s="15" t="s">
        <v>345</v>
      </c>
      <c r="D617" s="15" t="s">
        <v>234</v>
      </c>
      <c r="E617" s="15">
        <v>2022</v>
      </c>
      <c r="F617" s="15" t="s">
        <v>162</v>
      </c>
      <c r="G617" s="15" t="s">
        <v>133</v>
      </c>
      <c r="H617" s="15" t="s">
        <v>136</v>
      </c>
      <c r="I617" s="15" t="s">
        <v>139</v>
      </c>
      <c r="J617" s="15" t="s">
        <v>141</v>
      </c>
      <c r="K617" s="15" t="s">
        <v>275</v>
      </c>
      <c r="L617" s="15" t="s">
        <v>280</v>
      </c>
      <c r="M617" s="15">
        <v>0.19400000000000001</v>
      </c>
      <c r="N617" s="15">
        <v>0.12</v>
      </c>
      <c r="O617" s="15">
        <v>1.2999999999999999E-2</v>
      </c>
      <c r="P617" s="15">
        <v>0.17199999999999999</v>
      </c>
      <c r="Q617" s="15">
        <v>0.114</v>
      </c>
      <c r="R617" s="15">
        <v>0.22700000000000001</v>
      </c>
      <c r="S617" s="15">
        <v>13.734</v>
      </c>
      <c r="U617" s="15">
        <v>1378510.7439999999</v>
      </c>
      <c r="V617" s="15">
        <v>90</v>
      </c>
    </row>
    <row r="618" spans="2:22" x14ac:dyDescent="0.25">
      <c r="B618" s="15" t="s">
        <v>122</v>
      </c>
      <c r="C618" s="15" t="s">
        <v>345</v>
      </c>
      <c r="D618" s="15" t="s">
        <v>235</v>
      </c>
      <c r="E618" s="15">
        <v>2022</v>
      </c>
      <c r="F618" s="15" t="s">
        <v>162</v>
      </c>
      <c r="G618" s="15" t="s">
        <v>133</v>
      </c>
      <c r="H618" s="15" t="s">
        <v>136</v>
      </c>
      <c r="I618" s="15" t="s">
        <v>139</v>
      </c>
      <c r="J618" s="15" t="s">
        <v>141</v>
      </c>
      <c r="K618" s="15" t="s">
        <v>275</v>
      </c>
      <c r="L618" s="15" t="s">
        <v>276</v>
      </c>
      <c r="M618" s="15">
        <v>0.158</v>
      </c>
      <c r="N618" s="15">
        <v>0.10199999999999999</v>
      </c>
      <c r="O618" s="15">
        <v>8.0000000000000002E-3</v>
      </c>
      <c r="P618" s="15">
        <v>0.124</v>
      </c>
      <c r="Q618" s="15">
        <v>0.09</v>
      </c>
      <c r="R618" s="15">
        <v>0.19</v>
      </c>
      <c r="S618" s="15">
        <v>13.79</v>
      </c>
      <c r="U618" s="15">
        <v>1399687.318</v>
      </c>
      <c r="V618" s="15">
        <v>160</v>
      </c>
    </row>
    <row r="619" spans="2:22" x14ac:dyDescent="0.25">
      <c r="B619" s="15" t="s">
        <v>122</v>
      </c>
      <c r="C619" s="15" t="s">
        <v>345</v>
      </c>
      <c r="D619" s="15" t="s">
        <v>235</v>
      </c>
      <c r="E619" s="15">
        <v>2022</v>
      </c>
      <c r="F619" s="15" t="s">
        <v>162</v>
      </c>
      <c r="G619" s="15" t="s">
        <v>133</v>
      </c>
      <c r="H619" s="15" t="s">
        <v>136</v>
      </c>
      <c r="I619" s="15" t="s">
        <v>139</v>
      </c>
      <c r="J619" s="15" t="s">
        <v>141</v>
      </c>
      <c r="K619" s="15" t="s">
        <v>275</v>
      </c>
      <c r="L619" s="15" t="s">
        <v>277</v>
      </c>
      <c r="M619" s="15">
        <v>0.16600000000000001</v>
      </c>
      <c r="N619" s="15">
        <v>9.8000000000000004E-2</v>
      </c>
      <c r="O619" s="15">
        <v>3.0000000000000001E-3</v>
      </c>
      <c r="P619" s="15">
        <v>0.14599999999999999</v>
      </c>
      <c r="Q619" s="15">
        <v>0.10100000000000001</v>
      </c>
      <c r="R619" s="15">
        <v>0.20499999999999999</v>
      </c>
      <c r="S619" s="15">
        <v>13.61</v>
      </c>
      <c r="U619" s="15">
        <v>1365068.8389999999</v>
      </c>
      <c r="V619" s="15">
        <v>1280</v>
      </c>
    </row>
    <row r="620" spans="2:22" x14ac:dyDescent="0.25">
      <c r="B620" s="15" t="s">
        <v>122</v>
      </c>
      <c r="C620" s="15" t="s">
        <v>345</v>
      </c>
      <c r="D620" s="15" t="s">
        <v>235</v>
      </c>
      <c r="E620" s="15">
        <v>2022</v>
      </c>
      <c r="F620" s="15" t="s">
        <v>162</v>
      </c>
      <c r="G620" s="15" t="s">
        <v>133</v>
      </c>
      <c r="H620" s="15" t="s">
        <v>136</v>
      </c>
      <c r="I620" s="15" t="s">
        <v>139</v>
      </c>
      <c r="J620" s="15" t="s">
        <v>141</v>
      </c>
      <c r="K620" s="15" t="s">
        <v>275</v>
      </c>
      <c r="L620" s="15" t="s">
        <v>278</v>
      </c>
      <c r="M620" s="15">
        <v>0.17299999999999999</v>
      </c>
      <c r="N620" s="15">
        <v>0.10299999999999999</v>
      </c>
      <c r="O620" s="15">
        <v>3.0000000000000001E-3</v>
      </c>
      <c r="P620" s="15">
        <v>0.151</v>
      </c>
      <c r="Q620" s="15">
        <v>0.105</v>
      </c>
      <c r="R620" s="15">
        <v>0.216</v>
      </c>
      <c r="S620" s="15">
        <v>13.662000000000001</v>
      </c>
      <c r="U620" s="15">
        <v>1376941.0290000001</v>
      </c>
      <c r="V620" s="15">
        <v>1640</v>
      </c>
    </row>
    <row r="621" spans="2:22" x14ac:dyDescent="0.25">
      <c r="B621" s="15" t="s">
        <v>122</v>
      </c>
      <c r="C621" s="15" t="s">
        <v>345</v>
      </c>
      <c r="D621" s="15" t="s">
        <v>235</v>
      </c>
      <c r="E621" s="15">
        <v>2022</v>
      </c>
      <c r="F621" s="15" t="s">
        <v>162</v>
      </c>
      <c r="G621" s="15" t="s">
        <v>133</v>
      </c>
      <c r="H621" s="15" t="s">
        <v>136</v>
      </c>
      <c r="I621" s="15" t="s">
        <v>139</v>
      </c>
      <c r="J621" s="15" t="s">
        <v>141</v>
      </c>
      <c r="K621" s="15" t="s">
        <v>275</v>
      </c>
      <c r="L621" s="15" t="s">
        <v>279</v>
      </c>
      <c r="M621" s="15">
        <v>0.17699999999999999</v>
      </c>
      <c r="N621" s="15">
        <v>0.104</v>
      </c>
      <c r="O621" s="15">
        <v>5.0000000000000001E-3</v>
      </c>
      <c r="P621" s="15">
        <v>0.155</v>
      </c>
      <c r="Q621" s="15">
        <v>0.108</v>
      </c>
      <c r="R621" s="15">
        <v>0.217</v>
      </c>
      <c r="S621" s="15">
        <v>13.728999999999999</v>
      </c>
      <c r="U621" s="15">
        <v>1382141.267</v>
      </c>
      <c r="V621" s="15">
        <v>520</v>
      </c>
    </row>
    <row r="622" spans="2:22" x14ac:dyDescent="0.25">
      <c r="B622" s="15" t="s">
        <v>122</v>
      </c>
      <c r="C622" s="15" t="s">
        <v>345</v>
      </c>
      <c r="D622" s="15" t="s">
        <v>235</v>
      </c>
      <c r="E622" s="15">
        <v>2022</v>
      </c>
      <c r="F622" s="15" t="s">
        <v>162</v>
      </c>
      <c r="G622" s="15" t="s">
        <v>133</v>
      </c>
      <c r="H622" s="15" t="s">
        <v>136</v>
      </c>
      <c r="I622" s="15" t="s">
        <v>139</v>
      </c>
      <c r="J622" s="15" t="s">
        <v>141</v>
      </c>
      <c r="K622" s="15" t="s">
        <v>275</v>
      </c>
      <c r="L622" s="15" t="s">
        <v>280</v>
      </c>
      <c r="M622" s="15">
        <v>0.19</v>
      </c>
      <c r="N622" s="15">
        <v>0.114</v>
      </c>
      <c r="O622" s="15">
        <v>1.2E-2</v>
      </c>
      <c r="P622" s="15">
        <v>0.16900000000000001</v>
      </c>
      <c r="Q622" s="15">
        <v>0.122</v>
      </c>
      <c r="R622" s="15">
        <v>0.221</v>
      </c>
      <c r="S622" s="15">
        <v>13.734</v>
      </c>
      <c r="U622" s="15">
        <v>1378490.7279999999</v>
      </c>
      <c r="V622" s="15">
        <v>90</v>
      </c>
    </row>
    <row r="623" spans="2:22" x14ac:dyDescent="0.25">
      <c r="B623" s="15" t="s">
        <v>122</v>
      </c>
      <c r="C623" s="15" t="s">
        <v>345</v>
      </c>
      <c r="D623" s="15" t="s">
        <v>236</v>
      </c>
      <c r="E623" s="15">
        <v>2022</v>
      </c>
      <c r="F623" s="15" t="s">
        <v>162</v>
      </c>
      <c r="G623" s="15" t="s">
        <v>133</v>
      </c>
      <c r="H623" s="15" t="s">
        <v>136</v>
      </c>
      <c r="I623" s="15" t="s">
        <v>139</v>
      </c>
      <c r="J623" s="15" t="s">
        <v>141</v>
      </c>
      <c r="K623" s="15" t="s">
        <v>275</v>
      </c>
      <c r="L623" s="15" t="s">
        <v>276</v>
      </c>
      <c r="M623" s="15">
        <v>0.152</v>
      </c>
      <c r="N623" s="15">
        <v>9.8000000000000004E-2</v>
      </c>
      <c r="O623" s="15">
        <v>8.0000000000000002E-3</v>
      </c>
      <c r="P623" s="15">
        <v>0.128</v>
      </c>
      <c r="Q623" s="15">
        <v>8.6999999999999994E-2</v>
      </c>
      <c r="R623" s="15">
        <v>0.184</v>
      </c>
      <c r="S623" s="15">
        <v>14.065</v>
      </c>
      <c r="U623" s="15">
        <v>1353401.0560000001</v>
      </c>
      <c r="V623" s="15">
        <v>160</v>
      </c>
    </row>
    <row r="624" spans="2:22" x14ac:dyDescent="0.25">
      <c r="B624" s="15" t="s">
        <v>122</v>
      </c>
      <c r="C624" s="15" t="s">
        <v>345</v>
      </c>
      <c r="D624" s="15" t="s">
        <v>236</v>
      </c>
      <c r="E624" s="15">
        <v>2022</v>
      </c>
      <c r="F624" s="15" t="s">
        <v>162</v>
      </c>
      <c r="G624" s="15" t="s">
        <v>133</v>
      </c>
      <c r="H624" s="15" t="s">
        <v>136</v>
      </c>
      <c r="I624" s="15" t="s">
        <v>139</v>
      </c>
      <c r="J624" s="15" t="s">
        <v>141</v>
      </c>
      <c r="K624" s="15" t="s">
        <v>275</v>
      </c>
      <c r="L624" s="15" t="s">
        <v>277</v>
      </c>
      <c r="M624" s="15">
        <v>0.16</v>
      </c>
      <c r="N624" s="15">
        <v>9.4E-2</v>
      </c>
      <c r="O624" s="15">
        <v>3.0000000000000001E-3</v>
      </c>
      <c r="P624" s="15">
        <v>0.14000000000000001</v>
      </c>
      <c r="Q624" s="15">
        <v>9.8000000000000004E-2</v>
      </c>
      <c r="R624" s="15">
        <v>0.19400000000000001</v>
      </c>
      <c r="S624" s="15">
        <v>13.888999999999999</v>
      </c>
      <c r="U624" s="15">
        <v>1323477.76</v>
      </c>
      <c r="V624" s="15">
        <v>1280</v>
      </c>
    </row>
    <row r="625" spans="2:22" x14ac:dyDescent="0.25">
      <c r="B625" s="15" t="s">
        <v>122</v>
      </c>
      <c r="C625" s="15" t="s">
        <v>345</v>
      </c>
      <c r="D625" s="15" t="s">
        <v>236</v>
      </c>
      <c r="E625" s="15">
        <v>2022</v>
      </c>
      <c r="F625" s="15" t="s">
        <v>162</v>
      </c>
      <c r="G625" s="15" t="s">
        <v>133</v>
      </c>
      <c r="H625" s="15" t="s">
        <v>136</v>
      </c>
      <c r="I625" s="15" t="s">
        <v>139</v>
      </c>
      <c r="J625" s="15" t="s">
        <v>141</v>
      </c>
      <c r="K625" s="15" t="s">
        <v>275</v>
      </c>
      <c r="L625" s="15" t="s">
        <v>278</v>
      </c>
      <c r="M625" s="15">
        <v>0.16600000000000001</v>
      </c>
      <c r="N625" s="15">
        <v>9.9000000000000005E-2</v>
      </c>
      <c r="O625" s="15">
        <v>2E-3</v>
      </c>
      <c r="P625" s="15">
        <v>0.14499999999999999</v>
      </c>
      <c r="Q625" s="15">
        <v>0.10100000000000001</v>
      </c>
      <c r="R625" s="15">
        <v>0.20599999999999999</v>
      </c>
      <c r="S625" s="15">
        <v>13.942</v>
      </c>
      <c r="U625" s="15">
        <v>1334158.801</v>
      </c>
      <c r="V625" s="15">
        <v>1640</v>
      </c>
    </row>
    <row r="626" spans="2:22" x14ac:dyDescent="0.25">
      <c r="B626" s="15" t="s">
        <v>122</v>
      </c>
      <c r="C626" s="15" t="s">
        <v>345</v>
      </c>
      <c r="D626" s="15" t="s">
        <v>236</v>
      </c>
      <c r="E626" s="15">
        <v>2022</v>
      </c>
      <c r="F626" s="15" t="s">
        <v>162</v>
      </c>
      <c r="G626" s="15" t="s">
        <v>133</v>
      </c>
      <c r="H626" s="15" t="s">
        <v>136</v>
      </c>
      <c r="I626" s="15" t="s">
        <v>139</v>
      </c>
      <c r="J626" s="15" t="s">
        <v>141</v>
      </c>
      <c r="K626" s="15" t="s">
        <v>275</v>
      </c>
      <c r="L626" s="15" t="s">
        <v>279</v>
      </c>
      <c r="M626" s="15">
        <v>0.17</v>
      </c>
      <c r="N626" s="15">
        <v>9.9000000000000005E-2</v>
      </c>
      <c r="O626" s="15">
        <v>4.0000000000000001E-3</v>
      </c>
      <c r="P626" s="15">
        <v>0.14899999999999999</v>
      </c>
      <c r="Q626" s="15">
        <v>0.106</v>
      </c>
      <c r="R626" s="15">
        <v>0.20699999999999999</v>
      </c>
      <c r="S626" s="15">
        <v>14.01</v>
      </c>
      <c r="U626" s="15">
        <v>1338316.2339999999</v>
      </c>
      <c r="V626" s="15">
        <v>520</v>
      </c>
    </row>
    <row r="627" spans="2:22" x14ac:dyDescent="0.25">
      <c r="B627" s="15" t="s">
        <v>122</v>
      </c>
      <c r="C627" s="15" t="s">
        <v>345</v>
      </c>
      <c r="D627" s="15" t="s">
        <v>236</v>
      </c>
      <c r="E627" s="15">
        <v>2022</v>
      </c>
      <c r="F627" s="15" t="s">
        <v>162</v>
      </c>
      <c r="G627" s="15" t="s">
        <v>133</v>
      </c>
      <c r="H627" s="15" t="s">
        <v>136</v>
      </c>
      <c r="I627" s="15" t="s">
        <v>139</v>
      </c>
      <c r="J627" s="15" t="s">
        <v>141</v>
      </c>
      <c r="K627" s="15" t="s">
        <v>275</v>
      </c>
      <c r="L627" s="15" t="s">
        <v>280</v>
      </c>
      <c r="M627" s="15">
        <v>0.184</v>
      </c>
      <c r="N627" s="15">
        <v>0.114</v>
      </c>
      <c r="O627" s="15">
        <v>1.2E-2</v>
      </c>
      <c r="P627" s="15">
        <v>0.17499999999999999</v>
      </c>
      <c r="Q627" s="15">
        <v>0.11600000000000001</v>
      </c>
      <c r="R627" s="15">
        <v>0.22</v>
      </c>
      <c r="S627" s="15">
        <v>14.010999999999999</v>
      </c>
      <c r="U627" s="15">
        <v>1338011.6359999999</v>
      </c>
      <c r="V627" s="15">
        <v>90</v>
      </c>
    </row>
    <row r="628" spans="2:22" x14ac:dyDescent="0.25">
      <c r="B628" s="15" t="s">
        <v>122</v>
      </c>
      <c r="C628" s="15" t="s">
        <v>345</v>
      </c>
      <c r="D628" s="15" t="s">
        <v>237</v>
      </c>
      <c r="E628" s="15">
        <v>2022</v>
      </c>
      <c r="F628" s="15" t="s">
        <v>162</v>
      </c>
      <c r="G628" s="15" t="s">
        <v>133</v>
      </c>
      <c r="H628" s="15" t="s">
        <v>136</v>
      </c>
      <c r="I628" s="15" t="s">
        <v>139</v>
      </c>
      <c r="J628" s="15" t="s">
        <v>141</v>
      </c>
      <c r="K628" s="15" t="s">
        <v>275</v>
      </c>
      <c r="L628" s="15" t="s">
        <v>276</v>
      </c>
      <c r="M628" s="15">
        <v>0.14599999999999999</v>
      </c>
      <c r="N628" s="15">
        <v>9.2999999999999999E-2</v>
      </c>
      <c r="O628" s="15">
        <v>7.0000000000000001E-3</v>
      </c>
      <c r="P628" s="15">
        <v>0.11799999999999999</v>
      </c>
      <c r="Q628" s="15">
        <v>8.7999999999999995E-2</v>
      </c>
      <c r="R628" s="15">
        <v>0.17799999999999999</v>
      </c>
      <c r="S628" s="15">
        <v>14.066000000000001</v>
      </c>
      <c r="U628" s="15">
        <v>1353448.5549999999</v>
      </c>
      <c r="V628" s="15">
        <v>160</v>
      </c>
    </row>
    <row r="629" spans="2:22" x14ac:dyDescent="0.25">
      <c r="B629" s="15" t="s">
        <v>122</v>
      </c>
      <c r="C629" s="15" t="s">
        <v>345</v>
      </c>
      <c r="D629" s="15" t="s">
        <v>237</v>
      </c>
      <c r="E629" s="15">
        <v>2022</v>
      </c>
      <c r="F629" s="15" t="s">
        <v>162</v>
      </c>
      <c r="G629" s="15" t="s">
        <v>133</v>
      </c>
      <c r="H629" s="15" t="s">
        <v>136</v>
      </c>
      <c r="I629" s="15" t="s">
        <v>139</v>
      </c>
      <c r="J629" s="15" t="s">
        <v>141</v>
      </c>
      <c r="K629" s="15" t="s">
        <v>275</v>
      </c>
      <c r="L629" s="15" t="s">
        <v>277</v>
      </c>
      <c r="M629" s="15">
        <v>0.156</v>
      </c>
      <c r="N629" s="15">
        <v>9.1999999999999998E-2</v>
      </c>
      <c r="O629" s="15">
        <v>3.0000000000000001E-3</v>
      </c>
      <c r="P629" s="15">
        <v>0.13700000000000001</v>
      </c>
      <c r="Q629" s="15">
        <v>9.6000000000000002E-2</v>
      </c>
      <c r="R629" s="15">
        <v>0.189</v>
      </c>
      <c r="S629" s="15">
        <v>13.888999999999999</v>
      </c>
      <c r="U629" s="15">
        <v>1323482.9169999999</v>
      </c>
      <c r="V629" s="15">
        <v>1280</v>
      </c>
    </row>
    <row r="630" spans="2:22" x14ac:dyDescent="0.25">
      <c r="B630" s="15" t="s">
        <v>122</v>
      </c>
      <c r="C630" s="15" t="s">
        <v>345</v>
      </c>
      <c r="D630" s="15" t="s">
        <v>237</v>
      </c>
      <c r="E630" s="15">
        <v>2022</v>
      </c>
      <c r="F630" s="15" t="s">
        <v>162</v>
      </c>
      <c r="G630" s="15" t="s">
        <v>133</v>
      </c>
      <c r="H630" s="15" t="s">
        <v>136</v>
      </c>
      <c r="I630" s="15" t="s">
        <v>139</v>
      </c>
      <c r="J630" s="15" t="s">
        <v>141</v>
      </c>
      <c r="K630" s="15" t="s">
        <v>275</v>
      </c>
      <c r="L630" s="15" t="s">
        <v>278</v>
      </c>
      <c r="M630" s="15">
        <v>0.16200000000000001</v>
      </c>
      <c r="N630" s="15">
        <v>9.6000000000000002E-2</v>
      </c>
      <c r="O630" s="15">
        <v>2E-3</v>
      </c>
      <c r="P630" s="15">
        <v>0.14199999999999999</v>
      </c>
      <c r="Q630" s="15">
        <v>9.8000000000000004E-2</v>
      </c>
      <c r="R630" s="15">
        <v>0.2</v>
      </c>
      <c r="S630" s="15">
        <v>13.942</v>
      </c>
      <c r="U630" s="15">
        <v>1334173.371</v>
      </c>
      <c r="V630" s="15">
        <v>1640</v>
      </c>
    </row>
    <row r="631" spans="2:22" x14ac:dyDescent="0.25">
      <c r="B631" s="15" t="s">
        <v>122</v>
      </c>
      <c r="C631" s="15" t="s">
        <v>345</v>
      </c>
      <c r="D631" s="15" t="s">
        <v>237</v>
      </c>
      <c r="E631" s="15">
        <v>2022</v>
      </c>
      <c r="F631" s="15" t="s">
        <v>162</v>
      </c>
      <c r="G631" s="15" t="s">
        <v>133</v>
      </c>
      <c r="H631" s="15" t="s">
        <v>136</v>
      </c>
      <c r="I631" s="15" t="s">
        <v>139</v>
      </c>
      <c r="J631" s="15" t="s">
        <v>141</v>
      </c>
      <c r="K631" s="15" t="s">
        <v>275</v>
      </c>
      <c r="L631" s="15" t="s">
        <v>279</v>
      </c>
      <c r="M631" s="15">
        <v>0.16500000000000001</v>
      </c>
      <c r="N631" s="15">
        <v>9.8000000000000004E-2</v>
      </c>
      <c r="O631" s="15">
        <v>4.0000000000000001E-3</v>
      </c>
      <c r="P631" s="15">
        <v>0.14399999999999999</v>
      </c>
      <c r="Q631" s="15">
        <v>9.9000000000000005E-2</v>
      </c>
      <c r="R631" s="15">
        <v>0.19800000000000001</v>
      </c>
      <c r="S631" s="15">
        <v>14.01</v>
      </c>
      <c r="U631" s="15">
        <v>1338346.351</v>
      </c>
      <c r="V631" s="15">
        <v>520</v>
      </c>
    </row>
    <row r="632" spans="2:22" x14ac:dyDescent="0.25">
      <c r="B632" s="15" t="s">
        <v>122</v>
      </c>
      <c r="C632" s="15" t="s">
        <v>345</v>
      </c>
      <c r="D632" s="15" t="s">
        <v>237</v>
      </c>
      <c r="E632" s="15">
        <v>2022</v>
      </c>
      <c r="F632" s="15" t="s">
        <v>162</v>
      </c>
      <c r="G632" s="15" t="s">
        <v>133</v>
      </c>
      <c r="H632" s="15" t="s">
        <v>136</v>
      </c>
      <c r="I632" s="15" t="s">
        <v>139</v>
      </c>
      <c r="J632" s="15" t="s">
        <v>141</v>
      </c>
      <c r="K632" s="15" t="s">
        <v>275</v>
      </c>
      <c r="L632" s="15" t="s">
        <v>280</v>
      </c>
      <c r="M632" s="15">
        <v>0.17899999999999999</v>
      </c>
      <c r="N632" s="15">
        <v>0.11</v>
      </c>
      <c r="O632" s="15">
        <v>1.2E-2</v>
      </c>
      <c r="P632" s="15">
        <v>0.16</v>
      </c>
      <c r="Q632" s="15">
        <v>0.104</v>
      </c>
      <c r="R632" s="15">
        <v>0.22900000000000001</v>
      </c>
      <c r="S632" s="15">
        <v>14.012</v>
      </c>
      <c r="U632" s="15">
        <v>1338010.0870000001</v>
      </c>
      <c r="V632" s="15">
        <v>90</v>
      </c>
    </row>
    <row r="633" spans="2:22" x14ac:dyDescent="0.25">
      <c r="B633" s="15" t="s">
        <v>122</v>
      </c>
      <c r="C633" s="15" t="s">
        <v>345</v>
      </c>
      <c r="D633" s="15" t="s">
        <v>238</v>
      </c>
      <c r="E633" s="15">
        <v>2022</v>
      </c>
      <c r="F633" s="15" t="s">
        <v>162</v>
      </c>
      <c r="G633" s="15" t="s">
        <v>133</v>
      </c>
      <c r="H633" s="15" t="s">
        <v>136</v>
      </c>
      <c r="I633" s="15" t="s">
        <v>139</v>
      </c>
      <c r="J633" s="15" t="s">
        <v>141</v>
      </c>
      <c r="K633" s="15" t="s">
        <v>275</v>
      </c>
      <c r="L633" s="15" t="s">
        <v>276</v>
      </c>
      <c r="M633" s="15">
        <v>0.14599999999999999</v>
      </c>
      <c r="N633" s="15">
        <v>9.2999999999999999E-2</v>
      </c>
      <c r="O633" s="15">
        <v>7.0000000000000001E-3</v>
      </c>
      <c r="P633" s="15">
        <v>0.121</v>
      </c>
      <c r="Q633" s="15">
        <v>8.5000000000000006E-2</v>
      </c>
      <c r="R633" s="15">
        <v>0.17799999999999999</v>
      </c>
      <c r="S633" s="15">
        <v>14.132999999999999</v>
      </c>
      <c r="U633" s="15">
        <v>1209847.645</v>
      </c>
      <c r="V633" s="15">
        <v>160</v>
      </c>
    </row>
    <row r="634" spans="2:22" x14ac:dyDescent="0.25">
      <c r="B634" s="15" t="s">
        <v>122</v>
      </c>
      <c r="C634" s="15" t="s">
        <v>345</v>
      </c>
      <c r="D634" s="15" t="s">
        <v>238</v>
      </c>
      <c r="E634" s="15">
        <v>2022</v>
      </c>
      <c r="F634" s="15" t="s">
        <v>162</v>
      </c>
      <c r="G634" s="15" t="s">
        <v>133</v>
      </c>
      <c r="H634" s="15" t="s">
        <v>136</v>
      </c>
      <c r="I634" s="15" t="s">
        <v>139</v>
      </c>
      <c r="J634" s="15" t="s">
        <v>141</v>
      </c>
      <c r="K634" s="15" t="s">
        <v>275</v>
      </c>
      <c r="L634" s="15" t="s">
        <v>277</v>
      </c>
      <c r="M634" s="15">
        <v>0.154</v>
      </c>
      <c r="N634" s="15">
        <v>0.09</v>
      </c>
      <c r="O634" s="15">
        <v>3.0000000000000001E-3</v>
      </c>
      <c r="P634" s="15">
        <v>0.13500000000000001</v>
      </c>
      <c r="Q634" s="15">
        <v>9.5000000000000001E-2</v>
      </c>
      <c r="R634" s="15">
        <v>0.191</v>
      </c>
      <c r="S634" s="15">
        <v>13.957000000000001</v>
      </c>
      <c r="U634" s="15">
        <v>1184887.4180000001</v>
      </c>
      <c r="V634" s="15">
        <v>1280</v>
      </c>
    </row>
    <row r="635" spans="2:22" x14ac:dyDescent="0.25">
      <c r="B635" s="15" t="s">
        <v>122</v>
      </c>
      <c r="C635" s="15" t="s">
        <v>345</v>
      </c>
      <c r="D635" s="15" t="s">
        <v>238</v>
      </c>
      <c r="E635" s="15">
        <v>2022</v>
      </c>
      <c r="F635" s="15" t="s">
        <v>162</v>
      </c>
      <c r="G635" s="15" t="s">
        <v>133</v>
      </c>
      <c r="H635" s="15" t="s">
        <v>136</v>
      </c>
      <c r="I635" s="15" t="s">
        <v>139</v>
      </c>
      <c r="J635" s="15" t="s">
        <v>141</v>
      </c>
      <c r="K635" s="15" t="s">
        <v>275</v>
      </c>
      <c r="L635" s="15" t="s">
        <v>278</v>
      </c>
      <c r="M635" s="15">
        <v>0.16</v>
      </c>
      <c r="N635" s="15">
        <v>9.5000000000000001E-2</v>
      </c>
      <c r="O635" s="15">
        <v>2E-3</v>
      </c>
      <c r="P635" s="15">
        <v>0.14000000000000001</v>
      </c>
      <c r="Q635" s="15">
        <v>9.8000000000000004E-2</v>
      </c>
      <c r="R635" s="15">
        <v>0.2</v>
      </c>
      <c r="S635" s="15">
        <v>14.013</v>
      </c>
      <c r="U635" s="15">
        <v>1194244.1329999999</v>
      </c>
      <c r="V635" s="15">
        <v>1640</v>
      </c>
    </row>
    <row r="636" spans="2:22" x14ac:dyDescent="0.25">
      <c r="B636" s="15" t="s">
        <v>122</v>
      </c>
      <c r="C636" s="15" t="s">
        <v>345</v>
      </c>
      <c r="D636" s="15" t="s">
        <v>238</v>
      </c>
      <c r="E636" s="15">
        <v>2022</v>
      </c>
      <c r="F636" s="15" t="s">
        <v>162</v>
      </c>
      <c r="G636" s="15" t="s">
        <v>133</v>
      </c>
      <c r="H636" s="15" t="s">
        <v>136</v>
      </c>
      <c r="I636" s="15" t="s">
        <v>139</v>
      </c>
      <c r="J636" s="15" t="s">
        <v>141</v>
      </c>
      <c r="K636" s="15" t="s">
        <v>275</v>
      </c>
      <c r="L636" s="15" t="s">
        <v>279</v>
      </c>
      <c r="M636" s="15">
        <v>0.16400000000000001</v>
      </c>
      <c r="N636" s="15">
        <v>9.9000000000000005E-2</v>
      </c>
      <c r="O636" s="15">
        <v>4.0000000000000001E-3</v>
      </c>
      <c r="P636" s="15">
        <v>0.14099999999999999</v>
      </c>
      <c r="Q636" s="15">
        <v>9.9000000000000005E-2</v>
      </c>
      <c r="R636" s="15">
        <v>0.19400000000000001</v>
      </c>
      <c r="S636" s="15">
        <v>14.08</v>
      </c>
      <c r="U636" s="15">
        <v>1196888.7039999999</v>
      </c>
      <c r="V636" s="15">
        <v>520</v>
      </c>
    </row>
    <row r="637" spans="2:22" x14ac:dyDescent="0.25">
      <c r="B637" s="15" t="s">
        <v>122</v>
      </c>
      <c r="C637" s="15" t="s">
        <v>345</v>
      </c>
      <c r="D637" s="15" t="s">
        <v>238</v>
      </c>
      <c r="E637" s="15">
        <v>2022</v>
      </c>
      <c r="F637" s="15" t="s">
        <v>162</v>
      </c>
      <c r="G637" s="15" t="s">
        <v>133</v>
      </c>
      <c r="H637" s="15" t="s">
        <v>136</v>
      </c>
      <c r="I637" s="15" t="s">
        <v>139</v>
      </c>
      <c r="J637" s="15" t="s">
        <v>141</v>
      </c>
      <c r="K637" s="15" t="s">
        <v>275</v>
      </c>
      <c r="L637" s="15" t="s">
        <v>280</v>
      </c>
      <c r="M637" s="15">
        <v>0.17699999999999999</v>
      </c>
      <c r="N637" s="15">
        <v>0.111</v>
      </c>
      <c r="O637" s="15">
        <v>1.2E-2</v>
      </c>
      <c r="P637" s="15">
        <v>0.156</v>
      </c>
      <c r="Q637" s="15">
        <v>0.107</v>
      </c>
      <c r="R637" s="15">
        <v>0.22800000000000001</v>
      </c>
      <c r="S637" s="15">
        <v>14.077999999999999</v>
      </c>
      <c r="U637" s="15">
        <v>1198476.075</v>
      </c>
      <c r="V637" s="15">
        <v>90</v>
      </c>
    </row>
    <row r="638" spans="2:22" x14ac:dyDescent="0.25">
      <c r="B638" s="15" t="s">
        <v>122</v>
      </c>
      <c r="C638" s="15" t="s">
        <v>345</v>
      </c>
      <c r="D638" s="15" t="s">
        <v>239</v>
      </c>
      <c r="E638" s="15">
        <v>2022</v>
      </c>
      <c r="F638" s="15" t="s">
        <v>162</v>
      </c>
      <c r="G638" s="15" t="s">
        <v>133</v>
      </c>
      <c r="H638" s="15" t="s">
        <v>136</v>
      </c>
      <c r="I638" s="15" t="s">
        <v>139</v>
      </c>
      <c r="J638" s="15" t="s">
        <v>141</v>
      </c>
      <c r="K638" s="15" t="s">
        <v>275</v>
      </c>
      <c r="L638" s="15" t="s">
        <v>276</v>
      </c>
      <c r="M638" s="15">
        <v>0.14499999999999999</v>
      </c>
      <c r="N638" s="15">
        <v>9.2999999999999999E-2</v>
      </c>
      <c r="O638" s="15">
        <v>7.0000000000000001E-3</v>
      </c>
      <c r="P638" s="15">
        <v>0.12</v>
      </c>
      <c r="Q638" s="15">
        <v>8.4000000000000005E-2</v>
      </c>
      <c r="R638" s="15">
        <v>0.17499999999999999</v>
      </c>
      <c r="S638" s="15">
        <v>14.132999999999999</v>
      </c>
      <c r="U638" s="15">
        <v>1209840.622</v>
      </c>
      <c r="V638" s="15">
        <v>160</v>
      </c>
    </row>
    <row r="639" spans="2:22" x14ac:dyDescent="0.25">
      <c r="B639" s="15" t="s">
        <v>122</v>
      </c>
      <c r="C639" s="15" t="s">
        <v>345</v>
      </c>
      <c r="D639" s="15" t="s">
        <v>239</v>
      </c>
      <c r="E639" s="15">
        <v>2022</v>
      </c>
      <c r="F639" s="15" t="s">
        <v>162</v>
      </c>
      <c r="G639" s="15" t="s">
        <v>133</v>
      </c>
      <c r="H639" s="15" t="s">
        <v>136</v>
      </c>
      <c r="I639" s="15" t="s">
        <v>139</v>
      </c>
      <c r="J639" s="15" t="s">
        <v>141</v>
      </c>
      <c r="K639" s="15" t="s">
        <v>275</v>
      </c>
      <c r="L639" s="15" t="s">
        <v>277</v>
      </c>
      <c r="M639" s="15">
        <v>0.155</v>
      </c>
      <c r="N639" s="15">
        <v>0.09</v>
      </c>
      <c r="O639" s="15">
        <v>3.0000000000000001E-3</v>
      </c>
      <c r="P639" s="15">
        <v>0.13700000000000001</v>
      </c>
      <c r="Q639" s="15">
        <v>9.7000000000000003E-2</v>
      </c>
      <c r="R639" s="15">
        <v>0.19</v>
      </c>
      <c r="S639" s="15">
        <v>13.957000000000001</v>
      </c>
      <c r="U639" s="15">
        <v>1184883.0789999999</v>
      </c>
      <c r="V639" s="15">
        <v>1280</v>
      </c>
    </row>
    <row r="640" spans="2:22" x14ac:dyDescent="0.25">
      <c r="B640" s="15" t="s">
        <v>122</v>
      </c>
      <c r="C640" s="15" t="s">
        <v>345</v>
      </c>
      <c r="D640" s="15" t="s">
        <v>239</v>
      </c>
      <c r="E640" s="15">
        <v>2022</v>
      </c>
      <c r="F640" s="15" t="s">
        <v>162</v>
      </c>
      <c r="G640" s="15" t="s">
        <v>133</v>
      </c>
      <c r="H640" s="15" t="s">
        <v>136</v>
      </c>
      <c r="I640" s="15" t="s">
        <v>139</v>
      </c>
      <c r="J640" s="15" t="s">
        <v>141</v>
      </c>
      <c r="K640" s="15" t="s">
        <v>275</v>
      </c>
      <c r="L640" s="15" t="s">
        <v>278</v>
      </c>
      <c r="M640" s="15">
        <v>0.161</v>
      </c>
      <c r="N640" s="15">
        <v>9.7000000000000003E-2</v>
      </c>
      <c r="O640" s="15">
        <v>2E-3</v>
      </c>
      <c r="P640" s="15">
        <v>0.14000000000000001</v>
      </c>
      <c r="Q640" s="15">
        <v>9.8000000000000004E-2</v>
      </c>
      <c r="R640" s="15">
        <v>0.20100000000000001</v>
      </c>
      <c r="S640" s="15">
        <v>14.013</v>
      </c>
      <c r="U640" s="15">
        <v>1194242.2220000001</v>
      </c>
      <c r="V640" s="15">
        <v>1640</v>
      </c>
    </row>
    <row r="641" spans="2:22" x14ac:dyDescent="0.25">
      <c r="B641" s="15" t="s">
        <v>122</v>
      </c>
      <c r="C641" s="15" t="s">
        <v>345</v>
      </c>
      <c r="D641" s="15" t="s">
        <v>239</v>
      </c>
      <c r="E641" s="15">
        <v>2022</v>
      </c>
      <c r="F641" s="15" t="s">
        <v>162</v>
      </c>
      <c r="G641" s="15" t="s">
        <v>133</v>
      </c>
      <c r="H641" s="15" t="s">
        <v>136</v>
      </c>
      <c r="I641" s="15" t="s">
        <v>139</v>
      </c>
      <c r="J641" s="15" t="s">
        <v>141</v>
      </c>
      <c r="K641" s="15" t="s">
        <v>275</v>
      </c>
      <c r="L641" s="15" t="s">
        <v>279</v>
      </c>
      <c r="M641" s="15">
        <v>0.16500000000000001</v>
      </c>
      <c r="N641" s="15">
        <v>0.10100000000000001</v>
      </c>
      <c r="O641" s="15">
        <v>4.0000000000000001E-3</v>
      </c>
      <c r="P641" s="15">
        <v>0.14000000000000001</v>
      </c>
      <c r="Q641" s="15">
        <v>0.1</v>
      </c>
      <c r="R641" s="15">
        <v>0.2</v>
      </c>
      <c r="S641" s="15">
        <v>14.08</v>
      </c>
      <c r="U641" s="15">
        <v>1196867.8940000001</v>
      </c>
      <c r="V641" s="15">
        <v>520</v>
      </c>
    </row>
    <row r="642" spans="2:22" x14ac:dyDescent="0.25">
      <c r="B642" s="15" t="s">
        <v>122</v>
      </c>
      <c r="C642" s="15" t="s">
        <v>345</v>
      </c>
      <c r="D642" s="15" t="s">
        <v>239</v>
      </c>
      <c r="E642" s="15">
        <v>2022</v>
      </c>
      <c r="F642" s="15" t="s">
        <v>162</v>
      </c>
      <c r="G642" s="15" t="s">
        <v>133</v>
      </c>
      <c r="H642" s="15" t="s">
        <v>136</v>
      </c>
      <c r="I642" s="15" t="s">
        <v>139</v>
      </c>
      <c r="J642" s="15" t="s">
        <v>141</v>
      </c>
      <c r="K642" s="15" t="s">
        <v>275</v>
      </c>
      <c r="L642" s="15" t="s">
        <v>280</v>
      </c>
      <c r="M642" s="15">
        <v>0.18</v>
      </c>
      <c r="N642" s="15">
        <v>0.114</v>
      </c>
      <c r="O642" s="15">
        <v>1.2E-2</v>
      </c>
      <c r="P642" s="15">
        <v>0.154</v>
      </c>
      <c r="Q642" s="15">
        <v>0.113</v>
      </c>
      <c r="R642" s="15">
        <v>0.21299999999999999</v>
      </c>
      <c r="S642" s="15">
        <v>14.077999999999999</v>
      </c>
      <c r="U642" s="15">
        <v>1198396.0930000001</v>
      </c>
      <c r="V642" s="15">
        <v>90</v>
      </c>
    </row>
    <row r="643" spans="2:22" x14ac:dyDescent="0.25">
      <c r="B643" s="15" t="s">
        <v>122</v>
      </c>
      <c r="C643" s="15" t="s">
        <v>345</v>
      </c>
      <c r="D643" s="15" t="s">
        <v>240</v>
      </c>
      <c r="E643" s="15">
        <v>2022</v>
      </c>
      <c r="F643" s="15" t="s">
        <v>162</v>
      </c>
      <c r="G643" s="15" t="s">
        <v>133</v>
      </c>
      <c r="H643" s="15" t="s">
        <v>136</v>
      </c>
      <c r="I643" s="15" t="s">
        <v>139</v>
      </c>
      <c r="J643" s="15" t="s">
        <v>141</v>
      </c>
      <c r="K643" s="15" t="s">
        <v>275</v>
      </c>
      <c r="L643" s="15" t="s">
        <v>276</v>
      </c>
      <c r="M643" s="15">
        <v>0.153</v>
      </c>
      <c r="N643" s="15">
        <v>9.4E-2</v>
      </c>
      <c r="O643" s="15">
        <v>7.0000000000000001E-3</v>
      </c>
      <c r="P643" s="15">
        <v>0.13200000000000001</v>
      </c>
      <c r="Q643" s="15">
        <v>8.7999999999999995E-2</v>
      </c>
      <c r="R643" s="15">
        <v>0.189</v>
      </c>
      <c r="S643" s="15">
        <v>13.968</v>
      </c>
      <c r="U643" s="15">
        <v>989393.50199999998</v>
      </c>
      <c r="V643" s="15">
        <v>160</v>
      </c>
    </row>
    <row r="644" spans="2:22" x14ac:dyDescent="0.25">
      <c r="B644" s="15" t="s">
        <v>122</v>
      </c>
      <c r="C644" s="15" t="s">
        <v>345</v>
      </c>
      <c r="D644" s="15" t="s">
        <v>240</v>
      </c>
      <c r="E644" s="15">
        <v>2022</v>
      </c>
      <c r="F644" s="15" t="s">
        <v>162</v>
      </c>
      <c r="G644" s="15" t="s">
        <v>133</v>
      </c>
      <c r="H644" s="15" t="s">
        <v>136</v>
      </c>
      <c r="I644" s="15" t="s">
        <v>139</v>
      </c>
      <c r="J644" s="15" t="s">
        <v>141</v>
      </c>
      <c r="K644" s="15" t="s">
        <v>275</v>
      </c>
      <c r="L644" s="15" t="s">
        <v>277</v>
      </c>
      <c r="M644" s="15">
        <v>0.159</v>
      </c>
      <c r="N644" s="15">
        <v>9.1999999999999998E-2</v>
      </c>
      <c r="O644" s="15">
        <v>3.0000000000000001E-3</v>
      </c>
      <c r="P644" s="15">
        <v>0.14099999999999999</v>
      </c>
      <c r="Q644" s="15">
        <v>9.8000000000000004E-2</v>
      </c>
      <c r="R644" s="15">
        <v>0.193</v>
      </c>
      <c r="S644" s="15">
        <v>13.792</v>
      </c>
      <c r="U644" s="15">
        <v>970595.87100000004</v>
      </c>
      <c r="V644" s="15">
        <v>1280</v>
      </c>
    </row>
    <row r="645" spans="2:22" x14ac:dyDescent="0.25">
      <c r="B645" s="15" t="s">
        <v>122</v>
      </c>
      <c r="C645" s="15" t="s">
        <v>345</v>
      </c>
      <c r="D645" s="15" t="s">
        <v>240</v>
      </c>
      <c r="E645" s="15">
        <v>2022</v>
      </c>
      <c r="F645" s="15" t="s">
        <v>162</v>
      </c>
      <c r="G645" s="15" t="s">
        <v>133</v>
      </c>
      <c r="H645" s="15" t="s">
        <v>136</v>
      </c>
      <c r="I645" s="15" t="s">
        <v>139</v>
      </c>
      <c r="J645" s="15" t="s">
        <v>141</v>
      </c>
      <c r="K645" s="15" t="s">
        <v>275</v>
      </c>
      <c r="L645" s="15" t="s">
        <v>278</v>
      </c>
      <c r="M645" s="15">
        <v>0.16900000000000001</v>
      </c>
      <c r="N645" s="15">
        <v>0.10199999999999999</v>
      </c>
      <c r="O645" s="15">
        <v>3.0000000000000001E-3</v>
      </c>
      <c r="P645" s="15">
        <v>0.14499999999999999</v>
      </c>
      <c r="Q645" s="15">
        <v>0.10199999999999999</v>
      </c>
      <c r="R645" s="15">
        <v>0.20599999999999999</v>
      </c>
      <c r="S645" s="15">
        <v>13.852</v>
      </c>
      <c r="U645" s="15">
        <v>977886.17799999996</v>
      </c>
      <c r="V645" s="15">
        <v>1640</v>
      </c>
    </row>
    <row r="646" spans="2:22" x14ac:dyDescent="0.25">
      <c r="B646" s="15" t="s">
        <v>122</v>
      </c>
      <c r="C646" s="15" t="s">
        <v>345</v>
      </c>
      <c r="D646" s="15" t="s">
        <v>240</v>
      </c>
      <c r="E646" s="15">
        <v>2022</v>
      </c>
      <c r="F646" s="15" t="s">
        <v>162</v>
      </c>
      <c r="G646" s="15" t="s">
        <v>133</v>
      </c>
      <c r="H646" s="15" t="s">
        <v>136</v>
      </c>
      <c r="I646" s="15" t="s">
        <v>139</v>
      </c>
      <c r="J646" s="15" t="s">
        <v>141</v>
      </c>
      <c r="K646" s="15" t="s">
        <v>275</v>
      </c>
      <c r="L646" s="15" t="s">
        <v>279</v>
      </c>
      <c r="M646" s="15">
        <v>0.17199999999999999</v>
      </c>
      <c r="N646" s="15">
        <v>0.109</v>
      </c>
      <c r="O646" s="15">
        <v>5.0000000000000001E-3</v>
      </c>
      <c r="P646" s="15">
        <v>0.14799999999999999</v>
      </c>
      <c r="Q646" s="15">
        <v>0.106</v>
      </c>
      <c r="R646" s="15">
        <v>0.20899999999999999</v>
      </c>
      <c r="S646" s="15">
        <v>13.914999999999999</v>
      </c>
      <c r="U646" s="15">
        <v>979341.17299999995</v>
      </c>
      <c r="V646" s="15">
        <v>520</v>
      </c>
    </row>
    <row r="647" spans="2:22" x14ac:dyDescent="0.25">
      <c r="B647" s="15" t="s">
        <v>122</v>
      </c>
      <c r="C647" s="15" t="s">
        <v>345</v>
      </c>
      <c r="D647" s="15" t="s">
        <v>240</v>
      </c>
      <c r="E647" s="15">
        <v>2022</v>
      </c>
      <c r="F647" s="15" t="s">
        <v>162</v>
      </c>
      <c r="G647" s="15" t="s">
        <v>133</v>
      </c>
      <c r="H647" s="15" t="s">
        <v>136</v>
      </c>
      <c r="I647" s="15" t="s">
        <v>139</v>
      </c>
      <c r="J647" s="15" t="s">
        <v>141</v>
      </c>
      <c r="K647" s="15" t="s">
        <v>275</v>
      </c>
      <c r="L647" s="15" t="s">
        <v>280</v>
      </c>
      <c r="M647" s="15">
        <v>0.186</v>
      </c>
      <c r="N647" s="15">
        <v>0.113</v>
      </c>
      <c r="O647" s="15">
        <v>1.2E-2</v>
      </c>
      <c r="P647" s="15">
        <v>0.17</v>
      </c>
      <c r="Q647" s="15">
        <v>0.12</v>
      </c>
      <c r="R647" s="15">
        <v>0.21099999999999999</v>
      </c>
      <c r="S647" s="15">
        <v>13.907</v>
      </c>
      <c r="U647" s="15">
        <v>982047.74899999995</v>
      </c>
      <c r="V647" s="15">
        <v>90</v>
      </c>
    </row>
    <row r="648" spans="2:22" x14ac:dyDescent="0.25">
      <c r="B648" s="15" t="s">
        <v>122</v>
      </c>
      <c r="C648" s="15" t="s">
        <v>345</v>
      </c>
      <c r="D648" s="15" t="s">
        <v>241</v>
      </c>
      <c r="E648" s="15">
        <v>2022</v>
      </c>
      <c r="F648" s="15" t="s">
        <v>162</v>
      </c>
      <c r="G648" s="15" t="s">
        <v>133</v>
      </c>
      <c r="H648" s="15" t="s">
        <v>136</v>
      </c>
      <c r="I648" s="15" t="s">
        <v>139</v>
      </c>
      <c r="J648" s="15" t="s">
        <v>141</v>
      </c>
      <c r="K648" s="15" t="s">
        <v>275</v>
      </c>
      <c r="L648" s="15" t="s">
        <v>276</v>
      </c>
      <c r="M648" s="15">
        <v>0.16800000000000001</v>
      </c>
      <c r="N648" s="15">
        <v>0.108</v>
      </c>
      <c r="O648" s="15">
        <v>8.9999999999999993E-3</v>
      </c>
      <c r="P648" s="15">
        <v>0.14399999999999999</v>
      </c>
      <c r="Q648" s="15">
        <v>8.7999999999999995E-2</v>
      </c>
      <c r="R648" s="15">
        <v>0.21</v>
      </c>
      <c r="S648" s="15">
        <v>13.968</v>
      </c>
      <c r="U648" s="15">
        <v>989374.82799999998</v>
      </c>
      <c r="V648" s="15">
        <v>160</v>
      </c>
    </row>
    <row r="649" spans="2:22" x14ac:dyDescent="0.25">
      <c r="B649" s="15" t="s">
        <v>122</v>
      </c>
      <c r="C649" s="15" t="s">
        <v>345</v>
      </c>
      <c r="D649" s="15" t="s">
        <v>241</v>
      </c>
      <c r="E649" s="15">
        <v>2022</v>
      </c>
      <c r="F649" s="15" t="s">
        <v>162</v>
      </c>
      <c r="G649" s="15" t="s">
        <v>133</v>
      </c>
      <c r="H649" s="15" t="s">
        <v>136</v>
      </c>
      <c r="I649" s="15" t="s">
        <v>139</v>
      </c>
      <c r="J649" s="15" t="s">
        <v>141</v>
      </c>
      <c r="K649" s="15" t="s">
        <v>275</v>
      </c>
      <c r="L649" s="15" t="s">
        <v>277</v>
      </c>
      <c r="M649" s="15">
        <v>0.17299999999999999</v>
      </c>
      <c r="N649" s="15">
        <v>0.1</v>
      </c>
      <c r="O649" s="15">
        <v>3.0000000000000001E-3</v>
      </c>
      <c r="P649" s="15">
        <v>0.153</v>
      </c>
      <c r="Q649" s="15">
        <v>0.106</v>
      </c>
      <c r="R649" s="15">
        <v>0.21199999999999999</v>
      </c>
      <c r="S649" s="15">
        <v>13.792</v>
      </c>
      <c r="U649" s="15">
        <v>970590.54099999997</v>
      </c>
      <c r="V649" s="15">
        <v>1280</v>
      </c>
    </row>
    <row r="650" spans="2:22" x14ac:dyDescent="0.25">
      <c r="B650" s="15" t="s">
        <v>122</v>
      </c>
      <c r="C650" s="15" t="s">
        <v>345</v>
      </c>
      <c r="D650" s="15" t="s">
        <v>241</v>
      </c>
      <c r="E650" s="15">
        <v>2022</v>
      </c>
      <c r="F650" s="15" t="s">
        <v>162</v>
      </c>
      <c r="G650" s="15" t="s">
        <v>133</v>
      </c>
      <c r="H650" s="15" t="s">
        <v>136</v>
      </c>
      <c r="I650" s="15" t="s">
        <v>139</v>
      </c>
      <c r="J650" s="15" t="s">
        <v>141</v>
      </c>
      <c r="K650" s="15" t="s">
        <v>275</v>
      </c>
      <c r="L650" s="15" t="s">
        <v>278</v>
      </c>
      <c r="M650" s="15">
        <v>0.183</v>
      </c>
      <c r="N650" s="15">
        <v>0.11</v>
      </c>
      <c r="O650" s="15">
        <v>3.0000000000000001E-3</v>
      </c>
      <c r="P650" s="15">
        <v>0.158</v>
      </c>
      <c r="Q650" s="15">
        <v>0.111</v>
      </c>
      <c r="R650" s="15">
        <v>0.22500000000000001</v>
      </c>
      <c r="S650" s="15">
        <v>13.852</v>
      </c>
      <c r="U650" s="15">
        <v>977886.80799999996</v>
      </c>
      <c r="V650" s="15">
        <v>1640</v>
      </c>
    </row>
    <row r="651" spans="2:22" x14ac:dyDescent="0.25">
      <c r="B651" s="15" t="s">
        <v>122</v>
      </c>
      <c r="C651" s="15" t="s">
        <v>345</v>
      </c>
      <c r="D651" s="15" t="s">
        <v>241</v>
      </c>
      <c r="E651" s="15">
        <v>2022</v>
      </c>
      <c r="F651" s="15" t="s">
        <v>162</v>
      </c>
      <c r="G651" s="15" t="s">
        <v>133</v>
      </c>
      <c r="H651" s="15" t="s">
        <v>136</v>
      </c>
      <c r="I651" s="15" t="s">
        <v>139</v>
      </c>
      <c r="J651" s="15" t="s">
        <v>141</v>
      </c>
      <c r="K651" s="15" t="s">
        <v>275</v>
      </c>
      <c r="L651" s="15" t="s">
        <v>279</v>
      </c>
      <c r="M651" s="15">
        <v>0.184</v>
      </c>
      <c r="N651" s="15">
        <v>0.109</v>
      </c>
      <c r="O651" s="15">
        <v>5.0000000000000001E-3</v>
      </c>
      <c r="P651" s="15">
        <v>0.16200000000000001</v>
      </c>
      <c r="Q651" s="15">
        <v>0.11600000000000001</v>
      </c>
      <c r="R651" s="15">
        <v>0.223</v>
      </c>
      <c r="S651" s="15">
        <v>13.914999999999999</v>
      </c>
      <c r="U651" s="15">
        <v>979320.571</v>
      </c>
      <c r="V651" s="15">
        <v>520</v>
      </c>
    </row>
    <row r="652" spans="2:22" x14ac:dyDescent="0.25">
      <c r="B652" s="15" t="s">
        <v>122</v>
      </c>
      <c r="C652" s="15" t="s">
        <v>345</v>
      </c>
      <c r="D652" s="15" t="s">
        <v>241</v>
      </c>
      <c r="E652" s="15">
        <v>2022</v>
      </c>
      <c r="F652" s="15" t="s">
        <v>162</v>
      </c>
      <c r="G652" s="15" t="s">
        <v>133</v>
      </c>
      <c r="H652" s="15" t="s">
        <v>136</v>
      </c>
      <c r="I652" s="15" t="s">
        <v>139</v>
      </c>
      <c r="J652" s="15" t="s">
        <v>141</v>
      </c>
      <c r="K652" s="15" t="s">
        <v>275</v>
      </c>
      <c r="L652" s="15" t="s">
        <v>280</v>
      </c>
      <c r="M652" s="15">
        <v>0.20599999999999999</v>
      </c>
      <c r="N652" s="15">
        <v>0.123</v>
      </c>
      <c r="O652" s="15">
        <v>1.2999999999999999E-2</v>
      </c>
      <c r="P652" s="15">
        <v>0.18099999999999999</v>
      </c>
      <c r="Q652" s="15">
        <v>0.13700000000000001</v>
      </c>
      <c r="R652" s="15">
        <v>0.22700000000000001</v>
      </c>
      <c r="S652" s="15">
        <v>13.906000000000001</v>
      </c>
      <c r="U652" s="15">
        <v>982035.74300000002</v>
      </c>
      <c r="V652" s="15">
        <v>90</v>
      </c>
    </row>
    <row r="653" spans="2:22" x14ac:dyDescent="0.25">
      <c r="B653" s="15" t="s">
        <v>122</v>
      </c>
      <c r="C653" s="15" t="s">
        <v>345</v>
      </c>
      <c r="D653" s="15" t="s">
        <v>242</v>
      </c>
      <c r="E653" s="15">
        <v>2022</v>
      </c>
      <c r="F653" s="15" t="s">
        <v>162</v>
      </c>
      <c r="G653" s="15" t="s">
        <v>133</v>
      </c>
      <c r="H653" s="15" t="s">
        <v>136</v>
      </c>
      <c r="I653" s="15" t="s">
        <v>139</v>
      </c>
      <c r="J653" s="15" t="s">
        <v>141</v>
      </c>
      <c r="K653" s="15" t="s">
        <v>275</v>
      </c>
      <c r="L653" s="15" t="s">
        <v>276</v>
      </c>
      <c r="M653" s="15">
        <v>0.189</v>
      </c>
      <c r="N653" s="15">
        <v>0.13200000000000001</v>
      </c>
      <c r="O653" s="15">
        <v>0.01</v>
      </c>
      <c r="P653" s="15">
        <v>0.158</v>
      </c>
      <c r="Q653" s="15">
        <v>0.109</v>
      </c>
      <c r="R653" s="15">
        <v>0.23499999999999999</v>
      </c>
      <c r="S653" s="15">
        <v>13.619</v>
      </c>
      <c r="U653" s="15">
        <v>743144.31900000002</v>
      </c>
      <c r="V653" s="15">
        <v>160</v>
      </c>
    </row>
    <row r="654" spans="2:22" x14ac:dyDescent="0.25">
      <c r="B654" s="15" t="s">
        <v>122</v>
      </c>
      <c r="C654" s="15" t="s">
        <v>345</v>
      </c>
      <c r="D654" s="15" t="s">
        <v>242</v>
      </c>
      <c r="E654" s="15">
        <v>2022</v>
      </c>
      <c r="F654" s="15" t="s">
        <v>162</v>
      </c>
      <c r="G654" s="15" t="s">
        <v>133</v>
      </c>
      <c r="H654" s="15" t="s">
        <v>136</v>
      </c>
      <c r="I654" s="15" t="s">
        <v>139</v>
      </c>
      <c r="J654" s="15" t="s">
        <v>141</v>
      </c>
      <c r="K654" s="15" t="s">
        <v>275</v>
      </c>
      <c r="L654" s="15" t="s">
        <v>277</v>
      </c>
      <c r="M654" s="15">
        <v>0.193</v>
      </c>
      <c r="N654" s="15">
        <v>0.114</v>
      </c>
      <c r="O654" s="15">
        <v>3.0000000000000001E-3</v>
      </c>
      <c r="P654" s="15">
        <v>0.16800000000000001</v>
      </c>
      <c r="Q654" s="15">
        <v>0.115</v>
      </c>
      <c r="R654" s="15">
        <v>0.23799999999999999</v>
      </c>
      <c r="S654" s="15">
        <v>13.449</v>
      </c>
      <c r="U654" s="15">
        <v>730466.60800000001</v>
      </c>
      <c r="V654" s="15">
        <v>1280</v>
      </c>
    </row>
    <row r="655" spans="2:22" x14ac:dyDescent="0.25">
      <c r="B655" s="15" t="s">
        <v>122</v>
      </c>
      <c r="C655" s="15" t="s">
        <v>345</v>
      </c>
      <c r="D655" s="15" t="s">
        <v>242</v>
      </c>
      <c r="E655" s="15">
        <v>2022</v>
      </c>
      <c r="F655" s="15" t="s">
        <v>162</v>
      </c>
      <c r="G655" s="15" t="s">
        <v>133</v>
      </c>
      <c r="H655" s="15" t="s">
        <v>136</v>
      </c>
      <c r="I655" s="15" t="s">
        <v>139</v>
      </c>
      <c r="J655" s="15" t="s">
        <v>141</v>
      </c>
      <c r="K655" s="15" t="s">
        <v>275</v>
      </c>
      <c r="L655" s="15" t="s">
        <v>278</v>
      </c>
      <c r="M655" s="15">
        <v>0.20399999999999999</v>
      </c>
      <c r="N655" s="15">
        <v>0.121</v>
      </c>
      <c r="O655" s="15">
        <v>3.0000000000000001E-3</v>
      </c>
      <c r="P655" s="15">
        <v>0.17699999999999999</v>
      </c>
      <c r="Q655" s="15">
        <v>0.124</v>
      </c>
      <c r="R655" s="15">
        <v>0.25</v>
      </c>
      <c r="S655" s="15">
        <v>13.513</v>
      </c>
      <c r="U655" s="15">
        <v>735565.05200000003</v>
      </c>
      <c r="V655" s="15">
        <v>1640</v>
      </c>
    </row>
    <row r="656" spans="2:22" x14ac:dyDescent="0.25">
      <c r="B656" s="15" t="s">
        <v>122</v>
      </c>
      <c r="C656" s="15" t="s">
        <v>345</v>
      </c>
      <c r="D656" s="15" t="s">
        <v>242</v>
      </c>
      <c r="E656" s="15">
        <v>2022</v>
      </c>
      <c r="F656" s="15" t="s">
        <v>162</v>
      </c>
      <c r="G656" s="15" t="s">
        <v>133</v>
      </c>
      <c r="H656" s="15" t="s">
        <v>136</v>
      </c>
      <c r="I656" s="15" t="s">
        <v>139</v>
      </c>
      <c r="J656" s="15" t="s">
        <v>141</v>
      </c>
      <c r="K656" s="15" t="s">
        <v>275</v>
      </c>
      <c r="L656" s="15" t="s">
        <v>279</v>
      </c>
      <c r="M656" s="15">
        <v>0.20200000000000001</v>
      </c>
      <c r="N656" s="15">
        <v>0.112</v>
      </c>
      <c r="O656" s="15">
        <v>5.0000000000000001E-3</v>
      </c>
      <c r="P656" s="15">
        <v>0.18</v>
      </c>
      <c r="Q656" s="15">
        <v>0.125</v>
      </c>
      <c r="R656" s="15">
        <v>0.248</v>
      </c>
      <c r="S656" s="15">
        <v>13.567</v>
      </c>
      <c r="U656" s="15">
        <v>736450.89500000002</v>
      </c>
      <c r="V656" s="15">
        <v>520</v>
      </c>
    </row>
    <row r="657" spans="2:22" x14ac:dyDescent="0.25">
      <c r="B657" s="15" t="s">
        <v>122</v>
      </c>
      <c r="C657" s="15" t="s">
        <v>345</v>
      </c>
      <c r="D657" s="15" t="s">
        <v>242</v>
      </c>
      <c r="E657" s="15">
        <v>2022</v>
      </c>
      <c r="F657" s="15" t="s">
        <v>162</v>
      </c>
      <c r="G657" s="15" t="s">
        <v>133</v>
      </c>
      <c r="H657" s="15" t="s">
        <v>136</v>
      </c>
      <c r="I657" s="15" t="s">
        <v>139</v>
      </c>
      <c r="J657" s="15" t="s">
        <v>141</v>
      </c>
      <c r="K657" s="15" t="s">
        <v>275</v>
      </c>
      <c r="L657" s="15" t="s">
        <v>280</v>
      </c>
      <c r="M657" s="15">
        <v>0.22900000000000001</v>
      </c>
      <c r="N657" s="15">
        <v>0.13900000000000001</v>
      </c>
      <c r="O657" s="15">
        <v>1.4999999999999999E-2</v>
      </c>
      <c r="P657" s="15">
        <v>0.19400000000000001</v>
      </c>
      <c r="Q657" s="15">
        <v>0.14799999999999999</v>
      </c>
      <c r="R657" s="15">
        <v>0.26800000000000002</v>
      </c>
      <c r="S657" s="15">
        <v>13.554</v>
      </c>
      <c r="U657" s="15">
        <v>740671.70900000003</v>
      </c>
      <c r="V657" s="15">
        <v>90</v>
      </c>
    </row>
    <row r="658" spans="2:22" x14ac:dyDescent="0.25">
      <c r="B658" s="15" t="s">
        <v>122</v>
      </c>
      <c r="C658" s="15" t="s">
        <v>345</v>
      </c>
      <c r="D658" s="15" t="s">
        <v>243</v>
      </c>
      <c r="E658" s="15">
        <v>2022</v>
      </c>
      <c r="F658" s="15" t="s">
        <v>162</v>
      </c>
      <c r="G658" s="15" t="s">
        <v>133</v>
      </c>
      <c r="H658" s="15" t="s">
        <v>136</v>
      </c>
      <c r="I658" s="15" t="s">
        <v>139</v>
      </c>
      <c r="J658" s="15" t="s">
        <v>141</v>
      </c>
      <c r="K658" s="15" t="s">
        <v>275</v>
      </c>
      <c r="L658" s="15" t="s">
        <v>276</v>
      </c>
      <c r="M658" s="15">
        <v>0.20599999999999999</v>
      </c>
      <c r="N658" s="15">
        <v>0.13500000000000001</v>
      </c>
      <c r="O658" s="15">
        <v>1.0999999999999999E-2</v>
      </c>
      <c r="P658" s="15">
        <v>0.17199999999999999</v>
      </c>
      <c r="Q658" s="15">
        <v>0.115</v>
      </c>
      <c r="R658" s="15">
        <v>0.25900000000000001</v>
      </c>
      <c r="S658" s="15">
        <v>13.619</v>
      </c>
      <c r="U658" s="15">
        <v>743112.91</v>
      </c>
      <c r="V658" s="15">
        <v>160</v>
      </c>
    </row>
    <row r="659" spans="2:22" x14ac:dyDescent="0.25">
      <c r="B659" s="15" t="s">
        <v>122</v>
      </c>
      <c r="C659" s="15" t="s">
        <v>345</v>
      </c>
      <c r="D659" s="15" t="s">
        <v>243</v>
      </c>
      <c r="E659" s="15">
        <v>2022</v>
      </c>
      <c r="F659" s="15" t="s">
        <v>162</v>
      </c>
      <c r="G659" s="15" t="s">
        <v>133</v>
      </c>
      <c r="H659" s="15" t="s">
        <v>136</v>
      </c>
      <c r="I659" s="15" t="s">
        <v>139</v>
      </c>
      <c r="J659" s="15" t="s">
        <v>141</v>
      </c>
      <c r="K659" s="15" t="s">
        <v>275</v>
      </c>
      <c r="L659" s="15" t="s">
        <v>277</v>
      </c>
      <c r="M659" s="15">
        <v>0.219</v>
      </c>
      <c r="N659" s="15">
        <v>0.13</v>
      </c>
      <c r="O659" s="15">
        <v>4.0000000000000001E-3</v>
      </c>
      <c r="P659" s="15">
        <v>0.191</v>
      </c>
      <c r="Q659" s="15">
        <v>0.128</v>
      </c>
      <c r="R659" s="15">
        <v>0.27100000000000002</v>
      </c>
      <c r="S659" s="15">
        <v>13.449</v>
      </c>
      <c r="U659" s="15">
        <v>730467.89199999999</v>
      </c>
      <c r="V659" s="15">
        <v>1280</v>
      </c>
    </row>
    <row r="660" spans="2:22" x14ac:dyDescent="0.25">
      <c r="B660" s="15" t="s">
        <v>122</v>
      </c>
      <c r="C660" s="15" t="s">
        <v>345</v>
      </c>
      <c r="D660" s="15" t="s">
        <v>243</v>
      </c>
      <c r="E660" s="15">
        <v>2022</v>
      </c>
      <c r="F660" s="15" t="s">
        <v>162</v>
      </c>
      <c r="G660" s="15" t="s">
        <v>133</v>
      </c>
      <c r="H660" s="15" t="s">
        <v>136</v>
      </c>
      <c r="I660" s="15" t="s">
        <v>139</v>
      </c>
      <c r="J660" s="15" t="s">
        <v>141</v>
      </c>
      <c r="K660" s="15" t="s">
        <v>275</v>
      </c>
      <c r="L660" s="15" t="s">
        <v>278</v>
      </c>
      <c r="M660" s="15">
        <v>0.23</v>
      </c>
      <c r="N660" s="15">
        <v>0.13500000000000001</v>
      </c>
      <c r="O660" s="15">
        <v>3.0000000000000001E-3</v>
      </c>
      <c r="P660" s="15">
        <v>0.20200000000000001</v>
      </c>
      <c r="Q660" s="15">
        <v>0.13900000000000001</v>
      </c>
      <c r="R660" s="15">
        <v>0.28199999999999997</v>
      </c>
      <c r="S660" s="15">
        <v>13.513</v>
      </c>
      <c r="U660" s="15">
        <v>735566.57900000003</v>
      </c>
      <c r="V660" s="15">
        <v>1640</v>
      </c>
    </row>
    <row r="661" spans="2:22" x14ac:dyDescent="0.25">
      <c r="B661" s="15" t="s">
        <v>122</v>
      </c>
      <c r="C661" s="15" t="s">
        <v>345</v>
      </c>
      <c r="D661" s="15" t="s">
        <v>243</v>
      </c>
      <c r="E661" s="15">
        <v>2022</v>
      </c>
      <c r="F661" s="15" t="s">
        <v>162</v>
      </c>
      <c r="G661" s="15" t="s">
        <v>133</v>
      </c>
      <c r="H661" s="15" t="s">
        <v>136</v>
      </c>
      <c r="I661" s="15" t="s">
        <v>139</v>
      </c>
      <c r="J661" s="15" t="s">
        <v>141</v>
      </c>
      <c r="K661" s="15" t="s">
        <v>275</v>
      </c>
      <c r="L661" s="15" t="s">
        <v>279</v>
      </c>
      <c r="M661" s="15">
        <v>0.22900000000000001</v>
      </c>
      <c r="N661" s="15">
        <v>0.126</v>
      </c>
      <c r="O661" s="15">
        <v>6.0000000000000001E-3</v>
      </c>
      <c r="P661" s="15">
        <v>0.20300000000000001</v>
      </c>
      <c r="Q661" s="15">
        <v>0.14699999999999999</v>
      </c>
      <c r="R661" s="15">
        <v>0.28199999999999997</v>
      </c>
      <c r="S661" s="15">
        <v>13.567</v>
      </c>
      <c r="U661" s="15">
        <v>736455.90500000003</v>
      </c>
      <c r="V661" s="15">
        <v>520</v>
      </c>
    </row>
    <row r="662" spans="2:22" x14ac:dyDescent="0.25">
      <c r="B662" s="15" t="s">
        <v>122</v>
      </c>
      <c r="C662" s="15" t="s">
        <v>345</v>
      </c>
      <c r="D662" s="15" t="s">
        <v>243</v>
      </c>
      <c r="E662" s="15">
        <v>2022</v>
      </c>
      <c r="F662" s="15" t="s">
        <v>162</v>
      </c>
      <c r="G662" s="15" t="s">
        <v>133</v>
      </c>
      <c r="H662" s="15" t="s">
        <v>136</v>
      </c>
      <c r="I662" s="15" t="s">
        <v>139</v>
      </c>
      <c r="J662" s="15" t="s">
        <v>141</v>
      </c>
      <c r="K662" s="15" t="s">
        <v>275</v>
      </c>
      <c r="L662" s="15" t="s">
        <v>280</v>
      </c>
      <c r="M662" s="15">
        <v>0.248</v>
      </c>
      <c r="N662" s="15">
        <v>0.14699999999999999</v>
      </c>
      <c r="O662" s="15">
        <v>1.6E-2</v>
      </c>
      <c r="P662" s="15">
        <v>0.22500000000000001</v>
      </c>
      <c r="Q662" s="15">
        <v>0.159</v>
      </c>
      <c r="R662" s="15">
        <v>0.29299999999999998</v>
      </c>
      <c r="S662" s="15">
        <v>13.554</v>
      </c>
      <c r="U662" s="15">
        <v>740667.24300000002</v>
      </c>
      <c r="V662" s="15">
        <v>90</v>
      </c>
    </row>
    <row r="663" spans="2:22" x14ac:dyDescent="0.25">
      <c r="B663" s="15" t="s">
        <v>122</v>
      </c>
      <c r="C663" s="15" t="s">
        <v>345</v>
      </c>
      <c r="D663" s="15" t="s">
        <v>244</v>
      </c>
      <c r="E663" s="15">
        <v>2022</v>
      </c>
      <c r="F663" s="15" t="s">
        <v>162</v>
      </c>
      <c r="G663" s="15" t="s">
        <v>133</v>
      </c>
      <c r="H663" s="15" t="s">
        <v>136</v>
      </c>
      <c r="I663" s="15" t="s">
        <v>139</v>
      </c>
      <c r="J663" s="15" t="s">
        <v>141</v>
      </c>
      <c r="K663" s="15" t="s">
        <v>275</v>
      </c>
      <c r="L663" s="15" t="s">
        <v>276</v>
      </c>
      <c r="M663" s="15">
        <v>0.218</v>
      </c>
      <c r="N663" s="15">
        <v>0.14599999999999999</v>
      </c>
      <c r="O663" s="15">
        <v>1.2E-2</v>
      </c>
      <c r="P663" s="15">
        <v>0.184</v>
      </c>
      <c r="Q663" s="15">
        <v>0.128</v>
      </c>
      <c r="R663" s="15">
        <v>0.26</v>
      </c>
      <c r="S663" s="15">
        <v>13.167999999999999</v>
      </c>
      <c r="U663" s="15">
        <v>506482.41499999998</v>
      </c>
      <c r="V663" s="15">
        <v>160</v>
      </c>
    </row>
    <row r="664" spans="2:22" x14ac:dyDescent="0.25">
      <c r="B664" s="15" t="s">
        <v>122</v>
      </c>
      <c r="C664" s="15" t="s">
        <v>345</v>
      </c>
      <c r="D664" s="15" t="s">
        <v>244</v>
      </c>
      <c r="E664" s="15">
        <v>2022</v>
      </c>
      <c r="F664" s="15" t="s">
        <v>162</v>
      </c>
      <c r="G664" s="15" t="s">
        <v>133</v>
      </c>
      <c r="H664" s="15" t="s">
        <v>136</v>
      </c>
      <c r="I664" s="15" t="s">
        <v>139</v>
      </c>
      <c r="J664" s="15" t="s">
        <v>141</v>
      </c>
      <c r="K664" s="15" t="s">
        <v>275</v>
      </c>
      <c r="L664" s="15" t="s">
        <v>277</v>
      </c>
      <c r="M664" s="15">
        <v>0.23400000000000001</v>
      </c>
      <c r="N664" s="15">
        <v>0.13600000000000001</v>
      </c>
      <c r="O664" s="15">
        <v>4.0000000000000001E-3</v>
      </c>
      <c r="P664" s="15">
        <v>0.20599999999999999</v>
      </c>
      <c r="Q664" s="15">
        <v>0.13800000000000001</v>
      </c>
      <c r="R664" s="15">
        <v>0.29599999999999999</v>
      </c>
      <c r="S664" s="15">
        <v>13.003</v>
      </c>
      <c r="U664" s="15">
        <v>501131.91499999998</v>
      </c>
      <c r="V664" s="15">
        <v>1280</v>
      </c>
    </row>
    <row r="665" spans="2:22" x14ac:dyDescent="0.25">
      <c r="B665" s="15" t="s">
        <v>122</v>
      </c>
      <c r="C665" s="15" t="s">
        <v>345</v>
      </c>
      <c r="D665" s="15" t="s">
        <v>244</v>
      </c>
      <c r="E665" s="15">
        <v>2022</v>
      </c>
      <c r="F665" s="15" t="s">
        <v>162</v>
      </c>
      <c r="G665" s="15" t="s">
        <v>133</v>
      </c>
      <c r="H665" s="15" t="s">
        <v>136</v>
      </c>
      <c r="I665" s="15" t="s">
        <v>139</v>
      </c>
      <c r="J665" s="15" t="s">
        <v>141</v>
      </c>
      <c r="K665" s="15" t="s">
        <v>275</v>
      </c>
      <c r="L665" s="15" t="s">
        <v>278</v>
      </c>
      <c r="M665" s="15">
        <v>0.245</v>
      </c>
      <c r="N665" s="15">
        <v>0.14499999999999999</v>
      </c>
      <c r="O665" s="15">
        <v>4.0000000000000001E-3</v>
      </c>
      <c r="P665" s="15">
        <v>0.214</v>
      </c>
      <c r="Q665" s="15">
        <v>0.14699999999999999</v>
      </c>
      <c r="R665" s="15">
        <v>0.307</v>
      </c>
      <c r="S665" s="15">
        <v>13.071999999999999</v>
      </c>
      <c r="U665" s="15">
        <v>503691.24300000002</v>
      </c>
      <c r="V665" s="15">
        <v>1640</v>
      </c>
    </row>
    <row r="666" spans="2:22" x14ac:dyDescent="0.25">
      <c r="B666" s="15" t="s">
        <v>122</v>
      </c>
      <c r="C666" s="15" t="s">
        <v>345</v>
      </c>
      <c r="D666" s="15" t="s">
        <v>244</v>
      </c>
      <c r="E666" s="15">
        <v>2022</v>
      </c>
      <c r="F666" s="15" t="s">
        <v>162</v>
      </c>
      <c r="G666" s="15" t="s">
        <v>133</v>
      </c>
      <c r="H666" s="15" t="s">
        <v>136</v>
      </c>
      <c r="I666" s="15" t="s">
        <v>139</v>
      </c>
      <c r="J666" s="15" t="s">
        <v>141</v>
      </c>
      <c r="K666" s="15" t="s">
        <v>275</v>
      </c>
      <c r="L666" s="15" t="s">
        <v>279</v>
      </c>
      <c r="M666" s="15">
        <v>0.25</v>
      </c>
      <c r="N666" s="15">
        <v>0.13600000000000001</v>
      </c>
      <c r="O666" s="15">
        <v>6.0000000000000001E-3</v>
      </c>
      <c r="P666" s="15">
        <v>0.22500000000000001</v>
      </c>
      <c r="Q666" s="15">
        <v>0.157</v>
      </c>
      <c r="R666" s="15">
        <v>0.311</v>
      </c>
      <c r="S666" s="15">
        <v>13.117000000000001</v>
      </c>
      <c r="U666" s="15">
        <v>504089.78100000002</v>
      </c>
      <c r="V666" s="15">
        <v>520</v>
      </c>
    </row>
    <row r="667" spans="2:22" x14ac:dyDescent="0.25">
      <c r="B667" s="15" t="s">
        <v>122</v>
      </c>
      <c r="C667" s="15" t="s">
        <v>345</v>
      </c>
      <c r="D667" s="15" t="s">
        <v>244</v>
      </c>
      <c r="E667" s="15">
        <v>2022</v>
      </c>
      <c r="F667" s="15" t="s">
        <v>162</v>
      </c>
      <c r="G667" s="15" t="s">
        <v>133</v>
      </c>
      <c r="H667" s="15" t="s">
        <v>136</v>
      </c>
      <c r="I667" s="15" t="s">
        <v>139</v>
      </c>
      <c r="J667" s="15" t="s">
        <v>141</v>
      </c>
      <c r="K667" s="15" t="s">
        <v>275</v>
      </c>
      <c r="L667" s="15" t="s">
        <v>280</v>
      </c>
      <c r="M667" s="15">
        <v>0.27100000000000002</v>
      </c>
      <c r="N667" s="15">
        <v>0.16300000000000001</v>
      </c>
      <c r="O667" s="15">
        <v>1.7000000000000001E-2</v>
      </c>
      <c r="P667" s="15">
        <v>0.25</v>
      </c>
      <c r="Q667" s="15">
        <v>0.16400000000000001</v>
      </c>
      <c r="R667" s="15">
        <v>0.316</v>
      </c>
      <c r="S667" s="15">
        <v>13.098000000000001</v>
      </c>
      <c r="U667" s="15">
        <v>507764.00699999998</v>
      </c>
      <c r="V667" s="15">
        <v>90</v>
      </c>
    </row>
    <row r="668" spans="2:22" x14ac:dyDescent="0.25">
      <c r="B668" s="15" t="s">
        <v>122</v>
      </c>
      <c r="C668" s="15" t="s">
        <v>345</v>
      </c>
      <c r="D668" s="15" t="s">
        <v>245</v>
      </c>
      <c r="E668" s="15">
        <v>2022</v>
      </c>
      <c r="F668" s="15" t="s">
        <v>162</v>
      </c>
      <c r="G668" s="15" t="s">
        <v>133</v>
      </c>
      <c r="H668" s="15" t="s">
        <v>136</v>
      </c>
      <c r="I668" s="15" t="s">
        <v>139</v>
      </c>
      <c r="J668" s="15" t="s">
        <v>141</v>
      </c>
      <c r="K668" s="15" t="s">
        <v>275</v>
      </c>
      <c r="L668" s="15" t="s">
        <v>276</v>
      </c>
      <c r="M668" s="15">
        <v>0.23300000000000001</v>
      </c>
      <c r="N668" s="15">
        <v>0.15</v>
      </c>
      <c r="O668" s="15">
        <v>1.2E-2</v>
      </c>
      <c r="P668" s="15">
        <v>0.19800000000000001</v>
      </c>
      <c r="Q668" s="15">
        <v>0.14399999999999999</v>
      </c>
      <c r="R668" s="15">
        <v>0.26800000000000002</v>
      </c>
      <c r="S668" s="15">
        <v>13.167999999999999</v>
      </c>
      <c r="U668" s="15">
        <v>506474.42700000003</v>
      </c>
      <c r="V668" s="15">
        <v>160</v>
      </c>
    </row>
    <row r="669" spans="2:22" x14ac:dyDescent="0.25">
      <c r="B669" s="15" t="s">
        <v>122</v>
      </c>
      <c r="C669" s="15" t="s">
        <v>345</v>
      </c>
      <c r="D669" s="15" t="s">
        <v>245</v>
      </c>
      <c r="E669" s="15">
        <v>2022</v>
      </c>
      <c r="F669" s="15" t="s">
        <v>162</v>
      </c>
      <c r="G669" s="15" t="s">
        <v>133</v>
      </c>
      <c r="H669" s="15" t="s">
        <v>136</v>
      </c>
      <c r="I669" s="15" t="s">
        <v>139</v>
      </c>
      <c r="J669" s="15" t="s">
        <v>141</v>
      </c>
      <c r="K669" s="15" t="s">
        <v>275</v>
      </c>
      <c r="L669" s="15" t="s">
        <v>277</v>
      </c>
      <c r="M669" s="15">
        <v>0.23699999999999999</v>
      </c>
      <c r="N669" s="15">
        <v>0.13400000000000001</v>
      </c>
      <c r="O669" s="15">
        <v>4.0000000000000001E-3</v>
      </c>
      <c r="P669" s="15">
        <v>0.20599999999999999</v>
      </c>
      <c r="Q669" s="15">
        <v>0.14399999999999999</v>
      </c>
      <c r="R669" s="15">
        <v>0.29799999999999999</v>
      </c>
      <c r="S669" s="15">
        <v>13.003</v>
      </c>
      <c r="U669" s="15">
        <v>501133.54</v>
      </c>
      <c r="V669" s="15">
        <v>1280</v>
      </c>
    </row>
    <row r="670" spans="2:22" x14ac:dyDescent="0.25">
      <c r="B670" s="15" t="s">
        <v>122</v>
      </c>
      <c r="C670" s="15" t="s">
        <v>345</v>
      </c>
      <c r="D670" s="15" t="s">
        <v>245</v>
      </c>
      <c r="E670" s="15">
        <v>2022</v>
      </c>
      <c r="F670" s="15" t="s">
        <v>162</v>
      </c>
      <c r="G670" s="15" t="s">
        <v>133</v>
      </c>
      <c r="H670" s="15" t="s">
        <v>136</v>
      </c>
      <c r="I670" s="15" t="s">
        <v>139</v>
      </c>
      <c r="J670" s="15" t="s">
        <v>141</v>
      </c>
      <c r="K670" s="15" t="s">
        <v>275</v>
      </c>
      <c r="L670" s="15" t="s">
        <v>278</v>
      </c>
      <c r="M670" s="15">
        <v>0.25</v>
      </c>
      <c r="N670" s="15">
        <v>0.14899999999999999</v>
      </c>
      <c r="O670" s="15">
        <v>4.0000000000000001E-3</v>
      </c>
      <c r="P670" s="15">
        <v>0.222</v>
      </c>
      <c r="Q670" s="15">
        <v>0.151</v>
      </c>
      <c r="R670" s="15">
        <v>0.31</v>
      </c>
      <c r="S670" s="15">
        <v>13.071999999999999</v>
      </c>
      <c r="U670" s="15">
        <v>503692.625</v>
      </c>
      <c r="V670" s="15">
        <v>1640</v>
      </c>
    </row>
    <row r="671" spans="2:22" x14ac:dyDescent="0.25">
      <c r="B671" s="15" t="s">
        <v>122</v>
      </c>
      <c r="C671" s="15" t="s">
        <v>345</v>
      </c>
      <c r="D671" s="15" t="s">
        <v>245</v>
      </c>
      <c r="E671" s="15">
        <v>2022</v>
      </c>
      <c r="F671" s="15" t="s">
        <v>162</v>
      </c>
      <c r="G671" s="15" t="s">
        <v>133</v>
      </c>
      <c r="H671" s="15" t="s">
        <v>136</v>
      </c>
      <c r="I671" s="15" t="s">
        <v>139</v>
      </c>
      <c r="J671" s="15" t="s">
        <v>141</v>
      </c>
      <c r="K671" s="15" t="s">
        <v>275</v>
      </c>
      <c r="L671" s="15" t="s">
        <v>279</v>
      </c>
      <c r="M671" s="15">
        <v>0.25800000000000001</v>
      </c>
      <c r="N671" s="15">
        <v>0.14599999999999999</v>
      </c>
      <c r="O671" s="15">
        <v>6.0000000000000001E-3</v>
      </c>
      <c r="P671" s="15">
        <v>0.22800000000000001</v>
      </c>
      <c r="Q671" s="15">
        <v>0.16600000000000001</v>
      </c>
      <c r="R671" s="15">
        <v>0.32400000000000001</v>
      </c>
      <c r="S671" s="15">
        <v>13.117000000000001</v>
      </c>
      <c r="U671" s="15">
        <v>504089.66899999999</v>
      </c>
      <c r="V671" s="15">
        <v>520</v>
      </c>
    </row>
    <row r="672" spans="2:22" x14ac:dyDescent="0.25">
      <c r="B672" s="15" t="s">
        <v>122</v>
      </c>
      <c r="C672" s="15" t="s">
        <v>345</v>
      </c>
      <c r="D672" s="15" t="s">
        <v>245</v>
      </c>
      <c r="E672" s="15">
        <v>2022</v>
      </c>
      <c r="F672" s="15" t="s">
        <v>162</v>
      </c>
      <c r="G672" s="15" t="s">
        <v>133</v>
      </c>
      <c r="H672" s="15" t="s">
        <v>136</v>
      </c>
      <c r="I672" s="15" t="s">
        <v>139</v>
      </c>
      <c r="J672" s="15" t="s">
        <v>141</v>
      </c>
      <c r="K672" s="15" t="s">
        <v>275</v>
      </c>
      <c r="L672" s="15" t="s">
        <v>280</v>
      </c>
      <c r="M672" s="15">
        <v>0.28100000000000003</v>
      </c>
      <c r="N672" s="15">
        <v>0.156</v>
      </c>
      <c r="O672" s="15">
        <v>1.6E-2</v>
      </c>
      <c r="P672" s="15">
        <v>0.246</v>
      </c>
      <c r="Q672" s="15">
        <v>0.189</v>
      </c>
      <c r="R672" s="15">
        <v>0.32900000000000001</v>
      </c>
      <c r="S672" s="15">
        <v>13.098000000000001</v>
      </c>
      <c r="U672" s="15">
        <v>507762.353</v>
      </c>
      <c r="V672" s="15">
        <v>90</v>
      </c>
    </row>
    <row r="673" spans="2:22" x14ac:dyDescent="0.25">
      <c r="B673" s="15" t="s">
        <v>122</v>
      </c>
      <c r="C673" s="15" t="s">
        <v>345</v>
      </c>
      <c r="D673" s="15" t="s">
        <v>246</v>
      </c>
      <c r="E673" s="15">
        <v>2022</v>
      </c>
      <c r="F673" s="15" t="s">
        <v>162</v>
      </c>
      <c r="G673" s="15" t="s">
        <v>133</v>
      </c>
      <c r="H673" s="15" t="s">
        <v>136</v>
      </c>
      <c r="I673" s="15" t="s">
        <v>139</v>
      </c>
      <c r="J673" s="15" t="s">
        <v>141</v>
      </c>
      <c r="K673" s="15" t="s">
        <v>275</v>
      </c>
      <c r="L673" s="15" t="s">
        <v>276</v>
      </c>
      <c r="M673" s="15">
        <v>0.24</v>
      </c>
      <c r="N673" s="15">
        <v>0.152</v>
      </c>
      <c r="O673" s="15">
        <v>1.2E-2</v>
      </c>
      <c r="P673" s="15">
        <v>0.20499999999999999</v>
      </c>
      <c r="Q673" s="15">
        <v>0.13400000000000001</v>
      </c>
      <c r="R673" s="15">
        <v>0.28499999999999998</v>
      </c>
      <c r="S673" s="15">
        <v>12.624000000000001</v>
      </c>
      <c r="U673" s="15">
        <v>299156.185</v>
      </c>
      <c r="V673" s="15">
        <v>160</v>
      </c>
    </row>
    <row r="674" spans="2:22" x14ac:dyDescent="0.25">
      <c r="B674" s="15" t="s">
        <v>122</v>
      </c>
      <c r="C674" s="15" t="s">
        <v>345</v>
      </c>
      <c r="D674" s="15" t="s">
        <v>246</v>
      </c>
      <c r="E674" s="15">
        <v>2022</v>
      </c>
      <c r="F674" s="15" t="s">
        <v>162</v>
      </c>
      <c r="G674" s="15" t="s">
        <v>133</v>
      </c>
      <c r="H674" s="15" t="s">
        <v>136</v>
      </c>
      <c r="I674" s="15" t="s">
        <v>139</v>
      </c>
      <c r="J674" s="15" t="s">
        <v>141</v>
      </c>
      <c r="K674" s="15" t="s">
        <v>275</v>
      </c>
      <c r="L674" s="15" t="s">
        <v>277</v>
      </c>
      <c r="M674" s="15">
        <v>0.23400000000000001</v>
      </c>
      <c r="N674" s="15">
        <v>0.13300000000000001</v>
      </c>
      <c r="O674" s="15">
        <v>4.0000000000000001E-3</v>
      </c>
      <c r="P674" s="15">
        <v>0.20499999999999999</v>
      </c>
      <c r="Q674" s="15">
        <v>0.14099999999999999</v>
      </c>
      <c r="R674" s="15">
        <v>0.29199999999999998</v>
      </c>
      <c r="S674" s="15">
        <v>12.457000000000001</v>
      </c>
      <c r="U674" s="15">
        <v>298825.97899999999</v>
      </c>
      <c r="V674" s="15">
        <v>1280</v>
      </c>
    </row>
    <row r="675" spans="2:22" x14ac:dyDescent="0.25">
      <c r="B675" s="15" t="s">
        <v>122</v>
      </c>
      <c r="C675" s="15" t="s">
        <v>345</v>
      </c>
      <c r="D675" s="15" t="s">
        <v>246</v>
      </c>
      <c r="E675" s="15">
        <v>2022</v>
      </c>
      <c r="F675" s="15" t="s">
        <v>162</v>
      </c>
      <c r="G675" s="15" t="s">
        <v>133</v>
      </c>
      <c r="H675" s="15" t="s">
        <v>136</v>
      </c>
      <c r="I675" s="15" t="s">
        <v>139</v>
      </c>
      <c r="J675" s="15" t="s">
        <v>141</v>
      </c>
      <c r="K675" s="15" t="s">
        <v>275</v>
      </c>
      <c r="L675" s="15" t="s">
        <v>278</v>
      </c>
      <c r="M675" s="15">
        <v>0.245</v>
      </c>
      <c r="N675" s="15">
        <v>0.14499999999999999</v>
      </c>
      <c r="O675" s="15">
        <v>4.0000000000000001E-3</v>
      </c>
      <c r="P675" s="15">
        <v>0.215</v>
      </c>
      <c r="Q675" s="15">
        <v>0.15</v>
      </c>
      <c r="R675" s="15">
        <v>0.29799999999999999</v>
      </c>
      <c r="S675" s="15">
        <v>12.534000000000001</v>
      </c>
      <c r="U675" s="15">
        <v>299736.87699999998</v>
      </c>
      <c r="V675" s="15">
        <v>1640</v>
      </c>
    </row>
    <row r="676" spans="2:22" x14ac:dyDescent="0.25">
      <c r="B676" s="15" t="s">
        <v>122</v>
      </c>
      <c r="C676" s="15" t="s">
        <v>345</v>
      </c>
      <c r="D676" s="15" t="s">
        <v>246</v>
      </c>
      <c r="E676" s="15">
        <v>2022</v>
      </c>
      <c r="F676" s="15" t="s">
        <v>162</v>
      </c>
      <c r="G676" s="15" t="s">
        <v>133</v>
      </c>
      <c r="H676" s="15" t="s">
        <v>136</v>
      </c>
      <c r="I676" s="15" t="s">
        <v>139</v>
      </c>
      <c r="J676" s="15" t="s">
        <v>141</v>
      </c>
      <c r="K676" s="15" t="s">
        <v>275</v>
      </c>
      <c r="L676" s="15" t="s">
        <v>279</v>
      </c>
      <c r="M676" s="15">
        <v>0.254</v>
      </c>
      <c r="N676" s="15">
        <v>0.14099999999999999</v>
      </c>
      <c r="O676" s="15">
        <v>6.0000000000000001E-3</v>
      </c>
      <c r="P676" s="15">
        <v>0.224</v>
      </c>
      <c r="Q676" s="15">
        <v>0.16500000000000001</v>
      </c>
      <c r="R676" s="15">
        <v>0.315</v>
      </c>
      <c r="S676" s="15">
        <v>12.571</v>
      </c>
      <c r="U676" s="15">
        <v>299616.533</v>
      </c>
      <c r="V676" s="15">
        <v>520</v>
      </c>
    </row>
    <row r="677" spans="2:22" x14ac:dyDescent="0.25">
      <c r="B677" s="15" t="s">
        <v>122</v>
      </c>
      <c r="C677" s="15" t="s">
        <v>345</v>
      </c>
      <c r="D677" s="15" t="s">
        <v>246</v>
      </c>
      <c r="E677" s="15">
        <v>2022</v>
      </c>
      <c r="F677" s="15" t="s">
        <v>162</v>
      </c>
      <c r="G677" s="15" t="s">
        <v>133</v>
      </c>
      <c r="H677" s="15" t="s">
        <v>136</v>
      </c>
      <c r="I677" s="15" t="s">
        <v>139</v>
      </c>
      <c r="J677" s="15" t="s">
        <v>141</v>
      </c>
      <c r="K677" s="15" t="s">
        <v>275</v>
      </c>
      <c r="L677" s="15" t="s">
        <v>280</v>
      </c>
      <c r="M677" s="15">
        <v>0.27200000000000002</v>
      </c>
      <c r="N677" s="15">
        <v>0.14799999999999999</v>
      </c>
      <c r="O677" s="15">
        <v>1.6E-2</v>
      </c>
      <c r="P677" s="15">
        <v>0.23400000000000001</v>
      </c>
      <c r="Q677" s="15">
        <v>0.16500000000000001</v>
      </c>
      <c r="R677" s="15">
        <v>0.32800000000000001</v>
      </c>
      <c r="S677" s="15">
        <v>12.544</v>
      </c>
      <c r="U677" s="15">
        <v>302669.01299999998</v>
      </c>
      <c r="V677" s="15">
        <v>90</v>
      </c>
    </row>
    <row r="678" spans="2:22" x14ac:dyDescent="0.25">
      <c r="B678" s="15" t="s">
        <v>122</v>
      </c>
      <c r="C678" s="15" t="s">
        <v>345</v>
      </c>
      <c r="D678" s="15" t="s">
        <v>247</v>
      </c>
      <c r="E678" s="15">
        <v>2022</v>
      </c>
      <c r="F678" s="15" t="s">
        <v>162</v>
      </c>
      <c r="G678" s="15" t="s">
        <v>133</v>
      </c>
      <c r="H678" s="15" t="s">
        <v>136</v>
      </c>
      <c r="I678" s="15" t="s">
        <v>139</v>
      </c>
      <c r="J678" s="15" t="s">
        <v>141</v>
      </c>
      <c r="K678" s="15" t="s">
        <v>275</v>
      </c>
      <c r="L678" s="15" t="s">
        <v>276</v>
      </c>
      <c r="M678" s="15">
        <v>0.23100000000000001</v>
      </c>
      <c r="N678" s="15">
        <v>0.14299999999999999</v>
      </c>
      <c r="O678" s="15">
        <v>1.0999999999999999E-2</v>
      </c>
      <c r="P678" s="15">
        <v>0.19800000000000001</v>
      </c>
      <c r="Q678" s="15">
        <v>0.13700000000000001</v>
      </c>
      <c r="R678" s="15">
        <v>0.28799999999999998</v>
      </c>
      <c r="S678" s="15">
        <v>12.624000000000001</v>
      </c>
      <c r="U678" s="15">
        <v>299160.38299999997</v>
      </c>
      <c r="V678" s="15">
        <v>160</v>
      </c>
    </row>
    <row r="679" spans="2:22" x14ac:dyDescent="0.25">
      <c r="B679" s="15" t="s">
        <v>122</v>
      </c>
      <c r="C679" s="15" t="s">
        <v>345</v>
      </c>
      <c r="D679" s="15" t="s">
        <v>247</v>
      </c>
      <c r="E679" s="15">
        <v>2022</v>
      </c>
      <c r="F679" s="15" t="s">
        <v>162</v>
      </c>
      <c r="G679" s="15" t="s">
        <v>133</v>
      </c>
      <c r="H679" s="15" t="s">
        <v>136</v>
      </c>
      <c r="I679" s="15" t="s">
        <v>139</v>
      </c>
      <c r="J679" s="15" t="s">
        <v>141</v>
      </c>
      <c r="K679" s="15" t="s">
        <v>275</v>
      </c>
      <c r="L679" s="15" t="s">
        <v>277</v>
      </c>
      <c r="M679" s="15">
        <v>0.22600000000000001</v>
      </c>
      <c r="N679" s="15">
        <v>0.128</v>
      </c>
      <c r="O679" s="15">
        <v>4.0000000000000001E-3</v>
      </c>
      <c r="P679" s="15">
        <v>0.19800000000000001</v>
      </c>
      <c r="Q679" s="15">
        <v>0.13800000000000001</v>
      </c>
      <c r="R679" s="15">
        <v>0.28100000000000003</v>
      </c>
      <c r="S679" s="15">
        <v>12.457000000000001</v>
      </c>
      <c r="U679" s="15">
        <v>298824.53600000002</v>
      </c>
      <c r="V679" s="15">
        <v>1280</v>
      </c>
    </row>
    <row r="680" spans="2:22" x14ac:dyDescent="0.25">
      <c r="B680" s="15" t="s">
        <v>122</v>
      </c>
      <c r="C680" s="15" t="s">
        <v>345</v>
      </c>
      <c r="D680" s="15" t="s">
        <v>247</v>
      </c>
      <c r="E680" s="15">
        <v>2022</v>
      </c>
      <c r="F680" s="15" t="s">
        <v>162</v>
      </c>
      <c r="G680" s="15" t="s">
        <v>133</v>
      </c>
      <c r="H680" s="15" t="s">
        <v>136</v>
      </c>
      <c r="I680" s="15" t="s">
        <v>139</v>
      </c>
      <c r="J680" s="15" t="s">
        <v>141</v>
      </c>
      <c r="K680" s="15" t="s">
        <v>275</v>
      </c>
      <c r="L680" s="15" t="s">
        <v>278</v>
      </c>
      <c r="M680" s="15">
        <v>0.23599999999999999</v>
      </c>
      <c r="N680" s="15">
        <v>0.14299999999999999</v>
      </c>
      <c r="O680" s="15">
        <v>4.0000000000000001E-3</v>
      </c>
      <c r="P680" s="15">
        <v>0.20200000000000001</v>
      </c>
      <c r="Q680" s="15">
        <v>0.14699999999999999</v>
      </c>
      <c r="R680" s="15">
        <v>0.28699999999999998</v>
      </c>
      <c r="S680" s="15">
        <v>12.534000000000001</v>
      </c>
      <c r="U680" s="15">
        <v>299736.59100000001</v>
      </c>
      <c r="V680" s="15">
        <v>1640</v>
      </c>
    </row>
    <row r="681" spans="2:22" x14ac:dyDescent="0.25">
      <c r="B681" s="15" t="s">
        <v>122</v>
      </c>
      <c r="C681" s="15" t="s">
        <v>345</v>
      </c>
      <c r="D681" s="15" t="s">
        <v>247</v>
      </c>
      <c r="E681" s="15">
        <v>2022</v>
      </c>
      <c r="F681" s="15" t="s">
        <v>162</v>
      </c>
      <c r="G681" s="15" t="s">
        <v>133</v>
      </c>
      <c r="H681" s="15" t="s">
        <v>136</v>
      </c>
      <c r="I681" s="15" t="s">
        <v>139</v>
      </c>
      <c r="J681" s="15" t="s">
        <v>141</v>
      </c>
      <c r="K681" s="15" t="s">
        <v>275</v>
      </c>
      <c r="L681" s="15" t="s">
        <v>279</v>
      </c>
      <c r="M681" s="15">
        <v>0.25</v>
      </c>
      <c r="N681" s="15">
        <v>0.14799999999999999</v>
      </c>
      <c r="O681" s="15">
        <v>6.0000000000000001E-3</v>
      </c>
      <c r="P681" s="15">
        <v>0.219</v>
      </c>
      <c r="Q681" s="15">
        <v>0.151</v>
      </c>
      <c r="R681" s="15">
        <v>0.30499999999999999</v>
      </c>
      <c r="S681" s="15">
        <v>12.571</v>
      </c>
      <c r="U681" s="15">
        <v>299618.66800000001</v>
      </c>
      <c r="V681" s="15">
        <v>520</v>
      </c>
    </row>
    <row r="682" spans="2:22" x14ac:dyDescent="0.25">
      <c r="B682" s="15" t="s">
        <v>122</v>
      </c>
      <c r="C682" s="15" t="s">
        <v>345</v>
      </c>
      <c r="D682" s="15" t="s">
        <v>247</v>
      </c>
      <c r="E682" s="15">
        <v>2022</v>
      </c>
      <c r="F682" s="15" t="s">
        <v>162</v>
      </c>
      <c r="G682" s="15" t="s">
        <v>133</v>
      </c>
      <c r="H682" s="15" t="s">
        <v>136</v>
      </c>
      <c r="I682" s="15" t="s">
        <v>139</v>
      </c>
      <c r="J682" s="15" t="s">
        <v>141</v>
      </c>
      <c r="K682" s="15" t="s">
        <v>275</v>
      </c>
      <c r="L682" s="15" t="s">
        <v>280</v>
      </c>
      <c r="M682" s="15">
        <v>0.252</v>
      </c>
      <c r="N682" s="15">
        <v>0.13700000000000001</v>
      </c>
      <c r="O682" s="15">
        <v>1.4E-2</v>
      </c>
      <c r="P682" s="15">
        <v>0.22600000000000001</v>
      </c>
      <c r="Q682" s="15">
        <v>0.17399999999999999</v>
      </c>
      <c r="R682" s="15">
        <v>0.30599999999999999</v>
      </c>
      <c r="S682" s="15">
        <v>12.544</v>
      </c>
      <c r="U682" s="15">
        <v>302664.03499999997</v>
      </c>
      <c r="V682" s="15">
        <v>90</v>
      </c>
    </row>
    <row r="683" spans="2:22" x14ac:dyDescent="0.25">
      <c r="B683" s="15" t="s">
        <v>122</v>
      </c>
      <c r="C683" s="15" t="s">
        <v>345</v>
      </c>
      <c r="D683" s="15" t="s">
        <v>248</v>
      </c>
      <c r="E683" s="15">
        <v>2022</v>
      </c>
      <c r="F683" s="15" t="s">
        <v>162</v>
      </c>
      <c r="G683" s="15" t="s">
        <v>133</v>
      </c>
      <c r="H683" s="15" t="s">
        <v>136</v>
      </c>
      <c r="I683" s="15" t="s">
        <v>139</v>
      </c>
      <c r="J683" s="15" t="s">
        <v>141</v>
      </c>
      <c r="K683" s="15" t="s">
        <v>275</v>
      </c>
      <c r="L683" s="15" t="s">
        <v>276</v>
      </c>
      <c r="M683" s="15">
        <v>0.216</v>
      </c>
      <c r="N683" s="15">
        <v>0.125</v>
      </c>
      <c r="O683" s="15">
        <v>0.01</v>
      </c>
      <c r="P683" s="15">
        <v>0.19</v>
      </c>
      <c r="Q683" s="15">
        <v>0.13500000000000001</v>
      </c>
      <c r="R683" s="15">
        <v>0.25900000000000001</v>
      </c>
      <c r="S683" s="15">
        <v>11.994</v>
      </c>
      <c r="U683" s="15">
        <v>130979.42200000001</v>
      </c>
      <c r="V683" s="15">
        <v>160</v>
      </c>
    </row>
    <row r="684" spans="2:22" x14ac:dyDescent="0.25">
      <c r="B684" s="15" t="s">
        <v>122</v>
      </c>
      <c r="C684" s="15" t="s">
        <v>345</v>
      </c>
      <c r="D684" s="15" t="s">
        <v>248</v>
      </c>
      <c r="E684" s="15">
        <v>2022</v>
      </c>
      <c r="F684" s="15" t="s">
        <v>162</v>
      </c>
      <c r="G684" s="15" t="s">
        <v>133</v>
      </c>
      <c r="H684" s="15" t="s">
        <v>136</v>
      </c>
      <c r="I684" s="15" t="s">
        <v>139</v>
      </c>
      <c r="J684" s="15" t="s">
        <v>141</v>
      </c>
      <c r="K684" s="15" t="s">
        <v>275</v>
      </c>
      <c r="L684" s="15" t="s">
        <v>277</v>
      </c>
      <c r="M684" s="15">
        <v>0.214</v>
      </c>
      <c r="N684" s="15">
        <v>0.12</v>
      </c>
      <c r="O684" s="15">
        <v>3.0000000000000001E-3</v>
      </c>
      <c r="P684" s="15">
        <v>0.19</v>
      </c>
      <c r="Q684" s="15">
        <v>0.13300000000000001</v>
      </c>
      <c r="R684" s="15">
        <v>0.26400000000000001</v>
      </c>
      <c r="S684" s="15">
        <v>11.821999999999999</v>
      </c>
      <c r="U684" s="15">
        <v>133970.74799999999</v>
      </c>
      <c r="V684" s="15">
        <v>1280</v>
      </c>
    </row>
    <row r="685" spans="2:22" x14ac:dyDescent="0.25">
      <c r="B685" s="15" t="s">
        <v>122</v>
      </c>
      <c r="C685" s="15" t="s">
        <v>345</v>
      </c>
      <c r="D685" s="15" t="s">
        <v>248</v>
      </c>
      <c r="E685" s="15">
        <v>2022</v>
      </c>
      <c r="F685" s="15" t="s">
        <v>162</v>
      </c>
      <c r="G685" s="15" t="s">
        <v>133</v>
      </c>
      <c r="H685" s="15" t="s">
        <v>136</v>
      </c>
      <c r="I685" s="15" t="s">
        <v>139</v>
      </c>
      <c r="J685" s="15" t="s">
        <v>141</v>
      </c>
      <c r="K685" s="15" t="s">
        <v>275</v>
      </c>
      <c r="L685" s="15" t="s">
        <v>278</v>
      </c>
      <c r="M685" s="15">
        <v>0.22500000000000001</v>
      </c>
      <c r="N685" s="15">
        <v>0.13600000000000001</v>
      </c>
      <c r="O685" s="15">
        <v>3.0000000000000001E-3</v>
      </c>
      <c r="P685" s="15">
        <v>0.193</v>
      </c>
      <c r="Q685" s="15">
        <v>0.14000000000000001</v>
      </c>
      <c r="R685" s="15">
        <v>0.27700000000000002</v>
      </c>
      <c r="S685" s="15">
        <v>11.904</v>
      </c>
      <c r="U685" s="15">
        <v>133235.065</v>
      </c>
      <c r="V685" s="15">
        <v>1640</v>
      </c>
    </row>
    <row r="686" spans="2:22" x14ac:dyDescent="0.25">
      <c r="B686" s="15" t="s">
        <v>122</v>
      </c>
      <c r="C686" s="15" t="s">
        <v>345</v>
      </c>
      <c r="D686" s="15" t="s">
        <v>248</v>
      </c>
      <c r="E686" s="15">
        <v>2022</v>
      </c>
      <c r="F686" s="15" t="s">
        <v>162</v>
      </c>
      <c r="G686" s="15" t="s">
        <v>133</v>
      </c>
      <c r="H686" s="15" t="s">
        <v>136</v>
      </c>
      <c r="I686" s="15" t="s">
        <v>139</v>
      </c>
      <c r="J686" s="15" t="s">
        <v>141</v>
      </c>
      <c r="K686" s="15" t="s">
        <v>275</v>
      </c>
      <c r="L686" s="15" t="s">
        <v>279</v>
      </c>
      <c r="M686" s="15">
        <v>0.23599999999999999</v>
      </c>
      <c r="N686" s="15">
        <v>0.14199999999999999</v>
      </c>
      <c r="O686" s="15">
        <v>6.0000000000000001E-3</v>
      </c>
      <c r="P686" s="15">
        <v>0.20699999999999999</v>
      </c>
      <c r="Q686" s="15">
        <v>0.14199999999999999</v>
      </c>
      <c r="R686" s="15">
        <v>0.28399999999999997</v>
      </c>
      <c r="S686" s="15">
        <v>11.927</v>
      </c>
      <c r="U686" s="15">
        <v>132383.32399999999</v>
      </c>
      <c r="V686" s="15">
        <v>520</v>
      </c>
    </row>
    <row r="687" spans="2:22" x14ac:dyDescent="0.25">
      <c r="B687" s="15" t="s">
        <v>122</v>
      </c>
      <c r="C687" s="15" t="s">
        <v>345</v>
      </c>
      <c r="D687" s="15" t="s">
        <v>248</v>
      </c>
      <c r="E687" s="15">
        <v>2022</v>
      </c>
      <c r="F687" s="15" t="s">
        <v>162</v>
      </c>
      <c r="G687" s="15" t="s">
        <v>133</v>
      </c>
      <c r="H687" s="15" t="s">
        <v>136</v>
      </c>
      <c r="I687" s="15" t="s">
        <v>139</v>
      </c>
      <c r="J687" s="15" t="s">
        <v>141</v>
      </c>
      <c r="K687" s="15" t="s">
        <v>275</v>
      </c>
      <c r="L687" s="15" t="s">
        <v>280</v>
      </c>
      <c r="M687" s="15">
        <v>0.23499999999999999</v>
      </c>
      <c r="N687" s="15">
        <v>0.13</v>
      </c>
      <c r="O687" s="15">
        <v>1.4E-2</v>
      </c>
      <c r="P687" s="15">
        <v>0.21299999999999999</v>
      </c>
      <c r="Q687" s="15">
        <v>0.158</v>
      </c>
      <c r="R687" s="15">
        <v>0.28799999999999998</v>
      </c>
      <c r="S687" s="15">
        <v>11.9</v>
      </c>
      <c r="U687" s="15">
        <v>135305.23800000001</v>
      </c>
      <c r="V687" s="15">
        <v>90</v>
      </c>
    </row>
    <row r="688" spans="2:22" x14ac:dyDescent="0.25">
      <c r="B688" s="15" t="s">
        <v>122</v>
      </c>
      <c r="C688" s="15" t="s">
        <v>345</v>
      </c>
      <c r="D688" s="15" t="s">
        <v>249</v>
      </c>
      <c r="E688" s="15">
        <v>2022</v>
      </c>
      <c r="F688" s="15" t="s">
        <v>162</v>
      </c>
      <c r="G688" s="15" t="s">
        <v>133</v>
      </c>
      <c r="H688" s="15" t="s">
        <v>136</v>
      </c>
      <c r="I688" s="15" t="s">
        <v>139</v>
      </c>
      <c r="J688" s="15" t="s">
        <v>141</v>
      </c>
      <c r="K688" s="15" t="s">
        <v>275</v>
      </c>
      <c r="L688" s="15" t="s">
        <v>276</v>
      </c>
      <c r="M688" s="15">
        <v>0.20100000000000001</v>
      </c>
      <c r="N688" s="15">
        <v>0.115</v>
      </c>
      <c r="O688" s="15">
        <v>8.9999999999999993E-3</v>
      </c>
      <c r="P688" s="15">
        <v>0.185</v>
      </c>
      <c r="Q688" s="15">
        <v>0.124</v>
      </c>
      <c r="R688" s="15">
        <v>0.23599999999999999</v>
      </c>
      <c r="S688" s="15">
        <v>11.994</v>
      </c>
      <c r="U688" s="15">
        <v>130976.80100000001</v>
      </c>
      <c r="V688" s="15">
        <v>160</v>
      </c>
    </row>
    <row r="689" spans="2:22" x14ac:dyDescent="0.25">
      <c r="B689" s="15" t="s">
        <v>122</v>
      </c>
      <c r="C689" s="15" t="s">
        <v>345</v>
      </c>
      <c r="D689" s="15" t="s">
        <v>249</v>
      </c>
      <c r="E689" s="15">
        <v>2022</v>
      </c>
      <c r="F689" s="15" t="s">
        <v>162</v>
      </c>
      <c r="G689" s="15" t="s">
        <v>133</v>
      </c>
      <c r="H689" s="15" t="s">
        <v>136</v>
      </c>
      <c r="I689" s="15" t="s">
        <v>139</v>
      </c>
      <c r="J689" s="15" t="s">
        <v>141</v>
      </c>
      <c r="K689" s="15" t="s">
        <v>275</v>
      </c>
      <c r="L689" s="15" t="s">
        <v>277</v>
      </c>
      <c r="M689" s="15">
        <v>0.20300000000000001</v>
      </c>
      <c r="N689" s="15">
        <v>0.114</v>
      </c>
      <c r="O689" s="15">
        <v>3.0000000000000001E-3</v>
      </c>
      <c r="P689" s="15">
        <v>0.17799999999999999</v>
      </c>
      <c r="Q689" s="15">
        <v>0.127</v>
      </c>
      <c r="R689" s="15">
        <v>0.247</v>
      </c>
      <c r="S689" s="15">
        <v>11.821999999999999</v>
      </c>
      <c r="U689" s="15">
        <v>133970.807</v>
      </c>
      <c r="V689" s="15">
        <v>1280</v>
      </c>
    </row>
    <row r="690" spans="2:22" x14ac:dyDescent="0.25">
      <c r="B690" s="15" t="s">
        <v>122</v>
      </c>
      <c r="C690" s="15" t="s">
        <v>345</v>
      </c>
      <c r="D690" s="15" t="s">
        <v>249</v>
      </c>
      <c r="E690" s="15">
        <v>2022</v>
      </c>
      <c r="F690" s="15" t="s">
        <v>162</v>
      </c>
      <c r="G690" s="15" t="s">
        <v>133</v>
      </c>
      <c r="H690" s="15" t="s">
        <v>136</v>
      </c>
      <c r="I690" s="15" t="s">
        <v>139</v>
      </c>
      <c r="J690" s="15" t="s">
        <v>141</v>
      </c>
      <c r="K690" s="15" t="s">
        <v>275</v>
      </c>
      <c r="L690" s="15" t="s">
        <v>278</v>
      </c>
      <c r="M690" s="15">
        <v>0.21299999999999999</v>
      </c>
      <c r="N690" s="15">
        <v>0.125</v>
      </c>
      <c r="O690" s="15">
        <v>3.0000000000000001E-3</v>
      </c>
      <c r="P690" s="15">
        <v>0.187</v>
      </c>
      <c r="Q690" s="15">
        <v>0.13200000000000001</v>
      </c>
      <c r="R690" s="15">
        <v>0.25800000000000001</v>
      </c>
      <c r="S690" s="15">
        <v>11.904</v>
      </c>
      <c r="U690" s="15">
        <v>133234.51</v>
      </c>
      <c r="V690" s="15">
        <v>1640</v>
      </c>
    </row>
    <row r="691" spans="2:22" x14ac:dyDescent="0.25">
      <c r="B691" s="15" t="s">
        <v>122</v>
      </c>
      <c r="C691" s="15" t="s">
        <v>345</v>
      </c>
      <c r="D691" s="15" t="s">
        <v>249</v>
      </c>
      <c r="E691" s="15">
        <v>2022</v>
      </c>
      <c r="F691" s="15" t="s">
        <v>162</v>
      </c>
      <c r="G691" s="15" t="s">
        <v>133</v>
      </c>
      <c r="H691" s="15" t="s">
        <v>136</v>
      </c>
      <c r="I691" s="15" t="s">
        <v>139</v>
      </c>
      <c r="J691" s="15" t="s">
        <v>141</v>
      </c>
      <c r="K691" s="15" t="s">
        <v>275</v>
      </c>
      <c r="L691" s="15" t="s">
        <v>279</v>
      </c>
      <c r="M691" s="15">
        <v>0.223</v>
      </c>
      <c r="N691" s="15">
        <v>0.13600000000000001</v>
      </c>
      <c r="O691" s="15">
        <v>6.0000000000000001E-3</v>
      </c>
      <c r="P691" s="15">
        <v>0.192</v>
      </c>
      <c r="Q691" s="15">
        <v>0.13700000000000001</v>
      </c>
      <c r="R691" s="15">
        <v>0.26800000000000002</v>
      </c>
      <c r="S691" s="15">
        <v>11.927</v>
      </c>
      <c r="U691" s="15">
        <v>132378.82800000001</v>
      </c>
      <c r="V691" s="15">
        <v>520</v>
      </c>
    </row>
    <row r="692" spans="2:22" x14ac:dyDescent="0.25">
      <c r="B692" s="15" t="s">
        <v>122</v>
      </c>
      <c r="C692" s="15" t="s">
        <v>345</v>
      </c>
      <c r="D692" s="15" t="s">
        <v>249</v>
      </c>
      <c r="E692" s="15">
        <v>2022</v>
      </c>
      <c r="F692" s="15" t="s">
        <v>162</v>
      </c>
      <c r="G692" s="15" t="s">
        <v>133</v>
      </c>
      <c r="H692" s="15" t="s">
        <v>136</v>
      </c>
      <c r="I692" s="15" t="s">
        <v>139</v>
      </c>
      <c r="J692" s="15" t="s">
        <v>141</v>
      </c>
      <c r="K692" s="15" t="s">
        <v>275</v>
      </c>
      <c r="L692" s="15" t="s">
        <v>280</v>
      </c>
      <c r="M692" s="15">
        <v>0.224</v>
      </c>
      <c r="N692" s="15">
        <v>0.125</v>
      </c>
      <c r="O692" s="15">
        <v>1.2999999999999999E-2</v>
      </c>
      <c r="P692" s="15">
        <v>0.20499999999999999</v>
      </c>
      <c r="Q692" s="15">
        <v>0.14000000000000001</v>
      </c>
      <c r="R692" s="15">
        <v>0.28599999999999998</v>
      </c>
      <c r="S692" s="15">
        <v>11.9</v>
      </c>
      <c r="U692" s="15">
        <v>135306.43100000001</v>
      </c>
      <c r="V692" s="15">
        <v>90</v>
      </c>
    </row>
    <row r="693" spans="2:22" x14ac:dyDescent="0.25">
      <c r="B693" s="15" t="s">
        <v>122</v>
      </c>
      <c r="C693" s="15" t="s">
        <v>345</v>
      </c>
      <c r="D693" s="15" t="s">
        <v>250</v>
      </c>
      <c r="E693" s="15">
        <v>2022</v>
      </c>
      <c r="F693" s="15" t="s">
        <v>162</v>
      </c>
      <c r="G693" s="15" t="s">
        <v>133</v>
      </c>
      <c r="H693" s="15" t="s">
        <v>136</v>
      </c>
      <c r="I693" s="15" t="s">
        <v>139</v>
      </c>
      <c r="J693" s="15" t="s">
        <v>141</v>
      </c>
      <c r="K693" s="15" t="s">
        <v>275</v>
      </c>
      <c r="L693" s="15" t="s">
        <v>276</v>
      </c>
      <c r="M693" s="15">
        <v>0.19</v>
      </c>
      <c r="N693" s="15">
        <v>0.111</v>
      </c>
      <c r="O693" s="15">
        <v>8.9999999999999993E-3</v>
      </c>
      <c r="P693" s="15">
        <v>0.17299999999999999</v>
      </c>
      <c r="Q693" s="15">
        <v>0.11700000000000001</v>
      </c>
      <c r="R693" s="15">
        <v>0.22700000000000001</v>
      </c>
      <c r="S693" s="15">
        <v>11.34</v>
      </c>
      <c r="U693" s="15">
        <v>31835.238000000001</v>
      </c>
      <c r="V693" s="15">
        <v>160</v>
      </c>
    </row>
    <row r="694" spans="2:22" x14ac:dyDescent="0.25">
      <c r="B694" s="15" t="s">
        <v>122</v>
      </c>
      <c r="C694" s="15" t="s">
        <v>345</v>
      </c>
      <c r="D694" s="15" t="s">
        <v>250</v>
      </c>
      <c r="E694" s="15">
        <v>2022</v>
      </c>
      <c r="F694" s="15" t="s">
        <v>162</v>
      </c>
      <c r="G694" s="15" t="s">
        <v>133</v>
      </c>
      <c r="H694" s="15" t="s">
        <v>136</v>
      </c>
      <c r="I694" s="15" t="s">
        <v>139</v>
      </c>
      <c r="J694" s="15" t="s">
        <v>141</v>
      </c>
      <c r="K694" s="15" t="s">
        <v>275</v>
      </c>
      <c r="L694" s="15" t="s">
        <v>277</v>
      </c>
      <c r="M694" s="15">
        <v>0.19500000000000001</v>
      </c>
      <c r="N694" s="15">
        <v>0.123</v>
      </c>
      <c r="O694" s="15">
        <v>3.0000000000000001E-3</v>
      </c>
      <c r="P694" s="15">
        <v>0.16800000000000001</v>
      </c>
      <c r="Q694" s="15">
        <v>0.121</v>
      </c>
      <c r="R694" s="15">
        <v>0.23499999999999999</v>
      </c>
      <c r="S694" s="15">
        <v>11.167</v>
      </c>
      <c r="U694" s="15">
        <v>34229.048999999999</v>
      </c>
      <c r="V694" s="15">
        <v>1280</v>
      </c>
    </row>
    <row r="695" spans="2:22" x14ac:dyDescent="0.25">
      <c r="B695" s="15" t="s">
        <v>122</v>
      </c>
      <c r="C695" s="15" t="s">
        <v>345</v>
      </c>
      <c r="D695" s="15" t="s">
        <v>250</v>
      </c>
      <c r="E695" s="15">
        <v>2022</v>
      </c>
      <c r="F695" s="15" t="s">
        <v>162</v>
      </c>
      <c r="G695" s="15" t="s">
        <v>133</v>
      </c>
      <c r="H695" s="15" t="s">
        <v>136</v>
      </c>
      <c r="I695" s="15" t="s">
        <v>139</v>
      </c>
      <c r="J695" s="15" t="s">
        <v>141</v>
      </c>
      <c r="K695" s="15" t="s">
        <v>275</v>
      </c>
      <c r="L695" s="15" t="s">
        <v>278</v>
      </c>
      <c r="M695" s="15">
        <v>0.20399999999999999</v>
      </c>
      <c r="N695" s="15">
        <v>0.129</v>
      </c>
      <c r="O695" s="15">
        <v>3.0000000000000001E-3</v>
      </c>
      <c r="P695" s="15">
        <v>0.17499999999999999</v>
      </c>
      <c r="Q695" s="15">
        <v>0.127</v>
      </c>
      <c r="R695" s="15">
        <v>0.245</v>
      </c>
      <c r="S695" s="15">
        <v>11.253</v>
      </c>
      <c r="U695" s="15">
        <v>33309.894999999997</v>
      </c>
      <c r="V695" s="15">
        <v>1640</v>
      </c>
    </row>
    <row r="696" spans="2:22" x14ac:dyDescent="0.25">
      <c r="B696" s="15" t="s">
        <v>122</v>
      </c>
      <c r="C696" s="15" t="s">
        <v>345</v>
      </c>
      <c r="D696" s="15" t="s">
        <v>250</v>
      </c>
      <c r="E696" s="15">
        <v>2022</v>
      </c>
      <c r="F696" s="15" t="s">
        <v>162</v>
      </c>
      <c r="G696" s="15" t="s">
        <v>133</v>
      </c>
      <c r="H696" s="15" t="s">
        <v>136</v>
      </c>
      <c r="I696" s="15" t="s">
        <v>139</v>
      </c>
      <c r="J696" s="15" t="s">
        <v>141</v>
      </c>
      <c r="K696" s="15" t="s">
        <v>275</v>
      </c>
      <c r="L696" s="15" t="s">
        <v>279</v>
      </c>
      <c r="M696" s="15">
        <v>0.214</v>
      </c>
      <c r="N696" s="15">
        <v>0.13700000000000001</v>
      </c>
      <c r="O696" s="15">
        <v>6.0000000000000001E-3</v>
      </c>
      <c r="P696" s="15">
        <v>0.186</v>
      </c>
      <c r="Q696" s="15">
        <v>0.13200000000000001</v>
      </c>
      <c r="R696" s="15">
        <v>0.25</v>
      </c>
      <c r="S696" s="15">
        <v>11.266</v>
      </c>
      <c r="U696" s="15">
        <v>32754.365000000002</v>
      </c>
      <c r="V696" s="15">
        <v>520</v>
      </c>
    </row>
    <row r="697" spans="2:22" x14ac:dyDescent="0.25">
      <c r="B697" s="15" t="s">
        <v>122</v>
      </c>
      <c r="C697" s="15" t="s">
        <v>345</v>
      </c>
      <c r="D697" s="15" t="s">
        <v>250</v>
      </c>
      <c r="E697" s="15">
        <v>2022</v>
      </c>
      <c r="F697" s="15" t="s">
        <v>162</v>
      </c>
      <c r="G697" s="15" t="s">
        <v>133</v>
      </c>
      <c r="H697" s="15" t="s">
        <v>136</v>
      </c>
      <c r="I697" s="15" t="s">
        <v>139</v>
      </c>
      <c r="J697" s="15" t="s">
        <v>141</v>
      </c>
      <c r="K697" s="15" t="s">
        <v>275</v>
      </c>
      <c r="L697" s="15" t="s">
        <v>280</v>
      </c>
      <c r="M697" s="15">
        <v>0.221</v>
      </c>
      <c r="N697" s="15">
        <v>0.127</v>
      </c>
      <c r="O697" s="15">
        <v>1.2999999999999999E-2</v>
      </c>
      <c r="P697" s="15">
        <v>0.20399999999999999</v>
      </c>
      <c r="Q697" s="15">
        <v>0.13600000000000001</v>
      </c>
      <c r="R697" s="15">
        <v>0.27100000000000002</v>
      </c>
      <c r="S697" s="15">
        <v>11.237</v>
      </c>
      <c r="U697" s="15">
        <v>34124.483999999997</v>
      </c>
      <c r="V697" s="15">
        <v>90</v>
      </c>
    </row>
    <row r="698" spans="2:22" x14ac:dyDescent="0.25">
      <c r="B698" s="15" t="s">
        <v>122</v>
      </c>
      <c r="C698" s="15" t="s">
        <v>345</v>
      </c>
      <c r="D698" s="15" t="s">
        <v>251</v>
      </c>
      <c r="E698" s="15">
        <v>2022</v>
      </c>
      <c r="F698" s="15" t="s">
        <v>162</v>
      </c>
      <c r="G698" s="15" t="s">
        <v>133</v>
      </c>
      <c r="H698" s="15" t="s">
        <v>136</v>
      </c>
      <c r="I698" s="15" t="s">
        <v>139</v>
      </c>
      <c r="J698" s="15" t="s">
        <v>141</v>
      </c>
      <c r="K698" s="15" t="s">
        <v>275</v>
      </c>
      <c r="L698" s="15" t="s">
        <v>276</v>
      </c>
      <c r="M698" s="15">
        <v>0.187</v>
      </c>
      <c r="N698" s="15">
        <v>0.11600000000000001</v>
      </c>
      <c r="O698" s="15">
        <v>8.9999999999999993E-3</v>
      </c>
      <c r="P698" s="15">
        <v>0.159</v>
      </c>
      <c r="Q698" s="15">
        <v>0.114</v>
      </c>
      <c r="R698" s="15">
        <v>0.219</v>
      </c>
      <c r="S698" s="15">
        <v>11.34</v>
      </c>
      <c r="U698" s="15">
        <v>31835.238000000001</v>
      </c>
      <c r="V698" s="15">
        <v>160</v>
      </c>
    </row>
    <row r="699" spans="2:22" x14ac:dyDescent="0.25">
      <c r="B699" s="15" t="s">
        <v>122</v>
      </c>
      <c r="C699" s="15" t="s">
        <v>345</v>
      </c>
      <c r="D699" s="15" t="s">
        <v>251</v>
      </c>
      <c r="E699" s="15">
        <v>2022</v>
      </c>
      <c r="F699" s="15" t="s">
        <v>162</v>
      </c>
      <c r="G699" s="15" t="s">
        <v>133</v>
      </c>
      <c r="H699" s="15" t="s">
        <v>136</v>
      </c>
      <c r="I699" s="15" t="s">
        <v>139</v>
      </c>
      <c r="J699" s="15" t="s">
        <v>141</v>
      </c>
      <c r="K699" s="15" t="s">
        <v>275</v>
      </c>
      <c r="L699" s="15" t="s">
        <v>277</v>
      </c>
      <c r="M699" s="15">
        <v>0.185</v>
      </c>
      <c r="N699" s="15">
        <v>0.11899999999999999</v>
      </c>
      <c r="O699" s="15">
        <v>3.0000000000000001E-3</v>
      </c>
      <c r="P699" s="15">
        <v>0.161</v>
      </c>
      <c r="Q699" s="15">
        <v>0.115</v>
      </c>
      <c r="R699" s="15">
        <v>0.223</v>
      </c>
      <c r="S699" s="15">
        <v>11.167</v>
      </c>
      <c r="U699" s="15">
        <v>34229.35</v>
      </c>
      <c r="V699" s="15">
        <v>1280</v>
      </c>
    </row>
    <row r="700" spans="2:22" x14ac:dyDescent="0.25">
      <c r="B700" s="15" t="s">
        <v>122</v>
      </c>
      <c r="C700" s="15" t="s">
        <v>345</v>
      </c>
      <c r="D700" s="15" t="s">
        <v>251</v>
      </c>
      <c r="E700" s="15">
        <v>2022</v>
      </c>
      <c r="F700" s="15" t="s">
        <v>162</v>
      </c>
      <c r="G700" s="15" t="s">
        <v>133</v>
      </c>
      <c r="H700" s="15" t="s">
        <v>136</v>
      </c>
      <c r="I700" s="15" t="s">
        <v>139</v>
      </c>
      <c r="J700" s="15" t="s">
        <v>141</v>
      </c>
      <c r="K700" s="15" t="s">
        <v>275</v>
      </c>
      <c r="L700" s="15" t="s">
        <v>278</v>
      </c>
      <c r="M700" s="15">
        <v>0.19400000000000001</v>
      </c>
      <c r="N700" s="15">
        <v>0.126</v>
      </c>
      <c r="O700" s="15">
        <v>3.0000000000000001E-3</v>
      </c>
      <c r="P700" s="15">
        <v>0.16700000000000001</v>
      </c>
      <c r="Q700" s="15">
        <v>0.11799999999999999</v>
      </c>
      <c r="R700" s="15">
        <v>0.24</v>
      </c>
      <c r="S700" s="15">
        <v>11.253</v>
      </c>
      <c r="U700" s="15">
        <v>33309.752999999997</v>
      </c>
      <c r="V700" s="15">
        <v>1640</v>
      </c>
    </row>
    <row r="701" spans="2:22" x14ac:dyDescent="0.25">
      <c r="B701" s="15" t="s">
        <v>122</v>
      </c>
      <c r="C701" s="15" t="s">
        <v>345</v>
      </c>
      <c r="D701" s="15" t="s">
        <v>251</v>
      </c>
      <c r="E701" s="15">
        <v>2022</v>
      </c>
      <c r="F701" s="15" t="s">
        <v>162</v>
      </c>
      <c r="G701" s="15" t="s">
        <v>133</v>
      </c>
      <c r="H701" s="15" t="s">
        <v>136</v>
      </c>
      <c r="I701" s="15" t="s">
        <v>139</v>
      </c>
      <c r="J701" s="15" t="s">
        <v>141</v>
      </c>
      <c r="K701" s="15" t="s">
        <v>275</v>
      </c>
      <c r="L701" s="15" t="s">
        <v>279</v>
      </c>
      <c r="M701" s="15">
        <v>0.20499999999999999</v>
      </c>
      <c r="N701" s="15">
        <v>0.13100000000000001</v>
      </c>
      <c r="O701" s="15">
        <v>6.0000000000000001E-3</v>
      </c>
      <c r="P701" s="15">
        <v>0.17399999999999999</v>
      </c>
      <c r="Q701" s="15">
        <v>0.122</v>
      </c>
      <c r="R701" s="15">
        <v>0.23599999999999999</v>
      </c>
      <c r="S701" s="15">
        <v>11.266</v>
      </c>
      <c r="U701" s="15">
        <v>32754.234</v>
      </c>
      <c r="V701" s="15">
        <v>520</v>
      </c>
    </row>
    <row r="702" spans="2:22" x14ac:dyDescent="0.25">
      <c r="B702" s="15" t="s">
        <v>122</v>
      </c>
      <c r="C702" s="15" t="s">
        <v>345</v>
      </c>
      <c r="D702" s="15" t="s">
        <v>251</v>
      </c>
      <c r="E702" s="15">
        <v>2022</v>
      </c>
      <c r="F702" s="15" t="s">
        <v>162</v>
      </c>
      <c r="G702" s="15" t="s">
        <v>133</v>
      </c>
      <c r="H702" s="15" t="s">
        <v>136</v>
      </c>
      <c r="I702" s="15" t="s">
        <v>139</v>
      </c>
      <c r="J702" s="15" t="s">
        <v>141</v>
      </c>
      <c r="K702" s="15" t="s">
        <v>275</v>
      </c>
      <c r="L702" s="15" t="s">
        <v>280</v>
      </c>
      <c r="M702" s="15">
        <v>0.21299999999999999</v>
      </c>
      <c r="N702" s="15">
        <v>0.123</v>
      </c>
      <c r="O702" s="15">
        <v>1.2999999999999999E-2</v>
      </c>
      <c r="P702" s="15">
        <v>0.214</v>
      </c>
      <c r="Q702" s="15">
        <v>0.125</v>
      </c>
      <c r="R702" s="15">
        <v>0.26100000000000001</v>
      </c>
      <c r="S702" s="15">
        <v>11.237</v>
      </c>
      <c r="U702" s="15">
        <v>34121.298999999999</v>
      </c>
      <c r="V702" s="15">
        <v>90</v>
      </c>
    </row>
    <row r="703" spans="2:22" x14ac:dyDescent="0.25">
      <c r="B703" s="15" t="s">
        <v>122</v>
      </c>
      <c r="C703" s="15" t="s">
        <v>345</v>
      </c>
      <c r="D703" s="15" t="s">
        <v>252</v>
      </c>
      <c r="E703" s="15">
        <v>2022</v>
      </c>
      <c r="F703" s="15" t="s">
        <v>162</v>
      </c>
      <c r="G703" s="15" t="s">
        <v>133</v>
      </c>
      <c r="H703" s="15" t="s">
        <v>136</v>
      </c>
      <c r="I703" s="15" t="s">
        <v>139</v>
      </c>
      <c r="J703" s="15" t="s">
        <v>141</v>
      </c>
      <c r="K703" s="15" t="s">
        <v>275</v>
      </c>
      <c r="L703" s="15" t="s">
        <v>276</v>
      </c>
      <c r="M703" s="15">
        <v>0.17699999999999999</v>
      </c>
      <c r="N703" s="15">
        <v>0.112</v>
      </c>
      <c r="O703" s="15">
        <v>8.9999999999999993E-3</v>
      </c>
      <c r="P703" s="15">
        <v>0.14899999999999999</v>
      </c>
      <c r="Q703" s="15">
        <v>0.106</v>
      </c>
      <c r="R703" s="15">
        <v>0.21299999999999999</v>
      </c>
      <c r="S703" s="15">
        <v>10.757</v>
      </c>
      <c r="U703" s="15">
        <v>1550.8989999999999</v>
      </c>
      <c r="V703" s="15">
        <v>160</v>
      </c>
    </row>
    <row r="704" spans="2:22" x14ac:dyDescent="0.25">
      <c r="B704" s="15" t="s">
        <v>122</v>
      </c>
      <c r="C704" s="15" t="s">
        <v>345</v>
      </c>
      <c r="D704" s="15" t="s">
        <v>252</v>
      </c>
      <c r="E704" s="15">
        <v>2022</v>
      </c>
      <c r="F704" s="15" t="s">
        <v>162</v>
      </c>
      <c r="G704" s="15" t="s">
        <v>133</v>
      </c>
      <c r="H704" s="15" t="s">
        <v>136</v>
      </c>
      <c r="I704" s="15" t="s">
        <v>139</v>
      </c>
      <c r="J704" s="15" t="s">
        <v>141</v>
      </c>
      <c r="K704" s="15" t="s">
        <v>275</v>
      </c>
      <c r="L704" s="15" t="s">
        <v>277</v>
      </c>
      <c r="M704" s="15">
        <v>0.17399999999999999</v>
      </c>
      <c r="N704" s="15">
        <v>0.112</v>
      </c>
      <c r="O704" s="15">
        <v>3.0000000000000001E-3</v>
      </c>
      <c r="P704" s="15">
        <v>0.153</v>
      </c>
      <c r="Q704" s="15">
        <v>0.105</v>
      </c>
      <c r="R704" s="15">
        <v>0.21199999999999999</v>
      </c>
      <c r="S704" s="15">
        <v>10.583</v>
      </c>
      <c r="U704" s="15">
        <v>1957.4849999999999</v>
      </c>
      <c r="V704" s="15">
        <v>1280</v>
      </c>
    </row>
    <row r="705" spans="2:22" x14ac:dyDescent="0.25">
      <c r="B705" s="15" t="s">
        <v>122</v>
      </c>
      <c r="C705" s="15" t="s">
        <v>345</v>
      </c>
      <c r="D705" s="15" t="s">
        <v>252</v>
      </c>
      <c r="E705" s="15">
        <v>2022</v>
      </c>
      <c r="F705" s="15" t="s">
        <v>162</v>
      </c>
      <c r="G705" s="15" t="s">
        <v>133</v>
      </c>
      <c r="H705" s="15" t="s">
        <v>136</v>
      </c>
      <c r="I705" s="15" t="s">
        <v>139</v>
      </c>
      <c r="J705" s="15" t="s">
        <v>141</v>
      </c>
      <c r="K705" s="15" t="s">
        <v>275</v>
      </c>
      <c r="L705" s="15" t="s">
        <v>278</v>
      </c>
      <c r="M705" s="15">
        <v>0.182</v>
      </c>
      <c r="N705" s="15">
        <v>0.12</v>
      </c>
      <c r="O705" s="15">
        <v>3.0000000000000001E-3</v>
      </c>
      <c r="P705" s="15">
        <v>0.154</v>
      </c>
      <c r="Q705" s="15">
        <v>0.107</v>
      </c>
      <c r="R705" s="15">
        <v>0.22600000000000001</v>
      </c>
      <c r="S705" s="15">
        <v>10.67</v>
      </c>
      <c r="U705" s="15">
        <v>1677.1189999999999</v>
      </c>
      <c r="V705" s="15">
        <v>1640</v>
      </c>
    </row>
    <row r="706" spans="2:22" x14ac:dyDescent="0.25">
      <c r="B706" s="15" t="s">
        <v>122</v>
      </c>
      <c r="C706" s="15" t="s">
        <v>345</v>
      </c>
      <c r="D706" s="15" t="s">
        <v>252</v>
      </c>
      <c r="E706" s="15">
        <v>2022</v>
      </c>
      <c r="F706" s="15" t="s">
        <v>162</v>
      </c>
      <c r="G706" s="15" t="s">
        <v>133</v>
      </c>
      <c r="H706" s="15" t="s">
        <v>136</v>
      </c>
      <c r="I706" s="15" t="s">
        <v>139</v>
      </c>
      <c r="J706" s="15" t="s">
        <v>141</v>
      </c>
      <c r="K706" s="15" t="s">
        <v>275</v>
      </c>
      <c r="L706" s="15" t="s">
        <v>279</v>
      </c>
      <c r="M706" s="15">
        <v>0.192</v>
      </c>
      <c r="N706" s="15">
        <v>0.127</v>
      </c>
      <c r="O706" s="15">
        <v>6.0000000000000001E-3</v>
      </c>
      <c r="P706" s="15">
        <v>0.161</v>
      </c>
      <c r="Q706" s="15">
        <v>0.112</v>
      </c>
      <c r="R706" s="15">
        <v>0.22700000000000001</v>
      </c>
      <c r="S706" s="15">
        <v>10.672000000000001</v>
      </c>
      <c r="U706" s="15">
        <v>1540.8150000000001</v>
      </c>
      <c r="V706" s="15">
        <v>520</v>
      </c>
    </row>
    <row r="707" spans="2:22" x14ac:dyDescent="0.25">
      <c r="B707" s="15" t="s">
        <v>122</v>
      </c>
      <c r="C707" s="15" t="s">
        <v>345</v>
      </c>
      <c r="D707" s="15" t="s">
        <v>252</v>
      </c>
      <c r="E707" s="15">
        <v>2022</v>
      </c>
      <c r="F707" s="15" t="s">
        <v>162</v>
      </c>
      <c r="G707" s="15" t="s">
        <v>133</v>
      </c>
      <c r="H707" s="15" t="s">
        <v>136</v>
      </c>
      <c r="I707" s="15" t="s">
        <v>139</v>
      </c>
      <c r="J707" s="15" t="s">
        <v>141</v>
      </c>
      <c r="K707" s="15" t="s">
        <v>275</v>
      </c>
      <c r="L707" s="15" t="s">
        <v>280</v>
      </c>
      <c r="M707" s="15">
        <v>0.20200000000000001</v>
      </c>
      <c r="N707" s="15">
        <v>0.123</v>
      </c>
      <c r="O707" s="15">
        <v>1.2999999999999999E-2</v>
      </c>
      <c r="P707" s="15">
        <v>0.185</v>
      </c>
      <c r="Q707" s="15">
        <v>0.11799999999999999</v>
      </c>
      <c r="R707" s="15">
        <v>0.23699999999999999</v>
      </c>
      <c r="S707" s="15">
        <v>10.647</v>
      </c>
      <c r="U707" s="15">
        <v>1725.02</v>
      </c>
      <c r="V707" s="15">
        <v>90</v>
      </c>
    </row>
    <row r="708" spans="2:22" x14ac:dyDescent="0.25">
      <c r="B708" s="15" t="s">
        <v>122</v>
      </c>
      <c r="C708" s="15" t="s">
        <v>345</v>
      </c>
      <c r="D708" s="15" t="s">
        <v>253</v>
      </c>
      <c r="E708" s="15">
        <v>2022</v>
      </c>
      <c r="F708" s="15" t="s">
        <v>162</v>
      </c>
      <c r="G708" s="15" t="s">
        <v>133</v>
      </c>
      <c r="H708" s="15" t="s">
        <v>136</v>
      </c>
      <c r="I708" s="15" t="s">
        <v>139</v>
      </c>
      <c r="J708" s="15" t="s">
        <v>141</v>
      </c>
      <c r="K708" s="15" t="s">
        <v>275</v>
      </c>
      <c r="L708" s="15" t="s">
        <v>276</v>
      </c>
      <c r="M708" s="15">
        <v>0.16900000000000001</v>
      </c>
      <c r="N708" s="15">
        <v>0.113</v>
      </c>
      <c r="O708" s="15">
        <v>8.9999999999999993E-3</v>
      </c>
      <c r="P708" s="15">
        <v>0.13300000000000001</v>
      </c>
      <c r="Q708" s="15">
        <v>9.6000000000000002E-2</v>
      </c>
      <c r="R708" s="15">
        <v>0.20699999999999999</v>
      </c>
      <c r="S708" s="15">
        <v>10.757</v>
      </c>
      <c r="U708" s="15">
        <v>1550.9</v>
      </c>
      <c r="V708" s="15">
        <v>160</v>
      </c>
    </row>
    <row r="709" spans="2:22" x14ac:dyDescent="0.25">
      <c r="B709" s="15" t="s">
        <v>122</v>
      </c>
      <c r="C709" s="15" t="s">
        <v>345</v>
      </c>
      <c r="D709" s="15" t="s">
        <v>253</v>
      </c>
      <c r="E709" s="15">
        <v>2022</v>
      </c>
      <c r="F709" s="15" t="s">
        <v>162</v>
      </c>
      <c r="G709" s="15" t="s">
        <v>133</v>
      </c>
      <c r="H709" s="15" t="s">
        <v>136</v>
      </c>
      <c r="I709" s="15" t="s">
        <v>139</v>
      </c>
      <c r="J709" s="15" t="s">
        <v>141</v>
      </c>
      <c r="K709" s="15" t="s">
        <v>275</v>
      </c>
      <c r="L709" s="15" t="s">
        <v>277</v>
      </c>
      <c r="M709" s="15">
        <v>0.16300000000000001</v>
      </c>
      <c r="N709" s="15">
        <v>0.106</v>
      </c>
      <c r="O709" s="15">
        <v>3.0000000000000001E-3</v>
      </c>
      <c r="P709" s="15">
        <v>0.13800000000000001</v>
      </c>
      <c r="Q709" s="15">
        <v>9.5000000000000001E-2</v>
      </c>
      <c r="R709" s="15">
        <v>0.2</v>
      </c>
      <c r="S709" s="15">
        <v>10.583</v>
      </c>
      <c r="U709" s="15">
        <v>1957.53</v>
      </c>
      <c r="V709" s="15">
        <v>1280</v>
      </c>
    </row>
    <row r="710" spans="2:22" x14ac:dyDescent="0.25">
      <c r="B710" s="15" t="s">
        <v>122</v>
      </c>
      <c r="C710" s="15" t="s">
        <v>345</v>
      </c>
      <c r="D710" s="15" t="s">
        <v>253</v>
      </c>
      <c r="E710" s="15">
        <v>2022</v>
      </c>
      <c r="F710" s="15" t="s">
        <v>162</v>
      </c>
      <c r="G710" s="15" t="s">
        <v>133</v>
      </c>
      <c r="H710" s="15" t="s">
        <v>136</v>
      </c>
      <c r="I710" s="15" t="s">
        <v>139</v>
      </c>
      <c r="J710" s="15" t="s">
        <v>141</v>
      </c>
      <c r="K710" s="15" t="s">
        <v>275</v>
      </c>
      <c r="L710" s="15" t="s">
        <v>278</v>
      </c>
      <c r="M710" s="15">
        <v>0.17</v>
      </c>
      <c r="N710" s="15">
        <v>0.11600000000000001</v>
      </c>
      <c r="O710" s="15">
        <v>3.0000000000000001E-3</v>
      </c>
      <c r="P710" s="15">
        <v>0.14399999999999999</v>
      </c>
      <c r="Q710" s="15">
        <v>9.5000000000000001E-2</v>
      </c>
      <c r="R710" s="15">
        <v>0.21099999999999999</v>
      </c>
      <c r="S710" s="15">
        <v>10.67</v>
      </c>
      <c r="U710" s="15">
        <v>1677.163</v>
      </c>
      <c r="V710" s="15">
        <v>1640</v>
      </c>
    </row>
    <row r="711" spans="2:22" x14ac:dyDescent="0.25">
      <c r="B711" s="15" t="s">
        <v>122</v>
      </c>
      <c r="C711" s="15" t="s">
        <v>345</v>
      </c>
      <c r="D711" s="15" t="s">
        <v>253</v>
      </c>
      <c r="E711" s="15">
        <v>2022</v>
      </c>
      <c r="F711" s="15" t="s">
        <v>162</v>
      </c>
      <c r="G711" s="15" t="s">
        <v>133</v>
      </c>
      <c r="H711" s="15" t="s">
        <v>136</v>
      </c>
      <c r="I711" s="15" t="s">
        <v>139</v>
      </c>
      <c r="J711" s="15" t="s">
        <v>141</v>
      </c>
      <c r="K711" s="15" t="s">
        <v>275</v>
      </c>
      <c r="L711" s="15" t="s">
        <v>279</v>
      </c>
      <c r="M711" s="15">
        <v>0.17799999999999999</v>
      </c>
      <c r="N711" s="15">
        <v>0.122</v>
      </c>
      <c r="O711" s="15">
        <v>5.0000000000000001E-3</v>
      </c>
      <c r="P711" s="15">
        <v>0.14699999999999999</v>
      </c>
      <c r="Q711" s="15">
        <v>0.10199999999999999</v>
      </c>
      <c r="R711" s="15">
        <v>0.217</v>
      </c>
      <c r="S711" s="15">
        <v>10.672000000000001</v>
      </c>
      <c r="U711" s="15">
        <v>1540.826</v>
      </c>
      <c r="V711" s="15">
        <v>520</v>
      </c>
    </row>
    <row r="712" spans="2:22" x14ac:dyDescent="0.25">
      <c r="B712" s="15" t="s">
        <v>122</v>
      </c>
      <c r="C712" s="15" t="s">
        <v>345</v>
      </c>
      <c r="D712" s="15" t="s">
        <v>253</v>
      </c>
      <c r="E712" s="15">
        <v>2022</v>
      </c>
      <c r="F712" s="15" t="s">
        <v>162</v>
      </c>
      <c r="G712" s="15" t="s">
        <v>133</v>
      </c>
      <c r="H712" s="15" t="s">
        <v>136</v>
      </c>
      <c r="I712" s="15" t="s">
        <v>139</v>
      </c>
      <c r="J712" s="15" t="s">
        <v>141</v>
      </c>
      <c r="K712" s="15" t="s">
        <v>275</v>
      </c>
      <c r="L712" s="15" t="s">
        <v>280</v>
      </c>
      <c r="M712" s="15">
        <v>0.188</v>
      </c>
      <c r="N712" s="15">
        <v>0.12</v>
      </c>
      <c r="O712" s="15">
        <v>1.2999999999999999E-2</v>
      </c>
      <c r="P712" s="15">
        <v>0.18099999999999999</v>
      </c>
      <c r="Q712" s="15">
        <v>0.10199999999999999</v>
      </c>
      <c r="R712" s="15">
        <v>0.23699999999999999</v>
      </c>
      <c r="S712" s="15">
        <v>10.647</v>
      </c>
      <c r="U712" s="15">
        <v>1724.4369999999999</v>
      </c>
      <c r="V712" s="15">
        <v>90</v>
      </c>
    </row>
    <row r="713" spans="2:22" x14ac:dyDescent="0.25">
      <c r="B713" s="15" t="s">
        <v>122</v>
      </c>
      <c r="C713" s="15" t="s">
        <v>345</v>
      </c>
      <c r="D713" s="15" t="s">
        <v>254</v>
      </c>
      <c r="E713" s="15">
        <v>2022</v>
      </c>
      <c r="F713" s="15" t="s">
        <v>162</v>
      </c>
      <c r="G713" s="15" t="s">
        <v>133</v>
      </c>
      <c r="H713" s="15" t="s">
        <v>136</v>
      </c>
      <c r="I713" s="15" t="s">
        <v>139</v>
      </c>
      <c r="J713" s="15" t="s">
        <v>141</v>
      </c>
      <c r="K713" s="15" t="s">
        <v>275</v>
      </c>
      <c r="L713" s="15" t="s">
        <v>276</v>
      </c>
      <c r="M713" s="15">
        <v>0.155</v>
      </c>
      <c r="N713" s="15">
        <v>0.11899999999999999</v>
      </c>
      <c r="O713" s="15">
        <v>8.9999999999999993E-3</v>
      </c>
      <c r="P713" s="15">
        <v>0.128</v>
      </c>
      <c r="Q713" s="15">
        <v>7.8E-2</v>
      </c>
      <c r="R713" s="15">
        <v>0.189</v>
      </c>
      <c r="S713" s="15">
        <v>10.308</v>
      </c>
      <c r="U713" s="15">
        <v>0.81899999999999995</v>
      </c>
      <c r="V713" s="15">
        <v>160</v>
      </c>
    </row>
    <row r="714" spans="2:22" x14ac:dyDescent="0.25">
      <c r="B714" s="15" t="s">
        <v>122</v>
      </c>
      <c r="C714" s="15" t="s">
        <v>345</v>
      </c>
      <c r="D714" s="15" t="s">
        <v>254</v>
      </c>
      <c r="E714" s="15">
        <v>2022</v>
      </c>
      <c r="F714" s="15" t="s">
        <v>162</v>
      </c>
      <c r="G714" s="15" t="s">
        <v>133</v>
      </c>
      <c r="H714" s="15" t="s">
        <v>136</v>
      </c>
      <c r="I714" s="15" t="s">
        <v>139</v>
      </c>
      <c r="J714" s="15" t="s">
        <v>141</v>
      </c>
      <c r="K714" s="15" t="s">
        <v>275</v>
      </c>
      <c r="L714" s="15" t="s">
        <v>277</v>
      </c>
      <c r="M714" s="15">
        <v>0.14699999999999999</v>
      </c>
      <c r="N714" s="15">
        <v>0.10299999999999999</v>
      </c>
      <c r="O714" s="15">
        <v>3.0000000000000001E-3</v>
      </c>
      <c r="P714" s="15">
        <v>0.122</v>
      </c>
      <c r="Q714" s="15">
        <v>8.2000000000000003E-2</v>
      </c>
      <c r="R714" s="15">
        <v>0.17799999999999999</v>
      </c>
      <c r="S714" s="15">
        <v>10.135999999999999</v>
      </c>
      <c r="U714" s="15">
        <v>0.11899999999999999</v>
      </c>
      <c r="V714" s="15">
        <v>1280</v>
      </c>
    </row>
    <row r="715" spans="2:22" x14ac:dyDescent="0.25">
      <c r="B715" s="15" t="s">
        <v>122</v>
      </c>
      <c r="C715" s="15" t="s">
        <v>345</v>
      </c>
      <c r="D715" s="15" t="s">
        <v>254</v>
      </c>
      <c r="E715" s="15">
        <v>2022</v>
      </c>
      <c r="F715" s="15" t="s">
        <v>162</v>
      </c>
      <c r="G715" s="15" t="s">
        <v>133</v>
      </c>
      <c r="H715" s="15" t="s">
        <v>136</v>
      </c>
      <c r="I715" s="15" t="s">
        <v>139</v>
      </c>
      <c r="J715" s="15" t="s">
        <v>141</v>
      </c>
      <c r="K715" s="15" t="s">
        <v>275</v>
      </c>
      <c r="L715" s="15" t="s">
        <v>278</v>
      </c>
      <c r="M715" s="15">
        <v>0.153</v>
      </c>
      <c r="N715" s="15">
        <v>0.11</v>
      </c>
      <c r="O715" s="15">
        <v>3.0000000000000001E-3</v>
      </c>
      <c r="P715" s="15">
        <v>0.126</v>
      </c>
      <c r="Q715" s="15">
        <v>8.2000000000000003E-2</v>
      </c>
      <c r="R715" s="15">
        <v>0.188</v>
      </c>
      <c r="S715" s="15">
        <v>10.225</v>
      </c>
      <c r="U715" s="15">
        <v>4.5999999999999999E-2</v>
      </c>
      <c r="V715" s="15">
        <v>1640</v>
      </c>
    </row>
    <row r="716" spans="2:22" x14ac:dyDescent="0.25">
      <c r="B716" s="15" t="s">
        <v>122</v>
      </c>
      <c r="C716" s="15" t="s">
        <v>345</v>
      </c>
      <c r="D716" s="15" t="s">
        <v>254</v>
      </c>
      <c r="E716" s="15">
        <v>2022</v>
      </c>
      <c r="F716" s="15" t="s">
        <v>162</v>
      </c>
      <c r="G716" s="15" t="s">
        <v>133</v>
      </c>
      <c r="H716" s="15" t="s">
        <v>136</v>
      </c>
      <c r="I716" s="15" t="s">
        <v>139</v>
      </c>
      <c r="J716" s="15" t="s">
        <v>141</v>
      </c>
      <c r="K716" s="15" t="s">
        <v>275</v>
      </c>
      <c r="L716" s="15" t="s">
        <v>279</v>
      </c>
      <c r="M716" s="15">
        <v>0.16</v>
      </c>
      <c r="N716" s="15">
        <v>0.11799999999999999</v>
      </c>
      <c r="O716" s="15">
        <v>5.0000000000000001E-3</v>
      </c>
      <c r="P716" s="15">
        <v>0.13200000000000001</v>
      </c>
      <c r="Q716" s="15">
        <v>8.6999999999999994E-2</v>
      </c>
      <c r="R716" s="15">
        <v>0.192</v>
      </c>
      <c r="S716" s="15">
        <v>10.223000000000001</v>
      </c>
      <c r="U716" s="15">
        <v>0.192</v>
      </c>
      <c r="V716" s="15">
        <v>520</v>
      </c>
    </row>
    <row r="717" spans="2:22" x14ac:dyDescent="0.25">
      <c r="B717" s="15" t="s">
        <v>122</v>
      </c>
      <c r="C717" s="15" t="s">
        <v>345</v>
      </c>
      <c r="D717" s="15" t="s">
        <v>254</v>
      </c>
      <c r="E717" s="15">
        <v>2022</v>
      </c>
      <c r="F717" s="15" t="s">
        <v>162</v>
      </c>
      <c r="G717" s="15" t="s">
        <v>133</v>
      </c>
      <c r="H717" s="15" t="s">
        <v>136</v>
      </c>
      <c r="I717" s="15" t="s">
        <v>139</v>
      </c>
      <c r="J717" s="15" t="s">
        <v>141</v>
      </c>
      <c r="K717" s="15" t="s">
        <v>275</v>
      </c>
      <c r="L717" s="15" t="s">
        <v>280</v>
      </c>
      <c r="M717" s="15">
        <v>0.17299999999999999</v>
      </c>
      <c r="N717" s="15">
        <v>0.11899999999999999</v>
      </c>
      <c r="O717" s="15">
        <v>1.2999999999999999E-2</v>
      </c>
      <c r="P717" s="15">
        <v>0.154</v>
      </c>
      <c r="Q717" s="15">
        <v>9.0999999999999998E-2</v>
      </c>
      <c r="R717" s="15">
        <v>0.214</v>
      </c>
      <c r="S717" s="15">
        <v>10.196</v>
      </c>
      <c r="U717" s="15">
        <v>0</v>
      </c>
      <c r="V717" s="15">
        <v>90</v>
      </c>
    </row>
    <row r="718" spans="2:22" x14ac:dyDescent="0.25">
      <c r="B718" s="15" t="s">
        <v>122</v>
      </c>
      <c r="C718" s="15" t="s">
        <v>345</v>
      </c>
      <c r="D718" s="15" t="s">
        <v>255</v>
      </c>
      <c r="E718" s="15">
        <v>2022</v>
      </c>
      <c r="F718" s="15" t="s">
        <v>162</v>
      </c>
      <c r="G718" s="15" t="s">
        <v>133</v>
      </c>
      <c r="H718" s="15" t="s">
        <v>136</v>
      </c>
      <c r="I718" s="15" t="s">
        <v>139</v>
      </c>
      <c r="J718" s="15" t="s">
        <v>141</v>
      </c>
      <c r="K718" s="15" t="s">
        <v>275</v>
      </c>
      <c r="L718" s="15" t="s">
        <v>276</v>
      </c>
      <c r="M718" s="15">
        <v>0.13700000000000001</v>
      </c>
      <c r="N718" s="15">
        <v>0.108</v>
      </c>
      <c r="O718" s="15">
        <v>8.9999999999999993E-3</v>
      </c>
      <c r="P718" s="15">
        <v>0.104</v>
      </c>
      <c r="Q718" s="15">
        <v>6.8000000000000005E-2</v>
      </c>
      <c r="R718" s="15">
        <v>0.16400000000000001</v>
      </c>
      <c r="S718" s="15">
        <v>10.308</v>
      </c>
      <c r="U718" s="15">
        <v>0.81899999999999995</v>
      </c>
      <c r="V718" s="15">
        <v>160</v>
      </c>
    </row>
    <row r="719" spans="2:22" x14ac:dyDescent="0.25">
      <c r="B719" s="15" t="s">
        <v>122</v>
      </c>
      <c r="C719" s="15" t="s">
        <v>345</v>
      </c>
      <c r="D719" s="15" t="s">
        <v>255</v>
      </c>
      <c r="E719" s="15">
        <v>2022</v>
      </c>
      <c r="F719" s="15" t="s">
        <v>162</v>
      </c>
      <c r="G719" s="15" t="s">
        <v>133</v>
      </c>
      <c r="H719" s="15" t="s">
        <v>136</v>
      </c>
      <c r="I719" s="15" t="s">
        <v>139</v>
      </c>
      <c r="J719" s="15" t="s">
        <v>141</v>
      </c>
      <c r="K719" s="15" t="s">
        <v>275</v>
      </c>
      <c r="L719" s="15" t="s">
        <v>277</v>
      </c>
      <c r="M719" s="15">
        <v>0.128</v>
      </c>
      <c r="N719" s="15">
        <v>9.1999999999999998E-2</v>
      </c>
      <c r="O719" s="15">
        <v>3.0000000000000001E-3</v>
      </c>
      <c r="P719" s="15">
        <v>0.104</v>
      </c>
      <c r="Q719" s="15">
        <v>7.0000000000000007E-2</v>
      </c>
      <c r="R719" s="15">
        <v>0.159</v>
      </c>
      <c r="S719" s="15">
        <v>10.135999999999999</v>
      </c>
      <c r="U719" s="15">
        <v>0.11899999999999999</v>
      </c>
      <c r="V719" s="15">
        <v>1280</v>
      </c>
    </row>
    <row r="720" spans="2:22" x14ac:dyDescent="0.25">
      <c r="B720" s="15" t="s">
        <v>122</v>
      </c>
      <c r="C720" s="15" t="s">
        <v>345</v>
      </c>
      <c r="D720" s="15" t="s">
        <v>255</v>
      </c>
      <c r="E720" s="15">
        <v>2022</v>
      </c>
      <c r="F720" s="15" t="s">
        <v>162</v>
      </c>
      <c r="G720" s="15" t="s">
        <v>133</v>
      </c>
      <c r="H720" s="15" t="s">
        <v>136</v>
      </c>
      <c r="I720" s="15" t="s">
        <v>139</v>
      </c>
      <c r="J720" s="15" t="s">
        <v>141</v>
      </c>
      <c r="K720" s="15" t="s">
        <v>275</v>
      </c>
      <c r="L720" s="15" t="s">
        <v>278</v>
      </c>
      <c r="M720" s="15">
        <v>0.13500000000000001</v>
      </c>
      <c r="N720" s="15">
        <v>0.10299999999999999</v>
      </c>
      <c r="O720" s="15">
        <v>3.0000000000000001E-3</v>
      </c>
      <c r="P720" s="15">
        <v>0.108</v>
      </c>
      <c r="Q720" s="15">
        <v>7.0000000000000007E-2</v>
      </c>
      <c r="R720" s="15">
        <v>0.16500000000000001</v>
      </c>
      <c r="S720" s="15">
        <v>10.225</v>
      </c>
      <c r="U720" s="15">
        <v>4.5999999999999999E-2</v>
      </c>
      <c r="V720" s="15">
        <v>1640</v>
      </c>
    </row>
    <row r="721" spans="2:22" x14ac:dyDescent="0.25">
      <c r="B721" s="15" t="s">
        <v>122</v>
      </c>
      <c r="C721" s="15" t="s">
        <v>345</v>
      </c>
      <c r="D721" s="15" t="s">
        <v>255</v>
      </c>
      <c r="E721" s="15">
        <v>2022</v>
      </c>
      <c r="F721" s="15" t="s">
        <v>162</v>
      </c>
      <c r="G721" s="15" t="s">
        <v>133</v>
      </c>
      <c r="H721" s="15" t="s">
        <v>136</v>
      </c>
      <c r="I721" s="15" t="s">
        <v>139</v>
      </c>
      <c r="J721" s="15" t="s">
        <v>141</v>
      </c>
      <c r="K721" s="15" t="s">
        <v>275</v>
      </c>
      <c r="L721" s="15" t="s">
        <v>279</v>
      </c>
      <c r="M721" s="15">
        <v>0.14000000000000001</v>
      </c>
      <c r="N721" s="15">
        <v>0.107</v>
      </c>
      <c r="O721" s="15">
        <v>5.0000000000000001E-3</v>
      </c>
      <c r="P721" s="15">
        <v>0.11</v>
      </c>
      <c r="Q721" s="15">
        <v>7.0000000000000007E-2</v>
      </c>
      <c r="R721" s="15">
        <v>0.16900000000000001</v>
      </c>
      <c r="S721" s="15">
        <v>10.225</v>
      </c>
      <c r="U721" s="15">
        <v>0.193</v>
      </c>
      <c r="V721" s="15">
        <v>520</v>
      </c>
    </row>
    <row r="722" spans="2:22" x14ac:dyDescent="0.25">
      <c r="B722" s="15" t="s">
        <v>122</v>
      </c>
      <c r="C722" s="15" t="s">
        <v>345</v>
      </c>
      <c r="D722" s="15" t="s">
        <v>255</v>
      </c>
      <c r="E722" s="15">
        <v>2022</v>
      </c>
      <c r="F722" s="15" t="s">
        <v>162</v>
      </c>
      <c r="G722" s="15" t="s">
        <v>133</v>
      </c>
      <c r="H722" s="15" t="s">
        <v>136</v>
      </c>
      <c r="I722" s="15" t="s">
        <v>139</v>
      </c>
      <c r="J722" s="15" t="s">
        <v>141</v>
      </c>
      <c r="K722" s="15" t="s">
        <v>275</v>
      </c>
      <c r="L722" s="15" t="s">
        <v>280</v>
      </c>
      <c r="M722" s="15">
        <v>0.153</v>
      </c>
      <c r="N722" s="15">
        <v>0.11600000000000001</v>
      </c>
      <c r="O722" s="15">
        <v>1.2E-2</v>
      </c>
      <c r="P722" s="15">
        <v>0.107</v>
      </c>
      <c r="Q722" s="15">
        <v>7.1999999999999995E-2</v>
      </c>
      <c r="R722" s="15">
        <v>0.185</v>
      </c>
      <c r="S722" s="15">
        <v>10.196</v>
      </c>
      <c r="U722" s="15">
        <v>0</v>
      </c>
      <c r="V722" s="15">
        <v>90</v>
      </c>
    </row>
  </sheetData>
  <mergeCells count="1">
    <mergeCell ref="B1:V1"/>
  </mergeCells>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dimension ref="A1:V242"/>
  <sheetViews>
    <sheetView zoomScale="85" zoomScaleNormal="85" workbookViewId="0">
      <selection activeCell="B1" sqref="B1:V1"/>
    </sheetView>
  </sheetViews>
  <sheetFormatPr defaultColWidth="16" defaultRowHeight="15" x14ac:dyDescent="0.25"/>
  <cols>
    <col min="1" max="1" width="22.7109375" style="18" customWidth="1"/>
    <col min="2" max="2" width="19.42578125" style="15" customWidth="1"/>
    <col min="3" max="3" width="17.5703125" style="15" customWidth="1"/>
    <col min="4" max="4" width="16" style="15"/>
    <col min="5" max="5" width="17.5703125" style="15" customWidth="1"/>
    <col min="6" max="6" width="17.28515625" style="15" customWidth="1"/>
    <col min="7" max="7" width="28.140625" style="15" customWidth="1"/>
    <col min="8" max="8" width="27.140625" style="15" customWidth="1"/>
    <col min="9" max="9" width="24.5703125" style="15" customWidth="1"/>
    <col min="10" max="10" width="16" style="15"/>
    <col min="11" max="11" width="24.5703125" style="15" customWidth="1"/>
    <col min="12" max="13" width="16" style="15"/>
    <col min="14" max="14" width="17.7109375" style="15" customWidth="1"/>
    <col min="15" max="15" width="18.85546875" style="15" customWidth="1"/>
    <col min="16" max="16" width="18" style="15" customWidth="1"/>
    <col min="17" max="17" width="16" style="15"/>
    <col min="18" max="18" width="19" style="15" customWidth="1"/>
    <col min="19" max="19" width="16" style="15"/>
    <col min="20" max="20" width="18.7109375" style="15" customWidth="1"/>
    <col min="21" max="21" width="16" style="15"/>
    <col min="22" max="22" width="18.42578125" style="15" customWidth="1"/>
    <col min="23" max="16384" width="16" style="15"/>
  </cols>
  <sheetData>
    <row r="1" spans="1:22" ht="38.25" customHeight="1" x14ac:dyDescent="0.25">
      <c r="A1" s="37" t="str">
        <f>HYPERLINK("#Contents!A1","Return to table of contents")</f>
        <v>Return to table of contents</v>
      </c>
      <c r="B1" s="47" t="s">
        <v>384</v>
      </c>
      <c r="C1" s="47"/>
      <c r="D1" s="47"/>
      <c r="E1" s="47"/>
      <c r="F1" s="47"/>
      <c r="G1" s="47"/>
      <c r="H1" s="47"/>
      <c r="I1" s="47"/>
      <c r="J1" s="47"/>
      <c r="K1" s="47"/>
      <c r="L1" s="47"/>
      <c r="M1" s="47"/>
      <c r="N1" s="47"/>
      <c r="O1" s="47"/>
      <c r="P1" s="47"/>
      <c r="Q1" s="47"/>
      <c r="R1" s="47"/>
      <c r="S1" s="47"/>
      <c r="T1" s="47"/>
      <c r="U1" s="47"/>
      <c r="V1" s="48"/>
    </row>
    <row r="2" spans="1:22" ht="30" x14ac:dyDescent="0.25">
      <c r="A2" s="19"/>
      <c r="B2" s="5" t="s">
        <v>120</v>
      </c>
      <c r="C2" s="5" t="s">
        <v>123</v>
      </c>
      <c r="D2" s="5" t="s">
        <v>126</v>
      </c>
      <c r="E2" s="5" t="s">
        <v>127</v>
      </c>
      <c r="F2" s="5" t="s">
        <v>128</v>
      </c>
      <c r="G2" s="5" t="s">
        <v>131</v>
      </c>
      <c r="H2" s="5" t="s">
        <v>134</v>
      </c>
      <c r="I2" s="5" t="s">
        <v>137</v>
      </c>
      <c r="J2" s="5" t="s">
        <v>140</v>
      </c>
      <c r="K2" s="5" t="s">
        <v>142</v>
      </c>
      <c r="L2" s="5" t="s">
        <v>145</v>
      </c>
      <c r="M2" s="5" t="s">
        <v>147</v>
      </c>
      <c r="N2" s="5" t="s">
        <v>149</v>
      </c>
      <c r="O2" s="5" t="s">
        <v>150</v>
      </c>
      <c r="P2" s="5" t="s">
        <v>151</v>
      </c>
      <c r="Q2" s="5" t="s">
        <v>152</v>
      </c>
      <c r="R2" s="5" t="s">
        <v>153</v>
      </c>
      <c r="S2" s="5" t="s">
        <v>154</v>
      </c>
      <c r="T2" s="5" t="s">
        <v>155</v>
      </c>
      <c r="U2" s="5" t="s">
        <v>156</v>
      </c>
      <c r="V2" s="5" t="s">
        <v>158</v>
      </c>
    </row>
    <row r="3" spans="1:22" x14ac:dyDescent="0.25">
      <c r="A3" s="19"/>
      <c r="B3" s="15" t="s">
        <v>136</v>
      </c>
      <c r="C3" s="15" t="s">
        <v>207</v>
      </c>
      <c r="D3" s="15" t="s">
        <v>208</v>
      </c>
      <c r="E3" s="15">
        <v>2022</v>
      </c>
      <c r="F3" s="15" t="s">
        <v>162</v>
      </c>
      <c r="G3" s="15" t="s">
        <v>133</v>
      </c>
      <c r="H3" s="15" t="s">
        <v>136</v>
      </c>
      <c r="I3" s="15" t="s">
        <v>139</v>
      </c>
      <c r="J3" s="15" t="s">
        <v>141</v>
      </c>
      <c r="K3" s="15" t="s">
        <v>282</v>
      </c>
      <c r="L3" s="15" t="s">
        <v>283</v>
      </c>
      <c r="M3" s="15">
        <v>0.373</v>
      </c>
      <c r="N3" s="15">
        <v>0.54800000000000004</v>
      </c>
      <c r="O3" s="15">
        <v>1.9E-2</v>
      </c>
      <c r="P3" s="15">
        <v>0.14000000000000001</v>
      </c>
      <c r="Q3" s="15">
        <v>0.04</v>
      </c>
      <c r="R3" s="15">
        <v>0.45200000000000001</v>
      </c>
      <c r="S3" s="15">
        <v>10.025</v>
      </c>
      <c r="U3" s="15">
        <v>0</v>
      </c>
      <c r="V3" s="15">
        <v>850</v>
      </c>
    </row>
    <row r="4" spans="1:22" x14ac:dyDescent="0.25">
      <c r="B4" s="15" t="s">
        <v>136</v>
      </c>
      <c r="C4" s="15" t="s">
        <v>207</v>
      </c>
      <c r="D4" s="15" t="s">
        <v>208</v>
      </c>
      <c r="E4" s="15">
        <v>2022</v>
      </c>
      <c r="F4" s="15" t="s">
        <v>162</v>
      </c>
      <c r="G4" s="15" t="s">
        <v>133</v>
      </c>
      <c r="H4" s="15" t="s">
        <v>136</v>
      </c>
      <c r="I4" s="15" t="s">
        <v>139</v>
      </c>
      <c r="J4" s="15" t="s">
        <v>141</v>
      </c>
      <c r="K4" s="15" t="s">
        <v>282</v>
      </c>
      <c r="L4" s="15" t="s">
        <v>284</v>
      </c>
      <c r="M4" s="15">
        <v>0.40200000000000002</v>
      </c>
      <c r="N4" s="15">
        <v>0.64400000000000002</v>
      </c>
      <c r="O4" s="15">
        <v>4.2000000000000003E-2</v>
      </c>
      <c r="P4" s="15">
        <v>0.16800000000000001</v>
      </c>
      <c r="Q4" s="15">
        <v>4.3999999999999997E-2</v>
      </c>
      <c r="R4" s="15">
        <v>0.442</v>
      </c>
      <c r="S4" s="15">
        <v>9.9909999999999997</v>
      </c>
      <c r="U4" s="15">
        <v>0</v>
      </c>
      <c r="V4" s="15">
        <v>230</v>
      </c>
    </row>
    <row r="5" spans="1:22" x14ac:dyDescent="0.25">
      <c r="B5" s="15" t="s">
        <v>136</v>
      </c>
      <c r="C5" s="15" t="s">
        <v>207</v>
      </c>
      <c r="D5" s="15" t="s">
        <v>208</v>
      </c>
      <c r="E5" s="15">
        <v>2022</v>
      </c>
      <c r="F5" s="15" t="s">
        <v>162</v>
      </c>
      <c r="G5" s="15" t="s">
        <v>133</v>
      </c>
      <c r="H5" s="15" t="s">
        <v>136</v>
      </c>
      <c r="I5" s="15" t="s">
        <v>139</v>
      </c>
      <c r="J5" s="15" t="s">
        <v>141</v>
      </c>
      <c r="K5" s="15" t="s">
        <v>282</v>
      </c>
      <c r="L5" s="15" t="s">
        <v>285</v>
      </c>
      <c r="M5" s="15">
        <v>0.26700000000000002</v>
      </c>
      <c r="N5" s="15">
        <v>0.33100000000000002</v>
      </c>
      <c r="O5" s="15">
        <v>2.1000000000000001E-2</v>
      </c>
      <c r="P5" s="15">
        <v>0.13900000000000001</v>
      </c>
      <c r="Q5" s="15">
        <v>3.9E-2</v>
      </c>
      <c r="R5" s="15">
        <v>0.38500000000000001</v>
      </c>
      <c r="S5" s="15">
        <v>10</v>
      </c>
      <c r="U5" s="15">
        <v>0</v>
      </c>
      <c r="V5" s="15">
        <v>250</v>
      </c>
    </row>
    <row r="6" spans="1:22" x14ac:dyDescent="0.25">
      <c r="B6" s="15" t="s">
        <v>136</v>
      </c>
      <c r="C6" s="15" t="s">
        <v>207</v>
      </c>
      <c r="D6" s="15" t="s">
        <v>208</v>
      </c>
      <c r="E6" s="15">
        <v>2022</v>
      </c>
      <c r="F6" s="15" t="s">
        <v>162</v>
      </c>
      <c r="G6" s="15" t="s">
        <v>133</v>
      </c>
      <c r="H6" s="15" t="s">
        <v>136</v>
      </c>
      <c r="I6" s="15" t="s">
        <v>139</v>
      </c>
      <c r="J6" s="15" t="s">
        <v>141</v>
      </c>
      <c r="K6" s="15" t="s">
        <v>282</v>
      </c>
      <c r="L6" s="15" t="s">
        <v>286</v>
      </c>
      <c r="M6" s="15">
        <v>0.33800000000000002</v>
      </c>
      <c r="N6" s="15">
        <v>0.48</v>
      </c>
      <c r="O6" s="15">
        <v>0.01</v>
      </c>
      <c r="P6" s="15">
        <v>0.14699999999999999</v>
      </c>
      <c r="Q6" s="15">
        <v>4.3999999999999997E-2</v>
      </c>
      <c r="R6" s="15">
        <v>0.438</v>
      </c>
      <c r="S6" s="15">
        <v>9.8420000000000005</v>
      </c>
      <c r="U6" s="15">
        <v>0</v>
      </c>
      <c r="V6" s="15">
        <v>2130</v>
      </c>
    </row>
    <row r="7" spans="1:22" x14ac:dyDescent="0.25">
      <c r="B7" s="15" t="s">
        <v>136</v>
      </c>
      <c r="C7" s="15" t="s">
        <v>207</v>
      </c>
      <c r="D7" s="15" t="s">
        <v>208</v>
      </c>
      <c r="E7" s="15">
        <v>2022</v>
      </c>
      <c r="F7" s="15" t="s">
        <v>162</v>
      </c>
      <c r="G7" s="15" t="s">
        <v>133</v>
      </c>
      <c r="H7" s="15" t="s">
        <v>136</v>
      </c>
      <c r="I7" s="15" t="s">
        <v>139</v>
      </c>
      <c r="J7" s="15" t="s">
        <v>141</v>
      </c>
      <c r="K7" s="15" t="s">
        <v>282</v>
      </c>
      <c r="L7" s="15" t="s">
        <v>287</v>
      </c>
      <c r="M7" s="15">
        <v>0.63700000000000001</v>
      </c>
      <c r="N7" s="15">
        <v>0.91100000000000003</v>
      </c>
      <c r="O7" s="15">
        <v>8.6999999999999994E-2</v>
      </c>
      <c r="P7" s="15">
        <v>0.248</v>
      </c>
      <c r="Q7" s="15">
        <v>5.3999999999999999E-2</v>
      </c>
      <c r="R7" s="15">
        <v>0.76300000000000001</v>
      </c>
      <c r="S7" s="15">
        <v>9.9580000000000002</v>
      </c>
      <c r="U7" s="15">
        <v>0</v>
      </c>
      <c r="V7" s="15">
        <v>110</v>
      </c>
    </row>
    <row r="8" spans="1:22" x14ac:dyDescent="0.25">
      <c r="B8" s="15" t="s">
        <v>136</v>
      </c>
      <c r="C8" s="15" t="s">
        <v>207</v>
      </c>
      <c r="D8" s="15" t="s">
        <v>209</v>
      </c>
      <c r="E8" s="15">
        <v>2022</v>
      </c>
      <c r="F8" s="15" t="s">
        <v>162</v>
      </c>
      <c r="G8" s="15" t="s">
        <v>133</v>
      </c>
      <c r="H8" s="15" t="s">
        <v>136</v>
      </c>
      <c r="I8" s="15" t="s">
        <v>139</v>
      </c>
      <c r="J8" s="15" t="s">
        <v>141</v>
      </c>
      <c r="K8" s="15" t="s">
        <v>282</v>
      </c>
      <c r="L8" s="15" t="s">
        <v>283</v>
      </c>
      <c r="M8" s="15">
        <v>0.311</v>
      </c>
      <c r="N8" s="15">
        <v>0.5</v>
      </c>
      <c r="O8" s="15">
        <v>1.7000000000000001E-2</v>
      </c>
      <c r="P8" s="15">
        <v>0.111</v>
      </c>
      <c r="Q8" s="15">
        <v>2.7E-2</v>
      </c>
      <c r="R8" s="15">
        <v>0.33500000000000002</v>
      </c>
      <c r="S8" s="15">
        <v>10.018000000000001</v>
      </c>
      <c r="U8" s="15">
        <v>0</v>
      </c>
      <c r="V8" s="15">
        <v>850</v>
      </c>
    </row>
    <row r="9" spans="1:22" x14ac:dyDescent="0.25">
      <c r="B9" s="15" t="s">
        <v>136</v>
      </c>
      <c r="C9" s="15" t="s">
        <v>207</v>
      </c>
      <c r="D9" s="15" t="s">
        <v>209</v>
      </c>
      <c r="E9" s="15">
        <v>2022</v>
      </c>
      <c r="F9" s="15" t="s">
        <v>162</v>
      </c>
      <c r="G9" s="15" t="s">
        <v>133</v>
      </c>
      <c r="H9" s="15" t="s">
        <v>136</v>
      </c>
      <c r="I9" s="15" t="s">
        <v>139</v>
      </c>
      <c r="J9" s="15" t="s">
        <v>141</v>
      </c>
      <c r="K9" s="15" t="s">
        <v>282</v>
      </c>
      <c r="L9" s="15" t="s">
        <v>284</v>
      </c>
      <c r="M9" s="15">
        <v>0.34300000000000003</v>
      </c>
      <c r="N9" s="15">
        <v>0.54300000000000004</v>
      </c>
      <c r="O9" s="15">
        <v>3.5999999999999997E-2</v>
      </c>
      <c r="P9" s="15">
        <v>0.13</v>
      </c>
      <c r="Q9" s="15">
        <v>2.8000000000000001E-2</v>
      </c>
      <c r="R9" s="15">
        <v>0.35399999999999998</v>
      </c>
      <c r="S9" s="15">
        <v>9.98</v>
      </c>
      <c r="U9" s="15">
        <v>0</v>
      </c>
      <c r="V9" s="15">
        <v>230</v>
      </c>
    </row>
    <row r="10" spans="1:22" x14ac:dyDescent="0.25">
      <c r="B10" s="15" t="s">
        <v>136</v>
      </c>
      <c r="C10" s="15" t="s">
        <v>207</v>
      </c>
      <c r="D10" s="15" t="s">
        <v>209</v>
      </c>
      <c r="E10" s="15">
        <v>2022</v>
      </c>
      <c r="F10" s="15" t="s">
        <v>162</v>
      </c>
      <c r="G10" s="15" t="s">
        <v>133</v>
      </c>
      <c r="H10" s="15" t="s">
        <v>136</v>
      </c>
      <c r="I10" s="15" t="s">
        <v>139</v>
      </c>
      <c r="J10" s="15" t="s">
        <v>141</v>
      </c>
      <c r="K10" s="15" t="s">
        <v>282</v>
      </c>
      <c r="L10" s="15" t="s">
        <v>285</v>
      </c>
      <c r="M10" s="15">
        <v>0.22500000000000001</v>
      </c>
      <c r="N10" s="15">
        <v>0.30499999999999999</v>
      </c>
      <c r="O10" s="15">
        <v>1.9E-2</v>
      </c>
      <c r="P10" s="15">
        <v>9.6000000000000002E-2</v>
      </c>
      <c r="Q10" s="15">
        <v>2.5999999999999999E-2</v>
      </c>
      <c r="R10" s="15">
        <v>0.28899999999999998</v>
      </c>
      <c r="S10" s="15">
        <v>9.98</v>
      </c>
      <c r="U10" s="15">
        <v>0</v>
      </c>
      <c r="V10" s="15">
        <v>250</v>
      </c>
    </row>
    <row r="11" spans="1:22" x14ac:dyDescent="0.25">
      <c r="B11" s="15" t="s">
        <v>136</v>
      </c>
      <c r="C11" s="15" t="s">
        <v>207</v>
      </c>
      <c r="D11" s="15" t="s">
        <v>209</v>
      </c>
      <c r="E11" s="15">
        <v>2022</v>
      </c>
      <c r="F11" s="15" t="s">
        <v>162</v>
      </c>
      <c r="G11" s="15" t="s">
        <v>133</v>
      </c>
      <c r="H11" s="15" t="s">
        <v>136</v>
      </c>
      <c r="I11" s="15" t="s">
        <v>139</v>
      </c>
      <c r="J11" s="15" t="s">
        <v>141</v>
      </c>
      <c r="K11" s="15" t="s">
        <v>282</v>
      </c>
      <c r="L11" s="15" t="s">
        <v>286</v>
      </c>
      <c r="M11" s="15">
        <v>0.28299999999999997</v>
      </c>
      <c r="N11" s="15">
        <v>0.435</v>
      </c>
      <c r="O11" s="15">
        <v>8.9999999999999993E-3</v>
      </c>
      <c r="P11" s="15">
        <v>0.109</v>
      </c>
      <c r="Q11" s="15">
        <v>0.03</v>
      </c>
      <c r="R11" s="15">
        <v>0.33800000000000002</v>
      </c>
      <c r="S11" s="15">
        <v>9.8309999999999995</v>
      </c>
      <c r="U11" s="15">
        <v>0</v>
      </c>
      <c r="V11" s="15">
        <v>2130</v>
      </c>
    </row>
    <row r="12" spans="1:22" x14ac:dyDescent="0.25">
      <c r="B12" s="15" t="s">
        <v>136</v>
      </c>
      <c r="C12" s="15" t="s">
        <v>207</v>
      </c>
      <c r="D12" s="15" t="s">
        <v>209</v>
      </c>
      <c r="E12" s="15">
        <v>2022</v>
      </c>
      <c r="F12" s="15" t="s">
        <v>162</v>
      </c>
      <c r="G12" s="15" t="s">
        <v>133</v>
      </c>
      <c r="H12" s="15" t="s">
        <v>136</v>
      </c>
      <c r="I12" s="15" t="s">
        <v>139</v>
      </c>
      <c r="J12" s="15" t="s">
        <v>141</v>
      </c>
      <c r="K12" s="15" t="s">
        <v>282</v>
      </c>
      <c r="L12" s="15" t="s">
        <v>287</v>
      </c>
      <c r="M12" s="15">
        <v>0.55900000000000005</v>
      </c>
      <c r="N12" s="15">
        <v>0.89</v>
      </c>
      <c r="O12" s="15">
        <v>8.5000000000000006E-2</v>
      </c>
      <c r="P12" s="15">
        <v>0.16</v>
      </c>
      <c r="Q12" s="15">
        <v>3.7999999999999999E-2</v>
      </c>
      <c r="R12" s="15">
        <v>0.63200000000000001</v>
      </c>
      <c r="S12" s="15">
        <v>9.952</v>
      </c>
      <c r="U12" s="15">
        <v>0</v>
      </c>
      <c r="V12" s="15">
        <v>110</v>
      </c>
    </row>
    <row r="13" spans="1:22" x14ac:dyDescent="0.25">
      <c r="B13" s="15" t="s">
        <v>136</v>
      </c>
      <c r="C13" s="15" t="s">
        <v>207</v>
      </c>
      <c r="D13" s="15" t="s">
        <v>210</v>
      </c>
      <c r="E13" s="15">
        <v>2022</v>
      </c>
      <c r="F13" s="15" t="s">
        <v>162</v>
      </c>
      <c r="G13" s="15" t="s">
        <v>133</v>
      </c>
      <c r="H13" s="15" t="s">
        <v>136</v>
      </c>
      <c r="I13" s="15" t="s">
        <v>139</v>
      </c>
      <c r="J13" s="15" t="s">
        <v>141</v>
      </c>
      <c r="K13" s="15" t="s">
        <v>282</v>
      </c>
      <c r="L13" s="15" t="s">
        <v>283</v>
      </c>
      <c r="M13" s="15">
        <v>0.28199999999999997</v>
      </c>
      <c r="N13" s="15">
        <v>0.48099999999999998</v>
      </c>
      <c r="O13" s="15">
        <v>1.7000000000000001E-2</v>
      </c>
      <c r="P13" s="15">
        <v>9.5000000000000001E-2</v>
      </c>
      <c r="Q13" s="15">
        <v>2.1000000000000001E-2</v>
      </c>
      <c r="R13" s="15">
        <v>0.29299999999999998</v>
      </c>
      <c r="S13" s="15">
        <v>9.7460000000000004</v>
      </c>
      <c r="U13" s="15">
        <v>0</v>
      </c>
      <c r="V13" s="15">
        <v>840</v>
      </c>
    </row>
    <row r="14" spans="1:22" x14ac:dyDescent="0.25">
      <c r="B14" s="15" t="s">
        <v>136</v>
      </c>
      <c r="C14" s="15" t="s">
        <v>207</v>
      </c>
      <c r="D14" s="15" t="s">
        <v>210</v>
      </c>
      <c r="E14" s="15">
        <v>2022</v>
      </c>
      <c r="F14" s="15" t="s">
        <v>162</v>
      </c>
      <c r="G14" s="15" t="s">
        <v>133</v>
      </c>
      <c r="H14" s="15" t="s">
        <v>136</v>
      </c>
      <c r="I14" s="15" t="s">
        <v>139</v>
      </c>
      <c r="J14" s="15" t="s">
        <v>141</v>
      </c>
      <c r="K14" s="15" t="s">
        <v>282</v>
      </c>
      <c r="L14" s="15" t="s">
        <v>284</v>
      </c>
      <c r="M14" s="15">
        <v>0.313</v>
      </c>
      <c r="N14" s="15">
        <v>0.50900000000000001</v>
      </c>
      <c r="O14" s="15">
        <v>3.4000000000000002E-2</v>
      </c>
      <c r="P14" s="15">
        <v>0.121</v>
      </c>
      <c r="Q14" s="15">
        <v>2.1999999999999999E-2</v>
      </c>
      <c r="R14" s="15">
        <v>0.32100000000000001</v>
      </c>
      <c r="S14" s="15">
        <v>9.6920000000000002</v>
      </c>
      <c r="U14" s="15">
        <v>0</v>
      </c>
      <c r="V14" s="15">
        <v>230</v>
      </c>
    </row>
    <row r="15" spans="1:22" x14ac:dyDescent="0.25">
      <c r="B15" s="15" t="s">
        <v>136</v>
      </c>
      <c r="C15" s="15" t="s">
        <v>207</v>
      </c>
      <c r="D15" s="15" t="s">
        <v>210</v>
      </c>
      <c r="E15" s="15">
        <v>2022</v>
      </c>
      <c r="F15" s="15" t="s">
        <v>162</v>
      </c>
      <c r="G15" s="15" t="s">
        <v>133</v>
      </c>
      <c r="H15" s="15" t="s">
        <v>136</v>
      </c>
      <c r="I15" s="15" t="s">
        <v>139</v>
      </c>
      <c r="J15" s="15" t="s">
        <v>141</v>
      </c>
      <c r="K15" s="15" t="s">
        <v>282</v>
      </c>
      <c r="L15" s="15" t="s">
        <v>285</v>
      </c>
      <c r="M15" s="15">
        <v>0.2</v>
      </c>
      <c r="N15" s="15">
        <v>0.27200000000000002</v>
      </c>
      <c r="O15" s="15">
        <v>1.7000000000000001E-2</v>
      </c>
      <c r="P15" s="15">
        <v>8.5000000000000006E-2</v>
      </c>
      <c r="Q15" s="15">
        <v>2.1999999999999999E-2</v>
      </c>
      <c r="R15" s="15">
        <v>0.27</v>
      </c>
      <c r="S15" s="15">
        <v>9.7119999999999997</v>
      </c>
      <c r="U15" s="15">
        <v>0</v>
      </c>
      <c r="V15" s="15">
        <v>250</v>
      </c>
    </row>
    <row r="16" spans="1:22" x14ac:dyDescent="0.25">
      <c r="B16" s="15" t="s">
        <v>136</v>
      </c>
      <c r="C16" s="15" t="s">
        <v>207</v>
      </c>
      <c r="D16" s="15" t="s">
        <v>210</v>
      </c>
      <c r="E16" s="15">
        <v>2022</v>
      </c>
      <c r="F16" s="15" t="s">
        <v>162</v>
      </c>
      <c r="G16" s="15" t="s">
        <v>133</v>
      </c>
      <c r="H16" s="15" t="s">
        <v>136</v>
      </c>
      <c r="I16" s="15" t="s">
        <v>139</v>
      </c>
      <c r="J16" s="15" t="s">
        <v>141</v>
      </c>
      <c r="K16" s="15" t="s">
        <v>282</v>
      </c>
      <c r="L16" s="15" t="s">
        <v>286</v>
      </c>
      <c r="M16" s="15">
        <v>0.26100000000000001</v>
      </c>
      <c r="N16" s="15">
        <v>0.442</v>
      </c>
      <c r="O16" s="15">
        <v>0.01</v>
      </c>
      <c r="P16" s="15">
        <v>0.09</v>
      </c>
      <c r="Q16" s="15">
        <v>2.1999999999999999E-2</v>
      </c>
      <c r="R16" s="15">
        <v>0.28399999999999997</v>
      </c>
      <c r="S16" s="15">
        <v>9.5579999999999998</v>
      </c>
      <c r="U16" s="15">
        <v>0</v>
      </c>
      <c r="V16" s="15">
        <v>2110</v>
      </c>
    </row>
    <row r="17" spans="2:22" x14ac:dyDescent="0.25">
      <c r="B17" s="15" t="s">
        <v>136</v>
      </c>
      <c r="C17" s="15" t="s">
        <v>207</v>
      </c>
      <c r="D17" s="15" t="s">
        <v>210</v>
      </c>
      <c r="E17" s="15">
        <v>2022</v>
      </c>
      <c r="F17" s="15" t="s">
        <v>162</v>
      </c>
      <c r="G17" s="15" t="s">
        <v>133</v>
      </c>
      <c r="H17" s="15" t="s">
        <v>136</v>
      </c>
      <c r="I17" s="15" t="s">
        <v>139</v>
      </c>
      <c r="J17" s="15" t="s">
        <v>141</v>
      </c>
      <c r="K17" s="15" t="s">
        <v>282</v>
      </c>
      <c r="L17" s="15" t="s">
        <v>287</v>
      </c>
      <c r="M17" s="15">
        <v>0.53700000000000003</v>
      </c>
      <c r="N17" s="15">
        <v>0.871</v>
      </c>
      <c r="O17" s="15">
        <v>8.3000000000000004E-2</v>
      </c>
      <c r="P17" s="15">
        <v>0.16</v>
      </c>
      <c r="Q17" s="15">
        <v>2.5999999999999999E-2</v>
      </c>
      <c r="R17" s="15">
        <v>0.51900000000000002</v>
      </c>
      <c r="S17" s="15">
        <v>9.6669999999999998</v>
      </c>
      <c r="U17" s="15">
        <v>0</v>
      </c>
      <c r="V17" s="15">
        <v>110</v>
      </c>
    </row>
    <row r="18" spans="2:22" x14ac:dyDescent="0.25">
      <c r="B18" s="15" t="s">
        <v>136</v>
      </c>
      <c r="C18" s="15" t="s">
        <v>207</v>
      </c>
      <c r="D18" s="15" t="s">
        <v>211</v>
      </c>
      <c r="E18" s="15">
        <v>2022</v>
      </c>
      <c r="F18" s="15" t="s">
        <v>162</v>
      </c>
      <c r="G18" s="15" t="s">
        <v>133</v>
      </c>
      <c r="H18" s="15" t="s">
        <v>136</v>
      </c>
      <c r="I18" s="15" t="s">
        <v>139</v>
      </c>
      <c r="J18" s="15" t="s">
        <v>141</v>
      </c>
      <c r="K18" s="15" t="s">
        <v>282</v>
      </c>
      <c r="L18" s="15" t="s">
        <v>283</v>
      </c>
      <c r="M18" s="15">
        <v>0.27700000000000002</v>
      </c>
      <c r="N18" s="15">
        <v>0.48</v>
      </c>
      <c r="O18" s="15">
        <v>1.6E-2</v>
      </c>
      <c r="P18" s="15">
        <v>9.1999999999999998E-2</v>
      </c>
      <c r="Q18" s="15">
        <v>1.6E-2</v>
      </c>
      <c r="R18" s="15">
        <v>0.28699999999999998</v>
      </c>
      <c r="S18" s="15">
        <v>9.7550000000000008</v>
      </c>
      <c r="U18" s="15">
        <v>0</v>
      </c>
      <c r="V18" s="15">
        <v>850</v>
      </c>
    </row>
    <row r="19" spans="2:22" x14ac:dyDescent="0.25">
      <c r="B19" s="15" t="s">
        <v>136</v>
      </c>
      <c r="C19" s="15" t="s">
        <v>207</v>
      </c>
      <c r="D19" s="15" t="s">
        <v>211</v>
      </c>
      <c r="E19" s="15">
        <v>2022</v>
      </c>
      <c r="F19" s="15" t="s">
        <v>162</v>
      </c>
      <c r="G19" s="15" t="s">
        <v>133</v>
      </c>
      <c r="H19" s="15" t="s">
        <v>136</v>
      </c>
      <c r="I19" s="15" t="s">
        <v>139</v>
      </c>
      <c r="J19" s="15" t="s">
        <v>141</v>
      </c>
      <c r="K19" s="15" t="s">
        <v>282</v>
      </c>
      <c r="L19" s="15" t="s">
        <v>284</v>
      </c>
      <c r="M19" s="15">
        <v>0.309</v>
      </c>
      <c r="N19" s="15">
        <v>0.49299999999999999</v>
      </c>
      <c r="O19" s="15">
        <v>3.3000000000000002E-2</v>
      </c>
      <c r="P19" s="15">
        <v>0.105</v>
      </c>
      <c r="Q19" s="15">
        <v>1.7999999999999999E-2</v>
      </c>
      <c r="R19" s="15">
        <v>0.377</v>
      </c>
      <c r="S19" s="15">
        <v>9.7119999999999997</v>
      </c>
      <c r="U19" s="15">
        <v>0</v>
      </c>
      <c r="V19" s="15">
        <v>230</v>
      </c>
    </row>
    <row r="20" spans="2:22" x14ac:dyDescent="0.25">
      <c r="B20" s="15" t="s">
        <v>136</v>
      </c>
      <c r="C20" s="15" t="s">
        <v>207</v>
      </c>
      <c r="D20" s="15" t="s">
        <v>211</v>
      </c>
      <c r="E20" s="15">
        <v>2022</v>
      </c>
      <c r="F20" s="15" t="s">
        <v>162</v>
      </c>
      <c r="G20" s="15" t="s">
        <v>133</v>
      </c>
      <c r="H20" s="15" t="s">
        <v>136</v>
      </c>
      <c r="I20" s="15" t="s">
        <v>139</v>
      </c>
      <c r="J20" s="15" t="s">
        <v>141</v>
      </c>
      <c r="K20" s="15" t="s">
        <v>282</v>
      </c>
      <c r="L20" s="15" t="s">
        <v>285</v>
      </c>
      <c r="M20" s="15">
        <v>0.189</v>
      </c>
      <c r="N20" s="15">
        <v>0.27500000000000002</v>
      </c>
      <c r="O20" s="15">
        <v>1.7000000000000001E-2</v>
      </c>
      <c r="P20" s="15">
        <v>7.3999999999999996E-2</v>
      </c>
      <c r="Q20" s="15">
        <v>1.2E-2</v>
      </c>
      <c r="R20" s="15">
        <v>0.24099999999999999</v>
      </c>
      <c r="S20" s="15">
        <v>9.7119999999999997</v>
      </c>
      <c r="U20" s="15">
        <v>0</v>
      </c>
      <c r="V20" s="15">
        <v>250</v>
      </c>
    </row>
    <row r="21" spans="2:22" x14ac:dyDescent="0.25">
      <c r="B21" s="15" t="s">
        <v>136</v>
      </c>
      <c r="C21" s="15" t="s">
        <v>207</v>
      </c>
      <c r="D21" s="15" t="s">
        <v>211</v>
      </c>
      <c r="E21" s="15">
        <v>2022</v>
      </c>
      <c r="F21" s="15" t="s">
        <v>162</v>
      </c>
      <c r="G21" s="15" t="s">
        <v>133</v>
      </c>
      <c r="H21" s="15" t="s">
        <v>136</v>
      </c>
      <c r="I21" s="15" t="s">
        <v>139</v>
      </c>
      <c r="J21" s="15" t="s">
        <v>141</v>
      </c>
      <c r="K21" s="15" t="s">
        <v>282</v>
      </c>
      <c r="L21" s="15" t="s">
        <v>286</v>
      </c>
      <c r="M21" s="15">
        <v>0.248</v>
      </c>
      <c r="N21" s="15">
        <v>0.42399999999999999</v>
      </c>
      <c r="O21" s="15">
        <v>8.9999999999999993E-3</v>
      </c>
      <c r="P21" s="15">
        <v>8.1000000000000003E-2</v>
      </c>
      <c r="Q21" s="15">
        <v>1.7000000000000001E-2</v>
      </c>
      <c r="R21" s="15">
        <v>0.28000000000000003</v>
      </c>
      <c r="S21" s="15">
        <v>9.5679999999999996</v>
      </c>
      <c r="U21" s="15">
        <v>0</v>
      </c>
      <c r="V21" s="15">
        <v>2140</v>
      </c>
    </row>
    <row r="22" spans="2:22" x14ac:dyDescent="0.25">
      <c r="B22" s="15" t="s">
        <v>136</v>
      </c>
      <c r="C22" s="15" t="s">
        <v>207</v>
      </c>
      <c r="D22" s="15" t="s">
        <v>211</v>
      </c>
      <c r="E22" s="15">
        <v>2022</v>
      </c>
      <c r="F22" s="15" t="s">
        <v>162</v>
      </c>
      <c r="G22" s="15" t="s">
        <v>133</v>
      </c>
      <c r="H22" s="15" t="s">
        <v>136</v>
      </c>
      <c r="I22" s="15" t="s">
        <v>139</v>
      </c>
      <c r="J22" s="15" t="s">
        <v>141</v>
      </c>
      <c r="K22" s="15" t="s">
        <v>282</v>
      </c>
      <c r="L22" s="15" t="s">
        <v>287</v>
      </c>
      <c r="M22" s="15">
        <v>0.55900000000000005</v>
      </c>
      <c r="N22" s="15">
        <v>0.89400000000000002</v>
      </c>
      <c r="O22" s="15">
        <v>8.5000000000000006E-2</v>
      </c>
      <c r="P22" s="15">
        <v>0.14399999999999999</v>
      </c>
      <c r="Q22" s="15">
        <v>3.6999999999999998E-2</v>
      </c>
      <c r="R22" s="15">
        <v>0.57499999999999996</v>
      </c>
      <c r="S22" s="15">
        <v>9.6890000000000001</v>
      </c>
      <c r="U22" s="15">
        <v>0</v>
      </c>
      <c r="V22" s="15">
        <v>110</v>
      </c>
    </row>
    <row r="23" spans="2:22" x14ac:dyDescent="0.25">
      <c r="B23" s="15" t="s">
        <v>136</v>
      </c>
      <c r="C23" s="15" t="s">
        <v>207</v>
      </c>
      <c r="D23" s="15" t="s">
        <v>212</v>
      </c>
      <c r="E23" s="15">
        <v>2022</v>
      </c>
      <c r="F23" s="15" t="s">
        <v>162</v>
      </c>
      <c r="G23" s="15" t="s">
        <v>133</v>
      </c>
      <c r="H23" s="15" t="s">
        <v>136</v>
      </c>
      <c r="I23" s="15" t="s">
        <v>139</v>
      </c>
      <c r="J23" s="15" t="s">
        <v>141</v>
      </c>
      <c r="K23" s="15" t="s">
        <v>282</v>
      </c>
      <c r="L23" s="15" t="s">
        <v>283</v>
      </c>
      <c r="M23" s="15">
        <v>0.27</v>
      </c>
      <c r="N23" s="15">
        <v>0.46300000000000002</v>
      </c>
      <c r="O23" s="15">
        <v>1.6E-2</v>
      </c>
      <c r="P23" s="15">
        <v>9.0999999999999998E-2</v>
      </c>
      <c r="Q23" s="15">
        <v>1.6E-2</v>
      </c>
      <c r="R23" s="15">
        <v>0.28100000000000003</v>
      </c>
      <c r="S23" s="15">
        <v>9.4969999999999999</v>
      </c>
      <c r="U23" s="15">
        <v>0</v>
      </c>
      <c r="V23" s="15">
        <v>850</v>
      </c>
    </row>
    <row r="24" spans="2:22" x14ac:dyDescent="0.25">
      <c r="B24" s="15" t="s">
        <v>136</v>
      </c>
      <c r="C24" s="15" t="s">
        <v>207</v>
      </c>
      <c r="D24" s="15" t="s">
        <v>212</v>
      </c>
      <c r="E24" s="15">
        <v>2022</v>
      </c>
      <c r="F24" s="15" t="s">
        <v>162</v>
      </c>
      <c r="G24" s="15" t="s">
        <v>133</v>
      </c>
      <c r="H24" s="15" t="s">
        <v>136</v>
      </c>
      <c r="I24" s="15" t="s">
        <v>139</v>
      </c>
      <c r="J24" s="15" t="s">
        <v>141</v>
      </c>
      <c r="K24" s="15" t="s">
        <v>282</v>
      </c>
      <c r="L24" s="15" t="s">
        <v>284</v>
      </c>
      <c r="M24" s="15">
        <v>0.32100000000000001</v>
      </c>
      <c r="N24" s="15">
        <v>0.504</v>
      </c>
      <c r="O24" s="15">
        <v>3.3000000000000002E-2</v>
      </c>
      <c r="P24" s="15">
        <v>0.105</v>
      </c>
      <c r="Q24" s="15">
        <v>1.4999999999999999E-2</v>
      </c>
      <c r="R24" s="15">
        <v>0.42599999999999999</v>
      </c>
      <c r="S24" s="15">
        <v>9.4610000000000003</v>
      </c>
      <c r="U24" s="15">
        <v>0</v>
      </c>
      <c r="V24" s="15">
        <v>230</v>
      </c>
    </row>
    <row r="25" spans="2:22" x14ac:dyDescent="0.25">
      <c r="B25" s="15" t="s">
        <v>136</v>
      </c>
      <c r="C25" s="15" t="s">
        <v>207</v>
      </c>
      <c r="D25" s="15" t="s">
        <v>212</v>
      </c>
      <c r="E25" s="15">
        <v>2022</v>
      </c>
      <c r="F25" s="15" t="s">
        <v>162</v>
      </c>
      <c r="G25" s="15" t="s">
        <v>133</v>
      </c>
      <c r="H25" s="15" t="s">
        <v>136</v>
      </c>
      <c r="I25" s="15" t="s">
        <v>139</v>
      </c>
      <c r="J25" s="15" t="s">
        <v>141</v>
      </c>
      <c r="K25" s="15" t="s">
        <v>282</v>
      </c>
      <c r="L25" s="15" t="s">
        <v>285</v>
      </c>
      <c r="M25" s="15">
        <v>0.17599999999999999</v>
      </c>
      <c r="N25" s="15">
        <v>0.25900000000000001</v>
      </c>
      <c r="O25" s="15">
        <v>1.6E-2</v>
      </c>
      <c r="P25" s="15">
        <v>6.5000000000000002E-2</v>
      </c>
      <c r="Q25" s="15">
        <v>1.2E-2</v>
      </c>
      <c r="R25" s="15">
        <v>0.221</v>
      </c>
      <c r="S25" s="15">
        <v>9.452</v>
      </c>
      <c r="U25" s="15">
        <v>0</v>
      </c>
      <c r="V25" s="15">
        <v>250</v>
      </c>
    </row>
    <row r="26" spans="2:22" x14ac:dyDescent="0.25">
      <c r="B26" s="15" t="s">
        <v>136</v>
      </c>
      <c r="C26" s="15" t="s">
        <v>207</v>
      </c>
      <c r="D26" s="15" t="s">
        <v>212</v>
      </c>
      <c r="E26" s="15">
        <v>2022</v>
      </c>
      <c r="F26" s="15" t="s">
        <v>162</v>
      </c>
      <c r="G26" s="15" t="s">
        <v>133</v>
      </c>
      <c r="H26" s="15" t="s">
        <v>136</v>
      </c>
      <c r="I26" s="15" t="s">
        <v>139</v>
      </c>
      <c r="J26" s="15" t="s">
        <v>141</v>
      </c>
      <c r="K26" s="15" t="s">
        <v>282</v>
      </c>
      <c r="L26" s="15" t="s">
        <v>286</v>
      </c>
      <c r="M26" s="15">
        <v>0.24</v>
      </c>
      <c r="N26" s="15">
        <v>0.40500000000000003</v>
      </c>
      <c r="O26" s="15">
        <v>8.9999999999999993E-3</v>
      </c>
      <c r="P26" s="15">
        <v>7.8E-2</v>
      </c>
      <c r="Q26" s="15">
        <v>1.4999999999999999E-2</v>
      </c>
      <c r="R26" s="15">
        <v>0.26500000000000001</v>
      </c>
      <c r="S26" s="15">
        <v>9.3089999999999993</v>
      </c>
      <c r="U26" s="15">
        <v>0</v>
      </c>
      <c r="V26" s="15">
        <v>2140</v>
      </c>
    </row>
    <row r="27" spans="2:22" x14ac:dyDescent="0.25">
      <c r="B27" s="15" t="s">
        <v>136</v>
      </c>
      <c r="C27" s="15" t="s">
        <v>207</v>
      </c>
      <c r="D27" s="15" t="s">
        <v>212</v>
      </c>
      <c r="E27" s="15">
        <v>2022</v>
      </c>
      <c r="F27" s="15" t="s">
        <v>162</v>
      </c>
      <c r="G27" s="15" t="s">
        <v>133</v>
      </c>
      <c r="H27" s="15" t="s">
        <v>136</v>
      </c>
      <c r="I27" s="15" t="s">
        <v>139</v>
      </c>
      <c r="J27" s="15" t="s">
        <v>141</v>
      </c>
      <c r="K27" s="15" t="s">
        <v>282</v>
      </c>
      <c r="L27" s="15" t="s">
        <v>287</v>
      </c>
      <c r="M27" s="15">
        <v>0.54600000000000004</v>
      </c>
      <c r="N27" s="15">
        <v>0.874</v>
      </c>
      <c r="O27" s="15">
        <v>8.3000000000000004E-2</v>
      </c>
      <c r="P27" s="15">
        <v>0.14599999999999999</v>
      </c>
      <c r="Q27" s="15">
        <v>3.1E-2</v>
      </c>
      <c r="R27" s="15">
        <v>0.48799999999999999</v>
      </c>
      <c r="S27" s="15">
        <v>9.4309999999999992</v>
      </c>
      <c r="U27" s="15">
        <v>0</v>
      </c>
      <c r="V27" s="15">
        <v>110</v>
      </c>
    </row>
    <row r="28" spans="2:22" x14ac:dyDescent="0.25">
      <c r="B28" s="15" t="s">
        <v>136</v>
      </c>
      <c r="C28" s="15" t="s">
        <v>207</v>
      </c>
      <c r="D28" s="15" t="s">
        <v>213</v>
      </c>
      <c r="E28" s="15">
        <v>2022</v>
      </c>
      <c r="F28" s="15" t="s">
        <v>162</v>
      </c>
      <c r="G28" s="15" t="s">
        <v>133</v>
      </c>
      <c r="H28" s="15" t="s">
        <v>136</v>
      </c>
      <c r="I28" s="15" t="s">
        <v>139</v>
      </c>
      <c r="J28" s="15" t="s">
        <v>141</v>
      </c>
      <c r="K28" s="15" t="s">
        <v>282</v>
      </c>
      <c r="L28" s="15" t="s">
        <v>283</v>
      </c>
      <c r="M28" s="15">
        <v>0.27900000000000003</v>
      </c>
      <c r="N28" s="15">
        <v>0.499</v>
      </c>
      <c r="O28" s="15">
        <v>1.7000000000000001E-2</v>
      </c>
      <c r="P28" s="15">
        <v>9.6000000000000002E-2</v>
      </c>
      <c r="Q28" s="15">
        <v>1.4999999999999999E-2</v>
      </c>
      <c r="R28" s="15">
        <v>0.28699999999999998</v>
      </c>
      <c r="S28" s="15">
        <v>9.4969999999999999</v>
      </c>
      <c r="U28" s="15">
        <v>0</v>
      </c>
      <c r="V28" s="15">
        <v>850</v>
      </c>
    </row>
    <row r="29" spans="2:22" x14ac:dyDescent="0.25">
      <c r="B29" s="15" t="s">
        <v>136</v>
      </c>
      <c r="C29" s="15" t="s">
        <v>207</v>
      </c>
      <c r="D29" s="15" t="s">
        <v>213</v>
      </c>
      <c r="E29" s="15">
        <v>2022</v>
      </c>
      <c r="F29" s="15" t="s">
        <v>162</v>
      </c>
      <c r="G29" s="15" t="s">
        <v>133</v>
      </c>
      <c r="H29" s="15" t="s">
        <v>136</v>
      </c>
      <c r="I29" s="15" t="s">
        <v>139</v>
      </c>
      <c r="J29" s="15" t="s">
        <v>141</v>
      </c>
      <c r="K29" s="15" t="s">
        <v>282</v>
      </c>
      <c r="L29" s="15" t="s">
        <v>284</v>
      </c>
      <c r="M29" s="15">
        <v>0.34300000000000003</v>
      </c>
      <c r="N29" s="15">
        <v>0.57499999999999996</v>
      </c>
      <c r="O29" s="15">
        <v>3.7999999999999999E-2</v>
      </c>
      <c r="P29" s="15">
        <v>0.114</v>
      </c>
      <c r="Q29" s="15">
        <v>1.4E-2</v>
      </c>
      <c r="R29" s="15">
        <v>0.376</v>
      </c>
      <c r="S29" s="15">
        <v>9.4619999999999997</v>
      </c>
      <c r="U29" s="15">
        <v>0</v>
      </c>
      <c r="V29" s="15">
        <v>230</v>
      </c>
    </row>
    <row r="30" spans="2:22" x14ac:dyDescent="0.25">
      <c r="B30" s="15" t="s">
        <v>136</v>
      </c>
      <c r="C30" s="15" t="s">
        <v>207</v>
      </c>
      <c r="D30" s="15" t="s">
        <v>213</v>
      </c>
      <c r="E30" s="15">
        <v>2022</v>
      </c>
      <c r="F30" s="15" t="s">
        <v>162</v>
      </c>
      <c r="G30" s="15" t="s">
        <v>133</v>
      </c>
      <c r="H30" s="15" t="s">
        <v>136</v>
      </c>
      <c r="I30" s="15" t="s">
        <v>139</v>
      </c>
      <c r="J30" s="15" t="s">
        <v>141</v>
      </c>
      <c r="K30" s="15" t="s">
        <v>282</v>
      </c>
      <c r="L30" s="15" t="s">
        <v>285</v>
      </c>
      <c r="M30" s="15">
        <v>0.17599999999999999</v>
      </c>
      <c r="N30" s="15">
        <v>0.26200000000000001</v>
      </c>
      <c r="O30" s="15">
        <v>1.7000000000000001E-2</v>
      </c>
      <c r="P30" s="15">
        <v>6.9000000000000006E-2</v>
      </c>
      <c r="Q30" s="15">
        <v>1.0999999999999999E-2</v>
      </c>
      <c r="R30" s="15">
        <v>0.22600000000000001</v>
      </c>
      <c r="S30" s="15">
        <v>9.4529999999999994</v>
      </c>
      <c r="U30" s="15">
        <v>0</v>
      </c>
      <c r="V30" s="15">
        <v>250</v>
      </c>
    </row>
    <row r="31" spans="2:22" x14ac:dyDescent="0.25">
      <c r="B31" s="15" t="s">
        <v>136</v>
      </c>
      <c r="C31" s="15" t="s">
        <v>207</v>
      </c>
      <c r="D31" s="15" t="s">
        <v>213</v>
      </c>
      <c r="E31" s="15">
        <v>2022</v>
      </c>
      <c r="F31" s="15" t="s">
        <v>162</v>
      </c>
      <c r="G31" s="15" t="s">
        <v>133</v>
      </c>
      <c r="H31" s="15" t="s">
        <v>136</v>
      </c>
      <c r="I31" s="15" t="s">
        <v>139</v>
      </c>
      <c r="J31" s="15" t="s">
        <v>141</v>
      </c>
      <c r="K31" s="15" t="s">
        <v>282</v>
      </c>
      <c r="L31" s="15" t="s">
        <v>286</v>
      </c>
      <c r="M31" s="15">
        <v>0.23899999999999999</v>
      </c>
      <c r="N31" s="15">
        <v>0.41099999999999998</v>
      </c>
      <c r="O31" s="15">
        <v>8.9999999999999993E-3</v>
      </c>
      <c r="P31" s="15">
        <v>7.4999999999999997E-2</v>
      </c>
      <c r="Q31" s="15">
        <v>1.2999999999999999E-2</v>
      </c>
      <c r="R31" s="15">
        <v>0.25700000000000001</v>
      </c>
      <c r="S31" s="15">
        <v>9.3089999999999993</v>
      </c>
      <c r="U31" s="15">
        <v>0</v>
      </c>
      <c r="V31" s="15">
        <v>2140</v>
      </c>
    </row>
    <row r="32" spans="2:22" x14ac:dyDescent="0.25">
      <c r="B32" s="15" t="s">
        <v>136</v>
      </c>
      <c r="C32" s="15" t="s">
        <v>207</v>
      </c>
      <c r="D32" s="15" t="s">
        <v>213</v>
      </c>
      <c r="E32" s="15">
        <v>2022</v>
      </c>
      <c r="F32" s="15" t="s">
        <v>162</v>
      </c>
      <c r="G32" s="15" t="s">
        <v>133</v>
      </c>
      <c r="H32" s="15" t="s">
        <v>136</v>
      </c>
      <c r="I32" s="15" t="s">
        <v>139</v>
      </c>
      <c r="J32" s="15" t="s">
        <v>141</v>
      </c>
      <c r="K32" s="15" t="s">
        <v>282</v>
      </c>
      <c r="L32" s="15" t="s">
        <v>287</v>
      </c>
      <c r="M32" s="15">
        <v>0.55600000000000005</v>
      </c>
      <c r="N32" s="15">
        <v>0.875</v>
      </c>
      <c r="O32" s="15">
        <v>8.3000000000000004E-2</v>
      </c>
      <c r="P32" s="15">
        <v>0.13700000000000001</v>
      </c>
      <c r="Q32" s="15">
        <v>3.6999999999999998E-2</v>
      </c>
      <c r="R32" s="15">
        <v>0.46100000000000002</v>
      </c>
      <c r="S32" s="15">
        <v>9.4309999999999992</v>
      </c>
      <c r="U32" s="15">
        <v>0</v>
      </c>
      <c r="V32" s="15">
        <v>110</v>
      </c>
    </row>
    <row r="33" spans="2:22" x14ac:dyDescent="0.25">
      <c r="B33" s="15" t="s">
        <v>136</v>
      </c>
      <c r="C33" s="15" t="s">
        <v>207</v>
      </c>
      <c r="D33" s="15" t="s">
        <v>214</v>
      </c>
      <c r="E33" s="15">
        <v>2022</v>
      </c>
      <c r="F33" s="15" t="s">
        <v>162</v>
      </c>
      <c r="G33" s="15" t="s">
        <v>133</v>
      </c>
      <c r="H33" s="15" t="s">
        <v>136</v>
      </c>
      <c r="I33" s="15" t="s">
        <v>139</v>
      </c>
      <c r="J33" s="15" t="s">
        <v>141</v>
      </c>
      <c r="K33" s="15" t="s">
        <v>282</v>
      </c>
      <c r="L33" s="15" t="s">
        <v>283</v>
      </c>
      <c r="M33" s="15">
        <v>0.29899999999999999</v>
      </c>
      <c r="N33" s="15">
        <v>0.52600000000000002</v>
      </c>
      <c r="O33" s="15">
        <v>1.7999999999999999E-2</v>
      </c>
      <c r="P33" s="15">
        <v>9.0999999999999998E-2</v>
      </c>
      <c r="Q33" s="15">
        <v>1.4999999999999999E-2</v>
      </c>
      <c r="R33" s="15">
        <v>0.318</v>
      </c>
      <c r="S33" s="15">
        <v>9.2759999999999998</v>
      </c>
      <c r="U33" s="15">
        <v>0</v>
      </c>
      <c r="V33" s="15">
        <v>850</v>
      </c>
    </row>
    <row r="34" spans="2:22" x14ac:dyDescent="0.25">
      <c r="B34" s="15" t="s">
        <v>136</v>
      </c>
      <c r="C34" s="15" t="s">
        <v>207</v>
      </c>
      <c r="D34" s="15" t="s">
        <v>214</v>
      </c>
      <c r="E34" s="15">
        <v>2022</v>
      </c>
      <c r="F34" s="15" t="s">
        <v>162</v>
      </c>
      <c r="G34" s="15" t="s">
        <v>133</v>
      </c>
      <c r="H34" s="15" t="s">
        <v>136</v>
      </c>
      <c r="I34" s="15" t="s">
        <v>139</v>
      </c>
      <c r="J34" s="15" t="s">
        <v>141</v>
      </c>
      <c r="K34" s="15" t="s">
        <v>282</v>
      </c>
      <c r="L34" s="15" t="s">
        <v>284</v>
      </c>
      <c r="M34" s="15">
        <v>0.35299999999999998</v>
      </c>
      <c r="N34" s="15">
        <v>0.57899999999999996</v>
      </c>
      <c r="O34" s="15">
        <v>3.7999999999999999E-2</v>
      </c>
      <c r="P34" s="15">
        <v>0.107</v>
      </c>
      <c r="Q34" s="15">
        <v>8.9999999999999993E-3</v>
      </c>
      <c r="R34" s="15">
        <v>0.42799999999999999</v>
      </c>
      <c r="S34" s="15">
        <v>9.2449999999999992</v>
      </c>
      <c r="U34" s="15">
        <v>0</v>
      </c>
      <c r="V34" s="15">
        <v>230</v>
      </c>
    </row>
    <row r="35" spans="2:22" x14ac:dyDescent="0.25">
      <c r="B35" s="15" t="s">
        <v>136</v>
      </c>
      <c r="C35" s="15" t="s">
        <v>207</v>
      </c>
      <c r="D35" s="15" t="s">
        <v>214</v>
      </c>
      <c r="E35" s="15">
        <v>2022</v>
      </c>
      <c r="F35" s="15" t="s">
        <v>162</v>
      </c>
      <c r="G35" s="15" t="s">
        <v>133</v>
      </c>
      <c r="H35" s="15" t="s">
        <v>136</v>
      </c>
      <c r="I35" s="15" t="s">
        <v>139</v>
      </c>
      <c r="J35" s="15" t="s">
        <v>141</v>
      </c>
      <c r="K35" s="15" t="s">
        <v>282</v>
      </c>
      <c r="L35" s="15" t="s">
        <v>285</v>
      </c>
      <c r="M35" s="15">
        <v>0.18099999999999999</v>
      </c>
      <c r="N35" s="15">
        <v>0.28499999999999998</v>
      </c>
      <c r="O35" s="15">
        <v>1.7999999999999999E-2</v>
      </c>
      <c r="P35" s="15">
        <v>6.8000000000000005E-2</v>
      </c>
      <c r="Q35" s="15">
        <v>8.9999999999999993E-3</v>
      </c>
      <c r="R35" s="15">
        <v>0.20399999999999999</v>
      </c>
      <c r="S35" s="15">
        <v>9.234</v>
      </c>
      <c r="U35" s="15">
        <v>0</v>
      </c>
      <c r="V35" s="15">
        <v>250</v>
      </c>
    </row>
    <row r="36" spans="2:22" x14ac:dyDescent="0.25">
      <c r="B36" s="15" t="s">
        <v>136</v>
      </c>
      <c r="C36" s="15" t="s">
        <v>207</v>
      </c>
      <c r="D36" s="15" t="s">
        <v>214</v>
      </c>
      <c r="E36" s="15">
        <v>2022</v>
      </c>
      <c r="F36" s="15" t="s">
        <v>162</v>
      </c>
      <c r="G36" s="15" t="s">
        <v>133</v>
      </c>
      <c r="H36" s="15" t="s">
        <v>136</v>
      </c>
      <c r="I36" s="15" t="s">
        <v>139</v>
      </c>
      <c r="J36" s="15" t="s">
        <v>141</v>
      </c>
      <c r="K36" s="15" t="s">
        <v>282</v>
      </c>
      <c r="L36" s="15" t="s">
        <v>286</v>
      </c>
      <c r="M36" s="15">
        <v>0.247</v>
      </c>
      <c r="N36" s="15">
        <v>0.441</v>
      </c>
      <c r="O36" s="15">
        <v>0.01</v>
      </c>
      <c r="P36" s="15">
        <v>7.4999999999999997E-2</v>
      </c>
      <c r="Q36" s="15">
        <v>1.2E-2</v>
      </c>
      <c r="R36" s="15">
        <v>0.254</v>
      </c>
      <c r="S36" s="15">
        <v>9.0850000000000009</v>
      </c>
      <c r="U36" s="15">
        <v>0</v>
      </c>
      <c r="V36" s="15">
        <v>2140</v>
      </c>
    </row>
    <row r="37" spans="2:22" x14ac:dyDescent="0.25">
      <c r="B37" s="15" t="s">
        <v>136</v>
      </c>
      <c r="C37" s="15" t="s">
        <v>207</v>
      </c>
      <c r="D37" s="15" t="s">
        <v>214</v>
      </c>
      <c r="E37" s="15">
        <v>2022</v>
      </c>
      <c r="F37" s="15" t="s">
        <v>162</v>
      </c>
      <c r="G37" s="15" t="s">
        <v>133</v>
      </c>
      <c r="H37" s="15" t="s">
        <v>136</v>
      </c>
      <c r="I37" s="15" t="s">
        <v>139</v>
      </c>
      <c r="J37" s="15" t="s">
        <v>141</v>
      </c>
      <c r="K37" s="15" t="s">
        <v>282</v>
      </c>
      <c r="L37" s="15" t="s">
        <v>287</v>
      </c>
      <c r="M37" s="15">
        <v>0.58199999999999996</v>
      </c>
      <c r="N37" s="15">
        <v>0.90200000000000002</v>
      </c>
      <c r="O37" s="15">
        <v>8.5999999999999993E-2</v>
      </c>
      <c r="P37" s="15">
        <v>0.153</v>
      </c>
      <c r="Q37" s="15">
        <v>1.7999999999999999E-2</v>
      </c>
      <c r="R37" s="15">
        <v>0.84599999999999997</v>
      </c>
      <c r="S37" s="15">
        <v>9.2070000000000007</v>
      </c>
      <c r="U37" s="15">
        <v>0</v>
      </c>
      <c r="V37" s="15">
        <v>110</v>
      </c>
    </row>
    <row r="38" spans="2:22" x14ac:dyDescent="0.25">
      <c r="B38" s="15" t="s">
        <v>136</v>
      </c>
      <c r="C38" s="15" t="s">
        <v>207</v>
      </c>
      <c r="D38" s="15" t="s">
        <v>215</v>
      </c>
      <c r="E38" s="15">
        <v>2022</v>
      </c>
      <c r="F38" s="15" t="s">
        <v>162</v>
      </c>
      <c r="G38" s="15" t="s">
        <v>133</v>
      </c>
      <c r="H38" s="15" t="s">
        <v>136</v>
      </c>
      <c r="I38" s="15" t="s">
        <v>139</v>
      </c>
      <c r="J38" s="15" t="s">
        <v>141</v>
      </c>
      <c r="K38" s="15" t="s">
        <v>282</v>
      </c>
      <c r="L38" s="15" t="s">
        <v>283</v>
      </c>
      <c r="M38" s="15">
        <v>0.33800000000000002</v>
      </c>
      <c r="N38" s="15">
        <v>0.68700000000000006</v>
      </c>
      <c r="O38" s="15">
        <v>2.4E-2</v>
      </c>
      <c r="P38" s="15">
        <v>9.7000000000000003E-2</v>
      </c>
      <c r="Q38" s="15">
        <v>1.6E-2</v>
      </c>
      <c r="R38" s="15">
        <v>0.34499999999999997</v>
      </c>
      <c r="S38" s="15">
        <v>9.2769999999999992</v>
      </c>
      <c r="U38" s="15">
        <v>0</v>
      </c>
      <c r="V38" s="15">
        <v>850</v>
      </c>
    </row>
    <row r="39" spans="2:22" x14ac:dyDescent="0.25">
      <c r="B39" s="15" t="s">
        <v>136</v>
      </c>
      <c r="C39" s="15" t="s">
        <v>207</v>
      </c>
      <c r="D39" s="15" t="s">
        <v>215</v>
      </c>
      <c r="E39" s="15">
        <v>2022</v>
      </c>
      <c r="F39" s="15" t="s">
        <v>162</v>
      </c>
      <c r="G39" s="15" t="s">
        <v>133</v>
      </c>
      <c r="H39" s="15" t="s">
        <v>136</v>
      </c>
      <c r="I39" s="15" t="s">
        <v>139</v>
      </c>
      <c r="J39" s="15" t="s">
        <v>141</v>
      </c>
      <c r="K39" s="15" t="s">
        <v>282</v>
      </c>
      <c r="L39" s="15" t="s">
        <v>284</v>
      </c>
      <c r="M39" s="15">
        <v>0.36699999999999999</v>
      </c>
      <c r="N39" s="15">
        <v>0.57599999999999996</v>
      </c>
      <c r="O39" s="15">
        <v>3.7999999999999999E-2</v>
      </c>
      <c r="P39" s="15">
        <v>0.11700000000000001</v>
      </c>
      <c r="Q39" s="15">
        <v>8.0000000000000002E-3</v>
      </c>
      <c r="R39" s="15">
        <v>0.42699999999999999</v>
      </c>
      <c r="S39" s="15">
        <v>9.2460000000000004</v>
      </c>
      <c r="U39" s="15">
        <v>0</v>
      </c>
      <c r="V39" s="15">
        <v>230</v>
      </c>
    </row>
    <row r="40" spans="2:22" x14ac:dyDescent="0.25">
      <c r="B40" s="15" t="s">
        <v>136</v>
      </c>
      <c r="C40" s="15" t="s">
        <v>207</v>
      </c>
      <c r="D40" s="15" t="s">
        <v>215</v>
      </c>
      <c r="E40" s="15">
        <v>2022</v>
      </c>
      <c r="F40" s="15" t="s">
        <v>162</v>
      </c>
      <c r="G40" s="15" t="s">
        <v>133</v>
      </c>
      <c r="H40" s="15" t="s">
        <v>136</v>
      </c>
      <c r="I40" s="15" t="s">
        <v>139</v>
      </c>
      <c r="J40" s="15" t="s">
        <v>141</v>
      </c>
      <c r="K40" s="15" t="s">
        <v>282</v>
      </c>
      <c r="L40" s="15" t="s">
        <v>285</v>
      </c>
      <c r="M40" s="15">
        <v>0.17699999999999999</v>
      </c>
      <c r="N40" s="15">
        <v>0.25700000000000001</v>
      </c>
      <c r="O40" s="15">
        <v>1.6E-2</v>
      </c>
      <c r="P40" s="15">
        <v>6.0999999999999999E-2</v>
      </c>
      <c r="Q40" s="15">
        <v>1.2E-2</v>
      </c>
      <c r="R40" s="15">
        <v>0.22</v>
      </c>
      <c r="S40" s="15">
        <v>9.234</v>
      </c>
      <c r="U40" s="15">
        <v>0</v>
      </c>
      <c r="V40" s="15">
        <v>250</v>
      </c>
    </row>
    <row r="41" spans="2:22" x14ac:dyDescent="0.25">
      <c r="B41" s="15" t="s">
        <v>136</v>
      </c>
      <c r="C41" s="15" t="s">
        <v>207</v>
      </c>
      <c r="D41" s="15" t="s">
        <v>215</v>
      </c>
      <c r="E41" s="15">
        <v>2022</v>
      </c>
      <c r="F41" s="15" t="s">
        <v>162</v>
      </c>
      <c r="G41" s="15" t="s">
        <v>133</v>
      </c>
      <c r="H41" s="15" t="s">
        <v>136</v>
      </c>
      <c r="I41" s="15" t="s">
        <v>139</v>
      </c>
      <c r="J41" s="15" t="s">
        <v>141</v>
      </c>
      <c r="K41" s="15" t="s">
        <v>282</v>
      </c>
      <c r="L41" s="15" t="s">
        <v>286</v>
      </c>
      <c r="M41" s="15">
        <v>0.255</v>
      </c>
      <c r="N41" s="15">
        <v>0.44500000000000001</v>
      </c>
      <c r="O41" s="15">
        <v>0.01</v>
      </c>
      <c r="P41" s="15">
        <v>0.08</v>
      </c>
      <c r="Q41" s="15">
        <v>1.4E-2</v>
      </c>
      <c r="R41" s="15">
        <v>0.26600000000000001</v>
      </c>
      <c r="S41" s="15">
        <v>9.0860000000000003</v>
      </c>
      <c r="U41" s="15">
        <v>0</v>
      </c>
      <c r="V41" s="15">
        <v>2140</v>
      </c>
    </row>
    <row r="42" spans="2:22" x14ac:dyDescent="0.25">
      <c r="B42" s="15" t="s">
        <v>136</v>
      </c>
      <c r="C42" s="15" t="s">
        <v>207</v>
      </c>
      <c r="D42" s="15" t="s">
        <v>215</v>
      </c>
      <c r="E42" s="15">
        <v>2022</v>
      </c>
      <c r="F42" s="15" t="s">
        <v>162</v>
      </c>
      <c r="G42" s="15" t="s">
        <v>133</v>
      </c>
      <c r="H42" s="15" t="s">
        <v>136</v>
      </c>
      <c r="I42" s="15" t="s">
        <v>139</v>
      </c>
      <c r="J42" s="15" t="s">
        <v>141</v>
      </c>
      <c r="K42" s="15" t="s">
        <v>282</v>
      </c>
      <c r="L42" s="15" t="s">
        <v>287</v>
      </c>
      <c r="M42" s="15">
        <v>0.61499999999999999</v>
      </c>
      <c r="N42" s="15">
        <v>0.93200000000000005</v>
      </c>
      <c r="O42" s="15">
        <v>8.8999999999999996E-2</v>
      </c>
      <c r="P42" s="15">
        <v>0.17699999999999999</v>
      </c>
      <c r="Q42" s="15">
        <v>3.5999999999999997E-2</v>
      </c>
      <c r="R42" s="15">
        <v>0.89200000000000002</v>
      </c>
      <c r="S42" s="15">
        <v>9.2080000000000002</v>
      </c>
      <c r="U42" s="15">
        <v>0</v>
      </c>
      <c r="V42" s="15">
        <v>110</v>
      </c>
    </row>
    <row r="43" spans="2:22" x14ac:dyDescent="0.25">
      <c r="B43" s="15" t="s">
        <v>136</v>
      </c>
      <c r="C43" s="15" t="s">
        <v>207</v>
      </c>
      <c r="D43" s="15" t="s">
        <v>216</v>
      </c>
      <c r="E43" s="15">
        <v>2022</v>
      </c>
      <c r="F43" s="15" t="s">
        <v>162</v>
      </c>
      <c r="G43" s="15" t="s">
        <v>133</v>
      </c>
      <c r="H43" s="15" t="s">
        <v>136</v>
      </c>
      <c r="I43" s="15" t="s">
        <v>139</v>
      </c>
      <c r="J43" s="15" t="s">
        <v>141</v>
      </c>
      <c r="K43" s="15" t="s">
        <v>282</v>
      </c>
      <c r="L43" s="15" t="s">
        <v>283</v>
      </c>
      <c r="M43" s="15">
        <v>0.38</v>
      </c>
      <c r="N43" s="15">
        <v>0.81399999999999995</v>
      </c>
      <c r="O43" s="15">
        <v>2.8000000000000001E-2</v>
      </c>
      <c r="P43" s="15">
        <v>0.108</v>
      </c>
      <c r="Q43" s="15">
        <v>1.7000000000000001E-2</v>
      </c>
      <c r="R43" s="15">
        <v>0.38800000000000001</v>
      </c>
      <c r="S43" s="15">
        <v>9.1140000000000008</v>
      </c>
      <c r="U43" s="15">
        <v>0</v>
      </c>
      <c r="V43" s="15">
        <v>850</v>
      </c>
    </row>
    <row r="44" spans="2:22" x14ac:dyDescent="0.25">
      <c r="B44" s="15" t="s">
        <v>136</v>
      </c>
      <c r="C44" s="15" t="s">
        <v>207</v>
      </c>
      <c r="D44" s="15" t="s">
        <v>216</v>
      </c>
      <c r="E44" s="15">
        <v>2022</v>
      </c>
      <c r="F44" s="15" t="s">
        <v>162</v>
      </c>
      <c r="G44" s="15" t="s">
        <v>133</v>
      </c>
      <c r="H44" s="15" t="s">
        <v>136</v>
      </c>
      <c r="I44" s="15" t="s">
        <v>139</v>
      </c>
      <c r="J44" s="15" t="s">
        <v>141</v>
      </c>
      <c r="K44" s="15" t="s">
        <v>282</v>
      </c>
      <c r="L44" s="15" t="s">
        <v>284</v>
      </c>
      <c r="M44" s="15">
        <v>0.41799999999999998</v>
      </c>
      <c r="N44" s="15">
        <v>0.66200000000000003</v>
      </c>
      <c r="O44" s="15">
        <v>4.3999999999999997E-2</v>
      </c>
      <c r="P44" s="15">
        <v>0.11899999999999999</v>
      </c>
      <c r="Q44" s="15">
        <v>1.7000000000000001E-2</v>
      </c>
      <c r="R44" s="15">
        <v>0.496</v>
      </c>
      <c r="S44" s="15">
        <v>9.0869999999999997</v>
      </c>
      <c r="U44" s="15">
        <v>0</v>
      </c>
      <c r="V44" s="15">
        <v>230</v>
      </c>
    </row>
    <row r="45" spans="2:22" x14ac:dyDescent="0.25">
      <c r="B45" s="15" t="s">
        <v>136</v>
      </c>
      <c r="C45" s="15" t="s">
        <v>207</v>
      </c>
      <c r="D45" s="15" t="s">
        <v>216</v>
      </c>
      <c r="E45" s="15">
        <v>2022</v>
      </c>
      <c r="F45" s="15" t="s">
        <v>162</v>
      </c>
      <c r="G45" s="15" t="s">
        <v>133</v>
      </c>
      <c r="H45" s="15" t="s">
        <v>136</v>
      </c>
      <c r="I45" s="15" t="s">
        <v>139</v>
      </c>
      <c r="J45" s="15" t="s">
        <v>141</v>
      </c>
      <c r="K45" s="15" t="s">
        <v>282</v>
      </c>
      <c r="L45" s="15" t="s">
        <v>285</v>
      </c>
      <c r="M45" s="15">
        <v>0.184</v>
      </c>
      <c r="N45" s="15">
        <v>0.27500000000000002</v>
      </c>
      <c r="O45" s="15">
        <v>1.7000000000000001E-2</v>
      </c>
      <c r="P45" s="15">
        <v>7.5999999999999998E-2</v>
      </c>
      <c r="Q45" s="15">
        <v>1.2999999999999999E-2</v>
      </c>
      <c r="R45" s="15">
        <v>0.23699999999999999</v>
      </c>
      <c r="S45" s="15">
        <v>9.0709999999999997</v>
      </c>
      <c r="U45" s="15">
        <v>0</v>
      </c>
      <c r="V45" s="15">
        <v>250</v>
      </c>
    </row>
    <row r="46" spans="2:22" x14ac:dyDescent="0.25">
      <c r="B46" s="15" t="s">
        <v>136</v>
      </c>
      <c r="C46" s="15" t="s">
        <v>207</v>
      </c>
      <c r="D46" s="15" t="s">
        <v>216</v>
      </c>
      <c r="E46" s="15">
        <v>2022</v>
      </c>
      <c r="F46" s="15" t="s">
        <v>162</v>
      </c>
      <c r="G46" s="15" t="s">
        <v>133</v>
      </c>
      <c r="H46" s="15" t="s">
        <v>136</v>
      </c>
      <c r="I46" s="15" t="s">
        <v>139</v>
      </c>
      <c r="J46" s="15" t="s">
        <v>141</v>
      </c>
      <c r="K46" s="15" t="s">
        <v>282</v>
      </c>
      <c r="L46" s="15" t="s">
        <v>286</v>
      </c>
      <c r="M46" s="15">
        <v>0.27400000000000002</v>
      </c>
      <c r="N46" s="15">
        <v>0.45500000000000002</v>
      </c>
      <c r="O46" s="15">
        <v>0.01</v>
      </c>
      <c r="P46" s="15">
        <v>8.5999999999999993E-2</v>
      </c>
      <c r="Q46" s="15">
        <v>1.4999999999999999E-2</v>
      </c>
      <c r="R46" s="15">
        <v>0.308</v>
      </c>
      <c r="S46" s="15">
        <v>8.9209999999999994</v>
      </c>
      <c r="U46" s="15">
        <v>0</v>
      </c>
      <c r="V46" s="15">
        <v>2140</v>
      </c>
    </row>
    <row r="47" spans="2:22" x14ac:dyDescent="0.25">
      <c r="B47" s="15" t="s">
        <v>136</v>
      </c>
      <c r="C47" s="15" t="s">
        <v>207</v>
      </c>
      <c r="D47" s="15" t="s">
        <v>216</v>
      </c>
      <c r="E47" s="15">
        <v>2022</v>
      </c>
      <c r="F47" s="15" t="s">
        <v>162</v>
      </c>
      <c r="G47" s="15" t="s">
        <v>133</v>
      </c>
      <c r="H47" s="15" t="s">
        <v>136</v>
      </c>
      <c r="I47" s="15" t="s">
        <v>139</v>
      </c>
      <c r="J47" s="15" t="s">
        <v>141</v>
      </c>
      <c r="K47" s="15" t="s">
        <v>282</v>
      </c>
      <c r="L47" s="15" t="s">
        <v>287</v>
      </c>
      <c r="M47" s="15">
        <v>0.67500000000000004</v>
      </c>
      <c r="N47" s="15">
        <v>0.96699999999999997</v>
      </c>
      <c r="O47" s="15">
        <v>9.1999999999999998E-2</v>
      </c>
      <c r="P47" s="15">
        <v>0.16500000000000001</v>
      </c>
      <c r="Q47" s="15">
        <v>3.9E-2</v>
      </c>
      <c r="R47" s="15">
        <v>1.18</v>
      </c>
      <c r="S47" s="15">
        <v>9.0410000000000004</v>
      </c>
      <c r="U47" s="15">
        <v>0</v>
      </c>
      <c r="V47" s="15">
        <v>110</v>
      </c>
    </row>
    <row r="48" spans="2:22" x14ac:dyDescent="0.25">
      <c r="B48" s="15" t="s">
        <v>136</v>
      </c>
      <c r="C48" s="15" t="s">
        <v>207</v>
      </c>
      <c r="D48" s="15" t="s">
        <v>217</v>
      </c>
      <c r="E48" s="15">
        <v>2022</v>
      </c>
      <c r="F48" s="15" t="s">
        <v>162</v>
      </c>
      <c r="G48" s="15" t="s">
        <v>133</v>
      </c>
      <c r="H48" s="15" t="s">
        <v>136</v>
      </c>
      <c r="I48" s="15" t="s">
        <v>139</v>
      </c>
      <c r="J48" s="15" t="s">
        <v>141</v>
      </c>
      <c r="K48" s="15" t="s">
        <v>282</v>
      </c>
      <c r="L48" s="15" t="s">
        <v>283</v>
      </c>
      <c r="M48" s="15">
        <v>0.43099999999999999</v>
      </c>
      <c r="N48" s="15">
        <v>0.79600000000000004</v>
      </c>
      <c r="O48" s="15">
        <v>2.7E-2</v>
      </c>
      <c r="P48" s="15">
        <v>0.126</v>
      </c>
      <c r="Q48" s="15">
        <v>0.02</v>
      </c>
      <c r="R48" s="15">
        <v>0.49</v>
      </c>
      <c r="S48" s="15">
        <v>9.1140000000000008</v>
      </c>
      <c r="U48" s="15">
        <v>0</v>
      </c>
      <c r="V48" s="15">
        <v>850</v>
      </c>
    </row>
    <row r="49" spans="2:22" x14ac:dyDescent="0.25">
      <c r="B49" s="15" t="s">
        <v>136</v>
      </c>
      <c r="C49" s="15" t="s">
        <v>207</v>
      </c>
      <c r="D49" s="15" t="s">
        <v>217</v>
      </c>
      <c r="E49" s="15">
        <v>2022</v>
      </c>
      <c r="F49" s="15" t="s">
        <v>162</v>
      </c>
      <c r="G49" s="15" t="s">
        <v>133</v>
      </c>
      <c r="H49" s="15" t="s">
        <v>136</v>
      </c>
      <c r="I49" s="15" t="s">
        <v>139</v>
      </c>
      <c r="J49" s="15" t="s">
        <v>141</v>
      </c>
      <c r="K49" s="15" t="s">
        <v>282</v>
      </c>
      <c r="L49" s="15" t="s">
        <v>284</v>
      </c>
      <c r="M49" s="15">
        <v>0.499</v>
      </c>
      <c r="N49" s="15">
        <v>0.79600000000000004</v>
      </c>
      <c r="O49" s="15">
        <v>5.1999999999999998E-2</v>
      </c>
      <c r="P49" s="15">
        <v>0.157</v>
      </c>
      <c r="Q49" s="15">
        <v>1.7000000000000001E-2</v>
      </c>
      <c r="R49" s="15">
        <v>0.60199999999999998</v>
      </c>
      <c r="S49" s="15">
        <v>9.0869999999999997</v>
      </c>
      <c r="U49" s="15">
        <v>0</v>
      </c>
      <c r="V49" s="15">
        <v>230</v>
      </c>
    </row>
    <row r="50" spans="2:22" x14ac:dyDescent="0.25">
      <c r="B50" s="15" t="s">
        <v>136</v>
      </c>
      <c r="C50" s="15" t="s">
        <v>207</v>
      </c>
      <c r="D50" s="15" t="s">
        <v>217</v>
      </c>
      <c r="E50" s="15">
        <v>2022</v>
      </c>
      <c r="F50" s="15" t="s">
        <v>162</v>
      </c>
      <c r="G50" s="15" t="s">
        <v>133</v>
      </c>
      <c r="H50" s="15" t="s">
        <v>136</v>
      </c>
      <c r="I50" s="15" t="s">
        <v>139</v>
      </c>
      <c r="J50" s="15" t="s">
        <v>141</v>
      </c>
      <c r="K50" s="15" t="s">
        <v>282</v>
      </c>
      <c r="L50" s="15" t="s">
        <v>285</v>
      </c>
      <c r="M50" s="15">
        <v>0.216</v>
      </c>
      <c r="N50" s="15">
        <v>0.35799999999999998</v>
      </c>
      <c r="O50" s="15">
        <v>2.3E-2</v>
      </c>
      <c r="P50" s="15">
        <v>0.08</v>
      </c>
      <c r="Q50" s="15">
        <v>1.6E-2</v>
      </c>
      <c r="R50" s="15">
        <v>0.28799999999999998</v>
      </c>
      <c r="S50" s="15">
        <v>9.0709999999999997</v>
      </c>
      <c r="U50" s="15">
        <v>0</v>
      </c>
      <c r="V50" s="15">
        <v>250</v>
      </c>
    </row>
    <row r="51" spans="2:22" x14ac:dyDescent="0.25">
      <c r="B51" s="15" t="s">
        <v>136</v>
      </c>
      <c r="C51" s="15" t="s">
        <v>207</v>
      </c>
      <c r="D51" s="15" t="s">
        <v>217</v>
      </c>
      <c r="E51" s="15">
        <v>2022</v>
      </c>
      <c r="F51" s="15" t="s">
        <v>162</v>
      </c>
      <c r="G51" s="15" t="s">
        <v>133</v>
      </c>
      <c r="H51" s="15" t="s">
        <v>136</v>
      </c>
      <c r="I51" s="15" t="s">
        <v>139</v>
      </c>
      <c r="J51" s="15" t="s">
        <v>141</v>
      </c>
      <c r="K51" s="15" t="s">
        <v>282</v>
      </c>
      <c r="L51" s="15" t="s">
        <v>286</v>
      </c>
      <c r="M51" s="15">
        <v>0.317</v>
      </c>
      <c r="N51" s="15">
        <v>0.53700000000000003</v>
      </c>
      <c r="O51" s="15">
        <v>1.2E-2</v>
      </c>
      <c r="P51" s="15">
        <v>9.6000000000000002E-2</v>
      </c>
      <c r="Q51" s="15">
        <v>1.7999999999999999E-2</v>
      </c>
      <c r="R51" s="15">
        <v>0.38300000000000001</v>
      </c>
      <c r="S51" s="15">
        <v>8.9209999999999994</v>
      </c>
      <c r="U51" s="15">
        <v>0</v>
      </c>
      <c r="V51" s="15">
        <v>2140</v>
      </c>
    </row>
    <row r="52" spans="2:22" x14ac:dyDescent="0.25">
      <c r="B52" s="15" t="s">
        <v>136</v>
      </c>
      <c r="C52" s="15" t="s">
        <v>207</v>
      </c>
      <c r="D52" s="15" t="s">
        <v>217</v>
      </c>
      <c r="E52" s="15">
        <v>2022</v>
      </c>
      <c r="F52" s="15" t="s">
        <v>162</v>
      </c>
      <c r="G52" s="15" t="s">
        <v>133</v>
      </c>
      <c r="H52" s="15" t="s">
        <v>136</v>
      </c>
      <c r="I52" s="15" t="s">
        <v>139</v>
      </c>
      <c r="J52" s="15" t="s">
        <v>141</v>
      </c>
      <c r="K52" s="15" t="s">
        <v>282</v>
      </c>
      <c r="L52" s="15" t="s">
        <v>287</v>
      </c>
      <c r="M52" s="15">
        <v>0.83</v>
      </c>
      <c r="N52" s="15">
        <v>1.163</v>
      </c>
      <c r="O52" s="15">
        <v>0.111</v>
      </c>
      <c r="P52" s="15">
        <v>0.21199999999999999</v>
      </c>
      <c r="Q52" s="15">
        <v>4.5999999999999999E-2</v>
      </c>
      <c r="R52" s="15">
        <v>1.3</v>
      </c>
      <c r="S52" s="15">
        <v>9.0419999999999998</v>
      </c>
      <c r="U52" s="15">
        <v>0</v>
      </c>
      <c r="V52" s="15">
        <v>110</v>
      </c>
    </row>
    <row r="53" spans="2:22" x14ac:dyDescent="0.25">
      <c r="B53" s="15" t="s">
        <v>136</v>
      </c>
      <c r="C53" s="15" t="s">
        <v>207</v>
      </c>
      <c r="D53" s="15" t="s">
        <v>218</v>
      </c>
      <c r="E53" s="15">
        <v>2022</v>
      </c>
      <c r="F53" s="15" t="s">
        <v>162</v>
      </c>
      <c r="G53" s="15" t="s">
        <v>133</v>
      </c>
      <c r="H53" s="15" t="s">
        <v>136</v>
      </c>
      <c r="I53" s="15" t="s">
        <v>139</v>
      </c>
      <c r="J53" s="15" t="s">
        <v>141</v>
      </c>
      <c r="K53" s="15" t="s">
        <v>282</v>
      </c>
      <c r="L53" s="15" t="s">
        <v>283</v>
      </c>
      <c r="M53" s="15">
        <v>0.55500000000000005</v>
      </c>
      <c r="N53" s="15">
        <v>0.91600000000000004</v>
      </c>
      <c r="O53" s="15">
        <v>3.1E-2</v>
      </c>
      <c r="P53" s="15">
        <v>0.16500000000000001</v>
      </c>
      <c r="Q53" s="15">
        <v>3.5000000000000003E-2</v>
      </c>
      <c r="R53" s="15">
        <v>0.67900000000000005</v>
      </c>
      <c r="S53" s="15">
        <v>9.0289999999999999</v>
      </c>
      <c r="U53" s="15">
        <v>227.82900000000001</v>
      </c>
      <c r="V53" s="15">
        <v>850</v>
      </c>
    </row>
    <row r="54" spans="2:22" x14ac:dyDescent="0.25">
      <c r="B54" s="15" t="s">
        <v>136</v>
      </c>
      <c r="C54" s="15" t="s">
        <v>207</v>
      </c>
      <c r="D54" s="15" t="s">
        <v>218</v>
      </c>
      <c r="E54" s="15">
        <v>2022</v>
      </c>
      <c r="F54" s="15" t="s">
        <v>162</v>
      </c>
      <c r="G54" s="15" t="s">
        <v>133</v>
      </c>
      <c r="H54" s="15" t="s">
        <v>136</v>
      </c>
      <c r="I54" s="15" t="s">
        <v>139</v>
      </c>
      <c r="J54" s="15" t="s">
        <v>141</v>
      </c>
      <c r="K54" s="15" t="s">
        <v>282</v>
      </c>
      <c r="L54" s="15" t="s">
        <v>284</v>
      </c>
      <c r="M54" s="15">
        <v>0.71099999999999997</v>
      </c>
      <c r="N54" s="15">
        <v>1.1579999999999999</v>
      </c>
      <c r="O54" s="15">
        <v>7.5999999999999998E-2</v>
      </c>
      <c r="P54" s="15">
        <v>0.189</v>
      </c>
      <c r="Q54" s="15">
        <v>2.5000000000000001E-2</v>
      </c>
      <c r="R54" s="15">
        <v>1.0129999999999999</v>
      </c>
      <c r="S54" s="15">
        <v>9.0039999999999996</v>
      </c>
      <c r="U54" s="15">
        <v>251.84899999999999</v>
      </c>
      <c r="V54" s="15">
        <v>230</v>
      </c>
    </row>
    <row r="55" spans="2:22" x14ac:dyDescent="0.25">
      <c r="B55" s="15" t="s">
        <v>136</v>
      </c>
      <c r="C55" s="15" t="s">
        <v>207</v>
      </c>
      <c r="D55" s="15" t="s">
        <v>218</v>
      </c>
      <c r="E55" s="15">
        <v>2022</v>
      </c>
      <c r="F55" s="15" t="s">
        <v>162</v>
      </c>
      <c r="G55" s="15" t="s">
        <v>133</v>
      </c>
      <c r="H55" s="15" t="s">
        <v>136</v>
      </c>
      <c r="I55" s="15" t="s">
        <v>139</v>
      </c>
      <c r="J55" s="15" t="s">
        <v>141</v>
      </c>
      <c r="K55" s="15" t="s">
        <v>282</v>
      </c>
      <c r="L55" s="15" t="s">
        <v>285</v>
      </c>
      <c r="M55" s="15">
        <v>0.254</v>
      </c>
      <c r="N55" s="15">
        <v>0.39800000000000002</v>
      </c>
      <c r="O55" s="15">
        <v>2.5000000000000001E-2</v>
      </c>
      <c r="P55" s="15">
        <v>0.1</v>
      </c>
      <c r="Q55" s="15">
        <v>2.1999999999999999E-2</v>
      </c>
      <c r="R55" s="15">
        <v>0.311</v>
      </c>
      <c r="S55" s="15">
        <v>8.9879999999999995</v>
      </c>
      <c r="U55" s="15">
        <v>256.33499999999998</v>
      </c>
      <c r="V55" s="15">
        <v>250</v>
      </c>
    </row>
    <row r="56" spans="2:22" x14ac:dyDescent="0.25">
      <c r="B56" s="15" t="s">
        <v>136</v>
      </c>
      <c r="C56" s="15" t="s">
        <v>207</v>
      </c>
      <c r="D56" s="15" t="s">
        <v>218</v>
      </c>
      <c r="E56" s="15">
        <v>2022</v>
      </c>
      <c r="F56" s="15" t="s">
        <v>162</v>
      </c>
      <c r="G56" s="15" t="s">
        <v>133</v>
      </c>
      <c r="H56" s="15" t="s">
        <v>136</v>
      </c>
      <c r="I56" s="15" t="s">
        <v>139</v>
      </c>
      <c r="J56" s="15" t="s">
        <v>141</v>
      </c>
      <c r="K56" s="15" t="s">
        <v>282</v>
      </c>
      <c r="L56" s="15" t="s">
        <v>286</v>
      </c>
      <c r="M56" s="15">
        <v>0.41299999999999998</v>
      </c>
      <c r="N56" s="15">
        <v>0.77400000000000002</v>
      </c>
      <c r="O56" s="15">
        <v>1.7000000000000001E-2</v>
      </c>
      <c r="P56" s="15">
        <v>0.123</v>
      </c>
      <c r="Q56" s="15">
        <v>2.5999999999999999E-2</v>
      </c>
      <c r="R56" s="15">
        <v>0.48599999999999999</v>
      </c>
      <c r="S56" s="15">
        <v>8.8369999999999997</v>
      </c>
      <c r="U56" s="15">
        <v>238.08099999999999</v>
      </c>
      <c r="V56" s="15">
        <v>2140</v>
      </c>
    </row>
    <row r="57" spans="2:22" x14ac:dyDescent="0.25">
      <c r="B57" s="15" t="s">
        <v>136</v>
      </c>
      <c r="C57" s="15" t="s">
        <v>207</v>
      </c>
      <c r="D57" s="15" t="s">
        <v>218</v>
      </c>
      <c r="E57" s="15">
        <v>2022</v>
      </c>
      <c r="F57" s="15" t="s">
        <v>162</v>
      </c>
      <c r="G57" s="15" t="s">
        <v>133</v>
      </c>
      <c r="H57" s="15" t="s">
        <v>136</v>
      </c>
      <c r="I57" s="15" t="s">
        <v>139</v>
      </c>
      <c r="J57" s="15" t="s">
        <v>141</v>
      </c>
      <c r="K57" s="15" t="s">
        <v>282</v>
      </c>
      <c r="L57" s="15" t="s">
        <v>287</v>
      </c>
      <c r="M57" s="15">
        <v>1.3120000000000001</v>
      </c>
      <c r="N57" s="15">
        <v>1.9510000000000001</v>
      </c>
      <c r="O57" s="15">
        <v>0.186</v>
      </c>
      <c r="P57" s="15">
        <v>0.38700000000000001</v>
      </c>
      <c r="Q57" s="15">
        <v>5.8000000000000003E-2</v>
      </c>
      <c r="R57" s="15">
        <v>1.9279999999999999</v>
      </c>
      <c r="S57" s="15">
        <v>8.9559999999999995</v>
      </c>
      <c r="U57" s="15">
        <v>207.327</v>
      </c>
      <c r="V57" s="15">
        <v>110</v>
      </c>
    </row>
    <row r="58" spans="2:22" x14ac:dyDescent="0.25">
      <c r="B58" s="15" t="s">
        <v>136</v>
      </c>
      <c r="C58" s="15" t="s">
        <v>207</v>
      </c>
      <c r="D58" s="15" t="s">
        <v>219</v>
      </c>
      <c r="E58" s="15">
        <v>2022</v>
      </c>
      <c r="F58" s="15" t="s">
        <v>162</v>
      </c>
      <c r="G58" s="15" t="s">
        <v>133</v>
      </c>
      <c r="H58" s="15" t="s">
        <v>136</v>
      </c>
      <c r="I58" s="15" t="s">
        <v>139</v>
      </c>
      <c r="J58" s="15" t="s">
        <v>141</v>
      </c>
      <c r="K58" s="15" t="s">
        <v>282</v>
      </c>
      <c r="L58" s="15" t="s">
        <v>283</v>
      </c>
      <c r="M58" s="15">
        <v>0.879</v>
      </c>
      <c r="N58" s="15">
        <v>1.4159999999999999</v>
      </c>
      <c r="O58" s="15">
        <v>4.9000000000000002E-2</v>
      </c>
      <c r="P58" s="15">
        <v>0.26</v>
      </c>
      <c r="Q58" s="15">
        <v>0.06</v>
      </c>
      <c r="R58" s="15">
        <v>1.1479999999999999</v>
      </c>
      <c r="S58" s="15">
        <v>9.0299999999999994</v>
      </c>
      <c r="U58" s="15">
        <v>227.81700000000001</v>
      </c>
      <c r="V58" s="15">
        <v>850</v>
      </c>
    </row>
    <row r="59" spans="2:22" x14ac:dyDescent="0.25">
      <c r="B59" s="15" t="s">
        <v>136</v>
      </c>
      <c r="C59" s="15" t="s">
        <v>207</v>
      </c>
      <c r="D59" s="15" t="s">
        <v>219</v>
      </c>
      <c r="E59" s="15">
        <v>2022</v>
      </c>
      <c r="F59" s="15" t="s">
        <v>162</v>
      </c>
      <c r="G59" s="15" t="s">
        <v>133</v>
      </c>
      <c r="H59" s="15" t="s">
        <v>136</v>
      </c>
      <c r="I59" s="15" t="s">
        <v>139</v>
      </c>
      <c r="J59" s="15" t="s">
        <v>141</v>
      </c>
      <c r="K59" s="15" t="s">
        <v>282</v>
      </c>
      <c r="L59" s="15" t="s">
        <v>284</v>
      </c>
      <c r="M59" s="15">
        <v>1.2350000000000001</v>
      </c>
      <c r="N59" s="15">
        <v>1.7769999999999999</v>
      </c>
      <c r="O59" s="15">
        <v>0.11700000000000001</v>
      </c>
      <c r="P59" s="15">
        <v>0.36499999999999999</v>
      </c>
      <c r="Q59" s="15">
        <v>6.2E-2</v>
      </c>
      <c r="R59" s="15">
        <v>1.819</v>
      </c>
      <c r="S59" s="15">
        <v>9.0039999999999996</v>
      </c>
      <c r="U59" s="15">
        <v>251.91399999999999</v>
      </c>
      <c r="V59" s="15">
        <v>230</v>
      </c>
    </row>
    <row r="60" spans="2:22" x14ac:dyDescent="0.25">
      <c r="B60" s="15" t="s">
        <v>136</v>
      </c>
      <c r="C60" s="15" t="s">
        <v>207</v>
      </c>
      <c r="D60" s="15" t="s">
        <v>219</v>
      </c>
      <c r="E60" s="15">
        <v>2022</v>
      </c>
      <c r="F60" s="15" t="s">
        <v>162</v>
      </c>
      <c r="G60" s="15" t="s">
        <v>133</v>
      </c>
      <c r="H60" s="15" t="s">
        <v>136</v>
      </c>
      <c r="I60" s="15" t="s">
        <v>139</v>
      </c>
      <c r="J60" s="15" t="s">
        <v>141</v>
      </c>
      <c r="K60" s="15" t="s">
        <v>282</v>
      </c>
      <c r="L60" s="15" t="s">
        <v>285</v>
      </c>
      <c r="M60" s="15">
        <v>0.36399999999999999</v>
      </c>
      <c r="N60" s="15">
        <v>0.69699999999999995</v>
      </c>
      <c r="O60" s="15">
        <v>4.3999999999999997E-2</v>
      </c>
      <c r="P60" s="15">
        <v>0.121</v>
      </c>
      <c r="Q60" s="15">
        <v>2.8000000000000001E-2</v>
      </c>
      <c r="R60" s="15">
        <v>0.42</v>
      </c>
      <c r="S60" s="15">
        <v>8.9890000000000008</v>
      </c>
      <c r="U60" s="15">
        <v>256.31900000000002</v>
      </c>
      <c r="V60" s="15">
        <v>250</v>
      </c>
    </row>
    <row r="61" spans="2:22" x14ac:dyDescent="0.25">
      <c r="B61" s="15" t="s">
        <v>136</v>
      </c>
      <c r="C61" s="15" t="s">
        <v>207</v>
      </c>
      <c r="D61" s="15" t="s">
        <v>219</v>
      </c>
      <c r="E61" s="15">
        <v>2022</v>
      </c>
      <c r="F61" s="15" t="s">
        <v>162</v>
      </c>
      <c r="G61" s="15" t="s">
        <v>133</v>
      </c>
      <c r="H61" s="15" t="s">
        <v>136</v>
      </c>
      <c r="I61" s="15" t="s">
        <v>139</v>
      </c>
      <c r="J61" s="15" t="s">
        <v>141</v>
      </c>
      <c r="K61" s="15" t="s">
        <v>282</v>
      </c>
      <c r="L61" s="15" t="s">
        <v>286</v>
      </c>
      <c r="M61" s="15">
        <v>0.59799999999999998</v>
      </c>
      <c r="N61" s="15">
        <v>0.99</v>
      </c>
      <c r="O61" s="15">
        <v>2.1000000000000001E-2</v>
      </c>
      <c r="P61" s="15">
        <v>0.19400000000000001</v>
      </c>
      <c r="Q61" s="15">
        <v>4.9000000000000002E-2</v>
      </c>
      <c r="R61" s="15">
        <v>0.753</v>
      </c>
      <c r="S61" s="15">
        <v>8.8379999999999992</v>
      </c>
      <c r="U61" s="15">
        <v>238.149</v>
      </c>
      <c r="V61" s="15">
        <v>2140</v>
      </c>
    </row>
    <row r="62" spans="2:22" x14ac:dyDescent="0.25">
      <c r="B62" s="15" t="s">
        <v>136</v>
      </c>
      <c r="C62" s="15" t="s">
        <v>207</v>
      </c>
      <c r="D62" s="15" t="s">
        <v>219</v>
      </c>
      <c r="E62" s="15">
        <v>2022</v>
      </c>
      <c r="F62" s="15" t="s">
        <v>162</v>
      </c>
      <c r="G62" s="15" t="s">
        <v>133</v>
      </c>
      <c r="H62" s="15" t="s">
        <v>136</v>
      </c>
      <c r="I62" s="15" t="s">
        <v>139</v>
      </c>
      <c r="J62" s="15" t="s">
        <v>141</v>
      </c>
      <c r="K62" s="15" t="s">
        <v>282</v>
      </c>
      <c r="L62" s="15" t="s">
        <v>287</v>
      </c>
      <c r="M62" s="15">
        <v>1.9259999999999999</v>
      </c>
      <c r="N62" s="15">
        <v>2.637</v>
      </c>
      <c r="O62" s="15">
        <v>0.251</v>
      </c>
      <c r="P62" s="15">
        <v>0.45800000000000002</v>
      </c>
      <c r="Q62" s="15">
        <v>9.7000000000000003E-2</v>
      </c>
      <c r="R62" s="15">
        <v>2.504</v>
      </c>
      <c r="S62" s="15">
        <v>8.9580000000000002</v>
      </c>
      <c r="U62" s="15">
        <v>207.17699999999999</v>
      </c>
      <c r="V62" s="15">
        <v>110</v>
      </c>
    </row>
    <row r="63" spans="2:22" x14ac:dyDescent="0.25">
      <c r="B63" s="15" t="s">
        <v>136</v>
      </c>
      <c r="C63" s="15" t="s">
        <v>207</v>
      </c>
      <c r="D63" s="15" t="s">
        <v>220</v>
      </c>
      <c r="E63" s="15">
        <v>2022</v>
      </c>
      <c r="F63" s="15" t="s">
        <v>162</v>
      </c>
      <c r="G63" s="15" t="s">
        <v>133</v>
      </c>
      <c r="H63" s="15" t="s">
        <v>136</v>
      </c>
      <c r="I63" s="15" t="s">
        <v>139</v>
      </c>
      <c r="J63" s="15" t="s">
        <v>141</v>
      </c>
      <c r="K63" s="15" t="s">
        <v>282</v>
      </c>
      <c r="L63" s="15" t="s">
        <v>283</v>
      </c>
      <c r="M63" s="15">
        <v>1.502</v>
      </c>
      <c r="N63" s="15">
        <v>2.0110000000000001</v>
      </c>
      <c r="O63" s="15">
        <v>6.9000000000000006E-2</v>
      </c>
      <c r="P63" s="15">
        <v>0.60799999999999998</v>
      </c>
      <c r="Q63" s="15">
        <v>0.12</v>
      </c>
      <c r="R63" s="15">
        <v>2.0609999999999999</v>
      </c>
      <c r="S63" s="15">
        <v>9.0960000000000001</v>
      </c>
      <c r="U63" s="15">
        <v>20732.911</v>
      </c>
      <c r="V63" s="15">
        <v>850</v>
      </c>
    </row>
    <row r="64" spans="2:22" x14ac:dyDescent="0.25">
      <c r="B64" s="15" t="s">
        <v>136</v>
      </c>
      <c r="C64" s="15" t="s">
        <v>207</v>
      </c>
      <c r="D64" s="15" t="s">
        <v>220</v>
      </c>
      <c r="E64" s="15">
        <v>2022</v>
      </c>
      <c r="F64" s="15" t="s">
        <v>162</v>
      </c>
      <c r="G64" s="15" t="s">
        <v>133</v>
      </c>
      <c r="H64" s="15" t="s">
        <v>136</v>
      </c>
      <c r="I64" s="15" t="s">
        <v>139</v>
      </c>
      <c r="J64" s="15" t="s">
        <v>141</v>
      </c>
      <c r="K64" s="15" t="s">
        <v>282</v>
      </c>
      <c r="L64" s="15" t="s">
        <v>284</v>
      </c>
      <c r="M64" s="15">
        <v>2.4289999999999998</v>
      </c>
      <c r="N64" s="15">
        <v>2.8980000000000001</v>
      </c>
      <c r="O64" s="15">
        <v>0.191</v>
      </c>
      <c r="P64" s="15">
        <v>1.157</v>
      </c>
      <c r="Q64" s="15">
        <v>0.17399999999999999</v>
      </c>
      <c r="R64" s="15">
        <v>3.8929999999999998</v>
      </c>
      <c r="S64" s="15">
        <v>9.0679999999999996</v>
      </c>
      <c r="U64" s="15">
        <v>20596.091</v>
      </c>
      <c r="V64" s="15">
        <v>230</v>
      </c>
    </row>
    <row r="65" spans="2:22" x14ac:dyDescent="0.25">
      <c r="B65" s="15" t="s">
        <v>136</v>
      </c>
      <c r="C65" s="15" t="s">
        <v>207</v>
      </c>
      <c r="D65" s="15" t="s">
        <v>220</v>
      </c>
      <c r="E65" s="15">
        <v>2022</v>
      </c>
      <c r="F65" s="15" t="s">
        <v>162</v>
      </c>
      <c r="G65" s="15" t="s">
        <v>133</v>
      </c>
      <c r="H65" s="15" t="s">
        <v>136</v>
      </c>
      <c r="I65" s="15" t="s">
        <v>139</v>
      </c>
      <c r="J65" s="15" t="s">
        <v>141</v>
      </c>
      <c r="K65" s="15" t="s">
        <v>282</v>
      </c>
      <c r="L65" s="15" t="s">
        <v>285</v>
      </c>
      <c r="M65" s="15">
        <v>0.51400000000000001</v>
      </c>
      <c r="N65" s="15">
        <v>0.89900000000000002</v>
      </c>
      <c r="O65" s="15">
        <v>5.7000000000000002E-2</v>
      </c>
      <c r="P65" s="15">
        <v>0.20300000000000001</v>
      </c>
      <c r="Q65" s="15">
        <v>5.7000000000000002E-2</v>
      </c>
      <c r="R65" s="15">
        <v>0.53</v>
      </c>
      <c r="S65" s="15">
        <v>9.0619999999999994</v>
      </c>
      <c r="U65" s="15">
        <v>21421.899000000001</v>
      </c>
      <c r="V65" s="15">
        <v>250</v>
      </c>
    </row>
    <row r="66" spans="2:22" x14ac:dyDescent="0.25">
      <c r="B66" s="15" t="s">
        <v>136</v>
      </c>
      <c r="C66" s="15" t="s">
        <v>207</v>
      </c>
      <c r="D66" s="15" t="s">
        <v>220</v>
      </c>
      <c r="E66" s="15">
        <v>2022</v>
      </c>
      <c r="F66" s="15" t="s">
        <v>162</v>
      </c>
      <c r="G66" s="15" t="s">
        <v>133</v>
      </c>
      <c r="H66" s="15" t="s">
        <v>136</v>
      </c>
      <c r="I66" s="15" t="s">
        <v>139</v>
      </c>
      <c r="J66" s="15" t="s">
        <v>141</v>
      </c>
      <c r="K66" s="15" t="s">
        <v>282</v>
      </c>
      <c r="L66" s="15" t="s">
        <v>286</v>
      </c>
      <c r="M66" s="15">
        <v>0.89300000000000002</v>
      </c>
      <c r="N66" s="15">
        <v>1.2929999999999999</v>
      </c>
      <c r="O66" s="15">
        <v>2.8000000000000001E-2</v>
      </c>
      <c r="P66" s="15">
        <v>0.36099999999999999</v>
      </c>
      <c r="Q66" s="15">
        <v>7.5999999999999998E-2</v>
      </c>
      <c r="R66" s="15">
        <v>1.1619999999999999</v>
      </c>
      <c r="S66" s="15">
        <v>8.9039999999999999</v>
      </c>
      <c r="U66" s="15">
        <v>20770.705999999998</v>
      </c>
      <c r="V66" s="15">
        <v>2140</v>
      </c>
    </row>
    <row r="67" spans="2:22" x14ac:dyDescent="0.25">
      <c r="B67" s="15" t="s">
        <v>136</v>
      </c>
      <c r="C67" s="15" t="s">
        <v>207</v>
      </c>
      <c r="D67" s="15" t="s">
        <v>220</v>
      </c>
      <c r="E67" s="15">
        <v>2022</v>
      </c>
      <c r="F67" s="15" t="s">
        <v>162</v>
      </c>
      <c r="G67" s="15" t="s">
        <v>133</v>
      </c>
      <c r="H67" s="15" t="s">
        <v>136</v>
      </c>
      <c r="I67" s="15" t="s">
        <v>139</v>
      </c>
      <c r="J67" s="15" t="s">
        <v>141</v>
      </c>
      <c r="K67" s="15" t="s">
        <v>282</v>
      </c>
      <c r="L67" s="15" t="s">
        <v>287</v>
      </c>
      <c r="M67" s="15">
        <v>2.9910000000000001</v>
      </c>
      <c r="N67" s="15">
        <v>3.2320000000000002</v>
      </c>
      <c r="O67" s="15">
        <v>0.308</v>
      </c>
      <c r="P67" s="15">
        <v>2.0539999999999998</v>
      </c>
      <c r="Q67" s="15">
        <v>0.307</v>
      </c>
      <c r="R67" s="15">
        <v>4.4740000000000002</v>
      </c>
      <c r="S67" s="15">
        <v>9.0220000000000002</v>
      </c>
      <c r="U67" s="15">
        <v>20448.906999999999</v>
      </c>
      <c r="V67" s="15">
        <v>110</v>
      </c>
    </row>
    <row r="68" spans="2:22" x14ac:dyDescent="0.25">
      <c r="B68" s="15" t="s">
        <v>136</v>
      </c>
      <c r="C68" s="15" t="s">
        <v>207</v>
      </c>
      <c r="D68" s="15" t="s">
        <v>221</v>
      </c>
      <c r="E68" s="15">
        <v>2022</v>
      </c>
      <c r="F68" s="15" t="s">
        <v>162</v>
      </c>
      <c r="G68" s="15" t="s">
        <v>133</v>
      </c>
      <c r="H68" s="15" t="s">
        <v>136</v>
      </c>
      <c r="I68" s="15" t="s">
        <v>139</v>
      </c>
      <c r="J68" s="15" t="s">
        <v>141</v>
      </c>
      <c r="K68" s="15" t="s">
        <v>282</v>
      </c>
      <c r="L68" s="15" t="s">
        <v>283</v>
      </c>
      <c r="M68" s="15">
        <v>2.36</v>
      </c>
      <c r="N68" s="15">
        <v>2.4390000000000001</v>
      </c>
      <c r="O68" s="15">
        <v>8.4000000000000005E-2</v>
      </c>
      <c r="P68" s="15">
        <v>1.63</v>
      </c>
      <c r="Q68" s="15">
        <v>0.34799999999999998</v>
      </c>
      <c r="R68" s="15">
        <v>3.6110000000000002</v>
      </c>
      <c r="S68" s="15">
        <v>9.0969999999999995</v>
      </c>
      <c r="U68" s="15">
        <v>20738.969000000001</v>
      </c>
      <c r="V68" s="15">
        <v>850</v>
      </c>
    </row>
    <row r="69" spans="2:22" x14ac:dyDescent="0.25">
      <c r="B69" s="15" t="s">
        <v>136</v>
      </c>
      <c r="C69" s="15" t="s">
        <v>207</v>
      </c>
      <c r="D69" s="15" t="s">
        <v>221</v>
      </c>
      <c r="E69" s="15">
        <v>2022</v>
      </c>
      <c r="F69" s="15" t="s">
        <v>162</v>
      </c>
      <c r="G69" s="15" t="s">
        <v>133</v>
      </c>
      <c r="H69" s="15" t="s">
        <v>136</v>
      </c>
      <c r="I69" s="15" t="s">
        <v>139</v>
      </c>
      <c r="J69" s="15" t="s">
        <v>141</v>
      </c>
      <c r="K69" s="15" t="s">
        <v>282</v>
      </c>
      <c r="L69" s="15" t="s">
        <v>284</v>
      </c>
      <c r="M69" s="15">
        <v>3.5680000000000001</v>
      </c>
      <c r="N69" s="15">
        <v>3.4620000000000002</v>
      </c>
      <c r="O69" s="15">
        <v>0.22800000000000001</v>
      </c>
      <c r="P69" s="15">
        <v>2.7709999999999999</v>
      </c>
      <c r="Q69" s="15">
        <v>0.73399999999999999</v>
      </c>
      <c r="R69" s="15">
        <v>5.6950000000000003</v>
      </c>
      <c r="S69" s="15">
        <v>9.0690000000000008</v>
      </c>
      <c r="U69" s="15">
        <v>20596.775000000001</v>
      </c>
      <c r="V69" s="15">
        <v>230</v>
      </c>
    </row>
    <row r="70" spans="2:22" x14ac:dyDescent="0.25">
      <c r="B70" s="15" t="s">
        <v>136</v>
      </c>
      <c r="C70" s="15" t="s">
        <v>207</v>
      </c>
      <c r="D70" s="15" t="s">
        <v>221</v>
      </c>
      <c r="E70" s="15">
        <v>2022</v>
      </c>
      <c r="F70" s="15" t="s">
        <v>162</v>
      </c>
      <c r="G70" s="15" t="s">
        <v>133</v>
      </c>
      <c r="H70" s="15" t="s">
        <v>136</v>
      </c>
      <c r="I70" s="15" t="s">
        <v>139</v>
      </c>
      <c r="J70" s="15" t="s">
        <v>141</v>
      </c>
      <c r="K70" s="15" t="s">
        <v>282</v>
      </c>
      <c r="L70" s="15" t="s">
        <v>285</v>
      </c>
      <c r="M70" s="15">
        <v>0.747</v>
      </c>
      <c r="N70" s="15">
        <v>1.135</v>
      </c>
      <c r="O70" s="15">
        <v>7.1999999999999995E-2</v>
      </c>
      <c r="P70" s="15">
        <v>0.33100000000000002</v>
      </c>
      <c r="Q70" s="15">
        <v>9.6000000000000002E-2</v>
      </c>
      <c r="R70" s="15">
        <v>0.86599999999999999</v>
      </c>
      <c r="S70" s="15">
        <v>9.0630000000000006</v>
      </c>
      <c r="U70" s="15">
        <v>21419.661</v>
      </c>
      <c r="V70" s="15">
        <v>250</v>
      </c>
    </row>
    <row r="71" spans="2:22" x14ac:dyDescent="0.25">
      <c r="B71" s="15" t="s">
        <v>136</v>
      </c>
      <c r="C71" s="15" t="s">
        <v>207</v>
      </c>
      <c r="D71" s="15" t="s">
        <v>221</v>
      </c>
      <c r="E71" s="15">
        <v>2022</v>
      </c>
      <c r="F71" s="15" t="s">
        <v>162</v>
      </c>
      <c r="G71" s="15" t="s">
        <v>133</v>
      </c>
      <c r="H71" s="15" t="s">
        <v>136</v>
      </c>
      <c r="I71" s="15" t="s">
        <v>139</v>
      </c>
      <c r="J71" s="15" t="s">
        <v>141</v>
      </c>
      <c r="K71" s="15" t="s">
        <v>282</v>
      </c>
      <c r="L71" s="15" t="s">
        <v>286</v>
      </c>
      <c r="M71" s="15">
        <v>1.276</v>
      </c>
      <c r="N71" s="15">
        <v>1.55</v>
      </c>
      <c r="O71" s="15">
        <v>3.3000000000000002E-2</v>
      </c>
      <c r="P71" s="15">
        <v>0.70199999999999996</v>
      </c>
      <c r="Q71" s="15">
        <v>0.17</v>
      </c>
      <c r="R71" s="15">
        <v>1.8080000000000001</v>
      </c>
      <c r="S71" s="15">
        <v>8.9049999999999994</v>
      </c>
      <c r="U71" s="15">
        <v>20771.057000000001</v>
      </c>
      <c r="V71" s="15">
        <v>2140</v>
      </c>
    </row>
    <row r="72" spans="2:22" x14ac:dyDescent="0.25">
      <c r="B72" s="15" t="s">
        <v>136</v>
      </c>
      <c r="C72" s="15" t="s">
        <v>207</v>
      </c>
      <c r="D72" s="15" t="s">
        <v>221</v>
      </c>
      <c r="E72" s="15">
        <v>2022</v>
      </c>
      <c r="F72" s="15" t="s">
        <v>162</v>
      </c>
      <c r="G72" s="15" t="s">
        <v>133</v>
      </c>
      <c r="H72" s="15" t="s">
        <v>136</v>
      </c>
      <c r="I72" s="15" t="s">
        <v>139</v>
      </c>
      <c r="J72" s="15" t="s">
        <v>141</v>
      </c>
      <c r="K72" s="15" t="s">
        <v>282</v>
      </c>
      <c r="L72" s="15" t="s">
        <v>287</v>
      </c>
      <c r="M72" s="15">
        <v>4.7069999999999999</v>
      </c>
      <c r="N72" s="15">
        <v>4.3959999999999999</v>
      </c>
      <c r="O72" s="15">
        <v>0.41899999999999998</v>
      </c>
      <c r="P72" s="15">
        <v>3.7749999999999999</v>
      </c>
      <c r="Q72" s="15">
        <v>1.423</v>
      </c>
      <c r="R72" s="15">
        <v>7.5970000000000004</v>
      </c>
      <c r="S72" s="15">
        <v>9.0239999999999991</v>
      </c>
      <c r="U72" s="15">
        <v>20453.717000000001</v>
      </c>
      <c r="V72" s="15">
        <v>110</v>
      </c>
    </row>
    <row r="73" spans="2:22" x14ac:dyDescent="0.25">
      <c r="B73" s="15" t="s">
        <v>136</v>
      </c>
      <c r="C73" s="15" t="s">
        <v>207</v>
      </c>
      <c r="D73" s="15" t="s">
        <v>222</v>
      </c>
      <c r="E73" s="15">
        <v>2022</v>
      </c>
      <c r="F73" s="15" t="s">
        <v>162</v>
      </c>
      <c r="G73" s="15" t="s">
        <v>133</v>
      </c>
      <c r="H73" s="15" t="s">
        <v>136</v>
      </c>
      <c r="I73" s="15" t="s">
        <v>139</v>
      </c>
      <c r="J73" s="15" t="s">
        <v>141</v>
      </c>
      <c r="K73" s="15" t="s">
        <v>282</v>
      </c>
      <c r="L73" s="15" t="s">
        <v>283</v>
      </c>
      <c r="M73" s="15">
        <v>3.0139999999999998</v>
      </c>
      <c r="N73" s="15">
        <v>2.4910000000000001</v>
      </c>
      <c r="O73" s="15">
        <v>8.5000000000000006E-2</v>
      </c>
      <c r="P73" s="15">
        <v>2.4580000000000002</v>
      </c>
      <c r="Q73" s="15">
        <v>0.97399999999999998</v>
      </c>
      <c r="R73" s="15">
        <v>4.407</v>
      </c>
      <c r="S73" s="15">
        <v>9.3829999999999991</v>
      </c>
      <c r="U73" s="15">
        <v>111309.68399999999</v>
      </c>
      <c r="V73" s="15">
        <v>850</v>
      </c>
    </row>
    <row r="74" spans="2:22" x14ac:dyDescent="0.25">
      <c r="B74" s="15" t="s">
        <v>136</v>
      </c>
      <c r="C74" s="15" t="s">
        <v>207</v>
      </c>
      <c r="D74" s="15" t="s">
        <v>222</v>
      </c>
      <c r="E74" s="15">
        <v>2022</v>
      </c>
      <c r="F74" s="15" t="s">
        <v>162</v>
      </c>
      <c r="G74" s="15" t="s">
        <v>133</v>
      </c>
      <c r="H74" s="15" t="s">
        <v>136</v>
      </c>
      <c r="I74" s="15" t="s">
        <v>139</v>
      </c>
      <c r="J74" s="15" t="s">
        <v>141</v>
      </c>
      <c r="K74" s="15" t="s">
        <v>282</v>
      </c>
      <c r="L74" s="15" t="s">
        <v>284</v>
      </c>
      <c r="M74" s="15">
        <v>4.258</v>
      </c>
      <c r="N74" s="15">
        <v>3.1030000000000002</v>
      </c>
      <c r="O74" s="15">
        <v>0.20499999999999999</v>
      </c>
      <c r="P74" s="15">
        <v>3.9609999999999999</v>
      </c>
      <c r="Q74" s="15">
        <v>1.6619999999999999</v>
      </c>
      <c r="R74" s="15">
        <v>6.4240000000000004</v>
      </c>
      <c r="S74" s="15">
        <v>9.3480000000000008</v>
      </c>
      <c r="U74" s="15">
        <v>110538.855</v>
      </c>
      <c r="V74" s="15">
        <v>230</v>
      </c>
    </row>
    <row r="75" spans="2:22" x14ac:dyDescent="0.25">
      <c r="B75" s="15" t="s">
        <v>136</v>
      </c>
      <c r="C75" s="15" t="s">
        <v>207</v>
      </c>
      <c r="D75" s="15" t="s">
        <v>222</v>
      </c>
      <c r="E75" s="15">
        <v>2022</v>
      </c>
      <c r="F75" s="15" t="s">
        <v>162</v>
      </c>
      <c r="G75" s="15" t="s">
        <v>133</v>
      </c>
      <c r="H75" s="15" t="s">
        <v>136</v>
      </c>
      <c r="I75" s="15" t="s">
        <v>139</v>
      </c>
      <c r="J75" s="15" t="s">
        <v>141</v>
      </c>
      <c r="K75" s="15" t="s">
        <v>282</v>
      </c>
      <c r="L75" s="15" t="s">
        <v>285</v>
      </c>
      <c r="M75" s="15">
        <v>0.90100000000000002</v>
      </c>
      <c r="N75" s="15">
        <v>1.1519999999999999</v>
      </c>
      <c r="O75" s="15">
        <v>7.2999999999999995E-2</v>
      </c>
      <c r="P75" s="15">
        <v>0.45300000000000001</v>
      </c>
      <c r="Q75" s="15">
        <v>0.17899999999999999</v>
      </c>
      <c r="R75" s="15">
        <v>1.1679999999999999</v>
      </c>
      <c r="S75" s="15">
        <v>9.3529999999999998</v>
      </c>
      <c r="U75" s="15">
        <v>113086.86</v>
      </c>
      <c r="V75" s="15">
        <v>250</v>
      </c>
    </row>
    <row r="76" spans="2:22" x14ac:dyDescent="0.25">
      <c r="B76" s="15" t="s">
        <v>136</v>
      </c>
      <c r="C76" s="15" t="s">
        <v>207</v>
      </c>
      <c r="D76" s="15" t="s">
        <v>222</v>
      </c>
      <c r="E76" s="15">
        <v>2022</v>
      </c>
      <c r="F76" s="15" t="s">
        <v>162</v>
      </c>
      <c r="G76" s="15" t="s">
        <v>133</v>
      </c>
      <c r="H76" s="15" t="s">
        <v>136</v>
      </c>
      <c r="I76" s="15" t="s">
        <v>139</v>
      </c>
      <c r="J76" s="15" t="s">
        <v>141</v>
      </c>
      <c r="K76" s="15" t="s">
        <v>282</v>
      </c>
      <c r="L76" s="15" t="s">
        <v>286</v>
      </c>
      <c r="M76" s="15">
        <v>1.6279999999999999</v>
      </c>
      <c r="N76" s="15">
        <v>1.6639999999999999</v>
      </c>
      <c r="O76" s="15">
        <v>3.5999999999999997E-2</v>
      </c>
      <c r="P76" s="15">
        <v>1.1180000000000001</v>
      </c>
      <c r="Q76" s="15">
        <v>0.35599999999999998</v>
      </c>
      <c r="R76" s="15">
        <v>2.3780000000000001</v>
      </c>
      <c r="S76" s="15">
        <v>9.1969999999999992</v>
      </c>
      <c r="U76" s="15">
        <v>110215.424</v>
      </c>
      <c r="V76" s="15">
        <v>2140</v>
      </c>
    </row>
    <row r="77" spans="2:22" x14ac:dyDescent="0.25">
      <c r="B77" s="15" t="s">
        <v>136</v>
      </c>
      <c r="C77" s="15" t="s">
        <v>207</v>
      </c>
      <c r="D77" s="15" t="s">
        <v>222</v>
      </c>
      <c r="E77" s="15">
        <v>2022</v>
      </c>
      <c r="F77" s="15" t="s">
        <v>162</v>
      </c>
      <c r="G77" s="15" t="s">
        <v>133</v>
      </c>
      <c r="H77" s="15" t="s">
        <v>136</v>
      </c>
      <c r="I77" s="15" t="s">
        <v>139</v>
      </c>
      <c r="J77" s="15" t="s">
        <v>141</v>
      </c>
      <c r="K77" s="15" t="s">
        <v>282</v>
      </c>
      <c r="L77" s="15" t="s">
        <v>287</v>
      </c>
      <c r="M77" s="15">
        <v>5.8760000000000003</v>
      </c>
      <c r="N77" s="15">
        <v>4.0270000000000001</v>
      </c>
      <c r="O77" s="15">
        <v>0.38400000000000001</v>
      </c>
      <c r="P77" s="15">
        <v>5.2679999999999998</v>
      </c>
      <c r="Q77" s="15">
        <v>2.6829999999999998</v>
      </c>
      <c r="R77" s="15">
        <v>8.0109999999999992</v>
      </c>
      <c r="S77" s="15">
        <v>9.3149999999999995</v>
      </c>
      <c r="U77" s="15">
        <v>110000.662</v>
      </c>
      <c r="V77" s="15">
        <v>110</v>
      </c>
    </row>
    <row r="78" spans="2:22" x14ac:dyDescent="0.25">
      <c r="B78" s="15" t="s">
        <v>136</v>
      </c>
      <c r="C78" s="15" t="s">
        <v>207</v>
      </c>
      <c r="D78" s="15" t="s">
        <v>223</v>
      </c>
      <c r="E78" s="15">
        <v>2022</v>
      </c>
      <c r="F78" s="15" t="s">
        <v>162</v>
      </c>
      <c r="G78" s="15" t="s">
        <v>133</v>
      </c>
      <c r="H78" s="15" t="s">
        <v>136</v>
      </c>
      <c r="I78" s="15" t="s">
        <v>139</v>
      </c>
      <c r="J78" s="15" t="s">
        <v>141</v>
      </c>
      <c r="K78" s="15" t="s">
        <v>282</v>
      </c>
      <c r="L78" s="15" t="s">
        <v>283</v>
      </c>
      <c r="M78" s="15">
        <v>3.1680000000000001</v>
      </c>
      <c r="N78" s="15">
        <v>2.3370000000000002</v>
      </c>
      <c r="O78" s="15">
        <v>0.08</v>
      </c>
      <c r="P78" s="15">
        <v>2.859</v>
      </c>
      <c r="Q78" s="15">
        <v>1.3260000000000001</v>
      </c>
      <c r="R78" s="15">
        <v>4.415</v>
      </c>
      <c r="S78" s="15">
        <v>9.3849999999999998</v>
      </c>
      <c r="U78" s="15">
        <v>111308.143</v>
      </c>
      <c r="V78" s="15">
        <v>850</v>
      </c>
    </row>
    <row r="79" spans="2:22" x14ac:dyDescent="0.25">
      <c r="B79" s="15" t="s">
        <v>136</v>
      </c>
      <c r="C79" s="15" t="s">
        <v>207</v>
      </c>
      <c r="D79" s="15" t="s">
        <v>223</v>
      </c>
      <c r="E79" s="15">
        <v>2022</v>
      </c>
      <c r="F79" s="15" t="s">
        <v>162</v>
      </c>
      <c r="G79" s="15" t="s">
        <v>133</v>
      </c>
      <c r="H79" s="15" t="s">
        <v>136</v>
      </c>
      <c r="I79" s="15" t="s">
        <v>139</v>
      </c>
      <c r="J79" s="15" t="s">
        <v>141</v>
      </c>
      <c r="K79" s="15" t="s">
        <v>282</v>
      </c>
      <c r="L79" s="15" t="s">
        <v>284</v>
      </c>
      <c r="M79" s="15">
        <v>4.4409999999999998</v>
      </c>
      <c r="N79" s="15">
        <v>3.0619999999999998</v>
      </c>
      <c r="O79" s="15">
        <v>0.20200000000000001</v>
      </c>
      <c r="P79" s="15">
        <v>3.9340000000000002</v>
      </c>
      <c r="Q79" s="15">
        <v>2.0409999999999999</v>
      </c>
      <c r="R79" s="15">
        <v>6.1269999999999998</v>
      </c>
      <c r="S79" s="15">
        <v>9.3490000000000002</v>
      </c>
      <c r="U79" s="15">
        <v>110536.969</v>
      </c>
      <c r="V79" s="15">
        <v>230</v>
      </c>
    </row>
    <row r="80" spans="2:22" x14ac:dyDescent="0.25">
      <c r="B80" s="15" t="s">
        <v>136</v>
      </c>
      <c r="C80" s="15" t="s">
        <v>207</v>
      </c>
      <c r="D80" s="15" t="s">
        <v>223</v>
      </c>
      <c r="E80" s="15">
        <v>2022</v>
      </c>
      <c r="F80" s="15" t="s">
        <v>162</v>
      </c>
      <c r="G80" s="15" t="s">
        <v>133</v>
      </c>
      <c r="H80" s="15" t="s">
        <v>136</v>
      </c>
      <c r="I80" s="15" t="s">
        <v>139</v>
      </c>
      <c r="J80" s="15" t="s">
        <v>141</v>
      </c>
      <c r="K80" s="15" t="s">
        <v>282</v>
      </c>
      <c r="L80" s="15" t="s">
        <v>285</v>
      </c>
      <c r="M80" s="15">
        <v>1.0469999999999999</v>
      </c>
      <c r="N80" s="15">
        <v>1.288</v>
      </c>
      <c r="O80" s="15">
        <v>8.1000000000000003E-2</v>
      </c>
      <c r="P80" s="15">
        <v>0.57899999999999996</v>
      </c>
      <c r="Q80" s="15">
        <v>0.253</v>
      </c>
      <c r="R80" s="15">
        <v>1.363</v>
      </c>
      <c r="S80" s="15">
        <v>9.3539999999999992</v>
      </c>
      <c r="U80" s="15">
        <v>113097.71</v>
      </c>
      <c r="V80" s="15">
        <v>250</v>
      </c>
    </row>
    <row r="81" spans="2:22" x14ac:dyDescent="0.25">
      <c r="B81" s="15" t="s">
        <v>136</v>
      </c>
      <c r="C81" s="15" t="s">
        <v>207</v>
      </c>
      <c r="D81" s="15" t="s">
        <v>223</v>
      </c>
      <c r="E81" s="15">
        <v>2022</v>
      </c>
      <c r="F81" s="15" t="s">
        <v>162</v>
      </c>
      <c r="G81" s="15" t="s">
        <v>133</v>
      </c>
      <c r="H81" s="15" t="s">
        <v>136</v>
      </c>
      <c r="I81" s="15" t="s">
        <v>139</v>
      </c>
      <c r="J81" s="15" t="s">
        <v>141</v>
      </c>
      <c r="K81" s="15" t="s">
        <v>282</v>
      </c>
      <c r="L81" s="15" t="s">
        <v>286</v>
      </c>
      <c r="M81" s="15">
        <v>1.8089999999999999</v>
      </c>
      <c r="N81" s="15">
        <v>1.6279999999999999</v>
      </c>
      <c r="O81" s="15">
        <v>3.5000000000000003E-2</v>
      </c>
      <c r="P81" s="15">
        <v>1.425</v>
      </c>
      <c r="Q81" s="15">
        <v>0.57499999999999996</v>
      </c>
      <c r="R81" s="15">
        <v>2.5760000000000001</v>
      </c>
      <c r="S81" s="15">
        <v>9.1999999999999993</v>
      </c>
      <c r="U81" s="15">
        <v>110237.486</v>
      </c>
      <c r="V81" s="15">
        <v>2140</v>
      </c>
    </row>
    <row r="82" spans="2:22" x14ac:dyDescent="0.25">
      <c r="B82" s="15" t="s">
        <v>136</v>
      </c>
      <c r="C82" s="15" t="s">
        <v>207</v>
      </c>
      <c r="D82" s="15" t="s">
        <v>223</v>
      </c>
      <c r="E82" s="15">
        <v>2022</v>
      </c>
      <c r="F82" s="15" t="s">
        <v>162</v>
      </c>
      <c r="G82" s="15" t="s">
        <v>133</v>
      </c>
      <c r="H82" s="15" t="s">
        <v>136</v>
      </c>
      <c r="I82" s="15" t="s">
        <v>139</v>
      </c>
      <c r="J82" s="15" t="s">
        <v>141</v>
      </c>
      <c r="K82" s="15" t="s">
        <v>282</v>
      </c>
      <c r="L82" s="15" t="s">
        <v>287</v>
      </c>
      <c r="M82" s="15">
        <v>6.37</v>
      </c>
      <c r="N82" s="15">
        <v>4.0890000000000004</v>
      </c>
      <c r="O82" s="15">
        <v>0.39</v>
      </c>
      <c r="P82" s="15">
        <v>5.899</v>
      </c>
      <c r="Q82" s="15">
        <v>2.528</v>
      </c>
      <c r="R82" s="15">
        <v>9.7799999999999994</v>
      </c>
      <c r="S82" s="15">
        <v>9.3170000000000002</v>
      </c>
      <c r="U82" s="15">
        <v>109991.735</v>
      </c>
      <c r="V82" s="15">
        <v>110</v>
      </c>
    </row>
    <row r="83" spans="2:22" x14ac:dyDescent="0.25">
      <c r="B83" s="15" t="s">
        <v>136</v>
      </c>
      <c r="C83" s="15" t="s">
        <v>207</v>
      </c>
      <c r="D83" s="15" t="s">
        <v>224</v>
      </c>
      <c r="E83" s="15">
        <v>2022</v>
      </c>
      <c r="F83" s="15" t="s">
        <v>162</v>
      </c>
      <c r="G83" s="15" t="s">
        <v>133</v>
      </c>
      <c r="H83" s="15" t="s">
        <v>136</v>
      </c>
      <c r="I83" s="15" t="s">
        <v>139</v>
      </c>
      <c r="J83" s="15" t="s">
        <v>141</v>
      </c>
      <c r="K83" s="15" t="s">
        <v>282</v>
      </c>
      <c r="L83" s="15" t="s">
        <v>283</v>
      </c>
      <c r="M83" s="15">
        <v>2.8290000000000002</v>
      </c>
      <c r="N83" s="15">
        <v>1.972</v>
      </c>
      <c r="O83" s="15">
        <v>6.8000000000000005E-2</v>
      </c>
      <c r="P83" s="15">
        <v>2.4860000000000002</v>
      </c>
      <c r="Q83" s="15">
        <v>1.383</v>
      </c>
      <c r="R83" s="15">
        <v>3.99</v>
      </c>
      <c r="S83" s="15">
        <v>9.9670000000000005</v>
      </c>
      <c r="U83" s="15">
        <v>295619.25</v>
      </c>
      <c r="V83" s="15">
        <v>850</v>
      </c>
    </row>
    <row r="84" spans="2:22" x14ac:dyDescent="0.25">
      <c r="B84" s="15" t="s">
        <v>136</v>
      </c>
      <c r="C84" s="15" t="s">
        <v>207</v>
      </c>
      <c r="D84" s="15" t="s">
        <v>224</v>
      </c>
      <c r="E84" s="15">
        <v>2022</v>
      </c>
      <c r="F84" s="15" t="s">
        <v>162</v>
      </c>
      <c r="G84" s="15" t="s">
        <v>133</v>
      </c>
      <c r="H84" s="15" t="s">
        <v>136</v>
      </c>
      <c r="I84" s="15" t="s">
        <v>139</v>
      </c>
      <c r="J84" s="15" t="s">
        <v>141</v>
      </c>
      <c r="K84" s="15" t="s">
        <v>282</v>
      </c>
      <c r="L84" s="15" t="s">
        <v>284</v>
      </c>
      <c r="M84" s="15">
        <v>3.8359999999999999</v>
      </c>
      <c r="N84" s="15">
        <v>2.4900000000000002</v>
      </c>
      <c r="O84" s="15">
        <v>0.16400000000000001</v>
      </c>
      <c r="P84" s="15">
        <v>3.589</v>
      </c>
      <c r="Q84" s="15">
        <v>1.873</v>
      </c>
      <c r="R84" s="15">
        <v>5.2809999999999997</v>
      </c>
      <c r="S84" s="15">
        <v>9.9190000000000005</v>
      </c>
      <c r="U84" s="15">
        <v>294075.59000000003</v>
      </c>
      <c r="V84" s="15">
        <v>230</v>
      </c>
    </row>
    <row r="85" spans="2:22" x14ac:dyDescent="0.25">
      <c r="B85" s="15" t="s">
        <v>136</v>
      </c>
      <c r="C85" s="15" t="s">
        <v>207</v>
      </c>
      <c r="D85" s="15" t="s">
        <v>224</v>
      </c>
      <c r="E85" s="15">
        <v>2022</v>
      </c>
      <c r="F85" s="15" t="s">
        <v>162</v>
      </c>
      <c r="G85" s="15" t="s">
        <v>133</v>
      </c>
      <c r="H85" s="15" t="s">
        <v>136</v>
      </c>
      <c r="I85" s="15" t="s">
        <v>139</v>
      </c>
      <c r="J85" s="15" t="s">
        <v>141</v>
      </c>
      <c r="K85" s="15" t="s">
        <v>282</v>
      </c>
      <c r="L85" s="15" t="s">
        <v>285</v>
      </c>
      <c r="M85" s="15">
        <v>0.99199999999999999</v>
      </c>
      <c r="N85" s="15">
        <v>1.1299999999999999</v>
      </c>
      <c r="O85" s="15">
        <v>7.0999999999999994E-2</v>
      </c>
      <c r="P85" s="15">
        <v>0.65600000000000003</v>
      </c>
      <c r="Q85" s="15">
        <v>0.317</v>
      </c>
      <c r="R85" s="15">
        <v>1.337</v>
      </c>
      <c r="S85" s="15">
        <v>9.9540000000000006</v>
      </c>
      <c r="U85" s="15">
        <v>297797.41499999998</v>
      </c>
      <c r="V85" s="15">
        <v>250</v>
      </c>
    </row>
    <row r="86" spans="2:22" x14ac:dyDescent="0.25">
      <c r="B86" s="15" t="s">
        <v>136</v>
      </c>
      <c r="C86" s="15" t="s">
        <v>207</v>
      </c>
      <c r="D86" s="15" t="s">
        <v>224</v>
      </c>
      <c r="E86" s="15">
        <v>2022</v>
      </c>
      <c r="F86" s="15" t="s">
        <v>162</v>
      </c>
      <c r="G86" s="15" t="s">
        <v>133</v>
      </c>
      <c r="H86" s="15" t="s">
        <v>136</v>
      </c>
      <c r="I86" s="15" t="s">
        <v>139</v>
      </c>
      <c r="J86" s="15" t="s">
        <v>141</v>
      </c>
      <c r="K86" s="15" t="s">
        <v>282</v>
      </c>
      <c r="L86" s="15" t="s">
        <v>286</v>
      </c>
      <c r="M86" s="15">
        <v>1.728</v>
      </c>
      <c r="N86" s="15">
        <v>1.421</v>
      </c>
      <c r="O86" s="15">
        <v>3.1E-2</v>
      </c>
      <c r="P86" s="15">
        <v>1.4019999999999999</v>
      </c>
      <c r="Q86" s="15">
        <v>0.67600000000000005</v>
      </c>
      <c r="R86" s="15">
        <v>2.4</v>
      </c>
      <c r="S86" s="15">
        <v>9.7959999999999994</v>
      </c>
      <c r="U86" s="15">
        <v>291356.728</v>
      </c>
      <c r="V86" s="15">
        <v>2140</v>
      </c>
    </row>
    <row r="87" spans="2:22" x14ac:dyDescent="0.25">
      <c r="B87" s="15" t="s">
        <v>136</v>
      </c>
      <c r="C87" s="15" t="s">
        <v>207</v>
      </c>
      <c r="D87" s="15" t="s">
        <v>224</v>
      </c>
      <c r="E87" s="15">
        <v>2022</v>
      </c>
      <c r="F87" s="15" t="s">
        <v>162</v>
      </c>
      <c r="G87" s="15" t="s">
        <v>133</v>
      </c>
      <c r="H87" s="15" t="s">
        <v>136</v>
      </c>
      <c r="I87" s="15" t="s">
        <v>139</v>
      </c>
      <c r="J87" s="15" t="s">
        <v>141</v>
      </c>
      <c r="K87" s="15" t="s">
        <v>282</v>
      </c>
      <c r="L87" s="15" t="s">
        <v>287</v>
      </c>
      <c r="M87" s="15">
        <v>5.6310000000000002</v>
      </c>
      <c r="N87" s="15">
        <v>3.5329999999999999</v>
      </c>
      <c r="O87" s="15">
        <v>0.33700000000000002</v>
      </c>
      <c r="P87" s="15">
        <v>4.8860000000000001</v>
      </c>
      <c r="Q87" s="15">
        <v>2.9580000000000002</v>
      </c>
      <c r="R87" s="15">
        <v>8.0440000000000005</v>
      </c>
      <c r="S87" s="15">
        <v>9.9049999999999994</v>
      </c>
      <c r="U87" s="15">
        <v>292808.46299999999</v>
      </c>
      <c r="V87" s="15">
        <v>110</v>
      </c>
    </row>
    <row r="88" spans="2:22" x14ac:dyDescent="0.25">
      <c r="B88" s="15" t="s">
        <v>136</v>
      </c>
      <c r="C88" s="15" t="s">
        <v>207</v>
      </c>
      <c r="D88" s="15" t="s">
        <v>225</v>
      </c>
      <c r="E88" s="15">
        <v>2022</v>
      </c>
      <c r="F88" s="15" t="s">
        <v>162</v>
      </c>
      <c r="G88" s="15" t="s">
        <v>133</v>
      </c>
      <c r="H88" s="15" t="s">
        <v>136</v>
      </c>
      <c r="I88" s="15" t="s">
        <v>139</v>
      </c>
      <c r="J88" s="15" t="s">
        <v>141</v>
      </c>
      <c r="K88" s="15" t="s">
        <v>282</v>
      </c>
      <c r="L88" s="15" t="s">
        <v>283</v>
      </c>
      <c r="M88" s="15">
        <v>2.4409999999999998</v>
      </c>
      <c r="N88" s="15">
        <v>1.7849999999999999</v>
      </c>
      <c r="O88" s="15">
        <v>6.0999999999999999E-2</v>
      </c>
      <c r="P88" s="15">
        <v>2.0870000000000002</v>
      </c>
      <c r="Q88" s="15">
        <v>1.171</v>
      </c>
      <c r="R88" s="15">
        <v>3.3319999999999999</v>
      </c>
      <c r="S88" s="15">
        <v>9.968</v>
      </c>
      <c r="U88" s="15">
        <v>295622.04800000001</v>
      </c>
      <c r="V88" s="15">
        <v>850</v>
      </c>
    </row>
    <row r="89" spans="2:22" x14ac:dyDescent="0.25">
      <c r="B89" s="15" t="s">
        <v>136</v>
      </c>
      <c r="C89" s="15" t="s">
        <v>207</v>
      </c>
      <c r="D89" s="15" t="s">
        <v>225</v>
      </c>
      <c r="E89" s="15">
        <v>2022</v>
      </c>
      <c r="F89" s="15" t="s">
        <v>162</v>
      </c>
      <c r="G89" s="15" t="s">
        <v>133</v>
      </c>
      <c r="H89" s="15" t="s">
        <v>136</v>
      </c>
      <c r="I89" s="15" t="s">
        <v>139</v>
      </c>
      <c r="J89" s="15" t="s">
        <v>141</v>
      </c>
      <c r="K89" s="15" t="s">
        <v>282</v>
      </c>
      <c r="L89" s="15" t="s">
        <v>284</v>
      </c>
      <c r="M89" s="15">
        <v>3.169</v>
      </c>
      <c r="N89" s="15">
        <v>2.1920000000000002</v>
      </c>
      <c r="O89" s="15">
        <v>0.14499999999999999</v>
      </c>
      <c r="P89" s="15">
        <v>2.8860000000000001</v>
      </c>
      <c r="Q89" s="15">
        <v>1.6519999999999999</v>
      </c>
      <c r="R89" s="15">
        <v>3.964</v>
      </c>
      <c r="S89" s="15">
        <v>9.9190000000000005</v>
      </c>
      <c r="U89" s="15">
        <v>294072.19400000002</v>
      </c>
      <c r="V89" s="15">
        <v>230</v>
      </c>
    </row>
    <row r="90" spans="2:22" x14ac:dyDescent="0.25">
      <c r="B90" s="15" t="s">
        <v>136</v>
      </c>
      <c r="C90" s="15" t="s">
        <v>207</v>
      </c>
      <c r="D90" s="15" t="s">
        <v>225</v>
      </c>
      <c r="E90" s="15">
        <v>2022</v>
      </c>
      <c r="F90" s="15" t="s">
        <v>162</v>
      </c>
      <c r="G90" s="15" t="s">
        <v>133</v>
      </c>
      <c r="H90" s="15" t="s">
        <v>136</v>
      </c>
      <c r="I90" s="15" t="s">
        <v>139</v>
      </c>
      <c r="J90" s="15" t="s">
        <v>141</v>
      </c>
      <c r="K90" s="15" t="s">
        <v>282</v>
      </c>
      <c r="L90" s="15" t="s">
        <v>285</v>
      </c>
      <c r="M90" s="15">
        <v>0.96199999999999997</v>
      </c>
      <c r="N90" s="15">
        <v>1.105</v>
      </c>
      <c r="O90" s="15">
        <v>7.0000000000000007E-2</v>
      </c>
      <c r="P90" s="15">
        <v>0.67800000000000005</v>
      </c>
      <c r="Q90" s="15">
        <v>0.33200000000000002</v>
      </c>
      <c r="R90" s="15">
        <v>1.246</v>
      </c>
      <c r="S90" s="15">
        <v>9.9550000000000001</v>
      </c>
      <c r="U90" s="15">
        <v>297771.315</v>
      </c>
      <c r="V90" s="15">
        <v>250</v>
      </c>
    </row>
    <row r="91" spans="2:22" x14ac:dyDescent="0.25">
      <c r="B91" s="15" t="s">
        <v>136</v>
      </c>
      <c r="C91" s="15" t="s">
        <v>207</v>
      </c>
      <c r="D91" s="15" t="s">
        <v>225</v>
      </c>
      <c r="E91" s="15">
        <v>2022</v>
      </c>
      <c r="F91" s="15" t="s">
        <v>162</v>
      </c>
      <c r="G91" s="15" t="s">
        <v>133</v>
      </c>
      <c r="H91" s="15" t="s">
        <v>136</v>
      </c>
      <c r="I91" s="15" t="s">
        <v>139</v>
      </c>
      <c r="J91" s="15" t="s">
        <v>141</v>
      </c>
      <c r="K91" s="15" t="s">
        <v>282</v>
      </c>
      <c r="L91" s="15" t="s">
        <v>286</v>
      </c>
      <c r="M91" s="15">
        <v>1.585</v>
      </c>
      <c r="N91" s="15">
        <v>1.2869999999999999</v>
      </c>
      <c r="O91" s="15">
        <v>2.8000000000000001E-2</v>
      </c>
      <c r="P91" s="15">
        <v>1.2969999999999999</v>
      </c>
      <c r="Q91" s="15">
        <v>0.67</v>
      </c>
      <c r="R91" s="15">
        <v>2.1680000000000001</v>
      </c>
      <c r="S91" s="15">
        <v>9.7949999999999999</v>
      </c>
      <c r="U91" s="15">
        <v>291275.34700000001</v>
      </c>
      <c r="V91" s="15">
        <v>2140</v>
      </c>
    </row>
    <row r="92" spans="2:22" x14ac:dyDescent="0.25">
      <c r="B92" s="15" t="s">
        <v>136</v>
      </c>
      <c r="C92" s="15" t="s">
        <v>207</v>
      </c>
      <c r="D92" s="15" t="s">
        <v>225</v>
      </c>
      <c r="E92" s="15">
        <v>2022</v>
      </c>
      <c r="F92" s="15" t="s">
        <v>162</v>
      </c>
      <c r="G92" s="15" t="s">
        <v>133</v>
      </c>
      <c r="H92" s="15" t="s">
        <v>136</v>
      </c>
      <c r="I92" s="15" t="s">
        <v>139</v>
      </c>
      <c r="J92" s="15" t="s">
        <v>141</v>
      </c>
      <c r="K92" s="15" t="s">
        <v>282</v>
      </c>
      <c r="L92" s="15" t="s">
        <v>287</v>
      </c>
      <c r="M92" s="15">
        <v>4.6280000000000001</v>
      </c>
      <c r="N92" s="15">
        <v>3.0510000000000002</v>
      </c>
      <c r="O92" s="15">
        <v>0.29099999999999998</v>
      </c>
      <c r="P92" s="15">
        <v>4.069</v>
      </c>
      <c r="Q92" s="15">
        <v>2.194</v>
      </c>
      <c r="R92" s="15">
        <v>7.1120000000000001</v>
      </c>
      <c r="S92" s="15">
        <v>9.9060000000000006</v>
      </c>
      <c r="U92" s="15">
        <v>292808.97200000001</v>
      </c>
      <c r="V92" s="15">
        <v>110</v>
      </c>
    </row>
    <row r="93" spans="2:22" x14ac:dyDescent="0.25">
      <c r="B93" s="15" t="s">
        <v>136</v>
      </c>
      <c r="C93" s="15" t="s">
        <v>207</v>
      </c>
      <c r="D93" s="15" t="s">
        <v>226</v>
      </c>
      <c r="E93" s="15">
        <v>2022</v>
      </c>
      <c r="F93" s="15" t="s">
        <v>162</v>
      </c>
      <c r="G93" s="15" t="s">
        <v>133</v>
      </c>
      <c r="H93" s="15" t="s">
        <v>136</v>
      </c>
      <c r="I93" s="15" t="s">
        <v>139</v>
      </c>
      <c r="J93" s="15" t="s">
        <v>141</v>
      </c>
      <c r="K93" s="15" t="s">
        <v>282</v>
      </c>
      <c r="L93" s="15" t="s">
        <v>283</v>
      </c>
      <c r="M93" s="15">
        <v>1.956</v>
      </c>
      <c r="N93" s="15">
        <v>1.415</v>
      </c>
      <c r="O93" s="15">
        <v>4.9000000000000002E-2</v>
      </c>
      <c r="P93" s="15">
        <v>1.6579999999999999</v>
      </c>
      <c r="Q93" s="15">
        <v>0.90500000000000003</v>
      </c>
      <c r="R93" s="15">
        <v>2.7559999999999998</v>
      </c>
      <c r="S93" s="15">
        <v>10.816000000000001</v>
      </c>
      <c r="U93" s="15">
        <v>564801.92500000005</v>
      </c>
      <c r="V93" s="15">
        <v>850</v>
      </c>
    </row>
    <row r="94" spans="2:22" x14ac:dyDescent="0.25">
      <c r="B94" s="15" t="s">
        <v>136</v>
      </c>
      <c r="C94" s="15" t="s">
        <v>207</v>
      </c>
      <c r="D94" s="15" t="s">
        <v>226</v>
      </c>
      <c r="E94" s="15">
        <v>2022</v>
      </c>
      <c r="F94" s="15" t="s">
        <v>162</v>
      </c>
      <c r="G94" s="15" t="s">
        <v>133</v>
      </c>
      <c r="H94" s="15" t="s">
        <v>136</v>
      </c>
      <c r="I94" s="15" t="s">
        <v>139</v>
      </c>
      <c r="J94" s="15" t="s">
        <v>141</v>
      </c>
      <c r="K94" s="15" t="s">
        <v>282</v>
      </c>
      <c r="L94" s="15" t="s">
        <v>284</v>
      </c>
      <c r="M94" s="15">
        <v>2.5960000000000001</v>
      </c>
      <c r="N94" s="15">
        <v>1.819</v>
      </c>
      <c r="O94" s="15">
        <v>0.12</v>
      </c>
      <c r="P94" s="15">
        <v>2.3490000000000002</v>
      </c>
      <c r="Q94" s="15">
        <v>1.238</v>
      </c>
      <c r="R94" s="15">
        <v>3.3839999999999999</v>
      </c>
      <c r="S94" s="15">
        <v>10.750999999999999</v>
      </c>
      <c r="U94" s="15">
        <v>562280.80900000001</v>
      </c>
      <c r="V94" s="15">
        <v>230</v>
      </c>
    </row>
    <row r="95" spans="2:22" x14ac:dyDescent="0.25">
      <c r="B95" s="15" t="s">
        <v>136</v>
      </c>
      <c r="C95" s="15" t="s">
        <v>207</v>
      </c>
      <c r="D95" s="15" t="s">
        <v>226</v>
      </c>
      <c r="E95" s="15">
        <v>2022</v>
      </c>
      <c r="F95" s="15" t="s">
        <v>162</v>
      </c>
      <c r="G95" s="15" t="s">
        <v>133</v>
      </c>
      <c r="H95" s="15" t="s">
        <v>136</v>
      </c>
      <c r="I95" s="15" t="s">
        <v>139</v>
      </c>
      <c r="J95" s="15" t="s">
        <v>141</v>
      </c>
      <c r="K95" s="15" t="s">
        <v>282</v>
      </c>
      <c r="L95" s="15" t="s">
        <v>285</v>
      </c>
      <c r="M95" s="15">
        <v>0.84399999999999997</v>
      </c>
      <c r="N95" s="15">
        <v>0.86899999999999999</v>
      </c>
      <c r="O95" s="15">
        <v>5.5E-2</v>
      </c>
      <c r="P95" s="15">
        <v>0.58599999999999997</v>
      </c>
      <c r="Q95" s="15">
        <v>0.32500000000000001</v>
      </c>
      <c r="R95" s="15">
        <v>1.071</v>
      </c>
      <c r="S95" s="15">
        <v>10.808999999999999</v>
      </c>
      <c r="U95" s="15">
        <v>566710.57799999998</v>
      </c>
      <c r="V95" s="15">
        <v>250</v>
      </c>
    </row>
    <row r="96" spans="2:22" x14ac:dyDescent="0.25">
      <c r="B96" s="15" t="s">
        <v>136</v>
      </c>
      <c r="C96" s="15" t="s">
        <v>207</v>
      </c>
      <c r="D96" s="15" t="s">
        <v>226</v>
      </c>
      <c r="E96" s="15">
        <v>2022</v>
      </c>
      <c r="F96" s="15" t="s">
        <v>162</v>
      </c>
      <c r="G96" s="15" t="s">
        <v>133</v>
      </c>
      <c r="H96" s="15" t="s">
        <v>136</v>
      </c>
      <c r="I96" s="15" t="s">
        <v>139</v>
      </c>
      <c r="J96" s="15" t="s">
        <v>141</v>
      </c>
      <c r="K96" s="15" t="s">
        <v>282</v>
      </c>
      <c r="L96" s="15" t="s">
        <v>286</v>
      </c>
      <c r="M96" s="15">
        <v>1.37</v>
      </c>
      <c r="N96" s="15">
        <v>1.07</v>
      </c>
      <c r="O96" s="15">
        <v>2.3E-2</v>
      </c>
      <c r="P96" s="15">
        <v>1.1240000000000001</v>
      </c>
      <c r="Q96" s="15">
        <v>0.625</v>
      </c>
      <c r="R96" s="15">
        <v>1.847</v>
      </c>
      <c r="S96" s="15">
        <v>10.667999999999999</v>
      </c>
      <c r="U96" s="15">
        <v>556659.21</v>
      </c>
      <c r="V96" s="15">
        <v>2140</v>
      </c>
    </row>
    <row r="97" spans="2:22" x14ac:dyDescent="0.25">
      <c r="B97" s="15" t="s">
        <v>136</v>
      </c>
      <c r="C97" s="15" t="s">
        <v>207</v>
      </c>
      <c r="D97" s="15" t="s">
        <v>226</v>
      </c>
      <c r="E97" s="15">
        <v>2022</v>
      </c>
      <c r="F97" s="15" t="s">
        <v>162</v>
      </c>
      <c r="G97" s="15" t="s">
        <v>133</v>
      </c>
      <c r="H97" s="15" t="s">
        <v>136</v>
      </c>
      <c r="I97" s="15" t="s">
        <v>139</v>
      </c>
      <c r="J97" s="15" t="s">
        <v>141</v>
      </c>
      <c r="K97" s="15" t="s">
        <v>282</v>
      </c>
      <c r="L97" s="15" t="s">
        <v>287</v>
      </c>
      <c r="M97" s="15">
        <v>3.722</v>
      </c>
      <c r="N97" s="15">
        <v>2.62</v>
      </c>
      <c r="O97" s="15">
        <v>0.25</v>
      </c>
      <c r="P97" s="15">
        <v>3.0209999999999999</v>
      </c>
      <c r="Q97" s="15">
        <v>1.6830000000000001</v>
      </c>
      <c r="R97" s="15">
        <v>5.6050000000000004</v>
      </c>
      <c r="S97" s="15">
        <v>10.763</v>
      </c>
      <c r="U97" s="15">
        <v>560342.53099999996</v>
      </c>
      <c r="V97" s="15">
        <v>110</v>
      </c>
    </row>
    <row r="98" spans="2:22" x14ac:dyDescent="0.25">
      <c r="B98" s="15" t="s">
        <v>136</v>
      </c>
      <c r="C98" s="15" t="s">
        <v>207</v>
      </c>
      <c r="D98" s="15" t="s">
        <v>227</v>
      </c>
      <c r="E98" s="15">
        <v>2022</v>
      </c>
      <c r="F98" s="15" t="s">
        <v>162</v>
      </c>
      <c r="G98" s="15" t="s">
        <v>133</v>
      </c>
      <c r="H98" s="15" t="s">
        <v>136</v>
      </c>
      <c r="I98" s="15" t="s">
        <v>139</v>
      </c>
      <c r="J98" s="15" t="s">
        <v>141</v>
      </c>
      <c r="K98" s="15" t="s">
        <v>282</v>
      </c>
      <c r="L98" s="15" t="s">
        <v>283</v>
      </c>
      <c r="M98" s="15">
        <v>1.6439999999999999</v>
      </c>
      <c r="N98" s="15">
        <v>1.1739999999999999</v>
      </c>
      <c r="O98" s="15">
        <v>0.04</v>
      </c>
      <c r="P98" s="15">
        <v>1.3859999999999999</v>
      </c>
      <c r="Q98" s="15">
        <v>0.79</v>
      </c>
      <c r="R98" s="15">
        <v>2.23</v>
      </c>
      <c r="S98" s="15">
        <v>10.816000000000001</v>
      </c>
      <c r="U98" s="15">
        <v>564797.69299999997</v>
      </c>
      <c r="V98" s="15">
        <v>850</v>
      </c>
    </row>
    <row r="99" spans="2:22" x14ac:dyDescent="0.25">
      <c r="B99" s="15" t="s">
        <v>136</v>
      </c>
      <c r="C99" s="15" t="s">
        <v>207</v>
      </c>
      <c r="D99" s="15" t="s">
        <v>227</v>
      </c>
      <c r="E99" s="15">
        <v>2022</v>
      </c>
      <c r="F99" s="15" t="s">
        <v>162</v>
      </c>
      <c r="G99" s="15" t="s">
        <v>133</v>
      </c>
      <c r="H99" s="15" t="s">
        <v>136</v>
      </c>
      <c r="I99" s="15" t="s">
        <v>139</v>
      </c>
      <c r="J99" s="15" t="s">
        <v>141</v>
      </c>
      <c r="K99" s="15" t="s">
        <v>282</v>
      </c>
      <c r="L99" s="15" t="s">
        <v>284</v>
      </c>
      <c r="M99" s="15">
        <v>2.133</v>
      </c>
      <c r="N99" s="15">
        <v>1.532</v>
      </c>
      <c r="O99" s="15">
        <v>0.10100000000000001</v>
      </c>
      <c r="P99" s="15">
        <v>1.857</v>
      </c>
      <c r="Q99" s="15">
        <v>0.97799999999999998</v>
      </c>
      <c r="R99" s="15">
        <v>3</v>
      </c>
      <c r="S99" s="15">
        <v>10.750999999999999</v>
      </c>
      <c r="U99" s="15">
        <v>562263.86100000003</v>
      </c>
      <c r="V99" s="15">
        <v>230</v>
      </c>
    </row>
    <row r="100" spans="2:22" x14ac:dyDescent="0.25">
      <c r="B100" s="15" t="s">
        <v>136</v>
      </c>
      <c r="C100" s="15" t="s">
        <v>207</v>
      </c>
      <c r="D100" s="15" t="s">
        <v>227</v>
      </c>
      <c r="E100" s="15">
        <v>2022</v>
      </c>
      <c r="F100" s="15" t="s">
        <v>162</v>
      </c>
      <c r="G100" s="15" t="s">
        <v>133</v>
      </c>
      <c r="H100" s="15" t="s">
        <v>136</v>
      </c>
      <c r="I100" s="15" t="s">
        <v>139</v>
      </c>
      <c r="J100" s="15" t="s">
        <v>141</v>
      </c>
      <c r="K100" s="15" t="s">
        <v>282</v>
      </c>
      <c r="L100" s="15" t="s">
        <v>285</v>
      </c>
      <c r="M100" s="15">
        <v>0.76900000000000002</v>
      </c>
      <c r="N100" s="15">
        <v>0.73399999999999999</v>
      </c>
      <c r="O100" s="15">
        <v>4.5999999999999999E-2</v>
      </c>
      <c r="P100" s="15">
        <v>0.54900000000000004</v>
      </c>
      <c r="Q100" s="15">
        <v>0.33900000000000002</v>
      </c>
      <c r="R100" s="15">
        <v>1.028</v>
      </c>
      <c r="S100" s="15">
        <v>10.81</v>
      </c>
      <c r="U100" s="15">
        <v>566718.33100000001</v>
      </c>
      <c r="V100" s="15">
        <v>250</v>
      </c>
    </row>
    <row r="101" spans="2:22" x14ac:dyDescent="0.25">
      <c r="B101" s="15" t="s">
        <v>136</v>
      </c>
      <c r="C101" s="15" t="s">
        <v>207</v>
      </c>
      <c r="D101" s="15" t="s">
        <v>227</v>
      </c>
      <c r="E101" s="15">
        <v>2022</v>
      </c>
      <c r="F101" s="15" t="s">
        <v>162</v>
      </c>
      <c r="G101" s="15" t="s">
        <v>133</v>
      </c>
      <c r="H101" s="15" t="s">
        <v>136</v>
      </c>
      <c r="I101" s="15" t="s">
        <v>139</v>
      </c>
      <c r="J101" s="15" t="s">
        <v>141</v>
      </c>
      <c r="K101" s="15" t="s">
        <v>282</v>
      </c>
      <c r="L101" s="15" t="s">
        <v>286</v>
      </c>
      <c r="M101" s="15">
        <v>1.202</v>
      </c>
      <c r="N101" s="15">
        <v>0.9</v>
      </c>
      <c r="O101" s="15">
        <v>1.9E-2</v>
      </c>
      <c r="P101" s="15">
        <v>1.0109999999999999</v>
      </c>
      <c r="Q101" s="15">
        <v>0.55900000000000005</v>
      </c>
      <c r="R101" s="15">
        <v>1.623</v>
      </c>
      <c r="S101" s="15">
        <v>10.667999999999999</v>
      </c>
      <c r="U101" s="15">
        <v>556638.49800000002</v>
      </c>
      <c r="V101" s="15">
        <v>2140</v>
      </c>
    </row>
    <row r="102" spans="2:22" x14ac:dyDescent="0.25">
      <c r="B102" s="15" t="s">
        <v>136</v>
      </c>
      <c r="C102" s="15" t="s">
        <v>207</v>
      </c>
      <c r="D102" s="15" t="s">
        <v>227</v>
      </c>
      <c r="E102" s="15">
        <v>2022</v>
      </c>
      <c r="F102" s="15" t="s">
        <v>162</v>
      </c>
      <c r="G102" s="15" t="s">
        <v>133</v>
      </c>
      <c r="H102" s="15" t="s">
        <v>136</v>
      </c>
      <c r="I102" s="15" t="s">
        <v>139</v>
      </c>
      <c r="J102" s="15" t="s">
        <v>141</v>
      </c>
      <c r="K102" s="15" t="s">
        <v>282</v>
      </c>
      <c r="L102" s="15" t="s">
        <v>287</v>
      </c>
      <c r="M102" s="15">
        <v>3.1110000000000002</v>
      </c>
      <c r="N102" s="15">
        <v>2.2949999999999999</v>
      </c>
      <c r="O102" s="15">
        <v>0.219</v>
      </c>
      <c r="P102" s="15">
        <v>2.589</v>
      </c>
      <c r="Q102" s="15">
        <v>1.387</v>
      </c>
      <c r="R102" s="15">
        <v>4.5129999999999999</v>
      </c>
      <c r="S102" s="15">
        <v>10.763</v>
      </c>
      <c r="U102" s="15">
        <v>560319.10499999998</v>
      </c>
      <c r="V102" s="15">
        <v>110</v>
      </c>
    </row>
    <row r="103" spans="2:22" x14ac:dyDescent="0.25">
      <c r="B103" s="15" t="s">
        <v>136</v>
      </c>
      <c r="C103" s="15" t="s">
        <v>207</v>
      </c>
      <c r="D103" s="15" t="s">
        <v>228</v>
      </c>
      <c r="E103" s="15">
        <v>2022</v>
      </c>
      <c r="F103" s="15" t="s">
        <v>162</v>
      </c>
      <c r="G103" s="15" t="s">
        <v>133</v>
      </c>
      <c r="H103" s="15" t="s">
        <v>136</v>
      </c>
      <c r="I103" s="15" t="s">
        <v>139</v>
      </c>
      <c r="J103" s="15" t="s">
        <v>141</v>
      </c>
      <c r="K103" s="15" t="s">
        <v>282</v>
      </c>
      <c r="L103" s="15" t="s">
        <v>283</v>
      </c>
      <c r="M103" s="15">
        <v>1.448</v>
      </c>
      <c r="N103" s="15">
        <v>1.071</v>
      </c>
      <c r="O103" s="15">
        <v>3.6999999999999998E-2</v>
      </c>
      <c r="P103" s="15">
        <v>1.1930000000000001</v>
      </c>
      <c r="Q103" s="15">
        <v>0.67200000000000004</v>
      </c>
      <c r="R103" s="15">
        <v>1.9590000000000001</v>
      </c>
      <c r="S103" s="15">
        <v>11.781000000000001</v>
      </c>
      <c r="U103" s="15">
        <v>884969.62399999995</v>
      </c>
      <c r="V103" s="15">
        <v>850</v>
      </c>
    </row>
    <row r="104" spans="2:22" x14ac:dyDescent="0.25">
      <c r="B104" s="15" t="s">
        <v>136</v>
      </c>
      <c r="C104" s="15" t="s">
        <v>207</v>
      </c>
      <c r="D104" s="15" t="s">
        <v>228</v>
      </c>
      <c r="E104" s="15">
        <v>2022</v>
      </c>
      <c r="F104" s="15" t="s">
        <v>162</v>
      </c>
      <c r="G104" s="15" t="s">
        <v>133</v>
      </c>
      <c r="H104" s="15" t="s">
        <v>136</v>
      </c>
      <c r="I104" s="15" t="s">
        <v>139</v>
      </c>
      <c r="J104" s="15" t="s">
        <v>141</v>
      </c>
      <c r="K104" s="15" t="s">
        <v>282</v>
      </c>
      <c r="L104" s="15" t="s">
        <v>284</v>
      </c>
      <c r="M104" s="15">
        <v>1.8180000000000001</v>
      </c>
      <c r="N104" s="15">
        <v>1.262</v>
      </c>
      <c r="O104" s="15">
        <v>8.3000000000000004E-2</v>
      </c>
      <c r="P104" s="15">
        <v>1.64</v>
      </c>
      <c r="Q104" s="15">
        <v>0.89</v>
      </c>
      <c r="R104" s="15">
        <v>2.5619999999999998</v>
      </c>
      <c r="S104" s="15">
        <v>11.701000000000001</v>
      </c>
      <c r="U104" s="15">
        <v>881365.054</v>
      </c>
      <c r="V104" s="15">
        <v>230</v>
      </c>
    </row>
    <row r="105" spans="2:22" x14ac:dyDescent="0.25">
      <c r="B105" s="15" t="s">
        <v>136</v>
      </c>
      <c r="C105" s="15" t="s">
        <v>207</v>
      </c>
      <c r="D105" s="15" t="s">
        <v>228</v>
      </c>
      <c r="E105" s="15">
        <v>2022</v>
      </c>
      <c r="F105" s="15" t="s">
        <v>162</v>
      </c>
      <c r="G105" s="15" t="s">
        <v>133</v>
      </c>
      <c r="H105" s="15" t="s">
        <v>136</v>
      </c>
      <c r="I105" s="15" t="s">
        <v>139</v>
      </c>
      <c r="J105" s="15" t="s">
        <v>141</v>
      </c>
      <c r="K105" s="15" t="s">
        <v>282</v>
      </c>
      <c r="L105" s="15" t="s">
        <v>285</v>
      </c>
      <c r="M105" s="15">
        <v>0.71299999999999997</v>
      </c>
      <c r="N105" s="15">
        <v>0.629</v>
      </c>
      <c r="O105" s="15">
        <v>0.04</v>
      </c>
      <c r="P105" s="15">
        <v>0.56699999999999995</v>
      </c>
      <c r="Q105" s="15">
        <v>0.29899999999999999</v>
      </c>
      <c r="R105" s="15">
        <v>0.92800000000000005</v>
      </c>
      <c r="S105" s="15">
        <v>11.782</v>
      </c>
      <c r="U105" s="15">
        <v>886114.22400000005</v>
      </c>
      <c r="V105" s="15">
        <v>250</v>
      </c>
    </row>
    <row r="106" spans="2:22" x14ac:dyDescent="0.25">
      <c r="B106" s="15" t="s">
        <v>136</v>
      </c>
      <c r="C106" s="15" t="s">
        <v>207</v>
      </c>
      <c r="D106" s="15" t="s">
        <v>228</v>
      </c>
      <c r="E106" s="15">
        <v>2022</v>
      </c>
      <c r="F106" s="15" t="s">
        <v>162</v>
      </c>
      <c r="G106" s="15" t="s">
        <v>133</v>
      </c>
      <c r="H106" s="15" t="s">
        <v>136</v>
      </c>
      <c r="I106" s="15" t="s">
        <v>139</v>
      </c>
      <c r="J106" s="15" t="s">
        <v>141</v>
      </c>
      <c r="K106" s="15" t="s">
        <v>282</v>
      </c>
      <c r="L106" s="15" t="s">
        <v>286</v>
      </c>
      <c r="M106" s="15">
        <v>1.0760000000000001</v>
      </c>
      <c r="N106" s="15">
        <v>0.77600000000000002</v>
      </c>
      <c r="O106" s="15">
        <v>1.7000000000000001E-2</v>
      </c>
      <c r="P106" s="15">
        <v>0.92400000000000004</v>
      </c>
      <c r="Q106" s="15">
        <v>0.49399999999999999</v>
      </c>
      <c r="R106" s="15">
        <v>1.468</v>
      </c>
      <c r="S106" s="15">
        <v>11.664999999999999</v>
      </c>
      <c r="U106" s="15">
        <v>872241.46</v>
      </c>
      <c r="V106" s="15">
        <v>2140</v>
      </c>
    </row>
    <row r="107" spans="2:22" x14ac:dyDescent="0.25">
      <c r="B107" s="15" t="s">
        <v>136</v>
      </c>
      <c r="C107" s="15" t="s">
        <v>207</v>
      </c>
      <c r="D107" s="15" t="s">
        <v>228</v>
      </c>
      <c r="E107" s="15">
        <v>2022</v>
      </c>
      <c r="F107" s="15" t="s">
        <v>162</v>
      </c>
      <c r="G107" s="15" t="s">
        <v>133</v>
      </c>
      <c r="H107" s="15" t="s">
        <v>136</v>
      </c>
      <c r="I107" s="15" t="s">
        <v>139</v>
      </c>
      <c r="J107" s="15" t="s">
        <v>141</v>
      </c>
      <c r="K107" s="15" t="s">
        <v>282</v>
      </c>
      <c r="L107" s="15" t="s">
        <v>287</v>
      </c>
      <c r="M107" s="15">
        <v>2.6480000000000001</v>
      </c>
      <c r="N107" s="15">
        <v>1.964</v>
      </c>
      <c r="O107" s="15">
        <v>0.187</v>
      </c>
      <c r="P107" s="15">
        <v>2.1560000000000001</v>
      </c>
      <c r="Q107" s="15">
        <v>1.0780000000000001</v>
      </c>
      <c r="R107" s="15">
        <v>4.41</v>
      </c>
      <c r="S107" s="15">
        <v>11.74</v>
      </c>
      <c r="U107" s="15">
        <v>877257.18299999996</v>
      </c>
      <c r="V107" s="15">
        <v>110</v>
      </c>
    </row>
    <row r="108" spans="2:22" x14ac:dyDescent="0.25">
      <c r="B108" s="15" t="s">
        <v>136</v>
      </c>
      <c r="C108" s="15" t="s">
        <v>207</v>
      </c>
      <c r="D108" s="15" t="s">
        <v>229</v>
      </c>
      <c r="E108" s="15">
        <v>2022</v>
      </c>
      <c r="F108" s="15" t="s">
        <v>162</v>
      </c>
      <c r="G108" s="15" t="s">
        <v>133</v>
      </c>
      <c r="H108" s="15" t="s">
        <v>136</v>
      </c>
      <c r="I108" s="15" t="s">
        <v>139</v>
      </c>
      <c r="J108" s="15" t="s">
        <v>141</v>
      </c>
      <c r="K108" s="15" t="s">
        <v>282</v>
      </c>
      <c r="L108" s="15" t="s">
        <v>283</v>
      </c>
      <c r="M108" s="15">
        <v>1.2689999999999999</v>
      </c>
      <c r="N108" s="15">
        <v>0.92900000000000005</v>
      </c>
      <c r="O108" s="15">
        <v>3.2000000000000001E-2</v>
      </c>
      <c r="P108" s="15">
        <v>1.0569999999999999</v>
      </c>
      <c r="Q108" s="15">
        <v>0.58499999999999996</v>
      </c>
      <c r="R108" s="15">
        <v>1.72</v>
      </c>
      <c r="S108" s="15">
        <v>11.781000000000001</v>
      </c>
      <c r="U108" s="15">
        <v>884978.57900000003</v>
      </c>
      <c r="V108" s="15">
        <v>850</v>
      </c>
    </row>
    <row r="109" spans="2:22" x14ac:dyDescent="0.25">
      <c r="B109" s="15" t="s">
        <v>136</v>
      </c>
      <c r="C109" s="15" t="s">
        <v>207</v>
      </c>
      <c r="D109" s="15" t="s">
        <v>229</v>
      </c>
      <c r="E109" s="15">
        <v>2022</v>
      </c>
      <c r="F109" s="15" t="s">
        <v>162</v>
      </c>
      <c r="G109" s="15" t="s">
        <v>133</v>
      </c>
      <c r="H109" s="15" t="s">
        <v>136</v>
      </c>
      <c r="I109" s="15" t="s">
        <v>139</v>
      </c>
      <c r="J109" s="15" t="s">
        <v>141</v>
      </c>
      <c r="K109" s="15" t="s">
        <v>282</v>
      </c>
      <c r="L109" s="15" t="s">
        <v>284</v>
      </c>
      <c r="M109" s="15">
        <v>1.6279999999999999</v>
      </c>
      <c r="N109" s="15">
        <v>1.2110000000000001</v>
      </c>
      <c r="O109" s="15">
        <v>0.08</v>
      </c>
      <c r="P109" s="15">
        <v>1.333</v>
      </c>
      <c r="Q109" s="15">
        <v>0.77800000000000002</v>
      </c>
      <c r="R109" s="15">
        <v>2.3580000000000001</v>
      </c>
      <c r="S109" s="15">
        <v>11.701000000000001</v>
      </c>
      <c r="U109" s="15">
        <v>881375.21799999999</v>
      </c>
      <c r="V109" s="15">
        <v>230</v>
      </c>
    </row>
    <row r="110" spans="2:22" x14ac:dyDescent="0.25">
      <c r="B110" s="15" t="s">
        <v>136</v>
      </c>
      <c r="C110" s="15" t="s">
        <v>207</v>
      </c>
      <c r="D110" s="15" t="s">
        <v>229</v>
      </c>
      <c r="E110" s="15">
        <v>2022</v>
      </c>
      <c r="F110" s="15" t="s">
        <v>162</v>
      </c>
      <c r="G110" s="15" t="s">
        <v>133</v>
      </c>
      <c r="H110" s="15" t="s">
        <v>136</v>
      </c>
      <c r="I110" s="15" t="s">
        <v>139</v>
      </c>
      <c r="J110" s="15" t="s">
        <v>141</v>
      </c>
      <c r="K110" s="15" t="s">
        <v>282</v>
      </c>
      <c r="L110" s="15" t="s">
        <v>285</v>
      </c>
      <c r="M110" s="15">
        <v>0.64800000000000002</v>
      </c>
      <c r="N110" s="15">
        <v>0.57399999999999995</v>
      </c>
      <c r="O110" s="15">
        <v>3.5999999999999997E-2</v>
      </c>
      <c r="P110" s="15">
        <v>0.495</v>
      </c>
      <c r="Q110" s="15">
        <v>0.28199999999999997</v>
      </c>
      <c r="R110" s="15">
        <v>0.81200000000000006</v>
      </c>
      <c r="S110" s="15">
        <v>11.782</v>
      </c>
      <c r="U110" s="15">
        <v>886127.45600000001</v>
      </c>
      <c r="V110" s="15">
        <v>250</v>
      </c>
    </row>
    <row r="111" spans="2:22" x14ac:dyDescent="0.25">
      <c r="B111" s="15" t="s">
        <v>136</v>
      </c>
      <c r="C111" s="15" t="s">
        <v>207</v>
      </c>
      <c r="D111" s="15" t="s">
        <v>229</v>
      </c>
      <c r="E111" s="15">
        <v>2022</v>
      </c>
      <c r="F111" s="15" t="s">
        <v>162</v>
      </c>
      <c r="G111" s="15" t="s">
        <v>133</v>
      </c>
      <c r="H111" s="15" t="s">
        <v>136</v>
      </c>
      <c r="I111" s="15" t="s">
        <v>139</v>
      </c>
      <c r="J111" s="15" t="s">
        <v>141</v>
      </c>
      <c r="K111" s="15" t="s">
        <v>282</v>
      </c>
      <c r="L111" s="15" t="s">
        <v>286</v>
      </c>
      <c r="M111" s="15">
        <v>0.97899999999999998</v>
      </c>
      <c r="N111" s="15">
        <v>0.72799999999999998</v>
      </c>
      <c r="O111" s="15">
        <v>1.6E-2</v>
      </c>
      <c r="P111" s="15">
        <v>0.82199999999999995</v>
      </c>
      <c r="Q111" s="15">
        <v>0.45500000000000002</v>
      </c>
      <c r="R111" s="15">
        <v>1.319</v>
      </c>
      <c r="S111" s="15">
        <v>11.664999999999999</v>
      </c>
      <c r="U111" s="15">
        <v>872255.49100000004</v>
      </c>
      <c r="V111" s="15">
        <v>2140</v>
      </c>
    </row>
    <row r="112" spans="2:22" x14ac:dyDescent="0.25">
      <c r="B112" s="15" t="s">
        <v>136</v>
      </c>
      <c r="C112" s="15" t="s">
        <v>207</v>
      </c>
      <c r="D112" s="15" t="s">
        <v>229</v>
      </c>
      <c r="E112" s="15">
        <v>2022</v>
      </c>
      <c r="F112" s="15" t="s">
        <v>162</v>
      </c>
      <c r="G112" s="15" t="s">
        <v>133</v>
      </c>
      <c r="H112" s="15" t="s">
        <v>136</v>
      </c>
      <c r="I112" s="15" t="s">
        <v>139</v>
      </c>
      <c r="J112" s="15" t="s">
        <v>141</v>
      </c>
      <c r="K112" s="15" t="s">
        <v>282</v>
      </c>
      <c r="L112" s="15" t="s">
        <v>287</v>
      </c>
      <c r="M112" s="15">
        <v>2.2829999999999999</v>
      </c>
      <c r="N112" s="15">
        <v>1.877</v>
      </c>
      <c r="O112" s="15">
        <v>0.17899999999999999</v>
      </c>
      <c r="P112" s="15">
        <v>1.631</v>
      </c>
      <c r="Q112" s="15">
        <v>0.78600000000000003</v>
      </c>
      <c r="R112" s="15">
        <v>3.774</v>
      </c>
      <c r="S112" s="15">
        <v>11.74</v>
      </c>
      <c r="U112" s="15">
        <v>877275.23300000001</v>
      </c>
      <c r="V112" s="15">
        <v>110</v>
      </c>
    </row>
    <row r="113" spans="2:22" x14ac:dyDescent="0.25">
      <c r="B113" s="15" t="s">
        <v>136</v>
      </c>
      <c r="C113" s="15" t="s">
        <v>207</v>
      </c>
      <c r="D113" s="15" t="s">
        <v>230</v>
      </c>
      <c r="E113" s="15">
        <v>2022</v>
      </c>
      <c r="F113" s="15" t="s">
        <v>162</v>
      </c>
      <c r="G113" s="15" t="s">
        <v>133</v>
      </c>
      <c r="H113" s="15" t="s">
        <v>136</v>
      </c>
      <c r="I113" s="15" t="s">
        <v>139</v>
      </c>
      <c r="J113" s="15" t="s">
        <v>141</v>
      </c>
      <c r="K113" s="15" t="s">
        <v>282</v>
      </c>
      <c r="L113" s="15" t="s">
        <v>283</v>
      </c>
      <c r="M113" s="15">
        <v>1.1919999999999999</v>
      </c>
      <c r="N113" s="15">
        <v>0.89400000000000002</v>
      </c>
      <c r="O113" s="15">
        <v>3.1E-2</v>
      </c>
      <c r="P113" s="15">
        <v>0.97099999999999997</v>
      </c>
      <c r="Q113" s="15">
        <v>0.50900000000000001</v>
      </c>
      <c r="R113" s="15">
        <v>1.617</v>
      </c>
      <c r="S113" s="15">
        <v>12.65</v>
      </c>
      <c r="U113" s="15">
        <v>1148573.78</v>
      </c>
      <c r="V113" s="15">
        <v>850</v>
      </c>
    </row>
    <row r="114" spans="2:22" x14ac:dyDescent="0.25">
      <c r="B114" s="15" t="s">
        <v>136</v>
      </c>
      <c r="C114" s="15" t="s">
        <v>207</v>
      </c>
      <c r="D114" s="15" t="s">
        <v>230</v>
      </c>
      <c r="E114" s="15">
        <v>2022</v>
      </c>
      <c r="F114" s="15" t="s">
        <v>162</v>
      </c>
      <c r="G114" s="15" t="s">
        <v>133</v>
      </c>
      <c r="H114" s="15" t="s">
        <v>136</v>
      </c>
      <c r="I114" s="15" t="s">
        <v>139</v>
      </c>
      <c r="J114" s="15" t="s">
        <v>141</v>
      </c>
      <c r="K114" s="15" t="s">
        <v>282</v>
      </c>
      <c r="L114" s="15" t="s">
        <v>284</v>
      </c>
      <c r="M114" s="15">
        <v>1.56</v>
      </c>
      <c r="N114" s="15">
        <v>1.232</v>
      </c>
      <c r="O114" s="15">
        <v>8.1000000000000003E-2</v>
      </c>
      <c r="P114" s="15">
        <v>1.3340000000000001</v>
      </c>
      <c r="Q114" s="15">
        <v>0.67200000000000004</v>
      </c>
      <c r="R114" s="15">
        <v>2.16</v>
      </c>
      <c r="S114" s="15">
        <v>12.558</v>
      </c>
      <c r="U114" s="15">
        <v>1145961.45</v>
      </c>
      <c r="V114" s="15">
        <v>230</v>
      </c>
    </row>
    <row r="115" spans="2:22" x14ac:dyDescent="0.25">
      <c r="B115" s="15" t="s">
        <v>136</v>
      </c>
      <c r="C115" s="15" t="s">
        <v>207</v>
      </c>
      <c r="D115" s="15" t="s">
        <v>230</v>
      </c>
      <c r="E115" s="15">
        <v>2022</v>
      </c>
      <c r="F115" s="15" t="s">
        <v>162</v>
      </c>
      <c r="G115" s="15" t="s">
        <v>133</v>
      </c>
      <c r="H115" s="15" t="s">
        <v>136</v>
      </c>
      <c r="I115" s="15" t="s">
        <v>139</v>
      </c>
      <c r="J115" s="15" t="s">
        <v>141</v>
      </c>
      <c r="K115" s="15" t="s">
        <v>282</v>
      </c>
      <c r="L115" s="15" t="s">
        <v>285</v>
      </c>
      <c r="M115" s="15">
        <v>0.58099999999999996</v>
      </c>
      <c r="N115" s="15">
        <v>0.439</v>
      </c>
      <c r="O115" s="15">
        <v>2.8000000000000001E-2</v>
      </c>
      <c r="P115" s="15">
        <v>0.46400000000000002</v>
      </c>
      <c r="Q115" s="15">
        <v>0.26700000000000002</v>
      </c>
      <c r="R115" s="15">
        <v>0.74399999999999999</v>
      </c>
      <c r="S115" s="15">
        <v>12.656000000000001</v>
      </c>
      <c r="U115" s="15">
        <v>1148783.8060000001</v>
      </c>
      <c r="V115" s="15">
        <v>250</v>
      </c>
    </row>
    <row r="116" spans="2:22" x14ac:dyDescent="0.25">
      <c r="B116" s="15" t="s">
        <v>136</v>
      </c>
      <c r="C116" s="15" t="s">
        <v>207</v>
      </c>
      <c r="D116" s="15" t="s">
        <v>230</v>
      </c>
      <c r="E116" s="15">
        <v>2022</v>
      </c>
      <c r="F116" s="15" t="s">
        <v>162</v>
      </c>
      <c r="G116" s="15" t="s">
        <v>133</v>
      </c>
      <c r="H116" s="15" t="s">
        <v>136</v>
      </c>
      <c r="I116" s="15" t="s">
        <v>139</v>
      </c>
      <c r="J116" s="15" t="s">
        <v>141</v>
      </c>
      <c r="K116" s="15" t="s">
        <v>282</v>
      </c>
      <c r="L116" s="15" t="s">
        <v>286</v>
      </c>
      <c r="M116" s="15">
        <v>0.91500000000000004</v>
      </c>
      <c r="N116" s="15">
        <v>0.68500000000000005</v>
      </c>
      <c r="O116" s="15">
        <v>1.4999999999999999E-2</v>
      </c>
      <c r="P116" s="15">
        <v>0.76400000000000001</v>
      </c>
      <c r="Q116" s="15">
        <v>0.41099999999999998</v>
      </c>
      <c r="R116" s="15">
        <v>1.2490000000000001</v>
      </c>
      <c r="S116" s="15">
        <v>12.561</v>
      </c>
      <c r="U116" s="15">
        <v>1133038.121</v>
      </c>
      <c r="V116" s="15">
        <v>2140</v>
      </c>
    </row>
    <row r="117" spans="2:22" x14ac:dyDescent="0.25">
      <c r="B117" s="15" t="s">
        <v>136</v>
      </c>
      <c r="C117" s="15" t="s">
        <v>207</v>
      </c>
      <c r="D117" s="15" t="s">
        <v>230</v>
      </c>
      <c r="E117" s="15">
        <v>2022</v>
      </c>
      <c r="F117" s="15" t="s">
        <v>162</v>
      </c>
      <c r="G117" s="15" t="s">
        <v>133</v>
      </c>
      <c r="H117" s="15" t="s">
        <v>136</v>
      </c>
      <c r="I117" s="15" t="s">
        <v>139</v>
      </c>
      <c r="J117" s="15" t="s">
        <v>141</v>
      </c>
      <c r="K117" s="15" t="s">
        <v>282</v>
      </c>
      <c r="L117" s="15" t="s">
        <v>287</v>
      </c>
      <c r="M117" s="15">
        <v>2.097</v>
      </c>
      <c r="N117" s="15">
        <v>1.7609999999999999</v>
      </c>
      <c r="O117" s="15">
        <v>0.16800000000000001</v>
      </c>
      <c r="P117" s="15">
        <v>1.5169999999999999</v>
      </c>
      <c r="Q117" s="15">
        <v>0.69</v>
      </c>
      <c r="R117" s="15">
        <v>3.1749999999999998</v>
      </c>
      <c r="S117" s="15">
        <v>12.615</v>
      </c>
      <c r="U117" s="15">
        <v>1139378.703</v>
      </c>
      <c r="V117" s="15">
        <v>110</v>
      </c>
    </row>
    <row r="118" spans="2:22" x14ac:dyDescent="0.25">
      <c r="B118" s="15" t="s">
        <v>136</v>
      </c>
      <c r="C118" s="15" t="s">
        <v>207</v>
      </c>
      <c r="D118" s="15" t="s">
        <v>231</v>
      </c>
      <c r="E118" s="15">
        <v>2022</v>
      </c>
      <c r="F118" s="15" t="s">
        <v>162</v>
      </c>
      <c r="G118" s="15" t="s">
        <v>133</v>
      </c>
      <c r="H118" s="15" t="s">
        <v>136</v>
      </c>
      <c r="I118" s="15" t="s">
        <v>139</v>
      </c>
      <c r="J118" s="15" t="s">
        <v>141</v>
      </c>
      <c r="K118" s="15" t="s">
        <v>282</v>
      </c>
      <c r="L118" s="15" t="s">
        <v>283</v>
      </c>
      <c r="M118" s="15">
        <v>1.1679999999999999</v>
      </c>
      <c r="N118" s="15">
        <v>0.877</v>
      </c>
      <c r="O118" s="15">
        <v>0.03</v>
      </c>
      <c r="P118" s="15">
        <v>0.97</v>
      </c>
      <c r="Q118" s="15">
        <v>0.52</v>
      </c>
      <c r="R118" s="15">
        <v>1.583</v>
      </c>
      <c r="S118" s="15">
        <v>12.651</v>
      </c>
      <c r="U118" s="15">
        <v>1148555.9080000001</v>
      </c>
      <c r="V118" s="15">
        <v>850</v>
      </c>
    </row>
    <row r="119" spans="2:22" x14ac:dyDescent="0.25">
      <c r="B119" s="15" t="s">
        <v>136</v>
      </c>
      <c r="C119" s="15" t="s">
        <v>207</v>
      </c>
      <c r="D119" s="15" t="s">
        <v>231</v>
      </c>
      <c r="E119" s="15">
        <v>2022</v>
      </c>
      <c r="F119" s="15" t="s">
        <v>162</v>
      </c>
      <c r="G119" s="15" t="s">
        <v>133</v>
      </c>
      <c r="H119" s="15" t="s">
        <v>136</v>
      </c>
      <c r="I119" s="15" t="s">
        <v>139</v>
      </c>
      <c r="J119" s="15" t="s">
        <v>141</v>
      </c>
      <c r="K119" s="15" t="s">
        <v>282</v>
      </c>
      <c r="L119" s="15" t="s">
        <v>284</v>
      </c>
      <c r="M119" s="15">
        <v>1.478</v>
      </c>
      <c r="N119" s="15">
        <v>1.1060000000000001</v>
      </c>
      <c r="O119" s="15">
        <v>7.2999999999999995E-2</v>
      </c>
      <c r="P119" s="15">
        <v>1.3109999999999999</v>
      </c>
      <c r="Q119" s="15">
        <v>0.69199999999999995</v>
      </c>
      <c r="R119" s="15">
        <v>2.069</v>
      </c>
      <c r="S119" s="15">
        <v>12.558</v>
      </c>
      <c r="U119" s="15">
        <v>1145942.4990000001</v>
      </c>
      <c r="V119" s="15">
        <v>230</v>
      </c>
    </row>
    <row r="120" spans="2:22" x14ac:dyDescent="0.25">
      <c r="B120" s="15" t="s">
        <v>136</v>
      </c>
      <c r="C120" s="15" t="s">
        <v>207</v>
      </c>
      <c r="D120" s="15" t="s">
        <v>231</v>
      </c>
      <c r="E120" s="15">
        <v>2022</v>
      </c>
      <c r="F120" s="15" t="s">
        <v>162</v>
      </c>
      <c r="G120" s="15" t="s">
        <v>133</v>
      </c>
      <c r="H120" s="15" t="s">
        <v>136</v>
      </c>
      <c r="I120" s="15" t="s">
        <v>139</v>
      </c>
      <c r="J120" s="15" t="s">
        <v>141</v>
      </c>
      <c r="K120" s="15" t="s">
        <v>282</v>
      </c>
      <c r="L120" s="15" t="s">
        <v>285</v>
      </c>
      <c r="M120" s="15">
        <v>0.56799999999999995</v>
      </c>
      <c r="N120" s="15">
        <v>0.441</v>
      </c>
      <c r="O120" s="15">
        <v>2.8000000000000001E-2</v>
      </c>
      <c r="P120" s="15">
        <v>0.45600000000000002</v>
      </c>
      <c r="Q120" s="15">
        <v>0.25900000000000001</v>
      </c>
      <c r="R120" s="15">
        <v>0.72499999999999998</v>
      </c>
      <c r="S120" s="15">
        <v>12.656000000000001</v>
      </c>
      <c r="U120" s="15">
        <v>1148773.909</v>
      </c>
      <c r="V120" s="15">
        <v>250</v>
      </c>
    </row>
    <row r="121" spans="2:22" x14ac:dyDescent="0.25">
      <c r="B121" s="15" t="s">
        <v>136</v>
      </c>
      <c r="C121" s="15" t="s">
        <v>207</v>
      </c>
      <c r="D121" s="15" t="s">
        <v>231</v>
      </c>
      <c r="E121" s="15">
        <v>2022</v>
      </c>
      <c r="F121" s="15" t="s">
        <v>162</v>
      </c>
      <c r="G121" s="15" t="s">
        <v>133</v>
      </c>
      <c r="H121" s="15" t="s">
        <v>136</v>
      </c>
      <c r="I121" s="15" t="s">
        <v>139</v>
      </c>
      <c r="J121" s="15" t="s">
        <v>141</v>
      </c>
      <c r="K121" s="15" t="s">
        <v>282</v>
      </c>
      <c r="L121" s="15" t="s">
        <v>286</v>
      </c>
      <c r="M121" s="15">
        <v>0.878</v>
      </c>
      <c r="N121" s="15">
        <v>0.67200000000000004</v>
      </c>
      <c r="O121" s="15">
        <v>1.4999999999999999E-2</v>
      </c>
      <c r="P121" s="15">
        <v>0.73199999999999998</v>
      </c>
      <c r="Q121" s="15">
        <v>0.39800000000000002</v>
      </c>
      <c r="R121" s="15">
        <v>1.208</v>
      </c>
      <c r="S121" s="15">
        <v>12.561</v>
      </c>
      <c r="U121" s="15">
        <v>1133032.477</v>
      </c>
      <c r="V121" s="15">
        <v>2140</v>
      </c>
    </row>
    <row r="122" spans="2:22" x14ac:dyDescent="0.25">
      <c r="B122" s="15" t="s">
        <v>136</v>
      </c>
      <c r="C122" s="15" t="s">
        <v>207</v>
      </c>
      <c r="D122" s="15" t="s">
        <v>231</v>
      </c>
      <c r="E122" s="15">
        <v>2022</v>
      </c>
      <c r="F122" s="15" t="s">
        <v>162</v>
      </c>
      <c r="G122" s="15" t="s">
        <v>133</v>
      </c>
      <c r="H122" s="15" t="s">
        <v>136</v>
      </c>
      <c r="I122" s="15" t="s">
        <v>139</v>
      </c>
      <c r="J122" s="15" t="s">
        <v>141</v>
      </c>
      <c r="K122" s="15" t="s">
        <v>282</v>
      </c>
      <c r="L122" s="15" t="s">
        <v>287</v>
      </c>
      <c r="M122" s="15">
        <v>2.0979999999999999</v>
      </c>
      <c r="N122" s="15">
        <v>2.0299999999999998</v>
      </c>
      <c r="O122" s="15">
        <v>0.19400000000000001</v>
      </c>
      <c r="P122" s="15">
        <v>1.444</v>
      </c>
      <c r="Q122" s="15">
        <v>0.74299999999999999</v>
      </c>
      <c r="R122" s="15">
        <v>2.76</v>
      </c>
      <c r="S122" s="15">
        <v>12.616</v>
      </c>
      <c r="U122" s="15">
        <v>1139333.696</v>
      </c>
      <c r="V122" s="15">
        <v>110</v>
      </c>
    </row>
    <row r="123" spans="2:22" x14ac:dyDescent="0.25">
      <c r="B123" s="15" t="s">
        <v>136</v>
      </c>
      <c r="C123" s="15" t="s">
        <v>207</v>
      </c>
      <c r="D123" s="15" t="s">
        <v>232</v>
      </c>
      <c r="E123" s="15">
        <v>2022</v>
      </c>
      <c r="F123" s="15" t="s">
        <v>162</v>
      </c>
      <c r="G123" s="15" t="s">
        <v>133</v>
      </c>
      <c r="H123" s="15" t="s">
        <v>136</v>
      </c>
      <c r="I123" s="15" t="s">
        <v>139</v>
      </c>
      <c r="J123" s="15" t="s">
        <v>141</v>
      </c>
      <c r="K123" s="15" t="s">
        <v>282</v>
      </c>
      <c r="L123" s="15" t="s">
        <v>283</v>
      </c>
      <c r="M123" s="15">
        <v>1.1910000000000001</v>
      </c>
      <c r="N123" s="15">
        <v>0.873</v>
      </c>
      <c r="O123" s="15">
        <v>0.03</v>
      </c>
      <c r="P123" s="15">
        <v>0.995</v>
      </c>
      <c r="Q123" s="15">
        <v>0.54600000000000004</v>
      </c>
      <c r="R123" s="15">
        <v>1.653</v>
      </c>
      <c r="S123" s="15">
        <v>13.292999999999999</v>
      </c>
      <c r="U123" s="15">
        <v>1324081.1880000001</v>
      </c>
      <c r="V123" s="15">
        <v>850</v>
      </c>
    </row>
    <row r="124" spans="2:22" x14ac:dyDescent="0.25">
      <c r="B124" s="15" t="s">
        <v>136</v>
      </c>
      <c r="C124" s="15" t="s">
        <v>207</v>
      </c>
      <c r="D124" s="15" t="s">
        <v>232</v>
      </c>
      <c r="E124" s="15">
        <v>2022</v>
      </c>
      <c r="F124" s="15" t="s">
        <v>162</v>
      </c>
      <c r="G124" s="15" t="s">
        <v>133</v>
      </c>
      <c r="H124" s="15" t="s">
        <v>136</v>
      </c>
      <c r="I124" s="15" t="s">
        <v>139</v>
      </c>
      <c r="J124" s="15" t="s">
        <v>141</v>
      </c>
      <c r="K124" s="15" t="s">
        <v>282</v>
      </c>
      <c r="L124" s="15" t="s">
        <v>284</v>
      </c>
      <c r="M124" s="15">
        <v>1.486</v>
      </c>
      <c r="N124" s="15">
        <v>1.095</v>
      </c>
      <c r="O124" s="15">
        <v>7.1999999999999995E-2</v>
      </c>
      <c r="P124" s="15">
        <v>1.319</v>
      </c>
      <c r="Q124" s="15">
        <v>0.70799999999999996</v>
      </c>
      <c r="R124" s="15">
        <v>1.9950000000000001</v>
      </c>
      <c r="S124" s="15">
        <v>13.188000000000001</v>
      </c>
      <c r="U124" s="15">
        <v>1321686.584</v>
      </c>
      <c r="V124" s="15">
        <v>230</v>
      </c>
    </row>
    <row r="125" spans="2:22" x14ac:dyDescent="0.25">
      <c r="B125" s="15" t="s">
        <v>136</v>
      </c>
      <c r="C125" s="15" t="s">
        <v>207</v>
      </c>
      <c r="D125" s="15" t="s">
        <v>232</v>
      </c>
      <c r="E125" s="15">
        <v>2022</v>
      </c>
      <c r="F125" s="15" t="s">
        <v>162</v>
      </c>
      <c r="G125" s="15" t="s">
        <v>133</v>
      </c>
      <c r="H125" s="15" t="s">
        <v>136</v>
      </c>
      <c r="I125" s="15" t="s">
        <v>139</v>
      </c>
      <c r="J125" s="15" t="s">
        <v>141</v>
      </c>
      <c r="K125" s="15" t="s">
        <v>282</v>
      </c>
      <c r="L125" s="15" t="s">
        <v>285</v>
      </c>
      <c r="M125" s="15">
        <v>0.55700000000000005</v>
      </c>
      <c r="N125" s="15">
        <v>0.441</v>
      </c>
      <c r="O125" s="15">
        <v>2.8000000000000001E-2</v>
      </c>
      <c r="P125" s="15">
        <v>0.42499999999999999</v>
      </c>
      <c r="Q125" s="15">
        <v>0.27600000000000002</v>
      </c>
      <c r="R125" s="15">
        <v>0.71599999999999997</v>
      </c>
      <c r="S125" s="15">
        <v>13.305999999999999</v>
      </c>
      <c r="U125" s="15">
        <v>1324027.808</v>
      </c>
      <c r="V125" s="15">
        <v>250</v>
      </c>
    </row>
    <row r="126" spans="2:22" x14ac:dyDescent="0.25">
      <c r="B126" s="15" t="s">
        <v>136</v>
      </c>
      <c r="C126" s="15" t="s">
        <v>207</v>
      </c>
      <c r="D126" s="15" t="s">
        <v>232</v>
      </c>
      <c r="E126" s="15">
        <v>2022</v>
      </c>
      <c r="F126" s="15" t="s">
        <v>162</v>
      </c>
      <c r="G126" s="15" t="s">
        <v>133</v>
      </c>
      <c r="H126" s="15" t="s">
        <v>136</v>
      </c>
      <c r="I126" s="15" t="s">
        <v>139</v>
      </c>
      <c r="J126" s="15" t="s">
        <v>141</v>
      </c>
      <c r="K126" s="15" t="s">
        <v>282</v>
      </c>
      <c r="L126" s="15" t="s">
        <v>286</v>
      </c>
      <c r="M126" s="15">
        <v>0.879</v>
      </c>
      <c r="N126" s="15">
        <v>0.67100000000000004</v>
      </c>
      <c r="O126" s="15">
        <v>1.4999999999999999E-2</v>
      </c>
      <c r="P126" s="15">
        <v>0.73399999999999999</v>
      </c>
      <c r="Q126" s="15">
        <v>0.4</v>
      </c>
      <c r="R126" s="15">
        <v>1.1719999999999999</v>
      </c>
      <c r="S126" s="15">
        <v>13.224</v>
      </c>
      <c r="U126" s="15">
        <v>1305039.1850000001</v>
      </c>
      <c r="V126" s="15">
        <v>2140</v>
      </c>
    </row>
    <row r="127" spans="2:22" x14ac:dyDescent="0.25">
      <c r="B127" s="15" t="s">
        <v>136</v>
      </c>
      <c r="C127" s="15" t="s">
        <v>207</v>
      </c>
      <c r="D127" s="15" t="s">
        <v>232</v>
      </c>
      <c r="E127" s="15">
        <v>2022</v>
      </c>
      <c r="F127" s="15" t="s">
        <v>162</v>
      </c>
      <c r="G127" s="15" t="s">
        <v>133</v>
      </c>
      <c r="H127" s="15" t="s">
        <v>136</v>
      </c>
      <c r="I127" s="15" t="s">
        <v>139</v>
      </c>
      <c r="J127" s="15" t="s">
        <v>141</v>
      </c>
      <c r="K127" s="15" t="s">
        <v>282</v>
      </c>
      <c r="L127" s="15" t="s">
        <v>287</v>
      </c>
      <c r="M127" s="15">
        <v>2.113</v>
      </c>
      <c r="N127" s="15">
        <v>1.885</v>
      </c>
      <c r="O127" s="15">
        <v>0.18</v>
      </c>
      <c r="P127" s="15">
        <v>1.6259999999999999</v>
      </c>
      <c r="Q127" s="15">
        <v>0.67400000000000004</v>
      </c>
      <c r="R127" s="15">
        <v>2.9980000000000002</v>
      </c>
      <c r="S127" s="15">
        <v>13.260999999999999</v>
      </c>
      <c r="U127" s="15">
        <v>1311882.82</v>
      </c>
      <c r="V127" s="15">
        <v>110</v>
      </c>
    </row>
    <row r="128" spans="2:22" x14ac:dyDescent="0.25">
      <c r="B128" s="15" t="s">
        <v>136</v>
      </c>
      <c r="C128" s="15" t="s">
        <v>207</v>
      </c>
      <c r="D128" s="15" t="s">
        <v>233</v>
      </c>
      <c r="E128" s="15">
        <v>2022</v>
      </c>
      <c r="F128" s="15" t="s">
        <v>162</v>
      </c>
      <c r="G128" s="15" t="s">
        <v>133</v>
      </c>
      <c r="H128" s="15" t="s">
        <v>136</v>
      </c>
      <c r="I128" s="15" t="s">
        <v>139</v>
      </c>
      <c r="J128" s="15" t="s">
        <v>141</v>
      </c>
      <c r="K128" s="15" t="s">
        <v>282</v>
      </c>
      <c r="L128" s="15" t="s">
        <v>283</v>
      </c>
      <c r="M128" s="15">
        <v>1.2869999999999999</v>
      </c>
      <c r="N128" s="15">
        <v>1</v>
      </c>
      <c r="O128" s="15">
        <v>3.4000000000000002E-2</v>
      </c>
      <c r="P128" s="15">
        <v>1.038</v>
      </c>
      <c r="Q128" s="15">
        <v>0.62</v>
      </c>
      <c r="R128" s="15">
        <v>1.7250000000000001</v>
      </c>
      <c r="S128" s="15">
        <v>13.292999999999999</v>
      </c>
      <c r="U128" s="15">
        <v>1324089.3570000001</v>
      </c>
      <c r="V128" s="15">
        <v>850</v>
      </c>
    </row>
    <row r="129" spans="2:22" x14ac:dyDescent="0.25">
      <c r="B129" s="15" t="s">
        <v>136</v>
      </c>
      <c r="C129" s="15" t="s">
        <v>207</v>
      </c>
      <c r="D129" s="15" t="s">
        <v>233</v>
      </c>
      <c r="E129" s="15">
        <v>2022</v>
      </c>
      <c r="F129" s="15" t="s">
        <v>162</v>
      </c>
      <c r="G129" s="15" t="s">
        <v>133</v>
      </c>
      <c r="H129" s="15" t="s">
        <v>136</v>
      </c>
      <c r="I129" s="15" t="s">
        <v>139</v>
      </c>
      <c r="J129" s="15" t="s">
        <v>141</v>
      </c>
      <c r="K129" s="15" t="s">
        <v>282</v>
      </c>
      <c r="L129" s="15" t="s">
        <v>284</v>
      </c>
      <c r="M129" s="15">
        <v>1.6459999999999999</v>
      </c>
      <c r="N129" s="15">
        <v>1.3759999999999999</v>
      </c>
      <c r="O129" s="15">
        <v>9.0999999999999998E-2</v>
      </c>
      <c r="P129" s="15">
        <v>1.417</v>
      </c>
      <c r="Q129" s="15">
        <v>0.7</v>
      </c>
      <c r="R129" s="15">
        <v>2.0430000000000001</v>
      </c>
      <c r="S129" s="15">
        <v>13.188000000000001</v>
      </c>
      <c r="U129" s="15">
        <v>1321697.138</v>
      </c>
      <c r="V129" s="15">
        <v>230</v>
      </c>
    </row>
    <row r="130" spans="2:22" x14ac:dyDescent="0.25">
      <c r="B130" s="15" t="s">
        <v>136</v>
      </c>
      <c r="C130" s="15" t="s">
        <v>207</v>
      </c>
      <c r="D130" s="15" t="s">
        <v>233</v>
      </c>
      <c r="E130" s="15">
        <v>2022</v>
      </c>
      <c r="F130" s="15" t="s">
        <v>162</v>
      </c>
      <c r="G130" s="15" t="s">
        <v>133</v>
      </c>
      <c r="H130" s="15" t="s">
        <v>136</v>
      </c>
      <c r="I130" s="15" t="s">
        <v>139</v>
      </c>
      <c r="J130" s="15" t="s">
        <v>141</v>
      </c>
      <c r="K130" s="15" t="s">
        <v>282</v>
      </c>
      <c r="L130" s="15" t="s">
        <v>285</v>
      </c>
      <c r="M130" s="15">
        <v>0.59599999999999997</v>
      </c>
      <c r="N130" s="15">
        <v>0.48499999999999999</v>
      </c>
      <c r="O130" s="15">
        <v>3.1E-2</v>
      </c>
      <c r="P130" s="15">
        <v>0.44700000000000001</v>
      </c>
      <c r="Q130" s="15">
        <v>0.27900000000000003</v>
      </c>
      <c r="R130" s="15">
        <v>0.74199999999999999</v>
      </c>
      <c r="S130" s="15">
        <v>13.307</v>
      </c>
      <c r="U130" s="15">
        <v>1324057.7220000001</v>
      </c>
      <c r="V130" s="15">
        <v>250</v>
      </c>
    </row>
    <row r="131" spans="2:22" x14ac:dyDescent="0.25">
      <c r="B131" s="15" t="s">
        <v>136</v>
      </c>
      <c r="C131" s="15" t="s">
        <v>207</v>
      </c>
      <c r="D131" s="15" t="s">
        <v>233</v>
      </c>
      <c r="E131" s="15">
        <v>2022</v>
      </c>
      <c r="F131" s="15" t="s">
        <v>162</v>
      </c>
      <c r="G131" s="15" t="s">
        <v>133</v>
      </c>
      <c r="H131" s="15" t="s">
        <v>136</v>
      </c>
      <c r="I131" s="15" t="s">
        <v>139</v>
      </c>
      <c r="J131" s="15" t="s">
        <v>141</v>
      </c>
      <c r="K131" s="15" t="s">
        <v>282</v>
      </c>
      <c r="L131" s="15" t="s">
        <v>286</v>
      </c>
      <c r="M131" s="15">
        <v>0.91900000000000004</v>
      </c>
      <c r="N131" s="15">
        <v>0.73599999999999999</v>
      </c>
      <c r="O131" s="15">
        <v>1.6E-2</v>
      </c>
      <c r="P131" s="15">
        <v>0.755</v>
      </c>
      <c r="Q131" s="15">
        <v>0.42599999999999999</v>
      </c>
      <c r="R131" s="15">
        <v>1.1919999999999999</v>
      </c>
      <c r="S131" s="15">
        <v>13.224</v>
      </c>
      <c r="U131" s="15">
        <v>1304960.2760000001</v>
      </c>
      <c r="V131" s="15">
        <v>2140</v>
      </c>
    </row>
    <row r="132" spans="2:22" x14ac:dyDescent="0.25">
      <c r="B132" s="15" t="s">
        <v>136</v>
      </c>
      <c r="C132" s="15" t="s">
        <v>207</v>
      </c>
      <c r="D132" s="15" t="s">
        <v>233</v>
      </c>
      <c r="E132" s="15">
        <v>2022</v>
      </c>
      <c r="F132" s="15" t="s">
        <v>162</v>
      </c>
      <c r="G132" s="15" t="s">
        <v>133</v>
      </c>
      <c r="H132" s="15" t="s">
        <v>136</v>
      </c>
      <c r="I132" s="15" t="s">
        <v>139</v>
      </c>
      <c r="J132" s="15" t="s">
        <v>141</v>
      </c>
      <c r="K132" s="15" t="s">
        <v>282</v>
      </c>
      <c r="L132" s="15" t="s">
        <v>287</v>
      </c>
      <c r="M132" s="15">
        <v>2.2040000000000002</v>
      </c>
      <c r="N132" s="15">
        <v>1.7250000000000001</v>
      </c>
      <c r="O132" s="15">
        <v>0.16400000000000001</v>
      </c>
      <c r="P132" s="15">
        <v>1.825</v>
      </c>
      <c r="Q132" s="15">
        <v>0.745</v>
      </c>
      <c r="R132" s="15">
        <v>3.0470000000000002</v>
      </c>
      <c r="S132" s="15">
        <v>13.260999999999999</v>
      </c>
      <c r="U132" s="15">
        <v>1311834.905</v>
      </c>
      <c r="V132" s="15">
        <v>110</v>
      </c>
    </row>
    <row r="133" spans="2:22" x14ac:dyDescent="0.25">
      <c r="B133" s="15" t="s">
        <v>136</v>
      </c>
      <c r="C133" s="15" t="s">
        <v>207</v>
      </c>
      <c r="D133" s="15" t="s">
        <v>234</v>
      </c>
      <c r="E133" s="15">
        <v>2022</v>
      </c>
      <c r="F133" s="15" t="s">
        <v>162</v>
      </c>
      <c r="G133" s="15" t="s">
        <v>133</v>
      </c>
      <c r="H133" s="15" t="s">
        <v>136</v>
      </c>
      <c r="I133" s="15" t="s">
        <v>139</v>
      </c>
      <c r="J133" s="15" t="s">
        <v>141</v>
      </c>
      <c r="K133" s="15" t="s">
        <v>282</v>
      </c>
      <c r="L133" s="15" t="s">
        <v>283</v>
      </c>
      <c r="M133" s="15">
        <v>1.198</v>
      </c>
      <c r="N133" s="15">
        <v>0.84399999999999997</v>
      </c>
      <c r="O133" s="15">
        <v>2.9000000000000001E-2</v>
      </c>
      <c r="P133" s="15">
        <v>1.0149999999999999</v>
      </c>
      <c r="Q133" s="15">
        <v>0.61699999999999999</v>
      </c>
      <c r="R133" s="15">
        <v>1.5860000000000001</v>
      </c>
      <c r="S133" s="15">
        <v>13.746</v>
      </c>
      <c r="U133" s="15">
        <v>1391264.3359999999</v>
      </c>
      <c r="V133" s="15">
        <v>850</v>
      </c>
    </row>
    <row r="134" spans="2:22" x14ac:dyDescent="0.25">
      <c r="B134" s="15" t="s">
        <v>136</v>
      </c>
      <c r="C134" s="15" t="s">
        <v>207</v>
      </c>
      <c r="D134" s="15" t="s">
        <v>234</v>
      </c>
      <c r="E134" s="15">
        <v>2022</v>
      </c>
      <c r="F134" s="15" t="s">
        <v>162</v>
      </c>
      <c r="G134" s="15" t="s">
        <v>133</v>
      </c>
      <c r="H134" s="15" t="s">
        <v>136</v>
      </c>
      <c r="I134" s="15" t="s">
        <v>139</v>
      </c>
      <c r="J134" s="15" t="s">
        <v>141</v>
      </c>
      <c r="K134" s="15" t="s">
        <v>282</v>
      </c>
      <c r="L134" s="15" t="s">
        <v>284</v>
      </c>
      <c r="M134" s="15">
        <v>1.484</v>
      </c>
      <c r="N134" s="15">
        <v>1.1140000000000001</v>
      </c>
      <c r="O134" s="15">
        <v>7.2999999999999995E-2</v>
      </c>
      <c r="P134" s="15">
        <v>1.3169999999999999</v>
      </c>
      <c r="Q134" s="15">
        <v>0.67100000000000004</v>
      </c>
      <c r="R134" s="15">
        <v>1.92</v>
      </c>
      <c r="S134" s="15">
        <v>13.634</v>
      </c>
      <c r="U134" s="15">
        <v>1389939.327</v>
      </c>
      <c r="V134" s="15">
        <v>230</v>
      </c>
    </row>
    <row r="135" spans="2:22" x14ac:dyDescent="0.25">
      <c r="B135" s="15" t="s">
        <v>136</v>
      </c>
      <c r="C135" s="15" t="s">
        <v>207</v>
      </c>
      <c r="D135" s="15" t="s">
        <v>234</v>
      </c>
      <c r="E135" s="15">
        <v>2022</v>
      </c>
      <c r="F135" s="15" t="s">
        <v>162</v>
      </c>
      <c r="G135" s="15" t="s">
        <v>133</v>
      </c>
      <c r="H135" s="15" t="s">
        <v>136</v>
      </c>
      <c r="I135" s="15" t="s">
        <v>139</v>
      </c>
      <c r="J135" s="15" t="s">
        <v>141</v>
      </c>
      <c r="K135" s="15" t="s">
        <v>282</v>
      </c>
      <c r="L135" s="15" t="s">
        <v>285</v>
      </c>
      <c r="M135" s="15">
        <v>0.56000000000000005</v>
      </c>
      <c r="N135" s="15">
        <v>0.42799999999999999</v>
      </c>
      <c r="O135" s="15">
        <v>2.7E-2</v>
      </c>
      <c r="P135" s="15">
        <v>0.45100000000000001</v>
      </c>
      <c r="Q135" s="15">
        <v>0.26400000000000001</v>
      </c>
      <c r="R135" s="15">
        <v>0.7</v>
      </c>
      <c r="S135" s="15">
        <v>13.763</v>
      </c>
      <c r="U135" s="15">
        <v>1389953.7579999999</v>
      </c>
      <c r="V135" s="15">
        <v>250</v>
      </c>
    </row>
    <row r="136" spans="2:22" x14ac:dyDescent="0.25">
      <c r="B136" s="15" t="s">
        <v>136</v>
      </c>
      <c r="C136" s="15" t="s">
        <v>207</v>
      </c>
      <c r="D136" s="15" t="s">
        <v>234</v>
      </c>
      <c r="E136" s="15">
        <v>2022</v>
      </c>
      <c r="F136" s="15" t="s">
        <v>162</v>
      </c>
      <c r="G136" s="15" t="s">
        <v>133</v>
      </c>
      <c r="H136" s="15" t="s">
        <v>136</v>
      </c>
      <c r="I136" s="15" t="s">
        <v>139</v>
      </c>
      <c r="J136" s="15" t="s">
        <v>141</v>
      </c>
      <c r="K136" s="15" t="s">
        <v>282</v>
      </c>
      <c r="L136" s="15" t="s">
        <v>286</v>
      </c>
      <c r="M136" s="15">
        <v>0.85799999999999998</v>
      </c>
      <c r="N136" s="15">
        <v>0.64</v>
      </c>
      <c r="O136" s="15">
        <v>1.4E-2</v>
      </c>
      <c r="P136" s="15">
        <v>0.72299999999999998</v>
      </c>
      <c r="Q136" s="15">
        <v>0.41499999999999998</v>
      </c>
      <c r="R136" s="15">
        <v>1.1180000000000001</v>
      </c>
      <c r="S136" s="15">
        <v>13.695</v>
      </c>
      <c r="U136" s="15">
        <v>1369937.5989999999</v>
      </c>
      <c r="V136" s="15">
        <v>2140</v>
      </c>
    </row>
    <row r="137" spans="2:22" x14ac:dyDescent="0.25">
      <c r="B137" s="15" t="s">
        <v>136</v>
      </c>
      <c r="C137" s="15" t="s">
        <v>207</v>
      </c>
      <c r="D137" s="15" t="s">
        <v>234</v>
      </c>
      <c r="E137" s="15">
        <v>2022</v>
      </c>
      <c r="F137" s="15" t="s">
        <v>162</v>
      </c>
      <c r="G137" s="15" t="s">
        <v>133</v>
      </c>
      <c r="H137" s="15" t="s">
        <v>136</v>
      </c>
      <c r="I137" s="15" t="s">
        <v>139</v>
      </c>
      <c r="J137" s="15" t="s">
        <v>141</v>
      </c>
      <c r="K137" s="15" t="s">
        <v>282</v>
      </c>
      <c r="L137" s="15" t="s">
        <v>287</v>
      </c>
      <c r="M137" s="15">
        <v>2.1030000000000002</v>
      </c>
      <c r="N137" s="15">
        <v>1.6419999999999999</v>
      </c>
      <c r="O137" s="15">
        <v>0.157</v>
      </c>
      <c r="P137" s="15">
        <v>1.7529999999999999</v>
      </c>
      <c r="Q137" s="15">
        <v>0.80500000000000005</v>
      </c>
      <c r="R137" s="15">
        <v>3.028</v>
      </c>
      <c r="S137" s="15">
        <v>13.718</v>
      </c>
      <c r="U137" s="15">
        <v>1377929.2690000001</v>
      </c>
      <c r="V137" s="15">
        <v>110</v>
      </c>
    </row>
    <row r="138" spans="2:22" x14ac:dyDescent="0.25">
      <c r="B138" s="15" t="s">
        <v>136</v>
      </c>
      <c r="C138" s="15" t="s">
        <v>207</v>
      </c>
      <c r="D138" s="15" t="s">
        <v>235</v>
      </c>
      <c r="E138" s="15">
        <v>2022</v>
      </c>
      <c r="F138" s="15" t="s">
        <v>162</v>
      </c>
      <c r="G138" s="15" t="s">
        <v>133</v>
      </c>
      <c r="H138" s="15" t="s">
        <v>136</v>
      </c>
      <c r="I138" s="15" t="s">
        <v>139</v>
      </c>
      <c r="J138" s="15" t="s">
        <v>141</v>
      </c>
      <c r="K138" s="15" t="s">
        <v>282</v>
      </c>
      <c r="L138" s="15" t="s">
        <v>283</v>
      </c>
      <c r="M138" s="15">
        <v>1.1639999999999999</v>
      </c>
      <c r="N138" s="15">
        <v>0.81899999999999995</v>
      </c>
      <c r="O138" s="15">
        <v>2.8000000000000001E-2</v>
      </c>
      <c r="P138" s="15">
        <v>1.0269999999999999</v>
      </c>
      <c r="Q138" s="15">
        <v>0.55700000000000005</v>
      </c>
      <c r="R138" s="15">
        <v>1.534</v>
      </c>
      <c r="S138" s="15">
        <v>13.746</v>
      </c>
      <c r="U138" s="15">
        <v>1391284.9550000001</v>
      </c>
      <c r="V138" s="15">
        <v>850</v>
      </c>
    </row>
    <row r="139" spans="2:22" x14ac:dyDescent="0.25">
      <c r="B139" s="15" t="s">
        <v>136</v>
      </c>
      <c r="C139" s="15" t="s">
        <v>207</v>
      </c>
      <c r="D139" s="15" t="s">
        <v>235</v>
      </c>
      <c r="E139" s="15">
        <v>2022</v>
      </c>
      <c r="F139" s="15" t="s">
        <v>162</v>
      </c>
      <c r="G139" s="15" t="s">
        <v>133</v>
      </c>
      <c r="H139" s="15" t="s">
        <v>136</v>
      </c>
      <c r="I139" s="15" t="s">
        <v>139</v>
      </c>
      <c r="J139" s="15" t="s">
        <v>141</v>
      </c>
      <c r="K139" s="15" t="s">
        <v>282</v>
      </c>
      <c r="L139" s="15" t="s">
        <v>284</v>
      </c>
      <c r="M139" s="15">
        <v>1.4630000000000001</v>
      </c>
      <c r="N139" s="15">
        <v>1.071</v>
      </c>
      <c r="O139" s="15">
        <v>7.0999999999999994E-2</v>
      </c>
      <c r="P139" s="15">
        <v>1.2589999999999999</v>
      </c>
      <c r="Q139" s="15">
        <v>0.66600000000000004</v>
      </c>
      <c r="R139" s="15">
        <v>1.9570000000000001</v>
      </c>
      <c r="S139" s="15">
        <v>13.634</v>
      </c>
      <c r="U139" s="15">
        <v>1389840.8959999999</v>
      </c>
      <c r="V139" s="15">
        <v>230</v>
      </c>
    </row>
    <row r="140" spans="2:22" x14ac:dyDescent="0.25">
      <c r="B140" s="15" t="s">
        <v>136</v>
      </c>
      <c r="C140" s="15" t="s">
        <v>207</v>
      </c>
      <c r="D140" s="15" t="s">
        <v>235</v>
      </c>
      <c r="E140" s="15">
        <v>2022</v>
      </c>
      <c r="F140" s="15" t="s">
        <v>162</v>
      </c>
      <c r="G140" s="15" t="s">
        <v>133</v>
      </c>
      <c r="H140" s="15" t="s">
        <v>136</v>
      </c>
      <c r="I140" s="15" t="s">
        <v>139</v>
      </c>
      <c r="J140" s="15" t="s">
        <v>141</v>
      </c>
      <c r="K140" s="15" t="s">
        <v>282</v>
      </c>
      <c r="L140" s="15" t="s">
        <v>285</v>
      </c>
      <c r="M140" s="15">
        <v>0.53500000000000003</v>
      </c>
      <c r="N140" s="15">
        <v>0.39100000000000001</v>
      </c>
      <c r="O140" s="15">
        <v>2.5000000000000001E-2</v>
      </c>
      <c r="P140" s="15">
        <v>0.436</v>
      </c>
      <c r="Q140" s="15">
        <v>0.27400000000000002</v>
      </c>
      <c r="R140" s="15">
        <v>0.70599999999999996</v>
      </c>
      <c r="S140" s="15">
        <v>13.763</v>
      </c>
      <c r="U140" s="15">
        <v>1389988.909</v>
      </c>
      <c r="V140" s="15">
        <v>250</v>
      </c>
    </row>
    <row r="141" spans="2:22" x14ac:dyDescent="0.25">
      <c r="B141" s="15" t="s">
        <v>136</v>
      </c>
      <c r="C141" s="15" t="s">
        <v>207</v>
      </c>
      <c r="D141" s="15" t="s">
        <v>235</v>
      </c>
      <c r="E141" s="15">
        <v>2022</v>
      </c>
      <c r="F141" s="15" t="s">
        <v>162</v>
      </c>
      <c r="G141" s="15" t="s">
        <v>133</v>
      </c>
      <c r="H141" s="15" t="s">
        <v>136</v>
      </c>
      <c r="I141" s="15" t="s">
        <v>139</v>
      </c>
      <c r="J141" s="15" t="s">
        <v>141</v>
      </c>
      <c r="K141" s="15" t="s">
        <v>282</v>
      </c>
      <c r="L141" s="15" t="s">
        <v>286</v>
      </c>
      <c r="M141" s="15">
        <v>0.85799999999999998</v>
      </c>
      <c r="N141" s="15">
        <v>0.63300000000000001</v>
      </c>
      <c r="O141" s="15">
        <v>1.4E-2</v>
      </c>
      <c r="P141" s="15">
        <v>0.72</v>
      </c>
      <c r="Q141" s="15">
        <v>0.41499999999999998</v>
      </c>
      <c r="R141" s="15">
        <v>1.1279999999999999</v>
      </c>
      <c r="S141" s="15">
        <v>13.695</v>
      </c>
      <c r="U141" s="15">
        <v>1370023.3149999999</v>
      </c>
      <c r="V141" s="15">
        <v>2140</v>
      </c>
    </row>
    <row r="142" spans="2:22" x14ac:dyDescent="0.25">
      <c r="B142" s="15" t="s">
        <v>136</v>
      </c>
      <c r="C142" s="15" t="s">
        <v>207</v>
      </c>
      <c r="D142" s="15" t="s">
        <v>235</v>
      </c>
      <c r="E142" s="15">
        <v>2022</v>
      </c>
      <c r="F142" s="15" t="s">
        <v>162</v>
      </c>
      <c r="G142" s="15" t="s">
        <v>133</v>
      </c>
      <c r="H142" s="15" t="s">
        <v>136</v>
      </c>
      <c r="I142" s="15" t="s">
        <v>139</v>
      </c>
      <c r="J142" s="15" t="s">
        <v>141</v>
      </c>
      <c r="K142" s="15" t="s">
        <v>282</v>
      </c>
      <c r="L142" s="15" t="s">
        <v>287</v>
      </c>
      <c r="M142" s="15">
        <v>2.0089999999999999</v>
      </c>
      <c r="N142" s="15">
        <v>1.4850000000000001</v>
      </c>
      <c r="O142" s="15">
        <v>0.14199999999999999</v>
      </c>
      <c r="P142" s="15">
        <v>1.698</v>
      </c>
      <c r="Q142" s="15">
        <v>0.81799999999999995</v>
      </c>
      <c r="R142" s="15">
        <v>2.9260000000000002</v>
      </c>
      <c r="S142" s="15">
        <v>13.718</v>
      </c>
      <c r="U142" s="15">
        <v>1377882.6340000001</v>
      </c>
      <c r="V142" s="15">
        <v>110</v>
      </c>
    </row>
    <row r="143" spans="2:22" x14ac:dyDescent="0.25">
      <c r="B143" s="15" t="s">
        <v>136</v>
      </c>
      <c r="C143" s="15" t="s">
        <v>207</v>
      </c>
      <c r="D143" s="15" t="s">
        <v>236</v>
      </c>
      <c r="E143" s="15">
        <v>2022</v>
      </c>
      <c r="F143" s="15" t="s">
        <v>162</v>
      </c>
      <c r="G143" s="15" t="s">
        <v>133</v>
      </c>
      <c r="H143" s="15" t="s">
        <v>136</v>
      </c>
      <c r="I143" s="15" t="s">
        <v>139</v>
      </c>
      <c r="J143" s="15" t="s">
        <v>141</v>
      </c>
      <c r="K143" s="15" t="s">
        <v>282</v>
      </c>
      <c r="L143" s="15" t="s">
        <v>283</v>
      </c>
      <c r="M143" s="15">
        <v>1.1120000000000001</v>
      </c>
      <c r="N143" s="15">
        <v>0.77</v>
      </c>
      <c r="O143" s="15">
        <v>2.5999999999999999E-2</v>
      </c>
      <c r="P143" s="15">
        <v>0.98299999999999998</v>
      </c>
      <c r="Q143" s="15">
        <v>0.56200000000000006</v>
      </c>
      <c r="R143" s="15">
        <v>1.474</v>
      </c>
      <c r="S143" s="15">
        <v>14.023</v>
      </c>
      <c r="U143" s="15">
        <v>1347579.8289999999</v>
      </c>
      <c r="V143" s="15">
        <v>850</v>
      </c>
    </row>
    <row r="144" spans="2:22" x14ac:dyDescent="0.25">
      <c r="B144" s="15" t="s">
        <v>136</v>
      </c>
      <c r="C144" s="15" t="s">
        <v>207</v>
      </c>
      <c r="D144" s="15" t="s">
        <v>236</v>
      </c>
      <c r="E144" s="15">
        <v>2022</v>
      </c>
      <c r="F144" s="15" t="s">
        <v>162</v>
      </c>
      <c r="G144" s="15" t="s">
        <v>133</v>
      </c>
      <c r="H144" s="15" t="s">
        <v>136</v>
      </c>
      <c r="I144" s="15" t="s">
        <v>139</v>
      </c>
      <c r="J144" s="15" t="s">
        <v>141</v>
      </c>
      <c r="K144" s="15" t="s">
        <v>282</v>
      </c>
      <c r="L144" s="15" t="s">
        <v>284</v>
      </c>
      <c r="M144" s="15">
        <v>1.375</v>
      </c>
      <c r="N144" s="15">
        <v>0.93</v>
      </c>
      <c r="O144" s="15">
        <v>6.0999999999999999E-2</v>
      </c>
      <c r="P144" s="15">
        <v>1.2490000000000001</v>
      </c>
      <c r="Q144" s="15">
        <v>0.66700000000000004</v>
      </c>
      <c r="R144" s="15">
        <v>1.8520000000000001</v>
      </c>
      <c r="S144" s="15">
        <v>13.906000000000001</v>
      </c>
      <c r="U144" s="15">
        <v>1346600.862</v>
      </c>
      <c r="V144" s="15">
        <v>230</v>
      </c>
    </row>
    <row r="145" spans="2:22" x14ac:dyDescent="0.25">
      <c r="B145" s="15" t="s">
        <v>136</v>
      </c>
      <c r="C145" s="15" t="s">
        <v>207</v>
      </c>
      <c r="D145" s="15" t="s">
        <v>236</v>
      </c>
      <c r="E145" s="15">
        <v>2022</v>
      </c>
      <c r="F145" s="15" t="s">
        <v>162</v>
      </c>
      <c r="G145" s="15" t="s">
        <v>133</v>
      </c>
      <c r="H145" s="15" t="s">
        <v>136</v>
      </c>
      <c r="I145" s="15" t="s">
        <v>139</v>
      </c>
      <c r="J145" s="15" t="s">
        <v>141</v>
      </c>
      <c r="K145" s="15" t="s">
        <v>282</v>
      </c>
      <c r="L145" s="15" t="s">
        <v>285</v>
      </c>
      <c r="M145" s="15">
        <v>0.52400000000000002</v>
      </c>
      <c r="N145" s="15">
        <v>0.40300000000000002</v>
      </c>
      <c r="O145" s="15">
        <v>2.5000000000000001E-2</v>
      </c>
      <c r="P145" s="15">
        <v>0.44400000000000001</v>
      </c>
      <c r="Q145" s="15">
        <v>0.24</v>
      </c>
      <c r="R145" s="15">
        <v>0.70199999999999996</v>
      </c>
      <c r="S145" s="15">
        <v>14.038</v>
      </c>
      <c r="U145" s="15">
        <v>1343716.355</v>
      </c>
      <c r="V145" s="15">
        <v>250</v>
      </c>
    </row>
    <row r="146" spans="2:22" x14ac:dyDescent="0.25">
      <c r="B146" s="15" t="s">
        <v>136</v>
      </c>
      <c r="C146" s="15" t="s">
        <v>207</v>
      </c>
      <c r="D146" s="15" t="s">
        <v>236</v>
      </c>
      <c r="E146" s="15">
        <v>2022</v>
      </c>
      <c r="F146" s="15" t="s">
        <v>162</v>
      </c>
      <c r="G146" s="15" t="s">
        <v>133</v>
      </c>
      <c r="H146" s="15" t="s">
        <v>136</v>
      </c>
      <c r="I146" s="15" t="s">
        <v>139</v>
      </c>
      <c r="J146" s="15" t="s">
        <v>141</v>
      </c>
      <c r="K146" s="15" t="s">
        <v>282</v>
      </c>
      <c r="L146" s="15" t="s">
        <v>286</v>
      </c>
      <c r="M146" s="15">
        <v>0.81899999999999995</v>
      </c>
      <c r="N146" s="15">
        <v>0.57799999999999996</v>
      </c>
      <c r="O146" s="15">
        <v>1.2E-2</v>
      </c>
      <c r="P146" s="15">
        <v>0.70299999999999996</v>
      </c>
      <c r="Q146" s="15">
        <v>0.40400000000000003</v>
      </c>
      <c r="R146" s="15">
        <v>1.087</v>
      </c>
      <c r="S146" s="15">
        <v>13.983000000000001</v>
      </c>
      <c r="U146" s="15">
        <v>1327895.8759999999</v>
      </c>
      <c r="V146" s="15">
        <v>2140</v>
      </c>
    </row>
    <row r="147" spans="2:22" x14ac:dyDescent="0.25">
      <c r="B147" s="15" t="s">
        <v>136</v>
      </c>
      <c r="C147" s="15" t="s">
        <v>207</v>
      </c>
      <c r="D147" s="15" t="s">
        <v>236</v>
      </c>
      <c r="E147" s="15">
        <v>2022</v>
      </c>
      <c r="F147" s="15" t="s">
        <v>162</v>
      </c>
      <c r="G147" s="15" t="s">
        <v>133</v>
      </c>
      <c r="H147" s="15" t="s">
        <v>136</v>
      </c>
      <c r="I147" s="15" t="s">
        <v>139</v>
      </c>
      <c r="J147" s="15" t="s">
        <v>141</v>
      </c>
      <c r="K147" s="15" t="s">
        <v>282</v>
      </c>
      <c r="L147" s="15" t="s">
        <v>287</v>
      </c>
      <c r="M147" s="15">
        <v>1.9870000000000001</v>
      </c>
      <c r="N147" s="15">
        <v>1.466</v>
      </c>
      <c r="O147" s="15">
        <v>0.14000000000000001</v>
      </c>
      <c r="P147" s="15">
        <v>1.7430000000000001</v>
      </c>
      <c r="Q147" s="15">
        <v>0.79200000000000004</v>
      </c>
      <c r="R147" s="15">
        <v>2.8570000000000002</v>
      </c>
      <c r="S147" s="15">
        <v>14</v>
      </c>
      <c r="U147" s="15">
        <v>1336336.4010000001</v>
      </c>
      <c r="V147" s="15">
        <v>110</v>
      </c>
    </row>
    <row r="148" spans="2:22" x14ac:dyDescent="0.25">
      <c r="B148" s="15" t="s">
        <v>136</v>
      </c>
      <c r="C148" s="15" t="s">
        <v>207</v>
      </c>
      <c r="D148" s="15" t="s">
        <v>237</v>
      </c>
      <c r="E148" s="15">
        <v>2022</v>
      </c>
      <c r="F148" s="15" t="s">
        <v>162</v>
      </c>
      <c r="G148" s="15" t="s">
        <v>133</v>
      </c>
      <c r="H148" s="15" t="s">
        <v>136</v>
      </c>
      <c r="I148" s="15" t="s">
        <v>139</v>
      </c>
      <c r="J148" s="15" t="s">
        <v>141</v>
      </c>
      <c r="K148" s="15" t="s">
        <v>282</v>
      </c>
      <c r="L148" s="15" t="s">
        <v>283</v>
      </c>
      <c r="M148" s="15">
        <v>1.143</v>
      </c>
      <c r="N148" s="15">
        <v>0.84399999999999997</v>
      </c>
      <c r="O148" s="15">
        <v>2.9000000000000001E-2</v>
      </c>
      <c r="P148" s="15">
        <v>1.0089999999999999</v>
      </c>
      <c r="Q148" s="15">
        <v>0.57199999999999995</v>
      </c>
      <c r="R148" s="15">
        <v>1.482</v>
      </c>
      <c r="S148" s="15">
        <v>14.023</v>
      </c>
      <c r="U148" s="15">
        <v>1347596.9350000001</v>
      </c>
      <c r="V148" s="15">
        <v>850</v>
      </c>
    </row>
    <row r="149" spans="2:22" x14ac:dyDescent="0.25">
      <c r="B149" s="15" t="s">
        <v>136</v>
      </c>
      <c r="C149" s="15" t="s">
        <v>207</v>
      </c>
      <c r="D149" s="15" t="s">
        <v>237</v>
      </c>
      <c r="E149" s="15">
        <v>2022</v>
      </c>
      <c r="F149" s="15" t="s">
        <v>162</v>
      </c>
      <c r="G149" s="15" t="s">
        <v>133</v>
      </c>
      <c r="H149" s="15" t="s">
        <v>136</v>
      </c>
      <c r="I149" s="15" t="s">
        <v>139</v>
      </c>
      <c r="J149" s="15" t="s">
        <v>141</v>
      </c>
      <c r="K149" s="15" t="s">
        <v>282</v>
      </c>
      <c r="L149" s="15" t="s">
        <v>284</v>
      </c>
      <c r="M149" s="15">
        <v>1.411</v>
      </c>
      <c r="N149" s="15">
        <v>0.95</v>
      </c>
      <c r="O149" s="15">
        <v>6.3E-2</v>
      </c>
      <c r="P149" s="15">
        <v>1.2509999999999999</v>
      </c>
      <c r="Q149" s="15">
        <v>0.68700000000000006</v>
      </c>
      <c r="R149" s="15">
        <v>1.8720000000000001</v>
      </c>
      <c r="S149" s="15">
        <v>13.907</v>
      </c>
      <c r="U149" s="15">
        <v>1346696.3559999999</v>
      </c>
      <c r="V149" s="15">
        <v>230</v>
      </c>
    </row>
    <row r="150" spans="2:22" x14ac:dyDescent="0.25">
      <c r="B150" s="15" t="s">
        <v>136</v>
      </c>
      <c r="C150" s="15" t="s">
        <v>207</v>
      </c>
      <c r="D150" s="15" t="s">
        <v>237</v>
      </c>
      <c r="E150" s="15">
        <v>2022</v>
      </c>
      <c r="F150" s="15" t="s">
        <v>162</v>
      </c>
      <c r="G150" s="15" t="s">
        <v>133</v>
      </c>
      <c r="H150" s="15" t="s">
        <v>136</v>
      </c>
      <c r="I150" s="15" t="s">
        <v>139</v>
      </c>
      <c r="J150" s="15" t="s">
        <v>141</v>
      </c>
      <c r="K150" s="15" t="s">
        <v>282</v>
      </c>
      <c r="L150" s="15" t="s">
        <v>285</v>
      </c>
      <c r="M150" s="15">
        <v>0.52900000000000003</v>
      </c>
      <c r="N150" s="15">
        <v>0.40400000000000003</v>
      </c>
      <c r="O150" s="15">
        <v>2.5999999999999999E-2</v>
      </c>
      <c r="P150" s="15">
        <v>0.442</v>
      </c>
      <c r="Q150" s="15">
        <v>0.27300000000000002</v>
      </c>
      <c r="R150" s="15">
        <v>0.68400000000000005</v>
      </c>
      <c r="S150" s="15">
        <v>14.039</v>
      </c>
      <c r="U150" s="15">
        <v>1343698.7109999999</v>
      </c>
      <c r="V150" s="15">
        <v>250</v>
      </c>
    </row>
    <row r="151" spans="2:22" x14ac:dyDescent="0.25">
      <c r="B151" s="15" t="s">
        <v>136</v>
      </c>
      <c r="C151" s="15" t="s">
        <v>207</v>
      </c>
      <c r="D151" s="15" t="s">
        <v>237</v>
      </c>
      <c r="E151" s="15">
        <v>2022</v>
      </c>
      <c r="F151" s="15" t="s">
        <v>162</v>
      </c>
      <c r="G151" s="15" t="s">
        <v>133</v>
      </c>
      <c r="H151" s="15" t="s">
        <v>136</v>
      </c>
      <c r="I151" s="15" t="s">
        <v>139</v>
      </c>
      <c r="J151" s="15" t="s">
        <v>141</v>
      </c>
      <c r="K151" s="15" t="s">
        <v>282</v>
      </c>
      <c r="L151" s="15" t="s">
        <v>286</v>
      </c>
      <c r="M151" s="15">
        <v>0.83499999999999996</v>
      </c>
      <c r="N151" s="15">
        <v>0.61099999999999999</v>
      </c>
      <c r="O151" s="15">
        <v>1.2999999999999999E-2</v>
      </c>
      <c r="P151" s="15">
        <v>0.70599999999999996</v>
      </c>
      <c r="Q151" s="15">
        <v>0.40899999999999997</v>
      </c>
      <c r="R151" s="15">
        <v>1.119</v>
      </c>
      <c r="S151" s="15">
        <v>13.983000000000001</v>
      </c>
      <c r="U151" s="15">
        <v>1327901.838</v>
      </c>
      <c r="V151" s="15">
        <v>2140</v>
      </c>
    </row>
    <row r="152" spans="2:22" x14ac:dyDescent="0.25">
      <c r="B152" s="15" t="s">
        <v>136</v>
      </c>
      <c r="C152" s="15" t="s">
        <v>207</v>
      </c>
      <c r="D152" s="15" t="s">
        <v>237</v>
      </c>
      <c r="E152" s="15">
        <v>2022</v>
      </c>
      <c r="F152" s="15" t="s">
        <v>162</v>
      </c>
      <c r="G152" s="15" t="s">
        <v>133</v>
      </c>
      <c r="H152" s="15" t="s">
        <v>136</v>
      </c>
      <c r="I152" s="15" t="s">
        <v>139</v>
      </c>
      <c r="J152" s="15" t="s">
        <v>141</v>
      </c>
      <c r="K152" s="15" t="s">
        <v>282</v>
      </c>
      <c r="L152" s="15" t="s">
        <v>287</v>
      </c>
      <c r="M152" s="15">
        <v>2.085</v>
      </c>
      <c r="N152" s="15">
        <v>1.6379999999999999</v>
      </c>
      <c r="O152" s="15">
        <v>0.156</v>
      </c>
      <c r="P152" s="15">
        <v>1.52</v>
      </c>
      <c r="Q152" s="15">
        <v>0.83399999999999996</v>
      </c>
      <c r="R152" s="15">
        <v>2.9790000000000001</v>
      </c>
      <c r="S152" s="15">
        <v>13.999000000000001</v>
      </c>
      <c r="U152" s="15">
        <v>1336376.8659999999</v>
      </c>
      <c r="V152" s="15">
        <v>110</v>
      </c>
    </row>
    <row r="153" spans="2:22" x14ac:dyDescent="0.25">
      <c r="B153" s="15" t="s">
        <v>136</v>
      </c>
      <c r="C153" s="15" t="s">
        <v>207</v>
      </c>
      <c r="D153" s="15" t="s">
        <v>238</v>
      </c>
      <c r="E153" s="15">
        <v>2022</v>
      </c>
      <c r="F153" s="15" t="s">
        <v>162</v>
      </c>
      <c r="G153" s="15" t="s">
        <v>133</v>
      </c>
      <c r="H153" s="15" t="s">
        <v>136</v>
      </c>
      <c r="I153" s="15" t="s">
        <v>139</v>
      </c>
      <c r="J153" s="15" t="s">
        <v>141</v>
      </c>
      <c r="K153" s="15" t="s">
        <v>282</v>
      </c>
      <c r="L153" s="15" t="s">
        <v>283</v>
      </c>
      <c r="M153" s="15">
        <v>1.2150000000000001</v>
      </c>
      <c r="N153" s="15">
        <v>0.85899999999999999</v>
      </c>
      <c r="O153" s="15">
        <v>2.9000000000000001E-2</v>
      </c>
      <c r="P153" s="15">
        <v>1.0580000000000001</v>
      </c>
      <c r="Q153" s="15">
        <v>0.60399999999999998</v>
      </c>
      <c r="R153" s="15">
        <v>1.617</v>
      </c>
      <c r="S153" s="15">
        <v>14.093999999999999</v>
      </c>
      <c r="U153" s="15">
        <v>1205263.8999999999</v>
      </c>
      <c r="V153" s="15">
        <v>850</v>
      </c>
    </row>
    <row r="154" spans="2:22" x14ac:dyDescent="0.25">
      <c r="B154" s="15" t="s">
        <v>136</v>
      </c>
      <c r="C154" s="15" t="s">
        <v>207</v>
      </c>
      <c r="D154" s="15" t="s">
        <v>238</v>
      </c>
      <c r="E154" s="15">
        <v>2022</v>
      </c>
      <c r="F154" s="15" t="s">
        <v>162</v>
      </c>
      <c r="G154" s="15" t="s">
        <v>133</v>
      </c>
      <c r="H154" s="15" t="s">
        <v>136</v>
      </c>
      <c r="I154" s="15" t="s">
        <v>139</v>
      </c>
      <c r="J154" s="15" t="s">
        <v>141</v>
      </c>
      <c r="K154" s="15" t="s">
        <v>282</v>
      </c>
      <c r="L154" s="15" t="s">
        <v>284</v>
      </c>
      <c r="M154" s="15">
        <v>1.6359999999999999</v>
      </c>
      <c r="N154" s="15">
        <v>1.2070000000000001</v>
      </c>
      <c r="O154" s="15">
        <v>0.08</v>
      </c>
      <c r="P154" s="15">
        <v>1.4650000000000001</v>
      </c>
      <c r="Q154" s="15">
        <v>0.80400000000000005</v>
      </c>
      <c r="R154" s="15">
        <v>2.0449999999999999</v>
      </c>
      <c r="S154" s="15">
        <v>13.978</v>
      </c>
      <c r="U154" s="15">
        <v>1206613.486</v>
      </c>
      <c r="V154" s="15">
        <v>230</v>
      </c>
    </row>
    <row r="155" spans="2:22" x14ac:dyDescent="0.25">
      <c r="B155" s="15" t="s">
        <v>136</v>
      </c>
      <c r="C155" s="15" t="s">
        <v>207</v>
      </c>
      <c r="D155" s="15" t="s">
        <v>238</v>
      </c>
      <c r="E155" s="15">
        <v>2022</v>
      </c>
      <c r="F155" s="15" t="s">
        <v>162</v>
      </c>
      <c r="G155" s="15" t="s">
        <v>133</v>
      </c>
      <c r="H155" s="15" t="s">
        <v>136</v>
      </c>
      <c r="I155" s="15" t="s">
        <v>139</v>
      </c>
      <c r="J155" s="15" t="s">
        <v>141</v>
      </c>
      <c r="K155" s="15" t="s">
        <v>282</v>
      </c>
      <c r="L155" s="15" t="s">
        <v>285</v>
      </c>
      <c r="M155" s="15">
        <v>0.54600000000000004</v>
      </c>
      <c r="N155" s="15">
        <v>0.4</v>
      </c>
      <c r="O155" s="15">
        <v>2.5000000000000001E-2</v>
      </c>
      <c r="P155" s="15">
        <v>0.45400000000000001</v>
      </c>
      <c r="Q155" s="15">
        <v>0.26400000000000001</v>
      </c>
      <c r="R155" s="15">
        <v>0.73199999999999998</v>
      </c>
      <c r="S155" s="15">
        <v>14.106999999999999</v>
      </c>
      <c r="U155" s="15">
        <v>1201404.088</v>
      </c>
      <c r="V155" s="15">
        <v>250</v>
      </c>
    </row>
    <row r="156" spans="2:22" x14ac:dyDescent="0.25">
      <c r="B156" s="15" t="s">
        <v>136</v>
      </c>
      <c r="C156" s="15" t="s">
        <v>207</v>
      </c>
      <c r="D156" s="15" t="s">
        <v>238</v>
      </c>
      <c r="E156" s="15">
        <v>2022</v>
      </c>
      <c r="F156" s="15" t="s">
        <v>162</v>
      </c>
      <c r="G156" s="15" t="s">
        <v>133</v>
      </c>
      <c r="H156" s="15" t="s">
        <v>136</v>
      </c>
      <c r="I156" s="15" t="s">
        <v>139</v>
      </c>
      <c r="J156" s="15" t="s">
        <v>141</v>
      </c>
      <c r="K156" s="15" t="s">
        <v>282</v>
      </c>
      <c r="L156" s="15" t="s">
        <v>286</v>
      </c>
      <c r="M156" s="15">
        <v>0.878</v>
      </c>
      <c r="N156" s="15">
        <v>0.65500000000000003</v>
      </c>
      <c r="O156" s="15">
        <v>1.4E-2</v>
      </c>
      <c r="P156" s="15">
        <v>0.74199999999999999</v>
      </c>
      <c r="Q156" s="15">
        <v>0.435</v>
      </c>
      <c r="R156" s="15">
        <v>1.159</v>
      </c>
      <c r="S156" s="15">
        <v>14.055999999999999</v>
      </c>
      <c r="U156" s="15">
        <v>1188155.9850000001</v>
      </c>
      <c r="V156" s="15">
        <v>2140</v>
      </c>
    </row>
    <row r="157" spans="2:22" x14ac:dyDescent="0.25">
      <c r="B157" s="15" t="s">
        <v>136</v>
      </c>
      <c r="C157" s="15" t="s">
        <v>207</v>
      </c>
      <c r="D157" s="15" t="s">
        <v>238</v>
      </c>
      <c r="E157" s="15">
        <v>2022</v>
      </c>
      <c r="F157" s="15" t="s">
        <v>162</v>
      </c>
      <c r="G157" s="15" t="s">
        <v>133</v>
      </c>
      <c r="H157" s="15" t="s">
        <v>136</v>
      </c>
      <c r="I157" s="15" t="s">
        <v>139</v>
      </c>
      <c r="J157" s="15" t="s">
        <v>141</v>
      </c>
      <c r="K157" s="15" t="s">
        <v>282</v>
      </c>
      <c r="L157" s="15" t="s">
        <v>287</v>
      </c>
      <c r="M157" s="15">
        <v>2.12</v>
      </c>
      <c r="N157" s="15">
        <v>1.65</v>
      </c>
      <c r="O157" s="15">
        <v>0.157</v>
      </c>
      <c r="P157" s="15">
        <v>1.629</v>
      </c>
      <c r="Q157" s="15">
        <v>0.93500000000000005</v>
      </c>
      <c r="R157" s="15">
        <v>3.016</v>
      </c>
      <c r="S157" s="15">
        <v>14.071999999999999</v>
      </c>
      <c r="U157" s="15">
        <v>1196616.719</v>
      </c>
      <c r="V157" s="15">
        <v>110</v>
      </c>
    </row>
    <row r="158" spans="2:22" x14ac:dyDescent="0.25">
      <c r="B158" s="15" t="s">
        <v>136</v>
      </c>
      <c r="C158" s="15" t="s">
        <v>207</v>
      </c>
      <c r="D158" s="15" t="s">
        <v>239</v>
      </c>
      <c r="E158" s="15">
        <v>2022</v>
      </c>
      <c r="F158" s="15" t="s">
        <v>162</v>
      </c>
      <c r="G158" s="15" t="s">
        <v>133</v>
      </c>
      <c r="H158" s="15" t="s">
        <v>136</v>
      </c>
      <c r="I158" s="15" t="s">
        <v>139</v>
      </c>
      <c r="J158" s="15" t="s">
        <v>141</v>
      </c>
      <c r="K158" s="15" t="s">
        <v>282</v>
      </c>
      <c r="L158" s="15" t="s">
        <v>283</v>
      </c>
      <c r="M158" s="15">
        <v>1.413</v>
      </c>
      <c r="N158" s="15">
        <v>0.98099999999999998</v>
      </c>
      <c r="O158" s="15">
        <v>3.4000000000000002E-2</v>
      </c>
      <c r="P158" s="15">
        <v>1.2290000000000001</v>
      </c>
      <c r="Q158" s="15">
        <v>0.753</v>
      </c>
      <c r="R158" s="15">
        <v>1.85</v>
      </c>
      <c r="S158" s="15">
        <v>14.093999999999999</v>
      </c>
      <c r="U158" s="15">
        <v>1205301.48</v>
      </c>
      <c r="V158" s="15">
        <v>850</v>
      </c>
    </row>
    <row r="159" spans="2:22" x14ac:dyDescent="0.25">
      <c r="B159" s="15" t="s">
        <v>136</v>
      </c>
      <c r="C159" s="15" t="s">
        <v>207</v>
      </c>
      <c r="D159" s="15" t="s">
        <v>239</v>
      </c>
      <c r="E159" s="15">
        <v>2022</v>
      </c>
      <c r="F159" s="15" t="s">
        <v>162</v>
      </c>
      <c r="G159" s="15" t="s">
        <v>133</v>
      </c>
      <c r="H159" s="15" t="s">
        <v>136</v>
      </c>
      <c r="I159" s="15" t="s">
        <v>139</v>
      </c>
      <c r="J159" s="15" t="s">
        <v>141</v>
      </c>
      <c r="K159" s="15" t="s">
        <v>282</v>
      </c>
      <c r="L159" s="15" t="s">
        <v>284</v>
      </c>
      <c r="M159" s="15">
        <v>1.879</v>
      </c>
      <c r="N159" s="15">
        <v>1.385</v>
      </c>
      <c r="O159" s="15">
        <v>9.0999999999999998E-2</v>
      </c>
      <c r="P159" s="15">
        <v>1.6919999999999999</v>
      </c>
      <c r="Q159" s="15">
        <v>0.98499999999999999</v>
      </c>
      <c r="R159" s="15">
        <v>2.3439999999999999</v>
      </c>
      <c r="S159" s="15">
        <v>13.978</v>
      </c>
      <c r="U159" s="15">
        <v>1206546.92</v>
      </c>
      <c r="V159" s="15">
        <v>230</v>
      </c>
    </row>
    <row r="160" spans="2:22" x14ac:dyDescent="0.25">
      <c r="B160" s="15" t="s">
        <v>136</v>
      </c>
      <c r="C160" s="15" t="s">
        <v>207</v>
      </c>
      <c r="D160" s="15" t="s">
        <v>239</v>
      </c>
      <c r="E160" s="15">
        <v>2022</v>
      </c>
      <c r="F160" s="15" t="s">
        <v>162</v>
      </c>
      <c r="G160" s="15" t="s">
        <v>133</v>
      </c>
      <c r="H160" s="15" t="s">
        <v>136</v>
      </c>
      <c r="I160" s="15" t="s">
        <v>139</v>
      </c>
      <c r="J160" s="15" t="s">
        <v>141</v>
      </c>
      <c r="K160" s="15" t="s">
        <v>282</v>
      </c>
      <c r="L160" s="15" t="s">
        <v>285</v>
      </c>
      <c r="M160" s="15">
        <v>0.59099999999999997</v>
      </c>
      <c r="N160" s="15">
        <v>0.432</v>
      </c>
      <c r="O160" s="15">
        <v>2.7E-2</v>
      </c>
      <c r="P160" s="15">
        <v>0.50900000000000001</v>
      </c>
      <c r="Q160" s="15">
        <v>0.28799999999999998</v>
      </c>
      <c r="R160" s="15">
        <v>0.79400000000000004</v>
      </c>
      <c r="S160" s="15">
        <v>14.106999999999999</v>
      </c>
      <c r="U160" s="15">
        <v>1201368.638</v>
      </c>
      <c r="V160" s="15">
        <v>250</v>
      </c>
    </row>
    <row r="161" spans="2:22" x14ac:dyDescent="0.25">
      <c r="B161" s="15" t="s">
        <v>136</v>
      </c>
      <c r="C161" s="15" t="s">
        <v>207</v>
      </c>
      <c r="D161" s="15" t="s">
        <v>239</v>
      </c>
      <c r="E161" s="15">
        <v>2022</v>
      </c>
      <c r="F161" s="15" t="s">
        <v>162</v>
      </c>
      <c r="G161" s="15" t="s">
        <v>133</v>
      </c>
      <c r="H161" s="15" t="s">
        <v>136</v>
      </c>
      <c r="I161" s="15" t="s">
        <v>139</v>
      </c>
      <c r="J161" s="15" t="s">
        <v>141</v>
      </c>
      <c r="K161" s="15" t="s">
        <v>282</v>
      </c>
      <c r="L161" s="15" t="s">
        <v>286</v>
      </c>
      <c r="M161" s="15">
        <v>0.98699999999999999</v>
      </c>
      <c r="N161" s="15">
        <v>0.75600000000000001</v>
      </c>
      <c r="O161" s="15">
        <v>1.6E-2</v>
      </c>
      <c r="P161" s="15">
        <v>0.83199999999999996</v>
      </c>
      <c r="Q161" s="15">
        <v>0.48299999999999998</v>
      </c>
      <c r="R161" s="15">
        <v>1.2929999999999999</v>
      </c>
      <c r="S161" s="15">
        <v>14.055999999999999</v>
      </c>
      <c r="U161" s="15">
        <v>1188265.6370000001</v>
      </c>
      <c r="V161" s="15">
        <v>2140</v>
      </c>
    </row>
    <row r="162" spans="2:22" x14ac:dyDescent="0.25">
      <c r="B162" s="15" t="s">
        <v>136</v>
      </c>
      <c r="C162" s="15" t="s">
        <v>207</v>
      </c>
      <c r="D162" s="15" t="s">
        <v>239</v>
      </c>
      <c r="E162" s="15">
        <v>2022</v>
      </c>
      <c r="F162" s="15" t="s">
        <v>162</v>
      </c>
      <c r="G162" s="15" t="s">
        <v>133</v>
      </c>
      <c r="H162" s="15" t="s">
        <v>136</v>
      </c>
      <c r="I162" s="15" t="s">
        <v>139</v>
      </c>
      <c r="J162" s="15" t="s">
        <v>141</v>
      </c>
      <c r="K162" s="15" t="s">
        <v>282</v>
      </c>
      <c r="L162" s="15" t="s">
        <v>287</v>
      </c>
      <c r="M162" s="15">
        <v>2.3839999999999999</v>
      </c>
      <c r="N162" s="15">
        <v>1.6850000000000001</v>
      </c>
      <c r="O162" s="15">
        <v>0.161</v>
      </c>
      <c r="P162" s="15">
        <v>2.016</v>
      </c>
      <c r="Q162" s="15">
        <v>0.97399999999999998</v>
      </c>
      <c r="R162" s="15">
        <v>3.2370000000000001</v>
      </c>
      <c r="S162" s="15">
        <v>14.071999999999999</v>
      </c>
      <c r="U162" s="15">
        <v>1196590.2760000001</v>
      </c>
      <c r="V162" s="15">
        <v>110</v>
      </c>
    </row>
    <row r="163" spans="2:22" x14ac:dyDescent="0.25">
      <c r="B163" s="15" t="s">
        <v>136</v>
      </c>
      <c r="C163" s="15" t="s">
        <v>207</v>
      </c>
      <c r="D163" s="15" t="s">
        <v>240</v>
      </c>
      <c r="E163" s="15">
        <v>2022</v>
      </c>
      <c r="F163" s="15" t="s">
        <v>162</v>
      </c>
      <c r="G163" s="15" t="s">
        <v>133</v>
      </c>
      <c r="H163" s="15" t="s">
        <v>136</v>
      </c>
      <c r="I163" s="15" t="s">
        <v>139</v>
      </c>
      <c r="J163" s="15" t="s">
        <v>141</v>
      </c>
      <c r="K163" s="15" t="s">
        <v>282</v>
      </c>
      <c r="L163" s="15" t="s">
        <v>283</v>
      </c>
      <c r="M163" s="15">
        <v>1.75</v>
      </c>
      <c r="N163" s="15">
        <v>1.1859999999999999</v>
      </c>
      <c r="O163" s="15">
        <v>4.1000000000000002E-2</v>
      </c>
      <c r="P163" s="15">
        <v>1.5049999999999999</v>
      </c>
      <c r="Q163" s="15">
        <v>0.93899999999999995</v>
      </c>
      <c r="R163" s="15">
        <v>2.2480000000000002</v>
      </c>
      <c r="S163" s="15">
        <v>13.933999999999999</v>
      </c>
      <c r="U163" s="15">
        <v>986465.44099999999</v>
      </c>
      <c r="V163" s="15">
        <v>850</v>
      </c>
    </row>
    <row r="164" spans="2:22" x14ac:dyDescent="0.25">
      <c r="B164" s="15" t="s">
        <v>136</v>
      </c>
      <c r="C164" s="15" t="s">
        <v>207</v>
      </c>
      <c r="D164" s="15" t="s">
        <v>240</v>
      </c>
      <c r="E164" s="15">
        <v>2022</v>
      </c>
      <c r="F164" s="15" t="s">
        <v>162</v>
      </c>
      <c r="G164" s="15" t="s">
        <v>133</v>
      </c>
      <c r="H164" s="15" t="s">
        <v>136</v>
      </c>
      <c r="I164" s="15" t="s">
        <v>139</v>
      </c>
      <c r="J164" s="15" t="s">
        <v>141</v>
      </c>
      <c r="K164" s="15" t="s">
        <v>282</v>
      </c>
      <c r="L164" s="15" t="s">
        <v>284</v>
      </c>
      <c r="M164" s="15">
        <v>2.319</v>
      </c>
      <c r="N164" s="15">
        <v>1.538</v>
      </c>
      <c r="O164" s="15">
        <v>0.10100000000000001</v>
      </c>
      <c r="P164" s="15">
        <v>2.0259999999999998</v>
      </c>
      <c r="Q164" s="15">
        <v>1.194</v>
      </c>
      <c r="R164" s="15">
        <v>3.052</v>
      </c>
      <c r="S164" s="15">
        <v>13.824</v>
      </c>
      <c r="U164" s="15">
        <v>989100.59299999999</v>
      </c>
      <c r="V164" s="15">
        <v>230</v>
      </c>
    </row>
    <row r="165" spans="2:22" x14ac:dyDescent="0.25">
      <c r="B165" s="15" t="s">
        <v>136</v>
      </c>
      <c r="C165" s="15" t="s">
        <v>207</v>
      </c>
      <c r="D165" s="15" t="s">
        <v>240</v>
      </c>
      <c r="E165" s="15">
        <v>2022</v>
      </c>
      <c r="F165" s="15" t="s">
        <v>162</v>
      </c>
      <c r="G165" s="15" t="s">
        <v>133</v>
      </c>
      <c r="H165" s="15" t="s">
        <v>136</v>
      </c>
      <c r="I165" s="15" t="s">
        <v>139</v>
      </c>
      <c r="J165" s="15" t="s">
        <v>141</v>
      </c>
      <c r="K165" s="15" t="s">
        <v>282</v>
      </c>
      <c r="L165" s="15" t="s">
        <v>285</v>
      </c>
      <c r="M165" s="15">
        <v>0.69199999999999995</v>
      </c>
      <c r="N165" s="15">
        <v>0.50700000000000001</v>
      </c>
      <c r="O165" s="15">
        <v>3.2000000000000001E-2</v>
      </c>
      <c r="P165" s="15">
        <v>0.58799999999999997</v>
      </c>
      <c r="Q165" s="15">
        <v>0.317</v>
      </c>
      <c r="R165" s="15">
        <v>0.93</v>
      </c>
      <c r="S165" s="15">
        <v>13.946</v>
      </c>
      <c r="U165" s="15">
        <v>982469.10900000005</v>
      </c>
      <c r="V165" s="15">
        <v>250</v>
      </c>
    </row>
    <row r="166" spans="2:22" x14ac:dyDescent="0.25">
      <c r="B166" s="15" t="s">
        <v>136</v>
      </c>
      <c r="C166" s="15" t="s">
        <v>207</v>
      </c>
      <c r="D166" s="15" t="s">
        <v>240</v>
      </c>
      <c r="E166" s="15">
        <v>2022</v>
      </c>
      <c r="F166" s="15" t="s">
        <v>162</v>
      </c>
      <c r="G166" s="15" t="s">
        <v>133</v>
      </c>
      <c r="H166" s="15" t="s">
        <v>136</v>
      </c>
      <c r="I166" s="15" t="s">
        <v>139</v>
      </c>
      <c r="J166" s="15" t="s">
        <v>141</v>
      </c>
      <c r="K166" s="15" t="s">
        <v>282</v>
      </c>
      <c r="L166" s="15" t="s">
        <v>286</v>
      </c>
      <c r="M166" s="15">
        <v>1.153</v>
      </c>
      <c r="N166" s="15">
        <v>0.85099999999999998</v>
      </c>
      <c r="O166" s="15">
        <v>1.7999999999999999E-2</v>
      </c>
      <c r="P166" s="15">
        <v>0.97899999999999998</v>
      </c>
      <c r="Q166" s="15">
        <v>0.58099999999999996</v>
      </c>
      <c r="R166" s="15">
        <v>1.5069999999999999</v>
      </c>
      <c r="S166" s="15">
        <v>13.891</v>
      </c>
      <c r="U166" s="15">
        <v>972162.54500000004</v>
      </c>
      <c r="V166" s="15">
        <v>2140</v>
      </c>
    </row>
    <row r="167" spans="2:22" x14ac:dyDescent="0.25">
      <c r="B167" s="15" t="s">
        <v>136</v>
      </c>
      <c r="C167" s="15" t="s">
        <v>207</v>
      </c>
      <c r="D167" s="15" t="s">
        <v>240</v>
      </c>
      <c r="E167" s="15">
        <v>2022</v>
      </c>
      <c r="F167" s="15" t="s">
        <v>162</v>
      </c>
      <c r="G167" s="15" t="s">
        <v>133</v>
      </c>
      <c r="H167" s="15" t="s">
        <v>136</v>
      </c>
      <c r="I167" s="15" t="s">
        <v>139</v>
      </c>
      <c r="J167" s="15" t="s">
        <v>141</v>
      </c>
      <c r="K167" s="15" t="s">
        <v>282</v>
      </c>
      <c r="L167" s="15" t="s">
        <v>287</v>
      </c>
      <c r="M167" s="15">
        <v>3.105</v>
      </c>
      <c r="N167" s="15">
        <v>2.077</v>
      </c>
      <c r="O167" s="15">
        <v>0.19800000000000001</v>
      </c>
      <c r="P167" s="15">
        <v>2.976</v>
      </c>
      <c r="Q167" s="15">
        <v>1.353</v>
      </c>
      <c r="R167" s="15">
        <v>4.3630000000000004</v>
      </c>
      <c r="S167" s="15">
        <v>13.91</v>
      </c>
      <c r="U167" s="15">
        <v>979912.94</v>
      </c>
      <c r="V167" s="15">
        <v>110</v>
      </c>
    </row>
    <row r="168" spans="2:22" x14ac:dyDescent="0.25">
      <c r="B168" s="15" t="s">
        <v>136</v>
      </c>
      <c r="C168" s="15" t="s">
        <v>207</v>
      </c>
      <c r="D168" s="15" t="s">
        <v>241</v>
      </c>
      <c r="E168" s="15">
        <v>2022</v>
      </c>
      <c r="F168" s="15" t="s">
        <v>162</v>
      </c>
      <c r="G168" s="15" t="s">
        <v>133</v>
      </c>
      <c r="H168" s="15" t="s">
        <v>136</v>
      </c>
      <c r="I168" s="15" t="s">
        <v>139</v>
      </c>
      <c r="J168" s="15" t="s">
        <v>141</v>
      </c>
      <c r="K168" s="15" t="s">
        <v>282</v>
      </c>
      <c r="L168" s="15" t="s">
        <v>283</v>
      </c>
      <c r="M168" s="15">
        <v>2.242</v>
      </c>
      <c r="N168" s="15">
        <v>1.506</v>
      </c>
      <c r="O168" s="15">
        <v>5.1999999999999998E-2</v>
      </c>
      <c r="P168" s="15">
        <v>1.8660000000000001</v>
      </c>
      <c r="Q168" s="15">
        <v>1.175</v>
      </c>
      <c r="R168" s="15">
        <v>2.907</v>
      </c>
      <c r="S168" s="15">
        <v>13.933</v>
      </c>
      <c r="U168" s="15">
        <v>986407.67299999995</v>
      </c>
      <c r="V168" s="15">
        <v>850</v>
      </c>
    </row>
    <row r="169" spans="2:22" x14ac:dyDescent="0.25">
      <c r="B169" s="15" t="s">
        <v>136</v>
      </c>
      <c r="C169" s="15" t="s">
        <v>207</v>
      </c>
      <c r="D169" s="15" t="s">
        <v>241</v>
      </c>
      <c r="E169" s="15">
        <v>2022</v>
      </c>
      <c r="F169" s="15" t="s">
        <v>162</v>
      </c>
      <c r="G169" s="15" t="s">
        <v>133</v>
      </c>
      <c r="H169" s="15" t="s">
        <v>136</v>
      </c>
      <c r="I169" s="15" t="s">
        <v>139</v>
      </c>
      <c r="J169" s="15" t="s">
        <v>141</v>
      </c>
      <c r="K169" s="15" t="s">
        <v>282</v>
      </c>
      <c r="L169" s="15" t="s">
        <v>284</v>
      </c>
      <c r="M169" s="15">
        <v>3.1150000000000002</v>
      </c>
      <c r="N169" s="15">
        <v>2.036</v>
      </c>
      <c r="O169" s="15">
        <v>0.13400000000000001</v>
      </c>
      <c r="P169" s="15">
        <v>2.6920000000000002</v>
      </c>
      <c r="Q169" s="15">
        <v>1.716</v>
      </c>
      <c r="R169" s="15">
        <v>4.0529999999999999</v>
      </c>
      <c r="S169" s="15">
        <v>13.824999999999999</v>
      </c>
      <c r="U169" s="15">
        <v>988213.89800000004</v>
      </c>
      <c r="V169" s="15">
        <v>230</v>
      </c>
    </row>
    <row r="170" spans="2:22" x14ac:dyDescent="0.25">
      <c r="B170" s="15" t="s">
        <v>136</v>
      </c>
      <c r="C170" s="15" t="s">
        <v>207</v>
      </c>
      <c r="D170" s="15" t="s">
        <v>241</v>
      </c>
      <c r="E170" s="15">
        <v>2022</v>
      </c>
      <c r="F170" s="15" t="s">
        <v>162</v>
      </c>
      <c r="G170" s="15" t="s">
        <v>133</v>
      </c>
      <c r="H170" s="15" t="s">
        <v>136</v>
      </c>
      <c r="I170" s="15" t="s">
        <v>139</v>
      </c>
      <c r="J170" s="15" t="s">
        <v>141</v>
      </c>
      <c r="K170" s="15" t="s">
        <v>282</v>
      </c>
      <c r="L170" s="15" t="s">
        <v>285</v>
      </c>
      <c r="M170" s="15">
        <v>0.85699999999999998</v>
      </c>
      <c r="N170" s="15">
        <v>0.753</v>
      </c>
      <c r="O170" s="15">
        <v>4.8000000000000001E-2</v>
      </c>
      <c r="P170" s="15">
        <v>0.68700000000000006</v>
      </c>
      <c r="Q170" s="15">
        <v>0.374</v>
      </c>
      <c r="R170" s="15">
        <v>1.0629999999999999</v>
      </c>
      <c r="S170" s="15">
        <v>13.946</v>
      </c>
      <c r="U170" s="15">
        <v>982460.77899999998</v>
      </c>
      <c r="V170" s="15">
        <v>250</v>
      </c>
    </row>
    <row r="171" spans="2:22" x14ac:dyDescent="0.25">
      <c r="B171" s="15" t="s">
        <v>136</v>
      </c>
      <c r="C171" s="15" t="s">
        <v>207</v>
      </c>
      <c r="D171" s="15" t="s">
        <v>241</v>
      </c>
      <c r="E171" s="15">
        <v>2022</v>
      </c>
      <c r="F171" s="15" t="s">
        <v>162</v>
      </c>
      <c r="G171" s="15" t="s">
        <v>133</v>
      </c>
      <c r="H171" s="15" t="s">
        <v>136</v>
      </c>
      <c r="I171" s="15" t="s">
        <v>139</v>
      </c>
      <c r="J171" s="15" t="s">
        <v>141</v>
      </c>
      <c r="K171" s="15" t="s">
        <v>282</v>
      </c>
      <c r="L171" s="15" t="s">
        <v>286</v>
      </c>
      <c r="M171" s="15">
        <v>1.409</v>
      </c>
      <c r="N171" s="15">
        <v>1.0680000000000001</v>
      </c>
      <c r="O171" s="15">
        <v>2.3E-2</v>
      </c>
      <c r="P171" s="15">
        <v>1.173</v>
      </c>
      <c r="Q171" s="15">
        <v>0.73299999999999998</v>
      </c>
      <c r="R171" s="15">
        <v>1.802</v>
      </c>
      <c r="S171" s="15">
        <v>13.891</v>
      </c>
      <c r="U171" s="15">
        <v>972125.88199999998</v>
      </c>
      <c r="V171" s="15">
        <v>2140</v>
      </c>
    </row>
    <row r="172" spans="2:22" x14ac:dyDescent="0.25">
      <c r="B172" s="15" t="s">
        <v>136</v>
      </c>
      <c r="C172" s="15" t="s">
        <v>207</v>
      </c>
      <c r="D172" s="15" t="s">
        <v>241</v>
      </c>
      <c r="E172" s="15">
        <v>2022</v>
      </c>
      <c r="F172" s="15" t="s">
        <v>162</v>
      </c>
      <c r="G172" s="15" t="s">
        <v>133</v>
      </c>
      <c r="H172" s="15" t="s">
        <v>136</v>
      </c>
      <c r="I172" s="15" t="s">
        <v>139</v>
      </c>
      <c r="J172" s="15" t="s">
        <v>141</v>
      </c>
      <c r="K172" s="15" t="s">
        <v>282</v>
      </c>
      <c r="L172" s="15" t="s">
        <v>287</v>
      </c>
      <c r="M172" s="15">
        <v>4.2720000000000002</v>
      </c>
      <c r="N172" s="15">
        <v>2.5630000000000002</v>
      </c>
      <c r="O172" s="15">
        <v>0.24399999999999999</v>
      </c>
      <c r="P172" s="15">
        <v>4.1340000000000003</v>
      </c>
      <c r="Q172" s="15">
        <v>2.347</v>
      </c>
      <c r="R172" s="15">
        <v>5.8</v>
      </c>
      <c r="S172" s="15">
        <v>13.91</v>
      </c>
      <c r="U172" s="15">
        <v>979908.14300000004</v>
      </c>
      <c r="V172" s="15">
        <v>110</v>
      </c>
    </row>
    <row r="173" spans="2:22" x14ac:dyDescent="0.25">
      <c r="B173" s="15" t="s">
        <v>136</v>
      </c>
      <c r="C173" s="15" t="s">
        <v>207</v>
      </c>
      <c r="D173" s="15" t="s">
        <v>242</v>
      </c>
      <c r="E173" s="15">
        <v>2022</v>
      </c>
      <c r="F173" s="15" t="s">
        <v>162</v>
      </c>
      <c r="G173" s="15" t="s">
        <v>133</v>
      </c>
      <c r="H173" s="15" t="s">
        <v>136</v>
      </c>
      <c r="I173" s="15" t="s">
        <v>139</v>
      </c>
      <c r="J173" s="15" t="s">
        <v>141</v>
      </c>
      <c r="K173" s="15" t="s">
        <v>282</v>
      </c>
      <c r="L173" s="15" t="s">
        <v>283</v>
      </c>
      <c r="M173" s="15">
        <v>2.6059999999999999</v>
      </c>
      <c r="N173" s="15">
        <v>1.68</v>
      </c>
      <c r="O173" s="15">
        <v>5.8000000000000003E-2</v>
      </c>
      <c r="P173" s="15">
        <v>2.214</v>
      </c>
      <c r="Q173" s="15">
        <v>1.474</v>
      </c>
      <c r="R173" s="15">
        <v>3.3809999999999998</v>
      </c>
      <c r="S173" s="15">
        <v>13.597</v>
      </c>
      <c r="U173" s="15">
        <v>741752.79700000002</v>
      </c>
      <c r="V173" s="15">
        <v>850</v>
      </c>
    </row>
    <row r="174" spans="2:22" x14ac:dyDescent="0.25">
      <c r="B174" s="15" t="s">
        <v>136</v>
      </c>
      <c r="C174" s="15" t="s">
        <v>207</v>
      </c>
      <c r="D174" s="15" t="s">
        <v>242</v>
      </c>
      <c r="E174" s="15">
        <v>2022</v>
      </c>
      <c r="F174" s="15" t="s">
        <v>162</v>
      </c>
      <c r="G174" s="15" t="s">
        <v>133</v>
      </c>
      <c r="H174" s="15" t="s">
        <v>136</v>
      </c>
      <c r="I174" s="15" t="s">
        <v>139</v>
      </c>
      <c r="J174" s="15" t="s">
        <v>141</v>
      </c>
      <c r="K174" s="15" t="s">
        <v>282</v>
      </c>
      <c r="L174" s="15" t="s">
        <v>284</v>
      </c>
      <c r="M174" s="15">
        <v>3.4830000000000001</v>
      </c>
      <c r="N174" s="15">
        <v>2.093</v>
      </c>
      <c r="O174" s="15">
        <v>0.13800000000000001</v>
      </c>
      <c r="P174" s="15">
        <v>3.0739999999999998</v>
      </c>
      <c r="Q174" s="15">
        <v>2.024</v>
      </c>
      <c r="R174" s="15">
        <v>4.6779999999999999</v>
      </c>
      <c r="S174" s="15">
        <v>13.494</v>
      </c>
      <c r="U174" s="15">
        <v>744213.07200000004</v>
      </c>
      <c r="V174" s="15">
        <v>230</v>
      </c>
    </row>
    <row r="175" spans="2:22" x14ac:dyDescent="0.25">
      <c r="B175" s="15" t="s">
        <v>136</v>
      </c>
      <c r="C175" s="15" t="s">
        <v>207</v>
      </c>
      <c r="D175" s="15" t="s">
        <v>242</v>
      </c>
      <c r="E175" s="15">
        <v>2022</v>
      </c>
      <c r="F175" s="15" t="s">
        <v>162</v>
      </c>
      <c r="G175" s="15" t="s">
        <v>133</v>
      </c>
      <c r="H175" s="15" t="s">
        <v>136</v>
      </c>
      <c r="I175" s="15" t="s">
        <v>139</v>
      </c>
      <c r="J175" s="15" t="s">
        <v>141</v>
      </c>
      <c r="K175" s="15" t="s">
        <v>282</v>
      </c>
      <c r="L175" s="15" t="s">
        <v>285</v>
      </c>
      <c r="M175" s="15">
        <v>0.95699999999999996</v>
      </c>
      <c r="N175" s="15">
        <v>0.83799999999999997</v>
      </c>
      <c r="O175" s="15">
        <v>5.2999999999999999E-2</v>
      </c>
      <c r="P175" s="15">
        <v>0.76200000000000001</v>
      </c>
      <c r="Q175" s="15">
        <v>0.432</v>
      </c>
      <c r="R175" s="15">
        <v>1.173</v>
      </c>
      <c r="S175" s="15">
        <v>13.606</v>
      </c>
      <c r="U175" s="15">
        <v>738515.97199999995</v>
      </c>
      <c r="V175" s="15">
        <v>250</v>
      </c>
    </row>
    <row r="176" spans="2:22" x14ac:dyDescent="0.25">
      <c r="B176" s="15" t="s">
        <v>136</v>
      </c>
      <c r="C176" s="15" t="s">
        <v>207</v>
      </c>
      <c r="D176" s="15" t="s">
        <v>242</v>
      </c>
      <c r="E176" s="15">
        <v>2022</v>
      </c>
      <c r="F176" s="15" t="s">
        <v>162</v>
      </c>
      <c r="G176" s="15" t="s">
        <v>133</v>
      </c>
      <c r="H176" s="15" t="s">
        <v>136</v>
      </c>
      <c r="I176" s="15" t="s">
        <v>139</v>
      </c>
      <c r="J176" s="15" t="s">
        <v>141</v>
      </c>
      <c r="K176" s="15" t="s">
        <v>282</v>
      </c>
      <c r="L176" s="15" t="s">
        <v>286</v>
      </c>
      <c r="M176" s="15">
        <v>1.5940000000000001</v>
      </c>
      <c r="N176" s="15">
        <v>1.087</v>
      </c>
      <c r="O176" s="15">
        <v>2.4E-2</v>
      </c>
      <c r="P176" s="15">
        <v>1.365</v>
      </c>
      <c r="Q176" s="15">
        <v>0.879</v>
      </c>
      <c r="R176" s="15">
        <v>2.0720000000000001</v>
      </c>
      <c r="S176" s="15">
        <v>13.544</v>
      </c>
      <c r="U176" s="15">
        <v>730732.55799999996</v>
      </c>
      <c r="V176" s="15">
        <v>2140</v>
      </c>
    </row>
    <row r="177" spans="2:22" x14ac:dyDescent="0.25">
      <c r="B177" s="15" t="s">
        <v>136</v>
      </c>
      <c r="C177" s="15" t="s">
        <v>207</v>
      </c>
      <c r="D177" s="15" t="s">
        <v>242</v>
      </c>
      <c r="E177" s="15">
        <v>2022</v>
      </c>
      <c r="F177" s="15" t="s">
        <v>162</v>
      </c>
      <c r="G177" s="15" t="s">
        <v>133</v>
      </c>
      <c r="H177" s="15" t="s">
        <v>136</v>
      </c>
      <c r="I177" s="15" t="s">
        <v>139</v>
      </c>
      <c r="J177" s="15" t="s">
        <v>141</v>
      </c>
      <c r="K177" s="15" t="s">
        <v>282</v>
      </c>
      <c r="L177" s="15" t="s">
        <v>287</v>
      </c>
      <c r="M177" s="15">
        <v>5.0970000000000004</v>
      </c>
      <c r="N177" s="15">
        <v>3.1739999999999999</v>
      </c>
      <c r="O177" s="15">
        <v>0.30299999999999999</v>
      </c>
      <c r="P177" s="15">
        <v>4.1589999999999998</v>
      </c>
      <c r="Q177" s="15">
        <v>2.8260000000000001</v>
      </c>
      <c r="R177" s="15">
        <v>6.5279999999999996</v>
      </c>
      <c r="S177" s="15">
        <v>13.573</v>
      </c>
      <c r="U177" s="15">
        <v>736891.62800000003</v>
      </c>
      <c r="V177" s="15">
        <v>110</v>
      </c>
    </row>
    <row r="178" spans="2:22" x14ac:dyDescent="0.25">
      <c r="B178" s="15" t="s">
        <v>136</v>
      </c>
      <c r="C178" s="15" t="s">
        <v>207</v>
      </c>
      <c r="D178" s="15" t="s">
        <v>243</v>
      </c>
      <c r="E178" s="15">
        <v>2022</v>
      </c>
      <c r="F178" s="15" t="s">
        <v>162</v>
      </c>
      <c r="G178" s="15" t="s">
        <v>133</v>
      </c>
      <c r="H178" s="15" t="s">
        <v>136</v>
      </c>
      <c r="I178" s="15" t="s">
        <v>139</v>
      </c>
      <c r="J178" s="15" t="s">
        <v>141</v>
      </c>
      <c r="K178" s="15" t="s">
        <v>282</v>
      </c>
      <c r="L178" s="15" t="s">
        <v>283</v>
      </c>
      <c r="M178" s="15">
        <v>2.72</v>
      </c>
      <c r="N178" s="15">
        <v>1.5880000000000001</v>
      </c>
      <c r="O178" s="15">
        <v>5.3999999999999999E-2</v>
      </c>
      <c r="P178" s="15">
        <v>2.4060000000000001</v>
      </c>
      <c r="Q178" s="15">
        <v>1.675</v>
      </c>
      <c r="R178" s="15">
        <v>3.415</v>
      </c>
      <c r="S178" s="15">
        <v>13.597</v>
      </c>
      <c r="U178" s="15">
        <v>741762.57900000003</v>
      </c>
      <c r="V178" s="15">
        <v>850</v>
      </c>
    </row>
    <row r="179" spans="2:22" x14ac:dyDescent="0.25">
      <c r="B179" s="15" t="s">
        <v>136</v>
      </c>
      <c r="C179" s="15" t="s">
        <v>207</v>
      </c>
      <c r="D179" s="15" t="s">
        <v>243</v>
      </c>
      <c r="E179" s="15">
        <v>2022</v>
      </c>
      <c r="F179" s="15" t="s">
        <v>162</v>
      </c>
      <c r="G179" s="15" t="s">
        <v>133</v>
      </c>
      <c r="H179" s="15" t="s">
        <v>136</v>
      </c>
      <c r="I179" s="15" t="s">
        <v>139</v>
      </c>
      <c r="J179" s="15" t="s">
        <v>141</v>
      </c>
      <c r="K179" s="15" t="s">
        <v>282</v>
      </c>
      <c r="L179" s="15" t="s">
        <v>284</v>
      </c>
      <c r="M179" s="15">
        <v>3.7130000000000001</v>
      </c>
      <c r="N179" s="15">
        <v>2.1779999999999999</v>
      </c>
      <c r="O179" s="15">
        <v>0.14399999999999999</v>
      </c>
      <c r="P179" s="15">
        <v>3.2759999999999998</v>
      </c>
      <c r="Q179" s="15">
        <v>2.226</v>
      </c>
      <c r="R179" s="15">
        <v>4.8140000000000001</v>
      </c>
      <c r="S179" s="15">
        <v>13.494999999999999</v>
      </c>
      <c r="U179" s="15">
        <v>743676.18400000001</v>
      </c>
      <c r="V179" s="15">
        <v>230</v>
      </c>
    </row>
    <row r="180" spans="2:22" x14ac:dyDescent="0.25">
      <c r="B180" s="15" t="s">
        <v>136</v>
      </c>
      <c r="C180" s="15" t="s">
        <v>207</v>
      </c>
      <c r="D180" s="15" t="s">
        <v>243</v>
      </c>
      <c r="E180" s="15">
        <v>2022</v>
      </c>
      <c r="F180" s="15" t="s">
        <v>162</v>
      </c>
      <c r="G180" s="15" t="s">
        <v>133</v>
      </c>
      <c r="H180" s="15" t="s">
        <v>136</v>
      </c>
      <c r="I180" s="15" t="s">
        <v>139</v>
      </c>
      <c r="J180" s="15" t="s">
        <v>141</v>
      </c>
      <c r="K180" s="15" t="s">
        <v>282</v>
      </c>
      <c r="L180" s="15" t="s">
        <v>285</v>
      </c>
      <c r="M180" s="15">
        <v>0.98</v>
      </c>
      <c r="N180" s="15">
        <v>0.81100000000000005</v>
      </c>
      <c r="O180" s="15">
        <v>5.0999999999999997E-2</v>
      </c>
      <c r="P180" s="15">
        <v>0.78900000000000003</v>
      </c>
      <c r="Q180" s="15">
        <v>0.45</v>
      </c>
      <c r="R180" s="15">
        <v>1.2490000000000001</v>
      </c>
      <c r="S180" s="15">
        <v>13.606</v>
      </c>
      <c r="U180" s="15">
        <v>738492.81099999999</v>
      </c>
      <c r="V180" s="15">
        <v>250</v>
      </c>
    </row>
    <row r="181" spans="2:22" x14ac:dyDescent="0.25">
      <c r="B181" s="15" t="s">
        <v>136</v>
      </c>
      <c r="C181" s="15" t="s">
        <v>207</v>
      </c>
      <c r="D181" s="15" t="s">
        <v>243</v>
      </c>
      <c r="E181" s="15">
        <v>2022</v>
      </c>
      <c r="F181" s="15" t="s">
        <v>162</v>
      </c>
      <c r="G181" s="15" t="s">
        <v>133</v>
      </c>
      <c r="H181" s="15" t="s">
        <v>136</v>
      </c>
      <c r="I181" s="15" t="s">
        <v>139</v>
      </c>
      <c r="J181" s="15" t="s">
        <v>141</v>
      </c>
      <c r="K181" s="15" t="s">
        <v>282</v>
      </c>
      <c r="L181" s="15" t="s">
        <v>286</v>
      </c>
      <c r="M181" s="15">
        <v>1.73</v>
      </c>
      <c r="N181" s="15">
        <v>1.115</v>
      </c>
      <c r="O181" s="15">
        <v>2.4E-2</v>
      </c>
      <c r="P181" s="15">
        <v>1.5</v>
      </c>
      <c r="Q181" s="15">
        <v>0.99</v>
      </c>
      <c r="R181" s="15">
        <v>2.2210000000000001</v>
      </c>
      <c r="S181" s="15">
        <v>13.544</v>
      </c>
      <c r="U181" s="15">
        <v>730705.96600000001</v>
      </c>
      <c r="V181" s="15">
        <v>2140</v>
      </c>
    </row>
    <row r="182" spans="2:22" x14ac:dyDescent="0.25">
      <c r="B182" s="15" t="s">
        <v>136</v>
      </c>
      <c r="C182" s="15" t="s">
        <v>207</v>
      </c>
      <c r="D182" s="15" t="s">
        <v>243</v>
      </c>
      <c r="E182" s="15">
        <v>2022</v>
      </c>
      <c r="F182" s="15" t="s">
        <v>162</v>
      </c>
      <c r="G182" s="15" t="s">
        <v>133</v>
      </c>
      <c r="H182" s="15" t="s">
        <v>136</v>
      </c>
      <c r="I182" s="15" t="s">
        <v>139</v>
      </c>
      <c r="J182" s="15" t="s">
        <v>141</v>
      </c>
      <c r="K182" s="15" t="s">
        <v>282</v>
      </c>
      <c r="L182" s="15" t="s">
        <v>287</v>
      </c>
      <c r="M182" s="15">
        <v>5.68</v>
      </c>
      <c r="N182" s="15">
        <v>3.6</v>
      </c>
      <c r="O182" s="15">
        <v>0.34300000000000003</v>
      </c>
      <c r="P182" s="15">
        <v>4.8019999999999996</v>
      </c>
      <c r="Q182" s="15">
        <v>3.38</v>
      </c>
      <c r="R182" s="15">
        <v>6.6669999999999998</v>
      </c>
      <c r="S182" s="15">
        <v>13.573</v>
      </c>
      <c r="U182" s="15">
        <v>736905.27399999998</v>
      </c>
      <c r="V182" s="15">
        <v>110</v>
      </c>
    </row>
    <row r="183" spans="2:22" x14ac:dyDescent="0.25">
      <c r="B183" s="15" t="s">
        <v>136</v>
      </c>
      <c r="C183" s="15" t="s">
        <v>207</v>
      </c>
      <c r="D183" s="15" t="s">
        <v>244</v>
      </c>
      <c r="E183" s="15">
        <v>2022</v>
      </c>
      <c r="F183" s="15" t="s">
        <v>162</v>
      </c>
      <c r="G183" s="15" t="s">
        <v>133</v>
      </c>
      <c r="H183" s="15" t="s">
        <v>136</v>
      </c>
      <c r="I183" s="15" t="s">
        <v>139</v>
      </c>
      <c r="J183" s="15" t="s">
        <v>141</v>
      </c>
      <c r="K183" s="15" t="s">
        <v>282</v>
      </c>
      <c r="L183" s="15" t="s">
        <v>283</v>
      </c>
      <c r="M183" s="15">
        <v>2.6930000000000001</v>
      </c>
      <c r="N183" s="15">
        <v>1.4930000000000001</v>
      </c>
      <c r="O183" s="15">
        <v>5.0999999999999997E-2</v>
      </c>
      <c r="P183" s="15">
        <v>2.4020000000000001</v>
      </c>
      <c r="Q183" s="15">
        <v>1.698</v>
      </c>
      <c r="R183" s="15">
        <v>3.4420000000000002</v>
      </c>
      <c r="S183" s="15">
        <v>13.157999999999999</v>
      </c>
      <c r="U183" s="15">
        <v>507019.92300000001</v>
      </c>
      <c r="V183" s="15">
        <v>850</v>
      </c>
    </row>
    <row r="184" spans="2:22" x14ac:dyDescent="0.25">
      <c r="B184" s="15" t="s">
        <v>136</v>
      </c>
      <c r="C184" s="15" t="s">
        <v>207</v>
      </c>
      <c r="D184" s="15" t="s">
        <v>244</v>
      </c>
      <c r="E184" s="15">
        <v>2022</v>
      </c>
      <c r="F184" s="15" t="s">
        <v>162</v>
      </c>
      <c r="G184" s="15" t="s">
        <v>133</v>
      </c>
      <c r="H184" s="15" t="s">
        <v>136</v>
      </c>
      <c r="I184" s="15" t="s">
        <v>139</v>
      </c>
      <c r="J184" s="15" t="s">
        <v>141</v>
      </c>
      <c r="K184" s="15" t="s">
        <v>282</v>
      </c>
      <c r="L184" s="15" t="s">
        <v>284</v>
      </c>
      <c r="M184" s="15">
        <v>3.5390000000000001</v>
      </c>
      <c r="N184" s="15">
        <v>1.8620000000000001</v>
      </c>
      <c r="O184" s="15">
        <v>0.123</v>
      </c>
      <c r="P184" s="15">
        <v>3.121</v>
      </c>
      <c r="Q184" s="15">
        <v>2.222</v>
      </c>
      <c r="R184" s="15">
        <v>4.4589999999999996</v>
      </c>
      <c r="S184" s="15">
        <v>13.063000000000001</v>
      </c>
      <c r="U184" s="15">
        <v>509081.57299999997</v>
      </c>
      <c r="V184" s="15">
        <v>230</v>
      </c>
    </row>
    <row r="185" spans="2:22" x14ac:dyDescent="0.25">
      <c r="B185" s="15" t="s">
        <v>136</v>
      </c>
      <c r="C185" s="15" t="s">
        <v>207</v>
      </c>
      <c r="D185" s="15" t="s">
        <v>244</v>
      </c>
      <c r="E185" s="15">
        <v>2022</v>
      </c>
      <c r="F185" s="15" t="s">
        <v>162</v>
      </c>
      <c r="G185" s="15" t="s">
        <v>133</v>
      </c>
      <c r="H185" s="15" t="s">
        <v>136</v>
      </c>
      <c r="I185" s="15" t="s">
        <v>139</v>
      </c>
      <c r="J185" s="15" t="s">
        <v>141</v>
      </c>
      <c r="K185" s="15" t="s">
        <v>282</v>
      </c>
      <c r="L185" s="15" t="s">
        <v>285</v>
      </c>
      <c r="M185" s="15">
        <v>1.0529999999999999</v>
      </c>
      <c r="N185" s="15">
        <v>0.92800000000000005</v>
      </c>
      <c r="O185" s="15">
        <v>5.8999999999999997E-2</v>
      </c>
      <c r="P185" s="15">
        <v>0.85899999999999999</v>
      </c>
      <c r="Q185" s="15">
        <v>0.501</v>
      </c>
      <c r="R185" s="15">
        <v>1.2430000000000001</v>
      </c>
      <c r="S185" s="15">
        <v>13.162000000000001</v>
      </c>
      <c r="U185" s="15">
        <v>504270.79499999998</v>
      </c>
      <c r="V185" s="15">
        <v>250</v>
      </c>
    </row>
    <row r="186" spans="2:22" x14ac:dyDescent="0.25">
      <c r="B186" s="15" t="s">
        <v>136</v>
      </c>
      <c r="C186" s="15" t="s">
        <v>207</v>
      </c>
      <c r="D186" s="15" t="s">
        <v>244</v>
      </c>
      <c r="E186" s="15">
        <v>2022</v>
      </c>
      <c r="F186" s="15" t="s">
        <v>162</v>
      </c>
      <c r="G186" s="15" t="s">
        <v>133</v>
      </c>
      <c r="H186" s="15" t="s">
        <v>136</v>
      </c>
      <c r="I186" s="15" t="s">
        <v>139</v>
      </c>
      <c r="J186" s="15" t="s">
        <v>141</v>
      </c>
      <c r="K186" s="15" t="s">
        <v>282</v>
      </c>
      <c r="L186" s="15" t="s">
        <v>286</v>
      </c>
      <c r="M186" s="15">
        <v>1.746</v>
      </c>
      <c r="N186" s="15">
        <v>1.038</v>
      </c>
      <c r="O186" s="15">
        <v>2.1999999999999999E-2</v>
      </c>
      <c r="P186" s="15">
        <v>1.5589999999999999</v>
      </c>
      <c r="Q186" s="15">
        <v>1.0469999999999999</v>
      </c>
      <c r="R186" s="15">
        <v>2.2410000000000001</v>
      </c>
      <c r="S186" s="15">
        <v>13.092000000000001</v>
      </c>
      <c r="U186" s="15">
        <v>500985.62</v>
      </c>
      <c r="V186" s="15">
        <v>2140</v>
      </c>
    </row>
    <row r="187" spans="2:22" x14ac:dyDescent="0.25">
      <c r="B187" s="15" t="s">
        <v>136</v>
      </c>
      <c r="C187" s="15" t="s">
        <v>207</v>
      </c>
      <c r="D187" s="15" t="s">
        <v>244</v>
      </c>
      <c r="E187" s="15">
        <v>2022</v>
      </c>
      <c r="F187" s="15" t="s">
        <v>162</v>
      </c>
      <c r="G187" s="15" t="s">
        <v>133</v>
      </c>
      <c r="H187" s="15" t="s">
        <v>136</v>
      </c>
      <c r="I187" s="15" t="s">
        <v>139</v>
      </c>
      <c r="J187" s="15" t="s">
        <v>141</v>
      </c>
      <c r="K187" s="15" t="s">
        <v>282</v>
      </c>
      <c r="L187" s="15" t="s">
        <v>287</v>
      </c>
      <c r="M187" s="15">
        <v>5.1710000000000003</v>
      </c>
      <c r="N187" s="15">
        <v>3.145</v>
      </c>
      <c r="O187" s="15">
        <v>0.3</v>
      </c>
      <c r="P187" s="15">
        <v>4.6079999999999997</v>
      </c>
      <c r="Q187" s="15">
        <v>3.0910000000000002</v>
      </c>
      <c r="R187" s="15">
        <v>6.9</v>
      </c>
      <c r="S187" s="15">
        <v>13.135</v>
      </c>
      <c r="U187" s="15">
        <v>505093.65</v>
      </c>
      <c r="V187" s="15">
        <v>110</v>
      </c>
    </row>
    <row r="188" spans="2:22" x14ac:dyDescent="0.25">
      <c r="B188" s="15" t="s">
        <v>136</v>
      </c>
      <c r="C188" s="15" t="s">
        <v>207</v>
      </c>
      <c r="D188" s="15" t="s">
        <v>245</v>
      </c>
      <c r="E188" s="15">
        <v>2022</v>
      </c>
      <c r="F188" s="15" t="s">
        <v>162</v>
      </c>
      <c r="G188" s="15" t="s">
        <v>133</v>
      </c>
      <c r="H188" s="15" t="s">
        <v>136</v>
      </c>
      <c r="I188" s="15" t="s">
        <v>139</v>
      </c>
      <c r="J188" s="15" t="s">
        <v>141</v>
      </c>
      <c r="K188" s="15" t="s">
        <v>282</v>
      </c>
      <c r="L188" s="15" t="s">
        <v>283</v>
      </c>
      <c r="M188" s="15">
        <v>2.6989999999999998</v>
      </c>
      <c r="N188" s="15">
        <v>1.478</v>
      </c>
      <c r="O188" s="15">
        <v>5.0999999999999997E-2</v>
      </c>
      <c r="P188" s="15">
        <v>2.4660000000000002</v>
      </c>
      <c r="Q188" s="15">
        <v>1.645</v>
      </c>
      <c r="R188" s="15">
        <v>3.4609999999999999</v>
      </c>
      <c r="S188" s="15">
        <v>13.157999999999999</v>
      </c>
      <c r="U188" s="15">
        <v>507040.23</v>
      </c>
      <c r="V188" s="15">
        <v>850</v>
      </c>
    </row>
    <row r="189" spans="2:22" x14ac:dyDescent="0.25">
      <c r="B189" s="15" t="s">
        <v>136</v>
      </c>
      <c r="C189" s="15" t="s">
        <v>207</v>
      </c>
      <c r="D189" s="15" t="s">
        <v>245</v>
      </c>
      <c r="E189" s="15">
        <v>2022</v>
      </c>
      <c r="F189" s="15" t="s">
        <v>162</v>
      </c>
      <c r="G189" s="15" t="s">
        <v>133</v>
      </c>
      <c r="H189" s="15" t="s">
        <v>136</v>
      </c>
      <c r="I189" s="15" t="s">
        <v>139</v>
      </c>
      <c r="J189" s="15" t="s">
        <v>141</v>
      </c>
      <c r="K189" s="15" t="s">
        <v>282</v>
      </c>
      <c r="L189" s="15" t="s">
        <v>284</v>
      </c>
      <c r="M189" s="15">
        <v>3.5270000000000001</v>
      </c>
      <c r="N189" s="15">
        <v>2.0070000000000001</v>
      </c>
      <c r="O189" s="15">
        <v>0.13200000000000001</v>
      </c>
      <c r="P189" s="15">
        <v>3.2210000000000001</v>
      </c>
      <c r="Q189" s="15">
        <v>2.0510000000000002</v>
      </c>
      <c r="R189" s="15">
        <v>4.5179999999999998</v>
      </c>
      <c r="S189" s="15">
        <v>13.063000000000001</v>
      </c>
      <c r="U189" s="15">
        <v>509065.03100000002</v>
      </c>
      <c r="V189" s="15">
        <v>230</v>
      </c>
    </row>
    <row r="190" spans="2:22" x14ac:dyDescent="0.25">
      <c r="B190" s="15" t="s">
        <v>136</v>
      </c>
      <c r="C190" s="15" t="s">
        <v>207</v>
      </c>
      <c r="D190" s="15" t="s">
        <v>245</v>
      </c>
      <c r="E190" s="15">
        <v>2022</v>
      </c>
      <c r="F190" s="15" t="s">
        <v>162</v>
      </c>
      <c r="G190" s="15" t="s">
        <v>133</v>
      </c>
      <c r="H190" s="15" t="s">
        <v>136</v>
      </c>
      <c r="I190" s="15" t="s">
        <v>139</v>
      </c>
      <c r="J190" s="15" t="s">
        <v>141</v>
      </c>
      <c r="K190" s="15" t="s">
        <v>282</v>
      </c>
      <c r="L190" s="15" t="s">
        <v>285</v>
      </c>
      <c r="M190" s="15">
        <v>1.0669999999999999</v>
      </c>
      <c r="N190" s="15">
        <v>0.97799999999999998</v>
      </c>
      <c r="O190" s="15">
        <v>6.2E-2</v>
      </c>
      <c r="P190" s="15">
        <v>0.80600000000000005</v>
      </c>
      <c r="Q190" s="15">
        <v>0.501</v>
      </c>
      <c r="R190" s="15">
        <v>1.306</v>
      </c>
      <c r="S190" s="15">
        <v>13.162000000000001</v>
      </c>
      <c r="U190" s="15">
        <v>504306.217</v>
      </c>
      <c r="V190" s="15">
        <v>250</v>
      </c>
    </row>
    <row r="191" spans="2:22" x14ac:dyDescent="0.25">
      <c r="B191" s="15" t="s">
        <v>136</v>
      </c>
      <c r="C191" s="15" t="s">
        <v>207</v>
      </c>
      <c r="D191" s="15" t="s">
        <v>245</v>
      </c>
      <c r="E191" s="15">
        <v>2022</v>
      </c>
      <c r="F191" s="15" t="s">
        <v>162</v>
      </c>
      <c r="G191" s="15" t="s">
        <v>133</v>
      </c>
      <c r="H191" s="15" t="s">
        <v>136</v>
      </c>
      <c r="I191" s="15" t="s">
        <v>139</v>
      </c>
      <c r="J191" s="15" t="s">
        <v>141</v>
      </c>
      <c r="K191" s="15" t="s">
        <v>282</v>
      </c>
      <c r="L191" s="15" t="s">
        <v>286</v>
      </c>
      <c r="M191" s="15">
        <v>1.792</v>
      </c>
      <c r="N191" s="15">
        <v>1.06</v>
      </c>
      <c r="O191" s="15">
        <v>2.3E-2</v>
      </c>
      <c r="P191" s="15">
        <v>1.611</v>
      </c>
      <c r="Q191" s="15">
        <v>1.0549999999999999</v>
      </c>
      <c r="R191" s="15">
        <v>2.33</v>
      </c>
      <c r="S191" s="15">
        <v>13.092000000000001</v>
      </c>
      <c r="U191" s="15">
        <v>500988.4</v>
      </c>
      <c r="V191" s="15">
        <v>2140</v>
      </c>
    </row>
    <row r="192" spans="2:22" x14ac:dyDescent="0.25">
      <c r="B192" s="15" t="s">
        <v>136</v>
      </c>
      <c r="C192" s="15" t="s">
        <v>207</v>
      </c>
      <c r="D192" s="15" t="s">
        <v>245</v>
      </c>
      <c r="E192" s="15">
        <v>2022</v>
      </c>
      <c r="F192" s="15" t="s">
        <v>162</v>
      </c>
      <c r="G192" s="15" t="s">
        <v>133</v>
      </c>
      <c r="H192" s="15" t="s">
        <v>136</v>
      </c>
      <c r="I192" s="15" t="s">
        <v>139</v>
      </c>
      <c r="J192" s="15" t="s">
        <v>141</v>
      </c>
      <c r="K192" s="15" t="s">
        <v>282</v>
      </c>
      <c r="L192" s="15" t="s">
        <v>287</v>
      </c>
      <c r="M192" s="15">
        <v>4.9180000000000001</v>
      </c>
      <c r="N192" s="15">
        <v>2.556</v>
      </c>
      <c r="O192" s="15">
        <v>0.24399999999999999</v>
      </c>
      <c r="P192" s="15">
        <v>4.5460000000000003</v>
      </c>
      <c r="Q192" s="15">
        <v>3.0150000000000001</v>
      </c>
      <c r="R192" s="15">
        <v>6.774</v>
      </c>
      <c r="S192" s="15">
        <v>13.135</v>
      </c>
      <c r="U192" s="15">
        <v>505148.179</v>
      </c>
      <c r="V192" s="15">
        <v>110</v>
      </c>
    </row>
    <row r="193" spans="2:22" x14ac:dyDescent="0.25">
      <c r="B193" s="15" t="s">
        <v>136</v>
      </c>
      <c r="C193" s="15" t="s">
        <v>207</v>
      </c>
      <c r="D193" s="15" t="s">
        <v>246</v>
      </c>
      <c r="E193" s="15">
        <v>2022</v>
      </c>
      <c r="F193" s="15" t="s">
        <v>162</v>
      </c>
      <c r="G193" s="15" t="s">
        <v>133</v>
      </c>
      <c r="H193" s="15" t="s">
        <v>136</v>
      </c>
      <c r="I193" s="15" t="s">
        <v>139</v>
      </c>
      <c r="J193" s="15" t="s">
        <v>141</v>
      </c>
      <c r="K193" s="15" t="s">
        <v>282</v>
      </c>
      <c r="L193" s="15" t="s">
        <v>283</v>
      </c>
      <c r="M193" s="15">
        <v>2.552</v>
      </c>
      <c r="N193" s="15">
        <v>1.33</v>
      </c>
      <c r="O193" s="15">
        <v>4.5999999999999999E-2</v>
      </c>
      <c r="P193" s="15">
        <v>2.367</v>
      </c>
      <c r="Q193" s="15">
        <v>1.6259999999999999</v>
      </c>
      <c r="R193" s="15">
        <v>3.2050000000000001</v>
      </c>
      <c r="S193" s="15">
        <v>12.624000000000001</v>
      </c>
      <c r="U193" s="15">
        <v>300884.84000000003</v>
      </c>
      <c r="V193" s="15">
        <v>850</v>
      </c>
    </row>
    <row r="194" spans="2:22" x14ac:dyDescent="0.25">
      <c r="B194" s="15" t="s">
        <v>136</v>
      </c>
      <c r="C194" s="15" t="s">
        <v>207</v>
      </c>
      <c r="D194" s="15" t="s">
        <v>246</v>
      </c>
      <c r="E194" s="15">
        <v>2022</v>
      </c>
      <c r="F194" s="15" t="s">
        <v>162</v>
      </c>
      <c r="G194" s="15" t="s">
        <v>133</v>
      </c>
      <c r="H194" s="15" t="s">
        <v>136</v>
      </c>
      <c r="I194" s="15" t="s">
        <v>139</v>
      </c>
      <c r="J194" s="15" t="s">
        <v>141</v>
      </c>
      <c r="K194" s="15" t="s">
        <v>282</v>
      </c>
      <c r="L194" s="15" t="s">
        <v>284</v>
      </c>
      <c r="M194" s="15">
        <v>3.246</v>
      </c>
      <c r="N194" s="15">
        <v>1.6839999999999999</v>
      </c>
      <c r="O194" s="15">
        <v>0.111</v>
      </c>
      <c r="P194" s="15">
        <v>3.125</v>
      </c>
      <c r="Q194" s="15">
        <v>2.1989999999999998</v>
      </c>
      <c r="R194" s="15">
        <v>4.22</v>
      </c>
      <c r="S194" s="15">
        <v>12.538</v>
      </c>
      <c r="U194" s="15">
        <v>302237.804</v>
      </c>
      <c r="V194" s="15">
        <v>230</v>
      </c>
    </row>
    <row r="195" spans="2:22" x14ac:dyDescent="0.25">
      <c r="B195" s="15" t="s">
        <v>136</v>
      </c>
      <c r="C195" s="15" t="s">
        <v>207</v>
      </c>
      <c r="D195" s="15" t="s">
        <v>246</v>
      </c>
      <c r="E195" s="15">
        <v>2022</v>
      </c>
      <c r="F195" s="15" t="s">
        <v>162</v>
      </c>
      <c r="G195" s="15" t="s">
        <v>133</v>
      </c>
      <c r="H195" s="15" t="s">
        <v>136</v>
      </c>
      <c r="I195" s="15" t="s">
        <v>139</v>
      </c>
      <c r="J195" s="15" t="s">
        <v>141</v>
      </c>
      <c r="K195" s="15" t="s">
        <v>282</v>
      </c>
      <c r="L195" s="15" t="s">
        <v>285</v>
      </c>
      <c r="M195" s="15">
        <v>1.038</v>
      </c>
      <c r="N195" s="15">
        <v>0.89200000000000002</v>
      </c>
      <c r="O195" s="15">
        <v>5.6000000000000001E-2</v>
      </c>
      <c r="P195" s="15">
        <v>0.83299999999999996</v>
      </c>
      <c r="Q195" s="15">
        <v>0.47799999999999998</v>
      </c>
      <c r="R195" s="15">
        <v>1.288</v>
      </c>
      <c r="S195" s="15">
        <v>12.624000000000001</v>
      </c>
      <c r="U195" s="15">
        <v>298910.25</v>
      </c>
      <c r="V195" s="15">
        <v>250</v>
      </c>
    </row>
    <row r="196" spans="2:22" x14ac:dyDescent="0.25">
      <c r="B196" s="15" t="s">
        <v>136</v>
      </c>
      <c r="C196" s="15" t="s">
        <v>207</v>
      </c>
      <c r="D196" s="15" t="s">
        <v>246</v>
      </c>
      <c r="E196" s="15">
        <v>2022</v>
      </c>
      <c r="F196" s="15" t="s">
        <v>162</v>
      </c>
      <c r="G196" s="15" t="s">
        <v>133</v>
      </c>
      <c r="H196" s="15" t="s">
        <v>136</v>
      </c>
      <c r="I196" s="15" t="s">
        <v>139</v>
      </c>
      <c r="J196" s="15" t="s">
        <v>141</v>
      </c>
      <c r="K196" s="15" t="s">
        <v>282</v>
      </c>
      <c r="L196" s="15" t="s">
        <v>286</v>
      </c>
      <c r="M196" s="15">
        <v>1.736</v>
      </c>
      <c r="N196" s="15">
        <v>1.032</v>
      </c>
      <c r="O196" s="15">
        <v>2.1999999999999999E-2</v>
      </c>
      <c r="P196" s="15">
        <v>1.5529999999999999</v>
      </c>
      <c r="Q196" s="15">
        <v>1.0229999999999999</v>
      </c>
      <c r="R196" s="15">
        <v>2.2679999999999998</v>
      </c>
      <c r="S196" s="15">
        <v>12.539</v>
      </c>
      <c r="U196" s="15">
        <v>298553.83600000001</v>
      </c>
      <c r="V196" s="15">
        <v>2140</v>
      </c>
    </row>
    <row r="197" spans="2:22" x14ac:dyDescent="0.25">
      <c r="B197" s="15" t="s">
        <v>136</v>
      </c>
      <c r="C197" s="15" t="s">
        <v>207</v>
      </c>
      <c r="D197" s="15" t="s">
        <v>246</v>
      </c>
      <c r="E197" s="15">
        <v>2022</v>
      </c>
      <c r="F197" s="15" t="s">
        <v>162</v>
      </c>
      <c r="G197" s="15" t="s">
        <v>133</v>
      </c>
      <c r="H197" s="15" t="s">
        <v>136</v>
      </c>
      <c r="I197" s="15" t="s">
        <v>139</v>
      </c>
      <c r="J197" s="15" t="s">
        <v>141</v>
      </c>
      <c r="K197" s="15" t="s">
        <v>282</v>
      </c>
      <c r="L197" s="15" t="s">
        <v>287</v>
      </c>
      <c r="M197" s="15">
        <v>4.5869999999999997</v>
      </c>
      <c r="N197" s="15">
        <v>2.2389999999999999</v>
      </c>
      <c r="O197" s="15">
        <v>0.214</v>
      </c>
      <c r="P197" s="15">
        <v>4.6260000000000003</v>
      </c>
      <c r="Q197" s="15">
        <v>2.851</v>
      </c>
      <c r="R197" s="15">
        <v>6.02</v>
      </c>
      <c r="S197" s="15">
        <v>12.596</v>
      </c>
      <c r="U197" s="15">
        <v>300135.315</v>
      </c>
      <c r="V197" s="15">
        <v>110</v>
      </c>
    </row>
    <row r="198" spans="2:22" x14ac:dyDescent="0.25">
      <c r="B198" s="15" t="s">
        <v>136</v>
      </c>
      <c r="C198" s="15" t="s">
        <v>207</v>
      </c>
      <c r="D198" s="15" t="s">
        <v>247</v>
      </c>
      <c r="E198" s="15">
        <v>2022</v>
      </c>
      <c r="F198" s="15" t="s">
        <v>162</v>
      </c>
      <c r="G198" s="15" t="s">
        <v>133</v>
      </c>
      <c r="H198" s="15" t="s">
        <v>136</v>
      </c>
      <c r="I198" s="15" t="s">
        <v>139</v>
      </c>
      <c r="J198" s="15" t="s">
        <v>141</v>
      </c>
      <c r="K198" s="15" t="s">
        <v>282</v>
      </c>
      <c r="L198" s="15" t="s">
        <v>283</v>
      </c>
      <c r="M198" s="15">
        <v>2.4239999999999999</v>
      </c>
      <c r="N198" s="15">
        <v>1.3320000000000001</v>
      </c>
      <c r="O198" s="15">
        <v>4.5999999999999999E-2</v>
      </c>
      <c r="P198" s="15">
        <v>2.2109999999999999</v>
      </c>
      <c r="Q198" s="15">
        <v>1.484</v>
      </c>
      <c r="R198" s="15">
        <v>3.1040000000000001</v>
      </c>
      <c r="S198" s="15">
        <v>12.624000000000001</v>
      </c>
      <c r="U198" s="15">
        <v>300937.49400000001</v>
      </c>
      <c r="V198" s="15">
        <v>850</v>
      </c>
    </row>
    <row r="199" spans="2:22" x14ac:dyDescent="0.25">
      <c r="B199" s="15" t="s">
        <v>136</v>
      </c>
      <c r="C199" s="15" t="s">
        <v>207</v>
      </c>
      <c r="D199" s="15" t="s">
        <v>247</v>
      </c>
      <c r="E199" s="15">
        <v>2022</v>
      </c>
      <c r="F199" s="15" t="s">
        <v>162</v>
      </c>
      <c r="G199" s="15" t="s">
        <v>133</v>
      </c>
      <c r="H199" s="15" t="s">
        <v>136</v>
      </c>
      <c r="I199" s="15" t="s">
        <v>139</v>
      </c>
      <c r="J199" s="15" t="s">
        <v>141</v>
      </c>
      <c r="K199" s="15" t="s">
        <v>282</v>
      </c>
      <c r="L199" s="15" t="s">
        <v>284</v>
      </c>
      <c r="M199" s="15">
        <v>3.0270000000000001</v>
      </c>
      <c r="N199" s="15">
        <v>1.5940000000000001</v>
      </c>
      <c r="O199" s="15">
        <v>0.105</v>
      </c>
      <c r="P199" s="15">
        <v>2.8639999999999999</v>
      </c>
      <c r="Q199" s="15">
        <v>1.9690000000000001</v>
      </c>
      <c r="R199" s="15">
        <v>3.9369999999999998</v>
      </c>
      <c r="S199" s="15">
        <v>12.538</v>
      </c>
      <c r="U199" s="15">
        <v>302267.35399999999</v>
      </c>
      <c r="V199" s="15">
        <v>230</v>
      </c>
    </row>
    <row r="200" spans="2:22" x14ac:dyDescent="0.25">
      <c r="B200" s="15" t="s">
        <v>136</v>
      </c>
      <c r="C200" s="15" t="s">
        <v>207</v>
      </c>
      <c r="D200" s="15" t="s">
        <v>247</v>
      </c>
      <c r="E200" s="15">
        <v>2022</v>
      </c>
      <c r="F200" s="15" t="s">
        <v>162</v>
      </c>
      <c r="G200" s="15" t="s">
        <v>133</v>
      </c>
      <c r="H200" s="15" t="s">
        <v>136</v>
      </c>
      <c r="I200" s="15" t="s">
        <v>139</v>
      </c>
      <c r="J200" s="15" t="s">
        <v>141</v>
      </c>
      <c r="K200" s="15" t="s">
        <v>282</v>
      </c>
      <c r="L200" s="15" t="s">
        <v>285</v>
      </c>
      <c r="M200" s="15">
        <v>0.97299999999999998</v>
      </c>
      <c r="N200" s="15">
        <v>0.86399999999999999</v>
      </c>
      <c r="O200" s="15">
        <v>5.5E-2</v>
      </c>
      <c r="P200" s="15">
        <v>0.75600000000000001</v>
      </c>
      <c r="Q200" s="15">
        <v>0.46400000000000002</v>
      </c>
      <c r="R200" s="15">
        <v>1.2070000000000001</v>
      </c>
      <c r="S200" s="15">
        <v>12.624000000000001</v>
      </c>
      <c r="U200" s="15">
        <v>298910.62</v>
      </c>
      <c r="V200" s="15">
        <v>250</v>
      </c>
    </row>
    <row r="201" spans="2:22" x14ac:dyDescent="0.25">
      <c r="B201" s="15" t="s">
        <v>136</v>
      </c>
      <c r="C201" s="15" t="s">
        <v>207</v>
      </c>
      <c r="D201" s="15" t="s">
        <v>247</v>
      </c>
      <c r="E201" s="15">
        <v>2022</v>
      </c>
      <c r="F201" s="15" t="s">
        <v>162</v>
      </c>
      <c r="G201" s="15" t="s">
        <v>133</v>
      </c>
      <c r="H201" s="15" t="s">
        <v>136</v>
      </c>
      <c r="I201" s="15" t="s">
        <v>139</v>
      </c>
      <c r="J201" s="15" t="s">
        <v>141</v>
      </c>
      <c r="K201" s="15" t="s">
        <v>282</v>
      </c>
      <c r="L201" s="15" t="s">
        <v>286</v>
      </c>
      <c r="M201" s="15">
        <v>1.6619999999999999</v>
      </c>
      <c r="N201" s="15">
        <v>1.0509999999999999</v>
      </c>
      <c r="O201" s="15">
        <v>2.3E-2</v>
      </c>
      <c r="P201" s="15">
        <v>1.476</v>
      </c>
      <c r="Q201" s="15">
        <v>0.97</v>
      </c>
      <c r="R201" s="15">
        <v>2.1230000000000002</v>
      </c>
      <c r="S201" s="15">
        <v>12.539</v>
      </c>
      <c r="U201" s="15">
        <v>298569.47899999999</v>
      </c>
      <c r="V201" s="15">
        <v>2140</v>
      </c>
    </row>
    <row r="202" spans="2:22" x14ac:dyDescent="0.25">
      <c r="B202" s="15" t="s">
        <v>136</v>
      </c>
      <c r="C202" s="15" t="s">
        <v>207</v>
      </c>
      <c r="D202" s="15" t="s">
        <v>247</v>
      </c>
      <c r="E202" s="15">
        <v>2022</v>
      </c>
      <c r="F202" s="15" t="s">
        <v>162</v>
      </c>
      <c r="G202" s="15" t="s">
        <v>133</v>
      </c>
      <c r="H202" s="15" t="s">
        <v>136</v>
      </c>
      <c r="I202" s="15" t="s">
        <v>139</v>
      </c>
      <c r="J202" s="15" t="s">
        <v>141</v>
      </c>
      <c r="K202" s="15" t="s">
        <v>282</v>
      </c>
      <c r="L202" s="15" t="s">
        <v>287</v>
      </c>
      <c r="M202" s="15">
        <v>4.1900000000000004</v>
      </c>
      <c r="N202" s="15">
        <v>2.117</v>
      </c>
      <c r="O202" s="15">
        <v>0.20200000000000001</v>
      </c>
      <c r="P202" s="15">
        <v>4.0709999999999997</v>
      </c>
      <c r="Q202" s="15">
        <v>2.2549999999999999</v>
      </c>
      <c r="R202" s="15">
        <v>5.6180000000000003</v>
      </c>
      <c r="S202" s="15">
        <v>12.595000000000001</v>
      </c>
      <c r="U202" s="15">
        <v>300108.55499999999</v>
      </c>
      <c r="V202" s="15">
        <v>110</v>
      </c>
    </row>
    <row r="203" spans="2:22" x14ac:dyDescent="0.25">
      <c r="B203" s="15" t="s">
        <v>136</v>
      </c>
      <c r="C203" s="15" t="s">
        <v>207</v>
      </c>
      <c r="D203" s="15" t="s">
        <v>248</v>
      </c>
      <c r="E203" s="15">
        <v>2022</v>
      </c>
      <c r="F203" s="15" t="s">
        <v>162</v>
      </c>
      <c r="G203" s="15" t="s">
        <v>133</v>
      </c>
      <c r="H203" s="15" t="s">
        <v>136</v>
      </c>
      <c r="I203" s="15" t="s">
        <v>139</v>
      </c>
      <c r="J203" s="15" t="s">
        <v>141</v>
      </c>
      <c r="K203" s="15" t="s">
        <v>282</v>
      </c>
      <c r="L203" s="15" t="s">
        <v>283</v>
      </c>
      <c r="M203" s="15">
        <v>2.25</v>
      </c>
      <c r="N203" s="15">
        <v>1.258</v>
      </c>
      <c r="O203" s="15">
        <v>4.2999999999999997E-2</v>
      </c>
      <c r="P203" s="15">
        <v>2.0710000000000002</v>
      </c>
      <c r="Q203" s="15">
        <v>1.351</v>
      </c>
      <c r="R203" s="15">
        <v>2.9209999999999998</v>
      </c>
      <c r="S203" s="15">
        <v>12</v>
      </c>
      <c r="U203" s="15">
        <v>132862.111</v>
      </c>
      <c r="V203" s="15">
        <v>850</v>
      </c>
    </row>
    <row r="204" spans="2:22" x14ac:dyDescent="0.25">
      <c r="B204" s="15" t="s">
        <v>136</v>
      </c>
      <c r="C204" s="15" t="s">
        <v>207</v>
      </c>
      <c r="D204" s="15" t="s">
        <v>248</v>
      </c>
      <c r="E204" s="15">
        <v>2022</v>
      </c>
      <c r="F204" s="15" t="s">
        <v>162</v>
      </c>
      <c r="G204" s="15" t="s">
        <v>133</v>
      </c>
      <c r="H204" s="15" t="s">
        <v>136</v>
      </c>
      <c r="I204" s="15" t="s">
        <v>139</v>
      </c>
      <c r="J204" s="15" t="s">
        <v>141</v>
      </c>
      <c r="K204" s="15" t="s">
        <v>282</v>
      </c>
      <c r="L204" s="15" t="s">
        <v>284</v>
      </c>
      <c r="M204" s="15">
        <v>2.8220000000000001</v>
      </c>
      <c r="N204" s="15">
        <v>1.609</v>
      </c>
      <c r="O204" s="15">
        <v>0.106</v>
      </c>
      <c r="P204" s="15">
        <v>2.528</v>
      </c>
      <c r="Q204" s="15">
        <v>1.6859999999999999</v>
      </c>
      <c r="R204" s="15">
        <v>3.6680000000000001</v>
      </c>
      <c r="S204" s="15">
        <v>11.925000000000001</v>
      </c>
      <c r="U204" s="15">
        <v>133862.16500000001</v>
      </c>
      <c r="V204" s="15">
        <v>230</v>
      </c>
    </row>
    <row r="205" spans="2:22" x14ac:dyDescent="0.25">
      <c r="B205" s="15" t="s">
        <v>136</v>
      </c>
      <c r="C205" s="15" t="s">
        <v>207</v>
      </c>
      <c r="D205" s="15" t="s">
        <v>248</v>
      </c>
      <c r="E205" s="15">
        <v>2022</v>
      </c>
      <c r="F205" s="15" t="s">
        <v>162</v>
      </c>
      <c r="G205" s="15" t="s">
        <v>133</v>
      </c>
      <c r="H205" s="15" t="s">
        <v>136</v>
      </c>
      <c r="I205" s="15" t="s">
        <v>139</v>
      </c>
      <c r="J205" s="15" t="s">
        <v>141</v>
      </c>
      <c r="K205" s="15" t="s">
        <v>282</v>
      </c>
      <c r="L205" s="15" t="s">
        <v>285</v>
      </c>
      <c r="M205" s="15">
        <v>0.89700000000000002</v>
      </c>
      <c r="N205" s="15">
        <v>0.71</v>
      </c>
      <c r="O205" s="15">
        <v>4.4999999999999998E-2</v>
      </c>
      <c r="P205" s="15">
        <v>0.69</v>
      </c>
      <c r="Q205" s="15">
        <v>0.45200000000000001</v>
      </c>
      <c r="R205" s="15">
        <v>1.1319999999999999</v>
      </c>
      <c r="S205" s="15">
        <v>11.994999999999999</v>
      </c>
      <c r="U205" s="15">
        <v>131671.09400000001</v>
      </c>
      <c r="V205" s="15">
        <v>250</v>
      </c>
    </row>
    <row r="206" spans="2:22" x14ac:dyDescent="0.25">
      <c r="B206" s="15" t="s">
        <v>136</v>
      </c>
      <c r="C206" s="15" t="s">
        <v>207</v>
      </c>
      <c r="D206" s="15" t="s">
        <v>248</v>
      </c>
      <c r="E206" s="15">
        <v>2022</v>
      </c>
      <c r="F206" s="15" t="s">
        <v>162</v>
      </c>
      <c r="G206" s="15" t="s">
        <v>133</v>
      </c>
      <c r="H206" s="15" t="s">
        <v>136</v>
      </c>
      <c r="I206" s="15" t="s">
        <v>139</v>
      </c>
      <c r="J206" s="15" t="s">
        <v>141</v>
      </c>
      <c r="K206" s="15" t="s">
        <v>282</v>
      </c>
      <c r="L206" s="15" t="s">
        <v>286</v>
      </c>
      <c r="M206" s="15">
        <v>1.528</v>
      </c>
      <c r="N206" s="15">
        <v>0.94799999999999995</v>
      </c>
      <c r="O206" s="15">
        <v>2.1000000000000001E-2</v>
      </c>
      <c r="P206" s="15">
        <v>1.3560000000000001</v>
      </c>
      <c r="Q206" s="15">
        <v>0.873</v>
      </c>
      <c r="R206" s="15">
        <v>1.992</v>
      </c>
      <c r="S206" s="15">
        <v>11.891</v>
      </c>
      <c r="U206" s="15">
        <v>133221.465</v>
      </c>
      <c r="V206" s="15">
        <v>2140</v>
      </c>
    </row>
    <row r="207" spans="2:22" x14ac:dyDescent="0.25">
      <c r="B207" s="15" t="s">
        <v>136</v>
      </c>
      <c r="C207" s="15" t="s">
        <v>207</v>
      </c>
      <c r="D207" s="15" t="s">
        <v>248</v>
      </c>
      <c r="E207" s="15">
        <v>2022</v>
      </c>
      <c r="F207" s="15" t="s">
        <v>162</v>
      </c>
      <c r="G207" s="15" t="s">
        <v>133</v>
      </c>
      <c r="H207" s="15" t="s">
        <v>136</v>
      </c>
      <c r="I207" s="15" t="s">
        <v>139</v>
      </c>
      <c r="J207" s="15" t="s">
        <v>141</v>
      </c>
      <c r="K207" s="15" t="s">
        <v>282</v>
      </c>
      <c r="L207" s="15" t="s">
        <v>287</v>
      </c>
      <c r="M207" s="15">
        <v>3.948</v>
      </c>
      <c r="N207" s="15">
        <v>2.0649999999999999</v>
      </c>
      <c r="O207" s="15">
        <v>0.19700000000000001</v>
      </c>
      <c r="P207" s="15">
        <v>3.6160000000000001</v>
      </c>
      <c r="Q207" s="15">
        <v>2.4990000000000001</v>
      </c>
      <c r="R207" s="15">
        <v>5.2830000000000004</v>
      </c>
      <c r="S207" s="15">
        <v>11.959</v>
      </c>
      <c r="U207" s="15">
        <v>132839.61900000001</v>
      </c>
      <c r="V207" s="15">
        <v>110</v>
      </c>
    </row>
    <row r="208" spans="2:22" x14ac:dyDescent="0.25">
      <c r="B208" s="15" t="s">
        <v>136</v>
      </c>
      <c r="C208" s="15" t="s">
        <v>207</v>
      </c>
      <c r="D208" s="15" t="s">
        <v>249</v>
      </c>
      <c r="E208" s="15">
        <v>2022</v>
      </c>
      <c r="F208" s="15" t="s">
        <v>162</v>
      </c>
      <c r="G208" s="15" t="s">
        <v>133</v>
      </c>
      <c r="H208" s="15" t="s">
        <v>136</v>
      </c>
      <c r="I208" s="15" t="s">
        <v>139</v>
      </c>
      <c r="J208" s="15" t="s">
        <v>141</v>
      </c>
      <c r="K208" s="15" t="s">
        <v>282</v>
      </c>
      <c r="L208" s="15" t="s">
        <v>283</v>
      </c>
      <c r="M208" s="15">
        <v>2.0569999999999999</v>
      </c>
      <c r="N208" s="15">
        <v>1.2090000000000001</v>
      </c>
      <c r="O208" s="15">
        <v>4.1000000000000002E-2</v>
      </c>
      <c r="P208" s="15">
        <v>1.929</v>
      </c>
      <c r="Q208" s="15">
        <v>1.212</v>
      </c>
      <c r="R208" s="15">
        <v>2.7109999999999999</v>
      </c>
      <c r="S208" s="15">
        <v>12</v>
      </c>
      <c r="U208" s="15">
        <v>132865.58900000001</v>
      </c>
      <c r="V208" s="15">
        <v>850</v>
      </c>
    </row>
    <row r="209" spans="2:22" x14ac:dyDescent="0.25">
      <c r="B209" s="15" t="s">
        <v>136</v>
      </c>
      <c r="C209" s="15" t="s">
        <v>207</v>
      </c>
      <c r="D209" s="15" t="s">
        <v>249</v>
      </c>
      <c r="E209" s="15">
        <v>2022</v>
      </c>
      <c r="F209" s="15" t="s">
        <v>162</v>
      </c>
      <c r="G209" s="15" t="s">
        <v>133</v>
      </c>
      <c r="H209" s="15" t="s">
        <v>136</v>
      </c>
      <c r="I209" s="15" t="s">
        <v>139</v>
      </c>
      <c r="J209" s="15" t="s">
        <v>141</v>
      </c>
      <c r="K209" s="15" t="s">
        <v>282</v>
      </c>
      <c r="L209" s="15" t="s">
        <v>284</v>
      </c>
      <c r="M209" s="15">
        <v>2.5840000000000001</v>
      </c>
      <c r="N209" s="15">
        <v>1.5840000000000001</v>
      </c>
      <c r="O209" s="15">
        <v>0.104</v>
      </c>
      <c r="P209" s="15">
        <v>2.2599999999999998</v>
      </c>
      <c r="Q209" s="15">
        <v>1.472</v>
      </c>
      <c r="R209" s="15">
        <v>3.3029999999999999</v>
      </c>
      <c r="S209" s="15">
        <v>11.925000000000001</v>
      </c>
      <c r="U209" s="15">
        <v>133863.628</v>
      </c>
      <c r="V209" s="15">
        <v>230</v>
      </c>
    </row>
    <row r="210" spans="2:22" x14ac:dyDescent="0.25">
      <c r="B210" s="15" t="s">
        <v>136</v>
      </c>
      <c r="C210" s="15" t="s">
        <v>207</v>
      </c>
      <c r="D210" s="15" t="s">
        <v>249</v>
      </c>
      <c r="E210" s="15">
        <v>2022</v>
      </c>
      <c r="F210" s="15" t="s">
        <v>162</v>
      </c>
      <c r="G210" s="15" t="s">
        <v>133</v>
      </c>
      <c r="H210" s="15" t="s">
        <v>136</v>
      </c>
      <c r="I210" s="15" t="s">
        <v>139</v>
      </c>
      <c r="J210" s="15" t="s">
        <v>141</v>
      </c>
      <c r="K210" s="15" t="s">
        <v>282</v>
      </c>
      <c r="L210" s="15" t="s">
        <v>285</v>
      </c>
      <c r="M210" s="15">
        <v>0.82699999999999996</v>
      </c>
      <c r="N210" s="15">
        <v>0.70099999999999996</v>
      </c>
      <c r="O210" s="15">
        <v>4.3999999999999997E-2</v>
      </c>
      <c r="P210" s="15">
        <v>0.64300000000000002</v>
      </c>
      <c r="Q210" s="15">
        <v>0.42</v>
      </c>
      <c r="R210" s="15">
        <v>1.0089999999999999</v>
      </c>
      <c r="S210" s="15">
        <v>11.994</v>
      </c>
      <c r="U210" s="15">
        <v>131661.804</v>
      </c>
      <c r="V210" s="15">
        <v>250</v>
      </c>
    </row>
    <row r="211" spans="2:22" x14ac:dyDescent="0.25">
      <c r="B211" s="15" t="s">
        <v>136</v>
      </c>
      <c r="C211" s="15" t="s">
        <v>207</v>
      </c>
      <c r="D211" s="15" t="s">
        <v>249</v>
      </c>
      <c r="E211" s="15">
        <v>2022</v>
      </c>
      <c r="F211" s="15" t="s">
        <v>162</v>
      </c>
      <c r="G211" s="15" t="s">
        <v>133</v>
      </c>
      <c r="H211" s="15" t="s">
        <v>136</v>
      </c>
      <c r="I211" s="15" t="s">
        <v>139</v>
      </c>
      <c r="J211" s="15" t="s">
        <v>141</v>
      </c>
      <c r="K211" s="15" t="s">
        <v>282</v>
      </c>
      <c r="L211" s="15" t="s">
        <v>286</v>
      </c>
      <c r="M211" s="15">
        <v>1.407</v>
      </c>
      <c r="N211" s="15">
        <v>0.90900000000000003</v>
      </c>
      <c r="O211" s="15">
        <v>0.02</v>
      </c>
      <c r="P211" s="15">
        <v>1.2549999999999999</v>
      </c>
      <c r="Q211" s="15">
        <v>0.76900000000000002</v>
      </c>
      <c r="R211" s="15">
        <v>1.87</v>
      </c>
      <c r="S211" s="15">
        <v>11.891</v>
      </c>
      <c r="U211" s="15">
        <v>133225.728</v>
      </c>
      <c r="V211" s="15">
        <v>2140</v>
      </c>
    </row>
    <row r="212" spans="2:22" x14ac:dyDescent="0.25">
      <c r="B212" s="15" t="s">
        <v>136</v>
      </c>
      <c r="C212" s="15" t="s">
        <v>207</v>
      </c>
      <c r="D212" s="15" t="s">
        <v>249</v>
      </c>
      <c r="E212" s="15">
        <v>2022</v>
      </c>
      <c r="F212" s="15" t="s">
        <v>162</v>
      </c>
      <c r="G212" s="15" t="s">
        <v>133</v>
      </c>
      <c r="H212" s="15" t="s">
        <v>136</v>
      </c>
      <c r="I212" s="15" t="s">
        <v>139</v>
      </c>
      <c r="J212" s="15" t="s">
        <v>141</v>
      </c>
      <c r="K212" s="15" t="s">
        <v>282</v>
      </c>
      <c r="L212" s="15" t="s">
        <v>287</v>
      </c>
      <c r="M212" s="15">
        <v>3.6219999999999999</v>
      </c>
      <c r="N212" s="15">
        <v>2.0750000000000002</v>
      </c>
      <c r="O212" s="15">
        <v>0.19800000000000001</v>
      </c>
      <c r="P212" s="15">
        <v>3.5129999999999999</v>
      </c>
      <c r="Q212" s="15">
        <v>1.978</v>
      </c>
      <c r="R212" s="15">
        <v>5.1790000000000003</v>
      </c>
      <c r="S212" s="15">
        <v>11.959</v>
      </c>
      <c r="U212" s="15">
        <v>132864.799</v>
      </c>
      <c r="V212" s="15">
        <v>110</v>
      </c>
    </row>
    <row r="213" spans="2:22" x14ac:dyDescent="0.25">
      <c r="B213" s="15" t="s">
        <v>136</v>
      </c>
      <c r="C213" s="15" t="s">
        <v>207</v>
      </c>
      <c r="D213" s="15" t="s">
        <v>250</v>
      </c>
      <c r="E213" s="15">
        <v>2022</v>
      </c>
      <c r="F213" s="15" t="s">
        <v>162</v>
      </c>
      <c r="G213" s="15" t="s">
        <v>133</v>
      </c>
      <c r="H213" s="15" t="s">
        <v>136</v>
      </c>
      <c r="I213" s="15" t="s">
        <v>139</v>
      </c>
      <c r="J213" s="15" t="s">
        <v>141</v>
      </c>
      <c r="K213" s="15" t="s">
        <v>282</v>
      </c>
      <c r="L213" s="15" t="s">
        <v>283</v>
      </c>
      <c r="M213" s="15">
        <v>1.8540000000000001</v>
      </c>
      <c r="N213" s="15">
        <v>1.1819999999999999</v>
      </c>
      <c r="O213" s="15">
        <v>4.1000000000000002E-2</v>
      </c>
      <c r="P213" s="15">
        <v>1.7150000000000001</v>
      </c>
      <c r="Q213" s="15">
        <v>1.0409999999999999</v>
      </c>
      <c r="R213" s="15">
        <v>2.5209999999999999</v>
      </c>
      <c r="S213" s="15">
        <v>11.356</v>
      </c>
      <c r="U213" s="15">
        <v>32695.573</v>
      </c>
      <c r="V213" s="15">
        <v>850</v>
      </c>
    </row>
    <row r="214" spans="2:22" x14ac:dyDescent="0.25">
      <c r="B214" s="15" t="s">
        <v>136</v>
      </c>
      <c r="C214" s="15" t="s">
        <v>207</v>
      </c>
      <c r="D214" s="15" t="s">
        <v>250</v>
      </c>
      <c r="E214" s="15">
        <v>2022</v>
      </c>
      <c r="F214" s="15" t="s">
        <v>162</v>
      </c>
      <c r="G214" s="15" t="s">
        <v>133</v>
      </c>
      <c r="H214" s="15" t="s">
        <v>136</v>
      </c>
      <c r="I214" s="15" t="s">
        <v>139</v>
      </c>
      <c r="J214" s="15" t="s">
        <v>141</v>
      </c>
      <c r="K214" s="15" t="s">
        <v>282</v>
      </c>
      <c r="L214" s="15" t="s">
        <v>284</v>
      </c>
      <c r="M214" s="15">
        <v>2.3239999999999998</v>
      </c>
      <c r="N214" s="15">
        <v>1.571</v>
      </c>
      <c r="O214" s="15">
        <v>0.104</v>
      </c>
      <c r="P214" s="15">
        <v>2.0920000000000001</v>
      </c>
      <c r="Q214" s="15">
        <v>1.1850000000000001</v>
      </c>
      <c r="R214" s="15">
        <v>3.0750000000000002</v>
      </c>
      <c r="S214" s="15">
        <v>11.288</v>
      </c>
      <c r="U214" s="15">
        <v>33262.042999999998</v>
      </c>
      <c r="V214" s="15">
        <v>230</v>
      </c>
    </row>
    <row r="215" spans="2:22" x14ac:dyDescent="0.25">
      <c r="B215" s="15" t="s">
        <v>136</v>
      </c>
      <c r="C215" s="15" t="s">
        <v>207</v>
      </c>
      <c r="D215" s="15" t="s">
        <v>250</v>
      </c>
      <c r="E215" s="15">
        <v>2022</v>
      </c>
      <c r="F215" s="15" t="s">
        <v>162</v>
      </c>
      <c r="G215" s="15" t="s">
        <v>133</v>
      </c>
      <c r="H215" s="15" t="s">
        <v>136</v>
      </c>
      <c r="I215" s="15" t="s">
        <v>139</v>
      </c>
      <c r="J215" s="15" t="s">
        <v>141</v>
      </c>
      <c r="K215" s="15" t="s">
        <v>282</v>
      </c>
      <c r="L215" s="15" t="s">
        <v>285</v>
      </c>
      <c r="M215" s="15">
        <v>0.76600000000000001</v>
      </c>
      <c r="N215" s="15">
        <v>0.75700000000000001</v>
      </c>
      <c r="O215" s="15">
        <v>4.8000000000000001E-2</v>
      </c>
      <c r="P215" s="15">
        <v>0.61699999999999999</v>
      </c>
      <c r="Q215" s="15">
        <v>0.33900000000000002</v>
      </c>
      <c r="R215" s="15">
        <v>0.998</v>
      </c>
      <c r="S215" s="15">
        <v>11.348000000000001</v>
      </c>
      <c r="U215" s="15">
        <v>32358.861000000001</v>
      </c>
      <c r="V215" s="15">
        <v>250</v>
      </c>
    </row>
    <row r="216" spans="2:22" x14ac:dyDescent="0.25">
      <c r="B216" s="15" t="s">
        <v>136</v>
      </c>
      <c r="C216" s="15" t="s">
        <v>207</v>
      </c>
      <c r="D216" s="15" t="s">
        <v>250</v>
      </c>
      <c r="E216" s="15">
        <v>2022</v>
      </c>
      <c r="F216" s="15" t="s">
        <v>162</v>
      </c>
      <c r="G216" s="15" t="s">
        <v>133</v>
      </c>
      <c r="H216" s="15" t="s">
        <v>136</v>
      </c>
      <c r="I216" s="15" t="s">
        <v>139</v>
      </c>
      <c r="J216" s="15" t="s">
        <v>141</v>
      </c>
      <c r="K216" s="15" t="s">
        <v>282</v>
      </c>
      <c r="L216" s="15" t="s">
        <v>286</v>
      </c>
      <c r="M216" s="15">
        <v>1.2649999999999999</v>
      </c>
      <c r="N216" s="15">
        <v>0.88200000000000001</v>
      </c>
      <c r="O216" s="15">
        <v>1.9E-2</v>
      </c>
      <c r="P216" s="15">
        <v>1.1120000000000001</v>
      </c>
      <c r="Q216" s="15">
        <v>0.61799999999999999</v>
      </c>
      <c r="R216" s="15">
        <v>1.6990000000000001</v>
      </c>
      <c r="S216" s="15">
        <v>11.222</v>
      </c>
      <c r="U216" s="15">
        <v>33495.815000000002</v>
      </c>
      <c r="V216" s="15">
        <v>2140</v>
      </c>
    </row>
    <row r="217" spans="2:22" x14ac:dyDescent="0.25">
      <c r="B217" s="15" t="s">
        <v>136</v>
      </c>
      <c r="C217" s="15" t="s">
        <v>207</v>
      </c>
      <c r="D217" s="15" t="s">
        <v>250</v>
      </c>
      <c r="E217" s="15">
        <v>2022</v>
      </c>
      <c r="F217" s="15" t="s">
        <v>162</v>
      </c>
      <c r="G217" s="15" t="s">
        <v>133</v>
      </c>
      <c r="H217" s="15" t="s">
        <v>136</v>
      </c>
      <c r="I217" s="15" t="s">
        <v>139</v>
      </c>
      <c r="J217" s="15" t="s">
        <v>141</v>
      </c>
      <c r="K217" s="15" t="s">
        <v>282</v>
      </c>
      <c r="L217" s="15" t="s">
        <v>287</v>
      </c>
      <c r="M217" s="15">
        <v>3.3140000000000001</v>
      </c>
      <c r="N217" s="15">
        <v>2.1389999999999998</v>
      </c>
      <c r="O217" s="15">
        <v>0.20399999999999999</v>
      </c>
      <c r="P217" s="15">
        <v>2.8650000000000002</v>
      </c>
      <c r="Q217" s="15">
        <v>1.589</v>
      </c>
      <c r="R217" s="15">
        <v>4.8460000000000001</v>
      </c>
      <c r="S217" s="15">
        <v>11.301</v>
      </c>
      <c r="U217" s="15">
        <v>33021.834000000003</v>
      </c>
      <c r="V217" s="15">
        <v>110</v>
      </c>
    </row>
    <row r="218" spans="2:22" x14ac:dyDescent="0.25">
      <c r="B218" s="15" t="s">
        <v>136</v>
      </c>
      <c r="C218" s="15" t="s">
        <v>207</v>
      </c>
      <c r="D218" s="15" t="s">
        <v>251</v>
      </c>
      <c r="E218" s="15">
        <v>2022</v>
      </c>
      <c r="F218" s="15" t="s">
        <v>162</v>
      </c>
      <c r="G218" s="15" t="s">
        <v>133</v>
      </c>
      <c r="H218" s="15" t="s">
        <v>136</v>
      </c>
      <c r="I218" s="15" t="s">
        <v>139</v>
      </c>
      <c r="J218" s="15" t="s">
        <v>141</v>
      </c>
      <c r="K218" s="15" t="s">
        <v>282</v>
      </c>
      <c r="L218" s="15" t="s">
        <v>283</v>
      </c>
      <c r="M218" s="15">
        <v>1.6020000000000001</v>
      </c>
      <c r="N218" s="15">
        <v>1.143</v>
      </c>
      <c r="O218" s="15">
        <v>3.9E-2</v>
      </c>
      <c r="P218" s="15">
        <v>1.4219999999999999</v>
      </c>
      <c r="Q218" s="15">
        <v>0.77700000000000002</v>
      </c>
      <c r="R218" s="15">
        <v>2.23</v>
      </c>
      <c r="S218" s="15">
        <v>11.356</v>
      </c>
      <c r="U218" s="15">
        <v>32697.928</v>
      </c>
      <c r="V218" s="15">
        <v>850</v>
      </c>
    </row>
    <row r="219" spans="2:22" x14ac:dyDescent="0.25">
      <c r="B219" s="15" t="s">
        <v>136</v>
      </c>
      <c r="C219" s="15" t="s">
        <v>207</v>
      </c>
      <c r="D219" s="15" t="s">
        <v>251</v>
      </c>
      <c r="E219" s="15">
        <v>2022</v>
      </c>
      <c r="F219" s="15" t="s">
        <v>162</v>
      </c>
      <c r="G219" s="15" t="s">
        <v>133</v>
      </c>
      <c r="H219" s="15" t="s">
        <v>136</v>
      </c>
      <c r="I219" s="15" t="s">
        <v>139</v>
      </c>
      <c r="J219" s="15" t="s">
        <v>141</v>
      </c>
      <c r="K219" s="15" t="s">
        <v>282</v>
      </c>
      <c r="L219" s="15" t="s">
        <v>284</v>
      </c>
      <c r="M219" s="15">
        <v>2.0499999999999998</v>
      </c>
      <c r="N219" s="15">
        <v>1.585</v>
      </c>
      <c r="O219" s="15">
        <v>0.105</v>
      </c>
      <c r="P219" s="15">
        <v>1.774</v>
      </c>
      <c r="Q219" s="15">
        <v>0.85299999999999998</v>
      </c>
      <c r="R219" s="15">
        <v>2.851</v>
      </c>
      <c r="S219" s="15">
        <v>11.295999999999999</v>
      </c>
      <c r="U219" s="15">
        <v>33240.093999999997</v>
      </c>
      <c r="V219" s="15">
        <v>230</v>
      </c>
    </row>
    <row r="220" spans="2:22" x14ac:dyDescent="0.25">
      <c r="B220" s="15" t="s">
        <v>136</v>
      </c>
      <c r="C220" s="15" t="s">
        <v>207</v>
      </c>
      <c r="D220" s="15" t="s">
        <v>251</v>
      </c>
      <c r="E220" s="15">
        <v>2022</v>
      </c>
      <c r="F220" s="15" t="s">
        <v>162</v>
      </c>
      <c r="G220" s="15" t="s">
        <v>133</v>
      </c>
      <c r="H220" s="15" t="s">
        <v>136</v>
      </c>
      <c r="I220" s="15" t="s">
        <v>139</v>
      </c>
      <c r="J220" s="15" t="s">
        <v>141</v>
      </c>
      <c r="K220" s="15" t="s">
        <v>282</v>
      </c>
      <c r="L220" s="15" t="s">
        <v>285</v>
      </c>
      <c r="M220" s="15">
        <v>0.69</v>
      </c>
      <c r="N220" s="15">
        <v>0.74399999999999999</v>
      </c>
      <c r="O220" s="15">
        <v>4.7E-2</v>
      </c>
      <c r="P220" s="15">
        <v>0.51600000000000001</v>
      </c>
      <c r="Q220" s="15">
        <v>0.27700000000000002</v>
      </c>
      <c r="R220" s="15">
        <v>0.88400000000000001</v>
      </c>
      <c r="S220" s="15">
        <v>11.348000000000001</v>
      </c>
      <c r="U220" s="15">
        <v>32349.31</v>
      </c>
      <c r="V220" s="15">
        <v>250</v>
      </c>
    </row>
    <row r="221" spans="2:22" x14ac:dyDescent="0.25">
      <c r="B221" s="15" t="s">
        <v>136</v>
      </c>
      <c r="C221" s="15" t="s">
        <v>207</v>
      </c>
      <c r="D221" s="15" t="s">
        <v>251</v>
      </c>
      <c r="E221" s="15">
        <v>2022</v>
      </c>
      <c r="F221" s="15" t="s">
        <v>162</v>
      </c>
      <c r="G221" s="15" t="s">
        <v>133</v>
      </c>
      <c r="H221" s="15" t="s">
        <v>136</v>
      </c>
      <c r="I221" s="15" t="s">
        <v>139</v>
      </c>
      <c r="J221" s="15" t="s">
        <v>141</v>
      </c>
      <c r="K221" s="15" t="s">
        <v>282</v>
      </c>
      <c r="L221" s="15" t="s">
        <v>286</v>
      </c>
      <c r="M221" s="15">
        <v>1.0900000000000001</v>
      </c>
      <c r="N221" s="15">
        <v>0.88100000000000001</v>
      </c>
      <c r="O221" s="15">
        <v>1.9E-2</v>
      </c>
      <c r="P221" s="15">
        <v>0.91700000000000004</v>
      </c>
      <c r="Q221" s="15">
        <v>0.46300000000000002</v>
      </c>
      <c r="R221" s="15">
        <v>1.468</v>
      </c>
      <c r="S221" s="15">
        <v>11.222</v>
      </c>
      <c r="U221" s="15">
        <v>33489.970999999998</v>
      </c>
      <c r="V221" s="15">
        <v>2140</v>
      </c>
    </row>
    <row r="222" spans="2:22" x14ac:dyDescent="0.25">
      <c r="B222" s="15" t="s">
        <v>136</v>
      </c>
      <c r="C222" s="15" t="s">
        <v>207</v>
      </c>
      <c r="D222" s="15" t="s">
        <v>251</v>
      </c>
      <c r="E222" s="15">
        <v>2022</v>
      </c>
      <c r="F222" s="15" t="s">
        <v>162</v>
      </c>
      <c r="G222" s="15" t="s">
        <v>133</v>
      </c>
      <c r="H222" s="15" t="s">
        <v>136</v>
      </c>
      <c r="I222" s="15" t="s">
        <v>139</v>
      </c>
      <c r="J222" s="15" t="s">
        <v>141</v>
      </c>
      <c r="K222" s="15" t="s">
        <v>282</v>
      </c>
      <c r="L222" s="15" t="s">
        <v>287</v>
      </c>
      <c r="M222" s="15">
        <v>2.9380000000000002</v>
      </c>
      <c r="N222" s="15">
        <v>2.2120000000000002</v>
      </c>
      <c r="O222" s="15">
        <v>0.21099999999999999</v>
      </c>
      <c r="P222" s="15">
        <v>2.258</v>
      </c>
      <c r="Q222" s="15">
        <v>1.3140000000000001</v>
      </c>
      <c r="R222" s="15">
        <v>4.1180000000000003</v>
      </c>
      <c r="S222" s="15">
        <v>11.301</v>
      </c>
      <c r="U222" s="15">
        <v>33019.142</v>
      </c>
      <c r="V222" s="15">
        <v>110</v>
      </c>
    </row>
    <row r="223" spans="2:22" x14ac:dyDescent="0.25">
      <c r="B223" s="15" t="s">
        <v>136</v>
      </c>
      <c r="C223" s="15" t="s">
        <v>207</v>
      </c>
      <c r="D223" s="15" t="s">
        <v>252</v>
      </c>
      <c r="E223" s="15">
        <v>2022</v>
      </c>
      <c r="F223" s="15" t="s">
        <v>162</v>
      </c>
      <c r="G223" s="15" t="s">
        <v>133</v>
      </c>
      <c r="H223" s="15" t="s">
        <v>136</v>
      </c>
      <c r="I223" s="15" t="s">
        <v>139</v>
      </c>
      <c r="J223" s="15" t="s">
        <v>141</v>
      </c>
      <c r="K223" s="15" t="s">
        <v>282</v>
      </c>
      <c r="L223" s="15" t="s">
        <v>283</v>
      </c>
      <c r="M223" s="15">
        <v>1.343</v>
      </c>
      <c r="N223" s="15">
        <v>1.1259999999999999</v>
      </c>
      <c r="O223" s="15">
        <v>3.9E-2</v>
      </c>
      <c r="P223" s="15">
        <v>1.119</v>
      </c>
      <c r="Q223" s="15">
        <v>0.45900000000000002</v>
      </c>
      <c r="R223" s="15">
        <v>1.9079999999999999</v>
      </c>
      <c r="S223" s="15">
        <v>10.781000000000001</v>
      </c>
      <c r="U223" s="15">
        <v>1526.5909999999999</v>
      </c>
      <c r="V223" s="15">
        <v>850</v>
      </c>
    </row>
    <row r="224" spans="2:22" x14ac:dyDescent="0.25">
      <c r="B224" s="15" t="s">
        <v>136</v>
      </c>
      <c r="C224" s="15" t="s">
        <v>207</v>
      </c>
      <c r="D224" s="15" t="s">
        <v>252</v>
      </c>
      <c r="E224" s="15">
        <v>2022</v>
      </c>
      <c r="F224" s="15" t="s">
        <v>162</v>
      </c>
      <c r="G224" s="15" t="s">
        <v>133</v>
      </c>
      <c r="H224" s="15" t="s">
        <v>136</v>
      </c>
      <c r="I224" s="15" t="s">
        <v>139</v>
      </c>
      <c r="J224" s="15" t="s">
        <v>141</v>
      </c>
      <c r="K224" s="15" t="s">
        <v>282</v>
      </c>
      <c r="L224" s="15" t="s">
        <v>284</v>
      </c>
      <c r="M224" s="15">
        <v>1.6950000000000001</v>
      </c>
      <c r="N224" s="15">
        <v>1.5129999999999999</v>
      </c>
      <c r="O224" s="15">
        <v>0.1</v>
      </c>
      <c r="P224" s="15">
        <v>1.2869999999999999</v>
      </c>
      <c r="Q224" s="15">
        <v>0.48499999999999999</v>
      </c>
      <c r="R224" s="15">
        <v>2.585</v>
      </c>
      <c r="S224" s="15">
        <v>10.727</v>
      </c>
      <c r="U224" s="15">
        <v>1667.248</v>
      </c>
      <c r="V224" s="15">
        <v>230</v>
      </c>
    </row>
    <row r="225" spans="2:22" x14ac:dyDescent="0.25">
      <c r="B225" s="15" t="s">
        <v>136</v>
      </c>
      <c r="C225" s="15" t="s">
        <v>207</v>
      </c>
      <c r="D225" s="15" t="s">
        <v>252</v>
      </c>
      <c r="E225" s="15">
        <v>2022</v>
      </c>
      <c r="F225" s="15" t="s">
        <v>162</v>
      </c>
      <c r="G225" s="15" t="s">
        <v>133</v>
      </c>
      <c r="H225" s="15" t="s">
        <v>136</v>
      </c>
      <c r="I225" s="15" t="s">
        <v>139</v>
      </c>
      <c r="J225" s="15" t="s">
        <v>141</v>
      </c>
      <c r="K225" s="15" t="s">
        <v>282</v>
      </c>
      <c r="L225" s="15" t="s">
        <v>285</v>
      </c>
      <c r="M225" s="15">
        <v>0.59399999999999997</v>
      </c>
      <c r="N225" s="15">
        <v>0.58499999999999996</v>
      </c>
      <c r="O225" s="15">
        <v>3.6999999999999998E-2</v>
      </c>
      <c r="P225" s="15">
        <v>0.44400000000000001</v>
      </c>
      <c r="Q225" s="15">
        <v>0.224</v>
      </c>
      <c r="R225" s="15">
        <v>0.75800000000000001</v>
      </c>
      <c r="S225" s="15">
        <v>10.765000000000001</v>
      </c>
      <c r="U225" s="15">
        <v>1585.7719999999999</v>
      </c>
      <c r="V225" s="15">
        <v>250</v>
      </c>
    </row>
    <row r="226" spans="2:22" x14ac:dyDescent="0.25">
      <c r="B226" s="15" t="s">
        <v>136</v>
      </c>
      <c r="C226" s="15" t="s">
        <v>207</v>
      </c>
      <c r="D226" s="15" t="s">
        <v>252</v>
      </c>
      <c r="E226" s="15">
        <v>2022</v>
      </c>
      <c r="F226" s="15" t="s">
        <v>162</v>
      </c>
      <c r="G226" s="15" t="s">
        <v>133</v>
      </c>
      <c r="H226" s="15" t="s">
        <v>136</v>
      </c>
      <c r="I226" s="15" t="s">
        <v>139</v>
      </c>
      <c r="J226" s="15" t="s">
        <v>141</v>
      </c>
      <c r="K226" s="15" t="s">
        <v>282</v>
      </c>
      <c r="L226" s="15" t="s">
        <v>286</v>
      </c>
      <c r="M226" s="15">
        <v>0.90400000000000003</v>
      </c>
      <c r="N226" s="15">
        <v>0.80700000000000005</v>
      </c>
      <c r="O226" s="15">
        <v>1.7000000000000001E-2</v>
      </c>
      <c r="P226" s="15">
        <v>0.71299999999999997</v>
      </c>
      <c r="Q226" s="15">
        <v>0.315</v>
      </c>
      <c r="R226" s="15">
        <v>1.272</v>
      </c>
      <c r="S226" s="15">
        <v>10.621</v>
      </c>
      <c r="U226" s="15">
        <v>1680.7360000000001</v>
      </c>
      <c r="V226" s="15">
        <v>2140</v>
      </c>
    </row>
    <row r="227" spans="2:22" x14ac:dyDescent="0.25">
      <c r="B227" s="15" t="s">
        <v>136</v>
      </c>
      <c r="C227" s="15" t="s">
        <v>207</v>
      </c>
      <c r="D227" s="15" t="s">
        <v>252</v>
      </c>
      <c r="E227" s="15">
        <v>2022</v>
      </c>
      <c r="F227" s="15" t="s">
        <v>162</v>
      </c>
      <c r="G227" s="15" t="s">
        <v>133</v>
      </c>
      <c r="H227" s="15" t="s">
        <v>136</v>
      </c>
      <c r="I227" s="15" t="s">
        <v>139</v>
      </c>
      <c r="J227" s="15" t="s">
        <v>141</v>
      </c>
      <c r="K227" s="15" t="s">
        <v>282</v>
      </c>
      <c r="L227" s="15" t="s">
        <v>287</v>
      </c>
      <c r="M227" s="15">
        <v>2.4769999999999999</v>
      </c>
      <c r="N227" s="15">
        <v>2.1869999999999998</v>
      </c>
      <c r="O227" s="15">
        <v>0.20899999999999999</v>
      </c>
      <c r="P227" s="15">
        <v>1.6970000000000001</v>
      </c>
      <c r="Q227" s="15">
        <v>0.67100000000000004</v>
      </c>
      <c r="R227" s="15">
        <v>3.8639999999999999</v>
      </c>
      <c r="S227" s="15">
        <v>10.718</v>
      </c>
      <c r="U227" s="15">
        <v>1539.8779999999999</v>
      </c>
      <c r="V227" s="15">
        <v>110</v>
      </c>
    </row>
    <row r="228" spans="2:22" x14ac:dyDescent="0.25">
      <c r="B228" s="15" t="s">
        <v>136</v>
      </c>
      <c r="C228" s="15" t="s">
        <v>207</v>
      </c>
      <c r="D228" s="15" t="s">
        <v>253</v>
      </c>
      <c r="E228" s="15">
        <v>2022</v>
      </c>
      <c r="F228" s="15" t="s">
        <v>162</v>
      </c>
      <c r="G228" s="15" t="s">
        <v>133</v>
      </c>
      <c r="H228" s="15" t="s">
        <v>136</v>
      </c>
      <c r="I228" s="15" t="s">
        <v>139</v>
      </c>
      <c r="J228" s="15" t="s">
        <v>141</v>
      </c>
      <c r="K228" s="15" t="s">
        <v>282</v>
      </c>
      <c r="L228" s="15" t="s">
        <v>283</v>
      </c>
      <c r="M228" s="15">
        <v>0.96199999999999997</v>
      </c>
      <c r="N228" s="15">
        <v>0.97199999999999998</v>
      </c>
      <c r="O228" s="15">
        <v>3.3000000000000002E-2</v>
      </c>
      <c r="P228" s="15">
        <v>0.67800000000000005</v>
      </c>
      <c r="Q228" s="15">
        <v>0.22600000000000001</v>
      </c>
      <c r="R228" s="15">
        <v>1.407</v>
      </c>
      <c r="S228" s="15">
        <v>10.781000000000001</v>
      </c>
      <c r="U228" s="15">
        <v>1527.4829999999999</v>
      </c>
      <c r="V228" s="15">
        <v>850</v>
      </c>
    </row>
    <row r="229" spans="2:22" x14ac:dyDescent="0.25">
      <c r="B229" s="15" t="s">
        <v>136</v>
      </c>
      <c r="C229" s="15" t="s">
        <v>207</v>
      </c>
      <c r="D229" s="15" t="s">
        <v>253</v>
      </c>
      <c r="E229" s="15">
        <v>2022</v>
      </c>
      <c r="F229" s="15" t="s">
        <v>162</v>
      </c>
      <c r="G229" s="15" t="s">
        <v>133</v>
      </c>
      <c r="H229" s="15" t="s">
        <v>136</v>
      </c>
      <c r="I229" s="15" t="s">
        <v>139</v>
      </c>
      <c r="J229" s="15" t="s">
        <v>141</v>
      </c>
      <c r="K229" s="15" t="s">
        <v>282</v>
      </c>
      <c r="L229" s="15" t="s">
        <v>284</v>
      </c>
      <c r="M229" s="15">
        <v>1.206</v>
      </c>
      <c r="N229" s="15">
        <v>1.3129999999999999</v>
      </c>
      <c r="O229" s="15">
        <v>8.6999999999999994E-2</v>
      </c>
      <c r="P229" s="15">
        <v>0.67800000000000005</v>
      </c>
      <c r="Q229" s="15">
        <v>0.20799999999999999</v>
      </c>
      <c r="R229" s="15">
        <v>1.94</v>
      </c>
      <c r="S229" s="15">
        <v>10.727</v>
      </c>
      <c r="U229" s="15">
        <v>1667.08</v>
      </c>
      <c r="V229" s="15">
        <v>230</v>
      </c>
    </row>
    <row r="230" spans="2:22" x14ac:dyDescent="0.25">
      <c r="B230" s="15" t="s">
        <v>136</v>
      </c>
      <c r="C230" s="15" t="s">
        <v>207</v>
      </c>
      <c r="D230" s="15" t="s">
        <v>253</v>
      </c>
      <c r="E230" s="15">
        <v>2022</v>
      </c>
      <c r="F230" s="15" t="s">
        <v>162</v>
      </c>
      <c r="G230" s="15" t="s">
        <v>133</v>
      </c>
      <c r="H230" s="15" t="s">
        <v>136</v>
      </c>
      <c r="I230" s="15" t="s">
        <v>139</v>
      </c>
      <c r="J230" s="15" t="s">
        <v>141</v>
      </c>
      <c r="K230" s="15" t="s">
        <v>282</v>
      </c>
      <c r="L230" s="15" t="s">
        <v>285</v>
      </c>
      <c r="M230" s="15">
        <v>0.49299999999999999</v>
      </c>
      <c r="N230" s="15">
        <v>0.52500000000000002</v>
      </c>
      <c r="O230" s="15">
        <v>3.3000000000000002E-2</v>
      </c>
      <c r="P230" s="15">
        <v>0.34100000000000003</v>
      </c>
      <c r="Q230" s="15">
        <v>0.13500000000000001</v>
      </c>
      <c r="R230" s="15">
        <v>0.63500000000000001</v>
      </c>
      <c r="S230" s="15">
        <v>10.765000000000001</v>
      </c>
      <c r="U230" s="15">
        <v>1585.855</v>
      </c>
      <c r="V230" s="15">
        <v>250</v>
      </c>
    </row>
    <row r="231" spans="2:22" x14ac:dyDescent="0.25">
      <c r="B231" s="15" t="s">
        <v>136</v>
      </c>
      <c r="C231" s="15" t="s">
        <v>207</v>
      </c>
      <c r="D231" s="15" t="s">
        <v>253</v>
      </c>
      <c r="E231" s="15">
        <v>2022</v>
      </c>
      <c r="F231" s="15" t="s">
        <v>162</v>
      </c>
      <c r="G231" s="15" t="s">
        <v>133</v>
      </c>
      <c r="H231" s="15" t="s">
        <v>136</v>
      </c>
      <c r="I231" s="15" t="s">
        <v>139</v>
      </c>
      <c r="J231" s="15" t="s">
        <v>141</v>
      </c>
      <c r="K231" s="15" t="s">
        <v>282</v>
      </c>
      <c r="L231" s="15" t="s">
        <v>286</v>
      </c>
      <c r="M231" s="15">
        <v>0.70099999999999996</v>
      </c>
      <c r="N231" s="15">
        <v>0.70299999999999996</v>
      </c>
      <c r="O231" s="15">
        <v>1.4999999999999999E-2</v>
      </c>
      <c r="P231" s="15">
        <v>0.48499999999999999</v>
      </c>
      <c r="Q231" s="15">
        <v>0.184</v>
      </c>
      <c r="R231" s="15">
        <v>0.996</v>
      </c>
      <c r="S231" s="15">
        <v>10.62</v>
      </c>
      <c r="U231" s="15">
        <v>1681.6310000000001</v>
      </c>
      <c r="V231" s="15">
        <v>2130</v>
      </c>
    </row>
    <row r="232" spans="2:22" x14ac:dyDescent="0.25">
      <c r="B232" s="15" t="s">
        <v>136</v>
      </c>
      <c r="C232" s="15" t="s">
        <v>207</v>
      </c>
      <c r="D232" s="15" t="s">
        <v>253</v>
      </c>
      <c r="E232" s="15">
        <v>2022</v>
      </c>
      <c r="F232" s="15" t="s">
        <v>162</v>
      </c>
      <c r="G232" s="15" t="s">
        <v>133</v>
      </c>
      <c r="H232" s="15" t="s">
        <v>136</v>
      </c>
      <c r="I232" s="15" t="s">
        <v>139</v>
      </c>
      <c r="J232" s="15" t="s">
        <v>141</v>
      </c>
      <c r="K232" s="15" t="s">
        <v>282</v>
      </c>
      <c r="L232" s="15" t="s">
        <v>287</v>
      </c>
      <c r="M232" s="15">
        <v>1.871</v>
      </c>
      <c r="N232" s="15">
        <v>2.0339999999999998</v>
      </c>
      <c r="O232" s="15">
        <v>0.19400000000000001</v>
      </c>
      <c r="P232" s="15">
        <v>1.079</v>
      </c>
      <c r="Q232" s="15">
        <v>0.318</v>
      </c>
      <c r="R232" s="15">
        <v>2.649</v>
      </c>
      <c r="S232" s="15">
        <v>10.718</v>
      </c>
      <c r="U232" s="15">
        <v>1539.8130000000001</v>
      </c>
      <c r="V232" s="15">
        <v>110</v>
      </c>
    </row>
    <row r="233" spans="2:22" x14ac:dyDescent="0.25">
      <c r="B233" s="15" t="s">
        <v>136</v>
      </c>
      <c r="C233" s="15" t="s">
        <v>207</v>
      </c>
      <c r="D233" s="15" t="s">
        <v>254</v>
      </c>
      <c r="E233" s="15">
        <v>2022</v>
      </c>
      <c r="F233" s="15" t="s">
        <v>162</v>
      </c>
      <c r="G233" s="15" t="s">
        <v>133</v>
      </c>
      <c r="H233" s="15" t="s">
        <v>136</v>
      </c>
      <c r="I233" s="15" t="s">
        <v>139</v>
      </c>
      <c r="J233" s="15" t="s">
        <v>141</v>
      </c>
      <c r="K233" s="15" t="s">
        <v>282</v>
      </c>
      <c r="L233" s="15" t="s">
        <v>283</v>
      </c>
      <c r="M233" s="15">
        <v>0.65600000000000003</v>
      </c>
      <c r="N233" s="15">
        <v>0.79</v>
      </c>
      <c r="O233" s="15">
        <v>2.7E-2</v>
      </c>
      <c r="P233" s="15">
        <v>0.35599999999999998</v>
      </c>
      <c r="Q233" s="15">
        <v>0.123</v>
      </c>
      <c r="R233" s="15">
        <v>0.91900000000000004</v>
      </c>
      <c r="S233" s="15">
        <v>10.340999999999999</v>
      </c>
      <c r="U233" s="15">
        <v>0.111</v>
      </c>
      <c r="V233" s="15">
        <v>850</v>
      </c>
    </row>
    <row r="234" spans="2:22" x14ac:dyDescent="0.25">
      <c r="B234" s="15" t="s">
        <v>136</v>
      </c>
      <c r="C234" s="15" t="s">
        <v>207</v>
      </c>
      <c r="D234" s="15" t="s">
        <v>254</v>
      </c>
      <c r="E234" s="15">
        <v>2022</v>
      </c>
      <c r="F234" s="15" t="s">
        <v>162</v>
      </c>
      <c r="G234" s="15" t="s">
        <v>133</v>
      </c>
      <c r="H234" s="15" t="s">
        <v>136</v>
      </c>
      <c r="I234" s="15" t="s">
        <v>139</v>
      </c>
      <c r="J234" s="15" t="s">
        <v>141</v>
      </c>
      <c r="K234" s="15" t="s">
        <v>282</v>
      </c>
      <c r="L234" s="15" t="s">
        <v>284</v>
      </c>
      <c r="M234" s="15">
        <v>0.79800000000000004</v>
      </c>
      <c r="N234" s="15">
        <v>1.02</v>
      </c>
      <c r="O234" s="15">
        <v>6.7000000000000004E-2</v>
      </c>
      <c r="P234" s="15">
        <v>0.38500000000000001</v>
      </c>
      <c r="Q234" s="15">
        <v>0.11</v>
      </c>
      <c r="R234" s="15">
        <v>1.1599999999999999</v>
      </c>
      <c r="S234" s="15">
        <v>10.291</v>
      </c>
      <c r="U234" s="15">
        <v>0.17399999999999999</v>
      </c>
      <c r="V234" s="15">
        <v>230</v>
      </c>
    </row>
    <row r="235" spans="2:22" x14ac:dyDescent="0.25">
      <c r="B235" s="15" t="s">
        <v>136</v>
      </c>
      <c r="C235" s="15" t="s">
        <v>207</v>
      </c>
      <c r="D235" s="15" t="s">
        <v>254</v>
      </c>
      <c r="E235" s="15">
        <v>2022</v>
      </c>
      <c r="F235" s="15" t="s">
        <v>162</v>
      </c>
      <c r="G235" s="15" t="s">
        <v>133</v>
      </c>
      <c r="H235" s="15" t="s">
        <v>136</v>
      </c>
      <c r="I235" s="15" t="s">
        <v>139</v>
      </c>
      <c r="J235" s="15" t="s">
        <v>141</v>
      </c>
      <c r="K235" s="15" t="s">
        <v>282</v>
      </c>
      <c r="L235" s="15" t="s">
        <v>285</v>
      </c>
      <c r="M235" s="15">
        <v>0.39</v>
      </c>
      <c r="N235" s="15">
        <v>0.46200000000000002</v>
      </c>
      <c r="O235" s="15">
        <v>2.9000000000000001E-2</v>
      </c>
      <c r="P235" s="15">
        <v>0.21</v>
      </c>
      <c r="Q235" s="15">
        <v>9.0999999999999998E-2</v>
      </c>
      <c r="R235" s="15">
        <v>0.59799999999999998</v>
      </c>
      <c r="S235" s="15">
        <v>10.319000000000001</v>
      </c>
      <c r="U235" s="15">
        <v>0.34799999999999998</v>
      </c>
      <c r="V235" s="15">
        <v>250</v>
      </c>
    </row>
    <row r="236" spans="2:22" x14ac:dyDescent="0.25">
      <c r="B236" s="15" t="s">
        <v>136</v>
      </c>
      <c r="C236" s="15" t="s">
        <v>207</v>
      </c>
      <c r="D236" s="15" t="s">
        <v>254</v>
      </c>
      <c r="E236" s="15">
        <v>2022</v>
      </c>
      <c r="F236" s="15" t="s">
        <v>162</v>
      </c>
      <c r="G236" s="15" t="s">
        <v>133</v>
      </c>
      <c r="H236" s="15" t="s">
        <v>136</v>
      </c>
      <c r="I236" s="15" t="s">
        <v>139</v>
      </c>
      <c r="J236" s="15" t="s">
        <v>141</v>
      </c>
      <c r="K236" s="15" t="s">
        <v>282</v>
      </c>
      <c r="L236" s="15" t="s">
        <v>286</v>
      </c>
      <c r="M236" s="15">
        <v>0.54</v>
      </c>
      <c r="N236" s="15">
        <v>0.63600000000000001</v>
      </c>
      <c r="O236" s="15">
        <v>1.4E-2</v>
      </c>
      <c r="P236" s="15">
        <v>0.313</v>
      </c>
      <c r="Q236" s="15">
        <v>0.10299999999999999</v>
      </c>
      <c r="R236" s="15">
        <v>0.75</v>
      </c>
      <c r="S236" s="15">
        <v>10.166</v>
      </c>
      <c r="U236" s="15">
        <v>5.8999999999999997E-2</v>
      </c>
      <c r="V236" s="15">
        <v>2130</v>
      </c>
    </row>
    <row r="237" spans="2:22" x14ac:dyDescent="0.25">
      <c r="B237" s="15" t="s">
        <v>136</v>
      </c>
      <c r="C237" s="15" t="s">
        <v>207</v>
      </c>
      <c r="D237" s="15" t="s">
        <v>254</v>
      </c>
      <c r="E237" s="15">
        <v>2022</v>
      </c>
      <c r="F237" s="15" t="s">
        <v>162</v>
      </c>
      <c r="G237" s="15" t="s">
        <v>133</v>
      </c>
      <c r="H237" s="15" t="s">
        <v>136</v>
      </c>
      <c r="I237" s="15" t="s">
        <v>139</v>
      </c>
      <c r="J237" s="15" t="s">
        <v>141</v>
      </c>
      <c r="K237" s="15" t="s">
        <v>282</v>
      </c>
      <c r="L237" s="15" t="s">
        <v>287</v>
      </c>
      <c r="M237" s="15">
        <v>1.2729999999999999</v>
      </c>
      <c r="N237" s="15">
        <v>1.61</v>
      </c>
      <c r="O237" s="15">
        <v>0.154</v>
      </c>
      <c r="P237" s="15">
        <v>0.58799999999999997</v>
      </c>
      <c r="Q237" s="15">
        <v>0.16</v>
      </c>
      <c r="R237" s="15">
        <v>1.87</v>
      </c>
      <c r="S237" s="15">
        <v>10.273999999999999</v>
      </c>
      <c r="U237" s="15">
        <v>0</v>
      </c>
      <c r="V237" s="15">
        <v>110</v>
      </c>
    </row>
    <row r="238" spans="2:22" x14ac:dyDescent="0.25">
      <c r="B238" s="15" t="s">
        <v>136</v>
      </c>
      <c r="C238" s="15" t="s">
        <v>207</v>
      </c>
      <c r="D238" s="15" t="s">
        <v>255</v>
      </c>
      <c r="E238" s="15">
        <v>2022</v>
      </c>
      <c r="F238" s="15" t="s">
        <v>162</v>
      </c>
      <c r="G238" s="15" t="s">
        <v>133</v>
      </c>
      <c r="H238" s="15" t="s">
        <v>136</v>
      </c>
      <c r="I238" s="15" t="s">
        <v>139</v>
      </c>
      <c r="J238" s="15" t="s">
        <v>141</v>
      </c>
      <c r="K238" s="15" t="s">
        <v>282</v>
      </c>
      <c r="L238" s="15" t="s">
        <v>283</v>
      </c>
      <c r="M238" s="15">
        <v>0.48399999999999999</v>
      </c>
      <c r="N238" s="15">
        <v>0.66200000000000003</v>
      </c>
      <c r="O238" s="15">
        <v>2.3E-2</v>
      </c>
      <c r="P238" s="15">
        <v>0.19500000000000001</v>
      </c>
      <c r="Q238" s="15">
        <v>6.8000000000000005E-2</v>
      </c>
      <c r="R238" s="15">
        <v>0.68</v>
      </c>
      <c r="S238" s="15">
        <v>10.340999999999999</v>
      </c>
      <c r="U238" s="15">
        <v>0.111</v>
      </c>
      <c r="V238" s="15">
        <v>850</v>
      </c>
    </row>
    <row r="239" spans="2:22" x14ac:dyDescent="0.25">
      <c r="B239" s="15" t="s">
        <v>136</v>
      </c>
      <c r="C239" s="15" t="s">
        <v>207</v>
      </c>
      <c r="D239" s="15" t="s">
        <v>255</v>
      </c>
      <c r="E239" s="15">
        <v>2022</v>
      </c>
      <c r="F239" s="15" t="s">
        <v>162</v>
      </c>
      <c r="G239" s="15" t="s">
        <v>133</v>
      </c>
      <c r="H239" s="15" t="s">
        <v>136</v>
      </c>
      <c r="I239" s="15" t="s">
        <v>139</v>
      </c>
      <c r="J239" s="15" t="s">
        <v>141</v>
      </c>
      <c r="K239" s="15" t="s">
        <v>282</v>
      </c>
      <c r="L239" s="15" t="s">
        <v>284</v>
      </c>
      <c r="M239" s="15">
        <v>0.52900000000000003</v>
      </c>
      <c r="N239" s="15">
        <v>0.82399999999999995</v>
      </c>
      <c r="O239" s="15">
        <v>5.3999999999999999E-2</v>
      </c>
      <c r="P239" s="15">
        <v>0.222</v>
      </c>
      <c r="Q239" s="15">
        <v>7.0999999999999994E-2</v>
      </c>
      <c r="R239" s="15">
        <v>0.59299999999999997</v>
      </c>
      <c r="S239" s="15">
        <v>10.307</v>
      </c>
      <c r="U239" s="15">
        <v>0.17399999999999999</v>
      </c>
      <c r="V239" s="15">
        <v>230</v>
      </c>
    </row>
    <row r="240" spans="2:22" x14ac:dyDescent="0.25">
      <c r="B240" s="15" t="s">
        <v>136</v>
      </c>
      <c r="C240" s="15" t="s">
        <v>207</v>
      </c>
      <c r="D240" s="15" t="s">
        <v>255</v>
      </c>
      <c r="E240" s="15">
        <v>2022</v>
      </c>
      <c r="F240" s="15" t="s">
        <v>162</v>
      </c>
      <c r="G240" s="15" t="s">
        <v>133</v>
      </c>
      <c r="H240" s="15" t="s">
        <v>136</v>
      </c>
      <c r="I240" s="15" t="s">
        <v>139</v>
      </c>
      <c r="J240" s="15" t="s">
        <v>141</v>
      </c>
      <c r="K240" s="15" t="s">
        <v>282</v>
      </c>
      <c r="L240" s="15" t="s">
        <v>285</v>
      </c>
      <c r="M240" s="15">
        <v>0.32100000000000001</v>
      </c>
      <c r="N240" s="15">
        <v>0.39200000000000002</v>
      </c>
      <c r="O240" s="15">
        <v>2.5000000000000001E-2</v>
      </c>
      <c r="P240" s="15">
        <v>0.17799999999999999</v>
      </c>
      <c r="Q240" s="15">
        <v>5.1999999999999998E-2</v>
      </c>
      <c r="R240" s="15">
        <v>0.45500000000000002</v>
      </c>
      <c r="S240" s="15">
        <v>10.32</v>
      </c>
      <c r="U240" s="15">
        <v>0.34799999999999998</v>
      </c>
      <c r="V240" s="15">
        <v>250</v>
      </c>
    </row>
    <row r="241" spans="2:22" x14ac:dyDescent="0.25">
      <c r="B241" s="15" t="s">
        <v>136</v>
      </c>
      <c r="C241" s="15" t="s">
        <v>207</v>
      </c>
      <c r="D241" s="15" t="s">
        <v>255</v>
      </c>
      <c r="E241" s="15">
        <v>2022</v>
      </c>
      <c r="F241" s="15" t="s">
        <v>162</v>
      </c>
      <c r="G241" s="15" t="s">
        <v>133</v>
      </c>
      <c r="H241" s="15" t="s">
        <v>136</v>
      </c>
      <c r="I241" s="15" t="s">
        <v>139</v>
      </c>
      <c r="J241" s="15" t="s">
        <v>141</v>
      </c>
      <c r="K241" s="15" t="s">
        <v>282</v>
      </c>
      <c r="L241" s="15" t="s">
        <v>286</v>
      </c>
      <c r="M241" s="15">
        <v>0.42099999999999999</v>
      </c>
      <c r="N241" s="15">
        <v>0.54500000000000004</v>
      </c>
      <c r="O241" s="15">
        <v>1.2E-2</v>
      </c>
      <c r="P241" s="15">
        <v>0.20799999999999999</v>
      </c>
      <c r="Q241" s="15">
        <v>6.7000000000000004E-2</v>
      </c>
      <c r="R241" s="15">
        <v>0.57099999999999995</v>
      </c>
      <c r="S241" s="15">
        <v>10.166</v>
      </c>
      <c r="U241" s="15">
        <v>5.8999999999999997E-2</v>
      </c>
      <c r="V241" s="15">
        <v>2130</v>
      </c>
    </row>
    <row r="242" spans="2:22" x14ac:dyDescent="0.25">
      <c r="B242" s="15" t="s">
        <v>136</v>
      </c>
      <c r="C242" s="15" t="s">
        <v>207</v>
      </c>
      <c r="D242" s="15" t="s">
        <v>255</v>
      </c>
      <c r="E242" s="15">
        <v>2022</v>
      </c>
      <c r="F242" s="15" t="s">
        <v>162</v>
      </c>
      <c r="G242" s="15" t="s">
        <v>133</v>
      </c>
      <c r="H242" s="15" t="s">
        <v>136</v>
      </c>
      <c r="I242" s="15" t="s">
        <v>139</v>
      </c>
      <c r="J242" s="15" t="s">
        <v>141</v>
      </c>
      <c r="K242" s="15" t="s">
        <v>282</v>
      </c>
      <c r="L242" s="15" t="s">
        <v>287</v>
      </c>
      <c r="M242" s="15">
        <v>0.86599999999999999</v>
      </c>
      <c r="N242" s="15">
        <v>1.1839999999999999</v>
      </c>
      <c r="O242" s="15">
        <v>0.113</v>
      </c>
      <c r="P242" s="15">
        <v>0.27700000000000002</v>
      </c>
      <c r="Q242" s="15">
        <v>0.08</v>
      </c>
      <c r="R242" s="15">
        <v>1.042</v>
      </c>
      <c r="S242" s="15">
        <v>10.273999999999999</v>
      </c>
      <c r="U242" s="15">
        <v>0</v>
      </c>
      <c r="V242" s="15">
        <v>110</v>
      </c>
    </row>
  </sheetData>
  <mergeCells count="1">
    <mergeCell ref="B1:V1"/>
  </mergeCells>
  <pageMargins left="0.7" right="0.7" top="0.75" bottom="0.75" header="0.3" footer="0.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dimension ref="A1:V242"/>
  <sheetViews>
    <sheetView zoomScale="85" zoomScaleNormal="85" workbookViewId="0">
      <selection activeCell="B1" sqref="B1:V1"/>
    </sheetView>
  </sheetViews>
  <sheetFormatPr defaultColWidth="16" defaultRowHeight="15" x14ac:dyDescent="0.25"/>
  <cols>
    <col min="1" max="1" width="22.7109375" style="18" customWidth="1"/>
    <col min="2" max="2" width="19.42578125" style="15" customWidth="1"/>
    <col min="3" max="3" width="17.5703125" style="15" customWidth="1"/>
    <col min="4" max="4" width="16" style="15"/>
    <col min="5" max="5" width="17.5703125" style="15" customWidth="1"/>
    <col min="6" max="6" width="17.28515625" style="15" customWidth="1"/>
    <col min="7" max="7" width="28.140625" style="15" customWidth="1"/>
    <col min="8" max="8" width="27.140625" style="15" customWidth="1"/>
    <col min="9" max="9" width="24.5703125" style="15" customWidth="1"/>
    <col min="10" max="10" width="16" style="15"/>
    <col min="11" max="11" width="24.5703125" style="15" customWidth="1"/>
    <col min="12" max="13" width="16" style="15"/>
    <col min="14" max="14" width="17.7109375" style="15" customWidth="1"/>
    <col min="15" max="15" width="18.85546875" style="15" customWidth="1"/>
    <col min="16" max="16" width="18" style="15" customWidth="1"/>
    <col min="17" max="17" width="16" style="15"/>
    <col min="18" max="18" width="19" style="15" customWidth="1"/>
    <col min="19" max="19" width="16" style="15"/>
    <col min="20" max="20" width="18.7109375" style="15" customWidth="1"/>
    <col min="21" max="21" width="16" style="15"/>
    <col min="22" max="22" width="18.42578125" style="15" customWidth="1"/>
    <col min="23" max="16384" width="16" style="15"/>
  </cols>
  <sheetData>
    <row r="1" spans="1:22" ht="38.25" customHeight="1" x14ac:dyDescent="0.25">
      <c r="A1" s="37" t="str">
        <f>HYPERLINK("#Contents!A1","Return to table of contents")</f>
        <v>Return to table of contents</v>
      </c>
      <c r="B1" s="47" t="s">
        <v>385</v>
      </c>
      <c r="C1" s="47"/>
      <c r="D1" s="47"/>
      <c r="E1" s="47"/>
      <c r="F1" s="47"/>
      <c r="G1" s="47"/>
      <c r="H1" s="47"/>
      <c r="I1" s="47"/>
      <c r="J1" s="47"/>
      <c r="K1" s="47"/>
      <c r="L1" s="47"/>
      <c r="M1" s="47"/>
      <c r="N1" s="47"/>
      <c r="O1" s="47"/>
      <c r="P1" s="47"/>
      <c r="Q1" s="47"/>
      <c r="R1" s="47"/>
      <c r="S1" s="47"/>
      <c r="T1" s="47"/>
      <c r="U1" s="47"/>
      <c r="V1" s="48"/>
    </row>
    <row r="2" spans="1:22" ht="30" x14ac:dyDescent="0.25">
      <c r="A2" s="19"/>
      <c r="B2" s="5" t="s">
        <v>120</v>
      </c>
      <c r="C2" s="5" t="s">
        <v>123</v>
      </c>
      <c r="D2" s="5" t="s">
        <v>126</v>
      </c>
      <c r="E2" s="5" t="s">
        <v>127</v>
      </c>
      <c r="F2" s="5" t="s">
        <v>128</v>
      </c>
      <c r="G2" s="5" t="s">
        <v>131</v>
      </c>
      <c r="H2" s="5" t="s">
        <v>134</v>
      </c>
      <c r="I2" s="5" t="s">
        <v>137</v>
      </c>
      <c r="J2" s="5" t="s">
        <v>140</v>
      </c>
      <c r="K2" s="5" t="s">
        <v>142</v>
      </c>
      <c r="L2" s="5" t="s">
        <v>145</v>
      </c>
      <c r="M2" s="5" t="s">
        <v>147</v>
      </c>
      <c r="N2" s="5" t="s">
        <v>149</v>
      </c>
      <c r="O2" s="5" t="s">
        <v>150</v>
      </c>
      <c r="P2" s="5" t="s">
        <v>151</v>
      </c>
      <c r="Q2" s="5" t="s">
        <v>152</v>
      </c>
      <c r="R2" s="5" t="s">
        <v>153</v>
      </c>
      <c r="S2" s="5" t="s">
        <v>154</v>
      </c>
      <c r="T2" s="5" t="s">
        <v>155</v>
      </c>
      <c r="U2" s="5" t="s">
        <v>156</v>
      </c>
      <c r="V2" s="5" t="s">
        <v>158</v>
      </c>
    </row>
    <row r="3" spans="1:22" x14ac:dyDescent="0.25">
      <c r="A3" s="19"/>
      <c r="B3" s="15" t="s">
        <v>122</v>
      </c>
      <c r="C3" s="15" t="s">
        <v>207</v>
      </c>
      <c r="D3" s="15" t="s">
        <v>208</v>
      </c>
      <c r="E3" s="15">
        <v>2022</v>
      </c>
      <c r="F3" s="15" t="s">
        <v>162</v>
      </c>
      <c r="G3" s="15" t="s">
        <v>133</v>
      </c>
      <c r="H3" s="15" t="s">
        <v>136</v>
      </c>
      <c r="I3" s="15" t="s">
        <v>139</v>
      </c>
      <c r="J3" s="15" t="s">
        <v>141</v>
      </c>
      <c r="K3" s="15" t="s">
        <v>282</v>
      </c>
      <c r="L3" s="15" t="s">
        <v>283</v>
      </c>
      <c r="M3" s="15">
        <v>0.32400000000000001</v>
      </c>
      <c r="N3" s="15">
        <v>0.38500000000000001</v>
      </c>
      <c r="O3" s="15">
        <v>1.2999999999999999E-2</v>
      </c>
      <c r="P3" s="15">
        <v>0.245</v>
      </c>
      <c r="Q3" s="15">
        <v>0.158</v>
      </c>
      <c r="R3" s="15">
        <v>0.39500000000000002</v>
      </c>
      <c r="S3" s="15">
        <v>9.9819999999999993</v>
      </c>
      <c r="U3" s="15">
        <v>0</v>
      </c>
      <c r="V3" s="15">
        <v>880</v>
      </c>
    </row>
    <row r="4" spans="1:22" x14ac:dyDescent="0.25">
      <c r="B4" s="15" t="s">
        <v>122</v>
      </c>
      <c r="C4" s="15" t="s">
        <v>207</v>
      </c>
      <c r="D4" s="15" t="s">
        <v>208</v>
      </c>
      <c r="E4" s="15">
        <v>2022</v>
      </c>
      <c r="F4" s="15" t="s">
        <v>162</v>
      </c>
      <c r="G4" s="15" t="s">
        <v>133</v>
      </c>
      <c r="H4" s="15" t="s">
        <v>136</v>
      </c>
      <c r="I4" s="15" t="s">
        <v>139</v>
      </c>
      <c r="J4" s="15" t="s">
        <v>141</v>
      </c>
      <c r="K4" s="15" t="s">
        <v>282</v>
      </c>
      <c r="L4" s="15" t="s">
        <v>284</v>
      </c>
      <c r="M4" s="15">
        <v>0.42099999999999999</v>
      </c>
      <c r="N4" s="15">
        <v>0.34899999999999998</v>
      </c>
      <c r="O4" s="15">
        <v>2.1999999999999999E-2</v>
      </c>
      <c r="P4" s="15">
        <v>0.318</v>
      </c>
      <c r="Q4" s="15">
        <v>0.21</v>
      </c>
      <c r="R4" s="15">
        <v>0.51200000000000001</v>
      </c>
      <c r="S4" s="15">
        <v>9.9179999999999993</v>
      </c>
      <c r="U4" s="15">
        <v>0</v>
      </c>
      <c r="V4" s="15">
        <v>250</v>
      </c>
    </row>
    <row r="5" spans="1:22" x14ac:dyDescent="0.25">
      <c r="B5" s="15" t="s">
        <v>122</v>
      </c>
      <c r="C5" s="15" t="s">
        <v>207</v>
      </c>
      <c r="D5" s="15" t="s">
        <v>208</v>
      </c>
      <c r="E5" s="15">
        <v>2022</v>
      </c>
      <c r="F5" s="15" t="s">
        <v>162</v>
      </c>
      <c r="G5" s="15" t="s">
        <v>133</v>
      </c>
      <c r="H5" s="15" t="s">
        <v>136</v>
      </c>
      <c r="I5" s="15" t="s">
        <v>139</v>
      </c>
      <c r="J5" s="15" t="s">
        <v>141</v>
      </c>
      <c r="K5" s="15" t="s">
        <v>282</v>
      </c>
      <c r="L5" s="15" t="s">
        <v>285</v>
      </c>
      <c r="M5" s="15">
        <v>0.14499999999999999</v>
      </c>
      <c r="N5" s="15">
        <v>0.11700000000000001</v>
      </c>
      <c r="O5" s="15">
        <v>7.0000000000000001E-3</v>
      </c>
      <c r="P5" s="15">
        <v>0.11700000000000001</v>
      </c>
      <c r="Q5" s="15">
        <v>7.5999999999999998E-2</v>
      </c>
      <c r="R5" s="15">
        <v>0.17399999999999999</v>
      </c>
      <c r="S5" s="15">
        <v>10.01</v>
      </c>
      <c r="U5" s="15">
        <v>0</v>
      </c>
      <c r="V5" s="15">
        <v>300</v>
      </c>
    </row>
    <row r="6" spans="1:22" x14ac:dyDescent="0.25">
      <c r="B6" s="15" t="s">
        <v>122</v>
      </c>
      <c r="C6" s="15" t="s">
        <v>207</v>
      </c>
      <c r="D6" s="15" t="s">
        <v>208</v>
      </c>
      <c r="E6" s="15">
        <v>2022</v>
      </c>
      <c r="F6" s="15" t="s">
        <v>162</v>
      </c>
      <c r="G6" s="15" t="s">
        <v>133</v>
      </c>
      <c r="H6" s="15" t="s">
        <v>136</v>
      </c>
      <c r="I6" s="15" t="s">
        <v>139</v>
      </c>
      <c r="J6" s="15" t="s">
        <v>141</v>
      </c>
      <c r="K6" s="15" t="s">
        <v>282</v>
      </c>
      <c r="L6" s="15" t="s">
        <v>286</v>
      </c>
      <c r="M6" s="15">
        <v>0.219</v>
      </c>
      <c r="N6" s="15">
        <v>0.2</v>
      </c>
      <c r="O6" s="15">
        <v>4.0000000000000001E-3</v>
      </c>
      <c r="P6" s="15">
        <v>0.17199999999999999</v>
      </c>
      <c r="Q6" s="15">
        <v>0.109</v>
      </c>
      <c r="R6" s="15">
        <v>0.26600000000000001</v>
      </c>
      <c r="S6" s="15">
        <v>9.8089999999999993</v>
      </c>
      <c r="U6" s="15">
        <v>0</v>
      </c>
      <c r="V6" s="15">
        <v>2230</v>
      </c>
    </row>
    <row r="7" spans="1:22" x14ac:dyDescent="0.25">
      <c r="B7" s="15" t="s">
        <v>122</v>
      </c>
      <c r="C7" s="15" t="s">
        <v>207</v>
      </c>
      <c r="D7" s="15" t="s">
        <v>208</v>
      </c>
      <c r="E7" s="15">
        <v>2022</v>
      </c>
      <c r="F7" s="15" t="s">
        <v>162</v>
      </c>
      <c r="G7" s="15" t="s">
        <v>133</v>
      </c>
      <c r="H7" s="15" t="s">
        <v>136</v>
      </c>
      <c r="I7" s="15" t="s">
        <v>139</v>
      </c>
      <c r="J7" s="15" t="s">
        <v>141</v>
      </c>
      <c r="K7" s="15" t="s">
        <v>282</v>
      </c>
      <c r="L7" s="15" t="s">
        <v>287</v>
      </c>
      <c r="M7" s="15">
        <v>0.55600000000000005</v>
      </c>
      <c r="N7" s="15">
        <v>0.432</v>
      </c>
      <c r="O7" s="15">
        <v>3.9E-2</v>
      </c>
      <c r="P7" s="15">
        <v>0.38500000000000001</v>
      </c>
      <c r="Q7" s="15">
        <v>0.27400000000000002</v>
      </c>
      <c r="R7" s="15">
        <v>0.68300000000000005</v>
      </c>
      <c r="S7" s="15">
        <v>9.875</v>
      </c>
      <c r="U7" s="15">
        <v>0</v>
      </c>
      <c r="V7" s="15">
        <v>120</v>
      </c>
    </row>
    <row r="8" spans="1:22" x14ac:dyDescent="0.25">
      <c r="B8" s="15" t="s">
        <v>122</v>
      </c>
      <c r="C8" s="15" t="s">
        <v>207</v>
      </c>
      <c r="D8" s="15" t="s">
        <v>209</v>
      </c>
      <c r="E8" s="15">
        <v>2022</v>
      </c>
      <c r="F8" s="15" t="s">
        <v>162</v>
      </c>
      <c r="G8" s="15" t="s">
        <v>133</v>
      </c>
      <c r="H8" s="15" t="s">
        <v>136</v>
      </c>
      <c r="I8" s="15" t="s">
        <v>139</v>
      </c>
      <c r="J8" s="15" t="s">
        <v>141</v>
      </c>
      <c r="K8" s="15" t="s">
        <v>282</v>
      </c>
      <c r="L8" s="15" t="s">
        <v>283</v>
      </c>
      <c r="M8" s="15">
        <v>0.29499999999999998</v>
      </c>
      <c r="N8" s="15">
        <v>0.39300000000000002</v>
      </c>
      <c r="O8" s="15">
        <v>1.2999999999999999E-2</v>
      </c>
      <c r="P8" s="15">
        <v>0.219</v>
      </c>
      <c r="Q8" s="15">
        <v>0.13900000000000001</v>
      </c>
      <c r="R8" s="15">
        <v>0.35099999999999998</v>
      </c>
      <c r="S8" s="15">
        <v>9.9890000000000008</v>
      </c>
      <c r="U8" s="15">
        <v>0</v>
      </c>
      <c r="V8" s="15">
        <v>880</v>
      </c>
    </row>
    <row r="9" spans="1:22" x14ac:dyDescent="0.25">
      <c r="B9" s="15" t="s">
        <v>122</v>
      </c>
      <c r="C9" s="15" t="s">
        <v>207</v>
      </c>
      <c r="D9" s="15" t="s">
        <v>209</v>
      </c>
      <c r="E9" s="15">
        <v>2022</v>
      </c>
      <c r="F9" s="15" t="s">
        <v>162</v>
      </c>
      <c r="G9" s="15" t="s">
        <v>133</v>
      </c>
      <c r="H9" s="15" t="s">
        <v>136</v>
      </c>
      <c r="I9" s="15" t="s">
        <v>139</v>
      </c>
      <c r="J9" s="15" t="s">
        <v>141</v>
      </c>
      <c r="K9" s="15" t="s">
        <v>282</v>
      </c>
      <c r="L9" s="15" t="s">
        <v>284</v>
      </c>
      <c r="M9" s="15">
        <v>0.39</v>
      </c>
      <c r="N9" s="15">
        <v>0.32300000000000001</v>
      </c>
      <c r="O9" s="15">
        <v>0.02</v>
      </c>
      <c r="P9" s="15">
        <v>0.29899999999999999</v>
      </c>
      <c r="Q9" s="15">
        <v>0.19500000000000001</v>
      </c>
      <c r="R9" s="15">
        <v>0.47799999999999998</v>
      </c>
      <c r="S9" s="15">
        <v>9.9260000000000002</v>
      </c>
      <c r="U9" s="15">
        <v>0</v>
      </c>
      <c r="V9" s="15">
        <v>250</v>
      </c>
    </row>
    <row r="10" spans="1:22" x14ac:dyDescent="0.25">
      <c r="B10" s="15" t="s">
        <v>122</v>
      </c>
      <c r="C10" s="15" t="s">
        <v>207</v>
      </c>
      <c r="D10" s="15" t="s">
        <v>209</v>
      </c>
      <c r="E10" s="15">
        <v>2022</v>
      </c>
      <c r="F10" s="15" t="s">
        <v>162</v>
      </c>
      <c r="G10" s="15" t="s">
        <v>133</v>
      </c>
      <c r="H10" s="15" t="s">
        <v>136</v>
      </c>
      <c r="I10" s="15" t="s">
        <v>139</v>
      </c>
      <c r="J10" s="15" t="s">
        <v>141</v>
      </c>
      <c r="K10" s="15" t="s">
        <v>282</v>
      </c>
      <c r="L10" s="15" t="s">
        <v>285</v>
      </c>
      <c r="M10" s="15">
        <v>0.13100000000000001</v>
      </c>
      <c r="N10" s="15">
        <v>0.106</v>
      </c>
      <c r="O10" s="15">
        <v>6.0000000000000001E-3</v>
      </c>
      <c r="P10" s="15">
        <v>0.105</v>
      </c>
      <c r="Q10" s="15">
        <v>7.1999999999999995E-2</v>
      </c>
      <c r="R10" s="15">
        <v>0.158</v>
      </c>
      <c r="S10" s="15">
        <v>10.016999999999999</v>
      </c>
      <c r="U10" s="15">
        <v>0</v>
      </c>
      <c r="V10" s="15">
        <v>300</v>
      </c>
    </row>
    <row r="11" spans="1:22" x14ac:dyDescent="0.25">
      <c r="B11" s="15" t="s">
        <v>122</v>
      </c>
      <c r="C11" s="15" t="s">
        <v>207</v>
      </c>
      <c r="D11" s="15" t="s">
        <v>209</v>
      </c>
      <c r="E11" s="15">
        <v>2022</v>
      </c>
      <c r="F11" s="15" t="s">
        <v>162</v>
      </c>
      <c r="G11" s="15" t="s">
        <v>133</v>
      </c>
      <c r="H11" s="15" t="s">
        <v>136</v>
      </c>
      <c r="I11" s="15" t="s">
        <v>139</v>
      </c>
      <c r="J11" s="15" t="s">
        <v>141</v>
      </c>
      <c r="K11" s="15" t="s">
        <v>282</v>
      </c>
      <c r="L11" s="15" t="s">
        <v>286</v>
      </c>
      <c r="M11" s="15">
        <v>0.19800000000000001</v>
      </c>
      <c r="N11" s="15">
        <v>0.19900000000000001</v>
      </c>
      <c r="O11" s="15">
        <v>4.0000000000000001E-3</v>
      </c>
      <c r="P11" s="15">
        <v>0.151</v>
      </c>
      <c r="Q11" s="15">
        <v>9.8000000000000004E-2</v>
      </c>
      <c r="R11" s="15">
        <v>0.23899999999999999</v>
      </c>
      <c r="S11" s="15">
        <v>9.8160000000000007</v>
      </c>
      <c r="U11" s="15">
        <v>0</v>
      </c>
      <c r="V11" s="15">
        <v>2230</v>
      </c>
    </row>
    <row r="12" spans="1:22" x14ac:dyDescent="0.25">
      <c r="B12" s="15" t="s">
        <v>122</v>
      </c>
      <c r="C12" s="15" t="s">
        <v>207</v>
      </c>
      <c r="D12" s="15" t="s">
        <v>209</v>
      </c>
      <c r="E12" s="15">
        <v>2022</v>
      </c>
      <c r="F12" s="15" t="s">
        <v>162</v>
      </c>
      <c r="G12" s="15" t="s">
        <v>133</v>
      </c>
      <c r="H12" s="15" t="s">
        <v>136</v>
      </c>
      <c r="I12" s="15" t="s">
        <v>139</v>
      </c>
      <c r="J12" s="15" t="s">
        <v>141</v>
      </c>
      <c r="K12" s="15" t="s">
        <v>282</v>
      </c>
      <c r="L12" s="15" t="s">
        <v>287</v>
      </c>
      <c r="M12" s="15">
        <v>0.51100000000000001</v>
      </c>
      <c r="N12" s="15">
        <v>0.40600000000000003</v>
      </c>
      <c r="O12" s="15">
        <v>3.6999999999999998E-2</v>
      </c>
      <c r="P12" s="15">
        <v>0.36</v>
      </c>
      <c r="Q12" s="15">
        <v>0.24099999999999999</v>
      </c>
      <c r="R12" s="15">
        <v>0.63600000000000001</v>
      </c>
      <c r="S12" s="15">
        <v>9.8819999999999997</v>
      </c>
      <c r="U12" s="15">
        <v>0</v>
      </c>
      <c r="V12" s="15">
        <v>120</v>
      </c>
    </row>
    <row r="13" spans="1:22" x14ac:dyDescent="0.25">
      <c r="B13" s="15" t="s">
        <v>122</v>
      </c>
      <c r="C13" s="15" t="s">
        <v>207</v>
      </c>
      <c r="D13" s="15" t="s">
        <v>210</v>
      </c>
      <c r="E13" s="15">
        <v>2022</v>
      </c>
      <c r="F13" s="15" t="s">
        <v>162</v>
      </c>
      <c r="G13" s="15" t="s">
        <v>133</v>
      </c>
      <c r="H13" s="15" t="s">
        <v>136</v>
      </c>
      <c r="I13" s="15" t="s">
        <v>139</v>
      </c>
      <c r="J13" s="15" t="s">
        <v>141</v>
      </c>
      <c r="K13" s="15" t="s">
        <v>282</v>
      </c>
      <c r="L13" s="15" t="s">
        <v>283</v>
      </c>
      <c r="M13" s="15">
        <v>0.29899999999999999</v>
      </c>
      <c r="N13" s="15">
        <v>0.47499999999999998</v>
      </c>
      <c r="O13" s="15">
        <v>1.6E-2</v>
      </c>
      <c r="P13" s="15">
        <v>0.19600000000000001</v>
      </c>
      <c r="Q13" s="15">
        <v>0.128</v>
      </c>
      <c r="R13" s="15">
        <v>0.318</v>
      </c>
      <c r="S13" s="15">
        <v>9.7230000000000008</v>
      </c>
      <c r="U13" s="15">
        <v>0</v>
      </c>
      <c r="V13" s="15">
        <v>880</v>
      </c>
    </row>
    <row r="14" spans="1:22" x14ac:dyDescent="0.25">
      <c r="B14" s="15" t="s">
        <v>122</v>
      </c>
      <c r="C14" s="15" t="s">
        <v>207</v>
      </c>
      <c r="D14" s="15" t="s">
        <v>210</v>
      </c>
      <c r="E14" s="15">
        <v>2022</v>
      </c>
      <c r="F14" s="15" t="s">
        <v>162</v>
      </c>
      <c r="G14" s="15" t="s">
        <v>133</v>
      </c>
      <c r="H14" s="15" t="s">
        <v>136</v>
      </c>
      <c r="I14" s="15" t="s">
        <v>139</v>
      </c>
      <c r="J14" s="15" t="s">
        <v>141</v>
      </c>
      <c r="K14" s="15" t="s">
        <v>282</v>
      </c>
      <c r="L14" s="15" t="s">
        <v>284</v>
      </c>
      <c r="M14" s="15">
        <v>0.44600000000000001</v>
      </c>
      <c r="N14" s="15">
        <v>0.54500000000000004</v>
      </c>
      <c r="O14" s="15">
        <v>3.4000000000000002E-2</v>
      </c>
      <c r="P14" s="15">
        <v>0.27100000000000002</v>
      </c>
      <c r="Q14" s="15">
        <v>0.17699999999999999</v>
      </c>
      <c r="R14" s="15">
        <v>0.47299999999999998</v>
      </c>
      <c r="S14" s="15">
        <v>9.6590000000000007</v>
      </c>
      <c r="U14" s="15">
        <v>0</v>
      </c>
      <c r="V14" s="15">
        <v>250</v>
      </c>
    </row>
    <row r="15" spans="1:22" x14ac:dyDescent="0.25">
      <c r="B15" s="15" t="s">
        <v>122</v>
      </c>
      <c r="C15" s="15" t="s">
        <v>207</v>
      </c>
      <c r="D15" s="15" t="s">
        <v>210</v>
      </c>
      <c r="E15" s="15">
        <v>2022</v>
      </c>
      <c r="F15" s="15" t="s">
        <v>162</v>
      </c>
      <c r="G15" s="15" t="s">
        <v>133</v>
      </c>
      <c r="H15" s="15" t="s">
        <v>136</v>
      </c>
      <c r="I15" s="15" t="s">
        <v>139</v>
      </c>
      <c r="J15" s="15" t="s">
        <v>141</v>
      </c>
      <c r="K15" s="15" t="s">
        <v>282</v>
      </c>
      <c r="L15" s="15" t="s">
        <v>285</v>
      </c>
      <c r="M15" s="15">
        <v>0.11899999999999999</v>
      </c>
      <c r="N15" s="15">
        <v>0.1</v>
      </c>
      <c r="O15" s="15">
        <v>6.0000000000000001E-3</v>
      </c>
      <c r="P15" s="15">
        <v>9.7000000000000003E-2</v>
      </c>
      <c r="Q15" s="15">
        <v>6.5000000000000002E-2</v>
      </c>
      <c r="R15" s="15">
        <v>0.13200000000000001</v>
      </c>
      <c r="S15" s="15">
        <v>9.7460000000000004</v>
      </c>
      <c r="U15" s="15">
        <v>0</v>
      </c>
      <c r="V15" s="15">
        <v>300</v>
      </c>
    </row>
    <row r="16" spans="1:22" x14ac:dyDescent="0.25">
      <c r="B16" s="15" t="s">
        <v>122</v>
      </c>
      <c r="C16" s="15" t="s">
        <v>207</v>
      </c>
      <c r="D16" s="15" t="s">
        <v>210</v>
      </c>
      <c r="E16" s="15">
        <v>2022</v>
      </c>
      <c r="F16" s="15" t="s">
        <v>162</v>
      </c>
      <c r="G16" s="15" t="s">
        <v>133</v>
      </c>
      <c r="H16" s="15" t="s">
        <v>136</v>
      </c>
      <c r="I16" s="15" t="s">
        <v>139</v>
      </c>
      <c r="J16" s="15" t="s">
        <v>141</v>
      </c>
      <c r="K16" s="15" t="s">
        <v>282</v>
      </c>
      <c r="L16" s="15" t="s">
        <v>286</v>
      </c>
      <c r="M16" s="15">
        <v>0.189</v>
      </c>
      <c r="N16" s="15">
        <v>0.22700000000000001</v>
      </c>
      <c r="O16" s="15">
        <v>5.0000000000000001E-3</v>
      </c>
      <c r="P16" s="15">
        <v>0.13700000000000001</v>
      </c>
      <c r="Q16" s="15">
        <v>8.8999999999999996E-2</v>
      </c>
      <c r="R16" s="15">
        <v>0.218</v>
      </c>
      <c r="S16" s="15">
        <v>9.548</v>
      </c>
      <c r="U16" s="15">
        <v>0</v>
      </c>
      <c r="V16" s="15">
        <v>2230</v>
      </c>
    </row>
    <row r="17" spans="2:22" x14ac:dyDescent="0.25">
      <c r="B17" s="15" t="s">
        <v>122</v>
      </c>
      <c r="C17" s="15" t="s">
        <v>207</v>
      </c>
      <c r="D17" s="15" t="s">
        <v>210</v>
      </c>
      <c r="E17" s="15">
        <v>2022</v>
      </c>
      <c r="F17" s="15" t="s">
        <v>162</v>
      </c>
      <c r="G17" s="15" t="s">
        <v>133</v>
      </c>
      <c r="H17" s="15" t="s">
        <v>136</v>
      </c>
      <c r="I17" s="15" t="s">
        <v>139</v>
      </c>
      <c r="J17" s="15" t="s">
        <v>141</v>
      </c>
      <c r="K17" s="15" t="s">
        <v>282</v>
      </c>
      <c r="L17" s="15" t="s">
        <v>287</v>
      </c>
      <c r="M17" s="15">
        <v>0.58799999999999997</v>
      </c>
      <c r="N17" s="15">
        <v>0.66</v>
      </c>
      <c r="O17" s="15">
        <v>0.06</v>
      </c>
      <c r="P17" s="15">
        <v>0.33600000000000002</v>
      </c>
      <c r="Q17" s="15">
        <v>0.218</v>
      </c>
      <c r="R17" s="15">
        <v>0.61</v>
      </c>
      <c r="S17" s="15">
        <v>9.6240000000000006</v>
      </c>
      <c r="U17" s="15">
        <v>0</v>
      </c>
      <c r="V17" s="15">
        <v>120</v>
      </c>
    </row>
    <row r="18" spans="2:22" x14ac:dyDescent="0.25">
      <c r="B18" s="15" t="s">
        <v>122</v>
      </c>
      <c r="C18" s="15" t="s">
        <v>207</v>
      </c>
      <c r="D18" s="15" t="s">
        <v>211</v>
      </c>
      <c r="E18" s="15">
        <v>2022</v>
      </c>
      <c r="F18" s="15" t="s">
        <v>162</v>
      </c>
      <c r="G18" s="15" t="s">
        <v>133</v>
      </c>
      <c r="H18" s="15" t="s">
        <v>136</v>
      </c>
      <c r="I18" s="15" t="s">
        <v>139</v>
      </c>
      <c r="J18" s="15" t="s">
        <v>141</v>
      </c>
      <c r="K18" s="15" t="s">
        <v>282</v>
      </c>
      <c r="L18" s="15" t="s">
        <v>283</v>
      </c>
      <c r="M18" s="15">
        <v>0.28399999999999997</v>
      </c>
      <c r="N18" s="15">
        <v>0.47399999999999998</v>
      </c>
      <c r="O18" s="15">
        <v>1.6E-2</v>
      </c>
      <c r="P18" s="15">
        <v>0.17899999999999999</v>
      </c>
      <c r="Q18" s="15">
        <v>0.11799999999999999</v>
      </c>
      <c r="R18" s="15">
        <v>0.28399999999999997</v>
      </c>
      <c r="S18" s="15">
        <v>9.7230000000000008</v>
      </c>
      <c r="U18" s="15">
        <v>0</v>
      </c>
      <c r="V18" s="15">
        <v>880</v>
      </c>
    </row>
    <row r="19" spans="2:22" x14ac:dyDescent="0.25">
      <c r="B19" s="15" t="s">
        <v>122</v>
      </c>
      <c r="C19" s="15" t="s">
        <v>207</v>
      </c>
      <c r="D19" s="15" t="s">
        <v>211</v>
      </c>
      <c r="E19" s="15">
        <v>2022</v>
      </c>
      <c r="F19" s="15" t="s">
        <v>162</v>
      </c>
      <c r="G19" s="15" t="s">
        <v>133</v>
      </c>
      <c r="H19" s="15" t="s">
        <v>136</v>
      </c>
      <c r="I19" s="15" t="s">
        <v>139</v>
      </c>
      <c r="J19" s="15" t="s">
        <v>141</v>
      </c>
      <c r="K19" s="15" t="s">
        <v>282</v>
      </c>
      <c r="L19" s="15" t="s">
        <v>284</v>
      </c>
      <c r="M19" s="15">
        <v>0.42899999999999999</v>
      </c>
      <c r="N19" s="15">
        <v>0.57799999999999996</v>
      </c>
      <c r="O19" s="15">
        <v>3.6999999999999998E-2</v>
      </c>
      <c r="P19" s="15">
        <v>0.24199999999999999</v>
      </c>
      <c r="Q19" s="15">
        <v>0.16500000000000001</v>
      </c>
      <c r="R19" s="15">
        <v>0.435</v>
      </c>
      <c r="S19" s="15">
        <v>9.6590000000000007</v>
      </c>
      <c r="U19" s="15">
        <v>0</v>
      </c>
      <c r="V19" s="15">
        <v>250</v>
      </c>
    </row>
    <row r="20" spans="2:22" x14ac:dyDescent="0.25">
      <c r="B20" s="15" t="s">
        <v>122</v>
      </c>
      <c r="C20" s="15" t="s">
        <v>207</v>
      </c>
      <c r="D20" s="15" t="s">
        <v>211</v>
      </c>
      <c r="E20" s="15">
        <v>2022</v>
      </c>
      <c r="F20" s="15" t="s">
        <v>162</v>
      </c>
      <c r="G20" s="15" t="s">
        <v>133</v>
      </c>
      <c r="H20" s="15" t="s">
        <v>136</v>
      </c>
      <c r="I20" s="15" t="s">
        <v>139</v>
      </c>
      <c r="J20" s="15" t="s">
        <v>141</v>
      </c>
      <c r="K20" s="15" t="s">
        <v>282</v>
      </c>
      <c r="L20" s="15" t="s">
        <v>285</v>
      </c>
      <c r="M20" s="15">
        <v>0.111</v>
      </c>
      <c r="N20" s="15">
        <v>9.6000000000000002E-2</v>
      </c>
      <c r="O20" s="15">
        <v>6.0000000000000001E-3</v>
      </c>
      <c r="P20" s="15">
        <v>8.8999999999999996E-2</v>
      </c>
      <c r="Q20" s="15">
        <v>6.2E-2</v>
      </c>
      <c r="R20" s="15">
        <v>0.126</v>
      </c>
      <c r="S20" s="15">
        <v>9.7460000000000004</v>
      </c>
      <c r="U20" s="15">
        <v>0</v>
      </c>
      <c r="V20" s="15">
        <v>300</v>
      </c>
    </row>
    <row r="21" spans="2:22" x14ac:dyDescent="0.25">
      <c r="B21" s="15" t="s">
        <v>122</v>
      </c>
      <c r="C21" s="15" t="s">
        <v>207</v>
      </c>
      <c r="D21" s="15" t="s">
        <v>211</v>
      </c>
      <c r="E21" s="15">
        <v>2022</v>
      </c>
      <c r="F21" s="15" t="s">
        <v>162</v>
      </c>
      <c r="G21" s="15" t="s">
        <v>133</v>
      </c>
      <c r="H21" s="15" t="s">
        <v>136</v>
      </c>
      <c r="I21" s="15" t="s">
        <v>139</v>
      </c>
      <c r="J21" s="15" t="s">
        <v>141</v>
      </c>
      <c r="K21" s="15" t="s">
        <v>282</v>
      </c>
      <c r="L21" s="15" t="s">
        <v>286</v>
      </c>
      <c r="M21" s="15">
        <v>0.17699999999999999</v>
      </c>
      <c r="N21" s="15">
        <v>0.224</v>
      </c>
      <c r="O21" s="15">
        <v>5.0000000000000001E-3</v>
      </c>
      <c r="P21" s="15">
        <v>0.127</v>
      </c>
      <c r="Q21" s="15">
        <v>8.4000000000000005E-2</v>
      </c>
      <c r="R21" s="15">
        <v>0.19900000000000001</v>
      </c>
      <c r="S21" s="15">
        <v>9.5470000000000006</v>
      </c>
      <c r="U21" s="15">
        <v>0</v>
      </c>
      <c r="V21" s="15">
        <v>2240</v>
      </c>
    </row>
    <row r="22" spans="2:22" x14ac:dyDescent="0.25">
      <c r="B22" s="15" t="s">
        <v>122</v>
      </c>
      <c r="C22" s="15" t="s">
        <v>207</v>
      </c>
      <c r="D22" s="15" t="s">
        <v>211</v>
      </c>
      <c r="E22" s="15">
        <v>2022</v>
      </c>
      <c r="F22" s="15" t="s">
        <v>162</v>
      </c>
      <c r="G22" s="15" t="s">
        <v>133</v>
      </c>
      <c r="H22" s="15" t="s">
        <v>136</v>
      </c>
      <c r="I22" s="15" t="s">
        <v>139</v>
      </c>
      <c r="J22" s="15" t="s">
        <v>141</v>
      </c>
      <c r="K22" s="15" t="s">
        <v>282</v>
      </c>
      <c r="L22" s="15" t="s">
        <v>287</v>
      </c>
      <c r="M22" s="15">
        <v>0.56999999999999995</v>
      </c>
      <c r="N22" s="15">
        <v>0.68600000000000005</v>
      </c>
      <c r="O22" s="15">
        <v>6.3E-2</v>
      </c>
      <c r="P22" s="15">
        <v>0.33600000000000002</v>
      </c>
      <c r="Q22" s="15">
        <v>0.20300000000000001</v>
      </c>
      <c r="R22" s="15">
        <v>0.623</v>
      </c>
      <c r="S22" s="15">
        <v>9.6240000000000006</v>
      </c>
      <c r="U22" s="15">
        <v>0</v>
      </c>
      <c r="V22" s="15">
        <v>120</v>
      </c>
    </row>
    <row r="23" spans="2:22" x14ac:dyDescent="0.25">
      <c r="B23" s="15" t="s">
        <v>122</v>
      </c>
      <c r="C23" s="15" t="s">
        <v>207</v>
      </c>
      <c r="D23" s="15" t="s">
        <v>212</v>
      </c>
      <c r="E23" s="15">
        <v>2022</v>
      </c>
      <c r="F23" s="15" t="s">
        <v>162</v>
      </c>
      <c r="G23" s="15" t="s">
        <v>133</v>
      </c>
      <c r="H23" s="15" t="s">
        <v>136</v>
      </c>
      <c r="I23" s="15" t="s">
        <v>139</v>
      </c>
      <c r="J23" s="15" t="s">
        <v>141</v>
      </c>
      <c r="K23" s="15" t="s">
        <v>282</v>
      </c>
      <c r="L23" s="15" t="s">
        <v>283</v>
      </c>
      <c r="M23" s="15">
        <v>0.27</v>
      </c>
      <c r="N23" s="15">
        <v>0.45300000000000001</v>
      </c>
      <c r="O23" s="15">
        <v>1.4999999999999999E-2</v>
      </c>
      <c r="P23" s="15">
        <v>0.17199999999999999</v>
      </c>
      <c r="Q23" s="15">
        <v>0.114</v>
      </c>
      <c r="R23" s="15">
        <v>0.26700000000000002</v>
      </c>
      <c r="S23" s="15">
        <v>9.4670000000000005</v>
      </c>
      <c r="U23" s="15">
        <v>0</v>
      </c>
      <c r="V23" s="15">
        <v>880</v>
      </c>
    </row>
    <row r="24" spans="2:22" x14ac:dyDescent="0.25">
      <c r="B24" s="15" t="s">
        <v>122</v>
      </c>
      <c r="C24" s="15" t="s">
        <v>207</v>
      </c>
      <c r="D24" s="15" t="s">
        <v>212</v>
      </c>
      <c r="E24" s="15">
        <v>2022</v>
      </c>
      <c r="F24" s="15" t="s">
        <v>162</v>
      </c>
      <c r="G24" s="15" t="s">
        <v>133</v>
      </c>
      <c r="H24" s="15" t="s">
        <v>136</v>
      </c>
      <c r="I24" s="15" t="s">
        <v>139</v>
      </c>
      <c r="J24" s="15" t="s">
        <v>141</v>
      </c>
      <c r="K24" s="15" t="s">
        <v>282</v>
      </c>
      <c r="L24" s="15" t="s">
        <v>284</v>
      </c>
      <c r="M24" s="15">
        <v>0.40100000000000002</v>
      </c>
      <c r="N24" s="15">
        <v>0.54800000000000004</v>
      </c>
      <c r="O24" s="15">
        <v>3.5000000000000003E-2</v>
      </c>
      <c r="P24" s="15">
        <v>0.23200000000000001</v>
      </c>
      <c r="Q24" s="15">
        <v>0.155</v>
      </c>
      <c r="R24" s="15">
        <v>0.40600000000000003</v>
      </c>
      <c r="S24" s="15">
        <v>9.407</v>
      </c>
      <c r="U24" s="15">
        <v>0</v>
      </c>
      <c r="V24" s="15">
        <v>250</v>
      </c>
    </row>
    <row r="25" spans="2:22" x14ac:dyDescent="0.25">
      <c r="B25" s="15" t="s">
        <v>122</v>
      </c>
      <c r="C25" s="15" t="s">
        <v>207</v>
      </c>
      <c r="D25" s="15" t="s">
        <v>212</v>
      </c>
      <c r="E25" s="15">
        <v>2022</v>
      </c>
      <c r="F25" s="15" t="s">
        <v>162</v>
      </c>
      <c r="G25" s="15" t="s">
        <v>133</v>
      </c>
      <c r="H25" s="15" t="s">
        <v>136</v>
      </c>
      <c r="I25" s="15" t="s">
        <v>139</v>
      </c>
      <c r="J25" s="15" t="s">
        <v>141</v>
      </c>
      <c r="K25" s="15" t="s">
        <v>282</v>
      </c>
      <c r="L25" s="15" t="s">
        <v>285</v>
      </c>
      <c r="M25" s="15">
        <v>0.105</v>
      </c>
      <c r="N25" s="15">
        <v>9.1999999999999998E-2</v>
      </c>
      <c r="O25" s="15">
        <v>5.0000000000000001E-3</v>
      </c>
      <c r="P25" s="15">
        <v>8.4000000000000005E-2</v>
      </c>
      <c r="Q25" s="15">
        <v>5.8999999999999997E-2</v>
      </c>
      <c r="R25" s="15">
        <v>0.123</v>
      </c>
      <c r="S25" s="15">
        <v>9.4870000000000001</v>
      </c>
      <c r="U25" s="15">
        <v>0</v>
      </c>
      <c r="V25" s="15">
        <v>300</v>
      </c>
    </row>
    <row r="26" spans="2:22" x14ac:dyDescent="0.25">
      <c r="B26" s="15" t="s">
        <v>122</v>
      </c>
      <c r="C26" s="15" t="s">
        <v>207</v>
      </c>
      <c r="D26" s="15" t="s">
        <v>212</v>
      </c>
      <c r="E26" s="15">
        <v>2022</v>
      </c>
      <c r="F26" s="15" t="s">
        <v>162</v>
      </c>
      <c r="G26" s="15" t="s">
        <v>133</v>
      </c>
      <c r="H26" s="15" t="s">
        <v>136</v>
      </c>
      <c r="I26" s="15" t="s">
        <v>139</v>
      </c>
      <c r="J26" s="15" t="s">
        <v>141</v>
      </c>
      <c r="K26" s="15" t="s">
        <v>282</v>
      </c>
      <c r="L26" s="15" t="s">
        <v>286</v>
      </c>
      <c r="M26" s="15">
        <v>0.16700000000000001</v>
      </c>
      <c r="N26" s="15">
        <v>0.21299999999999999</v>
      </c>
      <c r="O26" s="15">
        <v>5.0000000000000001E-3</v>
      </c>
      <c r="P26" s="15">
        <v>0.121</v>
      </c>
      <c r="Q26" s="15">
        <v>0.08</v>
      </c>
      <c r="R26" s="15">
        <v>0.187</v>
      </c>
      <c r="S26" s="15">
        <v>9.2910000000000004</v>
      </c>
      <c r="U26" s="15">
        <v>0</v>
      </c>
      <c r="V26" s="15">
        <v>2240</v>
      </c>
    </row>
    <row r="27" spans="2:22" x14ac:dyDescent="0.25">
      <c r="B27" s="15" t="s">
        <v>122</v>
      </c>
      <c r="C27" s="15" t="s">
        <v>207</v>
      </c>
      <c r="D27" s="15" t="s">
        <v>212</v>
      </c>
      <c r="E27" s="15">
        <v>2022</v>
      </c>
      <c r="F27" s="15" t="s">
        <v>162</v>
      </c>
      <c r="G27" s="15" t="s">
        <v>133</v>
      </c>
      <c r="H27" s="15" t="s">
        <v>136</v>
      </c>
      <c r="I27" s="15" t="s">
        <v>139</v>
      </c>
      <c r="J27" s="15" t="s">
        <v>141</v>
      </c>
      <c r="K27" s="15" t="s">
        <v>282</v>
      </c>
      <c r="L27" s="15" t="s">
        <v>287</v>
      </c>
      <c r="M27" s="15">
        <v>0.55100000000000005</v>
      </c>
      <c r="N27" s="15">
        <v>0.65800000000000003</v>
      </c>
      <c r="O27" s="15">
        <v>0.06</v>
      </c>
      <c r="P27" s="15">
        <v>0.3</v>
      </c>
      <c r="Q27" s="15">
        <v>0.20200000000000001</v>
      </c>
      <c r="R27" s="15">
        <v>0.59899999999999998</v>
      </c>
      <c r="S27" s="15">
        <v>9.3740000000000006</v>
      </c>
      <c r="U27" s="15">
        <v>0</v>
      </c>
      <c r="V27" s="15">
        <v>120</v>
      </c>
    </row>
    <row r="28" spans="2:22" x14ac:dyDescent="0.25">
      <c r="B28" s="15" t="s">
        <v>122</v>
      </c>
      <c r="C28" s="15" t="s">
        <v>207</v>
      </c>
      <c r="D28" s="15" t="s">
        <v>213</v>
      </c>
      <c r="E28" s="15">
        <v>2022</v>
      </c>
      <c r="F28" s="15" t="s">
        <v>162</v>
      </c>
      <c r="G28" s="15" t="s">
        <v>133</v>
      </c>
      <c r="H28" s="15" t="s">
        <v>136</v>
      </c>
      <c r="I28" s="15" t="s">
        <v>139</v>
      </c>
      <c r="J28" s="15" t="s">
        <v>141</v>
      </c>
      <c r="K28" s="15" t="s">
        <v>282</v>
      </c>
      <c r="L28" s="15" t="s">
        <v>283</v>
      </c>
      <c r="M28" s="15">
        <v>0.26200000000000001</v>
      </c>
      <c r="N28" s="15">
        <v>0.42799999999999999</v>
      </c>
      <c r="O28" s="15">
        <v>1.4E-2</v>
      </c>
      <c r="P28" s="15">
        <v>0.16500000000000001</v>
      </c>
      <c r="Q28" s="15">
        <v>0.111</v>
      </c>
      <c r="R28" s="15">
        <v>0.254</v>
      </c>
      <c r="S28" s="15">
        <v>9.4670000000000005</v>
      </c>
      <c r="U28" s="15">
        <v>0</v>
      </c>
      <c r="V28" s="15">
        <v>880</v>
      </c>
    </row>
    <row r="29" spans="2:22" x14ac:dyDescent="0.25">
      <c r="B29" s="15" t="s">
        <v>122</v>
      </c>
      <c r="C29" s="15" t="s">
        <v>207</v>
      </c>
      <c r="D29" s="15" t="s">
        <v>213</v>
      </c>
      <c r="E29" s="15">
        <v>2022</v>
      </c>
      <c r="F29" s="15" t="s">
        <v>162</v>
      </c>
      <c r="G29" s="15" t="s">
        <v>133</v>
      </c>
      <c r="H29" s="15" t="s">
        <v>136</v>
      </c>
      <c r="I29" s="15" t="s">
        <v>139</v>
      </c>
      <c r="J29" s="15" t="s">
        <v>141</v>
      </c>
      <c r="K29" s="15" t="s">
        <v>282</v>
      </c>
      <c r="L29" s="15" t="s">
        <v>284</v>
      </c>
      <c r="M29" s="15">
        <v>0.38600000000000001</v>
      </c>
      <c r="N29" s="15">
        <v>0.51</v>
      </c>
      <c r="O29" s="15">
        <v>3.2000000000000001E-2</v>
      </c>
      <c r="P29" s="15">
        <v>0.22600000000000001</v>
      </c>
      <c r="Q29" s="15">
        <v>0.153</v>
      </c>
      <c r="R29" s="15">
        <v>0.371</v>
      </c>
      <c r="S29" s="15">
        <v>9.407</v>
      </c>
      <c r="U29" s="15">
        <v>0</v>
      </c>
      <c r="V29" s="15">
        <v>250</v>
      </c>
    </row>
    <row r="30" spans="2:22" x14ac:dyDescent="0.25">
      <c r="B30" s="15" t="s">
        <v>122</v>
      </c>
      <c r="C30" s="15" t="s">
        <v>207</v>
      </c>
      <c r="D30" s="15" t="s">
        <v>213</v>
      </c>
      <c r="E30" s="15">
        <v>2022</v>
      </c>
      <c r="F30" s="15" t="s">
        <v>162</v>
      </c>
      <c r="G30" s="15" t="s">
        <v>133</v>
      </c>
      <c r="H30" s="15" t="s">
        <v>136</v>
      </c>
      <c r="I30" s="15" t="s">
        <v>139</v>
      </c>
      <c r="J30" s="15" t="s">
        <v>141</v>
      </c>
      <c r="K30" s="15" t="s">
        <v>282</v>
      </c>
      <c r="L30" s="15" t="s">
        <v>285</v>
      </c>
      <c r="M30" s="15">
        <v>0.10100000000000001</v>
      </c>
      <c r="N30" s="15">
        <v>8.7999999999999995E-2</v>
      </c>
      <c r="O30" s="15">
        <v>5.0000000000000001E-3</v>
      </c>
      <c r="P30" s="15">
        <v>8.1000000000000003E-2</v>
      </c>
      <c r="Q30" s="15">
        <v>5.8000000000000003E-2</v>
      </c>
      <c r="R30" s="15">
        <v>0.11600000000000001</v>
      </c>
      <c r="S30" s="15">
        <v>9.4870000000000001</v>
      </c>
      <c r="U30" s="15">
        <v>0</v>
      </c>
      <c r="V30" s="15">
        <v>300</v>
      </c>
    </row>
    <row r="31" spans="2:22" x14ac:dyDescent="0.25">
      <c r="B31" s="15" t="s">
        <v>122</v>
      </c>
      <c r="C31" s="15" t="s">
        <v>207</v>
      </c>
      <c r="D31" s="15" t="s">
        <v>213</v>
      </c>
      <c r="E31" s="15">
        <v>2022</v>
      </c>
      <c r="F31" s="15" t="s">
        <v>162</v>
      </c>
      <c r="G31" s="15" t="s">
        <v>133</v>
      </c>
      <c r="H31" s="15" t="s">
        <v>136</v>
      </c>
      <c r="I31" s="15" t="s">
        <v>139</v>
      </c>
      <c r="J31" s="15" t="s">
        <v>141</v>
      </c>
      <c r="K31" s="15" t="s">
        <v>282</v>
      </c>
      <c r="L31" s="15" t="s">
        <v>286</v>
      </c>
      <c r="M31" s="15">
        <v>0.161</v>
      </c>
      <c r="N31" s="15">
        <v>0.20399999999999999</v>
      </c>
      <c r="O31" s="15">
        <v>4.0000000000000001E-3</v>
      </c>
      <c r="P31" s="15">
        <v>0.11700000000000001</v>
      </c>
      <c r="Q31" s="15">
        <v>7.8E-2</v>
      </c>
      <c r="R31" s="15">
        <v>0.18</v>
      </c>
      <c r="S31" s="15">
        <v>9.2910000000000004</v>
      </c>
      <c r="U31" s="15">
        <v>0</v>
      </c>
      <c r="V31" s="15">
        <v>2240</v>
      </c>
    </row>
    <row r="32" spans="2:22" x14ac:dyDescent="0.25">
      <c r="B32" s="15" t="s">
        <v>122</v>
      </c>
      <c r="C32" s="15" t="s">
        <v>207</v>
      </c>
      <c r="D32" s="15" t="s">
        <v>213</v>
      </c>
      <c r="E32" s="15">
        <v>2022</v>
      </c>
      <c r="F32" s="15" t="s">
        <v>162</v>
      </c>
      <c r="G32" s="15" t="s">
        <v>133</v>
      </c>
      <c r="H32" s="15" t="s">
        <v>136</v>
      </c>
      <c r="I32" s="15" t="s">
        <v>139</v>
      </c>
      <c r="J32" s="15" t="s">
        <v>141</v>
      </c>
      <c r="K32" s="15" t="s">
        <v>282</v>
      </c>
      <c r="L32" s="15" t="s">
        <v>287</v>
      </c>
      <c r="M32" s="15">
        <v>0.51700000000000002</v>
      </c>
      <c r="N32" s="15">
        <v>0.58799999999999997</v>
      </c>
      <c r="O32" s="15">
        <v>5.3999999999999999E-2</v>
      </c>
      <c r="P32" s="15">
        <v>0.28999999999999998</v>
      </c>
      <c r="Q32" s="15">
        <v>0.19500000000000001</v>
      </c>
      <c r="R32" s="15">
        <v>0.57699999999999996</v>
      </c>
      <c r="S32" s="15">
        <v>9.3740000000000006</v>
      </c>
      <c r="U32" s="15">
        <v>0</v>
      </c>
      <c r="V32" s="15">
        <v>120</v>
      </c>
    </row>
    <row r="33" spans="2:22" x14ac:dyDescent="0.25">
      <c r="B33" s="15" t="s">
        <v>122</v>
      </c>
      <c r="C33" s="15" t="s">
        <v>207</v>
      </c>
      <c r="D33" s="15" t="s">
        <v>214</v>
      </c>
      <c r="E33" s="15">
        <v>2022</v>
      </c>
      <c r="F33" s="15" t="s">
        <v>162</v>
      </c>
      <c r="G33" s="15" t="s">
        <v>133</v>
      </c>
      <c r="H33" s="15" t="s">
        <v>136</v>
      </c>
      <c r="I33" s="15" t="s">
        <v>139</v>
      </c>
      <c r="J33" s="15" t="s">
        <v>141</v>
      </c>
      <c r="K33" s="15" t="s">
        <v>282</v>
      </c>
      <c r="L33" s="15" t="s">
        <v>283</v>
      </c>
      <c r="M33" s="15">
        <v>0.255</v>
      </c>
      <c r="N33" s="15">
        <v>0.42099999999999999</v>
      </c>
      <c r="O33" s="15">
        <v>1.4E-2</v>
      </c>
      <c r="P33" s="15">
        <v>0.16</v>
      </c>
      <c r="Q33" s="15">
        <v>0.109</v>
      </c>
      <c r="R33" s="15">
        <v>0.246</v>
      </c>
      <c r="S33" s="15">
        <v>9.2479999999999993</v>
      </c>
      <c r="U33" s="15">
        <v>0</v>
      </c>
      <c r="V33" s="15">
        <v>880</v>
      </c>
    </row>
    <row r="34" spans="2:22" x14ac:dyDescent="0.25">
      <c r="B34" s="15" t="s">
        <v>122</v>
      </c>
      <c r="C34" s="15" t="s">
        <v>207</v>
      </c>
      <c r="D34" s="15" t="s">
        <v>214</v>
      </c>
      <c r="E34" s="15">
        <v>2022</v>
      </c>
      <c r="F34" s="15" t="s">
        <v>162</v>
      </c>
      <c r="G34" s="15" t="s">
        <v>133</v>
      </c>
      <c r="H34" s="15" t="s">
        <v>136</v>
      </c>
      <c r="I34" s="15" t="s">
        <v>139</v>
      </c>
      <c r="J34" s="15" t="s">
        <v>141</v>
      </c>
      <c r="K34" s="15" t="s">
        <v>282</v>
      </c>
      <c r="L34" s="15" t="s">
        <v>284</v>
      </c>
      <c r="M34" s="15">
        <v>0.39100000000000001</v>
      </c>
      <c r="N34" s="15">
        <v>0.56000000000000005</v>
      </c>
      <c r="O34" s="15">
        <v>3.5000000000000003E-2</v>
      </c>
      <c r="P34" s="15">
        <v>0.217</v>
      </c>
      <c r="Q34" s="15">
        <v>0.15</v>
      </c>
      <c r="R34" s="15">
        <v>0.38700000000000001</v>
      </c>
      <c r="S34" s="15">
        <v>9.1890000000000001</v>
      </c>
      <c r="U34" s="15">
        <v>0</v>
      </c>
      <c r="V34" s="15">
        <v>250</v>
      </c>
    </row>
    <row r="35" spans="2:22" x14ac:dyDescent="0.25">
      <c r="B35" s="15" t="s">
        <v>122</v>
      </c>
      <c r="C35" s="15" t="s">
        <v>207</v>
      </c>
      <c r="D35" s="15" t="s">
        <v>214</v>
      </c>
      <c r="E35" s="15">
        <v>2022</v>
      </c>
      <c r="F35" s="15" t="s">
        <v>162</v>
      </c>
      <c r="G35" s="15" t="s">
        <v>133</v>
      </c>
      <c r="H35" s="15" t="s">
        <v>136</v>
      </c>
      <c r="I35" s="15" t="s">
        <v>139</v>
      </c>
      <c r="J35" s="15" t="s">
        <v>141</v>
      </c>
      <c r="K35" s="15" t="s">
        <v>282</v>
      </c>
      <c r="L35" s="15" t="s">
        <v>285</v>
      </c>
      <c r="M35" s="15">
        <v>9.7000000000000003E-2</v>
      </c>
      <c r="N35" s="15">
        <v>8.4000000000000005E-2</v>
      </c>
      <c r="O35" s="15">
        <v>5.0000000000000001E-3</v>
      </c>
      <c r="P35" s="15">
        <v>7.8E-2</v>
      </c>
      <c r="Q35" s="15">
        <v>5.7000000000000002E-2</v>
      </c>
      <c r="R35" s="15">
        <v>0.11</v>
      </c>
      <c r="S35" s="15">
        <v>9.2690000000000001</v>
      </c>
      <c r="U35" s="15">
        <v>0</v>
      </c>
      <c r="V35" s="15">
        <v>300</v>
      </c>
    </row>
    <row r="36" spans="2:22" x14ac:dyDescent="0.25">
      <c r="B36" s="15" t="s">
        <v>122</v>
      </c>
      <c r="C36" s="15" t="s">
        <v>207</v>
      </c>
      <c r="D36" s="15" t="s">
        <v>214</v>
      </c>
      <c r="E36" s="15">
        <v>2022</v>
      </c>
      <c r="F36" s="15" t="s">
        <v>162</v>
      </c>
      <c r="G36" s="15" t="s">
        <v>133</v>
      </c>
      <c r="H36" s="15" t="s">
        <v>136</v>
      </c>
      <c r="I36" s="15" t="s">
        <v>139</v>
      </c>
      <c r="J36" s="15" t="s">
        <v>141</v>
      </c>
      <c r="K36" s="15" t="s">
        <v>282</v>
      </c>
      <c r="L36" s="15" t="s">
        <v>286</v>
      </c>
      <c r="M36" s="15">
        <v>0.155</v>
      </c>
      <c r="N36" s="15">
        <v>0.192</v>
      </c>
      <c r="O36" s="15">
        <v>4.0000000000000001E-3</v>
      </c>
      <c r="P36" s="15">
        <v>0.113</v>
      </c>
      <c r="Q36" s="15">
        <v>7.5999999999999998E-2</v>
      </c>
      <c r="R36" s="15">
        <v>0.17299999999999999</v>
      </c>
      <c r="S36" s="15">
        <v>9.0709999999999997</v>
      </c>
      <c r="U36" s="15">
        <v>0</v>
      </c>
      <c r="V36" s="15">
        <v>2240</v>
      </c>
    </row>
    <row r="37" spans="2:22" x14ac:dyDescent="0.25">
      <c r="B37" s="15" t="s">
        <v>122</v>
      </c>
      <c r="C37" s="15" t="s">
        <v>207</v>
      </c>
      <c r="D37" s="15" t="s">
        <v>214</v>
      </c>
      <c r="E37" s="15">
        <v>2022</v>
      </c>
      <c r="F37" s="15" t="s">
        <v>162</v>
      </c>
      <c r="G37" s="15" t="s">
        <v>133</v>
      </c>
      <c r="H37" s="15" t="s">
        <v>136</v>
      </c>
      <c r="I37" s="15" t="s">
        <v>139</v>
      </c>
      <c r="J37" s="15" t="s">
        <v>141</v>
      </c>
      <c r="K37" s="15" t="s">
        <v>282</v>
      </c>
      <c r="L37" s="15" t="s">
        <v>287</v>
      </c>
      <c r="M37" s="15">
        <v>0.48499999999999999</v>
      </c>
      <c r="N37" s="15">
        <v>0.55100000000000005</v>
      </c>
      <c r="O37" s="15">
        <v>0.05</v>
      </c>
      <c r="P37" s="15">
        <v>0.28599999999999998</v>
      </c>
      <c r="Q37" s="15">
        <v>0.193</v>
      </c>
      <c r="R37" s="15">
        <v>0.55400000000000005</v>
      </c>
      <c r="S37" s="15">
        <v>9.157</v>
      </c>
      <c r="U37" s="15">
        <v>0</v>
      </c>
      <c r="V37" s="15">
        <v>120</v>
      </c>
    </row>
    <row r="38" spans="2:22" x14ac:dyDescent="0.25">
      <c r="B38" s="15" t="s">
        <v>122</v>
      </c>
      <c r="C38" s="15" t="s">
        <v>207</v>
      </c>
      <c r="D38" s="15" t="s">
        <v>215</v>
      </c>
      <c r="E38" s="15">
        <v>2022</v>
      </c>
      <c r="F38" s="15" t="s">
        <v>162</v>
      </c>
      <c r="G38" s="15" t="s">
        <v>133</v>
      </c>
      <c r="H38" s="15" t="s">
        <v>136</v>
      </c>
      <c r="I38" s="15" t="s">
        <v>139</v>
      </c>
      <c r="J38" s="15" t="s">
        <v>141</v>
      </c>
      <c r="K38" s="15" t="s">
        <v>282</v>
      </c>
      <c r="L38" s="15" t="s">
        <v>283</v>
      </c>
      <c r="M38" s="15">
        <v>0.246</v>
      </c>
      <c r="N38" s="15">
        <v>0.378</v>
      </c>
      <c r="O38" s="15">
        <v>1.2999999999999999E-2</v>
      </c>
      <c r="P38" s="15">
        <v>0.156</v>
      </c>
      <c r="Q38" s="15">
        <v>0.106</v>
      </c>
      <c r="R38" s="15">
        <v>0.24399999999999999</v>
      </c>
      <c r="S38" s="15">
        <v>9.2479999999999993</v>
      </c>
      <c r="U38" s="15">
        <v>0</v>
      </c>
      <c r="V38" s="15">
        <v>880</v>
      </c>
    </row>
    <row r="39" spans="2:22" x14ac:dyDescent="0.25">
      <c r="B39" s="15" t="s">
        <v>122</v>
      </c>
      <c r="C39" s="15" t="s">
        <v>207</v>
      </c>
      <c r="D39" s="15" t="s">
        <v>215</v>
      </c>
      <c r="E39" s="15">
        <v>2022</v>
      </c>
      <c r="F39" s="15" t="s">
        <v>162</v>
      </c>
      <c r="G39" s="15" t="s">
        <v>133</v>
      </c>
      <c r="H39" s="15" t="s">
        <v>136</v>
      </c>
      <c r="I39" s="15" t="s">
        <v>139</v>
      </c>
      <c r="J39" s="15" t="s">
        <v>141</v>
      </c>
      <c r="K39" s="15" t="s">
        <v>282</v>
      </c>
      <c r="L39" s="15" t="s">
        <v>284</v>
      </c>
      <c r="M39" s="15">
        <v>0.375</v>
      </c>
      <c r="N39" s="15">
        <v>0.52500000000000002</v>
      </c>
      <c r="O39" s="15">
        <v>3.3000000000000002E-2</v>
      </c>
      <c r="P39" s="15">
        <v>0.215</v>
      </c>
      <c r="Q39" s="15">
        <v>0.14899999999999999</v>
      </c>
      <c r="R39" s="15">
        <v>0.35599999999999998</v>
      </c>
      <c r="S39" s="15">
        <v>9.1890000000000001</v>
      </c>
      <c r="U39" s="15">
        <v>0</v>
      </c>
      <c r="V39" s="15">
        <v>250</v>
      </c>
    </row>
    <row r="40" spans="2:22" x14ac:dyDescent="0.25">
      <c r="B40" s="15" t="s">
        <v>122</v>
      </c>
      <c r="C40" s="15" t="s">
        <v>207</v>
      </c>
      <c r="D40" s="15" t="s">
        <v>215</v>
      </c>
      <c r="E40" s="15">
        <v>2022</v>
      </c>
      <c r="F40" s="15" t="s">
        <v>162</v>
      </c>
      <c r="G40" s="15" t="s">
        <v>133</v>
      </c>
      <c r="H40" s="15" t="s">
        <v>136</v>
      </c>
      <c r="I40" s="15" t="s">
        <v>139</v>
      </c>
      <c r="J40" s="15" t="s">
        <v>141</v>
      </c>
      <c r="K40" s="15" t="s">
        <v>282</v>
      </c>
      <c r="L40" s="15" t="s">
        <v>285</v>
      </c>
      <c r="M40" s="15">
        <v>9.5000000000000001E-2</v>
      </c>
      <c r="N40" s="15">
        <v>8.2000000000000003E-2</v>
      </c>
      <c r="O40" s="15">
        <v>5.0000000000000001E-3</v>
      </c>
      <c r="P40" s="15">
        <v>7.8E-2</v>
      </c>
      <c r="Q40" s="15">
        <v>5.7000000000000002E-2</v>
      </c>
      <c r="R40" s="15">
        <v>0.104</v>
      </c>
      <c r="S40" s="15">
        <v>9.2690000000000001</v>
      </c>
      <c r="U40" s="15">
        <v>0</v>
      </c>
      <c r="V40" s="15">
        <v>300</v>
      </c>
    </row>
    <row r="41" spans="2:22" x14ac:dyDescent="0.25">
      <c r="B41" s="15" t="s">
        <v>122</v>
      </c>
      <c r="C41" s="15" t="s">
        <v>207</v>
      </c>
      <c r="D41" s="15" t="s">
        <v>215</v>
      </c>
      <c r="E41" s="15">
        <v>2022</v>
      </c>
      <c r="F41" s="15" t="s">
        <v>162</v>
      </c>
      <c r="G41" s="15" t="s">
        <v>133</v>
      </c>
      <c r="H41" s="15" t="s">
        <v>136</v>
      </c>
      <c r="I41" s="15" t="s">
        <v>139</v>
      </c>
      <c r="J41" s="15" t="s">
        <v>141</v>
      </c>
      <c r="K41" s="15" t="s">
        <v>282</v>
      </c>
      <c r="L41" s="15" t="s">
        <v>286</v>
      </c>
      <c r="M41" s="15">
        <v>0.15</v>
      </c>
      <c r="N41" s="15">
        <v>0.17599999999999999</v>
      </c>
      <c r="O41" s="15">
        <v>4.0000000000000001E-3</v>
      </c>
      <c r="P41" s="15">
        <v>0.11</v>
      </c>
      <c r="Q41" s="15">
        <v>7.5999999999999998E-2</v>
      </c>
      <c r="R41" s="15">
        <v>0.16900000000000001</v>
      </c>
      <c r="S41" s="15">
        <v>9.0709999999999997</v>
      </c>
      <c r="U41" s="15">
        <v>0</v>
      </c>
      <c r="V41" s="15">
        <v>2240</v>
      </c>
    </row>
    <row r="42" spans="2:22" x14ac:dyDescent="0.25">
      <c r="B42" s="15" t="s">
        <v>122</v>
      </c>
      <c r="C42" s="15" t="s">
        <v>207</v>
      </c>
      <c r="D42" s="15" t="s">
        <v>215</v>
      </c>
      <c r="E42" s="15">
        <v>2022</v>
      </c>
      <c r="F42" s="15" t="s">
        <v>162</v>
      </c>
      <c r="G42" s="15" t="s">
        <v>133</v>
      </c>
      <c r="H42" s="15" t="s">
        <v>136</v>
      </c>
      <c r="I42" s="15" t="s">
        <v>139</v>
      </c>
      <c r="J42" s="15" t="s">
        <v>141</v>
      </c>
      <c r="K42" s="15" t="s">
        <v>282</v>
      </c>
      <c r="L42" s="15" t="s">
        <v>287</v>
      </c>
      <c r="M42" s="15">
        <v>0.47299999999999998</v>
      </c>
      <c r="N42" s="15">
        <v>0.54700000000000004</v>
      </c>
      <c r="O42" s="15">
        <v>0.05</v>
      </c>
      <c r="P42" s="15">
        <v>0.28000000000000003</v>
      </c>
      <c r="Q42" s="15">
        <v>0.19</v>
      </c>
      <c r="R42" s="15">
        <v>0.54700000000000004</v>
      </c>
      <c r="S42" s="15">
        <v>9.1560000000000006</v>
      </c>
      <c r="U42" s="15">
        <v>0</v>
      </c>
      <c r="V42" s="15">
        <v>120</v>
      </c>
    </row>
    <row r="43" spans="2:22" x14ac:dyDescent="0.25">
      <c r="B43" s="15" t="s">
        <v>122</v>
      </c>
      <c r="C43" s="15" t="s">
        <v>207</v>
      </c>
      <c r="D43" s="15" t="s">
        <v>216</v>
      </c>
      <c r="E43" s="15">
        <v>2022</v>
      </c>
      <c r="F43" s="15" t="s">
        <v>162</v>
      </c>
      <c r="G43" s="15" t="s">
        <v>133</v>
      </c>
      <c r="H43" s="15" t="s">
        <v>136</v>
      </c>
      <c r="I43" s="15" t="s">
        <v>139</v>
      </c>
      <c r="J43" s="15" t="s">
        <v>141</v>
      </c>
      <c r="K43" s="15" t="s">
        <v>282</v>
      </c>
      <c r="L43" s="15" t="s">
        <v>283</v>
      </c>
      <c r="M43" s="15">
        <v>0.23499999999999999</v>
      </c>
      <c r="N43" s="15">
        <v>0.34200000000000003</v>
      </c>
      <c r="O43" s="15">
        <v>1.2E-2</v>
      </c>
      <c r="P43" s="15">
        <v>0.154</v>
      </c>
      <c r="Q43" s="15">
        <v>0.104</v>
      </c>
      <c r="R43" s="15">
        <v>0.23899999999999999</v>
      </c>
      <c r="S43" s="15">
        <v>9.0879999999999992</v>
      </c>
      <c r="U43" s="15">
        <v>0</v>
      </c>
      <c r="V43" s="15">
        <v>880</v>
      </c>
    </row>
    <row r="44" spans="2:22" x14ac:dyDescent="0.25">
      <c r="B44" s="15" t="s">
        <v>122</v>
      </c>
      <c r="C44" s="15" t="s">
        <v>207</v>
      </c>
      <c r="D44" s="15" t="s">
        <v>216</v>
      </c>
      <c r="E44" s="15">
        <v>2022</v>
      </c>
      <c r="F44" s="15" t="s">
        <v>162</v>
      </c>
      <c r="G44" s="15" t="s">
        <v>133</v>
      </c>
      <c r="H44" s="15" t="s">
        <v>136</v>
      </c>
      <c r="I44" s="15" t="s">
        <v>139</v>
      </c>
      <c r="J44" s="15" t="s">
        <v>141</v>
      </c>
      <c r="K44" s="15" t="s">
        <v>282</v>
      </c>
      <c r="L44" s="15" t="s">
        <v>284</v>
      </c>
      <c r="M44" s="15">
        <v>0.35899999999999999</v>
      </c>
      <c r="N44" s="15">
        <v>0.48</v>
      </c>
      <c r="O44" s="15">
        <v>0.03</v>
      </c>
      <c r="P44" s="15">
        <v>0.20899999999999999</v>
      </c>
      <c r="Q44" s="15">
        <v>0.14599999999999999</v>
      </c>
      <c r="R44" s="15">
        <v>0.36199999999999999</v>
      </c>
      <c r="S44" s="15">
        <v>9.0299999999999994</v>
      </c>
      <c r="U44" s="15">
        <v>0</v>
      </c>
      <c r="V44" s="15">
        <v>250</v>
      </c>
    </row>
    <row r="45" spans="2:22" x14ac:dyDescent="0.25">
      <c r="B45" s="15" t="s">
        <v>122</v>
      </c>
      <c r="C45" s="15" t="s">
        <v>207</v>
      </c>
      <c r="D45" s="15" t="s">
        <v>216</v>
      </c>
      <c r="E45" s="15">
        <v>2022</v>
      </c>
      <c r="F45" s="15" t="s">
        <v>162</v>
      </c>
      <c r="G45" s="15" t="s">
        <v>133</v>
      </c>
      <c r="H45" s="15" t="s">
        <v>136</v>
      </c>
      <c r="I45" s="15" t="s">
        <v>139</v>
      </c>
      <c r="J45" s="15" t="s">
        <v>141</v>
      </c>
      <c r="K45" s="15" t="s">
        <v>282</v>
      </c>
      <c r="L45" s="15" t="s">
        <v>285</v>
      </c>
      <c r="M45" s="15">
        <v>9.2999999999999999E-2</v>
      </c>
      <c r="N45" s="15">
        <v>0.08</v>
      </c>
      <c r="O45" s="15">
        <v>5.0000000000000001E-3</v>
      </c>
      <c r="P45" s="15">
        <v>7.6999999999999999E-2</v>
      </c>
      <c r="Q45" s="15">
        <v>5.8000000000000003E-2</v>
      </c>
      <c r="R45" s="15">
        <v>0.10299999999999999</v>
      </c>
      <c r="S45" s="15">
        <v>9.1080000000000005</v>
      </c>
      <c r="U45" s="15">
        <v>0</v>
      </c>
      <c r="V45" s="15">
        <v>300</v>
      </c>
    </row>
    <row r="46" spans="2:22" x14ac:dyDescent="0.25">
      <c r="B46" s="15" t="s">
        <v>122</v>
      </c>
      <c r="C46" s="15" t="s">
        <v>207</v>
      </c>
      <c r="D46" s="15" t="s">
        <v>216</v>
      </c>
      <c r="E46" s="15">
        <v>2022</v>
      </c>
      <c r="F46" s="15" t="s">
        <v>162</v>
      </c>
      <c r="G46" s="15" t="s">
        <v>133</v>
      </c>
      <c r="H46" s="15" t="s">
        <v>136</v>
      </c>
      <c r="I46" s="15" t="s">
        <v>139</v>
      </c>
      <c r="J46" s="15" t="s">
        <v>141</v>
      </c>
      <c r="K46" s="15" t="s">
        <v>282</v>
      </c>
      <c r="L46" s="15" t="s">
        <v>286</v>
      </c>
      <c r="M46" s="15">
        <v>0.14599999999999999</v>
      </c>
      <c r="N46" s="15">
        <v>0.158</v>
      </c>
      <c r="O46" s="15">
        <v>3.0000000000000001E-3</v>
      </c>
      <c r="P46" s="15">
        <v>0.108</v>
      </c>
      <c r="Q46" s="15">
        <v>7.3999999999999996E-2</v>
      </c>
      <c r="R46" s="15">
        <v>0.16700000000000001</v>
      </c>
      <c r="S46" s="15">
        <v>8.9090000000000007</v>
      </c>
      <c r="U46" s="15">
        <v>0</v>
      </c>
      <c r="V46" s="15">
        <v>2240</v>
      </c>
    </row>
    <row r="47" spans="2:22" x14ac:dyDescent="0.25">
      <c r="B47" s="15" t="s">
        <v>122</v>
      </c>
      <c r="C47" s="15" t="s">
        <v>207</v>
      </c>
      <c r="D47" s="15" t="s">
        <v>216</v>
      </c>
      <c r="E47" s="15">
        <v>2022</v>
      </c>
      <c r="F47" s="15" t="s">
        <v>162</v>
      </c>
      <c r="G47" s="15" t="s">
        <v>133</v>
      </c>
      <c r="H47" s="15" t="s">
        <v>136</v>
      </c>
      <c r="I47" s="15" t="s">
        <v>139</v>
      </c>
      <c r="J47" s="15" t="s">
        <v>141</v>
      </c>
      <c r="K47" s="15" t="s">
        <v>282</v>
      </c>
      <c r="L47" s="15" t="s">
        <v>287</v>
      </c>
      <c r="M47" s="15">
        <v>0.442</v>
      </c>
      <c r="N47" s="15">
        <v>0.46800000000000003</v>
      </c>
      <c r="O47" s="15">
        <v>4.2999999999999997E-2</v>
      </c>
      <c r="P47" s="15">
        <v>0.27500000000000002</v>
      </c>
      <c r="Q47" s="15">
        <v>0.189</v>
      </c>
      <c r="R47" s="15">
        <v>0.50900000000000001</v>
      </c>
      <c r="S47" s="15">
        <v>8.9930000000000003</v>
      </c>
      <c r="U47" s="15">
        <v>0</v>
      </c>
      <c r="V47" s="15">
        <v>120</v>
      </c>
    </row>
    <row r="48" spans="2:22" x14ac:dyDescent="0.25">
      <c r="B48" s="15" t="s">
        <v>122</v>
      </c>
      <c r="C48" s="15" t="s">
        <v>207</v>
      </c>
      <c r="D48" s="15" t="s">
        <v>217</v>
      </c>
      <c r="E48" s="15">
        <v>2022</v>
      </c>
      <c r="F48" s="15" t="s">
        <v>162</v>
      </c>
      <c r="G48" s="15" t="s">
        <v>133</v>
      </c>
      <c r="H48" s="15" t="s">
        <v>136</v>
      </c>
      <c r="I48" s="15" t="s">
        <v>139</v>
      </c>
      <c r="J48" s="15" t="s">
        <v>141</v>
      </c>
      <c r="K48" s="15" t="s">
        <v>282</v>
      </c>
      <c r="L48" s="15" t="s">
        <v>283</v>
      </c>
      <c r="M48" s="15">
        <v>0.223</v>
      </c>
      <c r="N48" s="15">
        <v>0.28999999999999998</v>
      </c>
      <c r="O48" s="15">
        <v>0.01</v>
      </c>
      <c r="P48" s="15">
        <v>0.153</v>
      </c>
      <c r="Q48" s="15">
        <v>0.105</v>
      </c>
      <c r="R48" s="15">
        <v>0.23300000000000001</v>
      </c>
      <c r="S48" s="15">
        <v>9.0879999999999992</v>
      </c>
      <c r="U48" s="15">
        <v>0</v>
      </c>
      <c r="V48" s="15">
        <v>880</v>
      </c>
    </row>
    <row r="49" spans="2:22" x14ac:dyDescent="0.25">
      <c r="B49" s="15" t="s">
        <v>122</v>
      </c>
      <c r="C49" s="15" t="s">
        <v>207</v>
      </c>
      <c r="D49" s="15" t="s">
        <v>217</v>
      </c>
      <c r="E49" s="15">
        <v>2022</v>
      </c>
      <c r="F49" s="15" t="s">
        <v>162</v>
      </c>
      <c r="G49" s="15" t="s">
        <v>133</v>
      </c>
      <c r="H49" s="15" t="s">
        <v>136</v>
      </c>
      <c r="I49" s="15" t="s">
        <v>139</v>
      </c>
      <c r="J49" s="15" t="s">
        <v>141</v>
      </c>
      <c r="K49" s="15" t="s">
        <v>282</v>
      </c>
      <c r="L49" s="15" t="s">
        <v>284</v>
      </c>
      <c r="M49" s="15">
        <v>0.33900000000000002</v>
      </c>
      <c r="N49" s="15">
        <v>0.41499999999999998</v>
      </c>
      <c r="O49" s="15">
        <v>2.5999999999999999E-2</v>
      </c>
      <c r="P49" s="15">
        <v>0.214</v>
      </c>
      <c r="Q49" s="15">
        <v>0.15</v>
      </c>
      <c r="R49" s="15">
        <v>0.34899999999999998</v>
      </c>
      <c r="S49" s="15">
        <v>9.0299999999999994</v>
      </c>
      <c r="U49" s="15">
        <v>0</v>
      </c>
      <c r="V49" s="15">
        <v>250</v>
      </c>
    </row>
    <row r="50" spans="2:22" x14ac:dyDescent="0.25">
      <c r="B50" s="15" t="s">
        <v>122</v>
      </c>
      <c r="C50" s="15" t="s">
        <v>207</v>
      </c>
      <c r="D50" s="15" t="s">
        <v>217</v>
      </c>
      <c r="E50" s="15">
        <v>2022</v>
      </c>
      <c r="F50" s="15" t="s">
        <v>162</v>
      </c>
      <c r="G50" s="15" t="s">
        <v>133</v>
      </c>
      <c r="H50" s="15" t="s">
        <v>136</v>
      </c>
      <c r="I50" s="15" t="s">
        <v>139</v>
      </c>
      <c r="J50" s="15" t="s">
        <v>141</v>
      </c>
      <c r="K50" s="15" t="s">
        <v>282</v>
      </c>
      <c r="L50" s="15" t="s">
        <v>285</v>
      </c>
      <c r="M50" s="15">
        <v>9.5000000000000001E-2</v>
      </c>
      <c r="N50" s="15">
        <v>8.5000000000000006E-2</v>
      </c>
      <c r="O50" s="15">
        <v>5.0000000000000001E-3</v>
      </c>
      <c r="P50" s="15">
        <v>7.6999999999999999E-2</v>
      </c>
      <c r="Q50" s="15">
        <v>5.7000000000000002E-2</v>
      </c>
      <c r="R50" s="15">
        <v>0.104</v>
      </c>
      <c r="S50" s="15">
        <v>9.1080000000000005</v>
      </c>
      <c r="U50" s="15">
        <v>0</v>
      </c>
      <c r="V50" s="15">
        <v>300</v>
      </c>
    </row>
    <row r="51" spans="2:22" x14ac:dyDescent="0.25">
      <c r="B51" s="15" t="s">
        <v>122</v>
      </c>
      <c r="C51" s="15" t="s">
        <v>207</v>
      </c>
      <c r="D51" s="15" t="s">
        <v>217</v>
      </c>
      <c r="E51" s="15">
        <v>2022</v>
      </c>
      <c r="F51" s="15" t="s">
        <v>162</v>
      </c>
      <c r="G51" s="15" t="s">
        <v>133</v>
      </c>
      <c r="H51" s="15" t="s">
        <v>136</v>
      </c>
      <c r="I51" s="15" t="s">
        <v>139</v>
      </c>
      <c r="J51" s="15" t="s">
        <v>141</v>
      </c>
      <c r="K51" s="15" t="s">
        <v>282</v>
      </c>
      <c r="L51" s="15" t="s">
        <v>286</v>
      </c>
      <c r="M51" s="15">
        <v>0.14299999999999999</v>
      </c>
      <c r="N51" s="15">
        <v>0.13900000000000001</v>
      </c>
      <c r="O51" s="15">
        <v>3.0000000000000001E-3</v>
      </c>
      <c r="P51" s="15">
        <v>0.108</v>
      </c>
      <c r="Q51" s="15">
        <v>7.3999999999999996E-2</v>
      </c>
      <c r="R51" s="15">
        <v>0.16700000000000001</v>
      </c>
      <c r="S51" s="15">
        <v>8.9090000000000007</v>
      </c>
      <c r="U51" s="15">
        <v>0</v>
      </c>
      <c r="V51" s="15">
        <v>2240</v>
      </c>
    </row>
    <row r="52" spans="2:22" x14ac:dyDescent="0.25">
      <c r="B52" s="15" t="s">
        <v>122</v>
      </c>
      <c r="C52" s="15" t="s">
        <v>207</v>
      </c>
      <c r="D52" s="15" t="s">
        <v>217</v>
      </c>
      <c r="E52" s="15">
        <v>2022</v>
      </c>
      <c r="F52" s="15" t="s">
        <v>162</v>
      </c>
      <c r="G52" s="15" t="s">
        <v>133</v>
      </c>
      <c r="H52" s="15" t="s">
        <v>136</v>
      </c>
      <c r="I52" s="15" t="s">
        <v>139</v>
      </c>
      <c r="J52" s="15" t="s">
        <v>141</v>
      </c>
      <c r="K52" s="15" t="s">
        <v>282</v>
      </c>
      <c r="L52" s="15" t="s">
        <v>287</v>
      </c>
      <c r="M52" s="15">
        <v>0.39500000000000002</v>
      </c>
      <c r="N52" s="15">
        <v>0.33</v>
      </c>
      <c r="O52" s="15">
        <v>0.03</v>
      </c>
      <c r="P52" s="15">
        <v>0.28399999999999997</v>
      </c>
      <c r="Q52" s="15">
        <v>0.191</v>
      </c>
      <c r="R52" s="15">
        <v>0.44900000000000001</v>
      </c>
      <c r="S52" s="15">
        <v>8.9930000000000003</v>
      </c>
      <c r="U52" s="15">
        <v>0</v>
      </c>
      <c r="V52" s="15">
        <v>120</v>
      </c>
    </row>
    <row r="53" spans="2:22" x14ac:dyDescent="0.25">
      <c r="B53" s="15" t="s">
        <v>122</v>
      </c>
      <c r="C53" s="15" t="s">
        <v>207</v>
      </c>
      <c r="D53" s="15" t="s">
        <v>218</v>
      </c>
      <c r="E53" s="15">
        <v>2022</v>
      </c>
      <c r="F53" s="15" t="s">
        <v>162</v>
      </c>
      <c r="G53" s="15" t="s">
        <v>133</v>
      </c>
      <c r="H53" s="15" t="s">
        <v>136</v>
      </c>
      <c r="I53" s="15" t="s">
        <v>139</v>
      </c>
      <c r="J53" s="15" t="s">
        <v>141</v>
      </c>
      <c r="K53" s="15" t="s">
        <v>282</v>
      </c>
      <c r="L53" s="15" t="s">
        <v>283</v>
      </c>
      <c r="M53" s="15">
        <v>0.21199999999999999</v>
      </c>
      <c r="N53" s="15">
        <v>0.245</v>
      </c>
      <c r="O53" s="15">
        <v>8.0000000000000002E-3</v>
      </c>
      <c r="P53" s="15">
        <v>0.153</v>
      </c>
      <c r="Q53" s="15">
        <v>0.106</v>
      </c>
      <c r="R53" s="15">
        <v>0.23100000000000001</v>
      </c>
      <c r="S53" s="15">
        <v>9.0039999999999996</v>
      </c>
      <c r="U53" s="15">
        <v>237.34800000000001</v>
      </c>
      <c r="V53" s="15">
        <v>880</v>
      </c>
    </row>
    <row r="54" spans="2:22" x14ac:dyDescent="0.25">
      <c r="B54" s="15" t="s">
        <v>122</v>
      </c>
      <c r="C54" s="15" t="s">
        <v>207</v>
      </c>
      <c r="D54" s="15" t="s">
        <v>218</v>
      </c>
      <c r="E54" s="15">
        <v>2022</v>
      </c>
      <c r="F54" s="15" t="s">
        <v>162</v>
      </c>
      <c r="G54" s="15" t="s">
        <v>133</v>
      </c>
      <c r="H54" s="15" t="s">
        <v>136</v>
      </c>
      <c r="I54" s="15" t="s">
        <v>139</v>
      </c>
      <c r="J54" s="15" t="s">
        <v>141</v>
      </c>
      <c r="K54" s="15" t="s">
        <v>282</v>
      </c>
      <c r="L54" s="15" t="s">
        <v>284</v>
      </c>
      <c r="M54" s="15">
        <v>0.30099999999999999</v>
      </c>
      <c r="N54" s="15">
        <v>0.31</v>
      </c>
      <c r="O54" s="15">
        <v>0.02</v>
      </c>
      <c r="P54" s="15">
        <v>0.21</v>
      </c>
      <c r="Q54" s="15">
        <v>0.151</v>
      </c>
      <c r="R54" s="15">
        <v>0.32600000000000001</v>
      </c>
      <c r="S54" s="15">
        <v>8.9469999999999992</v>
      </c>
      <c r="U54" s="15">
        <v>263.03199999999998</v>
      </c>
      <c r="V54" s="15">
        <v>250</v>
      </c>
    </row>
    <row r="55" spans="2:22" x14ac:dyDescent="0.25">
      <c r="B55" s="15" t="s">
        <v>122</v>
      </c>
      <c r="C55" s="15" t="s">
        <v>207</v>
      </c>
      <c r="D55" s="15" t="s">
        <v>218</v>
      </c>
      <c r="E55" s="15">
        <v>2022</v>
      </c>
      <c r="F55" s="15" t="s">
        <v>162</v>
      </c>
      <c r="G55" s="15" t="s">
        <v>133</v>
      </c>
      <c r="H55" s="15" t="s">
        <v>136</v>
      </c>
      <c r="I55" s="15" t="s">
        <v>139</v>
      </c>
      <c r="J55" s="15" t="s">
        <v>141</v>
      </c>
      <c r="K55" s="15" t="s">
        <v>282</v>
      </c>
      <c r="L55" s="15" t="s">
        <v>285</v>
      </c>
      <c r="M55" s="15">
        <v>9.2999999999999999E-2</v>
      </c>
      <c r="N55" s="15">
        <v>7.8E-2</v>
      </c>
      <c r="O55" s="15">
        <v>4.0000000000000001E-3</v>
      </c>
      <c r="P55" s="15">
        <v>7.5999999999999998E-2</v>
      </c>
      <c r="Q55" s="15">
        <v>5.8000000000000003E-2</v>
      </c>
      <c r="R55" s="15">
        <v>0.105</v>
      </c>
      <c r="S55" s="15">
        <v>9.0250000000000004</v>
      </c>
      <c r="U55" s="15">
        <v>255.77799999999999</v>
      </c>
      <c r="V55" s="15">
        <v>300</v>
      </c>
    </row>
    <row r="56" spans="2:22" x14ac:dyDescent="0.25">
      <c r="B56" s="15" t="s">
        <v>122</v>
      </c>
      <c r="C56" s="15" t="s">
        <v>207</v>
      </c>
      <c r="D56" s="15" t="s">
        <v>218</v>
      </c>
      <c r="E56" s="15">
        <v>2022</v>
      </c>
      <c r="F56" s="15" t="s">
        <v>162</v>
      </c>
      <c r="G56" s="15" t="s">
        <v>133</v>
      </c>
      <c r="H56" s="15" t="s">
        <v>136</v>
      </c>
      <c r="I56" s="15" t="s">
        <v>139</v>
      </c>
      <c r="J56" s="15" t="s">
        <v>141</v>
      </c>
      <c r="K56" s="15" t="s">
        <v>282</v>
      </c>
      <c r="L56" s="15" t="s">
        <v>286</v>
      </c>
      <c r="M56" s="15">
        <v>0.14099999999999999</v>
      </c>
      <c r="N56" s="15">
        <v>0.11700000000000001</v>
      </c>
      <c r="O56" s="15">
        <v>2E-3</v>
      </c>
      <c r="P56" s="15">
        <v>0.109</v>
      </c>
      <c r="Q56" s="15">
        <v>7.3999999999999996E-2</v>
      </c>
      <c r="R56" s="15">
        <v>0.16800000000000001</v>
      </c>
      <c r="S56" s="15">
        <v>8.8260000000000005</v>
      </c>
      <c r="U56" s="15">
        <v>255.46799999999999</v>
      </c>
      <c r="V56" s="15">
        <v>2240</v>
      </c>
    </row>
    <row r="57" spans="2:22" x14ac:dyDescent="0.25">
      <c r="B57" s="15" t="s">
        <v>122</v>
      </c>
      <c r="C57" s="15" t="s">
        <v>207</v>
      </c>
      <c r="D57" s="15" t="s">
        <v>218</v>
      </c>
      <c r="E57" s="15">
        <v>2022</v>
      </c>
      <c r="F57" s="15" t="s">
        <v>162</v>
      </c>
      <c r="G57" s="15" t="s">
        <v>133</v>
      </c>
      <c r="H57" s="15" t="s">
        <v>136</v>
      </c>
      <c r="I57" s="15" t="s">
        <v>139</v>
      </c>
      <c r="J57" s="15" t="s">
        <v>141</v>
      </c>
      <c r="K57" s="15" t="s">
        <v>282</v>
      </c>
      <c r="L57" s="15" t="s">
        <v>287</v>
      </c>
      <c r="M57" s="15">
        <v>0.36</v>
      </c>
      <c r="N57" s="15">
        <v>0.251</v>
      </c>
      <c r="O57" s="15">
        <v>2.3E-2</v>
      </c>
      <c r="P57" s="15">
        <v>0.28399999999999997</v>
      </c>
      <c r="Q57" s="15">
        <v>0.184</v>
      </c>
      <c r="R57" s="15">
        <v>0.40899999999999997</v>
      </c>
      <c r="S57" s="15">
        <v>8.9079999999999995</v>
      </c>
      <c r="U57" s="15">
        <v>235.054</v>
      </c>
      <c r="V57" s="15">
        <v>120</v>
      </c>
    </row>
    <row r="58" spans="2:22" x14ac:dyDescent="0.25">
      <c r="B58" s="15" t="s">
        <v>122</v>
      </c>
      <c r="C58" s="15" t="s">
        <v>207</v>
      </c>
      <c r="D58" s="15" t="s">
        <v>219</v>
      </c>
      <c r="E58" s="15">
        <v>2022</v>
      </c>
      <c r="F58" s="15" t="s">
        <v>162</v>
      </c>
      <c r="G58" s="15" t="s">
        <v>133</v>
      </c>
      <c r="H58" s="15" t="s">
        <v>136</v>
      </c>
      <c r="I58" s="15" t="s">
        <v>139</v>
      </c>
      <c r="J58" s="15" t="s">
        <v>141</v>
      </c>
      <c r="K58" s="15" t="s">
        <v>282</v>
      </c>
      <c r="L58" s="15" t="s">
        <v>283</v>
      </c>
      <c r="M58" s="15">
        <v>0.214</v>
      </c>
      <c r="N58" s="15">
        <v>0.219</v>
      </c>
      <c r="O58" s="15">
        <v>7.0000000000000001E-3</v>
      </c>
      <c r="P58" s="15">
        <v>0.157</v>
      </c>
      <c r="Q58" s="15">
        <v>0.108</v>
      </c>
      <c r="R58" s="15">
        <v>0.24399999999999999</v>
      </c>
      <c r="S58" s="15">
        <v>9.0039999999999996</v>
      </c>
      <c r="U58" s="15">
        <v>237.352</v>
      </c>
      <c r="V58" s="15">
        <v>880</v>
      </c>
    </row>
    <row r="59" spans="2:22" x14ac:dyDescent="0.25">
      <c r="B59" s="15" t="s">
        <v>122</v>
      </c>
      <c r="C59" s="15" t="s">
        <v>207</v>
      </c>
      <c r="D59" s="15" t="s">
        <v>219</v>
      </c>
      <c r="E59" s="15">
        <v>2022</v>
      </c>
      <c r="F59" s="15" t="s">
        <v>162</v>
      </c>
      <c r="G59" s="15" t="s">
        <v>133</v>
      </c>
      <c r="H59" s="15" t="s">
        <v>136</v>
      </c>
      <c r="I59" s="15" t="s">
        <v>139</v>
      </c>
      <c r="J59" s="15" t="s">
        <v>141</v>
      </c>
      <c r="K59" s="15" t="s">
        <v>282</v>
      </c>
      <c r="L59" s="15" t="s">
        <v>284</v>
      </c>
      <c r="M59" s="15">
        <v>0.29899999999999999</v>
      </c>
      <c r="N59" s="15">
        <v>0.26900000000000002</v>
      </c>
      <c r="O59" s="15">
        <v>1.7000000000000001E-2</v>
      </c>
      <c r="P59" s="15">
        <v>0.222</v>
      </c>
      <c r="Q59" s="15">
        <v>0.158</v>
      </c>
      <c r="R59" s="15">
        <v>0.33700000000000002</v>
      </c>
      <c r="S59" s="15">
        <v>8.9469999999999992</v>
      </c>
      <c r="U59" s="15">
        <v>263.03199999999998</v>
      </c>
      <c r="V59" s="15">
        <v>250</v>
      </c>
    </row>
    <row r="60" spans="2:22" x14ac:dyDescent="0.25">
      <c r="B60" s="15" t="s">
        <v>122</v>
      </c>
      <c r="C60" s="15" t="s">
        <v>207</v>
      </c>
      <c r="D60" s="15" t="s">
        <v>219</v>
      </c>
      <c r="E60" s="15">
        <v>2022</v>
      </c>
      <c r="F60" s="15" t="s">
        <v>162</v>
      </c>
      <c r="G60" s="15" t="s">
        <v>133</v>
      </c>
      <c r="H60" s="15" t="s">
        <v>136</v>
      </c>
      <c r="I60" s="15" t="s">
        <v>139</v>
      </c>
      <c r="J60" s="15" t="s">
        <v>141</v>
      </c>
      <c r="K60" s="15" t="s">
        <v>282</v>
      </c>
      <c r="L60" s="15" t="s">
        <v>285</v>
      </c>
      <c r="M60" s="15">
        <v>9.7000000000000003E-2</v>
      </c>
      <c r="N60" s="15">
        <v>7.9000000000000001E-2</v>
      </c>
      <c r="O60" s="15">
        <v>5.0000000000000001E-3</v>
      </c>
      <c r="P60" s="15">
        <v>7.8E-2</v>
      </c>
      <c r="Q60" s="15">
        <v>5.8999999999999997E-2</v>
      </c>
      <c r="R60" s="15">
        <v>0.108</v>
      </c>
      <c r="S60" s="15">
        <v>9.0250000000000004</v>
      </c>
      <c r="U60" s="15">
        <v>255.703</v>
      </c>
      <c r="V60" s="15">
        <v>300</v>
      </c>
    </row>
    <row r="61" spans="2:22" x14ac:dyDescent="0.25">
      <c r="B61" s="15" t="s">
        <v>122</v>
      </c>
      <c r="C61" s="15" t="s">
        <v>207</v>
      </c>
      <c r="D61" s="15" t="s">
        <v>219</v>
      </c>
      <c r="E61" s="15">
        <v>2022</v>
      </c>
      <c r="F61" s="15" t="s">
        <v>162</v>
      </c>
      <c r="G61" s="15" t="s">
        <v>133</v>
      </c>
      <c r="H61" s="15" t="s">
        <v>136</v>
      </c>
      <c r="I61" s="15" t="s">
        <v>139</v>
      </c>
      <c r="J61" s="15" t="s">
        <v>141</v>
      </c>
      <c r="K61" s="15" t="s">
        <v>282</v>
      </c>
      <c r="L61" s="15" t="s">
        <v>286</v>
      </c>
      <c r="M61" s="15">
        <v>0.14499999999999999</v>
      </c>
      <c r="N61" s="15">
        <v>0.11700000000000001</v>
      </c>
      <c r="O61" s="15">
        <v>2E-3</v>
      </c>
      <c r="P61" s="15">
        <v>0.112</v>
      </c>
      <c r="Q61" s="15">
        <v>7.5999999999999998E-2</v>
      </c>
      <c r="R61" s="15">
        <v>0.17599999999999999</v>
      </c>
      <c r="S61" s="15">
        <v>8.8260000000000005</v>
      </c>
      <c r="U61" s="15">
        <v>255.48</v>
      </c>
      <c r="V61" s="15">
        <v>2240</v>
      </c>
    </row>
    <row r="62" spans="2:22" x14ac:dyDescent="0.25">
      <c r="B62" s="15" t="s">
        <v>122</v>
      </c>
      <c r="C62" s="15" t="s">
        <v>207</v>
      </c>
      <c r="D62" s="15" t="s">
        <v>219</v>
      </c>
      <c r="E62" s="15">
        <v>2022</v>
      </c>
      <c r="F62" s="15" t="s">
        <v>162</v>
      </c>
      <c r="G62" s="15" t="s">
        <v>133</v>
      </c>
      <c r="H62" s="15" t="s">
        <v>136</v>
      </c>
      <c r="I62" s="15" t="s">
        <v>139</v>
      </c>
      <c r="J62" s="15" t="s">
        <v>141</v>
      </c>
      <c r="K62" s="15" t="s">
        <v>282</v>
      </c>
      <c r="L62" s="15" t="s">
        <v>287</v>
      </c>
      <c r="M62" s="15">
        <v>0.36</v>
      </c>
      <c r="N62" s="15">
        <v>0.24</v>
      </c>
      <c r="O62" s="15">
        <v>2.1999999999999999E-2</v>
      </c>
      <c r="P62" s="15">
        <v>0.28799999999999998</v>
      </c>
      <c r="Q62" s="15">
        <v>0.20399999999999999</v>
      </c>
      <c r="R62" s="15">
        <v>0.42499999999999999</v>
      </c>
      <c r="S62" s="15">
        <v>8.9079999999999995</v>
      </c>
      <c r="U62" s="15">
        <v>235.054</v>
      </c>
      <c r="V62" s="15">
        <v>120</v>
      </c>
    </row>
    <row r="63" spans="2:22" x14ac:dyDescent="0.25">
      <c r="B63" s="15" t="s">
        <v>122</v>
      </c>
      <c r="C63" s="15" t="s">
        <v>207</v>
      </c>
      <c r="D63" s="15" t="s">
        <v>220</v>
      </c>
      <c r="E63" s="15">
        <v>2022</v>
      </c>
      <c r="F63" s="15" t="s">
        <v>162</v>
      </c>
      <c r="G63" s="15" t="s">
        <v>133</v>
      </c>
      <c r="H63" s="15" t="s">
        <v>136</v>
      </c>
      <c r="I63" s="15" t="s">
        <v>139</v>
      </c>
      <c r="J63" s="15" t="s">
        <v>141</v>
      </c>
      <c r="K63" s="15" t="s">
        <v>282</v>
      </c>
      <c r="L63" s="15" t="s">
        <v>283</v>
      </c>
      <c r="M63" s="15">
        <v>0.22</v>
      </c>
      <c r="N63" s="15">
        <v>0.187</v>
      </c>
      <c r="O63" s="15">
        <v>6.0000000000000001E-3</v>
      </c>
      <c r="P63" s="15">
        <v>0.16600000000000001</v>
      </c>
      <c r="Q63" s="15">
        <v>0.11600000000000001</v>
      </c>
      <c r="R63" s="15">
        <v>0.25600000000000001</v>
      </c>
      <c r="S63" s="15">
        <v>9.07</v>
      </c>
      <c r="U63" s="15">
        <v>20693.224999999999</v>
      </c>
      <c r="V63" s="15">
        <v>880</v>
      </c>
    </row>
    <row r="64" spans="2:22" x14ac:dyDescent="0.25">
      <c r="B64" s="15" t="s">
        <v>122</v>
      </c>
      <c r="C64" s="15" t="s">
        <v>207</v>
      </c>
      <c r="D64" s="15" t="s">
        <v>220</v>
      </c>
      <c r="E64" s="15">
        <v>2022</v>
      </c>
      <c r="F64" s="15" t="s">
        <v>162</v>
      </c>
      <c r="G64" s="15" t="s">
        <v>133</v>
      </c>
      <c r="H64" s="15" t="s">
        <v>136</v>
      </c>
      <c r="I64" s="15" t="s">
        <v>139</v>
      </c>
      <c r="J64" s="15" t="s">
        <v>141</v>
      </c>
      <c r="K64" s="15" t="s">
        <v>282</v>
      </c>
      <c r="L64" s="15" t="s">
        <v>284</v>
      </c>
      <c r="M64" s="15">
        <v>0.30199999999999999</v>
      </c>
      <c r="N64" s="15">
        <v>0.23899999999999999</v>
      </c>
      <c r="O64" s="15">
        <v>1.4999999999999999E-2</v>
      </c>
      <c r="P64" s="15">
        <v>0.23300000000000001</v>
      </c>
      <c r="Q64" s="15">
        <v>0.158</v>
      </c>
      <c r="R64" s="15">
        <v>0.34799999999999998</v>
      </c>
      <c r="S64" s="15">
        <v>9.0120000000000005</v>
      </c>
      <c r="U64" s="15">
        <v>20606.895</v>
      </c>
      <c r="V64" s="15">
        <v>250</v>
      </c>
    </row>
    <row r="65" spans="2:22" x14ac:dyDescent="0.25">
      <c r="B65" s="15" t="s">
        <v>122</v>
      </c>
      <c r="C65" s="15" t="s">
        <v>207</v>
      </c>
      <c r="D65" s="15" t="s">
        <v>220</v>
      </c>
      <c r="E65" s="15">
        <v>2022</v>
      </c>
      <c r="F65" s="15" t="s">
        <v>162</v>
      </c>
      <c r="G65" s="15" t="s">
        <v>133</v>
      </c>
      <c r="H65" s="15" t="s">
        <v>136</v>
      </c>
      <c r="I65" s="15" t="s">
        <v>139</v>
      </c>
      <c r="J65" s="15" t="s">
        <v>141</v>
      </c>
      <c r="K65" s="15" t="s">
        <v>282</v>
      </c>
      <c r="L65" s="15" t="s">
        <v>285</v>
      </c>
      <c r="M65" s="15">
        <v>0.105</v>
      </c>
      <c r="N65" s="15">
        <v>8.8999999999999996E-2</v>
      </c>
      <c r="O65" s="15">
        <v>5.0000000000000001E-3</v>
      </c>
      <c r="P65" s="15">
        <v>8.2000000000000003E-2</v>
      </c>
      <c r="Q65" s="15">
        <v>6.0999999999999999E-2</v>
      </c>
      <c r="R65" s="15">
        <v>0.11899999999999999</v>
      </c>
      <c r="S65" s="15">
        <v>9.0969999999999995</v>
      </c>
      <c r="U65" s="15">
        <v>21336.173999999999</v>
      </c>
      <c r="V65" s="15">
        <v>300</v>
      </c>
    </row>
    <row r="66" spans="2:22" x14ac:dyDescent="0.25">
      <c r="B66" s="15" t="s">
        <v>122</v>
      </c>
      <c r="C66" s="15" t="s">
        <v>207</v>
      </c>
      <c r="D66" s="15" t="s">
        <v>220</v>
      </c>
      <c r="E66" s="15">
        <v>2022</v>
      </c>
      <c r="F66" s="15" t="s">
        <v>162</v>
      </c>
      <c r="G66" s="15" t="s">
        <v>133</v>
      </c>
      <c r="H66" s="15" t="s">
        <v>136</v>
      </c>
      <c r="I66" s="15" t="s">
        <v>139</v>
      </c>
      <c r="J66" s="15" t="s">
        <v>141</v>
      </c>
      <c r="K66" s="15" t="s">
        <v>282</v>
      </c>
      <c r="L66" s="15" t="s">
        <v>286</v>
      </c>
      <c r="M66" s="15">
        <v>0.156</v>
      </c>
      <c r="N66" s="15">
        <v>0.126</v>
      </c>
      <c r="O66" s="15">
        <v>3.0000000000000001E-3</v>
      </c>
      <c r="P66" s="15">
        <v>0.121</v>
      </c>
      <c r="Q66" s="15">
        <v>8.2000000000000003E-2</v>
      </c>
      <c r="R66" s="15">
        <v>0.19</v>
      </c>
      <c r="S66" s="15">
        <v>8.8940000000000001</v>
      </c>
      <c r="U66" s="15">
        <v>20873.530999999999</v>
      </c>
      <c r="V66" s="15">
        <v>2240</v>
      </c>
    </row>
    <row r="67" spans="2:22" x14ac:dyDescent="0.25">
      <c r="B67" s="15" t="s">
        <v>122</v>
      </c>
      <c r="C67" s="15" t="s">
        <v>207</v>
      </c>
      <c r="D67" s="15" t="s">
        <v>220</v>
      </c>
      <c r="E67" s="15">
        <v>2022</v>
      </c>
      <c r="F67" s="15" t="s">
        <v>162</v>
      </c>
      <c r="G67" s="15" t="s">
        <v>133</v>
      </c>
      <c r="H67" s="15" t="s">
        <v>136</v>
      </c>
      <c r="I67" s="15" t="s">
        <v>139</v>
      </c>
      <c r="J67" s="15" t="s">
        <v>141</v>
      </c>
      <c r="K67" s="15" t="s">
        <v>282</v>
      </c>
      <c r="L67" s="15" t="s">
        <v>287</v>
      </c>
      <c r="M67" s="15">
        <v>0.371</v>
      </c>
      <c r="N67" s="15">
        <v>0.23499999999999999</v>
      </c>
      <c r="O67" s="15">
        <v>2.1000000000000001E-2</v>
      </c>
      <c r="P67" s="15">
        <v>0.315</v>
      </c>
      <c r="Q67" s="15">
        <v>0.20100000000000001</v>
      </c>
      <c r="R67" s="15">
        <v>0.49199999999999999</v>
      </c>
      <c r="S67" s="15">
        <v>8.968</v>
      </c>
      <c r="U67" s="15">
        <v>20357.291000000001</v>
      </c>
      <c r="V67" s="15">
        <v>120</v>
      </c>
    </row>
    <row r="68" spans="2:22" x14ac:dyDescent="0.25">
      <c r="B68" s="15" t="s">
        <v>122</v>
      </c>
      <c r="C68" s="15" t="s">
        <v>207</v>
      </c>
      <c r="D68" s="15" t="s">
        <v>221</v>
      </c>
      <c r="E68" s="15">
        <v>2022</v>
      </c>
      <c r="F68" s="15" t="s">
        <v>162</v>
      </c>
      <c r="G68" s="15" t="s">
        <v>133</v>
      </c>
      <c r="H68" s="15" t="s">
        <v>136</v>
      </c>
      <c r="I68" s="15" t="s">
        <v>139</v>
      </c>
      <c r="J68" s="15" t="s">
        <v>141</v>
      </c>
      <c r="K68" s="15" t="s">
        <v>282</v>
      </c>
      <c r="L68" s="15" t="s">
        <v>283</v>
      </c>
      <c r="M68" s="15">
        <v>0.252</v>
      </c>
      <c r="N68" s="15">
        <v>0.2</v>
      </c>
      <c r="O68" s="15">
        <v>7.0000000000000001E-3</v>
      </c>
      <c r="P68" s="15">
        <v>0.19900000000000001</v>
      </c>
      <c r="Q68" s="15">
        <v>0.13200000000000001</v>
      </c>
      <c r="R68" s="15">
        <v>0.30499999999999999</v>
      </c>
      <c r="S68" s="15">
        <v>9.07</v>
      </c>
      <c r="U68" s="15">
        <v>20693.647000000001</v>
      </c>
      <c r="V68" s="15">
        <v>880</v>
      </c>
    </row>
    <row r="69" spans="2:22" x14ac:dyDescent="0.25">
      <c r="B69" s="15" t="s">
        <v>122</v>
      </c>
      <c r="C69" s="15" t="s">
        <v>207</v>
      </c>
      <c r="D69" s="15" t="s">
        <v>221</v>
      </c>
      <c r="E69" s="15">
        <v>2022</v>
      </c>
      <c r="F69" s="15" t="s">
        <v>162</v>
      </c>
      <c r="G69" s="15" t="s">
        <v>133</v>
      </c>
      <c r="H69" s="15" t="s">
        <v>136</v>
      </c>
      <c r="I69" s="15" t="s">
        <v>139</v>
      </c>
      <c r="J69" s="15" t="s">
        <v>141</v>
      </c>
      <c r="K69" s="15" t="s">
        <v>282</v>
      </c>
      <c r="L69" s="15" t="s">
        <v>284</v>
      </c>
      <c r="M69" s="15">
        <v>0.35099999999999998</v>
      </c>
      <c r="N69" s="15">
        <v>0.27600000000000002</v>
      </c>
      <c r="O69" s="15">
        <v>1.7000000000000001E-2</v>
      </c>
      <c r="P69" s="15">
        <v>0.28199999999999997</v>
      </c>
      <c r="Q69" s="15">
        <v>0.187</v>
      </c>
      <c r="R69" s="15">
        <v>0.40500000000000003</v>
      </c>
      <c r="S69" s="15">
        <v>9.0120000000000005</v>
      </c>
      <c r="U69" s="15">
        <v>20606.826000000001</v>
      </c>
      <c r="V69" s="15">
        <v>250</v>
      </c>
    </row>
    <row r="70" spans="2:22" x14ac:dyDescent="0.25">
      <c r="B70" s="15" t="s">
        <v>122</v>
      </c>
      <c r="C70" s="15" t="s">
        <v>207</v>
      </c>
      <c r="D70" s="15" t="s">
        <v>221</v>
      </c>
      <c r="E70" s="15">
        <v>2022</v>
      </c>
      <c r="F70" s="15" t="s">
        <v>162</v>
      </c>
      <c r="G70" s="15" t="s">
        <v>133</v>
      </c>
      <c r="H70" s="15" t="s">
        <v>136</v>
      </c>
      <c r="I70" s="15" t="s">
        <v>139</v>
      </c>
      <c r="J70" s="15" t="s">
        <v>141</v>
      </c>
      <c r="K70" s="15" t="s">
        <v>282</v>
      </c>
      <c r="L70" s="15" t="s">
        <v>285</v>
      </c>
      <c r="M70" s="15">
        <v>0.12</v>
      </c>
      <c r="N70" s="15">
        <v>9.7000000000000003E-2</v>
      </c>
      <c r="O70" s="15">
        <v>6.0000000000000001E-3</v>
      </c>
      <c r="P70" s="15">
        <v>9.2999999999999999E-2</v>
      </c>
      <c r="Q70" s="15">
        <v>6.7000000000000004E-2</v>
      </c>
      <c r="R70" s="15">
        <v>0.14599999999999999</v>
      </c>
      <c r="S70" s="15">
        <v>9.0969999999999995</v>
      </c>
      <c r="U70" s="15">
        <v>21335.994999999999</v>
      </c>
      <c r="V70" s="15">
        <v>300</v>
      </c>
    </row>
    <row r="71" spans="2:22" x14ac:dyDescent="0.25">
      <c r="B71" s="15" t="s">
        <v>122</v>
      </c>
      <c r="C71" s="15" t="s">
        <v>207</v>
      </c>
      <c r="D71" s="15" t="s">
        <v>221</v>
      </c>
      <c r="E71" s="15">
        <v>2022</v>
      </c>
      <c r="F71" s="15" t="s">
        <v>162</v>
      </c>
      <c r="G71" s="15" t="s">
        <v>133</v>
      </c>
      <c r="H71" s="15" t="s">
        <v>136</v>
      </c>
      <c r="I71" s="15" t="s">
        <v>139</v>
      </c>
      <c r="J71" s="15" t="s">
        <v>141</v>
      </c>
      <c r="K71" s="15" t="s">
        <v>282</v>
      </c>
      <c r="L71" s="15" t="s">
        <v>286</v>
      </c>
      <c r="M71" s="15">
        <v>0.17899999999999999</v>
      </c>
      <c r="N71" s="15">
        <v>0.14599999999999999</v>
      </c>
      <c r="O71" s="15">
        <v>3.0000000000000001E-3</v>
      </c>
      <c r="P71" s="15">
        <v>0.13900000000000001</v>
      </c>
      <c r="Q71" s="15">
        <v>9.0999999999999998E-2</v>
      </c>
      <c r="R71" s="15">
        <v>0.218</v>
      </c>
      <c r="S71" s="15">
        <v>8.8940000000000001</v>
      </c>
      <c r="U71" s="15">
        <v>20873.620999999999</v>
      </c>
      <c r="V71" s="15">
        <v>2240</v>
      </c>
    </row>
    <row r="72" spans="2:22" x14ac:dyDescent="0.25">
      <c r="B72" s="15" t="s">
        <v>122</v>
      </c>
      <c r="C72" s="15" t="s">
        <v>207</v>
      </c>
      <c r="D72" s="15" t="s">
        <v>221</v>
      </c>
      <c r="E72" s="15">
        <v>2022</v>
      </c>
      <c r="F72" s="15" t="s">
        <v>162</v>
      </c>
      <c r="G72" s="15" t="s">
        <v>133</v>
      </c>
      <c r="H72" s="15" t="s">
        <v>136</v>
      </c>
      <c r="I72" s="15" t="s">
        <v>139</v>
      </c>
      <c r="J72" s="15" t="s">
        <v>141</v>
      </c>
      <c r="K72" s="15" t="s">
        <v>282</v>
      </c>
      <c r="L72" s="15" t="s">
        <v>287</v>
      </c>
      <c r="M72" s="15">
        <v>0.42799999999999999</v>
      </c>
      <c r="N72" s="15">
        <v>0.28599999999999998</v>
      </c>
      <c r="O72" s="15">
        <v>2.5999999999999999E-2</v>
      </c>
      <c r="P72" s="15">
        <v>0.34399999999999997</v>
      </c>
      <c r="Q72" s="15">
        <v>0.23100000000000001</v>
      </c>
      <c r="R72" s="15">
        <v>0.53600000000000003</v>
      </c>
      <c r="S72" s="15">
        <v>8.968</v>
      </c>
      <c r="U72" s="15">
        <v>20359.008999999998</v>
      </c>
      <c r="V72" s="15">
        <v>120</v>
      </c>
    </row>
    <row r="73" spans="2:22" x14ac:dyDescent="0.25">
      <c r="B73" s="15" t="s">
        <v>122</v>
      </c>
      <c r="C73" s="15" t="s">
        <v>207</v>
      </c>
      <c r="D73" s="15" t="s">
        <v>222</v>
      </c>
      <c r="E73" s="15">
        <v>2022</v>
      </c>
      <c r="F73" s="15" t="s">
        <v>162</v>
      </c>
      <c r="G73" s="15" t="s">
        <v>133</v>
      </c>
      <c r="H73" s="15" t="s">
        <v>136</v>
      </c>
      <c r="I73" s="15" t="s">
        <v>139</v>
      </c>
      <c r="J73" s="15" t="s">
        <v>141</v>
      </c>
      <c r="K73" s="15" t="s">
        <v>282</v>
      </c>
      <c r="L73" s="15" t="s">
        <v>283</v>
      </c>
      <c r="M73" s="15">
        <v>0.3</v>
      </c>
      <c r="N73" s="15">
        <v>0.221</v>
      </c>
      <c r="O73" s="15">
        <v>7.0000000000000001E-3</v>
      </c>
      <c r="P73" s="15">
        <v>0.248</v>
      </c>
      <c r="Q73" s="15">
        <v>0.159</v>
      </c>
      <c r="R73" s="15">
        <v>0.377</v>
      </c>
      <c r="S73" s="15">
        <v>9.3550000000000004</v>
      </c>
      <c r="U73" s="15">
        <v>110852.337</v>
      </c>
      <c r="V73" s="15">
        <v>880</v>
      </c>
    </row>
    <row r="74" spans="2:22" x14ac:dyDescent="0.25">
      <c r="B74" s="15" t="s">
        <v>122</v>
      </c>
      <c r="C74" s="15" t="s">
        <v>207</v>
      </c>
      <c r="D74" s="15" t="s">
        <v>222</v>
      </c>
      <c r="E74" s="15">
        <v>2022</v>
      </c>
      <c r="F74" s="15" t="s">
        <v>162</v>
      </c>
      <c r="G74" s="15" t="s">
        <v>133</v>
      </c>
      <c r="H74" s="15" t="s">
        <v>136</v>
      </c>
      <c r="I74" s="15" t="s">
        <v>139</v>
      </c>
      <c r="J74" s="15" t="s">
        <v>141</v>
      </c>
      <c r="K74" s="15" t="s">
        <v>282</v>
      </c>
      <c r="L74" s="15" t="s">
        <v>284</v>
      </c>
      <c r="M74" s="15">
        <v>0.39800000000000002</v>
      </c>
      <c r="N74" s="15">
        <v>0.29499999999999998</v>
      </c>
      <c r="O74" s="15">
        <v>1.9E-2</v>
      </c>
      <c r="P74" s="15">
        <v>0.32200000000000001</v>
      </c>
      <c r="Q74" s="15">
        <v>0.20899999999999999</v>
      </c>
      <c r="R74" s="15">
        <v>0.47299999999999998</v>
      </c>
      <c r="S74" s="15">
        <v>9.2929999999999993</v>
      </c>
      <c r="U74" s="15">
        <v>110104.003</v>
      </c>
      <c r="V74" s="15">
        <v>250</v>
      </c>
    </row>
    <row r="75" spans="2:22" x14ac:dyDescent="0.25">
      <c r="B75" s="15" t="s">
        <v>122</v>
      </c>
      <c r="C75" s="15" t="s">
        <v>207</v>
      </c>
      <c r="D75" s="15" t="s">
        <v>222</v>
      </c>
      <c r="E75" s="15">
        <v>2022</v>
      </c>
      <c r="F75" s="15" t="s">
        <v>162</v>
      </c>
      <c r="G75" s="15" t="s">
        <v>133</v>
      </c>
      <c r="H75" s="15" t="s">
        <v>136</v>
      </c>
      <c r="I75" s="15" t="s">
        <v>139</v>
      </c>
      <c r="J75" s="15" t="s">
        <v>141</v>
      </c>
      <c r="K75" s="15" t="s">
        <v>282</v>
      </c>
      <c r="L75" s="15" t="s">
        <v>285</v>
      </c>
      <c r="M75" s="15">
        <v>0.13500000000000001</v>
      </c>
      <c r="N75" s="15">
        <v>0.104</v>
      </c>
      <c r="O75" s="15">
        <v>6.0000000000000001E-3</v>
      </c>
      <c r="P75" s="15">
        <v>0.1</v>
      </c>
      <c r="Q75" s="15">
        <v>7.3999999999999996E-2</v>
      </c>
      <c r="R75" s="15">
        <v>0.17199999999999999</v>
      </c>
      <c r="S75" s="15">
        <v>9.3859999999999992</v>
      </c>
      <c r="U75" s="15">
        <v>113068.106</v>
      </c>
      <c r="V75" s="15">
        <v>300</v>
      </c>
    </row>
    <row r="76" spans="2:22" x14ac:dyDescent="0.25">
      <c r="B76" s="15" t="s">
        <v>122</v>
      </c>
      <c r="C76" s="15" t="s">
        <v>207</v>
      </c>
      <c r="D76" s="15" t="s">
        <v>222</v>
      </c>
      <c r="E76" s="15">
        <v>2022</v>
      </c>
      <c r="F76" s="15" t="s">
        <v>162</v>
      </c>
      <c r="G76" s="15" t="s">
        <v>133</v>
      </c>
      <c r="H76" s="15" t="s">
        <v>136</v>
      </c>
      <c r="I76" s="15" t="s">
        <v>139</v>
      </c>
      <c r="J76" s="15" t="s">
        <v>141</v>
      </c>
      <c r="K76" s="15" t="s">
        <v>282</v>
      </c>
      <c r="L76" s="15" t="s">
        <v>286</v>
      </c>
      <c r="M76" s="15">
        <v>0.20899999999999999</v>
      </c>
      <c r="N76" s="15">
        <v>0.16700000000000001</v>
      </c>
      <c r="O76" s="15">
        <v>4.0000000000000001E-3</v>
      </c>
      <c r="P76" s="15">
        <v>0.16200000000000001</v>
      </c>
      <c r="Q76" s="15">
        <v>0.105</v>
      </c>
      <c r="R76" s="15">
        <v>0.25900000000000001</v>
      </c>
      <c r="S76" s="15">
        <v>9.1820000000000004</v>
      </c>
      <c r="U76" s="15">
        <v>110047.746</v>
      </c>
      <c r="V76" s="15">
        <v>2240</v>
      </c>
    </row>
    <row r="77" spans="2:22" x14ac:dyDescent="0.25">
      <c r="B77" s="15" t="s">
        <v>122</v>
      </c>
      <c r="C77" s="15" t="s">
        <v>207</v>
      </c>
      <c r="D77" s="15" t="s">
        <v>222</v>
      </c>
      <c r="E77" s="15">
        <v>2022</v>
      </c>
      <c r="F77" s="15" t="s">
        <v>162</v>
      </c>
      <c r="G77" s="15" t="s">
        <v>133</v>
      </c>
      <c r="H77" s="15" t="s">
        <v>136</v>
      </c>
      <c r="I77" s="15" t="s">
        <v>139</v>
      </c>
      <c r="J77" s="15" t="s">
        <v>141</v>
      </c>
      <c r="K77" s="15" t="s">
        <v>282</v>
      </c>
      <c r="L77" s="15" t="s">
        <v>287</v>
      </c>
      <c r="M77" s="15">
        <v>0.48699999999999999</v>
      </c>
      <c r="N77" s="15">
        <v>0.34599999999999997</v>
      </c>
      <c r="O77" s="15">
        <v>3.2000000000000001E-2</v>
      </c>
      <c r="P77" s="15">
        <v>0.40100000000000002</v>
      </c>
      <c r="Q77" s="15">
        <v>0.253</v>
      </c>
      <c r="R77" s="15">
        <v>0.53800000000000003</v>
      </c>
      <c r="S77" s="15">
        <v>9.2509999999999994</v>
      </c>
      <c r="U77" s="15">
        <v>108864.545</v>
      </c>
      <c r="V77" s="15">
        <v>120</v>
      </c>
    </row>
    <row r="78" spans="2:22" x14ac:dyDescent="0.25">
      <c r="B78" s="15" t="s">
        <v>122</v>
      </c>
      <c r="C78" s="15" t="s">
        <v>207</v>
      </c>
      <c r="D78" s="15" t="s">
        <v>223</v>
      </c>
      <c r="E78" s="15">
        <v>2022</v>
      </c>
      <c r="F78" s="15" t="s">
        <v>162</v>
      </c>
      <c r="G78" s="15" t="s">
        <v>133</v>
      </c>
      <c r="H78" s="15" t="s">
        <v>136</v>
      </c>
      <c r="I78" s="15" t="s">
        <v>139</v>
      </c>
      <c r="J78" s="15" t="s">
        <v>141</v>
      </c>
      <c r="K78" s="15" t="s">
        <v>282</v>
      </c>
      <c r="L78" s="15" t="s">
        <v>283</v>
      </c>
      <c r="M78" s="15">
        <v>0.37</v>
      </c>
      <c r="N78" s="15">
        <v>0.27800000000000002</v>
      </c>
      <c r="O78" s="15">
        <v>8.9999999999999993E-3</v>
      </c>
      <c r="P78" s="15">
        <v>0.30099999999999999</v>
      </c>
      <c r="Q78" s="15">
        <v>0.19800000000000001</v>
      </c>
      <c r="R78" s="15">
        <v>0.45400000000000001</v>
      </c>
      <c r="S78" s="15">
        <v>9.3550000000000004</v>
      </c>
      <c r="U78" s="15">
        <v>110852.16899999999</v>
      </c>
      <c r="V78" s="15">
        <v>880</v>
      </c>
    </row>
    <row r="79" spans="2:22" x14ac:dyDescent="0.25">
      <c r="B79" s="15" t="s">
        <v>122</v>
      </c>
      <c r="C79" s="15" t="s">
        <v>207</v>
      </c>
      <c r="D79" s="15" t="s">
        <v>223</v>
      </c>
      <c r="E79" s="15">
        <v>2022</v>
      </c>
      <c r="F79" s="15" t="s">
        <v>162</v>
      </c>
      <c r="G79" s="15" t="s">
        <v>133</v>
      </c>
      <c r="H79" s="15" t="s">
        <v>136</v>
      </c>
      <c r="I79" s="15" t="s">
        <v>139</v>
      </c>
      <c r="J79" s="15" t="s">
        <v>141</v>
      </c>
      <c r="K79" s="15" t="s">
        <v>282</v>
      </c>
      <c r="L79" s="15" t="s">
        <v>284</v>
      </c>
      <c r="M79" s="15">
        <v>0.48499999999999999</v>
      </c>
      <c r="N79" s="15">
        <v>0.36499999999999999</v>
      </c>
      <c r="O79" s="15">
        <v>2.3E-2</v>
      </c>
      <c r="P79" s="15">
        <v>0.38700000000000001</v>
      </c>
      <c r="Q79" s="15">
        <v>0.25</v>
      </c>
      <c r="R79" s="15">
        <v>0.56599999999999995</v>
      </c>
      <c r="S79" s="15">
        <v>9.2929999999999993</v>
      </c>
      <c r="U79" s="15">
        <v>110108.963</v>
      </c>
      <c r="V79" s="15">
        <v>250</v>
      </c>
    </row>
    <row r="80" spans="2:22" x14ac:dyDescent="0.25">
      <c r="B80" s="15" t="s">
        <v>122</v>
      </c>
      <c r="C80" s="15" t="s">
        <v>207</v>
      </c>
      <c r="D80" s="15" t="s">
        <v>223</v>
      </c>
      <c r="E80" s="15">
        <v>2022</v>
      </c>
      <c r="F80" s="15" t="s">
        <v>162</v>
      </c>
      <c r="G80" s="15" t="s">
        <v>133</v>
      </c>
      <c r="H80" s="15" t="s">
        <v>136</v>
      </c>
      <c r="I80" s="15" t="s">
        <v>139</v>
      </c>
      <c r="J80" s="15" t="s">
        <v>141</v>
      </c>
      <c r="K80" s="15" t="s">
        <v>282</v>
      </c>
      <c r="L80" s="15" t="s">
        <v>285</v>
      </c>
      <c r="M80" s="15">
        <v>0.158</v>
      </c>
      <c r="N80" s="15">
        <v>0.123</v>
      </c>
      <c r="O80" s="15">
        <v>7.0000000000000001E-3</v>
      </c>
      <c r="P80" s="15">
        <v>0.11600000000000001</v>
      </c>
      <c r="Q80" s="15">
        <v>8.2000000000000003E-2</v>
      </c>
      <c r="R80" s="15">
        <v>0.19600000000000001</v>
      </c>
      <c r="S80" s="15">
        <v>9.3859999999999992</v>
      </c>
      <c r="U80" s="15">
        <v>113065.171</v>
      </c>
      <c r="V80" s="15">
        <v>300</v>
      </c>
    </row>
    <row r="81" spans="2:22" x14ac:dyDescent="0.25">
      <c r="B81" s="15" t="s">
        <v>122</v>
      </c>
      <c r="C81" s="15" t="s">
        <v>207</v>
      </c>
      <c r="D81" s="15" t="s">
        <v>223</v>
      </c>
      <c r="E81" s="15">
        <v>2022</v>
      </c>
      <c r="F81" s="15" t="s">
        <v>162</v>
      </c>
      <c r="G81" s="15" t="s">
        <v>133</v>
      </c>
      <c r="H81" s="15" t="s">
        <v>136</v>
      </c>
      <c r="I81" s="15" t="s">
        <v>139</v>
      </c>
      <c r="J81" s="15" t="s">
        <v>141</v>
      </c>
      <c r="K81" s="15" t="s">
        <v>282</v>
      </c>
      <c r="L81" s="15" t="s">
        <v>286</v>
      </c>
      <c r="M81" s="15">
        <v>0.254</v>
      </c>
      <c r="N81" s="15">
        <v>0.221</v>
      </c>
      <c r="O81" s="15">
        <v>5.0000000000000001E-3</v>
      </c>
      <c r="P81" s="15">
        <v>0.19900000000000001</v>
      </c>
      <c r="Q81" s="15">
        <v>0.125</v>
      </c>
      <c r="R81" s="15">
        <v>0.30599999999999999</v>
      </c>
      <c r="S81" s="15">
        <v>9.1820000000000004</v>
      </c>
      <c r="U81" s="15">
        <v>110046.95</v>
      </c>
      <c r="V81" s="15">
        <v>2240</v>
      </c>
    </row>
    <row r="82" spans="2:22" x14ac:dyDescent="0.25">
      <c r="B82" s="15" t="s">
        <v>122</v>
      </c>
      <c r="C82" s="15" t="s">
        <v>207</v>
      </c>
      <c r="D82" s="15" t="s">
        <v>223</v>
      </c>
      <c r="E82" s="15">
        <v>2022</v>
      </c>
      <c r="F82" s="15" t="s">
        <v>162</v>
      </c>
      <c r="G82" s="15" t="s">
        <v>133</v>
      </c>
      <c r="H82" s="15" t="s">
        <v>136</v>
      </c>
      <c r="I82" s="15" t="s">
        <v>139</v>
      </c>
      <c r="J82" s="15" t="s">
        <v>141</v>
      </c>
      <c r="K82" s="15" t="s">
        <v>282</v>
      </c>
      <c r="L82" s="15" t="s">
        <v>287</v>
      </c>
      <c r="M82" s="15">
        <v>0.56599999999999995</v>
      </c>
      <c r="N82" s="15">
        <v>0.36399999999999999</v>
      </c>
      <c r="O82" s="15">
        <v>3.3000000000000002E-2</v>
      </c>
      <c r="P82" s="15">
        <v>0.45800000000000002</v>
      </c>
      <c r="Q82" s="15">
        <v>0.32800000000000001</v>
      </c>
      <c r="R82" s="15">
        <v>0.64700000000000002</v>
      </c>
      <c r="S82" s="15">
        <v>9.2509999999999994</v>
      </c>
      <c r="U82" s="15">
        <v>108857.774</v>
      </c>
      <c r="V82" s="15">
        <v>120</v>
      </c>
    </row>
    <row r="83" spans="2:22" x14ac:dyDescent="0.25">
      <c r="B83" s="15" t="s">
        <v>122</v>
      </c>
      <c r="C83" s="15" t="s">
        <v>207</v>
      </c>
      <c r="D83" s="15" t="s">
        <v>224</v>
      </c>
      <c r="E83" s="15">
        <v>2022</v>
      </c>
      <c r="F83" s="15" t="s">
        <v>162</v>
      </c>
      <c r="G83" s="15" t="s">
        <v>133</v>
      </c>
      <c r="H83" s="15" t="s">
        <v>136</v>
      </c>
      <c r="I83" s="15" t="s">
        <v>139</v>
      </c>
      <c r="J83" s="15" t="s">
        <v>141</v>
      </c>
      <c r="K83" s="15" t="s">
        <v>282</v>
      </c>
      <c r="L83" s="15" t="s">
        <v>283</v>
      </c>
      <c r="M83" s="15">
        <v>0.40600000000000003</v>
      </c>
      <c r="N83" s="15">
        <v>0.29299999999999998</v>
      </c>
      <c r="O83" s="15">
        <v>0.01</v>
      </c>
      <c r="P83" s="15">
        <v>0.34</v>
      </c>
      <c r="Q83" s="15">
        <v>0.23899999999999999</v>
      </c>
      <c r="R83" s="15">
        <v>0.48499999999999999</v>
      </c>
      <c r="S83" s="15">
        <v>9.9390000000000001</v>
      </c>
      <c r="U83" s="15">
        <v>294445.47200000001</v>
      </c>
      <c r="V83" s="15">
        <v>880</v>
      </c>
    </row>
    <row r="84" spans="2:22" x14ac:dyDescent="0.25">
      <c r="B84" s="15" t="s">
        <v>122</v>
      </c>
      <c r="C84" s="15" t="s">
        <v>207</v>
      </c>
      <c r="D84" s="15" t="s">
        <v>224</v>
      </c>
      <c r="E84" s="15">
        <v>2022</v>
      </c>
      <c r="F84" s="15" t="s">
        <v>162</v>
      </c>
      <c r="G84" s="15" t="s">
        <v>133</v>
      </c>
      <c r="H84" s="15" t="s">
        <v>136</v>
      </c>
      <c r="I84" s="15" t="s">
        <v>139</v>
      </c>
      <c r="J84" s="15" t="s">
        <v>141</v>
      </c>
      <c r="K84" s="15" t="s">
        <v>282</v>
      </c>
      <c r="L84" s="15" t="s">
        <v>284</v>
      </c>
      <c r="M84" s="15">
        <v>0.51900000000000002</v>
      </c>
      <c r="N84" s="15">
        <v>0.34699999999999998</v>
      </c>
      <c r="O84" s="15">
        <v>2.1999999999999999E-2</v>
      </c>
      <c r="P84" s="15">
        <v>0.436</v>
      </c>
      <c r="Q84" s="15">
        <v>0.27600000000000002</v>
      </c>
      <c r="R84" s="15">
        <v>0.625</v>
      </c>
      <c r="S84" s="15">
        <v>9.8689999999999998</v>
      </c>
      <c r="U84" s="15">
        <v>292759.41499999998</v>
      </c>
      <c r="V84" s="15">
        <v>250</v>
      </c>
    </row>
    <row r="85" spans="2:22" x14ac:dyDescent="0.25">
      <c r="B85" s="15" t="s">
        <v>122</v>
      </c>
      <c r="C85" s="15" t="s">
        <v>207</v>
      </c>
      <c r="D85" s="15" t="s">
        <v>224</v>
      </c>
      <c r="E85" s="15">
        <v>2022</v>
      </c>
      <c r="F85" s="15" t="s">
        <v>162</v>
      </c>
      <c r="G85" s="15" t="s">
        <v>133</v>
      </c>
      <c r="H85" s="15" t="s">
        <v>136</v>
      </c>
      <c r="I85" s="15" t="s">
        <v>139</v>
      </c>
      <c r="J85" s="15" t="s">
        <v>141</v>
      </c>
      <c r="K85" s="15" t="s">
        <v>282</v>
      </c>
      <c r="L85" s="15" t="s">
        <v>285</v>
      </c>
      <c r="M85" s="15">
        <v>0.17899999999999999</v>
      </c>
      <c r="N85" s="15">
        <v>0.13100000000000001</v>
      </c>
      <c r="O85" s="15">
        <v>8.0000000000000002E-3</v>
      </c>
      <c r="P85" s="15">
        <v>0.13600000000000001</v>
      </c>
      <c r="Q85" s="15">
        <v>9.0999999999999998E-2</v>
      </c>
      <c r="R85" s="15">
        <v>0.224</v>
      </c>
      <c r="S85" s="15">
        <v>9.9749999999999996</v>
      </c>
      <c r="U85" s="15">
        <v>298696.78100000002</v>
      </c>
      <c r="V85" s="15">
        <v>300</v>
      </c>
    </row>
    <row r="86" spans="2:22" x14ac:dyDescent="0.25">
      <c r="B86" s="15" t="s">
        <v>122</v>
      </c>
      <c r="C86" s="15" t="s">
        <v>207</v>
      </c>
      <c r="D86" s="15" t="s">
        <v>224</v>
      </c>
      <c r="E86" s="15">
        <v>2022</v>
      </c>
      <c r="F86" s="15" t="s">
        <v>162</v>
      </c>
      <c r="G86" s="15" t="s">
        <v>133</v>
      </c>
      <c r="H86" s="15" t="s">
        <v>136</v>
      </c>
      <c r="I86" s="15" t="s">
        <v>139</v>
      </c>
      <c r="J86" s="15" t="s">
        <v>141</v>
      </c>
      <c r="K86" s="15" t="s">
        <v>282</v>
      </c>
      <c r="L86" s="15" t="s">
        <v>286</v>
      </c>
      <c r="M86" s="15">
        <v>0.27900000000000003</v>
      </c>
      <c r="N86" s="15">
        <v>0.20699999999999999</v>
      </c>
      <c r="O86" s="15">
        <v>4.0000000000000001E-3</v>
      </c>
      <c r="P86" s="15">
        <v>0.22700000000000001</v>
      </c>
      <c r="Q86" s="15">
        <v>0.14699999999999999</v>
      </c>
      <c r="R86" s="15">
        <v>0.34799999999999998</v>
      </c>
      <c r="S86" s="15">
        <v>9.7729999999999997</v>
      </c>
      <c r="U86" s="15">
        <v>290364.88</v>
      </c>
      <c r="V86" s="15">
        <v>2240</v>
      </c>
    </row>
    <row r="87" spans="2:22" x14ac:dyDescent="0.25">
      <c r="B87" s="15" t="s">
        <v>122</v>
      </c>
      <c r="C87" s="15" t="s">
        <v>207</v>
      </c>
      <c r="D87" s="15" t="s">
        <v>224</v>
      </c>
      <c r="E87" s="15">
        <v>2022</v>
      </c>
      <c r="F87" s="15" t="s">
        <v>162</v>
      </c>
      <c r="G87" s="15" t="s">
        <v>133</v>
      </c>
      <c r="H87" s="15" t="s">
        <v>136</v>
      </c>
      <c r="I87" s="15" t="s">
        <v>139</v>
      </c>
      <c r="J87" s="15" t="s">
        <v>141</v>
      </c>
      <c r="K87" s="15" t="s">
        <v>282</v>
      </c>
      <c r="L87" s="15" t="s">
        <v>287</v>
      </c>
      <c r="M87" s="15">
        <v>0.61899999999999999</v>
      </c>
      <c r="N87" s="15">
        <v>0.36699999999999999</v>
      </c>
      <c r="O87" s="15">
        <v>3.4000000000000002E-2</v>
      </c>
      <c r="P87" s="15">
        <v>0.503</v>
      </c>
      <c r="Q87" s="15">
        <v>0.376</v>
      </c>
      <c r="R87" s="15">
        <v>0.70099999999999996</v>
      </c>
      <c r="S87" s="15">
        <v>9.8309999999999995</v>
      </c>
      <c r="U87" s="15">
        <v>289909.8</v>
      </c>
      <c r="V87" s="15">
        <v>120</v>
      </c>
    </row>
    <row r="88" spans="2:22" x14ac:dyDescent="0.25">
      <c r="B88" s="15" t="s">
        <v>122</v>
      </c>
      <c r="C88" s="15" t="s">
        <v>207</v>
      </c>
      <c r="D88" s="15" t="s">
        <v>225</v>
      </c>
      <c r="E88" s="15">
        <v>2022</v>
      </c>
      <c r="F88" s="15" t="s">
        <v>162</v>
      </c>
      <c r="G88" s="15" t="s">
        <v>133</v>
      </c>
      <c r="H88" s="15" t="s">
        <v>136</v>
      </c>
      <c r="I88" s="15" t="s">
        <v>139</v>
      </c>
      <c r="J88" s="15" t="s">
        <v>141</v>
      </c>
      <c r="K88" s="15" t="s">
        <v>282</v>
      </c>
      <c r="L88" s="15" t="s">
        <v>283</v>
      </c>
      <c r="M88" s="15">
        <v>0.42299999999999999</v>
      </c>
      <c r="N88" s="15">
        <v>0.26600000000000001</v>
      </c>
      <c r="O88" s="15">
        <v>8.9999999999999993E-3</v>
      </c>
      <c r="P88" s="15">
        <v>0.36</v>
      </c>
      <c r="Q88" s="15">
        <v>0.255</v>
      </c>
      <c r="R88" s="15">
        <v>0.51900000000000002</v>
      </c>
      <c r="S88" s="15">
        <v>9.9390000000000001</v>
      </c>
      <c r="U88" s="15">
        <v>294443.45</v>
      </c>
      <c r="V88" s="15">
        <v>880</v>
      </c>
    </row>
    <row r="89" spans="2:22" x14ac:dyDescent="0.25">
      <c r="B89" s="15" t="s">
        <v>122</v>
      </c>
      <c r="C89" s="15" t="s">
        <v>207</v>
      </c>
      <c r="D89" s="15" t="s">
        <v>225</v>
      </c>
      <c r="E89" s="15">
        <v>2022</v>
      </c>
      <c r="F89" s="15" t="s">
        <v>162</v>
      </c>
      <c r="G89" s="15" t="s">
        <v>133</v>
      </c>
      <c r="H89" s="15" t="s">
        <v>136</v>
      </c>
      <c r="I89" s="15" t="s">
        <v>139</v>
      </c>
      <c r="J89" s="15" t="s">
        <v>141</v>
      </c>
      <c r="K89" s="15" t="s">
        <v>282</v>
      </c>
      <c r="L89" s="15" t="s">
        <v>284</v>
      </c>
      <c r="M89" s="15">
        <v>0.52700000000000002</v>
      </c>
      <c r="N89" s="15">
        <v>0.32400000000000001</v>
      </c>
      <c r="O89" s="15">
        <v>2.1000000000000001E-2</v>
      </c>
      <c r="P89" s="15">
        <v>0.44500000000000001</v>
      </c>
      <c r="Q89" s="15">
        <v>0.32100000000000001</v>
      </c>
      <c r="R89" s="15">
        <v>0.63800000000000001</v>
      </c>
      <c r="S89" s="15">
        <v>9.8689999999999998</v>
      </c>
      <c r="U89" s="15">
        <v>292762.65500000003</v>
      </c>
      <c r="V89" s="15">
        <v>250</v>
      </c>
    </row>
    <row r="90" spans="2:22" x14ac:dyDescent="0.25">
      <c r="B90" s="15" t="s">
        <v>122</v>
      </c>
      <c r="C90" s="15" t="s">
        <v>207</v>
      </c>
      <c r="D90" s="15" t="s">
        <v>225</v>
      </c>
      <c r="E90" s="15">
        <v>2022</v>
      </c>
      <c r="F90" s="15" t="s">
        <v>162</v>
      </c>
      <c r="G90" s="15" t="s">
        <v>133</v>
      </c>
      <c r="H90" s="15" t="s">
        <v>136</v>
      </c>
      <c r="I90" s="15" t="s">
        <v>139</v>
      </c>
      <c r="J90" s="15" t="s">
        <v>141</v>
      </c>
      <c r="K90" s="15" t="s">
        <v>282</v>
      </c>
      <c r="L90" s="15" t="s">
        <v>285</v>
      </c>
      <c r="M90" s="15">
        <v>0.20300000000000001</v>
      </c>
      <c r="N90" s="15">
        <v>0.156</v>
      </c>
      <c r="O90" s="15">
        <v>8.9999999999999993E-3</v>
      </c>
      <c r="P90" s="15">
        <v>0.16200000000000001</v>
      </c>
      <c r="Q90" s="15">
        <v>0.105</v>
      </c>
      <c r="R90" s="15">
        <v>0.247</v>
      </c>
      <c r="S90" s="15">
        <v>9.9749999999999996</v>
      </c>
      <c r="U90" s="15">
        <v>298693.15399999998</v>
      </c>
      <c r="V90" s="15">
        <v>300</v>
      </c>
    </row>
    <row r="91" spans="2:22" x14ac:dyDescent="0.25">
      <c r="B91" s="15" t="s">
        <v>122</v>
      </c>
      <c r="C91" s="15" t="s">
        <v>207</v>
      </c>
      <c r="D91" s="15" t="s">
        <v>225</v>
      </c>
      <c r="E91" s="15">
        <v>2022</v>
      </c>
      <c r="F91" s="15" t="s">
        <v>162</v>
      </c>
      <c r="G91" s="15" t="s">
        <v>133</v>
      </c>
      <c r="H91" s="15" t="s">
        <v>136</v>
      </c>
      <c r="I91" s="15" t="s">
        <v>139</v>
      </c>
      <c r="J91" s="15" t="s">
        <v>141</v>
      </c>
      <c r="K91" s="15" t="s">
        <v>282</v>
      </c>
      <c r="L91" s="15" t="s">
        <v>286</v>
      </c>
      <c r="M91" s="15">
        <v>0.30099999999999999</v>
      </c>
      <c r="N91" s="15">
        <v>0.216</v>
      </c>
      <c r="O91" s="15">
        <v>5.0000000000000001E-3</v>
      </c>
      <c r="P91" s="15">
        <v>0.248</v>
      </c>
      <c r="Q91" s="15">
        <v>0.16300000000000001</v>
      </c>
      <c r="R91" s="15">
        <v>0.374</v>
      </c>
      <c r="S91" s="15">
        <v>9.7729999999999997</v>
      </c>
      <c r="U91" s="15">
        <v>290364.24699999997</v>
      </c>
      <c r="V91" s="15">
        <v>2240</v>
      </c>
    </row>
    <row r="92" spans="2:22" x14ac:dyDescent="0.25">
      <c r="B92" s="15" t="s">
        <v>122</v>
      </c>
      <c r="C92" s="15" t="s">
        <v>207</v>
      </c>
      <c r="D92" s="15" t="s">
        <v>225</v>
      </c>
      <c r="E92" s="15">
        <v>2022</v>
      </c>
      <c r="F92" s="15" t="s">
        <v>162</v>
      </c>
      <c r="G92" s="15" t="s">
        <v>133</v>
      </c>
      <c r="H92" s="15" t="s">
        <v>136</v>
      </c>
      <c r="I92" s="15" t="s">
        <v>139</v>
      </c>
      <c r="J92" s="15" t="s">
        <v>141</v>
      </c>
      <c r="K92" s="15" t="s">
        <v>282</v>
      </c>
      <c r="L92" s="15" t="s">
        <v>287</v>
      </c>
      <c r="M92" s="15">
        <v>0.63700000000000001</v>
      </c>
      <c r="N92" s="15">
        <v>0.35599999999999998</v>
      </c>
      <c r="O92" s="15">
        <v>3.3000000000000002E-2</v>
      </c>
      <c r="P92" s="15">
        <v>0.53300000000000003</v>
      </c>
      <c r="Q92" s="15">
        <v>0.38600000000000001</v>
      </c>
      <c r="R92" s="15">
        <v>0.76100000000000001</v>
      </c>
      <c r="S92" s="15">
        <v>9.83</v>
      </c>
      <c r="U92" s="15">
        <v>289916.90000000002</v>
      </c>
      <c r="V92" s="15">
        <v>120</v>
      </c>
    </row>
    <row r="93" spans="2:22" x14ac:dyDescent="0.25">
      <c r="B93" s="15" t="s">
        <v>122</v>
      </c>
      <c r="C93" s="15" t="s">
        <v>207</v>
      </c>
      <c r="D93" s="15" t="s">
        <v>226</v>
      </c>
      <c r="E93" s="15">
        <v>2022</v>
      </c>
      <c r="F93" s="15" t="s">
        <v>162</v>
      </c>
      <c r="G93" s="15" t="s">
        <v>133</v>
      </c>
      <c r="H93" s="15" t="s">
        <v>136</v>
      </c>
      <c r="I93" s="15" t="s">
        <v>139</v>
      </c>
      <c r="J93" s="15" t="s">
        <v>141</v>
      </c>
      <c r="K93" s="15" t="s">
        <v>282</v>
      </c>
      <c r="L93" s="15" t="s">
        <v>283</v>
      </c>
      <c r="M93" s="15">
        <v>0.43</v>
      </c>
      <c r="N93" s="15">
        <v>0.248</v>
      </c>
      <c r="O93" s="15">
        <v>8.0000000000000002E-3</v>
      </c>
      <c r="P93" s="15">
        <v>0.375</v>
      </c>
      <c r="Q93" s="15">
        <v>0.26800000000000002</v>
      </c>
      <c r="R93" s="15">
        <v>0.52500000000000002</v>
      </c>
      <c r="S93" s="15">
        <v>10.788</v>
      </c>
      <c r="U93" s="15">
        <v>562136.56599999999</v>
      </c>
      <c r="V93" s="15">
        <v>880</v>
      </c>
    </row>
    <row r="94" spans="2:22" x14ac:dyDescent="0.25">
      <c r="B94" s="15" t="s">
        <v>122</v>
      </c>
      <c r="C94" s="15" t="s">
        <v>207</v>
      </c>
      <c r="D94" s="15" t="s">
        <v>226</v>
      </c>
      <c r="E94" s="15">
        <v>2022</v>
      </c>
      <c r="F94" s="15" t="s">
        <v>162</v>
      </c>
      <c r="G94" s="15" t="s">
        <v>133</v>
      </c>
      <c r="H94" s="15" t="s">
        <v>136</v>
      </c>
      <c r="I94" s="15" t="s">
        <v>139</v>
      </c>
      <c r="J94" s="15" t="s">
        <v>141</v>
      </c>
      <c r="K94" s="15" t="s">
        <v>282</v>
      </c>
      <c r="L94" s="15" t="s">
        <v>284</v>
      </c>
      <c r="M94" s="15">
        <v>0.52</v>
      </c>
      <c r="N94" s="15">
        <v>0.29899999999999999</v>
      </c>
      <c r="O94" s="15">
        <v>1.9E-2</v>
      </c>
      <c r="P94" s="15">
        <v>0.45300000000000001</v>
      </c>
      <c r="Q94" s="15">
        <v>0.33300000000000002</v>
      </c>
      <c r="R94" s="15">
        <v>0.628</v>
      </c>
      <c r="S94" s="15">
        <v>10.71</v>
      </c>
      <c r="U94" s="15">
        <v>559446.978</v>
      </c>
      <c r="V94" s="15">
        <v>250</v>
      </c>
    </row>
    <row r="95" spans="2:22" x14ac:dyDescent="0.25">
      <c r="B95" s="15" t="s">
        <v>122</v>
      </c>
      <c r="C95" s="15" t="s">
        <v>207</v>
      </c>
      <c r="D95" s="15" t="s">
        <v>226</v>
      </c>
      <c r="E95" s="15">
        <v>2022</v>
      </c>
      <c r="F95" s="15" t="s">
        <v>162</v>
      </c>
      <c r="G95" s="15" t="s">
        <v>133</v>
      </c>
      <c r="H95" s="15" t="s">
        <v>136</v>
      </c>
      <c r="I95" s="15" t="s">
        <v>139</v>
      </c>
      <c r="J95" s="15" t="s">
        <v>141</v>
      </c>
      <c r="K95" s="15" t="s">
        <v>282</v>
      </c>
      <c r="L95" s="15" t="s">
        <v>285</v>
      </c>
      <c r="M95" s="15">
        <v>0.20799999999999999</v>
      </c>
      <c r="N95" s="15">
        <v>0.13700000000000001</v>
      </c>
      <c r="O95" s="15">
        <v>8.0000000000000002E-3</v>
      </c>
      <c r="P95" s="15">
        <v>0.17100000000000001</v>
      </c>
      <c r="Q95" s="15">
        <v>0.114</v>
      </c>
      <c r="R95" s="15">
        <v>0.26400000000000001</v>
      </c>
      <c r="S95" s="15">
        <v>10.83</v>
      </c>
      <c r="U95" s="15">
        <v>567170.05000000005</v>
      </c>
      <c r="V95" s="15">
        <v>300</v>
      </c>
    </row>
    <row r="96" spans="2:22" x14ac:dyDescent="0.25">
      <c r="B96" s="15" t="s">
        <v>122</v>
      </c>
      <c r="C96" s="15" t="s">
        <v>207</v>
      </c>
      <c r="D96" s="15" t="s">
        <v>226</v>
      </c>
      <c r="E96" s="15">
        <v>2022</v>
      </c>
      <c r="F96" s="15" t="s">
        <v>162</v>
      </c>
      <c r="G96" s="15" t="s">
        <v>133</v>
      </c>
      <c r="H96" s="15" t="s">
        <v>136</v>
      </c>
      <c r="I96" s="15" t="s">
        <v>139</v>
      </c>
      <c r="J96" s="15" t="s">
        <v>141</v>
      </c>
      <c r="K96" s="15" t="s">
        <v>282</v>
      </c>
      <c r="L96" s="15" t="s">
        <v>286</v>
      </c>
      <c r="M96" s="15">
        <v>0.307</v>
      </c>
      <c r="N96" s="15">
        <v>0.19900000000000001</v>
      </c>
      <c r="O96" s="15">
        <v>4.0000000000000001E-3</v>
      </c>
      <c r="P96" s="15">
        <v>0.26400000000000001</v>
      </c>
      <c r="Q96" s="15">
        <v>0.17699999999999999</v>
      </c>
      <c r="R96" s="15">
        <v>0.379</v>
      </c>
      <c r="S96" s="15">
        <v>10.637</v>
      </c>
      <c r="U96" s="15">
        <v>554333.05299999996</v>
      </c>
      <c r="V96" s="15">
        <v>2240</v>
      </c>
    </row>
    <row r="97" spans="2:22" x14ac:dyDescent="0.25">
      <c r="B97" s="15" t="s">
        <v>122</v>
      </c>
      <c r="C97" s="15" t="s">
        <v>207</v>
      </c>
      <c r="D97" s="15" t="s">
        <v>226</v>
      </c>
      <c r="E97" s="15">
        <v>2022</v>
      </c>
      <c r="F97" s="15" t="s">
        <v>162</v>
      </c>
      <c r="G97" s="15" t="s">
        <v>133</v>
      </c>
      <c r="H97" s="15" t="s">
        <v>136</v>
      </c>
      <c r="I97" s="15" t="s">
        <v>139</v>
      </c>
      <c r="J97" s="15" t="s">
        <v>141</v>
      </c>
      <c r="K97" s="15" t="s">
        <v>282</v>
      </c>
      <c r="L97" s="15" t="s">
        <v>287</v>
      </c>
      <c r="M97" s="15">
        <v>0.627</v>
      </c>
      <c r="N97" s="15">
        <v>0.33300000000000002</v>
      </c>
      <c r="O97" s="15">
        <v>0.03</v>
      </c>
      <c r="P97" s="15">
        <v>0.53300000000000003</v>
      </c>
      <c r="Q97" s="15">
        <v>0.38700000000000001</v>
      </c>
      <c r="R97" s="15">
        <v>0.81299999999999994</v>
      </c>
      <c r="S97" s="15">
        <v>10.676</v>
      </c>
      <c r="U97" s="15">
        <v>554848.46900000004</v>
      </c>
      <c r="V97" s="15">
        <v>120</v>
      </c>
    </row>
    <row r="98" spans="2:22" x14ac:dyDescent="0.25">
      <c r="B98" s="15" t="s">
        <v>122</v>
      </c>
      <c r="C98" s="15" t="s">
        <v>207</v>
      </c>
      <c r="D98" s="15" t="s">
        <v>227</v>
      </c>
      <c r="E98" s="15">
        <v>2022</v>
      </c>
      <c r="F98" s="15" t="s">
        <v>162</v>
      </c>
      <c r="G98" s="15" t="s">
        <v>133</v>
      </c>
      <c r="H98" s="15" t="s">
        <v>136</v>
      </c>
      <c r="I98" s="15" t="s">
        <v>139</v>
      </c>
      <c r="J98" s="15" t="s">
        <v>141</v>
      </c>
      <c r="K98" s="15" t="s">
        <v>282</v>
      </c>
      <c r="L98" s="15" t="s">
        <v>283</v>
      </c>
      <c r="M98" s="15">
        <v>0.434</v>
      </c>
      <c r="N98" s="15">
        <v>0.24</v>
      </c>
      <c r="O98" s="15">
        <v>8.0000000000000002E-3</v>
      </c>
      <c r="P98" s="15">
        <v>0.38300000000000001</v>
      </c>
      <c r="Q98" s="15">
        <v>0.27800000000000002</v>
      </c>
      <c r="R98" s="15">
        <v>0.53400000000000003</v>
      </c>
      <c r="S98" s="15">
        <v>10.788</v>
      </c>
      <c r="U98" s="15">
        <v>562130.98300000001</v>
      </c>
      <c r="V98" s="15">
        <v>880</v>
      </c>
    </row>
    <row r="99" spans="2:22" x14ac:dyDescent="0.25">
      <c r="B99" s="15" t="s">
        <v>122</v>
      </c>
      <c r="C99" s="15" t="s">
        <v>207</v>
      </c>
      <c r="D99" s="15" t="s">
        <v>227</v>
      </c>
      <c r="E99" s="15">
        <v>2022</v>
      </c>
      <c r="F99" s="15" t="s">
        <v>162</v>
      </c>
      <c r="G99" s="15" t="s">
        <v>133</v>
      </c>
      <c r="H99" s="15" t="s">
        <v>136</v>
      </c>
      <c r="I99" s="15" t="s">
        <v>139</v>
      </c>
      <c r="J99" s="15" t="s">
        <v>141</v>
      </c>
      <c r="K99" s="15" t="s">
        <v>282</v>
      </c>
      <c r="L99" s="15" t="s">
        <v>284</v>
      </c>
      <c r="M99" s="15">
        <v>0.52300000000000002</v>
      </c>
      <c r="N99" s="15">
        <v>0.28799999999999998</v>
      </c>
      <c r="O99" s="15">
        <v>1.7999999999999999E-2</v>
      </c>
      <c r="P99" s="15">
        <v>0.47399999999999998</v>
      </c>
      <c r="Q99" s="15">
        <v>0.34599999999999997</v>
      </c>
      <c r="R99" s="15">
        <v>0.63600000000000001</v>
      </c>
      <c r="S99" s="15">
        <v>10.71</v>
      </c>
      <c r="U99" s="15">
        <v>559433.51199999999</v>
      </c>
      <c r="V99" s="15">
        <v>250</v>
      </c>
    </row>
    <row r="100" spans="2:22" x14ac:dyDescent="0.25">
      <c r="B100" s="15" t="s">
        <v>122</v>
      </c>
      <c r="C100" s="15" t="s">
        <v>207</v>
      </c>
      <c r="D100" s="15" t="s">
        <v>227</v>
      </c>
      <c r="E100" s="15">
        <v>2022</v>
      </c>
      <c r="F100" s="15" t="s">
        <v>162</v>
      </c>
      <c r="G100" s="15" t="s">
        <v>133</v>
      </c>
      <c r="H100" s="15" t="s">
        <v>136</v>
      </c>
      <c r="I100" s="15" t="s">
        <v>139</v>
      </c>
      <c r="J100" s="15" t="s">
        <v>141</v>
      </c>
      <c r="K100" s="15" t="s">
        <v>282</v>
      </c>
      <c r="L100" s="15" t="s">
        <v>285</v>
      </c>
      <c r="M100" s="15">
        <v>0.20599999999999999</v>
      </c>
      <c r="N100" s="15">
        <v>0.125</v>
      </c>
      <c r="O100" s="15">
        <v>7.0000000000000001E-3</v>
      </c>
      <c r="P100" s="15">
        <v>0.17399999999999999</v>
      </c>
      <c r="Q100" s="15">
        <v>0.11700000000000001</v>
      </c>
      <c r="R100" s="15">
        <v>0.26600000000000001</v>
      </c>
      <c r="S100" s="15">
        <v>10.83</v>
      </c>
      <c r="U100" s="15">
        <v>567182.41799999995</v>
      </c>
      <c r="V100" s="15">
        <v>300</v>
      </c>
    </row>
    <row r="101" spans="2:22" x14ac:dyDescent="0.25">
      <c r="B101" s="15" t="s">
        <v>122</v>
      </c>
      <c r="C101" s="15" t="s">
        <v>207</v>
      </c>
      <c r="D101" s="15" t="s">
        <v>227</v>
      </c>
      <c r="E101" s="15">
        <v>2022</v>
      </c>
      <c r="F101" s="15" t="s">
        <v>162</v>
      </c>
      <c r="G101" s="15" t="s">
        <v>133</v>
      </c>
      <c r="H101" s="15" t="s">
        <v>136</v>
      </c>
      <c r="I101" s="15" t="s">
        <v>139</v>
      </c>
      <c r="J101" s="15" t="s">
        <v>141</v>
      </c>
      <c r="K101" s="15" t="s">
        <v>282</v>
      </c>
      <c r="L101" s="15" t="s">
        <v>286</v>
      </c>
      <c r="M101" s="15">
        <v>0.316</v>
      </c>
      <c r="N101" s="15">
        <v>0.19900000000000001</v>
      </c>
      <c r="O101" s="15">
        <v>4.0000000000000001E-3</v>
      </c>
      <c r="P101" s="15">
        <v>0.27400000000000002</v>
      </c>
      <c r="Q101" s="15">
        <v>0.185</v>
      </c>
      <c r="R101" s="15">
        <v>0.39500000000000002</v>
      </c>
      <c r="S101" s="15">
        <v>10.637</v>
      </c>
      <c r="U101" s="15">
        <v>554334.33400000003</v>
      </c>
      <c r="V101" s="15">
        <v>2240</v>
      </c>
    </row>
    <row r="102" spans="2:22" x14ac:dyDescent="0.25">
      <c r="B102" s="15" t="s">
        <v>122</v>
      </c>
      <c r="C102" s="15" t="s">
        <v>207</v>
      </c>
      <c r="D102" s="15" t="s">
        <v>227</v>
      </c>
      <c r="E102" s="15">
        <v>2022</v>
      </c>
      <c r="F102" s="15" t="s">
        <v>162</v>
      </c>
      <c r="G102" s="15" t="s">
        <v>133</v>
      </c>
      <c r="H102" s="15" t="s">
        <v>136</v>
      </c>
      <c r="I102" s="15" t="s">
        <v>139</v>
      </c>
      <c r="J102" s="15" t="s">
        <v>141</v>
      </c>
      <c r="K102" s="15" t="s">
        <v>282</v>
      </c>
      <c r="L102" s="15" t="s">
        <v>287</v>
      </c>
      <c r="M102" s="15">
        <v>0.63800000000000001</v>
      </c>
      <c r="N102" s="15">
        <v>0.33400000000000002</v>
      </c>
      <c r="O102" s="15">
        <v>0.03</v>
      </c>
      <c r="P102" s="15">
        <v>0.55700000000000005</v>
      </c>
      <c r="Q102" s="15">
        <v>0.40500000000000003</v>
      </c>
      <c r="R102" s="15">
        <v>0.80800000000000005</v>
      </c>
      <c r="S102" s="15">
        <v>10.676</v>
      </c>
      <c r="U102" s="15">
        <v>554853.45400000003</v>
      </c>
      <c r="V102" s="15">
        <v>120</v>
      </c>
    </row>
    <row r="103" spans="2:22" x14ac:dyDescent="0.25">
      <c r="B103" s="15" t="s">
        <v>122</v>
      </c>
      <c r="C103" s="15" t="s">
        <v>207</v>
      </c>
      <c r="D103" s="15" t="s">
        <v>228</v>
      </c>
      <c r="E103" s="15">
        <v>2022</v>
      </c>
      <c r="F103" s="15" t="s">
        <v>162</v>
      </c>
      <c r="G103" s="15" t="s">
        <v>133</v>
      </c>
      <c r="H103" s="15" t="s">
        <v>136</v>
      </c>
      <c r="I103" s="15" t="s">
        <v>139</v>
      </c>
      <c r="J103" s="15" t="s">
        <v>141</v>
      </c>
      <c r="K103" s="15" t="s">
        <v>282</v>
      </c>
      <c r="L103" s="15" t="s">
        <v>283</v>
      </c>
      <c r="M103" s="15">
        <v>0.435</v>
      </c>
      <c r="N103" s="15">
        <v>0.251</v>
      </c>
      <c r="O103" s="15">
        <v>8.0000000000000002E-3</v>
      </c>
      <c r="P103" s="15">
        <v>0.38600000000000001</v>
      </c>
      <c r="Q103" s="15">
        <v>0.28000000000000003</v>
      </c>
      <c r="R103" s="15">
        <v>0.53300000000000003</v>
      </c>
      <c r="S103" s="15">
        <v>11.753</v>
      </c>
      <c r="U103" s="15">
        <v>881054.34199999995</v>
      </c>
      <c r="V103" s="15">
        <v>880</v>
      </c>
    </row>
    <row r="104" spans="2:22" x14ac:dyDescent="0.25">
      <c r="B104" s="15" t="s">
        <v>122</v>
      </c>
      <c r="C104" s="15" t="s">
        <v>207</v>
      </c>
      <c r="D104" s="15" t="s">
        <v>228</v>
      </c>
      <c r="E104" s="15">
        <v>2022</v>
      </c>
      <c r="F104" s="15" t="s">
        <v>162</v>
      </c>
      <c r="G104" s="15" t="s">
        <v>133</v>
      </c>
      <c r="H104" s="15" t="s">
        <v>136</v>
      </c>
      <c r="I104" s="15" t="s">
        <v>139</v>
      </c>
      <c r="J104" s="15" t="s">
        <v>141</v>
      </c>
      <c r="K104" s="15" t="s">
        <v>282</v>
      </c>
      <c r="L104" s="15" t="s">
        <v>284</v>
      </c>
      <c r="M104" s="15">
        <v>0.51700000000000002</v>
      </c>
      <c r="N104" s="15">
        <v>0.27500000000000002</v>
      </c>
      <c r="O104" s="15">
        <v>1.7000000000000001E-2</v>
      </c>
      <c r="P104" s="15">
        <v>0.46899999999999997</v>
      </c>
      <c r="Q104" s="15">
        <v>0.32800000000000001</v>
      </c>
      <c r="R104" s="15">
        <v>0.63400000000000001</v>
      </c>
      <c r="S104" s="15">
        <v>11.670999999999999</v>
      </c>
      <c r="U104" s="15">
        <v>876958.35499999998</v>
      </c>
      <c r="V104" s="15">
        <v>250</v>
      </c>
    </row>
    <row r="105" spans="2:22" x14ac:dyDescent="0.25">
      <c r="B105" s="15" t="s">
        <v>122</v>
      </c>
      <c r="C105" s="15" t="s">
        <v>207</v>
      </c>
      <c r="D105" s="15" t="s">
        <v>228</v>
      </c>
      <c r="E105" s="15">
        <v>2022</v>
      </c>
      <c r="F105" s="15" t="s">
        <v>162</v>
      </c>
      <c r="G105" s="15" t="s">
        <v>133</v>
      </c>
      <c r="H105" s="15" t="s">
        <v>136</v>
      </c>
      <c r="I105" s="15" t="s">
        <v>139</v>
      </c>
      <c r="J105" s="15" t="s">
        <v>141</v>
      </c>
      <c r="K105" s="15" t="s">
        <v>282</v>
      </c>
      <c r="L105" s="15" t="s">
        <v>285</v>
      </c>
      <c r="M105" s="15">
        <v>0.20899999999999999</v>
      </c>
      <c r="N105" s="15">
        <v>0.127</v>
      </c>
      <c r="O105" s="15">
        <v>7.0000000000000001E-3</v>
      </c>
      <c r="P105" s="15">
        <v>0.17599999999999999</v>
      </c>
      <c r="Q105" s="15">
        <v>0.11899999999999999</v>
      </c>
      <c r="R105" s="15">
        <v>0.26900000000000002</v>
      </c>
      <c r="S105" s="15">
        <v>11.8</v>
      </c>
      <c r="U105" s="15">
        <v>886907.38100000005</v>
      </c>
      <c r="V105" s="15">
        <v>300</v>
      </c>
    </row>
    <row r="106" spans="2:22" x14ac:dyDescent="0.25">
      <c r="B106" s="15" t="s">
        <v>122</v>
      </c>
      <c r="C106" s="15" t="s">
        <v>207</v>
      </c>
      <c r="D106" s="15" t="s">
        <v>228</v>
      </c>
      <c r="E106" s="15">
        <v>2022</v>
      </c>
      <c r="F106" s="15" t="s">
        <v>162</v>
      </c>
      <c r="G106" s="15" t="s">
        <v>133</v>
      </c>
      <c r="H106" s="15" t="s">
        <v>136</v>
      </c>
      <c r="I106" s="15" t="s">
        <v>139</v>
      </c>
      <c r="J106" s="15" t="s">
        <v>141</v>
      </c>
      <c r="K106" s="15" t="s">
        <v>282</v>
      </c>
      <c r="L106" s="15" t="s">
        <v>286</v>
      </c>
      <c r="M106" s="15">
        <v>0.316</v>
      </c>
      <c r="N106" s="15">
        <v>0.191</v>
      </c>
      <c r="O106" s="15">
        <v>4.0000000000000001E-3</v>
      </c>
      <c r="P106" s="15">
        <v>0.27800000000000002</v>
      </c>
      <c r="Q106" s="15">
        <v>0.185</v>
      </c>
      <c r="R106" s="15">
        <v>0.39600000000000002</v>
      </c>
      <c r="S106" s="15">
        <v>11.622999999999999</v>
      </c>
      <c r="U106" s="15">
        <v>868639.37899999996</v>
      </c>
      <c r="V106" s="15">
        <v>2240</v>
      </c>
    </row>
    <row r="107" spans="2:22" x14ac:dyDescent="0.25">
      <c r="B107" s="15" t="s">
        <v>122</v>
      </c>
      <c r="C107" s="15" t="s">
        <v>207</v>
      </c>
      <c r="D107" s="15" t="s">
        <v>228</v>
      </c>
      <c r="E107" s="15">
        <v>2022</v>
      </c>
      <c r="F107" s="15" t="s">
        <v>162</v>
      </c>
      <c r="G107" s="15" t="s">
        <v>133</v>
      </c>
      <c r="H107" s="15" t="s">
        <v>136</v>
      </c>
      <c r="I107" s="15" t="s">
        <v>139</v>
      </c>
      <c r="J107" s="15" t="s">
        <v>141</v>
      </c>
      <c r="K107" s="15" t="s">
        <v>282</v>
      </c>
      <c r="L107" s="15" t="s">
        <v>287</v>
      </c>
      <c r="M107" s="15">
        <v>0.63700000000000001</v>
      </c>
      <c r="N107" s="15">
        <v>0.32400000000000001</v>
      </c>
      <c r="O107" s="15">
        <v>0.03</v>
      </c>
      <c r="P107" s="15">
        <v>0.56699999999999995</v>
      </c>
      <c r="Q107" s="15">
        <v>0.38700000000000001</v>
      </c>
      <c r="R107" s="15">
        <v>0.79</v>
      </c>
      <c r="S107" s="15">
        <v>11.64</v>
      </c>
      <c r="U107" s="15">
        <v>869149.17799999996</v>
      </c>
      <c r="V107" s="15">
        <v>120</v>
      </c>
    </row>
    <row r="108" spans="2:22" x14ac:dyDescent="0.25">
      <c r="B108" s="15" t="s">
        <v>122</v>
      </c>
      <c r="C108" s="15" t="s">
        <v>207</v>
      </c>
      <c r="D108" s="15" t="s">
        <v>229</v>
      </c>
      <c r="E108" s="15">
        <v>2022</v>
      </c>
      <c r="F108" s="15" t="s">
        <v>162</v>
      </c>
      <c r="G108" s="15" t="s">
        <v>133</v>
      </c>
      <c r="H108" s="15" t="s">
        <v>136</v>
      </c>
      <c r="I108" s="15" t="s">
        <v>139</v>
      </c>
      <c r="J108" s="15" t="s">
        <v>141</v>
      </c>
      <c r="K108" s="15" t="s">
        <v>282</v>
      </c>
      <c r="L108" s="15" t="s">
        <v>283</v>
      </c>
      <c r="M108" s="15">
        <v>0.42899999999999999</v>
      </c>
      <c r="N108" s="15">
        <v>0.246</v>
      </c>
      <c r="O108" s="15">
        <v>8.0000000000000002E-3</v>
      </c>
      <c r="P108" s="15">
        <v>0.379</v>
      </c>
      <c r="Q108" s="15">
        <v>0.27300000000000002</v>
      </c>
      <c r="R108" s="15">
        <v>0.52800000000000002</v>
      </c>
      <c r="S108" s="15">
        <v>11.753</v>
      </c>
      <c r="U108" s="15">
        <v>881052.17299999995</v>
      </c>
      <c r="V108" s="15">
        <v>880</v>
      </c>
    </row>
    <row r="109" spans="2:22" x14ac:dyDescent="0.25">
      <c r="B109" s="15" t="s">
        <v>122</v>
      </c>
      <c r="C109" s="15" t="s">
        <v>207</v>
      </c>
      <c r="D109" s="15" t="s">
        <v>229</v>
      </c>
      <c r="E109" s="15">
        <v>2022</v>
      </c>
      <c r="F109" s="15" t="s">
        <v>162</v>
      </c>
      <c r="G109" s="15" t="s">
        <v>133</v>
      </c>
      <c r="H109" s="15" t="s">
        <v>136</v>
      </c>
      <c r="I109" s="15" t="s">
        <v>139</v>
      </c>
      <c r="J109" s="15" t="s">
        <v>141</v>
      </c>
      <c r="K109" s="15" t="s">
        <v>282</v>
      </c>
      <c r="L109" s="15" t="s">
        <v>284</v>
      </c>
      <c r="M109" s="15">
        <v>0.50900000000000001</v>
      </c>
      <c r="N109" s="15">
        <v>0.26900000000000002</v>
      </c>
      <c r="O109" s="15">
        <v>1.7000000000000001E-2</v>
      </c>
      <c r="P109" s="15">
        <v>0.47299999999999998</v>
      </c>
      <c r="Q109" s="15">
        <v>0.33</v>
      </c>
      <c r="R109" s="15">
        <v>0.622</v>
      </c>
      <c r="S109" s="15">
        <v>11.670999999999999</v>
      </c>
      <c r="U109" s="15">
        <v>876968.44499999995</v>
      </c>
      <c r="V109" s="15">
        <v>250</v>
      </c>
    </row>
    <row r="110" spans="2:22" x14ac:dyDescent="0.25">
      <c r="B110" s="15" t="s">
        <v>122</v>
      </c>
      <c r="C110" s="15" t="s">
        <v>207</v>
      </c>
      <c r="D110" s="15" t="s">
        <v>229</v>
      </c>
      <c r="E110" s="15">
        <v>2022</v>
      </c>
      <c r="F110" s="15" t="s">
        <v>162</v>
      </c>
      <c r="G110" s="15" t="s">
        <v>133</v>
      </c>
      <c r="H110" s="15" t="s">
        <v>136</v>
      </c>
      <c r="I110" s="15" t="s">
        <v>139</v>
      </c>
      <c r="J110" s="15" t="s">
        <v>141</v>
      </c>
      <c r="K110" s="15" t="s">
        <v>282</v>
      </c>
      <c r="L110" s="15" t="s">
        <v>285</v>
      </c>
      <c r="M110" s="15">
        <v>0.21199999999999999</v>
      </c>
      <c r="N110" s="15">
        <v>0.14899999999999999</v>
      </c>
      <c r="O110" s="15">
        <v>8.9999999999999993E-3</v>
      </c>
      <c r="P110" s="15">
        <v>0.17499999999999999</v>
      </c>
      <c r="Q110" s="15">
        <v>0.12</v>
      </c>
      <c r="R110" s="15">
        <v>0.248</v>
      </c>
      <c r="S110" s="15">
        <v>11.8</v>
      </c>
      <c r="U110" s="15">
        <v>886904.35100000002</v>
      </c>
      <c r="V110" s="15">
        <v>300</v>
      </c>
    </row>
    <row r="111" spans="2:22" x14ac:dyDescent="0.25">
      <c r="B111" s="15" t="s">
        <v>122</v>
      </c>
      <c r="C111" s="15" t="s">
        <v>207</v>
      </c>
      <c r="D111" s="15" t="s">
        <v>229</v>
      </c>
      <c r="E111" s="15">
        <v>2022</v>
      </c>
      <c r="F111" s="15" t="s">
        <v>162</v>
      </c>
      <c r="G111" s="15" t="s">
        <v>133</v>
      </c>
      <c r="H111" s="15" t="s">
        <v>136</v>
      </c>
      <c r="I111" s="15" t="s">
        <v>139</v>
      </c>
      <c r="J111" s="15" t="s">
        <v>141</v>
      </c>
      <c r="K111" s="15" t="s">
        <v>282</v>
      </c>
      <c r="L111" s="15" t="s">
        <v>286</v>
      </c>
      <c r="M111" s="15">
        <v>0.314</v>
      </c>
      <c r="N111" s="15">
        <v>0.186</v>
      </c>
      <c r="O111" s="15">
        <v>4.0000000000000001E-3</v>
      </c>
      <c r="P111" s="15">
        <v>0.27600000000000002</v>
      </c>
      <c r="Q111" s="15">
        <v>0.188</v>
      </c>
      <c r="R111" s="15">
        <v>0.39600000000000002</v>
      </c>
      <c r="S111" s="15">
        <v>11.622999999999999</v>
      </c>
      <c r="U111" s="15">
        <v>868643.76599999995</v>
      </c>
      <c r="V111" s="15">
        <v>2240</v>
      </c>
    </row>
    <row r="112" spans="2:22" x14ac:dyDescent="0.25">
      <c r="B112" s="15" t="s">
        <v>122</v>
      </c>
      <c r="C112" s="15" t="s">
        <v>207</v>
      </c>
      <c r="D112" s="15" t="s">
        <v>229</v>
      </c>
      <c r="E112" s="15">
        <v>2022</v>
      </c>
      <c r="F112" s="15" t="s">
        <v>162</v>
      </c>
      <c r="G112" s="15" t="s">
        <v>133</v>
      </c>
      <c r="H112" s="15" t="s">
        <v>136</v>
      </c>
      <c r="I112" s="15" t="s">
        <v>139</v>
      </c>
      <c r="J112" s="15" t="s">
        <v>141</v>
      </c>
      <c r="K112" s="15" t="s">
        <v>282</v>
      </c>
      <c r="L112" s="15" t="s">
        <v>287</v>
      </c>
      <c r="M112" s="15">
        <v>0.627</v>
      </c>
      <c r="N112" s="15">
        <v>0.317</v>
      </c>
      <c r="O112" s="15">
        <v>2.9000000000000001E-2</v>
      </c>
      <c r="P112" s="15">
        <v>0.56399999999999995</v>
      </c>
      <c r="Q112" s="15">
        <v>0.40600000000000003</v>
      </c>
      <c r="R112" s="15">
        <v>0.78100000000000003</v>
      </c>
      <c r="S112" s="15">
        <v>11.64</v>
      </c>
      <c r="U112" s="15">
        <v>869145.39</v>
      </c>
      <c r="V112" s="15">
        <v>120</v>
      </c>
    </row>
    <row r="113" spans="2:22" x14ac:dyDescent="0.25">
      <c r="B113" s="15" t="s">
        <v>122</v>
      </c>
      <c r="C113" s="15" t="s">
        <v>207</v>
      </c>
      <c r="D113" s="15" t="s">
        <v>230</v>
      </c>
      <c r="E113" s="15">
        <v>2022</v>
      </c>
      <c r="F113" s="15" t="s">
        <v>162</v>
      </c>
      <c r="G113" s="15" t="s">
        <v>133</v>
      </c>
      <c r="H113" s="15" t="s">
        <v>136</v>
      </c>
      <c r="I113" s="15" t="s">
        <v>139</v>
      </c>
      <c r="J113" s="15" t="s">
        <v>141</v>
      </c>
      <c r="K113" s="15" t="s">
        <v>282</v>
      </c>
      <c r="L113" s="15" t="s">
        <v>283</v>
      </c>
      <c r="M113" s="15">
        <v>0.42199999999999999</v>
      </c>
      <c r="N113" s="15">
        <v>0.24099999999999999</v>
      </c>
      <c r="O113" s="15">
        <v>8.0000000000000002E-3</v>
      </c>
      <c r="P113" s="15">
        <v>0.371</v>
      </c>
      <c r="Q113" s="15">
        <v>0.26500000000000001</v>
      </c>
      <c r="R113" s="15">
        <v>0.52700000000000002</v>
      </c>
      <c r="S113" s="15">
        <v>12.62</v>
      </c>
      <c r="U113" s="15">
        <v>1144138.8799999999</v>
      </c>
      <c r="V113" s="15">
        <v>880</v>
      </c>
    </row>
    <row r="114" spans="2:22" x14ac:dyDescent="0.25">
      <c r="B114" s="15" t="s">
        <v>122</v>
      </c>
      <c r="C114" s="15" t="s">
        <v>207</v>
      </c>
      <c r="D114" s="15" t="s">
        <v>230</v>
      </c>
      <c r="E114" s="15">
        <v>2022</v>
      </c>
      <c r="F114" s="15" t="s">
        <v>162</v>
      </c>
      <c r="G114" s="15" t="s">
        <v>133</v>
      </c>
      <c r="H114" s="15" t="s">
        <v>136</v>
      </c>
      <c r="I114" s="15" t="s">
        <v>139</v>
      </c>
      <c r="J114" s="15" t="s">
        <v>141</v>
      </c>
      <c r="K114" s="15" t="s">
        <v>282</v>
      </c>
      <c r="L114" s="15" t="s">
        <v>284</v>
      </c>
      <c r="M114" s="15">
        <v>0.499</v>
      </c>
      <c r="N114" s="15">
        <v>0.26</v>
      </c>
      <c r="O114" s="15">
        <v>1.6E-2</v>
      </c>
      <c r="P114" s="15">
        <v>0.46100000000000002</v>
      </c>
      <c r="Q114" s="15">
        <v>0.32800000000000001</v>
      </c>
      <c r="R114" s="15">
        <v>0.60599999999999998</v>
      </c>
      <c r="S114" s="15">
        <v>12.536</v>
      </c>
      <c r="U114" s="15">
        <v>1140508.0120000001</v>
      </c>
      <c r="V114" s="15">
        <v>250</v>
      </c>
    </row>
    <row r="115" spans="2:22" x14ac:dyDescent="0.25">
      <c r="B115" s="15" t="s">
        <v>122</v>
      </c>
      <c r="C115" s="15" t="s">
        <v>207</v>
      </c>
      <c r="D115" s="15" t="s">
        <v>230</v>
      </c>
      <c r="E115" s="15">
        <v>2022</v>
      </c>
      <c r="F115" s="15" t="s">
        <v>162</v>
      </c>
      <c r="G115" s="15" t="s">
        <v>133</v>
      </c>
      <c r="H115" s="15" t="s">
        <v>136</v>
      </c>
      <c r="I115" s="15" t="s">
        <v>139</v>
      </c>
      <c r="J115" s="15" t="s">
        <v>141</v>
      </c>
      <c r="K115" s="15" t="s">
        <v>282</v>
      </c>
      <c r="L115" s="15" t="s">
        <v>285</v>
      </c>
      <c r="M115" s="15">
        <v>0.20899999999999999</v>
      </c>
      <c r="N115" s="15">
        <v>0.13900000000000001</v>
      </c>
      <c r="O115" s="15">
        <v>8.0000000000000002E-3</v>
      </c>
      <c r="P115" s="15">
        <v>0.16800000000000001</v>
      </c>
      <c r="Q115" s="15">
        <v>0.114</v>
      </c>
      <c r="R115" s="15">
        <v>0.254</v>
      </c>
      <c r="S115" s="15">
        <v>12.67</v>
      </c>
      <c r="U115" s="15">
        <v>1149716.4169999999</v>
      </c>
      <c r="V115" s="15">
        <v>300</v>
      </c>
    </row>
    <row r="116" spans="2:22" x14ac:dyDescent="0.25">
      <c r="B116" s="15" t="s">
        <v>122</v>
      </c>
      <c r="C116" s="15" t="s">
        <v>207</v>
      </c>
      <c r="D116" s="15" t="s">
        <v>230</v>
      </c>
      <c r="E116" s="15">
        <v>2022</v>
      </c>
      <c r="F116" s="15" t="s">
        <v>162</v>
      </c>
      <c r="G116" s="15" t="s">
        <v>133</v>
      </c>
      <c r="H116" s="15" t="s">
        <v>136</v>
      </c>
      <c r="I116" s="15" t="s">
        <v>139</v>
      </c>
      <c r="J116" s="15" t="s">
        <v>141</v>
      </c>
      <c r="K116" s="15" t="s">
        <v>282</v>
      </c>
      <c r="L116" s="15" t="s">
        <v>286</v>
      </c>
      <c r="M116" s="15">
        <v>0.312</v>
      </c>
      <c r="N116" s="15">
        <v>0.183</v>
      </c>
      <c r="O116" s="15">
        <v>4.0000000000000001E-3</v>
      </c>
      <c r="P116" s="15">
        <v>0.27</v>
      </c>
      <c r="Q116" s="15">
        <v>0.188</v>
      </c>
      <c r="R116" s="15">
        <v>0.39800000000000002</v>
      </c>
      <c r="S116" s="15">
        <v>12.51</v>
      </c>
      <c r="U116" s="15">
        <v>1128713.2890000001</v>
      </c>
      <c r="V116" s="15">
        <v>2240</v>
      </c>
    </row>
    <row r="117" spans="2:22" x14ac:dyDescent="0.25">
      <c r="B117" s="15" t="s">
        <v>122</v>
      </c>
      <c r="C117" s="15" t="s">
        <v>207</v>
      </c>
      <c r="D117" s="15" t="s">
        <v>230</v>
      </c>
      <c r="E117" s="15">
        <v>2022</v>
      </c>
      <c r="F117" s="15" t="s">
        <v>162</v>
      </c>
      <c r="G117" s="15" t="s">
        <v>133</v>
      </c>
      <c r="H117" s="15" t="s">
        <v>136</v>
      </c>
      <c r="I117" s="15" t="s">
        <v>139</v>
      </c>
      <c r="J117" s="15" t="s">
        <v>141</v>
      </c>
      <c r="K117" s="15" t="s">
        <v>282</v>
      </c>
      <c r="L117" s="15" t="s">
        <v>287</v>
      </c>
      <c r="M117" s="15">
        <v>0.627</v>
      </c>
      <c r="N117" s="15">
        <v>0.32900000000000001</v>
      </c>
      <c r="O117" s="15">
        <v>0.03</v>
      </c>
      <c r="P117" s="15">
        <v>0.54800000000000004</v>
      </c>
      <c r="Q117" s="15">
        <v>0.39700000000000002</v>
      </c>
      <c r="R117" s="15">
        <v>0.79600000000000004</v>
      </c>
      <c r="S117" s="15">
        <v>12.503</v>
      </c>
      <c r="U117" s="15">
        <v>1130119.344</v>
      </c>
      <c r="V117" s="15">
        <v>120</v>
      </c>
    </row>
    <row r="118" spans="2:22" x14ac:dyDescent="0.25">
      <c r="B118" s="15" t="s">
        <v>122</v>
      </c>
      <c r="C118" s="15" t="s">
        <v>207</v>
      </c>
      <c r="D118" s="15" t="s">
        <v>231</v>
      </c>
      <c r="E118" s="15">
        <v>2022</v>
      </c>
      <c r="F118" s="15" t="s">
        <v>162</v>
      </c>
      <c r="G118" s="15" t="s">
        <v>133</v>
      </c>
      <c r="H118" s="15" t="s">
        <v>136</v>
      </c>
      <c r="I118" s="15" t="s">
        <v>139</v>
      </c>
      <c r="J118" s="15" t="s">
        <v>141</v>
      </c>
      <c r="K118" s="15" t="s">
        <v>282</v>
      </c>
      <c r="L118" s="15" t="s">
        <v>283</v>
      </c>
      <c r="M118" s="15">
        <v>0.41699999999999998</v>
      </c>
      <c r="N118" s="15">
        <v>0.23300000000000001</v>
      </c>
      <c r="O118" s="15">
        <v>8.0000000000000002E-3</v>
      </c>
      <c r="P118" s="15">
        <v>0.36699999999999999</v>
      </c>
      <c r="Q118" s="15">
        <v>0.26200000000000001</v>
      </c>
      <c r="R118" s="15">
        <v>0.51700000000000002</v>
      </c>
      <c r="S118" s="15">
        <v>12.62</v>
      </c>
      <c r="U118" s="15">
        <v>1144116.223</v>
      </c>
      <c r="V118" s="15">
        <v>880</v>
      </c>
    </row>
    <row r="119" spans="2:22" x14ac:dyDescent="0.25">
      <c r="B119" s="15" t="s">
        <v>122</v>
      </c>
      <c r="C119" s="15" t="s">
        <v>207</v>
      </c>
      <c r="D119" s="15" t="s">
        <v>231</v>
      </c>
      <c r="E119" s="15">
        <v>2022</v>
      </c>
      <c r="F119" s="15" t="s">
        <v>162</v>
      </c>
      <c r="G119" s="15" t="s">
        <v>133</v>
      </c>
      <c r="H119" s="15" t="s">
        <v>136</v>
      </c>
      <c r="I119" s="15" t="s">
        <v>139</v>
      </c>
      <c r="J119" s="15" t="s">
        <v>141</v>
      </c>
      <c r="K119" s="15" t="s">
        <v>282</v>
      </c>
      <c r="L119" s="15" t="s">
        <v>284</v>
      </c>
      <c r="M119" s="15">
        <v>0.49099999999999999</v>
      </c>
      <c r="N119" s="15">
        <v>0.255</v>
      </c>
      <c r="O119" s="15">
        <v>1.6E-2</v>
      </c>
      <c r="P119" s="15">
        <v>0.45800000000000002</v>
      </c>
      <c r="Q119" s="15">
        <v>0.32500000000000001</v>
      </c>
      <c r="R119" s="15">
        <v>0.59599999999999997</v>
      </c>
      <c r="S119" s="15">
        <v>12.536</v>
      </c>
      <c r="U119" s="15">
        <v>1140478.409</v>
      </c>
      <c r="V119" s="15">
        <v>250</v>
      </c>
    </row>
    <row r="120" spans="2:22" x14ac:dyDescent="0.25">
      <c r="B120" s="15" t="s">
        <v>122</v>
      </c>
      <c r="C120" s="15" t="s">
        <v>207</v>
      </c>
      <c r="D120" s="15" t="s">
        <v>231</v>
      </c>
      <c r="E120" s="15">
        <v>2022</v>
      </c>
      <c r="F120" s="15" t="s">
        <v>162</v>
      </c>
      <c r="G120" s="15" t="s">
        <v>133</v>
      </c>
      <c r="H120" s="15" t="s">
        <v>136</v>
      </c>
      <c r="I120" s="15" t="s">
        <v>139</v>
      </c>
      <c r="J120" s="15" t="s">
        <v>141</v>
      </c>
      <c r="K120" s="15" t="s">
        <v>282</v>
      </c>
      <c r="L120" s="15" t="s">
        <v>285</v>
      </c>
      <c r="M120" s="15">
        <v>0.20699999999999999</v>
      </c>
      <c r="N120" s="15">
        <v>0.126</v>
      </c>
      <c r="O120" s="15">
        <v>7.0000000000000001E-3</v>
      </c>
      <c r="P120" s="15">
        <v>0.17199999999999999</v>
      </c>
      <c r="Q120" s="15">
        <v>0.11899999999999999</v>
      </c>
      <c r="R120" s="15">
        <v>0.25700000000000001</v>
      </c>
      <c r="S120" s="15">
        <v>12.67</v>
      </c>
      <c r="U120" s="15">
        <v>1149725.557</v>
      </c>
      <c r="V120" s="15">
        <v>300</v>
      </c>
    </row>
    <row r="121" spans="2:22" x14ac:dyDescent="0.25">
      <c r="B121" s="15" t="s">
        <v>122</v>
      </c>
      <c r="C121" s="15" t="s">
        <v>207</v>
      </c>
      <c r="D121" s="15" t="s">
        <v>231</v>
      </c>
      <c r="E121" s="15">
        <v>2022</v>
      </c>
      <c r="F121" s="15" t="s">
        <v>162</v>
      </c>
      <c r="G121" s="15" t="s">
        <v>133</v>
      </c>
      <c r="H121" s="15" t="s">
        <v>136</v>
      </c>
      <c r="I121" s="15" t="s">
        <v>139</v>
      </c>
      <c r="J121" s="15" t="s">
        <v>141</v>
      </c>
      <c r="K121" s="15" t="s">
        <v>282</v>
      </c>
      <c r="L121" s="15" t="s">
        <v>286</v>
      </c>
      <c r="M121" s="15">
        <v>0.311</v>
      </c>
      <c r="N121" s="15">
        <v>0.184</v>
      </c>
      <c r="O121" s="15">
        <v>4.0000000000000001E-3</v>
      </c>
      <c r="P121" s="15">
        <v>0.27300000000000002</v>
      </c>
      <c r="Q121" s="15">
        <v>0.184</v>
      </c>
      <c r="R121" s="15">
        <v>0.39300000000000002</v>
      </c>
      <c r="S121" s="15">
        <v>12.51</v>
      </c>
      <c r="U121" s="15">
        <v>1128713.1880000001</v>
      </c>
      <c r="V121" s="15">
        <v>2240</v>
      </c>
    </row>
    <row r="122" spans="2:22" x14ac:dyDescent="0.25">
      <c r="B122" s="15" t="s">
        <v>122</v>
      </c>
      <c r="C122" s="15" t="s">
        <v>207</v>
      </c>
      <c r="D122" s="15" t="s">
        <v>231</v>
      </c>
      <c r="E122" s="15">
        <v>2022</v>
      </c>
      <c r="F122" s="15" t="s">
        <v>162</v>
      </c>
      <c r="G122" s="15" t="s">
        <v>133</v>
      </c>
      <c r="H122" s="15" t="s">
        <v>136</v>
      </c>
      <c r="I122" s="15" t="s">
        <v>139</v>
      </c>
      <c r="J122" s="15" t="s">
        <v>141</v>
      </c>
      <c r="K122" s="15" t="s">
        <v>282</v>
      </c>
      <c r="L122" s="15" t="s">
        <v>287</v>
      </c>
      <c r="M122" s="15">
        <v>0.621</v>
      </c>
      <c r="N122" s="15">
        <v>0.32300000000000001</v>
      </c>
      <c r="O122" s="15">
        <v>0.03</v>
      </c>
      <c r="P122" s="15">
        <v>0.53100000000000003</v>
      </c>
      <c r="Q122" s="15">
        <v>0.39200000000000002</v>
      </c>
      <c r="R122" s="15">
        <v>0.80800000000000005</v>
      </c>
      <c r="S122" s="15">
        <v>12.503</v>
      </c>
      <c r="U122" s="15">
        <v>1130140.9539999999</v>
      </c>
      <c r="V122" s="15">
        <v>120</v>
      </c>
    </row>
    <row r="123" spans="2:22" x14ac:dyDescent="0.25">
      <c r="B123" s="15" t="s">
        <v>122</v>
      </c>
      <c r="C123" s="15" t="s">
        <v>207</v>
      </c>
      <c r="D123" s="15" t="s">
        <v>232</v>
      </c>
      <c r="E123" s="15">
        <v>2022</v>
      </c>
      <c r="F123" s="15" t="s">
        <v>162</v>
      </c>
      <c r="G123" s="15" t="s">
        <v>133</v>
      </c>
      <c r="H123" s="15" t="s">
        <v>136</v>
      </c>
      <c r="I123" s="15" t="s">
        <v>139</v>
      </c>
      <c r="J123" s="15" t="s">
        <v>141</v>
      </c>
      <c r="K123" s="15" t="s">
        <v>282</v>
      </c>
      <c r="L123" s="15" t="s">
        <v>283</v>
      </c>
      <c r="M123" s="15">
        <v>0.42099999999999999</v>
      </c>
      <c r="N123" s="15">
        <v>0.23499999999999999</v>
      </c>
      <c r="O123" s="15">
        <v>8.0000000000000002E-3</v>
      </c>
      <c r="P123" s="15">
        <v>0.375</v>
      </c>
      <c r="Q123" s="15">
        <v>0.26500000000000001</v>
      </c>
      <c r="R123" s="15">
        <v>0.52100000000000002</v>
      </c>
      <c r="S123" s="15">
        <v>13.260999999999999</v>
      </c>
      <c r="U123" s="15">
        <v>1319690.477</v>
      </c>
      <c r="V123" s="15">
        <v>880</v>
      </c>
    </row>
    <row r="124" spans="2:22" x14ac:dyDescent="0.25">
      <c r="B124" s="15" t="s">
        <v>122</v>
      </c>
      <c r="C124" s="15" t="s">
        <v>207</v>
      </c>
      <c r="D124" s="15" t="s">
        <v>232</v>
      </c>
      <c r="E124" s="15">
        <v>2022</v>
      </c>
      <c r="F124" s="15" t="s">
        <v>162</v>
      </c>
      <c r="G124" s="15" t="s">
        <v>133</v>
      </c>
      <c r="H124" s="15" t="s">
        <v>136</v>
      </c>
      <c r="I124" s="15" t="s">
        <v>139</v>
      </c>
      <c r="J124" s="15" t="s">
        <v>141</v>
      </c>
      <c r="K124" s="15" t="s">
        <v>282</v>
      </c>
      <c r="L124" s="15" t="s">
        <v>284</v>
      </c>
      <c r="M124" s="15">
        <v>0.499</v>
      </c>
      <c r="N124" s="15">
        <v>0.26300000000000001</v>
      </c>
      <c r="O124" s="15">
        <v>1.7000000000000001E-2</v>
      </c>
      <c r="P124" s="15">
        <v>0.47399999999999998</v>
      </c>
      <c r="Q124" s="15">
        <v>0.316</v>
      </c>
      <c r="R124" s="15">
        <v>0.63</v>
      </c>
      <c r="S124" s="15">
        <v>13.173999999999999</v>
      </c>
      <c r="U124" s="15">
        <v>1315587.5279999999</v>
      </c>
      <c r="V124" s="15">
        <v>250</v>
      </c>
    </row>
    <row r="125" spans="2:22" x14ac:dyDescent="0.25">
      <c r="B125" s="15" t="s">
        <v>122</v>
      </c>
      <c r="C125" s="15" t="s">
        <v>207</v>
      </c>
      <c r="D125" s="15" t="s">
        <v>232</v>
      </c>
      <c r="E125" s="15">
        <v>2022</v>
      </c>
      <c r="F125" s="15" t="s">
        <v>162</v>
      </c>
      <c r="G125" s="15" t="s">
        <v>133</v>
      </c>
      <c r="H125" s="15" t="s">
        <v>136</v>
      </c>
      <c r="I125" s="15" t="s">
        <v>139</v>
      </c>
      <c r="J125" s="15" t="s">
        <v>141</v>
      </c>
      <c r="K125" s="15" t="s">
        <v>282</v>
      </c>
      <c r="L125" s="15" t="s">
        <v>285</v>
      </c>
      <c r="M125" s="15">
        <v>0.20899999999999999</v>
      </c>
      <c r="N125" s="15">
        <v>0.127</v>
      </c>
      <c r="O125" s="15">
        <v>7.0000000000000001E-3</v>
      </c>
      <c r="P125" s="15">
        <v>0.17</v>
      </c>
      <c r="Q125" s="15">
        <v>0.122</v>
      </c>
      <c r="R125" s="15">
        <v>0.26500000000000001</v>
      </c>
      <c r="S125" s="15">
        <v>13.314</v>
      </c>
      <c r="U125" s="15">
        <v>1325347.7139999999</v>
      </c>
      <c r="V125" s="15">
        <v>300</v>
      </c>
    </row>
    <row r="126" spans="2:22" x14ac:dyDescent="0.25">
      <c r="B126" s="15" t="s">
        <v>122</v>
      </c>
      <c r="C126" s="15" t="s">
        <v>207</v>
      </c>
      <c r="D126" s="15" t="s">
        <v>232</v>
      </c>
      <c r="E126" s="15">
        <v>2022</v>
      </c>
      <c r="F126" s="15" t="s">
        <v>162</v>
      </c>
      <c r="G126" s="15" t="s">
        <v>133</v>
      </c>
      <c r="H126" s="15" t="s">
        <v>136</v>
      </c>
      <c r="I126" s="15" t="s">
        <v>139</v>
      </c>
      <c r="J126" s="15" t="s">
        <v>141</v>
      </c>
      <c r="K126" s="15" t="s">
        <v>282</v>
      </c>
      <c r="L126" s="15" t="s">
        <v>286</v>
      </c>
      <c r="M126" s="15">
        <v>0.315</v>
      </c>
      <c r="N126" s="15">
        <v>0.191</v>
      </c>
      <c r="O126" s="15">
        <v>4.0000000000000001E-3</v>
      </c>
      <c r="P126" s="15">
        <v>0.27500000000000002</v>
      </c>
      <c r="Q126" s="15">
        <v>0.182</v>
      </c>
      <c r="R126" s="15">
        <v>0.4</v>
      </c>
      <c r="S126" s="15">
        <v>13.166</v>
      </c>
      <c r="U126" s="15">
        <v>1300536.675</v>
      </c>
      <c r="V126" s="15">
        <v>2240</v>
      </c>
    </row>
    <row r="127" spans="2:22" x14ac:dyDescent="0.25">
      <c r="B127" s="15" t="s">
        <v>122</v>
      </c>
      <c r="C127" s="15" t="s">
        <v>207</v>
      </c>
      <c r="D127" s="15" t="s">
        <v>232</v>
      </c>
      <c r="E127" s="15">
        <v>2022</v>
      </c>
      <c r="F127" s="15" t="s">
        <v>162</v>
      </c>
      <c r="G127" s="15" t="s">
        <v>133</v>
      </c>
      <c r="H127" s="15" t="s">
        <v>136</v>
      </c>
      <c r="I127" s="15" t="s">
        <v>139</v>
      </c>
      <c r="J127" s="15" t="s">
        <v>141</v>
      </c>
      <c r="K127" s="15" t="s">
        <v>282</v>
      </c>
      <c r="L127" s="15" t="s">
        <v>287</v>
      </c>
      <c r="M127" s="15">
        <v>0.626</v>
      </c>
      <c r="N127" s="15">
        <v>0.33300000000000002</v>
      </c>
      <c r="O127" s="15">
        <v>0.03</v>
      </c>
      <c r="P127" s="15">
        <v>0.52400000000000002</v>
      </c>
      <c r="Q127" s="15">
        <v>0.376</v>
      </c>
      <c r="R127" s="15">
        <v>0.79700000000000004</v>
      </c>
      <c r="S127" s="15">
        <v>13.138999999999999</v>
      </c>
      <c r="U127" s="15">
        <v>1301865.9040000001</v>
      </c>
      <c r="V127" s="15">
        <v>120</v>
      </c>
    </row>
    <row r="128" spans="2:22" x14ac:dyDescent="0.25">
      <c r="B128" s="15" t="s">
        <v>122</v>
      </c>
      <c r="C128" s="15" t="s">
        <v>207</v>
      </c>
      <c r="D128" s="15" t="s">
        <v>233</v>
      </c>
      <c r="E128" s="15">
        <v>2022</v>
      </c>
      <c r="F128" s="15" t="s">
        <v>162</v>
      </c>
      <c r="G128" s="15" t="s">
        <v>133</v>
      </c>
      <c r="H128" s="15" t="s">
        <v>136</v>
      </c>
      <c r="I128" s="15" t="s">
        <v>139</v>
      </c>
      <c r="J128" s="15" t="s">
        <v>141</v>
      </c>
      <c r="K128" s="15" t="s">
        <v>282</v>
      </c>
      <c r="L128" s="15" t="s">
        <v>283</v>
      </c>
      <c r="M128" s="15">
        <v>0.438</v>
      </c>
      <c r="N128" s="15">
        <v>0.24099999999999999</v>
      </c>
      <c r="O128" s="15">
        <v>8.0000000000000002E-3</v>
      </c>
      <c r="P128" s="15">
        <v>0.38600000000000001</v>
      </c>
      <c r="Q128" s="15">
        <v>0.27700000000000002</v>
      </c>
      <c r="R128" s="15">
        <v>0.53600000000000003</v>
      </c>
      <c r="S128" s="15">
        <v>13.26</v>
      </c>
      <c r="U128" s="15">
        <v>1319698.0719999999</v>
      </c>
      <c r="V128" s="15">
        <v>880</v>
      </c>
    </row>
    <row r="129" spans="2:22" x14ac:dyDescent="0.25">
      <c r="B129" s="15" t="s">
        <v>122</v>
      </c>
      <c r="C129" s="15" t="s">
        <v>207</v>
      </c>
      <c r="D129" s="15" t="s">
        <v>233</v>
      </c>
      <c r="E129" s="15">
        <v>2022</v>
      </c>
      <c r="F129" s="15" t="s">
        <v>162</v>
      </c>
      <c r="G129" s="15" t="s">
        <v>133</v>
      </c>
      <c r="H129" s="15" t="s">
        <v>136</v>
      </c>
      <c r="I129" s="15" t="s">
        <v>139</v>
      </c>
      <c r="J129" s="15" t="s">
        <v>141</v>
      </c>
      <c r="K129" s="15" t="s">
        <v>282</v>
      </c>
      <c r="L129" s="15" t="s">
        <v>284</v>
      </c>
      <c r="M129" s="15">
        <v>0.52300000000000002</v>
      </c>
      <c r="N129" s="15">
        <v>0.28599999999999998</v>
      </c>
      <c r="O129" s="15">
        <v>1.7999999999999999E-2</v>
      </c>
      <c r="P129" s="15">
        <v>0.495</v>
      </c>
      <c r="Q129" s="15">
        <v>0.32300000000000001</v>
      </c>
      <c r="R129" s="15">
        <v>0.66600000000000004</v>
      </c>
      <c r="S129" s="15">
        <v>13.173999999999999</v>
      </c>
      <c r="U129" s="15">
        <v>1315606.7420000001</v>
      </c>
      <c r="V129" s="15">
        <v>250</v>
      </c>
    </row>
    <row r="130" spans="2:22" x14ac:dyDescent="0.25">
      <c r="B130" s="15" t="s">
        <v>122</v>
      </c>
      <c r="C130" s="15" t="s">
        <v>207</v>
      </c>
      <c r="D130" s="15" t="s">
        <v>233</v>
      </c>
      <c r="E130" s="15">
        <v>2022</v>
      </c>
      <c r="F130" s="15" t="s">
        <v>162</v>
      </c>
      <c r="G130" s="15" t="s">
        <v>133</v>
      </c>
      <c r="H130" s="15" t="s">
        <v>136</v>
      </c>
      <c r="I130" s="15" t="s">
        <v>139</v>
      </c>
      <c r="J130" s="15" t="s">
        <v>141</v>
      </c>
      <c r="K130" s="15" t="s">
        <v>282</v>
      </c>
      <c r="L130" s="15" t="s">
        <v>285</v>
      </c>
      <c r="M130" s="15">
        <v>0.214</v>
      </c>
      <c r="N130" s="15">
        <v>0.128</v>
      </c>
      <c r="O130" s="15">
        <v>7.0000000000000001E-3</v>
      </c>
      <c r="P130" s="15">
        <v>0.18099999999999999</v>
      </c>
      <c r="Q130" s="15">
        <v>0.123</v>
      </c>
      <c r="R130" s="15">
        <v>0.27500000000000002</v>
      </c>
      <c r="S130" s="15">
        <v>13.314</v>
      </c>
      <c r="U130" s="15">
        <v>1325375.439</v>
      </c>
      <c r="V130" s="15">
        <v>300</v>
      </c>
    </row>
    <row r="131" spans="2:22" x14ac:dyDescent="0.25">
      <c r="B131" s="15" t="s">
        <v>122</v>
      </c>
      <c r="C131" s="15" t="s">
        <v>207</v>
      </c>
      <c r="D131" s="15" t="s">
        <v>233</v>
      </c>
      <c r="E131" s="15">
        <v>2022</v>
      </c>
      <c r="F131" s="15" t="s">
        <v>162</v>
      </c>
      <c r="G131" s="15" t="s">
        <v>133</v>
      </c>
      <c r="H131" s="15" t="s">
        <v>136</v>
      </c>
      <c r="I131" s="15" t="s">
        <v>139</v>
      </c>
      <c r="J131" s="15" t="s">
        <v>141</v>
      </c>
      <c r="K131" s="15" t="s">
        <v>282</v>
      </c>
      <c r="L131" s="15" t="s">
        <v>286</v>
      </c>
      <c r="M131" s="15">
        <v>0.32600000000000001</v>
      </c>
      <c r="N131" s="15">
        <v>0.19600000000000001</v>
      </c>
      <c r="O131" s="15">
        <v>4.0000000000000001E-3</v>
      </c>
      <c r="P131" s="15">
        <v>0.28399999999999997</v>
      </c>
      <c r="Q131" s="15">
        <v>0.192</v>
      </c>
      <c r="R131" s="15">
        <v>0.41599999999999998</v>
      </c>
      <c r="S131" s="15">
        <v>13.166</v>
      </c>
      <c r="U131" s="15">
        <v>1300530.263</v>
      </c>
      <c r="V131" s="15">
        <v>2240</v>
      </c>
    </row>
    <row r="132" spans="2:22" x14ac:dyDescent="0.25">
      <c r="B132" s="15" t="s">
        <v>122</v>
      </c>
      <c r="C132" s="15" t="s">
        <v>207</v>
      </c>
      <c r="D132" s="15" t="s">
        <v>233</v>
      </c>
      <c r="E132" s="15">
        <v>2022</v>
      </c>
      <c r="F132" s="15" t="s">
        <v>162</v>
      </c>
      <c r="G132" s="15" t="s">
        <v>133</v>
      </c>
      <c r="H132" s="15" t="s">
        <v>136</v>
      </c>
      <c r="I132" s="15" t="s">
        <v>139</v>
      </c>
      <c r="J132" s="15" t="s">
        <v>141</v>
      </c>
      <c r="K132" s="15" t="s">
        <v>282</v>
      </c>
      <c r="L132" s="15" t="s">
        <v>287</v>
      </c>
      <c r="M132" s="15">
        <v>0.64400000000000002</v>
      </c>
      <c r="N132" s="15">
        <v>0.34</v>
      </c>
      <c r="O132" s="15">
        <v>3.1E-2</v>
      </c>
      <c r="P132" s="15">
        <v>0.55200000000000005</v>
      </c>
      <c r="Q132" s="15">
        <v>0.39500000000000002</v>
      </c>
      <c r="R132" s="15">
        <v>0.82499999999999996</v>
      </c>
      <c r="S132" s="15">
        <v>13.138999999999999</v>
      </c>
      <c r="U132" s="15">
        <v>1301918.5430000001</v>
      </c>
      <c r="V132" s="15">
        <v>120</v>
      </c>
    </row>
    <row r="133" spans="2:22" x14ac:dyDescent="0.25">
      <c r="B133" s="15" t="s">
        <v>122</v>
      </c>
      <c r="C133" s="15" t="s">
        <v>207</v>
      </c>
      <c r="D133" s="15" t="s">
        <v>234</v>
      </c>
      <c r="E133" s="15">
        <v>2022</v>
      </c>
      <c r="F133" s="15" t="s">
        <v>162</v>
      </c>
      <c r="G133" s="15" t="s">
        <v>133</v>
      </c>
      <c r="H133" s="15" t="s">
        <v>136</v>
      </c>
      <c r="I133" s="15" t="s">
        <v>139</v>
      </c>
      <c r="J133" s="15" t="s">
        <v>141</v>
      </c>
      <c r="K133" s="15" t="s">
        <v>282</v>
      </c>
      <c r="L133" s="15" t="s">
        <v>283</v>
      </c>
      <c r="M133" s="15">
        <v>0.44600000000000001</v>
      </c>
      <c r="N133" s="15">
        <v>0.246</v>
      </c>
      <c r="O133" s="15">
        <v>8.0000000000000002E-3</v>
      </c>
      <c r="P133" s="15">
        <v>0.39400000000000002</v>
      </c>
      <c r="Q133" s="15">
        <v>0.28399999999999997</v>
      </c>
      <c r="R133" s="15">
        <v>0.54800000000000004</v>
      </c>
      <c r="S133" s="15">
        <v>13.712</v>
      </c>
      <c r="U133" s="15">
        <v>1386889.2720000001</v>
      </c>
      <c r="V133" s="15">
        <v>880</v>
      </c>
    </row>
    <row r="134" spans="2:22" x14ac:dyDescent="0.25">
      <c r="B134" s="15" t="s">
        <v>122</v>
      </c>
      <c r="C134" s="15" t="s">
        <v>207</v>
      </c>
      <c r="D134" s="15" t="s">
        <v>234</v>
      </c>
      <c r="E134" s="15">
        <v>2022</v>
      </c>
      <c r="F134" s="15" t="s">
        <v>162</v>
      </c>
      <c r="G134" s="15" t="s">
        <v>133</v>
      </c>
      <c r="H134" s="15" t="s">
        <v>136</v>
      </c>
      <c r="I134" s="15" t="s">
        <v>139</v>
      </c>
      <c r="J134" s="15" t="s">
        <v>141</v>
      </c>
      <c r="K134" s="15" t="s">
        <v>282</v>
      </c>
      <c r="L134" s="15" t="s">
        <v>284</v>
      </c>
      <c r="M134" s="15">
        <v>0.53300000000000003</v>
      </c>
      <c r="N134" s="15">
        <v>0.28499999999999998</v>
      </c>
      <c r="O134" s="15">
        <v>1.7999999999999999E-2</v>
      </c>
      <c r="P134" s="15">
        <v>0.52200000000000002</v>
      </c>
      <c r="Q134" s="15">
        <v>0.33500000000000002</v>
      </c>
      <c r="R134" s="15">
        <v>0.66800000000000004</v>
      </c>
      <c r="S134" s="15">
        <v>13.625</v>
      </c>
      <c r="U134" s="15">
        <v>1383618.1270000001</v>
      </c>
      <c r="V134" s="15">
        <v>250</v>
      </c>
    </row>
    <row r="135" spans="2:22" x14ac:dyDescent="0.25">
      <c r="B135" s="15" t="s">
        <v>122</v>
      </c>
      <c r="C135" s="15" t="s">
        <v>207</v>
      </c>
      <c r="D135" s="15" t="s">
        <v>234</v>
      </c>
      <c r="E135" s="15">
        <v>2022</v>
      </c>
      <c r="F135" s="15" t="s">
        <v>162</v>
      </c>
      <c r="G135" s="15" t="s">
        <v>133</v>
      </c>
      <c r="H135" s="15" t="s">
        <v>136</v>
      </c>
      <c r="I135" s="15" t="s">
        <v>139</v>
      </c>
      <c r="J135" s="15" t="s">
        <v>141</v>
      </c>
      <c r="K135" s="15" t="s">
        <v>282</v>
      </c>
      <c r="L135" s="15" t="s">
        <v>285</v>
      </c>
      <c r="M135" s="15">
        <v>0.215</v>
      </c>
      <c r="N135" s="15">
        <v>0.13</v>
      </c>
      <c r="O135" s="15">
        <v>8.0000000000000002E-3</v>
      </c>
      <c r="P135" s="15">
        <v>0.183</v>
      </c>
      <c r="Q135" s="15">
        <v>0.125</v>
      </c>
      <c r="R135" s="15">
        <v>0.26800000000000002</v>
      </c>
      <c r="S135" s="15">
        <v>13.766</v>
      </c>
      <c r="U135" s="15">
        <v>1391254.3130000001</v>
      </c>
      <c r="V135" s="15">
        <v>300</v>
      </c>
    </row>
    <row r="136" spans="2:22" x14ac:dyDescent="0.25">
      <c r="B136" s="15" t="s">
        <v>122</v>
      </c>
      <c r="C136" s="15" t="s">
        <v>207</v>
      </c>
      <c r="D136" s="15" t="s">
        <v>234</v>
      </c>
      <c r="E136" s="15">
        <v>2022</v>
      </c>
      <c r="F136" s="15" t="s">
        <v>162</v>
      </c>
      <c r="G136" s="15" t="s">
        <v>133</v>
      </c>
      <c r="H136" s="15" t="s">
        <v>136</v>
      </c>
      <c r="I136" s="15" t="s">
        <v>139</v>
      </c>
      <c r="J136" s="15" t="s">
        <v>141</v>
      </c>
      <c r="K136" s="15" t="s">
        <v>282</v>
      </c>
      <c r="L136" s="15" t="s">
        <v>286</v>
      </c>
      <c r="M136" s="15">
        <v>0.32700000000000001</v>
      </c>
      <c r="N136" s="15">
        <v>0.192</v>
      </c>
      <c r="O136" s="15">
        <v>4.0000000000000001E-3</v>
      </c>
      <c r="P136" s="15">
        <v>0.28599999999999998</v>
      </c>
      <c r="Q136" s="15">
        <v>0.19500000000000001</v>
      </c>
      <c r="R136" s="15">
        <v>0.41399999999999998</v>
      </c>
      <c r="S136" s="15">
        <v>13.631</v>
      </c>
      <c r="U136" s="15">
        <v>1365814.8629999999</v>
      </c>
      <c r="V136" s="15">
        <v>2240</v>
      </c>
    </row>
    <row r="137" spans="2:22" x14ac:dyDescent="0.25">
      <c r="B137" s="15" t="s">
        <v>122</v>
      </c>
      <c r="C137" s="15" t="s">
        <v>207</v>
      </c>
      <c r="D137" s="15" t="s">
        <v>234</v>
      </c>
      <c r="E137" s="15">
        <v>2022</v>
      </c>
      <c r="F137" s="15" t="s">
        <v>162</v>
      </c>
      <c r="G137" s="15" t="s">
        <v>133</v>
      </c>
      <c r="H137" s="15" t="s">
        <v>136</v>
      </c>
      <c r="I137" s="15" t="s">
        <v>139</v>
      </c>
      <c r="J137" s="15" t="s">
        <v>141</v>
      </c>
      <c r="K137" s="15" t="s">
        <v>282</v>
      </c>
      <c r="L137" s="15" t="s">
        <v>287</v>
      </c>
      <c r="M137" s="15">
        <v>0.65900000000000003</v>
      </c>
      <c r="N137" s="15">
        <v>0.35</v>
      </c>
      <c r="O137" s="15">
        <v>3.2000000000000001E-2</v>
      </c>
      <c r="P137" s="15">
        <v>0.55900000000000005</v>
      </c>
      <c r="Q137" s="15">
        <v>0.41699999999999998</v>
      </c>
      <c r="R137" s="15">
        <v>0.84899999999999998</v>
      </c>
      <c r="S137" s="15">
        <v>13.59</v>
      </c>
      <c r="U137" s="15">
        <v>1368467.0660000001</v>
      </c>
      <c r="V137" s="15">
        <v>120</v>
      </c>
    </row>
    <row r="138" spans="2:22" x14ac:dyDescent="0.25">
      <c r="B138" s="15" t="s">
        <v>122</v>
      </c>
      <c r="C138" s="15" t="s">
        <v>207</v>
      </c>
      <c r="D138" s="15" t="s">
        <v>235</v>
      </c>
      <c r="E138" s="15">
        <v>2022</v>
      </c>
      <c r="F138" s="15" t="s">
        <v>162</v>
      </c>
      <c r="G138" s="15" t="s">
        <v>133</v>
      </c>
      <c r="H138" s="15" t="s">
        <v>136</v>
      </c>
      <c r="I138" s="15" t="s">
        <v>139</v>
      </c>
      <c r="J138" s="15" t="s">
        <v>141</v>
      </c>
      <c r="K138" s="15" t="s">
        <v>282</v>
      </c>
      <c r="L138" s="15" t="s">
        <v>283</v>
      </c>
      <c r="M138" s="15">
        <v>0.438</v>
      </c>
      <c r="N138" s="15">
        <v>0.24299999999999999</v>
      </c>
      <c r="O138" s="15">
        <v>8.0000000000000002E-3</v>
      </c>
      <c r="P138" s="15">
        <v>0.38500000000000001</v>
      </c>
      <c r="Q138" s="15">
        <v>0.28000000000000003</v>
      </c>
      <c r="R138" s="15">
        <v>0.54500000000000004</v>
      </c>
      <c r="S138" s="15">
        <v>13.712</v>
      </c>
      <c r="U138" s="15">
        <v>1386885.787</v>
      </c>
      <c r="V138" s="15">
        <v>880</v>
      </c>
    </row>
    <row r="139" spans="2:22" x14ac:dyDescent="0.25">
      <c r="B139" s="15" t="s">
        <v>122</v>
      </c>
      <c r="C139" s="15" t="s">
        <v>207</v>
      </c>
      <c r="D139" s="15" t="s">
        <v>235</v>
      </c>
      <c r="E139" s="15">
        <v>2022</v>
      </c>
      <c r="F139" s="15" t="s">
        <v>162</v>
      </c>
      <c r="G139" s="15" t="s">
        <v>133</v>
      </c>
      <c r="H139" s="15" t="s">
        <v>136</v>
      </c>
      <c r="I139" s="15" t="s">
        <v>139</v>
      </c>
      <c r="J139" s="15" t="s">
        <v>141</v>
      </c>
      <c r="K139" s="15" t="s">
        <v>282</v>
      </c>
      <c r="L139" s="15" t="s">
        <v>284</v>
      </c>
      <c r="M139" s="15">
        <v>0.52600000000000002</v>
      </c>
      <c r="N139" s="15">
        <v>0.29699999999999999</v>
      </c>
      <c r="O139" s="15">
        <v>1.9E-2</v>
      </c>
      <c r="P139" s="15">
        <v>0.498</v>
      </c>
      <c r="Q139" s="15">
        <v>0.32100000000000001</v>
      </c>
      <c r="R139" s="15">
        <v>0.63500000000000001</v>
      </c>
      <c r="S139" s="15">
        <v>13.625</v>
      </c>
      <c r="U139" s="15">
        <v>1383620.0589999999</v>
      </c>
      <c r="V139" s="15">
        <v>250</v>
      </c>
    </row>
    <row r="140" spans="2:22" x14ac:dyDescent="0.25">
      <c r="B140" s="15" t="s">
        <v>122</v>
      </c>
      <c r="C140" s="15" t="s">
        <v>207</v>
      </c>
      <c r="D140" s="15" t="s">
        <v>235</v>
      </c>
      <c r="E140" s="15">
        <v>2022</v>
      </c>
      <c r="F140" s="15" t="s">
        <v>162</v>
      </c>
      <c r="G140" s="15" t="s">
        <v>133</v>
      </c>
      <c r="H140" s="15" t="s">
        <v>136</v>
      </c>
      <c r="I140" s="15" t="s">
        <v>139</v>
      </c>
      <c r="J140" s="15" t="s">
        <v>141</v>
      </c>
      <c r="K140" s="15" t="s">
        <v>282</v>
      </c>
      <c r="L140" s="15" t="s">
        <v>285</v>
      </c>
      <c r="M140" s="15">
        <v>0.21199999999999999</v>
      </c>
      <c r="N140" s="15">
        <v>0.13300000000000001</v>
      </c>
      <c r="O140" s="15">
        <v>8.0000000000000002E-3</v>
      </c>
      <c r="P140" s="15">
        <v>0.18</v>
      </c>
      <c r="Q140" s="15">
        <v>0.126</v>
      </c>
      <c r="R140" s="15">
        <v>0.26</v>
      </c>
      <c r="S140" s="15">
        <v>13.766</v>
      </c>
      <c r="U140" s="15">
        <v>1391256.031</v>
      </c>
      <c r="V140" s="15">
        <v>300</v>
      </c>
    </row>
    <row r="141" spans="2:22" x14ac:dyDescent="0.25">
      <c r="B141" s="15" t="s">
        <v>122</v>
      </c>
      <c r="C141" s="15" t="s">
        <v>207</v>
      </c>
      <c r="D141" s="15" t="s">
        <v>235</v>
      </c>
      <c r="E141" s="15">
        <v>2022</v>
      </c>
      <c r="F141" s="15" t="s">
        <v>162</v>
      </c>
      <c r="G141" s="15" t="s">
        <v>133</v>
      </c>
      <c r="H141" s="15" t="s">
        <v>136</v>
      </c>
      <c r="I141" s="15" t="s">
        <v>139</v>
      </c>
      <c r="J141" s="15" t="s">
        <v>141</v>
      </c>
      <c r="K141" s="15" t="s">
        <v>282</v>
      </c>
      <c r="L141" s="15" t="s">
        <v>286</v>
      </c>
      <c r="M141" s="15">
        <v>0.32200000000000001</v>
      </c>
      <c r="N141" s="15">
        <v>0.187</v>
      </c>
      <c r="O141" s="15">
        <v>4.0000000000000001E-3</v>
      </c>
      <c r="P141" s="15">
        <v>0.28299999999999997</v>
      </c>
      <c r="Q141" s="15">
        <v>0.19</v>
      </c>
      <c r="R141" s="15">
        <v>0.40799999999999997</v>
      </c>
      <c r="S141" s="15">
        <v>13.631</v>
      </c>
      <c r="U141" s="15">
        <v>1365810.3670000001</v>
      </c>
      <c r="V141" s="15">
        <v>2240</v>
      </c>
    </row>
    <row r="142" spans="2:22" x14ac:dyDescent="0.25">
      <c r="B142" s="15" t="s">
        <v>122</v>
      </c>
      <c r="C142" s="15" t="s">
        <v>207</v>
      </c>
      <c r="D142" s="15" t="s">
        <v>235</v>
      </c>
      <c r="E142" s="15">
        <v>2022</v>
      </c>
      <c r="F142" s="15" t="s">
        <v>162</v>
      </c>
      <c r="G142" s="15" t="s">
        <v>133</v>
      </c>
      <c r="H142" s="15" t="s">
        <v>136</v>
      </c>
      <c r="I142" s="15" t="s">
        <v>139</v>
      </c>
      <c r="J142" s="15" t="s">
        <v>141</v>
      </c>
      <c r="K142" s="15" t="s">
        <v>282</v>
      </c>
      <c r="L142" s="15" t="s">
        <v>287</v>
      </c>
      <c r="M142" s="15">
        <v>0.65800000000000003</v>
      </c>
      <c r="N142" s="15">
        <v>0.35399999999999998</v>
      </c>
      <c r="O142" s="15">
        <v>3.2000000000000001E-2</v>
      </c>
      <c r="P142" s="15">
        <v>0.56699999999999995</v>
      </c>
      <c r="Q142" s="15">
        <v>0.40899999999999997</v>
      </c>
      <c r="R142" s="15">
        <v>0.83499999999999996</v>
      </c>
      <c r="S142" s="15">
        <v>13.589</v>
      </c>
      <c r="U142" s="15">
        <v>1368462.7679999999</v>
      </c>
      <c r="V142" s="15">
        <v>120</v>
      </c>
    </row>
    <row r="143" spans="2:22" x14ac:dyDescent="0.25">
      <c r="B143" s="15" t="s">
        <v>122</v>
      </c>
      <c r="C143" s="15" t="s">
        <v>207</v>
      </c>
      <c r="D143" s="15" t="s">
        <v>236</v>
      </c>
      <c r="E143" s="15">
        <v>2022</v>
      </c>
      <c r="F143" s="15" t="s">
        <v>162</v>
      </c>
      <c r="G143" s="15" t="s">
        <v>133</v>
      </c>
      <c r="H143" s="15" t="s">
        <v>136</v>
      </c>
      <c r="I143" s="15" t="s">
        <v>139</v>
      </c>
      <c r="J143" s="15" t="s">
        <v>141</v>
      </c>
      <c r="K143" s="15" t="s">
        <v>282</v>
      </c>
      <c r="L143" s="15" t="s">
        <v>283</v>
      </c>
      <c r="M143" s="15">
        <v>0.42099999999999999</v>
      </c>
      <c r="N143" s="15">
        <v>0.23799999999999999</v>
      </c>
      <c r="O143" s="15">
        <v>8.0000000000000002E-3</v>
      </c>
      <c r="P143" s="15">
        <v>0.37</v>
      </c>
      <c r="Q143" s="15">
        <v>0.26600000000000001</v>
      </c>
      <c r="R143" s="15">
        <v>0.53</v>
      </c>
      <c r="S143" s="15">
        <v>13.984999999999999</v>
      </c>
      <c r="U143" s="15">
        <v>1343652.139</v>
      </c>
      <c r="V143" s="15">
        <v>880</v>
      </c>
    </row>
    <row r="144" spans="2:22" x14ac:dyDescent="0.25">
      <c r="B144" s="15" t="s">
        <v>122</v>
      </c>
      <c r="C144" s="15" t="s">
        <v>207</v>
      </c>
      <c r="D144" s="15" t="s">
        <v>236</v>
      </c>
      <c r="E144" s="15">
        <v>2022</v>
      </c>
      <c r="F144" s="15" t="s">
        <v>162</v>
      </c>
      <c r="G144" s="15" t="s">
        <v>133</v>
      </c>
      <c r="H144" s="15" t="s">
        <v>136</v>
      </c>
      <c r="I144" s="15" t="s">
        <v>139</v>
      </c>
      <c r="J144" s="15" t="s">
        <v>141</v>
      </c>
      <c r="K144" s="15" t="s">
        <v>282</v>
      </c>
      <c r="L144" s="15" t="s">
        <v>284</v>
      </c>
      <c r="M144" s="15">
        <v>0.503</v>
      </c>
      <c r="N144" s="15">
        <v>0.29099999999999998</v>
      </c>
      <c r="O144" s="15">
        <v>1.7999999999999999E-2</v>
      </c>
      <c r="P144" s="15">
        <v>0.46800000000000003</v>
      </c>
      <c r="Q144" s="15">
        <v>0.315</v>
      </c>
      <c r="R144" s="15">
        <v>0.60799999999999998</v>
      </c>
      <c r="S144" s="15">
        <v>13.901</v>
      </c>
      <c r="U144" s="15">
        <v>1340835.0900000001</v>
      </c>
      <c r="V144" s="15">
        <v>250</v>
      </c>
    </row>
    <row r="145" spans="2:22" x14ac:dyDescent="0.25">
      <c r="B145" s="15" t="s">
        <v>122</v>
      </c>
      <c r="C145" s="15" t="s">
        <v>207</v>
      </c>
      <c r="D145" s="15" t="s">
        <v>236</v>
      </c>
      <c r="E145" s="15">
        <v>2022</v>
      </c>
      <c r="F145" s="15" t="s">
        <v>162</v>
      </c>
      <c r="G145" s="15" t="s">
        <v>133</v>
      </c>
      <c r="H145" s="15" t="s">
        <v>136</v>
      </c>
      <c r="I145" s="15" t="s">
        <v>139</v>
      </c>
      <c r="J145" s="15" t="s">
        <v>141</v>
      </c>
      <c r="K145" s="15" t="s">
        <v>282</v>
      </c>
      <c r="L145" s="15" t="s">
        <v>285</v>
      </c>
      <c r="M145" s="15">
        <v>0.20699999999999999</v>
      </c>
      <c r="N145" s="15">
        <v>0.128</v>
      </c>
      <c r="O145" s="15">
        <v>7.0000000000000001E-3</v>
      </c>
      <c r="P145" s="15">
        <v>0.17499999999999999</v>
      </c>
      <c r="Q145" s="15">
        <v>0.123</v>
      </c>
      <c r="R145" s="15">
        <v>0.246</v>
      </c>
      <c r="S145" s="15">
        <v>14.036</v>
      </c>
      <c r="U145" s="15">
        <v>1343832.767</v>
      </c>
      <c r="V145" s="15">
        <v>300</v>
      </c>
    </row>
    <row r="146" spans="2:22" x14ac:dyDescent="0.25">
      <c r="B146" s="15" t="s">
        <v>122</v>
      </c>
      <c r="C146" s="15" t="s">
        <v>207</v>
      </c>
      <c r="D146" s="15" t="s">
        <v>236</v>
      </c>
      <c r="E146" s="15">
        <v>2022</v>
      </c>
      <c r="F146" s="15" t="s">
        <v>162</v>
      </c>
      <c r="G146" s="15" t="s">
        <v>133</v>
      </c>
      <c r="H146" s="15" t="s">
        <v>136</v>
      </c>
      <c r="I146" s="15" t="s">
        <v>139</v>
      </c>
      <c r="J146" s="15" t="s">
        <v>141</v>
      </c>
      <c r="K146" s="15" t="s">
        <v>282</v>
      </c>
      <c r="L146" s="15" t="s">
        <v>286</v>
      </c>
      <c r="M146" s="15">
        <v>0.31</v>
      </c>
      <c r="N146" s="15">
        <v>0.182</v>
      </c>
      <c r="O146" s="15">
        <v>4.0000000000000001E-3</v>
      </c>
      <c r="P146" s="15">
        <v>0.27</v>
      </c>
      <c r="Q146" s="15">
        <v>0.184</v>
      </c>
      <c r="R146" s="15">
        <v>0.39400000000000002</v>
      </c>
      <c r="S146" s="15">
        <v>13.914999999999999</v>
      </c>
      <c r="U146" s="15">
        <v>1324169.9779999999</v>
      </c>
      <c r="V146" s="15">
        <v>2240</v>
      </c>
    </row>
    <row r="147" spans="2:22" x14ac:dyDescent="0.25">
      <c r="B147" s="15" t="s">
        <v>122</v>
      </c>
      <c r="C147" s="15" t="s">
        <v>207</v>
      </c>
      <c r="D147" s="15" t="s">
        <v>236</v>
      </c>
      <c r="E147" s="15">
        <v>2022</v>
      </c>
      <c r="F147" s="15" t="s">
        <v>162</v>
      </c>
      <c r="G147" s="15" t="s">
        <v>133</v>
      </c>
      <c r="H147" s="15" t="s">
        <v>136</v>
      </c>
      <c r="I147" s="15" t="s">
        <v>139</v>
      </c>
      <c r="J147" s="15" t="s">
        <v>141</v>
      </c>
      <c r="K147" s="15" t="s">
        <v>282</v>
      </c>
      <c r="L147" s="15" t="s">
        <v>287</v>
      </c>
      <c r="M147" s="15">
        <v>0.64600000000000002</v>
      </c>
      <c r="N147" s="15">
        <v>0.35899999999999999</v>
      </c>
      <c r="O147" s="15">
        <v>3.3000000000000002E-2</v>
      </c>
      <c r="P147" s="15">
        <v>0.52700000000000002</v>
      </c>
      <c r="Q147" s="15">
        <v>0.39500000000000002</v>
      </c>
      <c r="R147" s="15">
        <v>0.82599999999999996</v>
      </c>
      <c r="S147" s="15">
        <v>13.865</v>
      </c>
      <c r="U147" s="15">
        <v>1327656.068</v>
      </c>
      <c r="V147" s="15">
        <v>120</v>
      </c>
    </row>
    <row r="148" spans="2:22" x14ac:dyDescent="0.25">
      <c r="B148" s="15" t="s">
        <v>122</v>
      </c>
      <c r="C148" s="15" t="s">
        <v>207</v>
      </c>
      <c r="D148" s="15" t="s">
        <v>237</v>
      </c>
      <c r="E148" s="15">
        <v>2022</v>
      </c>
      <c r="F148" s="15" t="s">
        <v>162</v>
      </c>
      <c r="G148" s="15" t="s">
        <v>133</v>
      </c>
      <c r="H148" s="15" t="s">
        <v>136</v>
      </c>
      <c r="I148" s="15" t="s">
        <v>139</v>
      </c>
      <c r="J148" s="15" t="s">
        <v>141</v>
      </c>
      <c r="K148" s="15" t="s">
        <v>282</v>
      </c>
      <c r="L148" s="15" t="s">
        <v>283</v>
      </c>
      <c r="M148" s="15">
        <v>0.41</v>
      </c>
      <c r="N148" s="15">
        <v>0.22900000000000001</v>
      </c>
      <c r="O148" s="15">
        <v>8.0000000000000002E-3</v>
      </c>
      <c r="P148" s="15">
        <v>0.36299999999999999</v>
      </c>
      <c r="Q148" s="15">
        <v>0.26100000000000001</v>
      </c>
      <c r="R148" s="15">
        <v>0.50700000000000001</v>
      </c>
      <c r="S148" s="15">
        <v>13.984999999999999</v>
      </c>
      <c r="U148" s="15">
        <v>1343669.5719999999</v>
      </c>
      <c r="V148" s="15">
        <v>880</v>
      </c>
    </row>
    <row r="149" spans="2:22" x14ac:dyDescent="0.25">
      <c r="B149" s="15" t="s">
        <v>122</v>
      </c>
      <c r="C149" s="15" t="s">
        <v>207</v>
      </c>
      <c r="D149" s="15" t="s">
        <v>237</v>
      </c>
      <c r="E149" s="15">
        <v>2022</v>
      </c>
      <c r="F149" s="15" t="s">
        <v>162</v>
      </c>
      <c r="G149" s="15" t="s">
        <v>133</v>
      </c>
      <c r="H149" s="15" t="s">
        <v>136</v>
      </c>
      <c r="I149" s="15" t="s">
        <v>139</v>
      </c>
      <c r="J149" s="15" t="s">
        <v>141</v>
      </c>
      <c r="K149" s="15" t="s">
        <v>282</v>
      </c>
      <c r="L149" s="15" t="s">
        <v>284</v>
      </c>
      <c r="M149" s="15">
        <v>0.48799999999999999</v>
      </c>
      <c r="N149" s="15">
        <v>0.27400000000000002</v>
      </c>
      <c r="O149" s="15">
        <v>1.7000000000000001E-2</v>
      </c>
      <c r="P149" s="15">
        <v>0.45200000000000001</v>
      </c>
      <c r="Q149" s="15">
        <v>0.29799999999999999</v>
      </c>
      <c r="R149" s="15">
        <v>0.61799999999999999</v>
      </c>
      <c r="S149" s="15">
        <v>13.901</v>
      </c>
      <c r="U149" s="15">
        <v>1340877.79</v>
      </c>
      <c r="V149" s="15">
        <v>250</v>
      </c>
    </row>
    <row r="150" spans="2:22" x14ac:dyDescent="0.25">
      <c r="B150" s="15" t="s">
        <v>122</v>
      </c>
      <c r="C150" s="15" t="s">
        <v>207</v>
      </c>
      <c r="D150" s="15" t="s">
        <v>237</v>
      </c>
      <c r="E150" s="15">
        <v>2022</v>
      </c>
      <c r="F150" s="15" t="s">
        <v>162</v>
      </c>
      <c r="G150" s="15" t="s">
        <v>133</v>
      </c>
      <c r="H150" s="15" t="s">
        <v>136</v>
      </c>
      <c r="I150" s="15" t="s">
        <v>139</v>
      </c>
      <c r="J150" s="15" t="s">
        <v>141</v>
      </c>
      <c r="K150" s="15" t="s">
        <v>282</v>
      </c>
      <c r="L150" s="15" t="s">
        <v>285</v>
      </c>
      <c r="M150" s="15">
        <v>0.19900000000000001</v>
      </c>
      <c r="N150" s="15">
        <v>0.12</v>
      </c>
      <c r="O150" s="15">
        <v>7.0000000000000001E-3</v>
      </c>
      <c r="P150" s="15">
        <v>0.16900000000000001</v>
      </c>
      <c r="Q150" s="15">
        <v>0.12</v>
      </c>
      <c r="R150" s="15">
        <v>0.24</v>
      </c>
      <c r="S150" s="15">
        <v>14.036</v>
      </c>
      <c r="U150" s="15">
        <v>1343827.7</v>
      </c>
      <c r="V150" s="15">
        <v>300</v>
      </c>
    </row>
    <row r="151" spans="2:22" x14ac:dyDescent="0.25">
      <c r="B151" s="15" t="s">
        <v>122</v>
      </c>
      <c r="C151" s="15" t="s">
        <v>207</v>
      </c>
      <c r="D151" s="15" t="s">
        <v>237</v>
      </c>
      <c r="E151" s="15">
        <v>2022</v>
      </c>
      <c r="F151" s="15" t="s">
        <v>162</v>
      </c>
      <c r="G151" s="15" t="s">
        <v>133</v>
      </c>
      <c r="H151" s="15" t="s">
        <v>136</v>
      </c>
      <c r="I151" s="15" t="s">
        <v>139</v>
      </c>
      <c r="J151" s="15" t="s">
        <v>141</v>
      </c>
      <c r="K151" s="15" t="s">
        <v>282</v>
      </c>
      <c r="L151" s="15" t="s">
        <v>286</v>
      </c>
      <c r="M151" s="15">
        <v>0.30199999999999999</v>
      </c>
      <c r="N151" s="15">
        <v>0.17799999999999999</v>
      </c>
      <c r="O151" s="15">
        <v>4.0000000000000001E-3</v>
      </c>
      <c r="P151" s="15">
        <v>0.26300000000000001</v>
      </c>
      <c r="Q151" s="15">
        <v>0.17899999999999999</v>
      </c>
      <c r="R151" s="15">
        <v>0.38800000000000001</v>
      </c>
      <c r="S151" s="15">
        <v>13.914999999999999</v>
      </c>
      <c r="U151" s="15">
        <v>1324178.6310000001</v>
      </c>
      <c r="V151" s="15">
        <v>2240</v>
      </c>
    </row>
    <row r="152" spans="2:22" x14ac:dyDescent="0.25">
      <c r="B152" s="15" t="s">
        <v>122</v>
      </c>
      <c r="C152" s="15" t="s">
        <v>207</v>
      </c>
      <c r="D152" s="15" t="s">
        <v>237</v>
      </c>
      <c r="E152" s="15">
        <v>2022</v>
      </c>
      <c r="F152" s="15" t="s">
        <v>162</v>
      </c>
      <c r="G152" s="15" t="s">
        <v>133</v>
      </c>
      <c r="H152" s="15" t="s">
        <v>136</v>
      </c>
      <c r="I152" s="15" t="s">
        <v>139</v>
      </c>
      <c r="J152" s="15" t="s">
        <v>141</v>
      </c>
      <c r="K152" s="15" t="s">
        <v>282</v>
      </c>
      <c r="L152" s="15" t="s">
        <v>287</v>
      </c>
      <c r="M152" s="15">
        <v>0.63400000000000001</v>
      </c>
      <c r="N152" s="15">
        <v>0.36199999999999999</v>
      </c>
      <c r="O152" s="15">
        <v>3.3000000000000002E-2</v>
      </c>
      <c r="P152" s="15">
        <v>0.51100000000000001</v>
      </c>
      <c r="Q152" s="15">
        <v>0.39200000000000002</v>
      </c>
      <c r="R152" s="15">
        <v>0.76700000000000002</v>
      </c>
      <c r="S152" s="15">
        <v>13.865</v>
      </c>
      <c r="U152" s="15">
        <v>1327730.2509999999</v>
      </c>
      <c r="V152" s="15">
        <v>120</v>
      </c>
    </row>
    <row r="153" spans="2:22" x14ac:dyDescent="0.25">
      <c r="B153" s="15" t="s">
        <v>122</v>
      </c>
      <c r="C153" s="15" t="s">
        <v>207</v>
      </c>
      <c r="D153" s="15" t="s">
        <v>238</v>
      </c>
      <c r="E153" s="15">
        <v>2022</v>
      </c>
      <c r="F153" s="15" t="s">
        <v>162</v>
      </c>
      <c r="G153" s="15" t="s">
        <v>133</v>
      </c>
      <c r="H153" s="15" t="s">
        <v>136</v>
      </c>
      <c r="I153" s="15" t="s">
        <v>139</v>
      </c>
      <c r="J153" s="15" t="s">
        <v>141</v>
      </c>
      <c r="K153" s="15" t="s">
        <v>282</v>
      </c>
      <c r="L153" s="15" t="s">
        <v>283</v>
      </c>
      <c r="M153" s="15">
        <v>0.40300000000000002</v>
      </c>
      <c r="N153" s="15">
        <v>0.219</v>
      </c>
      <c r="O153" s="15">
        <v>7.0000000000000001E-3</v>
      </c>
      <c r="P153" s="15">
        <v>0.35799999999999998</v>
      </c>
      <c r="Q153" s="15">
        <v>0.253</v>
      </c>
      <c r="R153" s="15">
        <v>0.502</v>
      </c>
      <c r="S153" s="15">
        <v>14.053000000000001</v>
      </c>
      <c r="U153" s="15">
        <v>1202249.352</v>
      </c>
      <c r="V153" s="15">
        <v>880</v>
      </c>
    </row>
    <row r="154" spans="2:22" x14ac:dyDescent="0.25">
      <c r="B154" s="15" t="s">
        <v>122</v>
      </c>
      <c r="C154" s="15" t="s">
        <v>207</v>
      </c>
      <c r="D154" s="15" t="s">
        <v>238</v>
      </c>
      <c r="E154" s="15">
        <v>2022</v>
      </c>
      <c r="F154" s="15" t="s">
        <v>162</v>
      </c>
      <c r="G154" s="15" t="s">
        <v>133</v>
      </c>
      <c r="H154" s="15" t="s">
        <v>136</v>
      </c>
      <c r="I154" s="15" t="s">
        <v>139</v>
      </c>
      <c r="J154" s="15" t="s">
        <v>141</v>
      </c>
      <c r="K154" s="15" t="s">
        <v>282</v>
      </c>
      <c r="L154" s="15" t="s">
        <v>284</v>
      </c>
      <c r="M154" s="15">
        <v>0.48399999999999999</v>
      </c>
      <c r="N154" s="15">
        <v>0.27</v>
      </c>
      <c r="O154" s="15">
        <v>1.7000000000000001E-2</v>
      </c>
      <c r="P154" s="15">
        <v>0.44800000000000001</v>
      </c>
      <c r="Q154" s="15">
        <v>0.3</v>
      </c>
      <c r="R154" s="15">
        <v>0.59399999999999997</v>
      </c>
      <c r="S154" s="15">
        <v>13.972</v>
      </c>
      <c r="U154" s="15">
        <v>1201527.97</v>
      </c>
      <c r="V154" s="15">
        <v>250</v>
      </c>
    </row>
    <row r="155" spans="2:22" x14ac:dyDescent="0.25">
      <c r="B155" s="15" t="s">
        <v>122</v>
      </c>
      <c r="C155" s="15" t="s">
        <v>207</v>
      </c>
      <c r="D155" s="15" t="s">
        <v>238</v>
      </c>
      <c r="E155" s="15">
        <v>2022</v>
      </c>
      <c r="F155" s="15" t="s">
        <v>162</v>
      </c>
      <c r="G155" s="15" t="s">
        <v>133</v>
      </c>
      <c r="H155" s="15" t="s">
        <v>136</v>
      </c>
      <c r="I155" s="15" t="s">
        <v>139</v>
      </c>
      <c r="J155" s="15" t="s">
        <v>141</v>
      </c>
      <c r="K155" s="15" t="s">
        <v>282</v>
      </c>
      <c r="L155" s="15" t="s">
        <v>285</v>
      </c>
      <c r="M155" s="15">
        <v>0.19800000000000001</v>
      </c>
      <c r="N155" s="15">
        <v>0.12</v>
      </c>
      <c r="O155" s="15">
        <v>7.0000000000000001E-3</v>
      </c>
      <c r="P155" s="15">
        <v>0.16900000000000001</v>
      </c>
      <c r="Q155" s="15">
        <v>0.12</v>
      </c>
      <c r="R155" s="15">
        <v>0.23899999999999999</v>
      </c>
      <c r="S155" s="15">
        <v>14.103</v>
      </c>
      <c r="U155" s="15">
        <v>1202125.3999999999</v>
      </c>
      <c r="V155" s="15">
        <v>300</v>
      </c>
    </row>
    <row r="156" spans="2:22" x14ac:dyDescent="0.25">
      <c r="B156" s="15" t="s">
        <v>122</v>
      </c>
      <c r="C156" s="15" t="s">
        <v>207</v>
      </c>
      <c r="D156" s="15" t="s">
        <v>238</v>
      </c>
      <c r="E156" s="15">
        <v>2022</v>
      </c>
      <c r="F156" s="15" t="s">
        <v>162</v>
      </c>
      <c r="G156" s="15" t="s">
        <v>133</v>
      </c>
      <c r="H156" s="15" t="s">
        <v>136</v>
      </c>
      <c r="I156" s="15" t="s">
        <v>139</v>
      </c>
      <c r="J156" s="15" t="s">
        <v>141</v>
      </c>
      <c r="K156" s="15" t="s">
        <v>282</v>
      </c>
      <c r="L156" s="15" t="s">
        <v>286</v>
      </c>
      <c r="M156" s="15">
        <v>0.29899999999999999</v>
      </c>
      <c r="N156" s="15">
        <v>0.17699999999999999</v>
      </c>
      <c r="O156" s="15">
        <v>4.0000000000000001E-3</v>
      </c>
      <c r="P156" s="15">
        <v>0.25800000000000001</v>
      </c>
      <c r="Q156" s="15">
        <v>0.17699999999999999</v>
      </c>
      <c r="R156" s="15">
        <v>0.38</v>
      </c>
      <c r="S156" s="15">
        <v>13.986000000000001</v>
      </c>
      <c r="U156" s="15">
        <v>1185177.125</v>
      </c>
      <c r="V156" s="15">
        <v>2240</v>
      </c>
    </row>
    <row r="157" spans="2:22" x14ac:dyDescent="0.25">
      <c r="B157" s="15" t="s">
        <v>122</v>
      </c>
      <c r="C157" s="15" t="s">
        <v>207</v>
      </c>
      <c r="D157" s="15" t="s">
        <v>238</v>
      </c>
      <c r="E157" s="15">
        <v>2022</v>
      </c>
      <c r="F157" s="15" t="s">
        <v>162</v>
      </c>
      <c r="G157" s="15" t="s">
        <v>133</v>
      </c>
      <c r="H157" s="15" t="s">
        <v>136</v>
      </c>
      <c r="I157" s="15" t="s">
        <v>139</v>
      </c>
      <c r="J157" s="15" t="s">
        <v>141</v>
      </c>
      <c r="K157" s="15" t="s">
        <v>282</v>
      </c>
      <c r="L157" s="15" t="s">
        <v>287</v>
      </c>
      <c r="M157" s="15">
        <v>0.63100000000000001</v>
      </c>
      <c r="N157" s="15">
        <v>0.36399999999999999</v>
      </c>
      <c r="O157" s="15">
        <v>3.3000000000000002E-2</v>
      </c>
      <c r="P157" s="15">
        <v>0.51</v>
      </c>
      <c r="Q157" s="15">
        <v>0.36699999999999999</v>
      </c>
      <c r="R157" s="15">
        <v>0.77500000000000002</v>
      </c>
      <c r="S157" s="15">
        <v>13.935</v>
      </c>
      <c r="U157" s="15">
        <v>1190390.797</v>
      </c>
      <c r="V157" s="15">
        <v>120</v>
      </c>
    </row>
    <row r="158" spans="2:22" x14ac:dyDescent="0.25">
      <c r="B158" s="15" t="s">
        <v>122</v>
      </c>
      <c r="C158" s="15" t="s">
        <v>207</v>
      </c>
      <c r="D158" s="15" t="s">
        <v>239</v>
      </c>
      <c r="E158" s="15">
        <v>2022</v>
      </c>
      <c r="F158" s="15" t="s">
        <v>162</v>
      </c>
      <c r="G158" s="15" t="s">
        <v>133</v>
      </c>
      <c r="H158" s="15" t="s">
        <v>136</v>
      </c>
      <c r="I158" s="15" t="s">
        <v>139</v>
      </c>
      <c r="J158" s="15" t="s">
        <v>141</v>
      </c>
      <c r="K158" s="15" t="s">
        <v>282</v>
      </c>
      <c r="L158" s="15" t="s">
        <v>283</v>
      </c>
      <c r="M158" s="15">
        <v>0.40500000000000003</v>
      </c>
      <c r="N158" s="15">
        <v>0.223</v>
      </c>
      <c r="O158" s="15">
        <v>8.0000000000000002E-3</v>
      </c>
      <c r="P158" s="15">
        <v>0.35899999999999999</v>
      </c>
      <c r="Q158" s="15">
        <v>0.254</v>
      </c>
      <c r="R158" s="15">
        <v>0.502</v>
      </c>
      <c r="S158" s="15">
        <v>14.053000000000001</v>
      </c>
      <c r="U158" s="15">
        <v>1202242.1310000001</v>
      </c>
      <c r="V158" s="15">
        <v>880</v>
      </c>
    </row>
    <row r="159" spans="2:22" x14ac:dyDescent="0.25">
      <c r="B159" s="15" t="s">
        <v>122</v>
      </c>
      <c r="C159" s="15" t="s">
        <v>207</v>
      </c>
      <c r="D159" s="15" t="s">
        <v>239</v>
      </c>
      <c r="E159" s="15">
        <v>2022</v>
      </c>
      <c r="F159" s="15" t="s">
        <v>162</v>
      </c>
      <c r="G159" s="15" t="s">
        <v>133</v>
      </c>
      <c r="H159" s="15" t="s">
        <v>136</v>
      </c>
      <c r="I159" s="15" t="s">
        <v>139</v>
      </c>
      <c r="J159" s="15" t="s">
        <v>141</v>
      </c>
      <c r="K159" s="15" t="s">
        <v>282</v>
      </c>
      <c r="L159" s="15" t="s">
        <v>284</v>
      </c>
      <c r="M159" s="15">
        <v>0.49099999999999999</v>
      </c>
      <c r="N159" s="15">
        <v>0.28299999999999997</v>
      </c>
      <c r="O159" s="15">
        <v>1.7999999999999999E-2</v>
      </c>
      <c r="P159" s="15">
        <v>0.44800000000000001</v>
      </c>
      <c r="Q159" s="15">
        <v>0.31</v>
      </c>
      <c r="R159" s="15">
        <v>0.62</v>
      </c>
      <c r="S159" s="15">
        <v>13.972</v>
      </c>
      <c r="U159" s="15">
        <v>1201500.848</v>
      </c>
      <c r="V159" s="15">
        <v>250</v>
      </c>
    </row>
    <row r="160" spans="2:22" x14ac:dyDescent="0.25">
      <c r="B160" s="15" t="s">
        <v>122</v>
      </c>
      <c r="C160" s="15" t="s">
        <v>207</v>
      </c>
      <c r="D160" s="15" t="s">
        <v>239</v>
      </c>
      <c r="E160" s="15">
        <v>2022</v>
      </c>
      <c r="F160" s="15" t="s">
        <v>162</v>
      </c>
      <c r="G160" s="15" t="s">
        <v>133</v>
      </c>
      <c r="H160" s="15" t="s">
        <v>136</v>
      </c>
      <c r="I160" s="15" t="s">
        <v>139</v>
      </c>
      <c r="J160" s="15" t="s">
        <v>141</v>
      </c>
      <c r="K160" s="15" t="s">
        <v>282</v>
      </c>
      <c r="L160" s="15" t="s">
        <v>285</v>
      </c>
      <c r="M160" s="15">
        <v>0.19500000000000001</v>
      </c>
      <c r="N160" s="15">
        <v>0.11799999999999999</v>
      </c>
      <c r="O160" s="15">
        <v>7.0000000000000001E-3</v>
      </c>
      <c r="P160" s="15">
        <v>0.16300000000000001</v>
      </c>
      <c r="Q160" s="15">
        <v>0.11899999999999999</v>
      </c>
      <c r="R160" s="15">
        <v>0.25</v>
      </c>
      <c r="S160" s="15">
        <v>14.103</v>
      </c>
      <c r="U160" s="15">
        <v>1202118.6839999999</v>
      </c>
      <c r="V160" s="15">
        <v>300</v>
      </c>
    </row>
    <row r="161" spans="2:22" x14ac:dyDescent="0.25">
      <c r="B161" s="15" t="s">
        <v>122</v>
      </c>
      <c r="C161" s="15" t="s">
        <v>207</v>
      </c>
      <c r="D161" s="15" t="s">
        <v>239</v>
      </c>
      <c r="E161" s="15">
        <v>2022</v>
      </c>
      <c r="F161" s="15" t="s">
        <v>162</v>
      </c>
      <c r="G161" s="15" t="s">
        <v>133</v>
      </c>
      <c r="H161" s="15" t="s">
        <v>136</v>
      </c>
      <c r="I161" s="15" t="s">
        <v>139</v>
      </c>
      <c r="J161" s="15" t="s">
        <v>141</v>
      </c>
      <c r="K161" s="15" t="s">
        <v>282</v>
      </c>
      <c r="L161" s="15" t="s">
        <v>286</v>
      </c>
      <c r="M161" s="15">
        <v>0.3</v>
      </c>
      <c r="N161" s="15">
        <v>0.17699999999999999</v>
      </c>
      <c r="O161" s="15">
        <v>4.0000000000000001E-3</v>
      </c>
      <c r="P161" s="15">
        <v>0.26</v>
      </c>
      <c r="Q161" s="15">
        <v>0.17699999999999999</v>
      </c>
      <c r="R161" s="15">
        <v>0.38200000000000001</v>
      </c>
      <c r="S161" s="15">
        <v>13.984999999999999</v>
      </c>
      <c r="U161" s="15">
        <v>1185173.4539999999</v>
      </c>
      <c r="V161" s="15">
        <v>2240</v>
      </c>
    </row>
    <row r="162" spans="2:22" x14ac:dyDescent="0.25">
      <c r="B162" s="15" t="s">
        <v>122</v>
      </c>
      <c r="C162" s="15" t="s">
        <v>207</v>
      </c>
      <c r="D162" s="15" t="s">
        <v>239</v>
      </c>
      <c r="E162" s="15">
        <v>2022</v>
      </c>
      <c r="F162" s="15" t="s">
        <v>162</v>
      </c>
      <c r="G162" s="15" t="s">
        <v>133</v>
      </c>
      <c r="H162" s="15" t="s">
        <v>136</v>
      </c>
      <c r="I162" s="15" t="s">
        <v>139</v>
      </c>
      <c r="J162" s="15" t="s">
        <v>141</v>
      </c>
      <c r="K162" s="15" t="s">
        <v>282</v>
      </c>
      <c r="L162" s="15" t="s">
        <v>287</v>
      </c>
      <c r="M162" s="15">
        <v>0.64800000000000002</v>
      </c>
      <c r="N162" s="15">
        <v>0.38200000000000001</v>
      </c>
      <c r="O162" s="15">
        <v>3.5000000000000003E-2</v>
      </c>
      <c r="P162" s="15">
        <v>0.504</v>
      </c>
      <c r="Q162" s="15">
        <v>0.375</v>
      </c>
      <c r="R162" s="15">
        <v>0.83299999999999996</v>
      </c>
      <c r="S162" s="15">
        <v>13.935</v>
      </c>
      <c r="U162" s="15">
        <v>1190379.18</v>
      </c>
      <c r="V162" s="15">
        <v>120</v>
      </c>
    </row>
    <row r="163" spans="2:22" x14ac:dyDescent="0.25">
      <c r="B163" s="15" t="s">
        <v>122</v>
      </c>
      <c r="C163" s="15" t="s">
        <v>207</v>
      </c>
      <c r="D163" s="15" t="s">
        <v>240</v>
      </c>
      <c r="E163" s="15">
        <v>2022</v>
      </c>
      <c r="F163" s="15" t="s">
        <v>162</v>
      </c>
      <c r="G163" s="15" t="s">
        <v>133</v>
      </c>
      <c r="H163" s="15" t="s">
        <v>136</v>
      </c>
      <c r="I163" s="15" t="s">
        <v>139</v>
      </c>
      <c r="J163" s="15" t="s">
        <v>141</v>
      </c>
      <c r="K163" s="15" t="s">
        <v>282</v>
      </c>
      <c r="L163" s="15" t="s">
        <v>283</v>
      </c>
      <c r="M163" s="15">
        <v>0.42399999999999999</v>
      </c>
      <c r="N163" s="15">
        <v>0.23300000000000001</v>
      </c>
      <c r="O163" s="15">
        <v>8.0000000000000002E-3</v>
      </c>
      <c r="P163" s="15">
        <v>0.378</v>
      </c>
      <c r="Q163" s="15">
        <v>0.26200000000000001</v>
      </c>
      <c r="R163" s="15">
        <v>0.52700000000000002</v>
      </c>
      <c r="S163" s="15">
        <v>13.891999999999999</v>
      </c>
      <c r="U163" s="15">
        <v>984437.848</v>
      </c>
      <c r="V163" s="15">
        <v>880</v>
      </c>
    </row>
    <row r="164" spans="2:22" x14ac:dyDescent="0.25">
      <c r="B164" s="15" t="s">
        <v>122</v>
      </c>
      <c r="C164" s="15" t="s">
        <v>207</v>
      </c>
      <c r="D164" s="15" t="s">
        <v>240</v>
      </c>
      <c r="E164" s="15">
        <v>2022</v>
      </c>
      <c r="F164" s="15" t="s">
        <v>162</v>
      </c>
      <c r="G164" s="15" t="s">
        <v>133</v>
      </c>
      <c r="H164" s="15" t="s">
        <v>136</v>
      </c>
      <c r="I164" s="15" t="s">
        <v>139</v>
      </c>
      <c r="J164" s="15" t="s">
        <v>141</v>
      </c>
      <c r="K164" s="15" t="s">
        <v>282</v>
      </c>
      <c r="L164" s="15" t="s">
        <v>284</v>
      </c>
      <c r="M164" s="15">
        <v>0.51900000000000002</v>
      </c>
      <c r="N164" s="15">
        <v>0.30499999999999999</v>
      </c>
      <c r="O164" s="15">
        <v>1.9E-2</v>
      </c>
      <c r="P164" s="15">
        <v>0.47099999999999997</v>
      </c>
      <c r="Q164" s="15">
        <v>0.317</v>
      </c>
      <c r="R164" s="15">
        <v>0.64100000000000001</v>
      </c>
      <c r="S164" s="15">
        <v>13.814</v>
      </c>
      <c r="U164" s="15">
        <v>985419.18799999997</v>
      </c>
      <c r="V164" s="15">
        <v>250</v>
      </c>
    </row>
    <row r="165" spans="2:22" x14ac:dyDescent="0.25">
      <c r="B165" s="15" t="s">
        <v>122</v>
      </c>
      <c r="C165" s="15" t="s">
        <v>207</v>
      </c>
      <c r="D165" s="15" t="s">
        <v>240</v>
      </c>
      <c r="E165" s="15">
        <v>2022</v>
      </c>
      <c r="F165" s="15" t="s">
        <v>162</v>
      </c>
      <c r="G165" s="15" t="s">
        <v>133</v>
      </c>
      <c r="H165" s="15" t="s">
        <v>136</v>
      </c>
      <c r="I165" s="15" t="s">
        <v>139</v>
      </c>
      <c r="J165" s="15" t="s">
        <v>141</v>
      </c>
      <c r="K165" s="15" t="s">
        <v>282</v>
      </c>
      <c r="L165" s="15" t="s">
        <v>285</v>
      </c>
      <c r="M165" s="15">
        <v>0.20399999999999999</v>
      </c>
      <c r="N165" s="15">
        <v>0.126</v>
      </c>
      <c r="O165" s="15">
        <v>7.0000000000000001E-3</v>
      </c>
      <c r="P165" s="15">
        <v>0.16800000000000001</v>
      </c>
      <c r="Q165" s="15">
        <v>0.121</v>
      </c>
      <c r="R165" s="15">
        <v>0.26200000000000001</v>
      </c>
      <c r="S165" s="15">
        <v>13.943</v>
      </c>
      <c r="U165" s="15">
        <v>983434.22</v>
      </c>
      <c r="V165" s="15">
        <v>300</v>
      </c>
    </row>
    <row r="166" spans="2:22" x14ac:dyDescent="0.25">
      <c r="B166" s="15" t="s">
        <v>122</v>
      </c>
      <c r="C166" s="15" t="s">
        <v>207</v>
      </c>
      <c r="D166" s="15" t="s">
        <v>240</v>
      </c>
      <c r="E166" s="15">
        <v>2022</v>
      </c>
      <c r="F166" s="15" t="s">
        <v>162</v>
      </c>
      <c r="G166" s="15" t="s">
        <v>133</v>
      </c>
      <c r="H166" s="15" t="s">
        <v>136</v>
      </c>
      <c r="I166" s="15" t="s">
        <v>139</v>
      </c>
      <c r="J166" s="15" t="s">
        <v>141</v>
      </c>
      <c r="K166" s="15" t="s">
        <v>282</v>
      </c>
      <c r="L166" s="15" t="s">
        <v>286</v>
      </c>
      <c r="M166" s="15">
        <v>0.314</v>
      </c>
      <c r="N166" s="15">
        <v>0.187</v>
      </c>
      <c r="O166" s="15">
        <v>4.0000000000000001E-3</v>
      </c>
      <c r="P166" s="15">
        <v>0.27300000000000002</v>
      </c>
      <c r="Q166" s="15">
        <v>0.185</v>
      </c>
      <c r="R166" s="15">
        <v>0.39600000000000002</v>
      </c>
      <c r="S166" s="15">
        <v>13.821</v>
      </c>
      <c r="U166" s="15">
        <v>970317.74899999995</v>
      </c>
      <c r="V166" s="15">
        <v>2240</v>
      </c>
    </row>
    <row r="167" spans="2:22" x14ac:dyDescent="0.25">
      <c r="B167" s="15" t="s">
        <v>122</v>
      </c>
      <c r="C167" s="15" t="s">
        <v>207</v>
      </c>
      <c r="D167" s="15" t="s">
        <v>240</v>
      </c>
      <c r="E167" s="15">
        <v>2022</v>
      </c>
      <c r="F167" s="15" t="s">
        <v>162</v>
      </c>
      <c r="G167" s="15" t="s">
        <v>133</v>
      </c>
      <c r="H167" s="15" t="s">
        <v>136</v>
      </c>
      <c r="I167" s="15" t="s">
        <v>139</v>
      </c>
      <c r="J167" s="15" t="s">
        <v>141</v>
      </c>
      <c r="K167" s="15" t="s">
        <v>282</v>
      </c>
      <c r="L167" s="15" t="s">
        <v>287</v>
      </c>
      <c r="M167" s="15">
        <v>0.67500000000000004</v>
      </c>
      <c r="N167" s="15">
        <v>0.42899999999999999</v>
      </c>
      <c r="O167" s="15">
        <v>3.9E-2</v>
      </c>
      <c r="P167" s="15">
        <v>0.52</v>
      </c>
      <c r="Q167" s="15">
        <v>0.38600000000000001</v>
      </c>
      <c r="R167" s="15">
        <v>0.86499999999999999</v>
      </c>
      <c r="S167" s="15">
        <v>13.773999999999999</v>
      </c>
      <c r="U167" s="15">
        <v>976664.93700000003</v>
      </c>
      <c r="V167" s="15">
        <v>120</v>
      </c>
    </row>
    <row r="168" spans="2:22" x14ac:dyDescent="0.25">
      <c r="B168" s="15" t="s">
        <v>122</v>
      </c>
      <c r="C168" s="15" t="s">
        <v>207</v>
      </c>
      <c r="D168" s="15" t="s">
        <v>241</v>
      </c>
      <c r="E168" s="15">
        <v>2022</v>
      </c>
      <c r="F168" s="15" t="s">
        <v>162</v>
      </c>
      <c r="G168" s="15" t="s">
        <v>133</v>
      </c>
      <c r="H168" s="15" t="s">
        <v>136</v>
      </c>
      <c r="I168" s="15" t="s">
        <v>139</v>
      </c>
      <c r="J168" s="15" t="s">
        <v>141</v>
      </c>
      <c r="K168" s="15" t="s">
        <v>282</v>
      </c>
      <c r="L168" s="15" t="s">
        <v>283</v>
      </c>
      <c r="M168" s="15">
        <v>0.46</v>
      </c>
      <c r="N168" s="15">
        <v>0.254</v>
      </c>
      <c r="O168" s="15">
        <v>8.9999999999999993E-3</v>
      </c>
      <c r="P168" s="15">
        <v>0.41199999999999998</v>
      </c>
      <c r="Q168" s="15">
        <v>0.28399999999999997</v>
      </c>
      <c r="R168" s="15">
        <v>0.57299999999999995</v>
      </c>
      <c r="S168" s="15">
        <v>13.891</v>
      </c>
      <c r="U168" s="15">
        <v>984432.83900000004</v>
      </c>
      <c r="V168" s="15">
        <v>880</v>
      </c>
    </row>
    <row r="169" spans="2:22" x14ac:dyDescent="0.25">
      <c r="B169" s="15" t="s">
        <v>122</v>
      </c>
      <c r="C169" s="15" t="s">
        <v>207</v>
      </c>
      <c r="D169" s="15" t="s">
        <v>241</v>
      </c>
      <c r="E169" s="15">
        <v>2022</v>
      </c>
      <c r="F169" s="15" t="s">
        <v>162</v>
      </c>
      <c r="G169" s="15" t="s">
        <v>133</v>
      </c>
      <c r="H169" s="15" t="s">
        <v>136</v>
      </c>
      <c r="I169" s="15" t="s">
        <v>139</v>
      </c>
      <c r="J169" s="15" t="s">
        <v>141</v>
      </c>
      <c r="K169" s="15" t="s">
        <v>282</v>
      </c>
      <c r="L169" s="15" t="s">
        <v>284</v>
      </c>
      <c r="M169" s="15">
        <v>0.57899999999999996</v>
      </c>
      <c r="N169" s="15">
        <v>0.36699999999999999</v>
      </c>
      <c r="O169" s="15">
        <v>2.3E-2</v>
      </c>
      <c r="P169" s="15">
        <v>0.50600000000000001</v>
      </c>
      <c r="Q169" s="15">
        <v>0.35399999999999998</v>
      </c>
      <c r="R169" s="15">
        <v>0.69399999999999995</v>
      </c>
      <c r="S169" s="15">
        <v>13.814</v>
      </c>
      <c r="U169" s="15">
        <v>985415.31400000001</v>
      </c>
      <c r="V169" s="15">
        <v>250</v>
      </c>
    </row>
    <row r="170" spans="2:22" x14ac:dyDescent="0.25">
      <c r="B170" s="15" t="s">
        <v>122</v>
      </c>
      <c r="C170" s="15" t="s">
        <v>207</v>
      </c>
      <c r="D170" s="15" t="s">
        <v>241</v>
      </c>
      <c r="E170" s="15">
        <v>2022</v>
      </c>
      <c r="F170" s="15" t="s">
        <v>162</v>
      </c>
      <c r="G170" s="15" t="s">
        <v>133</v>
      </c>
      <c r="H170" s="15" t="s">
        <v>136</v>
      </c>
      <c r="I170" s="15" t="s">
        <v>139</v>
      </c>
      <c r="J170" s="15" t="s">
        <v>141</v>
      </c>
      <c r="K170" s="15" t="s">
        <v>282</v>
      </c>
      <c r="L170" s="15" t="s">
        <v>285</v>
      </c>
      <c r="M170" s="15">
        <v>0.222</v>
      </c>
      <c r="N170" s="15">
        <v>0.14099999999999999</v>
      </c>
      <c r="O170" s="15">
        <v>8.0000000000000002E-3</v>
      </c>
      <c r="P170" s="15">
        <v>0.186</v>
      </c>
      <c r="Q170" s="15">
        <v>0.128</v>
      </c>
      <c r="R170" s="15">
        <v>0.27700000000000002</v>
      </c>
      <c r="S170" s="15">
        <v>13.943</v>
      </c>
      <c r="U170" s="15">
        <v>983443.34100000001</v>
      </c>
      <c r="V170" s="15">
        <v>300</v>
      </c>
    </row>
    <row r="171" spans="2:22" x14ac:dyDescent="0.25">
      <c r="B171" s="15" t="s">
        <v>122</v>
      </c>
      <c r="C171" s="15" t="s">
        <v>207</v>
      </c>
      <c r="D171" s="15" t="s">
        <v>241</v>
      </c>
      <c r="E171" s="15">
        <v>2022</v>
      </c>
      <c r="F171" s="15" t="s">
        <v>162</v>
      </c>
      <c r="G171" s="15" t="s">
        <v>133</v>
      </c>
      <c r="H171" s="15" t="s">
        <v>136</v>
      </c>
      <c r="I171" s="15" t="s">
        <v>139</v>
      </c>
      <c r="J171" s="15" t="s">
        <v>141</v>
      </c>
      <c r="K171" s="15" t="s">
        <v>282</v>
      </c>
      <c r="L171" s="15" t="s">
        <v>286</v>
      </c>
      <c r="M171" s="15">
        <v>0.34300000000000003</v>
      </c>
      <c r="N171" s="15">
        <v>0.21199999999999999</v>
      </c>
      <c r="O171" s="15">
        <v>4.0000000000000001E-3</v>
      </c>
      <c r="P171" s="15">
        <v>0.29599999999999999</v>
      </c>
      <c r="Q171" s="15">
        <v>0.19600000000000001</v>
      </c>
      <c r="R171" s="15">
        <v>0.44</v>
      </c>
      <c r="S171" s="15">
        <v>13.82</v>
      </c>
      <c r="U171" s="15">
        <v>970312.33100000001</v>
      </c>
      <c r="V171" s="15">
        <v>2240</v>
      </c>
    </row>
    <row r="172" spans="2:22" x14ac:dyDescent="0.25">
      <c r="B172" s="15" t="s">
        <v>122</v>
      </c>
      <c r="C172" s="15" t="s">
        <v>207</v>
      </c>
      <c r="D172" s="15" t="s">
        <v>241</v>
      </c>
      <c r="E172" s="15">
        <v>2022</v>
      </c>
      <c r="F172" s="15" t="s">
        <v>162</v>
      </c>
      <c r="G172" s="15" t="s">
        <v>133</v>
      </c>
      <c r="H172" s="15" t="s">
        <v>136</v>
      </c>
      <c r="I172" s="15" t="s">
        <v>139</v>
      </c>
      <c r="J172" s="15" t="s">
        <v>141</v>
      </c>
      <c r="K172" s="15" t="s">
        <v>282</v>
      </c>
      <c r="L172" s="15" t="s">
        <v>287</v>
      </c>
      <c r="M172" s="15">
        <v>0.74199999999999999</v>
      </c>
      <c r="N172" s="15">
        <v>0.45200000000000001</v>
      </c>
      <c r="O172" s="15">
        <v>4.1000000000000002E-2</v>
      </c>
      <c r="P172" s="15">
        <v>0.623</v>
      </c>
      <c r="Q172" s="15">
        <v>0.41899999999999998</v>
      </c>
      <c r="R172" s="15">
        <v>0.89800000000000002</v>
      </c>
      <c r="S172" s="15">
        <v>13.773999999999999</v>
      </c>
      <c r="U172" s="15">
        <v>976633.21699999995</v>
      </c>
      <c r="V172" s="15">
        <v>120</v>
      </c>
    </row>
    <row r="173" spans="2:22" x14ac:dyDescent="0.25">
      <c r="B173" s="15" t="s">
        <v>122</v>
      </c>
      <c r="C173" s="15" t="s">
        <v>207</v>
      </c>
      <c r="D173" s="15" t="s">
        <v>242</v>
      </c>
      <c r="E173" s="15">
        <v>2022</v>
      </c>
      <c r="F173" s="15" t="s">
        <v>162</v>
      </c>
      <c r="G173" s="15" t="s">
        <v>133</v>
      </c>
      <c r="H173" s="15" t="s">
        <v>136</v>
      </c>
      <c r="I173" s="15" t="s">
        <v>139</v>
      </c>
      <c r="J173" s="15" t="s">
        <v>141</v>
      </c>
      <c r="K173" s="15" t="s">
        <v>282</v>
      </c>
      <c r="L173" s="15" t="s">
        <v>283</v>
      </c>
      <c r="M173" s="15">
        <v>0.52</v>
      </c>
      <c r="N173" s="15">
        <v>0.29099999999999998</v>
      </c>
      <c r="O173" s="15">
        <v>0.01</v>
      </c>
      <c r="P173" s="15">
        <v>0.45300000000000001</v>
      </c>
      <c r="Q173" s="15">
        <v>0.314</v>
      </c>
      <c r="R173" s="15">
        <v>0.65500000000000003</v>
      </c>
      <c r="S173" s="15">
        <v>13.553000000000001</v>
      </c>
      <c r="U173" s="15">
        <v>740837.61399999994</v>
      </c>
      <c r="V173" s="15">
        <v>880</v>
      </c>
    </row>
    <row r="174" spans="2:22" x14ac:dyDescent="0.25">
      <c r="B174" s="15" t="s">
        <v>122</v>
      </c>
      <c r="C174" s="15" t="s">
        <v>207</v>
      </c>
      <c r="D174" s="15" t="s">
        <v>242</v>
      </c>
      <c r="E174" s="15">
        <v>2022</v>
      </c>
      <c r="F174" s="15" t="s">
        <v>162</v>
      </c>
      <c r="G174" s="15" t="s">
        <v>133</v>
      </c>
      <c r="H174" s="15" t="s">
        <v>136</v>
      </c>
      <c r="I174" s="15" t="s">
        <v>139</v>
      </c>
      <c r="J174" s="15" t="s">
        <v>141</v>
      </c>
      <c r="K174" s="15" t="s">
        <v>282</v>
      </c>
      <c r="L174" s="15" t="s">
        <v>284</v>
      </c>
      <c r="M174" s="15">
        <v>0.64700000000000002</v>
      </c>
      <c r="N174" s="15">
        <v>0.4</v>
      </c>
      <c r="O174" s="15">
        <v>2.5000000000000001E-2</v>
      </c>
      <c r="P174" s="15">
        <v>0.55200000000000005</v>
      </c>
      <c r="Q174" s="15">
        <v>0.38400000000000001</v>
      </c>
      <c r="R174" s="15">
        <v>0.81399999999999995</v>
      </c>
      <c r="S174" s="15">
        <v>13.478999999999999</v>
      </c>
      <c r="U174" s="15">
        <v>741687.022</v>
      </c>
      <c r="V174" s="15">
        <v>250</v>
      </c>
    </row>
    <row r="175" spans="2:22" x14ac:dyDescent="0.25">
      <c r="B175" s="15" t="s">
        <v>122</v>
      </c>
      <c r="C175" s="15" t="s">
        <v>207</v>
      </c>
      <c r="D175" s="15" t="s">
        <v>242</v>
      </c>
      <c r="E175" s="15">
        <v>2022</v>
      </c>
      <c r="F175" s="15" t="s">
        <v>162</v>
      </c>
      <c r="G175" s="15" t="s">
        <v>133</v>
      </c>
      <c r="H175" s="15" t="s">
        <v>136</v>
      </c>
      <c r="I175" s="15" t="s">
        <v>139</v>
      </c>
      <c r="J175" s="15" t="s">
        <v>141</v>
      </c>
      <c r="K175" s="15" t="s">
        <v>282</v>
      </c>
      <c r="L175" s="15" t="s">
        <v>285</v>
      </c>
      <c r="M175" s="15">
        <v>0.251</v>
      </c>
      <c r="N175" s="15">
        <v>0.17699999999999999</v>
      </c>
      <c r="O175" s="15">
        <v>0.01</v>
      </c>
      <c r="P175" s="15">
        <v>0.20100000000000001</v>
      </c>
      <c r="Q175" s="15">
        <v>0.13600000000000001</v>
      </c>
      <c r="R175" s="15">
        <v>0.30199999999999999</v>
      </c>
      <c r="S175" s="15">
        <v>13.602</v>
      </c>
      <c r="U175" s="15">
        <v>739574.08499999996</v>
      </c>
      <c r="V175" s="15">
        <v>300</v>
      </c>
    </row>
    <row r="176" spans="2:22" x14ac:dyDescent="0.25">
      <c r="B176" s="15" t="s">
        <v>122</v>
      </c>
      <c r="C176" s="15" t="s">
        <v>207</v>
      </c>
      <c r="D176" s="15" t="s">
        <v>242</v>
      </c>
      <c r="E176" s="15">
        <v>2022</v>
      </c>
      <c r="F176" s="15" t="s">
        <v>162</v>
      </c>
      <c r="G176" s="15" t="s">
        <v>133</v>
      </c>
      <c r="H176" s="15" t="s">
        <v>136</v>
      </c>
      <c r="I176" s="15" t="s">
        <v>139</v>
      </c>
      <c r="J176" s="15" t="s">
        <v>141</v>
      </c>
      <c r="K176" s="15" t="s">
        <v>282</v>
      </c>
      <c r="L176" s="15" t="s">
        <v>286</v>
      </c>
      <c r="M176" s="15">
        <v>0.38200000000000001</v>
      </c>
      <c r="N176" s="15">
        <v>0.24199999999999999</v>
      </c>
      <c r="O176" s="15">
        <v>5.0000000000000001E-3</v>
      </c>
      <c r="P176" s="15">
        <v>0.32900000000000001</v>
      </c>
      <c r="Q176" s="15">
        <v>0.21199999999999999</v>
      </c>
      <c r="R176" s="15">
        <v>0.49</v>
      </c>
      <c r="S176" s="15">
        <v>13.475</v>
      </c>
      <c r="U176" s="15">
        <v>729855.61399999994</v>
      </c>
      <c r="V176" s="15">
        <v>2240</v>
      </c>
    </row>
    <row r="177" spans="2:22" x14ac:dyDescent="0.25">
      <c r="B177" s="15" t="s">
        <v>122</v>
      </c>
      <c r="C177" s="15" t="s">
        <v>207</v>
      </c>
      <c r="D177" s="15" t="s">
        <v>242</v>
      </c>
      <c r="E177" s="15">
        <v>2022</v>
      </c>
      <c r="F177" s="15" t="s">
        <v>162</v>
      </c>
      <c r="G177" s="15" t="s">
        <v>133</v>
      </c>
      <c r="H177" s="15" t="s">
        <v>136</v>
      </c>
      <c r="I177" s="15" t="s">
        <v>139</v>
      </c>
      <c r="J177" s="15" t="s">
        <v>141</v>
      </c>
      <c r="K177" s="15" t="s">
        <v>282</v>
      </c>
      <c r="L177" s="15" t="s">
        <v>287</v>
      </c>
      <c r="M177" s="15">
        <v>0.78800000000000003</v>
      </c>
      <c r="N177" s="15">
        <v>0.44800000000000001</v>
      </c>
      <c r="O177" s="15">
        <v>4.1000000000000002E-2</v>
      </c>
      <c r="P177" s="15">
        <v>0.68899999999999995</v>
      </c>
      <c r="Q177" s="15">
        <v>0.50600000000000001</v>
      </c>
      <c r="R177" s="15">
        <v>0.96899999999999997</v>
      </c>
      <c r="S177" s="15">
        <v>13.439</v>
      </c>
      <c r="U177" s="15">
        <v>735647.48800000001</v>
      </c>
      <c r="V177" s="15">
        <v>120</v>
      </c>
    </row>
    <row r="178" spans="2:22" x14ac:dyDescent="0.25">
      <c r="B178" s="15" t="s">
        <v>122</v>
      </c>
      <c r="C178" s="15" t="s">
        <v>207</v>
      </c>
      <c r="D178" s="15" t="s">
        <v>243</v>
      </c>
      <c r="E178" s="15">
        <v>2022</v>
      </c>
      <c r="F178" s="15" t="s">
        <v>162</v>
      </c>
      <c r="G178" s="15" t="s">
        <v>133</v>
      </c>
      <c r="H178" s="15" t="s">
        <v>136</v>
      </c>
      <c r="I178" s="15" t="s">
        <v>139</v>
      </c>
      <c r="J178" s="15" t="s">
        <v>141</v>
      </c>
      <c r="K178" s="15" t="s">
        <v>282</v>
      </c>
      <c r="L178" s="15" t="s">
        <v>283</v>
      </c>
      <c r="M178" s="15">
        <v>0.59199999999999997</v>
      </c>
      <c r="N178" s="15">
        <v>0.32200000000000001</v>
      </c>
      <c r="O178" s="15">
        <v>1.0999999999999999E-2</v>
      </c>
      <c r="P178" s="15">
        <v>0.52500000000000002</v>
      </c>
      <c r="Q178" s="15">
        <v>0.36099999999999999</v>
      </c>
      <c r="R178" s="15">
        <v>0.76</v>
      </c>
      <c r="S178" s="15">
        <v>13.553000000000001</v>
      </c>
      <c r="U178" s="15">
        <v>740835.38</v>
      </c>
      <c r="V178" s="15">
        <v>880</v>
      </c>
    </row>
    <row r="179" spans="2:22" x14ac:dyDescent="0.25">
      <c r="B179" s="15" t="s">
        <v>122</v>
      </c>
      <c r="C179" s="15" t="s">
        <v>207</v>
      </c>
      <c r="D179" s="15" t="s">
        <v>243</v>
      </c>
      <c r="E179" s="15">
        <v>2022</v>
      </c>
      <c r="F179" s="15" t="s">
        <v>162</v>
      </c>
      <c r="G179" s="15" t="s">
        <v>133</v>
      </c>
      <c r="H179" s="15" t="s">
        <v>136</v>
      </c>
      <c r="I179" s="15" t="s">
        <v>139</v>
      </c>
      <c r="J179" s="15" t="s">
        <v>141</v>
      </c>
      <c r="K179" s="15" t="s">
        <v>282</v>
      </c>
      <c r="L179" s="15" t="s">
        <v>284</v>
      </c>
      <c r="M179" s="15">
        <v>0.72299999999999998</v>
      </c>
      <c r="N179" s="15">
        <v>0.42199999999999999</v>
      </c>
      <c r="O179" s="15">
        <v>2.7E-2</v>
      </c>
      <c r="P179" s="15">
        <v>0.63200000000000001</v>
      </c>
      <c r="Q179" s="15">
        <v>0.42299999999999999</v>
      </c>
      <c r="R179" s="15">
        <v>0.875</v>
      </c>
      <c r="S179" s="15">
        <v>13.478999999999999</v>
      </c>
      <c r="U179" s="15">
        <v>741716.13399999996</v>
      </c>
      <c r="V179" s="15">
        <v>250</v>
      </c>
    </row>
    <row r="180" spans="2:22" x14ac:dyDescent="0.25">
      <c r="B180" s="15" t="s">
        <v>122</v>
      </c>
      <c r="C180" s="15" t="s">
        <v>207</v>
      </c>
      <c r="D180" s="15" t="s">
        <v>243</v>
      </c>
      <c r="E180" s="15">
        <v>2022</v>
      </c>
      <c r="F180" s="15" t="s">
        <v>162</v>
      </c>
      <c r="G180" s="15" t="s">
        <v>133</v>
      </c>
      <c r="H180" s="15" t="s">
        <v>136</v>
      </c>
      <c r="I180" s="15" t="s">
        <v>139</v>
      </c>
      <c r="J180" s="15" t="s">
        <v>141</v>
      </c>
      <c r="K180" s="15" t="s">
        <v>282</v>
      </c>
      <c r="L180" s="15" t="s">
        <v>285</v>
      </c>
      <c r="M180" s="15">
        <v>0.28299999999999997</v>
      </c>
      <c r="N180" s="15">
        <v>0.20399999999999999</v>
      </c>
      <c r="O180" s="15">
        <v>1.2E-2</v>
      </c>
      <c r="P180" s="15">
        <v>0.22</v>
      </c>
      <c r="Q180" s="15">
        <v>0.14899999999999999</v>
      </c>
      <c r="R180" s="15">
        <v>0.33800000000000002</v>
      </c>
      <c r="S180" s="15">
        <v>13.603</v>
      </c>
      <c r="U180" s="15">
        <v>739580.2</v>
      </c>
      <c r="V180" s="15">
        <v>300</v>
      </c>
    </row>
    <row r="181" spans="2:22" x14ac:dyDescent="0.25">
      <c r="B181" s="15" t="s">
        <v>122</v>
      </c>
      <c r="C181" s="15" t="s">
        <v>207</v>
      </c>
      <c r="D181" s="15" t="s">
        <v>243</v>
      </c>
      <c r="E181" s="15">
        <v>2022</v>
      </c>
      <c r="F181" s="15" t="s">
        <v>162</v>
      </c>
      <c r="G181" s="15" t="s">
        <v>133</v>
      </c>
      <c r="H181" s="15" t="s">
        <v>136</v>
      </c>
      <c r="I181" s="15" t="s">
        <v>139</v>
      </c>
      <c r="J181" s="15" t="s">
        <v>141</v>
      </c>
      <c r="K181" s="15" t="s">
        <v>282</v>
      </c>
      <c r="L181" s="15" t="s">
        <v>286</v>
      </c>
      <c r="M181" s="15">
        <v>0.42699999999999999</v>
      </c>
      <c r="N181" s="15">
        <v>0.26400000000000001</v>
      </c>
      <c r="O181" s="15">
        <v>6.0000000000000001E-3</v>
      </c>
      <c r="P181" s="15">
        <v>0.371</v>
      </c>
      <c r="Q181" s="15">
        <v>0.23899999999999999</v>
      </c>
      <c r="R181" s="15">
        <v>0.54200000000000004</v>
      </c>
      <c r="S181" s="15">
        <v>13.475</v>
      </c>
      <c r="U181" s="15">
        <v>729853.89199999999</v>
      </c>
      <c r="V181" s="15">
        <v>2240</v>
      </c>
    </row>
    <row r="182" spans="2:22" x14ac:dyDescent="0.25">
      <c r="B182" s="15" t="s">
        <v>122</v>
      </c>
      <c r="C182" s="15" t="s">
        <v>207</v>
      </c>
      <c r="D182" s="15" t="s">
        <v>243</v>
      </c>
      <c r="E182" s="15">
        <v>2022</v>
      </c>
      <c r="F182" s="15" t="s">
        <v>162</v>
      </c>
      <c r="G182" s="15" t="s">
        <v>133</v>
      </c>
      <c r="H182" s="15" t="s">
        <v>136</v>
      </c>
      <c r="I182" s="15" t="s">
        <v>139</v>
      </c>
      <c r="J182" s="15" t="s">
        <v>141</v>
      </c>
      <c r="K182" s="15" t="s">
        <v>282</v>
      </c>
      <c r="L182" s="15" t="s">
        <v>287</v>
      </c>
      <c r="M182" s="15">
        <v>0.877</v>
      </c>
      <c r="N182" s="15">
        <v>0.48</v>
      </c>
      <c r="O182" s="15">
        <v>4.3999999999999997E-2</v>
      </c>
      <c r="P182" s="15">
        <v>0.71</v>
      </c>
      <c r="Q182" s="15">
        <v>0.54500000000000004</v>
      </c>
      <c r="R182" s="15">
        <v>1.081</v>
      </c>
      <c r="S182" s="15">
        <v>13.439</v>
      </c>
      <c r="U182" s="15">
        <v>735647.576</v>
      </c>
      <c r="V182" s="15">
        <v>120</v>
      </c>
    </row>
    <row r="183" spans="2:22" x14ac:dyDescent="0.25">
      <c r="B183" s="15" t="s">
        <v>122</v>
      </c>
      <c r="C183" s="15" t="s">
        <v>207</v>
      </c>
      <c r="D183" s="15" t="s">
        <v>244</v>
      </c>
      <c r="E183" s="15">
        <v>2022</v>
      </c>
      <c r="F183" s="15" t="s">
        <v>162</v>
      </c>
      <c r="G183" s="15" t="s">
        <v>133</v>
      </c>
      <c r="H183" s="15" t="s">
        <v>136</v>
      </c>
      <c r="I183" s="15" t="s">
        <v>139</v>
      </c>
      <c r="J183" s="15" t="s">
        <v>141</v>
      </c>
      <c r="K183" s="15" t="s">
        <v>282</v>
      </c>
      <c r="L183" s="15" t="s">
        <v>283</v>
      </c>
      <c r="M183" s="15">
        <v>0.63600000000000001</v>
      </c>
      <c r="N183" s="15">
        <v>0.33800000000000002</v>
      </c>
      <c r="O183" s="15">
        <v>1.0999999999999999E-2</v>
      </c>
      <c r="P183" s="15">
        <v>0.56299999999999994</v>
      </c>
      <c r="Q183" s="15">
        <v>0.39200000000000002</v>
      </c>
      <c r="R183" s="15">
        <v>0.81399999999999995</v>
      </c>
      <c r="S183" s="15">
        <v>13.113</v>
      </c>
      <c r="U183" s="15">
        <v>506641.97499999998</v>
      </c>
      <c r="V183" s="15">
        <v>880</v>
      </c>
    </row>
    <row r="184" spans="2:22" x14ac:dyDescent="0.25">
      <c r="B184" s="15" t="s">
        <v>122</v>
      </c>
      <c r="C184" s="15" t="s">
        <v>207</v>
      </c>
      <c r="D184" s="15" t="s">
        <v>244</v>
      </c>
      <c r="E184" s="15">
        <v>2022</v>
      </c>
      <c r="F184" s="15" t="s">
        <v>162</v>
      </c>
      <c r="G184" s="15" t="s">
        <v>133</v>
      </c>
      <c r="H184" s="15" t="s">
        <v>136</v>
      </c>
      <c r="I184" s="15" t="s">
        <v>139</v>
      </c>
      <c r="J184" s="15" t="s">
        <v>141</v>
      </c>
      <c r="K184" s="15" t="s">
        <v>282</v>
      </c>
      <c r="L184" s="15" t="s">
        <v>284</v>
      </c>
      <c r="M184" s="15">
        <v>0.76500000000000001</v>
      </c>
      <c r="N184" s="15">
        <v>0.42399999999999999</v>
      </c>
      <c r="O184" s="15">
        <v>2.7E-2</v>
      </c>
      <c r="P184" s="15">
        <v>0.68700000000000006</v>
      </c>
      <c r="Q184" s="15">
        <v>0.47299999999999998</v>
      </c>
      <c r="R184" s="15">
        <v>0.96799999999999997</v>
      </c>
      <c r="S184" s="15">
        <v>13.042999999999999</v>
      </c>
      <c r="U184" s="15">
        <v>508132.91399999999</v>
      </c>
      <c r="V184" s="15">
        <v>250</v>
      </c>
    </row>
    <row r="185" spans="2:22" x14ac:dyDescent="0.25">
      <c r="B185" s="15" t="s">
        <v>122</v>
      </c>
      <c r="C185" s="15" t="s">
        <v>207</v>
      </c>
      <c r="D185" s="15" t="s">
        <v>244</v>
      </c>
      <c r="E185" s="15">
        <v>2022</v>
      </c>
      <c r="F185" s="15" t="s">
        <v>162</v>
      </c>
      <c r="G185" s="15" t="s">
        <v>133</v>
      </c>
      <c r="H185" s="15" t="s">
        <v>136</v>
      </c>
      <c r="I185" s="15" t="s">
        <v>139</v>
      </c>
      <c r="J185" s="15" t="s">
        <v>141</v>
      </c>
      <c r="K185" s="15" t="s">
        <v>282</v>
      </c>
      <c r="L185" s="15" t="s">
        <v>285</v>
      </c>
      <c r="M185" s="15">
        <v>0.28299999999999997</v>
      </c>
      <c r="N185" s="15">
        <v>0.19</v>
      </c>
      <c r="O185" s="15">
        <v>1.0999999999999999E-2</v>
      </c>
      <c r="P185" s="15">
        <v>0.224</v>
      </c>
      <c r="Q185" s="15">
        <v>0.154</v>
      </c>
      <c r="R185" s="15">
        <v>0.33900000000000002</v>
      </c>
      <c r="S185" s="15">
        <v>13.159000000000001</v>
      </c>
      <c r="U185" s="15">
        <v>504616.29300000001</v>
      </c>
      <c r="V185" s="15">
        <v>300</v>
      </c>
    </row>
    <row r="186" spans="2:22" x14ac:dyDescent="0.25">
      <c r="B186" s="15" t="s">
        <v>122</v>
      </c>
      <c r="C186" s="15" t="s">
        <v>207</v>
      </c>
      <c r="D186" s="15" t="s">
        <v>244</v>
      </c>
      <c r="E186" s="15">
        <v>2022</v>
      </c>
      <c r="F186" s="15" t="s">
        <v>162</v>
      </c>
      <c r="G186" s="15" t="s">
        <v>133</v>
      </c>
      <c r="H186" s="15" t="s">
        <v>136</v>
      </c>
      <c r="I186" s="15" t="s">
        <v>139</v>
      </c>
      <c r="J186" s="15" t="s">
        <v>141</v>
      </c>
      <c r="K186" s="15" t="s">
        <v>282</v>
      </c>
      <c r="L186" s="15" t="s">
        <v>286</v>
      </c>
      <c r="M186" s="15">
        <v>0.45700000000000002</v>
      </c>
      <c r="N186" s="15">
        <v>0.28100000000000003</v>
      </c>
      <c r="O186" s="15">
        <v>6.0000000000000001E-3</v>
      </c>
      <c r="P186" s="15">
        <v>0.39600000000000002</v>
      </c>
      <c r="Q186" s="15">
        <v>0.26</v>
      </c>
      <c r="R186" s="15">
        <v>0.58199999999999996</v>
      </c>
      <c r="S186" s="15">
        <v>13.026999999999999</v>
      </c>
      <c r="U186" s="15">
        <v>500652.02899999998</v>
      </c>
      <c r="V186" s="15">
        <v>2240</v>
      </c>
    </row>
    <row r="187" spans="2:22" x14ac:dyDescent="0.25">
      <c r="B187" s="15" t="s">
        <v>122</v>
      </c>
      <c r="C187" s="15" t="s">
        <v>207</v>
      </c>
      <c r="D187" s="15" t="s">
        <v>244</v>
      </c>
      <c r="E187" s="15">
        <v>2022</v>
      </c>
      <c r="F187" s="15" t="s">
        <v>162</v>
      </c>
      <c r="G187" s="15" t="s">
        <v>133</v>
      </c>
      <c r="H187" s="15" t="s">
        <v>136</v>
      </c>
      <c r="I187" s="15" t="s">
        <v>139</v>
      </c>
      <c r="J187" s="15" t="s">
        <v>141</v>
      </c>
      <c r="K187" s="15" t="s">
        <v>282</v>
      </c>
      <c r="L187" s="15" t="s">
        <v>287</v>
      </c>
      <c r="M187" s="15">
        <v>0.94</v>
      </c>
      <c r="N187" s="15">
        <v>0.48299999999999998</v>
      </c>
      <c r="O187" s="15">
        <v>4.3999999999999997E-2</v>
      </c>
      <c r="P187" s="15">
        <v>0.80400000000000005</v>
      </c>
      <c r="Q187" s="15">
        <v>0.54800000000000004</v>
      </c>
      <c r="R187" s="15">
        <v>1.129</v>
      </c>
      <c r="S187" s="15">
        <v>13.005000000000001</v>
      </c>
      <c r="U187" s="15">
        <v>504852.69400000002</v>
      </c>
      <c r="V187" s="15">
        <v>120</v>
      </c>
    </row>
    <row r="188" spans="2:22" x14ac:dyDescent="0.25">
      <c r="B188" s="15" t="s">
        <v>122</v>
      </c>
      <c r="C188" s="15" t="s">
        <v>207</v>
      </c>
      <c r="D188" s="15" t="s">
        <v>245</v>
      </c>
      <c r="E188" s="15">
        <v>2022</v>
      </c>
      <c r="F188" s="15" t="s">
        <v>162</v>
      </c>
      <c r="G188" s="15" t="s">
        <v>133</v>
      </c>
      <c r="H188" s="15" t="s">
        <v>136</v>
      </c>
      <c r="I188" s="15" t="s">
        <v>139</v>
      </c>
      <c r="J188" s="15" t="s">
        <v>141</v>
      </c>
      <c r="K188" s="15" t="s">
        <v>282</v>
      </c>
      <c r="L188" s="15" t="s">
        <v>283</v>
      </c>
      <c r="M188" s="15">
        <v>0.64400000000000002</v>
      </c>
      <c r="N188" s="15">
        <v>0.33700000000000002</v>
      </c>
      <c r="O188" s="15">
        <v>1.0999999999999999E-2</v>
      </c>
      <c r="P188" s="15">
        <v>0.58399999999999996</v>
      </c>
      <c r="Q188" s="15">
        <v>0.40100000000000002</v>
      </c>
      <c r="R188" s="15">
        <v>0.81200000000000006</v>
      </c>
      <c r="S188" s="15">
        <v>13.113</v>
      </c>
      <c r="U188" s="15">
        <v>506638.48800000001</v>
      </c>
      <c r="V188" s="15">
        <v>880</v>
      </c>
    </row>
    <row r="189" spans="2:22" x14ac:dyDescent="0.25">
      <c r="B189" s="15" t="s">
        <v>122</v>
      </c>
      <c r="C189" s="15" t="s">
        <v>207</v>
      </c>
      <c r="D189" s="15" t="s">
        <v>245</v>
      </c>
      <c r="E189" s="15">
        <v>2022</v>
      </c>
      <c r="F189" s="15" t="s">
        <v>162</v>
      </c>
      <c r="G189" s="15" t="s">
        <v>133</v>
      </c>
      <c r="H189" s="15" t="s">
        <v>136</v>
      </c>
      <c r="I189" s="15" t="s">
        <v>139</v>
      </c>
      <c r="J189" s="15" t="s">
        <v>141</v>
      </c>
      <c r="K189" s="15" t="s">
        <v>282</v>
      </c>
      <c r="L189" s="15" t="s">
        <v>284</v>
      </c>
      <c r="M189" s="15">
        <v>0.80800000000000005</v>
      </c>
      <c r="N189" s="15">
        <v>0.437</v>
      </c>
      <c r="O189" s="15">
        <v>2.8000000000000001E-2</v>
      </c>
      <c r="P189" s="15">
        <v>0.72099999999999997</v>
      </c>
      <c r="Q189" s="15">
        <v>0.49299999999999999</v>
      </c>
      <c r="R189" s="15">
        <v>1.0409999999999999</v>
      </c>
      <c r="S189" s="15">
        <v>13.044</v>
      </c>
      <c r="U189" s="15">
        <v>508133.24</v>
      </c>
      <c r="V189" s="15">
        <v>250</v>
      </c>
    </row>
    <row r="190" spans="2:22" x14ac:dyDescent="0.25">
      <c r="B190" s="15" t="s">
        <v>122</v>
      </c>
      <c r="C190" s="15" t="s">
        <v>207</v>
      </c>
      <c r="D190" s="15" t="s">
        <v>245</v>
      </c>
      <c r="E190" s="15">
        <v>2022</v>
      </c>
      <c r="F190" s="15" t="s">
        <v>162</v>
      </c>
      <c r="G190" s="15" t="s">
        <v>133</v>
      </c>
      <c r="H190" s="15" t="s">
        <v>136</v>
      </c>
      <c r="I190" s="15" t="s">
        <v>139</v>
      </c>
      <c r="J190" s="15" t="s">
        <v>141</v>
      </c>
      <c r="K190" s="15" t="s">
        <v>282</v>
      </c>
      <c r="L190" s="15" t="s">
        <v>285</v>
      </c>
      <c r="M190" s="15">
        <v>0.27300000000000002</v>
      </c>
      <c r="N190" s="15">
        <v>0.17199999999999999</v>
      </c>
      <c r="O190" s="15">
        <v>0.01</v>
      </c>
      <c r="P190" s="15">
        <v>0.23100000000000001</v>
      </c>
      <c r="Q190" s="15">
        <v>0.16400000000000001</v>
      </c>
      <c r="R190" s="15">
        <v>0.33800000000000002</v>
      </c>
      <c r="S190" s="15">
        <v>13.159000000000001</v>
      </c>
      <c r="U190" s="15">
        <v>504612.52600000001</v>
      </c>
      <c r="V190" s="15">
        <v>300</v>
      </c>
    </row>
    <row r="191" spans="2:22" x14ac:dyDescent="0.25">
      <c r="B191" s="15" t="s">
        <v>122</v>
      </c>
      <c r="C191" s="15" t="s">
        <v>207</v>
      </c>
      <c r="D191" s="15" t="s">
        <v>245</v>
      </c>
      <c r="E191" s="15">
        <v>2022</v>
      </c>
      <c r="F191" s="15" t="s">
        <v>162</v>
      </c>
      <c r="G191" s="15" t="s">
        <v>133</v>
      </c>
      <c r="H191" s="15" t="s">
        <v>136</v>
      </c>
      <c r="I191" s="15" t="s">
        <v>139</v>
      </c>
      <c r="J191" s="15" t="s">
        <v>141</v>
      </c>
      <c r="K191" s="15" t="s">
        <v>282</v>
      </c>
      <c r="L191" s="15" t="s">
        <v>286</v>
      </c>
      <c r="M191" s="15">
        <v>0.46400000000000002</v>
      </c>
      <c r="N191" s="15">
        <v>0.27400000000000002</v>
      </c>
      <c r="O191" s="15">
        <v>6.0000000000000001E-3</v>
      </c>
      <c r="P191" s="15">
        <v>0.41099999999999998</v>
      </c>
      <c r="Q191" s="15">
        <v>0.27100000000000002</v>
      </c>
      <c r="R191" s="15">
        <v>0.59399999999999997</v>
      </c>
      <c r="S191" s="15">
        <v>13.026999999999999</v>
      </c>
      <c r="U191" s="15">
        <v>500655.25099999999</v>
      </c>
      <c r="V191" s="15">
        <v>2240</v>
      </c>
    </row>
    <row r="192" spans="2:22" x14ac:dyDescent="0.25">
      <c r="B192" s="15" t="s">
        <v>122</v>
      </c>
      <c r="C192" s="15" t="s">
        <v>207</v>
      </c>
      <c r="D192" s="15" t="s">
        <v>245</v>
      </c>
      <c r="E192" s="15">
        <v>2022</v>
      </c>
      <c r="F192" s="15" t="s">
        <v>162</v>
      </c>
      <c r="G192" s="15" t="s">
        <v>133</v>
      </c>
      <c r="H192" s="15" t="s">
        <v>136</v>
      </c>
      <c r="I192" s="15" t="s">
        <v>139</v>
      </c>
      <c r="J192" s="15" t="s">
        <v>141</v>
      </c>
      <c r="K192" s="15" t="s">
        <v>282</v>
      </c>
      <c r="L192" s="15" t="s">
        <v>287</v>
      </c>
      <c r="M192" s="15">
        <v>0.99</v>
      </c>
      <c r="N192" s="15">
        <v>0.49199999999999999</v>
      </c>
      <c r="O192" s="15">
        <v>4.4999999999999998E-2</v>
      </c>
      <c r="P192" s="15">
        <v>0.88100000000000001</v>
      </c>
      <c r="Q192" s="15">
        <v>0.64100000000000001</v>
      </c>
      <c r="R192" s="15">
        <v>1.266</v>
      </c>
      <c r="S192" s="15">
        <v>13.004</v>
      </c>
      <c r="U192" s="15">
        <v>504850.33199999999</v>
      </c>
      <c r="V192" s="15">
        <v>120</v>
      </c>
    </row>
    <row r="193" spans="2:22" x14ac:dyDescent="0.25">
      <c r="B193" s="15" t="s">
        <v>122</v>
      </c>
      <c r="C193" s="15" t="s">
        <v>207</v>
      </c>
      <c r="D193" s="15" t="s">
        <v>246</v>
      </c>
      <c r="E193" s="15">
        <v>2022</v>
      </c>
      <c r="F193" s="15" t="s">
        <v>162</v>
      </c>
      <c r="G193" s="15" t="s">
        <v>133</v>
      </c>
      <c r="H193" s="15" t="s">
        <v>136</v>
      </c>
      <c r="I193" s="15" t="s">
        <v>139</v>
      </c>
      <c r="J193" s="15" t="s">
        <v>141</v>
      </c>
      <c r="K193" s="15" t="s">
        <v>282</v>
      </c>
      <c r="L193" s="15" t="s">
        <v>283</v>
      </c>
      <c r="M193" s="15">
        <v>0.63300000000000001</v>
      </c>
      <c r="N193" s="15">
        <v>0.33700000000000002</v>
      </c>
      <c r="O193" s="15">
        <v>1.0999999999999999E-2</v>
      </c>
      <c r="P193" s="15">
        <v>0.56200000000000006</v>
      </c>
      <c r="Q193" s="15">
        <v>0.39400000000000002</v>
      </c>
      <c r="R193" s="15">
        <v>0.79800000000000004</v>
      </c>
      <c r="S193" s="15">
        <v>12.579000000000001</v>
      </c>
      <c r="U193" s="15">
        <v>300901.69500000001</v>
      </c>
      <c r="V193" s="15">
        <v>880</v>
      </c>
    </row>
    <row r="194" spans="2:22" x14ac:dyDescent="0.25">
      <c r="B194" s="15" t="s">
        <v>122</v>
      </c>
      <c r="C194" s="15" t="s">
        <v>207</v>
      </c>
      <c r="D194" s="15" t="s">
        <v>246</v>
      </c>
      <c r="E194" s="15">
        <v>2022</v>
      </c>
      <c r="F194" s="15" t="s">
        <v>162</v>
      </c>
      <c r="G194" s="15" t="s">
        <v>133</v>
      </c>
      <c r="H194" s="15" t="s">
        <v>136</v>
      </c>
      <c r="I194" s="15" t="s">
        <v>139</v>
      </c>
      <c r="J194" s="15" t="s">
        <v>141</v>
      </c>
      <c r="K194" s="15" t="s">
        <v>282</v>
      </c>
      <c r="L194" s="15" t="s">
        <v>284</v>
      </c>
      <c r="M194" s="15">
        <v>0.80600000000000005</v>
      </c>
      <c r="N194" s="15">
        <v>0.42899999999999999</v>
      </c>
      <c r="O194" s="15">
        <v>2.7E-2</v>
      </c>
      <c r="P194" s="15">
        <v>0.73699999999999999</v>
      </c>
      <c r="Q194" s="15">
        <v>0.502</v>
      </c>
      <c r="R194" s="15">
        <v>1.0169999999999999</v>
      </c>
      <c r="S194" s="15">
        <v>12.512</v>
      </c>
      <c r="U194" s="15">
        <v>302124.92700000003</v>
      </c>
      <c r="V194" s="15">
        <v>250</v>
      </c>
    </row>
    <row r="195" spans="2:22" x14ac:dyDescent="0.25">
      <c r="B195" s="15" t="s">
        <v>122</v>
      </c>
      <c r="C195" s="15" t="s">
        <v>207</v>
      </c>
      <c r="D195" s="15" t="s">
        <v>246</v>
      </c>
      <c r="E195" s="15">
        <v>2022</v>
      </c>
      <c r="F195" s="15" t="s">
        <v>162</v>
      </c>
      <c r="G195" s="15" t="s">
        <v>133</v>
      </c>
      <c r="H195" s="15" t="s">
        <v>136</v>
      </c>
      <c r="I195" s="15" t="s">
        <v>139</v>
      </c>
      <c r="J195" s="15" t="s">
        <v>141</v>
      </c>
      <c r="K195" s="15" t="s">
        <v>282</v>
      </c>
      <c r="L195" s="15" t="s">
        <v>285</v>
      </c>
      <c r="M195" s="15">
        <v>0.27100000000000002</v>
      </c>
      <c r="N195" s="15">
        <v>0.17399999999999999</v>
      </c>
      <c r="O195" s="15">
        <v>0.01</v>
      </c>
      <c r="P195" s="15">
        <v>0.23599999999999999</v>
      </c>
      <c r="Q195" s="15">
        <v>0.16400000000000001</v>
      </c>
      <c r="R195" s="15">
        <v>0.32200000000000001</v>
      </c>
      <c r="S195" s="15">
        <v>12.622999999999999</v>
      </c>
      <c r="U195" s="15">
        <v>298861.24699999997</v>
      </c>
      <c r="V195" s="15">
        <v>300</v>
      </c>
    </row>
    <row r="196" spans="2:22" x14ac:dyDescent="0.25">
      <c r="B196" s="15" t="s">
        <v>122</v>
      </c>
      <c r="C196" s="15" t="s">
        <v>207</v>
      </c>
      <c r="D196" s="15" t="s">
        <v>246</v>
      </c>
      <c r="E196" s="15">
        <v>2022</v>
      </c>
      <c r="F196" s="15" t="s">
        <v>162</v>
      </c>
      <c r="G196" s="15" t="s">
        <v>133</v>
      </c>
      <c r="H196" s="15" t="s">
        <v>136</v>
      </c>
      <c r="I196" s="15" t="s">
        <v>139</v>
      </c>
      <c r="J196" s="15" t="s">
        <v>141</v>
      </c>
      <c r="K196" s="15" t="s">
        <v>282</v>
      </c>
      <c r="L196" s="15" t="s">
        <v>286</v>
      </c>
      <c r="M196" s="15">
        <v>0.45300000000000001</v>
      </c>
      <c r="N196" s="15">
        <v>0.26400000000000001</v>
      </c>
      <c r="O196" s="15">
        <v>6.0000000000000001E-3</v>
      </c>
      <c r="P196" s="15">
        <v>0.40300000000000002</v>
      </c>
      <c r="Q196" s="15">
        <v>0.27</v>
      </c>
      <c r="R196" s="15">
        <v>0.57599999999999996</v>
      </c>
      <c r="S196" s="15">
        <v>12.478</v>
      </c>
      <c r="U196" s="15">
        <v>298545.23200000002</v>
      </c>
      <c r="V196" s="15">
        <v>2230</v>
      </c>
    </row>
    <row r="197" spans="2:22" x14ac:dyDescent="0.25">
      <c r="B197" s="15" t="s">
        <v>122</v>
      </c>
      <c r="C197" s="15" t="s">
        <v>207</v>
      </c>
      <c r="D197" s="15" t="s">
        <v>246</v>
      </c>
      <c r="E197" s="15">
        <v>2022</v>
      </c>
      <c r="F197" s="15" t="s">
        <v>162</v>
      </c>
      <c r="G197" s="15" t="s">
        <v>133</v>
      </c>
      <c r="H197" s="15" t="s">
        <v>136</v>
      </c>
      <c r="I197" s="15" t="s">
        <v>139</v>
      </c>
      <c r="J197" s="15" t="s">
        <v>141</v>
      </c>
      <c r="K197" s="15" t="s">
        <v>282</v>
      </c>
      <c r="L197" s="15" t="s">
        <v>287</v>
      </c>
      <c r="M197" s="15">
        <v>0.999</v>
      </c>
      <c r="N197" s="15">
        <v>0.5</v>
      </c>
      <c r="O197" s="15">
        <v>4.5999999999999999E-2</v>
      </c>
      <c r="P197" s="15">
        <v>0.90600000000000003</v>
      </c>
      <c r="Q197" s="15">
        <v>0.60299999999999998</v>
      </c>
      <c r="R197" s="15">
        <v>1.2769999999999999</v>
      </c>
      <c r="S197" s="15">
        <v>12.471</v>
      </c>
      <c r="U197" s="15">
        <v>300926.83899999998</v>
      </c>
      <c r="V197" s="15">
        <v>120</v>
      </c>
    </row>
    <row r="198" spans="2:22" x14ac:dyDescent="0.25">
      <c r="B198" s="15" t="s">
        <v>122</v>
      </c>
      <c r="C198" s="15" t="s">
        <v>207</v>
      </c>
      <c r="D198" s="15" t="s">
        <v>247</v>
      </c>
      <c r="E198" s="15">
        <v>2022</v>
      </c>
      <c r="F198" s="15" t="s">
        <v>162</v>
      </c>
      <c r="G198" s="15" t="s">
        <v>133</v>
      </c>
      <c r="H198" s="15" t="s">
        <v>136</v>
      </c>
      <c r="I198" s="15" t="s">
        <v>139</v>
      </c>
      <c r="J198" s="15" t="s">
        <v>141</v>
      </c>
      <c r="K198" s="15" t="s">
        <v>282</v>
      </c>
      <c r="L198" s="15" t="s">
        <v>283</v>
      </c>
      <c r="M198" s="15">
        <v>0.60799999999999998</v>
      </c>
      <c r="N198" s="15">
        <v>0.32200000000000001</v>
      </c>
      <c r="O198" s="15">
        <v>1.0999999999999999E-2</v>
      </c>
      <c r="P198" s="15">
        <v>0.54400000000000004</v>
      </c>
      <c r="Q198" s="15">
        <v>0.38</v>
      </c>
      <c r="R198" s="15">
        <v>0.76400000000000001</v>
      </c>
      <c r="S198" s="15">
        <v>12.579000000000001</v>
      </c>
      <c r="U198" s="15">
        <v>300902.20299999998</v>
      </c>
      <c r="V198" s="15">
        <v>880</v>
      </c>
    </row>
    <row r="199" spans="2:22" x14ac:dyDescent="0.25">
      <c r="B199" s="15" t="s">
        <v>122</v>
      </c>
      <c r="C199" s="15" t="s">
        <v>207</v>
      </c>
      <c r="D199" s="15" t="s">
        <v>247</v>
      </c>
      <c r="E199" s="15">
        <v>2022</v>
      </c>
      <c r="F199" s="15" t="s">
        <v>162</v>
      </c>
      <c r="G199" s="15" t="s">
        <v>133</v>
      </c>
      <c r="H199" s="15" t="s">
        <v>136</v>
      </c>
      <c r="I199" s="15" t="s">
        <v>139</v>
      </c>
      <c r="J199" s="15" t="s">
        <v>141</v>
      </c>
      <c r="K199" s="15" t="s">
        <v>282</v>
      </c>
      <c r="L199" s="15" t="s">
        <v>284</v>
      </c>
      <c r="M199" s="15">
        <v>0.77700000000000002</v>
      </c>
      <c r="N199" s="15">
        <v>0.42599999999999999</v>
      </c>
      <c r="O199" s="15">
        <v>2.7E-2</v>
      </c>
      <c r="P199" s="15">
        <v>0.69</v>
      </c>
      <c r="Q199" s="15">
        <v>0.47799999999999998</v>
      </c>
      <c r="R199" s="15">
        <v>0.995</v>
      </c>
      <c r="S199" s="15">
        <v>12.512</v>
      </c>
      <c r="U199" s="15">
        <v>302129.11300000001</v>
      </c>
      <c r="V199" s="15">
        <v>250</v>
      </c>
    </row>
    <row r="200" spans="2:22" x14ac:dyDescent="0.25">
      <c r="B200" s="15" t="s">
        <v>122</v>
      </c>
      <c r="C200" s="15" t="s">
        <v>207</v>
      </c>
      <c r="D200" s="15" t="s">
        <v>247</v>
      </c>
      <c r="E200" s="15">
        <v>2022</v>
      </c>
      <c r="F200" s="15" t="s">
        <v>162</v>
      </c>
      <c r="G200" s="15" t="s">
        <v>133</v>
      </c>
      <c r="H200" s="15" t="s">
        <v>136</v>
      </c>
      <c r="I200" s="15" t="s">
        <v>139</v>
      </c>
      <c r="J200" s="15" t="s">
        <v>141</v>
      </c>
      <c r="K200" s="15" t="s">
        <v>282</v>
      </c>
      <c r="L200" s="15" t="s">
        <v>285</v>
      </c>
      <c r="M200" s="15">
        <v>0.26400000000000001</v>
      </c>
      <c r="N200" s="15">
        <v>0.16900000000000001</v>
      </c>
      <c r="O200" s="15">
        <v>0.01</v>
      </c>
      <c r="P200" s="15">
        <v>0.23300000000000001</v>
      </c>
      <c r="Q200" s="15">
        <v>0.156</v>
      </c>
      <c r="R200" s="15">
        <v>0.315</v>
      </c>
      <c r="S200" s="15">
        <v>12.622999999999999</v>
      </c>
      <c r="U200" s="15">
        <v>298861.68099999998</v>
      </c>
      <c r="V200" s="15">
        <v>300</v>
      </c>
    </row>
    <row r="201" spans="2:22" x14ac:dyDescent="0.25">
      <c r="B201" s="15" t="s">
        <v>122</v>
      </c>
      <c r="C201" s="15" t="s">
        <v>207</v>
      </c>
      <c r="D201" s="15" t="s">
        <v>247</v>
      </c>
      <c r="E201" s="15">
        <v>2022</v>
      </c>
      <c r="F201" s="15" t="s">
        <v>162</v>
      </c>
      <c r="G201" s="15" t="s">
        <v>133</v>
      </c>
      <c r="H201" s="15" t="s">
        <v>136</v>
      </c>
      <c r="I201" s="15" t="s">
        <v>139</v>
      </c>
      <c r="J201" s="15" t="s">
        <v>141</v>
      </c>
      <c r="K201" s="15" t="s">
        <v>282</v>
      </c>
      <c r="L201" s="15" t="s">
        <v>286</v>
      </c>
      <c r="M201" s="15">
        <v>0.439</v>
      </c>
      <c r="N201" s="15">
        <v>0.26</v>
      </c>
      <c r="O201" s="15">
        <v>6.0000000000000001E-3</v>
      </c>
      <c r="P201" s="15">
        <v>0.39</v>
      </c>
      <c r="Q201" s="15">
        <v>0.26100000000000001</v>
      </c>
      <c r="R201" s="15">
        <v>0.55000000000000004</v>
      </c>
      <c r="S201" s="15">
        <v>12.478</v>
      </c>
      <c r="U201" s="15">
        <v>298544.06900000002</v>
      </c>
      <c r="V201" s="15">
        <v>2230</v>
      </c>
    </row>
    <row r="202" spans="2:22" x14ac:dyDescent="0.25">
      <c r="B202" s="15" t="s">
        <v>122</v>
      </c>
      <c r="C202" s="15" t="s">
        <v>207</v>
      </c>
      <c r="D202" s="15" t="s">
        <v>247</v>
      </c>
      <c r="E202" s="15">
        <v>2022</v>
      </c>
      <c r="F202" s="15" t="s">
        <v>162</v>
      </c>
      <c r="G202" s="15" t="s">
        <v>133</v>
      </c>
      <c r="H202" s="15" t="s">
        <v>136</v>
      </c>
      <c r="I202" s="15" t="s">
        <v>139</v>
      </c>
      <c r="J202" s="15" t="s">
        <v>141</v>
      </c>
      <c r="K202" s="15" t="s">
        <v>282</v>
      </c>
      <c r="L202" s="15" t="s">
        <v>287</v>
      </c>
      <c r="M202" s="15">
        <v>0.97</v>
      </c>
      <c r="N202" s="15">
        <v>0.499</v>
      </c>
      <c r="O202" s="15">
        <v>4.5999999999999999E-2</v>
      </c>
      <c r="P202" s="15">
        <v>0.84499999999999997</v>
      </c>
      <c r="Q202" s="15">
        <v>0.58299999999999996</v>
      </c>
      <c r="R202" s="15">
        <v>1.3140000000000001</v>
      </c>
      <c r="S202" s="15">
        <v>12.471</v>
      </c>
      <c r="U202" s="15">
        <v>300926.83899999998</v>
      </c>
      <c r="V202" s="15">
        <v>120</v>
      </c>
    </row>
    <row r="203" spans="2:22" x14ac:dyDescent="0.25">
      <c r="B203" s="15" t="s">
        <v>122</v>
      </c>
      <c r="C203" s="15" t="s">
        <v>207</v>
      </c>
      <c r="D203" s="15" t="s">
        <v>248</v>
      </c>
      <c r="E203" s="15">
        <v>2022</v>
      </c>
      <c r="F203" s="15" t="s">
        <v>162</v>
      </c>
      <c r="G203" s="15" t="s">
        <v>133</v>
      </c>
      <c r="H203" s="15" t="s">
        <v>136</v>
      </c>
      <c r="I203" s="15" t="s">
        <v>139</v>
      </c>
      <c r="J203" s="15" t="s">
        <v>141</v>
      </c>
      <c r="K203" s="15" t="s">
        <v>282</v>
      </c>
      <c r="L203" s="15" t="s">
        <v>283</v>
      </c>
      <c r="M203" s="15">
        <v>0.58499999999999996</v>
      </c>
      <c r="N203" s="15">
        <v>0.32400000000000001</v>
      </c>
      <c r="O203" s="15">
        <v>1.0999999999999999E-2</v>
      </c>
      <c r="P203" s="15">
        <v>0.52</v>
      </c>
      <c r="Q203" s="15">
        <v>0.36099999999999999</v>
      </c>
      <c r="R203" s="15">
        <v>0.74399999999999999</v>
      </c>
      <c r="S203" s="15">
        <v>11.955</v>
      </c>
      <c r="U203" s="15">
        <v>133230.10500000001</v>
      </c>
      <c r="V203" s="15">
        <v>880</v>
      </c>
    </row>
    <row r="204" spans="2:22" x14ac:dyDescent="0.25">
      <c r="B204" s="15" t="s">
        <v>122</v>
      </c>
      <c r="C204" s="15" t="s">
        <v>207</v>
      </c>
      <c r="D204" s="15" t="s">
        <v>248</v>
      </c>
      <c r="E204" s="15">
        <v>2022</v>
      </c>
      <c r="F204" s="15" t="s">
        <v>162</v>
      </c>
      <c r="G204" s="15" t="s">
        <v>133</v>
      </c>
      <c r="H204" s="15" t="s">
        <v>136</v>
      </c>
      <c r="I204" s="15" t="s">
        <v>139</v>
      </c>
      <c r="J204" s="15" t="s">
        <v>141</v>
      </c>
      <c r="K204" s="15" t="s">
        <v>282</v>
      </c>
      <c r="L204" s="15" t="s">
        <v>284</v>
      </c>
      <c r="M204" s="15">
        <v>0.72</v>
      </c>
      <c r="N204" s="15">
        <v>0.39500000000000002</v>
      </c>
      <c r="O204" s="15">
        <v>2.5000000000000001E-2</v>
      </c>
      <c r="P204" s="15">
        <v>0.61899999999999999</v>
      </c>
      <c r="Q204" s="15">
        <v>0.44900000000000001</v>
      </c>
      <c r="R204" s="15">
        <v>0.88100000000000001</v>
      </c>
      <c r="S204" s="15">
        <v>11.893000000000001</v>
      </c>
      <c r="U204" s="15">
        <v>134224.43400000001</v>
      </c>
      <c r="V204" s="15">
        <v>250</v>
      </c>
    </row>
    <row r="205" spans="2:22" x14ac:dyDescent="0.25">
      <c r="B205" s="15" t="s">
        <v>122</v>
      </c>
      <c r="C205" s="15" t="s">
        <v>207</v>
      </c>
      <c r="D205" s="15" t="s">
        <v>248</v>
      </c>
      <c r="E205" s="15">
        <v>2022</v>
      </c>
      <c r="F205" s="15" t="s">
        <v>162</v>
      </c>
      <c r="G205" s="15" t="s">
        <v>133</v>
      </c>
      <c r="H205" s="15" t="s">
        <v>136</v>
      </c>
      <c r="I205" s="15" t="s">
        <v>139</v>
      </c>
      <c r="J205" s="15" t="s">
        <v>141</v>
      </c>
      <c r="K205" s="15" t="s">
        <v>282</v>
      </c>
      <c r="L205" s="15" t="s">
        <v>285</v>
      </c>
      <c r="M205" s="15">
        <v>0.25</v>
      </c>
      <c r="N205" s="15">
        <v>0.153</v>
      </c>
      <c r="O205" s="15">
        <v>8.9999999999999993E-3</v>
      </c>
      <c r="P205" s="15">
        <v>0.217</v>
      </c>
      <c r="Q205" s="15">
        <v>0.14799999999999999</v>
      </c>
      <c r="R205" s="15">
        <v>0.30099999999999999</v>
      </c>
      <c r="S205" s="15">
        <v>11.999000000000001</v>
      </c>
      <c r="U205" s="15">
        <v>131311.299</v>
      </c>
      <c r="V205" s="15">
        <v>300</v>
      </c>
    </row>
    <row r="206" spans="2:22" x14ac:dyDescent="0.25">
      <c r="B206" s="15" t="s">
        <v>122</v>
      </c>
      <c r="C206" s="15" t="s">
        <v>207</v>
      </c>
      <c r="D206" s="15" t="s">
        <v>248</v>
      </c>
      <c r="E206" s="15">
        <v>2022</v>
      </c>
      <c r="F206" s="15" t="s">
        <v>162</v>
      </c>
      <c r="G206" s="15" t="s">
        <v>133</v>
      </c>
      <c r="H206" s="15" t="s">
        <v>136</v>
      </c>
      <c r="I206" s="15" t="s">
        <v>139</v>
      </c>
      <c r="J206" s="15" t="s">
        <v>141</v>
      </c>
      <c r="K206" s="15" t="s">
        <v>282</v>
      </c>
      <c r="L206" s="15" t="s">
        <v>286</v>
      </c>
      <c r="M206" s="15">
        <v>0.42</v>
      </c>
      <c r="N206" s="15">
        <v>0.25700000000000001</v>
      </c>
      <c r="O206" s="15">
        <v>5.0000000000000001E-3</v>
      </c>
      <c r="P206" s="15">
        <v>0.371</v>
      </c>
      <c r="Q206" s="15">
        <v>0.248</v>
      </c>
      <c r="R206" s="15">
        <v>0.52800000000000002</v>
      </c>
      <c r="S206" s="15">
        <v>11.836</v>
      </c>
      <c r="U206" s="15">
        <v>133563.04300000001</v>
      </c>
      <c r="V206" s="15">
        <v>2230</v>
      </c>
    </row>
    <row r="207" spans="2:22" x14ac:dyDescent="0.25">
      <c r="B207" s="15" t="s">
        <v>122</v>
      </c>
      <c r="C207" s="15" t="s">
        <v>207</v>
      </c>
      <c r="D207" s="15" t="s">
        <v>248</v>
      </c>
      <c r="E207" s="15">
        <v>2022</v>
      </c>
      <c r="F207" s="15" t="s">
        <v>162</v>
      </c>
      <c r="G207" s="15" t="s">
        <v>133</v>
      </c>
      <c r="H207" s="15" t="s">
        <v>136</v>
      </c>
      <c r="I207" s="15" t="s">
        <v>139</v>
      </c>
      <c r="J207" s="15" t="s">
        <v>141</v>
      </c>
      <c r="K207" s="15" t="s">
        <v>282</v>
      </c>
      <c r="L207" s="15" t="s">
        <v>287</v>
      </c>
      <c r="M207" s="15">
        <v>0.91800000000000004</v>
      </c>
      <c r="N207" s="15">
        <v>0.48099999999999998</v>
      </c>
      <c r="O207" s="15">
        <v>4.3999999999999997E-2</v>
      </c>
      <c r="P207" s="15">
        <v>0.755</v>
      </c>
      <c r="Q207" s="15">
        <v>0.54200000000000004</v>
      </c>
      <c r="R207" s="15">
        <v>1.1599999999999999</v>
      </c>
      <c r="S207" s="15">
        <v>11.843</v>
      </c>
      <c r="U207" s="15">
        <v>133949.45800000001</v>
      </c>
      <c r="V207" s="15">
        <v>120</v>
      </c>
    </row>
    <row r="208" spans="2:22" x14ac:dyDescent="0.25">
      <c r="B208" s="15" t="s">
        <v>122</v>
      </c>
      <c r="C208" s="15" t="s">
        <v>207</v>
      </c>
      <c r="D208" s="15" t="s">
        <v>249</v>
      </c>
      <c r="E208" s="15">
        <v>2022</v>
      </c>
      <c r="F208" s="15" t="s">
        <v>162</v>
      </c>
      <c r="G208" s="15" t="s">
        <v>133</v>
      </c>
      <c r="H208" s="15" t="s">
        <v>136</v>
      </c>
      <c r="I208" s="15" t="s">
        <v>139</v>
      </c>
      <c r="J208" s="15" t="s">
        <v>141</v>
      </c>
      <c r="K208" s="15" t="s">
        <v>282</v>
      </c>
      <c r="L208" s="15" t="s">
        <v>283</v>
      </c>
      <c r="M208" s="15">
        <v>0.55800000000000005</v>
      </c>
      <c r="N208" s="15">
        <v>0.316</v>
      </c>
      <c r="O208" s="15">
        <v>1.0999999999999999E-2</v>
      </c>
      <c r="P208" s="15">
        <v>0.48899999999999999</v>
      </c>
      <c r="Q208" s="15">
        <v>0.34200000000000003</v>
      </c>
      <c r="R208" s="15">
        <v>0.70399999999999996</v>
      </c>
      <c r="S208" s="15">
        <v>11.955</v>
      </c>
      <c r="U208" s="15">
        <v>133229.10800000001</v>
      </c>
      <c r="V208" s="15">
        <v>880</v>
      </c>
    </row>
    <row r="209" spans="2:22" x14ac:dyDescent="0.25">
      <c r="B209" s="15" t="s">
        <v>122</v>
      </c>
      <c r="C209" s="15" t="s">
        <v>207</v>
      </c>
      <c r="D209" s="15" t="s">
        <v>249</v>
      </c>
      <c r="E209" s="15">
        <v>2022</v>
      </c>
      <c r="F209" s="15" t="s">
        <v>162</v>
      </c>
      <c r="G209" s="15" t="s">
        <v>133</v>
      </c>
      <c r="H209" s="15" t="s">
        <v>136</v>
      </c>
      <c r="I209" s="15" t="s">
        <v>139</v>
      </c>
      <c r="J209" s="15" t="s">
        <v>141</v>
      </c>
      <c r="K209" s="15" t="s">
        <v>282</v>
      </c>
      <c r="L209" s="15" t="s">
        <v>284</v>
      </c>
      <c r="M209" s="15">
        <v>0.67900000000000005</v>
      </c>
      <c r="N209" s="15">
        <v>0.377</v>
      </c>
      <c r="O209" s="15">
        <v>2.4E-2</v>
      </c>
      <c r="P209" s="15">
        <v>0.59699999999999998</v>
      </c>
      <c r="Q209" s="15">
        <v>0.42499999999999999</v>
      </c>
      <c r="R209" s="15">
        <v>0.84399999999999997</v>
      </c>
      <c r="S209" s="15">
        <v>11.893000000000001</v>
      </c>
      <c r="U209" s="15">
        <v>134219.63500000001</v>
      </c>
      <c r="V209" s="15">
        <v>250</v>
      </c>
    </row>
    <row r="210" spans="2:22" x14ac:dyDescent="0.25">
      <c r="B210" s="15" t="s">
        <v>122</v>
      </c>
      <c r="C210" s="15" t="s">
        <v>207</v>
      </c>
      <c r="D210" s="15" t="s">
        <v>249</v>
      </c>
      <c r="E210" s="15">
        <v>2022</v>
      </c>
      <c r="F210" s="15" t="s">
        <v>162</v>
      </c>
      <c r="G210" s="15" t="s">
        <v>133</v>
      </c>
      <c r="H210" s="15" t="s">
        <v>136</v>
      </c>
      <c r="I210" s="15" t="s">
        <v>139</v>
      </c>
      <c r="J210" s="15" t="s">
        <v>141</v>
      </c>
      <c r="K210" s="15" t="s">
        <v>282</v>
      </c>
      <c r="L210" s="15" t="s">
        <v>285</v>
      </c>
      <c r="M210" s="15">
        <v>0.24</v>
      </c>
      <c r="N210" s="15">
        <v>0.14199999999999999</v>
      </c>
      <c r="O210" s="15">
        <v>8.0000000000000002E-3</v>
      </c>
      <c r="P210" s="15">
        <v>0.20899999999999999</v>
      </c>
      <c r="Q210" s="15">
        <v>0.14799999999999999</v>
      </c>
      <c r="R210" s="15">
        <v>0.3</v>
      </c>
      <c r="S210" s="15">
        <v>11.999000000000001</v>
      </c>
      <c r="U210" s="15">
        <v>131311.299</v>
      </c>
      <c r="V210" s="15">
        <v>300</v>
      </c>
    </row>
    <row r="211" spans="2:22" x14ac:dyDescent="0.25">
      <c r="B211" s="15" t="s">
        <v>122</v>
      </c>
      <c r="C211" s="15" t="s">
        <v>207</v>
      </c>
      <c r="D211" s="15" t="s">
        <v>249</v>
      </c>
      <c r="E211" s="15">
        <v>2022</v>
      </c>
      <c r="F211" s="15" t="s">
        <v>162</v>
      </c>
      <c r="G211" s="15" t="s">
        <v>133</v>
      </c>
      <c r="H211" s="15" t="s">
        <v>136</v>
      </c>
      <c r="I211" s="15" t="s">
        <v>139</v>
      </c>
      <c r="J211" s="15" t="s">
        <v>141</v>
      </c>
      <c r="K211" s="15" t="s">
        <v>282</v>
      </c>
      <c r="L211" s="15" t="s">
        <v>286</v>
      </c>
      <c r="M211" s="15">
        <v>0.39800000000000002</v>
      </c>
      <c r="N211" s="15">
        <v>0.24099999999999999</v>
      </c>
      <c r="O211" s="15">
        <v>5.0000000000000001E-3</v>
      </c>
      <c r="P211" s="15">
        <v>0.34799999999999998</v>
      </c>
      <c r="Q211" s="15">
        <v>0.23300000000000001</v>
      </c>
      <c r="R211" s="15">
        <v>0.49399999999999999</v>
      </c>
      <c r="S211" s="15">
        <v>11.836</v>
      </c>
      <c r="U211" s="15">
        <v>133562.33900000001</v>
      </c>
      <c r="V211" s="15">
        <v>2230</v>
      </c>
    </row>
    <row r="212" spans="2:22" x14ac:dyDescent="0.25">
      <c r="B212" s="15" t="s">
        <v>122</v>
      </c>
      <c r="C212" s="15" t="s">
        <v>207</v>
      </c>
      <c r="D212" s="15" t="s">
        <v>249</v>
      </c>
      <c r="E212" s="15">
        <v>2022</v>
      </c>
      <c r="F212" s="15" t="s">
        <v>162</v>
      </c>
      <c r="G212" s="15" t="s">
        <v>133</v>
      </c>
      <c r="H212" s="15" t="s">
        <v>136</v>
      </c>
      <c r="I212" s="15" t="s">
        <v>139</v>
      </c>
      <c r="J212" s="15" t="s">
        <v>141</v>
      </c>
      <c r="K212" s="15" t="s">
        <v>282</v>
      </c>
      <c r="L212" s="15" t="s">
        <v>287</v>
      </c>
      <c r="M212" s="15">
        <v>0.88200000000000001</v>
      </c>
      <c r="N212" s="15">
        <v>0.49</v>
      </c>
      <c r="O212" s="15">
        <v>4.4999999999999998E-2</v>
      </c>
      <c r="P212" s="15">
        <v>0.73099999999999998</v>
      </c>
      <c r="Q212" s="15">
        <v>0.52</v>
      </c>
      <c r="R212" s="15">
        <v>1.091</v>
      </c>
      <c r="S212" s="15">
        <v>11.843999999999999</v>
      </c>
      <c r="U212" s="15">
        <v>133949.45800000001</v>
      </c>
      <c r="V212" s="15">
        <v>120</v>
      </c>
    </row>
    <row r="213" spans="2:22" x14ac:dyDescent="0.25">
      <c r="B213" s="15" t="s">
        <v>122</v>
      </c>
      <c r="C213" s="15" t="s">
        <v>207</v>
      </c>
      <c r="D213" s="15" t="s">
        <v>250</v>
      </c>
      <c r="E213" s="15">
        <v>2022</v>
      </c>
      <c r="F213" s="15" t="s">
        <v>162</v>
      </c>
      <c r="G213" s="15" t="s">
        <v>133</v>
      </c>
      <c r="H213" s="15" t="s">
        <v>136</v>
      </c>
      <c r="I213" s="15" t="s">
        <v>139</v>
      </c>
      <c r="J213" s="15" t="s">
        <v>141</v>
      </c>
      <c r="K213" s="15" t="s">
        <v>282</v>
      </c>
      <c r="L213" s="15" t="s">
        <v>283</v>
      </c>
      <c r="M213" s="15">
        <v>0.53800000000000003</v>
      </c>
      <c r="N213" s="15">
        <v>0.33500000000000002</v>
      </c>
      <c r="O213" s="15">
        <v>1.0999999999999999E-2</v>
      </c>
      <c r="P213" s="15">
        <v>0.46100000000000002</v>
      </c>
      <c r="Q213" s="15">
        <v>0.32700000000000001</v>
      </c>
      <c r="R213" s="15">
        <v>0.66400000000000003</v>
      </c>
      <c r="S213" s="15">
        <v>11.311999999999999</v>
      </c>
      <c r="U213" s="15">
        <v>33050.773999999998</v>
      </c>
      <c r="V213" s="15">
        <v>880</v>
      </c>
    </row>
    <row r="214" spans="2:22" x14ac:dyDescent="0.25">
      <c r="B214" s="15" t="s">
        <v>122</v>
      </c>
      <c r="C214" s="15" t="s">
        <v>207</v>
      </c>
      <c r="D214" s="15" t="s">
        <v>250</v>
      </c>
      <c r="E214" s="15">
        <v>2022</v>
      </c>
      <c r="F214" s="15" t="s">
        <v>162</v>
      </c>
      <c r="G214" s="15" t="s">
        <v>133</v>
      </c>
      <c r="H214" s="15" t="s">
        <v>136</v>
      </c>
      <c r="I214" s="15" t="s">
        <v>139</v>
      </c>
      <c r="J214" s="15" t="s">
        <v>141</v>
      </c>
      <c r="K214" s="15" t="s">
        <v>282</v>
      </c>
      <c r="L214" s="15" t="s">
        <v>284</v>
      </c>
      <c r="M214" s="15">
        <v>0.65500000000000003</v>
      </c>
      <c r="N214" s="15">
        <v>0.39100000000000001</v>
      </c>
      <c r="O214" s="15">
        <v>2.5000000000000001E-2</v>
      </c>
      <c r="P214" s="15">
        <v>0.57799999999999996</v>
      </c>
      <c r="Q214" s="15">
        <v>0.40100000000000002</v>
      </c>
      <c r="R214" s="15">
        <v>0.80400000000000005</v>
      </c>
      <c r="S214" s="15">
        <v>11.250999999999999</v>
      </c>
      <c r="U214" s="15">
        <v>33646.601000000002</v>
      </c>
      <c r="V214" s="15">
        <v>250</v>
      </c>
    </row>
    <row r="215" spans="2:22" x14ac:dyDescent="0.25">
      <c r="B215" s="15" t="s">
        <v>122</v>
      </c>
      <c r="C215" s="15" t="s">
        <v>207</v>
      </c>
      <c r="D215" s="15" t="s">
        <v>250</v>
      </c>
      <c r="E215" s="15">
        <v>2022</v>
      </c>
      <c r="F215" s="15" t="s">
        <v>162</v>
      </c>
      <c r="G215" s="15" t="s">
        <v>133</v>
      </c>
      <c r="H215" s="15" t="s">
        <v>136</v>
      </c>
      <c r="I215" s="15" t="s">
        <v>139</v>
      </c>
      <c r="J215" s="15" t="s">
        <v>141</v>
      </c>
      <c r="K215" s="15" t="s">
        <v>282</v>
      </c>
      <c r="L215" s="15" t="s">
        <v>285</v>
      </c>
      <c r="M215" s="15">
        <v>0.23400000000000001</v>
      </c>
      <c r="N215" s="15">
        <v>0.14799999999999999</v>
      </c>
      <c r="O215" s="15">
        <v>8.9999999999999993E-3</v>
      </c>
      <c r="P215" s="15">
        <v>0.20499999999999999</v>
      </c>
      <c r="Q215" s="15">
        <v>0.14199999999999999</v>
      </c>
      <c r="R215" s="15">
        <v>0.29899999999999999</v>
      </c>
      <c r="S215" s="15">
        <v>11.356</v>
      </c>
      <c r="U215" s="15">
        <v>32194.175999999999</v>
      </c>
      <c r="V215" s="15">
        <v>300</v>
      </c>
    </row>
    <row r="216" spans="2:22" x14ac:dyDescent="0.25">
      <c r="B216" s="15" t="s">
        <v>122</v>
      </c>
      <c r="C216" s="15" t="s">
        <v>207</v>
      </c>
      <c r="D216" s="15" t="s">
        <v>250</v>
      </c>
      <c r="E216" s="15">
        <v>2022</v>
      </c>
      <c r="F216" s="15" t="s">
        <v>162</v>
      </c>
      <c r="G216" s="15" t="s">
        <v>133</v>
      </c>
      <c r="H216" s="15" t="s">
        <v>136</v>
      </c>
      <c r="I216" s="15" t="s">
        <v>139</v>
      </c>
      <c r="J216" s="15" t="s">
        <v>141</v>
      </c>
      <c r="K216" s="15" t="s">
        <v>282</v>
      </c>
      <c r="L216" s="15" t="s">
        <v>286</v>
      </c>
      <c r="M216" s="15">
        <v>0.38</v>
      </c>
      <c r="N216" s="15">
        <v>0.252</v>
      </c>
      <c r="O216" s="15">
        <v>5.0000000000000001E-3</v>
      </c>
      <c r="P216" s="15">
        <v>0.32900000000000001</v>
      </c>
      <c r="Q216" s="15">
        <v>0.223</v>
      </c>
      <c r="R216" s="15">
        <v>0.46300000000000002</v>
      </c>
      <c r="S216" s="15">
        <v>11.173</v>
      </c>
      <c r="U216" s="15">
        <v>33884.631000000001</v>
      </c>
      <c r="V216" s="15">
        <v>2230</v>
      </c>
    </row>
    <row r="217" spans="2:22" x14ac:dyDescent="0.25">
      <c r="B217" s="15" t="s">
        <v>122</v>
      </c>
      <c r="C217" s="15" t="s">
        <v>207</v>
      </c>
      <c r="D217" s="15" t="s">
        <v>250</v>
      </c>
      <c r="E217" s="15">
        <v>2022</v>
      </c>
      <c r="F217" s="15" t="s">
        <v>162</v>
      </c>
      <c r="G217" s="15" t="s">
        <v>133</v>
      </c>
      <c r="H217" s="15" t="s">
        <v>136</v>
      </c>
      <c r="I217" s="15" t="s">
        <v>139</v>
      </c>
      <c r="J217" s="15" t="s">
        <v>141</v>
      </c>
      <c r="K217" s="15" t="s">
        <v>282</v>
      </c>
      <c r="L217" s="15" t="s">
        <v>287</v>
      </c>
      <c r="M217" s="15">
        <v>0.84199999999999997</v>
      </c>
      <c r="N217" s="15">
        <v>0.47399999999999998</v>
      </c>
      <c r="O217" s="15">
        <v>4.2999999999999997E-2</v>
      </c>
      <c r="P217" s="15">
        <v>0.67900000000000005</v>
      </c>
      <c r="Q217" s="15">
        <v>0.48699999999999999</v>
      </c>
      <c r="R217" s="15">
        <v>1.0740000000000001</v>
      </c>
      <c r="S217" s="15">
        <v>11.196</v>
      </c>
      <c r="U217" s="15">
        <v>33920.563000000002</v>
      </c>
      <c r="V217" s="15">
        <v>120</v>
      </c>
    </row>
    <row r="218" spans="2:22" x14ac:dyDescent="0.25">
      <c r="B218" s="15" t="s">
        <v>122</v>
      </c>
      <c r="C218" s="15" t="s">
        <v>207</v>
      </c>
      <c r="D218" s="15" t="s">
        <v>251</v>
      </c>
      <c r="E218" s="15">
        <v>2022</v>
      </c>
      <c r="F218" s="15" t="s">
        <v>162</v>
      </c>
      <c r="G218" s="15" t="s">
        <v>133</v>
      </c>
      <c r="H218" s="15" t="s">
        <v>136</v>
      </c>
      <c r="I218" s="15" t="s">
        <v>139</v>
      </c>
      <c r="J218" s="15" t="s">
        <v>141</v>
      </c>
      <c r="K218" s="15" t="s">
        <v>282</v>
      </c>
      <c r="L218" s="15" t="s">
        <v>283</v>
      </c>
      <c r="M218" s="15">
        <v>0.51300000000000001</v>
      </c>
      <c r="N218" s="15">
        <v>0.32</v>
      </c>
      <c r="O218" s="15">
        <v>1.0999999999999999E-2</v>
      </c>
      <c r="P218" s="15">
        <v>0.436</v>
      </c>
      <c r="Q218" s="15">
        <v>0.315</v>
      </c>
      <c r="R218" s="15">
        <v>0.64300000000000002</v>
      </c>
      <c r="S218" s="15">
        <v>11.311999999999999</v>
      </c>
      <c r="U218" s="15">
        <v>33050.044999999998</v>
      </c>
      <c r="V218" s="15">
        <v>880</v>
      </c>
    </row>
    <row r="219" spans="2:22" x14ac:dyDescent="0.25">
      <c r="B219" s="15" t="s">
        <v>122</v>
      </c>
      <c r="C219" s="15" t="s">
        <v>207</v>
      </c>
      <c r="D219" s="15" t="s">
        <v>251</v>
      </c>
      <c r="E219" s="15">
        <v>2022</v>
      </c>
      <c r="F219" s="15" t="s">
        <v>162</v>
      </c>
      <c r="G219" s="15" t="s">
        <v>133</v>
      </c>
      <c r="H219" s="15" t="s">
        <v>136</v>
      </c>
      <c r="I219" s="15" t="s">
        <v>139</v>
      </c>
      <c r="J219" s="15" t="s">
        <v>141</v>
      </c>
      <c r="K219" s="15" t="s">
        <v>282</v>
      </c>
      <c r="L219" s="15" t="s">
        <v>284</v>
      </c>
      <c r="M219" s="15">
        <v>0.629</v>
      </c>
      <c r="N219" s="15">
        <v>0.38800000000000001</v>
      </c>
      <c r="O219" s="15">
        <v>2.5000000000000001E-2</v>
      </c>
      <c r="P219" s="15">
        <v>0.53200000000000003</v>
      </c>
      <c r="Q219" s="15">
        <v>0.38600000000000001</v>
      </c>
      <c r="R219" s="15">
        <v>0.75900000000000001</v>
      </c>
      <c r="S219" s="15">
        <v>11.250999999999999</v>
      </c>
      <c r="U219" s="15">
        <v>33647.01</v>
      </c>
      <c r="V219" s="15">
        <v>250</v>
      </c>
    </row>
    <row r="220" spans="2:22" x14ac:dyDescent="0.25">
      <c r="B220" s="15" t="s">
        <v>122</v>
      </c>
      <c r="C220" s="15" t="s">
        <v>207</v>
      </c>
      <c r="D220" s="15" t="s">
        <v>251</v>
      </c>
      <c r="E220" s="15">
        <v>2022</v>
      </c>
      <c r="F220" s="15" t="s">
        <v>162</v>
      </c>
      <c r="G220" s="15" t="s">
        <v>133</v>
      </c>
      <c r="H220" s="15" t="s">
        <v>136</v>
      </c>
      <c r="I220" s="15" t="s">
        <v>139</v>
      </c>
      <c r="J220" s="15" t="s">
        <v>141</v>
      </c>
      <c r="K220" s="15" t="s">
        <v>282</v>
      </c>
      <c r="L220" s="15" t="s">
        <v>285</v>
      </c>
      <c r="M220" s="15">
        <v>0.22500000000000001</v>
      </c>
      <c r="N220" s="15">
        <v>0.151</v>
      </c>
      <c r="O220" s="15">
        <v>8.9999999999999993E-3</v>
      </c>
      <c r="P220" s="15">
        <v>0.19500000000000001</v>
      </c>
      <c r="Q220" s="15">
        <v>0.13300000000000001</v>
      </c>
      <c r="R220" s="15">
        <v>0.29099999999999998</v>
      </c>
      <c r="S220" s="15">
        <v>11.356</v>
      </c>
      <c r="U220" s="15">
        <v>32193.378000000001</v>
      </c>
      <c r="V220" s="15">
        <v>300</v>
      </c>
    </row>
    <row r="221" spans="2:22" x14ac:dyDescent="0.25">
      <c r="B221" s="15" t="s">
        <v>122</v>
      </c>
      <c r="C221" s="15" t="s">
        <v>207</v>
      </c>
      <c r="D221" s="15" t="s">
        <v>251</v>
      </c>
      <c r="E221" s="15">
        <v>2022</v>
      </c>
      <c r="F221" s="15" t="s">
        <v>162</v>
      </c>
      <c r="G221" s="15" t="s">
        <v>133</v>
      </c>
      <c r="H221" s="15" t="s">
        <v>136</v>
      </c>
      <c r="I221" s="15" t="s">
        <v>139</v>
      </c>
      <c r="J221" s="15" t="s">
        <v>141</v>
      </c>
      <c r="K221" s="15" t="s">
        <v>282</v>
      </c>
      <c r="L221" s="15" t="s">
        <v>286</v>
      </c>
      <c r="M221" s="15">
        <v>0.36</v>
      </c>
      <c r="N221" s="15">
        <v>0.24399999999999999</v>
      </c>
      <c r="O221" s="15">
        <v>5.0000000000000001E-3</v>
      </c>
      <c r="P221" s="15">
        <v>0.309</v>
      </c>
      <c r="Q221" s="15">
        <v>0.21</v>
      </c>
      <c r="R221" s="15">
        <v>0.434</v>
      </c>
      <c r="S221" s="15">
        <v>11.173</v>
      </c>
      <c r="U221" s="15">
        <v>33884.883000000002</v>
      </c>
      <c r="V221" s="15">
        <v>2230</v>
      </c>
    </row>
    <row r="222" spans="2:22" x14ac:dyDescent="0.25">
      <c r="B222" s="15" t="s">
        <v>122</v>
      </c>
      <c r="C222" s="15" t="s">
        <v>207</v>
      </c>
      <c r="D222" s="15" t="s">
        <v>251</v>
      </c>
      <c r="E222" s="15">
        <v>2022</v>
      </c>
      <c r="F222" s="15" t="s">
        <v>162</v>
      </c>
      <c r="G222" s="15" t="s">
        <v>133</v>
      </c>
      <c r="H222" s="15" t="s">
        <v>136</v>
      </c>
      <c r="I222" s="15" t="s">
        <v>139</v>
      </c>
      <c r="J222" s="15" t="s">
        <v>141</v>
      </c>
      <c r="K222" s="15" t="s">
        <v>282</v>
      </c>
      <c r="L222" s="15" t="s">
        <v>287</v>
      </c>
      <c r="M222" s="15">
        <v>0.80800000000000005</v>
      </c>
      <c r="N222" s="15">
        <v>0.45100000000000001</v>
      </c>
      <c r="O222" s="15">
        <v>4.1000000000000002E-2</v>
      </c>
      <c r="P222" s="15">
        <v>0.66800000000000004</v>
      </c>
      <c r="Q222" s="15">
        <v>0.48699999999999999</v>
      </c>
      <c r="R222" s="15">
        <v>1.012</v>
      </c>
      <c r="S222" s="15">
        <v>11.196</v>
      </c>
      <c r="U222" s="15">
        <v>33920.563000000002</v>
      </c>
      <c r="V222" s="15">
        <v>120</v>
      </c>
    </row>
    <row r="223" spans="2:22" x14ac:dyDescent="0.25">
      <c r="B223" s="15" t="s">
        <v>122</v>
      </c>
      <c r="C223" s="15" t="s">
        <v>207</v>
      </c>
      <c r="D223" s="15" t="s">
        <v>252</v>
      </c>
      <c r="E223" s="15">
        <v>2022</v>
      </c>
      <c r="F223" s="15" t="s">
        <v>162</v>
      </c>
      <c r="G223" s="15" t="s">
        <v>133</v>
      </c>
      <c r="H223" s="15" t="s">
        <v>136</v>
      </c>
      <c r="I223" s="15" t="s">
        <v>139</v>
      </c>
      <c r="J223" s="15" t="s">
        <v>141</v>
      </c>
      <c r="K223" s="15" t="s">
        <v>282</v>
      </c>
      <c r="L223" s="15" t="s">
        <v>283</v>
      </c>
      <c r="M223" s="15">
        <v>0.48499999999999999</v>
      </c>
      <c r="N223" s="15">
        <v>0.30299999999999999</v>
      </c>
      <c r="O223" s="15">
        <v>0.01</v>
      </c>
      <c r="P223" s="15">
        <v>0.40500000000000003</v>
      </c>
      <c r="Q223" s="15">
        <v>0.29099999999999998</v>
      </c>
      <c r="R223" s="15">
        <v>0.60199999999999998</v>
      </c>
      <c r="S223" s="15">
        <v>10.738</v>
      </c>
      <c r="U223" s="15">
        <v>1643.45</v>
      </c>
      <c r="V223" s="15">
        <v>880</v>
      </c>
    </row>
    <row r="224" spans="2:22" x14ac:dyDescent="0.25">
      <c r="B224" s="15" t="s">
        <v>122</v>
      </c>
      <c r="C224" s="15" t="s">
        <v>207</v>
      </c>
      <c r="D224" s="15" t="s">
        <v>252</v>
      </c>
      <c r="E224" s="15">
        <v>2022</v>
      </c>
      <c r="F224" s="15" t="s">
        <v>162</v>
      </c>
      <c r="G224" s="15" t="s">
        <v>133</v>
      </c>
      <c r="H224" s="15" t="s">
        <v>136</v>
      </c>
      <c r="I224" s="15" t="s">
        <v>139</v>
      </c>
      <c r="J224" s="15" t="s">
        <v>141</v>
      </c>
      <c r="K224" s="15" t="s">
        <v>282</v>
      </c>
      <c r="L224" s="15" t="s">
        <v>284</v>
      </c>
      <c r="M224" s="15">
        <v>0.6</v>
      </c>
      <c r="N224" s="15">
        <v>0.38700000000000001</v>
      </c>
      <c r="O224" s="15">
        <v>2.4E-2</v>
      </c>
      <c r="P224" s="15">
        <v>0.504</v>
      </c>
      <c r="Q224" s="15">
        <v>0.36899999999999999</v>
      </c>
      <c r="R224" s="15">
        <v>0.72499999999999998</v>
      </c>
      <c r="S224" s="15">
        <v>10.676</v>
      </c>
      <c r="U224" s="15">
        <v>1778.971</v>
      </c>
      <c r="V224" s="15">
        <v>250</v>
      </c>
    </row>
    <row r="225" spans="2:22" x14ac:dyDescent="0.25">
      <c r="B225" s="15" t="s">
        <v>122</v>
      </c>
      <c r="C225" s="15" t="s">
        <v>207</v>
      </c>
      <c r="D225" s="15" t="s">
        <v>252</v>
      </c>
      <c r="E225" s="15">
        <v>2022</v>
      </c>
      <c r="F225" s="15" t="s">
        <v>162</v>
      </c>
      <c r="G225" s="15" t="s">
        <v>133</v>
      </c>
      <c r="H225" s="15" t="s">
        <v>136</v>
      </c>
      <c r="I225" s="15" t="s">
        <v>139</v>
      </c>
      <c r="J225" s="15" t="s">
        <v>141</v>
      </c>
      <c r="K225" s="15" t="s">
        <v>282</v>
      </c>
      <c r="L225" s="15" t="s">
        <v>285</v>
      </c>
      <c r="M225" s="15">
        <v>0.20899999999999999</v>
      </c>
      <c r="N225" s="15">
        <v>0.13500000000000001</v>
      </c>
      <c r="O225" s="15">
        <v>8.0000000000000002E-3</v>
      </c>
      <c r="P225" s="15">
        <v>0.18</v>
      </c>
      <c r="Q225" s="15">
        <v>0.127</v>
      </c>
      <c r="R225" s="15">
        <v>0.26</v>
      </c>
      <c r="S225" s="15">
        <v>10.78</v>
      </c>
      <c r="U225" s="15">
        <v>1620.4290000000001</v>
      </c>
      <c r="V225" s="15">
        <v>300</v>
      </c>
    </row>
    <row r="226" spans="2:22" x14ac:dyDescent="0.25">
      <c r="B226" s="15" t="s">
        <v>122</v>
      </c>
      <c r="C226" s="15" t="s">
        <v>207</v>
      </c>
      <c r="D226" s="15" t="s">
        <v>252</v>
      </c>
      <c r="E226" s="15">
        <v>2022</v>
      </c>
      <c r="F226" s="15" t="s">
        <v>162</v>
      </c>
      <c r="G226" s="15" t="s">
        <v>133</v>
      </c>
      <c r="H226" s="15" t="s">
        <v>136</v>
      </c>
      <c r="I226" s="15" t="s">
        <v>139</v>
      </c>
      <c r="J226" s="15" t="s">
        <v>141</v>
      </c>
      <c r="K226" s="15" t="s">
        <v>282</v>
      </c>
      <c r="L226" s="15" t="s">
        <v>286</v>
      </c>
      <c r="M226" s="15">
        <v>0.33500000000000002</v>
      </c>
      <c r="N226" s="15">
        <v>0.23</v>
      </c>
      <c r="O226" s="15">
        <v>5.0000000000000001E-3</v>
      </c>
      <c r="P226" s="15">
        <v>0.28499999999999998</v>
      </c>
      <c r="Q226" s="15">
        <v>0.19600000000000001</v>
      </c>
      <c r="R226" s="15">
        <v>0.40899999999999997</v>
      </c>
      <c r="S226" s="15">
        <v>10.581</v>
      </c>
      <c r="U226" s="15">
        <v>1817.1690000000001</v>
      </c>
      <c r="V226" s="15">
        <v>2230</v>
      </c>
    </row>
    <row r="227" spans="2:22" x14ac:dyDescent="0.25">
      <c r="B227" s="15" t="s">
        <v>122</v>
      </c>
      <c r="C227" s="15" t="s">
        <v>207</v>
      </c>
      <c r="D227" s="15" t="s">
        <v>252</v>
      </c>
      <c r="E227" s="15">
        <v>2022</v>
      </c>
      <c r="F227" s="15" t="s">
        <v>162</v>
      </c>
      <c r="G227" s="15" t="s">
        <v>133</v>
      </c>
      <c r="H227" s="15" t="s">
        <v>136</v>
      </c>
      <c r="I227" s="15" t="s">
        <v>139</v>
      </c>
      <c r="J227" s="15" t="s">
        <v>141</v>
      </c>
      <c r="K227" s="15" t="s">
        <v>282</v>
      </c>
      <c r="L227" s="15" t="s">
        <v>287</v>
      </c>
      <c r="M227" s="15">
        <v>0.76600000000000001</v>
      </c>
      <c r="N227" s="15">
        <v>0.434</v>
      </c>
      <c r="O227" s="15">
        <v>0.04</v>
      </c>
      <c r="P227" s="15">
        <v>0.65600000000000003</v>
      </c>
      <c r="Q227" s="15">
        <v>0.46700000000000003</v>
      </c>
      <c r="R227" s="15">
        <v>0.90200000000000002</v>
      </c>
      <c r="S227" s="15">
        <v>10.622999999999999</v>
      </c>
      <c r="U227" s="15">
        <v>1766.7729999999999</v>
      </c>
      <c r="V227" s="15">
        <v>120</v>
      </c>
    </row>
    <row r="228" spans="2:22" x14ac:dyDescent="0.25">
      <c r="B228" s="15" t="s">
        <v>122</v>
      </c>
      <c r="C228" s="15" t="s">
        <v>207</v>
      </c>
      <c r="D228" s="15" t="s">
        <v>253</v>
      </c>
      <c r="E228" s="15">
        <v>2022</v>
      </c>
      <c r="F228" s="15" t="s">
        <v>162</v>
      </c>
      <c r="G228" s="15" t="s">
        <v>133</v>
      </c>
      <c r="H228" s="15" t="s">
        <v>136</v>
      </c>
      <c r="I228" s="15" t="s">
        <v>139</v>
      </c>
      <c r="J228" s="15" t="s">
        <v>141</v>
      </c>
      <c r="K228" s="15" t="s">
        <v>282</v>
      </c>
      <c r="L228" s="15" t="s">
        <v>283</v>
      </c>
      <c r="M228" s="15">
        <v>0.45200000000000001</v>
      </c>
      <c r="N228" s="15">
        <v>0.28499999999999998</v>
      </c>
      <c r="O228" s="15">
        <v>0.01</v>
      </c>
      <c r="P228" s="15">
        <v>0.38700000000000001</v>
      </c>
      <c r="Q228" s="15">
        <v>0.27</v>
      </c>
      <c r="R228" s="15">
        <v>0.56200000000000006</v>
      </c>
      <c r="S228" s="15">
        <v>10.738</v>
      </c>
      <c r="U228" s="15">
        <v>1643.39</v>
      </c>
      <c r="V228" s="15">
        <v>880</v>
      </c>
    </row>
    <row r="229" spans="2:22" x14ac:dyDescent="0.25">
      <c r="B229" s="15" t="s">
        <v>122</v>
      </c>
      <c r="C229" s="15" t="s">
        <v>207</v>
      </c>
      <c r="D229" s="15" t="s">
        <v>253</v>
      </c>
      <c r="E229" s="15">
        <v>2022</v>
      </c>
      <c r="F229" s="15" t="s">
        <v>162</v>
      </c>
      <c r="G229" s="15" t="s">
        <v>133</v>
      </c>
      <c r="H229" s="15" t="s">
        <v>136</v>
      </c>
      <c r="I229" s="15" t="s">
        <v>139</v>
      </c>
      <c r="J229" s="15" t="s">
        <v>141</v>
      </c>
      <c r="K229" s="15" t="s">
        <v>282</v>
      </c>
      <c r="L229" s="15" t="s">
        <v>284</v>
      </c>
      <c r="M229" s="15">
        <v>0.56399999999999995</v>
      </c>
      <c r="N229" s="15">
        <v>0.36799999999999999</v>
      </c>
      <c r="O229" s="15">
        <v>2.3E-2</v>
      </c>
      <c r="P229" s="15">
        <v>0.47199999999999998</v>
      </c>
      <c r="Q229" s="15">
        <v>0.33500000000000002</v>
      </c>
      <c r="R229" s="15">
        <v>0.72099999999999997</v>
      </c>
      <c r="S229" s="15">
        <v>10.676</v>
      </c>
      <c r="U229" s="15">
        <v>1779.011</v>
      </c>
      <c r="V229" s="15">
        <v>250</v>
      </c>
    </row>
    <row r="230" spans="2:22" x14ac:dyDescent="0.25">
      <c r="B230" s="15" t="s">
        <v>122</v>
      </c>
      <c r="C230" s="15" t="s">
        <v>207</v>
      </c>
      <c r="D230" s="15" t="s">
        <v>253</v>
      </c>
      <c r="E230" s="15">
        <v>2022</v>
      </c>
      <c r="F230" s="15" t="s">
        <v>162</v>
      </c>
      <c r="G230" s="15" t="s">
        <v>133</v>
      </c>
      <c r="H230" s="15" t="s">
        <v>136</v>
      </c>
      <c r="I230" s="15" t="s">
        <v>139</v>
      </c>
      <c r="J230" s="15" t="s">
        <v>141</v>
      </c>
      <c r="K230" s="15" t="s">
        <v>282</v>
      </c>
      <c r="L230" s="15" t="s">
        <v>285</v>
      </c>
      <c r="M230" s="15">
        <v>0.19500000000000001</v>
      </c>
      <c r="N230" s="15">
        <v>0.129</v>
      </c>
      <c r="O230" s="15">
        <v>7.0000000000000001E-3</v>
      </c>
      <c r="P230" s="15">
        <v>0.16600000000000001</v>
      </c>
      <c r="Q230" s="15">
        <v>0.113</v>
      </c>
      <c r="R230" s="15">
        <v>0.23200000000000001</v>
      </c>
      <c r="S230" s="15">
        <v>10.78</v>
      </c>
      <c r="U230" s="15">
        <v>1620.585</v>
      </c>
      <c r="V230" s="15">
        <v>300</v>
      </c>
    </row>
    <row r="231" spans="2:22" x14ac:dyDescent="0.25">
      <c r="B231" s="15" t="s">
        <v>122</v>
      </c>
      <c r="C231" s="15" t="s">
        <v>207</v>
      </c>
      <c r="D231" s="15" t="s">
        <v>253</v>
      </c>
      <c r="E231" s="15">
        <v>2022</v>
      </c>
      <c r="F231" s="15" t="s">
        <v>162</v>
      </c>
      <c r="G231" s="15" t="s">
        <v>133</v>
      </c>
      <c r="H231" s="15" t="s">
        <v>136</v>
      </c>
      <c r="I231" s="15" t="s">
        <v>139</v>
      </c>
      <c r="J231" s="15" t="s">
        <v>141</v>
      </c>
      <c r="K231" s="15" t="s">
        <v>282</v>
      </c>
      <c r="L231" s="15" t="s">
        <v>286</v>
      </c>
      <c r="M231" s="15">
        <v>0.311</v>
      </c>
      <c r="N231" s="15">
        <v>0.222</v>
      </c>
      <c r="O231" s="15">
        <v>5.0000000000000001E-3</v>
      </c>
      <c r="P231" s="15">
        <v>0.26</v>
      </c>
      <c r="Q231" s="15">
        <v>0.17799999999999999</v>
      </c>
      <c r="R231" s="15">
        <v>0.379</v>
      </c>
      <c r="S231" s="15">
        <v>10.581</v>
      </c>
      <c r="U231" s="15">
        <v>1817.203</v>
      </c>
      <c r="V231" s="15">
        <v>2230</v>
      </c>
    </row>
    <row r="232" spans="2:22" x14ac:dyDescent="0.25">
      <c r="B232" s="15" t="s">
        <v>122</v>
      </c>
      <c r="C232" s="15" t="s">
        <v>207</v>
      </c>
      <c r="D232" s="15" t="s">
        <v>253</v>
      </c>
      <c r="E232" s="15">
        <v>2022</v>
      </c>
      <c r="F232" s="15" t="s">
        <v>162</v>
      </c>
      <c r="G232" s="15" t="s">
        <v>133</v>
      </c>
      <c r="H232" s="15" t="s">
        <v>136</v>
      </c>
      <c r="I232" s="15" t="s">
        <v>139</v>
      </c>
      <c r="J232" s="15" t="s">
        <v>141</v>
      </c>
      <c r="K232" s="15" t="s">
        <v>282</v>
      </c>
      <c r="L232" s="15" t="s">
        <v>287</v>
      </c>
      <c r="M232" s="15">
        <v>0.73099999999999998</v>
      </c>
      <c r="N232" s="15">
        <v>0.47399999999999998</v>
      </c>
      <c r="O232" s="15">
        <v>4.2999999999999997E-2</v>
      </c>
      <c r="P232" s="15">
        <v>0.60599999999999998</v>
      </c>
      <c r="Q232" s="15">
        <v>0.43099999999999999</v>
      </c>
      <c r="R232" s="15">
        <v>0.80300000000000005</v>
      </c>
      <c r="S232" s="15">
        <v>10.622999999999999</v>
      </c>
      <c r="U232" s="15">
        <v>1766.7760000000001</v>
      </c>
      <c r="V232" s="15">
        <v>120</v>
      </c>
    </row>
    <row r="233" spans="2:22" x14ac:dyDescent="0.25">
      <c r="B233" s="15" t="s">
        <v>122</v>
      </c>
      <c r="C233" s="15" t="s">
        <v>207</v>
      </c>
      <c r="D233" s="15" t="s">
        <v>254</v>
      </c>
      <c r="E233" s="15">
        <v>2022</v>
      </c>
      <c r="F233" s="15" t="s">
        <v>162</v>
      </c>
      <c r="G233" s="15" t="s">
        <v>133</v>
      </c>
      <c r="H233" s="15" t="s">
        <v>136</v>
      </c>
      <c r="I233" s="15" t="s">
        <v>139</v>
      </c>
      <c r="J233" s="15" t="s">
        <v>141</v>
      </c>
      <c r="K233" s="15" t="s">
        <v>282</v>
      </c>
      <c r="L233" s="15" t="s">
        <v>283</v>
      </c>
      <c r="M233" s="15">
        <v>0.40600000000000003</v>
      </c>
      <c r="N233" s="15">
        <v>0.27800000000000002</v>
      </c>
      <c r="O233" s="15">
        <v>8.9999999999999993E-3</v>
      </c>
      <c r="P233" s="15">
        <v>0.32800000000000001</v>
      </c>
      <c r="Q233" s="15">
        <v>0.22500000000000001</v>
      </c>
      <c r="R233" s="15">
        <v>0.51</v>
      </c>
      <c r="S233" s="15">
        <v>10.298999999999999</v>
      </c>
      <c r="U233" s="15">
        <v>0.128</v>
      </c>
      <c r="V233" s="15">
        <v>880</v>
      </c>
    </row>
    <row r="234" spans="2:22" x14ac:dyDescent="0.25">
      <c r="B234" s="15" t="s">
        <v>122</v>
      </c>
      <c r="C234" s="15" t="s">
        <v>207</v>
      </c>
      <c r="D234" s="15" t="s">
        <v>254</v>
      </c>
      <c r="E234" s="15">
        <v>2022</v>
      </c>
      <c r="F234" s="15" t="s">
        <v>162</v>
      </c>
      <c r="G234" s="15" t="s">
        <v>133</v>
      </c>
      <c r="H234" s="15" t="s">
        <v>136</v>
      </c>
      <c r="I234" s="15" t="s">
        <v>139</v>
      </c>
      <c r="J234" s="15" t="s">
        <v>141</v>
      </c>
      <c r="K234" s="15" t="s">
        <v>282</v>
      </c>
      <c r="L234" s="15" t="s">
        <v>284</v>
      </c>
      <c r="M234" s="15">
        <v>0.52100000000000002</v>
      </c>
      <c r="N234" s="15">
        <v>0.35599999999999998</v>
      </c>
      <c r="O234" s="15">
        <v>2.3E-2</v>
      </c>
      <c r="P234" s="15">
        <v>0.44</v>
      </c>
      <c r="Q234" s="15">
        <v>0.29199999999999998</v>
      </c>
      <c r="R234" s="15">
        <v>0.65900000000000003</v>
      </c>
      <c r="S234" s="15">
        <v>10.237</v>
      </c>
      <c r="U234" s="15">
        <v>0.159</v>
      </c>
      <c r="V234" s="15">
        <v>250</v>
      </c>
    </row>
    <row r="235" spans="2:22" x14ac:dyDescent="0.25">
      <c r="B235" s="15" t="s">
        <v>122</v>
      </c>
      <c r="C235" s="15" t="s">
        <v>207</v>
      </c>
      <c r="D235" s="15" t="s">
        <v>254</v>
      </c>
      <c r="E235" s="15">
        <v>2022</v>
      </c>
      <c r="F235" s="15" t="s">
        <v>162</v>
      </c>
      <c r="G235" s="15" t="s">
        <v>133</v>
      </c>
      <c r="H235" s="15" t="s">
        <v>136</v>
      </c>
      <c r="I235" s="15" t="s">
        <v>139</v>
      </c>
      <c r="J235" s="15" t="s">
        <v>141</v>
      </c>
      <c r="K235" s="15" t="s">
        <v>282</v>
      </c>
      <c r="L235" s="15" t="s">
        <v>285</v>
      </c>
      <c r="M235" s="15">
        <v>0.18</v>
      </c>
      <c r="N235" s="15">
        <v>0.13100000000000001</v>
      </c>
      <c r="O235" s="15">
        <v>8.0000000000000002E-3</v>
      </c>
      <c r="P235" s="15">
        <v>0.15</v>
      </c>
      <c r="Q235" s="15">
        <v>9.7000000000000003E-2</v>
      </c>
      <c r="R235" s="15">
        <v>0.215</v>
      </c>
      <c r="S235" s="15">
        <v>10.333</v>
      </c>
      <c r="U235" s="15">
        <v>0.189</v>
      </c>
      <c r="V235" s="15">
        <v>300</v>
      </c>
    </row>
    <row r="236" spans="2:22" x14ac:dyDescent="0.25">
      <c r="B236" s="15" t="s">
        <v>122</v>
      </c>
      <c r="C236" s="15" t="s">
        <v>207</v>
      </c>
      <c r="D236" s="15" t="s">
        <v>254</v>
      </c>
      <c r="E236" s="15">
        <v>2022</v>
      </c>
      <c r="F236" s="15" t="s">
        <v>162</v>
      </c>
      <c r="G236" s="15" t="s">
        <v>133</v>
      </c>
      <c r="H236" s="15" t="s">
        <v>136</v>
      </c>
      <c r="I236" s="15" t="s">
        <v>139</v>
      </c>
      <c r="J236" s="15" t="s">
        <v>141</v>
      </c>
      <c r="K236" s="15" t="s">
        <v>282</v>
      </c>
      <c r="L236" s="15" t="s">
        <v>286</v>
      </c>
      <c r="M236" s="15">
        <v>0.27900000000000003</v>
      </c>
      <c r="N236" s="15">
        <v>0.20899999999999999</v>
      </c>
      <c r="O236" s="15">
        <v>4.0000000000000001E-3</v>
      </c>
      <c r="P236" s="15">
        <v>0.22800000000000001</v>
      </c>
      <c r="Q236" s="15">
        <v>0.152</v>
      </c>
      <c r="R236" s="15">
        <v>0.34100000000000003</v>
      </c>
      <c r="S236" s="15">
        <v>10.130000000000001</v>
      </c>
      <c r="U236" s="15">
        <v>0.1</v>
      </c>
      <c r="V236" s="15">
        <v>2230</v>
      </c>
    </row>
    <row r="237" spans="2:22" x14ac:dyDescent="0.25">
      <c r="B237" s="15" t="s">
        <v>122</v>
      </c>
      <c r="C237" s="15" t="s">
        <v>207</v>
      </c>
      <c r="D237" s="15" t="s">
        <v>254</v>
      </c>
      <c r="E237" s="15">
        <v>2022</v>
      </c>
      <c r="F237" s="15" t="s">
        <v>162</v>
      </c>
      <c r="G237" s="15" t="s">
        <v>133</v>
      </c>
      <c r="H237" s="15" t="s">
        <v>136</v>
      </c>
      <c r="I237" s="15" t="s">
        <v>139</v>
      </c>
      <c r="J237" s="15" t="s">
        <v>141</v>
      </c>
      <c r="K237" s="15" t="s">
        <v>282</v>
      </c>
      <c r="L237" s="15" t="s">
        <v>287</v>
      </c>
      <c r="M237" s="15">
        <v>0.68</v>
      </c>
      <c r="N237" s="15">
        <v>0.46300000000000002</v>
      </c>
      <c r="O237" s="15">
        <v>4.2000000000000003E-2</v>
      </c>
      <c r="P237" s="15">
        <v>0.54500000000000004</v>
      </c>
      <c r="Q237" s="15">
        <v>0.36499999999999999</v>
      </c>
      <c r="R237" s="15">
        <v>0.80600000000000005</v>
      </c>
      <c r="S237" s="15">
        <v>10.186</v>
      </c>
      <c r="U237" s="15">
        <v>0.26700000000000002</v>
      </c>
      <c r="V237" s="15">
        <v>120</v>
      </c>
    </row>
    <row r="238" spans="2:22" x14ac:dyDescent="0.25">
      <c r="B238" s="15" t="s">
        <v>122</v>
      </c>
      <c r="C238" s="15" t="s">
        <v>207</v>
      </c>
      <c r="D238" s="15" t="s">
        <v>255</v>
      </c>
      <c r="E238" s="15">
        <v>2022</v>
      </c>
      <c r="F238" s="15" t="s">
        <v>162</v>
      </c>
      <c r="G238" s="15" t="s">
        <v>133</v>
      </c>
      <c r="H238" s="15" t="s">
        <v>136</v>
      </c>
      <c r="I238" s="15" t="s">
        <v>139</v>
      </c>
      <c r="J238" s="15" t="s">
        <v>141</v>
      </c>
      <c r="K238" s="15" t="s">
        <v>282</v>
      </c>
      <c r="L238" s="15" t="s">
        <v>283</v>
      </c>
      <c r="M238" s="15">
        <v>0.35399999999999998</v>
      </c>
      <c r="N238" s="15">
        <v>0.26500000000000001</v>
      </c>
      <c r="O238" s="15">
        <v>8.9999999999999993E-3</v>
      </c>
      <c r="P238" s="15">
        <v>0.28299999999999997</v>
      </c>
      <c r="Q238" s="15">
        <v>0.18099999999999999</v>
      </c>
      <c r="R238" s="15">
        <v>0.45300000000000001</v>
      </c>
      <c r="S238" s="15">
        <v>10.298999999999999</v>
      </c>
      <c r="U238" s="15">
        <v>0.128</v>
      </c>
      <c r="V238" s="15">
        <v>880</v>
      </c>
    </row>
    <row r="239" spans="2:22" x14ac:dyDescent="0.25">
      <c r="B239" s="15" t="s">
        <v>122</v>
      </c>
      <c r="C239" s="15" t="s">
        <v>207</v>
      </c>
      <c r="D239" s="15" t="s">
        <v>255</v>
      </c>
      <c r="E239" s="15">
        <v>2022</v>
      </c>
      <c r="F239" s="15" t="s">
        <v>162</v>
      </c>
      <c r="G239" s="15" t="s">
        <v>133</v>
      </c>
      <c r="H239" s="15" t="s">
        <v>136</v>
      </c>
      <c r="I239" s="15" t="s">
        <v>139</v>
      </c>
      <c r="J239" s="15" t="s">
        <v>141</v>
      </c>
      <c r="K239" s="15" t="s">
        <v>282</v>
      </c>
      <c r="L239" s="15" t="s">
        <v>284</v>
      </c>
      <c r="M239" s="15">
        <v>0.45300000000000001</v>
      </c>
      <c r="N239" s="15">
        <v>0.32800000000000001</v>
      </c>
      <c r="O239" s="15">
        <v>2.1000000000000001E-2</v>
      </c>
      <c r="P239" s="15">
        <v>0.379</v>
      </c>
      <c r="Q239" s="15">
        <v>0.23300000000000001</v>
      </c>
      <c r="R239" s="15">
        <v>0.55400000000000005</v>
      </c>
      <c r="S239" s="15">
        <v>10.237</v>
      </c>
      <c r="U239" s="15">
        <v>0.159</v>
      </c>
      <c r="V239" s="15">
        <v>250</v>
      </c>
    </row>
    <row r="240" spans="2:22" x14ac:dyDescent="0.25">
      <c r="B240" s="15" t="s">
        <v>122</v>
      </c>
      <c r="C240" s="15" t="s">
        <v>207</v>
      </c>
      <c r="D240" s="15" t="s">
        <v>255</v>
      </c>
      <c r="E240" s="15">
        <v>2022</v>
      </c>
      <c r="F240" s="15" t="s">
        <v>162</v>
      </c>
      <c r="G240" s="15" t="s">
        <v>133</v>
      </c>
      <c r="H240" s="15" t="s">
        <v>136</v>
      </c>
      <c r="I240" s="15" t="s">
        <v>139</v>
      </c>
      <c r="J240" s="15" t="s">
        <v>141</v>
      </c>
      <c r="K240" s="15" t="s">
        <v>282</v>
      </c>
      <c r="L240" s="15" t="s">
        <v>285</v>
      </c>
      <c r="M240" s="15">
        <v>0.16200000000000001</v>
      </c>
      <c r="N240" s="15">
        <v>0.125</v>
      </c>
      <c r="O240" s="15">
        <v>7.0000000000000001E-3</v>
      </c>
      <c r="P240" s="15">
        <v>0.13200000000000001</v>
      </c>
      <c r="Q240" s="15">
        <v>8.5999999999999993E-2</v>
      </c>
      <c r="R240" s="15">
        <v>0.19500000000000001</v>
      </c>
      <c r="S240" s="15">
        <v>10.333</v>
      </c>
      <c r="U240" s="15">
        <v>0.189</v>
      </c>
      <c r="V240" s="15">
        <v>300</v>
      </c>
    </row>
    <row r="241" spans="2:22" x14ac:dyDescent="0.25">
      <c r="B241" s="15" t="s">
        <v>122</v>
      </c>
      <c r="C241" s="15" t="s">
        <v>207</v>
      </c>
      <c r="D241" s="15" t="s">
        <v>255</v>
      </c>
      <c r="E241" s="15">
        <v>2022</v>
      </c>
      <c r="F241" s="15" t="s">
        <v>162</v>
      </c>
      <c r="G241" s="15" t="s">
        <v>133</v>
      </c>
      <c r="H241" s="15" t="s">
        <v>136</v>
      </c>
      <c r="I241" s="15" t="s">
        <v>139</v>
      </c>
      <c r="J241" s="15" t="s">
        <v>141</v>
      </c>
      <c r="K241" s="15" t="s">
        <v>282</v>
      </c>
      <c r="L241" s="15" t="s">
        <v>286</v>
      </c>
      <c r="M241" s="15">
        <v>0.245</v>
      </c>
      <c r="N241" s="15">
        <v>0.188</v>
      </c>
      <c r="O241" s="15">
        <v>4.0000000000000001E-3</v>
      </c>
      <c r="P241" s="15">
        <v>0.19700000000000001</v>
      </c>
      <c r="Q241" s="15">
        <v>0.128</v>
      </c>
      <c r="R241" s="15">
        <v>0.30299999999999999</v>
      </c>
      <c r="S241" s="15">
        <v>10.131</v>
      </c>
      <c r="U241" s="15">
        <v>0.1</v>
      </c>
      <c r="V241" s="15">
        <v>2230</v>
      </c>
    </row>
    <row r="242" spans="2:22" x14ac:dyDescent="0.25">
      <c r="B242" s="15" t="s">
        <v>122</v>
      </c>
      <c r="C242" s="15" t="s">
        <v>207</v>
      </c>
      <c r="D242" s="15" t="s">
        <v>255</v>
      </c>
      <c r="E242" s="15">
        <v>2022</v>
      </c>
      <c r="F242" s="15" t="s">
        <v>162</v>
      </c>
      <c r="G242" s="15" t="s">
        <v>133</v>
      </c>
      <c r="H242" s="15" t="s">
        <v>136</v>
      </c>
      <c r="I242" s="15" t="s">
        <v>139</v>
      </c>
      <c r="J242" s="15" t="s">
        <v>141</v>
      </c>
      <c r="K242" s="15" t="s">
        <v>282</v>
      </c>
      <c r="L242" s="15" t="s">
        <v>287</v>
      </c>
      <c r="M242" s="15">
        <v>0.61499999999999999</v>
      </c>
      <c r="N242" s="15">
        <v>0.46100000000000002</v>
      </c>
      <c r="O242" s="15">
        <v>4.2000000000000003E-2</v>
      </c>
      <c r="P242" s="15">
        <v>0.48099999999999998</v>
      </c>
      <c r="Q242" s="15">
        <v>0.32800000000000001</v>
      </c>
      <c r="R242" s="15">
        <v>0.73099999999999998</v>
      </c>
      <c r="S242" s="15">
        <v>10.186</v>
      </c>
      <c r="U242" s="15">
        <v>0.26700000000000002</v>
      </c>
      <c r="V242" s="15">
        <v>120</v>
      </c>
    </row>
  </sheetData>
  <mergeCells count="1">
    <mergeCell ref="B1:V1"/>
  </mergeCells>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dimension ref="A1:V290"/>
  <sheetViews>
    <sheetView zoomScale="85" zoomScaleNormal="85" workbookViewId="0">
      <selection activeCell="B1" sqref="B1:V1"/>
    </sheetView>
  </sheetViews>
  <sheetFormatPr defaultColWidth="16" defaultRowHeight="15" x14ac:dyDescent="0.25"/>
  <cols>
    <col min="1" max="1" width="22.7109375" style="18" customWidth="1"/>
    <col min="2" max="2" width="19.42578125" style="15" customWidth="1"/>
    <col min="3" max="3" width="17.5703125" style="15" customWidth="1"/>
    <col min="4" max="4" width="16" style="15"/>
    <col min="5" max="5" width="17.5703125" style="15" customWidth="1"/>
    <col min="6" max="6" width="17.28515625" style="15" customWidth="1"/>
    <col min="7" max="7" width="28.140625" style="15" customWidth="1"/>
    <col min="8" max="8" width="27.140625" style="15" customWidth="1"/>
    <col min="9" max="9" width="24.5703125" style="15" customWidth="1"/>
    <col min="10" max="10" width="16" style="15"/>
    <col min="11" max="11" width="24.5703125" style="15" customWidth="1"/>
    <col min="12" max="13" width="16" style="15"/>
    <col min="14" max="14" width="17.7109375" style="15" customWidth="1"/>
    <col min="15" max="15" width="18.85546875" style="15" customWidth="1"/>
    <col min="16" max="16" width="18" style="15" customWidth="1"/>
    <col min="17" max="17" width="16" style="15"/>
    <col min="18" max="18" width="19" style="15" customWidth="1"/>
    <col min="19" max="19" width="16" style="15"/>
    <col min="20" max="20" width="18.7109375" style="15" customWidth="1"/>
    <col min="21" max="21" width="16" style="15"/>
    <col min="22" max="22" width="18.42578125" style="15" customWidth="1"/>
    <col min="23" max="16384" width="16" style="15"/>
  </cols>
  <sheetData>
    <row r="1" spans="1:22" ht="38.25" customHeight="1" x14ac:dyDescent="0.25">
      <c r="A1" s="37" t="str">
        <f>HYPERLINK("#Contents!A1","Return to table of contents")</f>
        <v>Return to table of contents</v>
      </c>
      <c r="B1" s="47" t="s">
        <v>386</v>
      </c>
      <c r="C1" s="47"/>
      <c r="D1" s="47"/>
      <c r="E1" s="47"/>
      <c r="F1" s="47"/>
      <c r="G1" s="47"/>
      <c r="H1" s="47"/>
      <c r="I1" s="47"/>
      <c r="J1" s="47"/>
      <c r="K1" s="47"/>
      <c r="L1" s="47"/>
      <c r="M1" s="47"/>
      <c r="N1" s="47"/>
      <c r="O1" s="47"/>
      <c r="P1" s="47"/>
      <c r="Q1" s="47"/>
      <c r="R1" s="47"/>
      <c r="S1" s="47"/>
      <c r="T1" s="47"/>
      <c r="U1" s="47"/>
      <c r="V1" s="48"/>
    </row>
    <row r="2" spans="1:22" ht="30" x14ac:dyDescent="0.25">
      <c r="A2" s="19"/>
      <c r="B2" s="5" t="s">
        <v>120</v>
      </c>
      <c r="C2" s="5" t="s">
        <v>123</v>
      </c>
      <c r="D2" s="5" t="s">
        <v>126</v>
      </c>
      <c r="E2" s="5" t="s">
        <v>127</v>
      </c>
      <c r="F2" s="5" t="s">
        <v>128</v>
      </c>
      <c r="G2" s="5" t="s">
        <v>131</v>
      </c>
      <c r="H2" s="5" t="s">
        <v>134</v>
      </c>
      <c r="I2" s="5" t="s">
        <v>137</v>
      </c>
      <c r="J2" s="5" t="s">
        <v>140</v>
      </c>
      <c r="K2" s="5" t="s">
        <v>142</v>
      </c>
      <c r="L2" s="5" t="s">
        <v>145</v>
      </c>
      <c r="M2" s="5" t="s">
        <v>147</v>
      </c>
      <c r="N2" s="5" t="s">
        <v>149</v>
      </c>
      <c r="O2" s="5" t="s">
        <v>150</v>
      </c>
      <c r="P2" s="5" t="s">
        <v>151</v>
      </c>
      <c r="Q2" s="5" t="s">
        <v>152</v>
      </c>
      <c r="R2" s="5" t="s">
        <v>153</v>
      </c>
      <c r="S2" s="5" t="s">
        <v>154</v>
      </c>
      <c r="T2" s="5" t="s">
        <v>155</v>
      </c>
      <c r="U2" s="5" t="s">
        <v>156</v>
      </c>
      <c r="V2" s="5" t="s">
        <v>158</v>
      </c>
    </row>
    <row r="3" spans="1:22" ht="30" x14ac:dyDescent="0.25">
      <c r="A3" s="19"/>
      <c r="B3" s="15" t="s">
        <v>136</v>
      </c>
      <c r="C3" s="15" t="s">
        <v>207</v>
      </c>
      <c r="D3" s="15" t="s">
        <v>208</v>
      </c>
      <c r="E3" s="15">
        <v>2022</v>
      </c>
      <c r="F3" s="15" t="s">
        <v>162</v>
      </c>
      <c r="G3" s="15" t="s">
        <v>133</v>
      </c>
      <c r="H3" s="15" t="s">
        <v>136</v>
      </c>
      <c r="I3" s="15" t="s">
        <v>139</v>
      </c>
      <c r="J3" s="15" t="s">
        <v>141</v>
      </c>
      <c r="K3" s="15" t="s">
        <v>289</v>
      </c>
      <c r="L3" s="15" t="s">
        <v>290</v>
      </c>
      <c r="M3" s="15">
        <v>0.42699999999999999</v>
      </c>
      <c r="N3" s="15">
        <v>0.57699999999999996</v>
      </c>
      <c r="O3" s="15">
        <v>5.8000000000000003E-2</v>
      </c>
      <c r="P3" s="15">
        <v>0.21299999999999999</v>
      </c>
      <c r="Q3" s="15">
        <v>6.6000000000000003E-2</v>
      </c>
      <c r="R3" s="15">
        <v>0.53500000000000003</v>
      </c>
      <c r="S3" s="15">
        <v>10.349</v>
      </c>
      <c r="U3" s="15">
        <v>0</v>
      </c>
      <c r="V3" s="15">
        <v>100</v>
      </c>
    </row>
    <row r="4" spans="1:22" x14ac:dyDescent="0.25">
      <c r="B4" s="15" t="s">
        <v>136</v>
      </c>
      <c r="C4" s="15" t="s">
        <v>207</v>
      </c>
      <c r="D4" s="15" t="s">
        <v>208</v>
      </c>
      <c r="E4" s="15">
        <v>2022</v>
      </c>
      <c r="F4" s="15" t="s">
        <v>162</v>
      </c>
      <c r="G4" s="15" t="s">
        <v>133</v>
      </c>
      <c r="H4" s="15" t="s">
        <v>136</v>
      </c>
      <c r="I4" s="15" t="s">
        <v>139</v>
      </c>
      <c r="J4" s="15" t="s">
        <v>141</v>
      </c>
      <c r="K4" s="15" t="s">
        <v>289</v>
      </c>
      <c r="L4" s="15" t="s">
        <v>291</v>
      </c>
      <c r="M4" s="15">
        <v>0.35299999999999998</v>
      </c>
      <c r="N4" s="15">
        <v>0.63800000000000001</v>
      </c>
      <c r="O4" s="15">
        <v>1.4999999999999999E-2</v>
      </c>
      <c r="P4" s="15">
        <v>0.11799999999999999</v>
      </c>
      <c r="Q4" s="15">
        <v>2.3E-2</v>
      </c>
      <c r="R4" s="15">
        <v>0.38</v>
      </c>
      <c r="S4" s="15">
        <v>9.9640000000000004</v>
      </c>
      <c r="U4" s="15">
        <v>0</v>
      </c>
      <c r="V4" s="15">
        <v>1710</v>
      </c>
    </row>
    <row r="5" spans="1:22" ht="30" x14ac:dyDescent="0.25">
      <c r="B5" s="15" t="s">
        <v>136</v>
      </c>
      <c r="C5" s="15" t="s">
        <v>207</v>
      </c>
      <c r="D5" s="15" t="s">
        <v>208</v>
      </c>
      <c r="E5" s="15">
        <v>2022</v>
      </c>
      <c r="F5" s="15" t="s">
        <v>162</v>
      </c>
      <c r="G5" s="15" t="s">
        <v>133</v>
      </c>
      <c r="H5" s="15" t="s">
        <v>136</v>
      </c>
      <c r="I5" s="15" t="s">
        <v>139</v>
      </c>
      <c r="J5" s="15" t="s">
        <v>141</v>
      </c>
      <c r="K5" s="15" t="s">
        <v>289</v>
      </c>
      <c r="L5" s="15" t="s">
        <v>350</v>
      </c>
      <c r="M5" s="15">
        <v>0.48599999999999999</v>
      </c>
      <c r="N5" s="15">
        <v>0.73699999999999999</v>
      </c>
      <c r="O5" s="15">
        <v>7.3999999999999996E-2</v>
      </c>
      <c r="P5" s="15">
        <v>0.189</v>
      </c>
      <c r="Q5" s="15">
        <v>7.6999999999999999E-2</v>
      </c>
      <c r="R5" s="15">
        <v>0.58399999999999996</v>
      </c>
      <c r="S5" s="15">
        <v>9.76</v>
      </c>
      <c r="U5" s="15">
        <v>0</v>
      </c>
      <c r="V5" s="15">
        <v>100</v>
      </c>
    </row>
    <row r="6" spans="1:22" ht="30" x14ac:dyDescent="0.25">
      <c r="B6" s="15" t="s">
        <v>136</v>
      </c>
      <c r="C6" s="15" t="s">
        <v>207</v>
      </c>
      <c r="D6" s="15" t="s">
        <v>208</v>
      </c>
      <c r="E6" s="15">
        <v>2022</v>
      </c>
      <c r="F6" s="15" t="s">
        <v>162</v>
      </c>
      <c r="G6" s="15" t="s">
        <v>133</v>
      </c>
      <c r="H6" s="15" t="s">
        <v>136</v>
      </c>
      <c r="I6" s="15" t="s">
        <v>139</v>
      </c>
      <c r="J6" s="15" t="s">
        <v>141</v>
      </c>
      <c r="K6" s="15" t="s">
        <v>289</v>
      </c>
      <c r="L6" s="15" t="s">
        <v>292</v>
      </c>
      <c r="M6" s="15">
        <v>0.31</v>
      </c>
      <c r="N6" s="15">
        <v>0.43099999999999999</v>
      </c>
      <c r="O6" s="15">
        <v>1.9E-2</v>
      </c>
      <c r="P6" s="15">
        <v>0.129</v>
      </c>
      <c r="Q6" s="15">
        <v>3.9E-2</v>
      </c>
      <c r="R6" s="15">
        <v>0.40500000000000003</v>
      </c>
      <c r="S6" s="15">
        <v>9.7739999999999991</v>
      </c>
      <c r="U6" s="15">
        <v>0</v>
      </c>
      <c r="V6" s="15">
        <v>520</v>
      </c>
    </row>
    <row r="7" spans="1:22" x14ac:dyDescent="0.25">
      <c r="B7" s="15" t="s">
        <v>136</v>
      </c>
      <c r="C7" s="15" t="s">
        <v>207</v>
      </c>
      <c r="D7" s="15" t="s">
        <v>208</v>
      </c>
      <c r="E7" s="15">
        <v>2022</v>
      </c>
      <c r="F7" s="15" t="s">
        <v>162</v>
      </c>
      <c r="G7" s="15" t="s">
        <v>133</v>
      </c>
      <c r="H7" s="15" t="s">
        <v>136</v>
      </c>
      <c r="I7" s="15" t="s">
        <v>139</v>
      </c>
      <c r="J7" s="15" t="s">
        <v>141</v>
      </c>
      <c r="K7" s="15" t="s">
        <v>289</v>
      </c>
      <c r="L7" s="15" t="s">
        <v>293</v>
      </c>
      <c r="M7" s="15">
        <v>0.35699999999999998</v>
      </c>
      <c r="N7" s="15">
        <v>0.58399999999999996</v>
      </c>
      <c r="O7" s="15">
        <v>1.2999999999999999E-2</v>
      </c>
      <c r="P7" s="15">
        <v>0.13300000000000001</v>
      </c>
      <c r="Q7" s="15">
        <v>3.5999999999999997E-2</v>
      </c>
      <c r="R7" s="15">
        <v>0.41699999999999998</v>
      </c>
      <c r="S7" s="15">
        <v>9.8480000000000008</v>
      </c>
      <c r="U7" s="15">
        <v>0</v>
      </c>
      <c r="V7" s="15">
        <v>2080</v>
      </c>
    </row>
    <row r="8" spans="1:22" x14ac:dyDescent="0.25">
      <c r="B8" s="15" t="s">
        <v>136</v>
      </c>
      <c r="C8" s="15" t="s">
        <v>207</v>
      </c>
      <c r="D8" s="15" t="s">
        <v>208</v>
      </c>
      <c r="E8" s="15">
        <v>2022</v>
      </c>
      <c r="F8" s="15" t="s">
        <v>162</v>
      </c>
      <c r="G8" s="15" t="s">
        <v>133</v>
      </c>
      <c r="H8" s="15" t="s">
        <v>136</v>
      </c>
      <c r="I8" s="15" t="s">
        <v>139</v>
      </c>
      <c r="J8" s="15" t="s">
        <v>141</v>
      </c>
      <c r="K8" s="15" t="s">
        <v>289</v>
      </c>
      <c r="L8" s="15" t="s">
        <v>294</v>
      </c>
      <c r="M8" s="15">
        <v>0.36499999999999999</v>
      </c>
      <c r="N8" s="15">
        <v>0.54900000000000004</v>
      </c>
      <c r="O8" s="15">
        <v>1.2999999999999999E-2</v>
      </c>
      <c r="P8" s="15">
        <v>0.14699999999999999</v>
      </c>
      <c r="Q8" s="15">
        <v>4.1000000000000002E-2</v>
      </c>
      <c r="R8" s="15">
        <v>0.45800000000000002</v>
      </c>
      <c r="S8" s="15">
        <v>9.8979999999999997</v>
      </c>
      <c r="U8" s="15">
        <v>0</v>
      </c>
      <c r="V8" s="15">
        <v>1660</v>
      </c>
    </row>
    <row r="9" spans="1:22" ht="30" x14ac:dyDescent="0.25">
      <c r="B9" s="15" t="s">
        <v>136</v>
      </c>
      <c r="C9" s="15" t="s">
        <v>207</v>
      </c>
      <c r="D9" s="15" t="s">
        <v>209</v>
      </c>
      <c r="E9" s="15">
        <v>2022</v>
      </c>
      <c r="F9" s="15" t="s">
        <v>162</v>
      </c>
      <c r="G9" s="15" t="s">
        <v>133</v>
      </c>
      <c r="H9" s="15" t="s">
        <v>136</v>
      </c>
      <c r="I9" s="15" t="s">
        <v>139</v>
      </c>
      <c r="J9" s="15" t="s">
        <v>141</v>
      </c>
      <c r="K9" s="15" t="s">
        <v>289</v>
      </c>
      <c r="L9" s="15" t="s">
        <v>290</v>
      </c>
      <c r="M9" s="15">
        <v>0.377</v>
      </c>
      <c r="N9" s="15">
        <v>0.61</v>
      </c>
      <c r="O9" s="15">
        <v>6.0999999999999999E-2</v>
      </c>
      <c r="P9" s="15">
        <v>0.14000000000000001</v>
      </c>
      <c r="Q9" s="15">
        <v>4.4999999999999998E-2</v>
      </c>
      <c r="R9" s="15">
        <v>0.47799999999999998</v>
      </c>
      <c r="S9" s="15">
        <v>10.339</v>
      </c>
      <c r="U9" s="15">
        <v>0</v>
      </c>
      <c r="V9" s="15">
        <v>100</v>
      </c>
    </row>
    <row r="10" spans="1:22" x14ac:dyDescent="0.25">
      <c r="B10" s="15" t="s">
        <v>136</v>
      </c>
      <c r="C10" s="15" t="s">
        <v>207</v>
      </c>
      <c r="D10" s="15" t="s">
        <v>209</v>
      </c>
      <c r="E10" s="15">
        <v>2022</v>
      </c>
      <c r="F10" s="15" t="s">
        <v>162</v>
      </c>
      <c r="G10" s="15" t="s">
        <v>133</v>
      </c>
      <c r="H10" s="15" t="s">
        <v>136</v>
      </c>
      <c r="I10" s="15" t="s">
        <v>139</v>
      </c>
      <c r="J10" s="15" t="s">
        <v>141</v>
      </c>
      <c r="K10" s="15" t="s">
        <v>289</v>
      </c>
      <c r="L10" s="15" t="s">
        <v>291</v>
      </c>
      <c r="M10" s="15">
        <v>0.29499999999999998</v>
      </c>
      <c r="N10" s="15">
        <v>0.59099999999999997</v>
      </c>
      <c r="O10" s="15">
        <v>1.4E-2</v>
      </c>
      <c r="P10" s="15">
        <v>8.6999999999999994E-2</v>
      </c>
      <c r="Q10" s="15">
        <v>1.4999999999999999E-2</v>
      </c>
      <c r="R10" s="15">
        <v>0.27900000000000003</v>
      </c>
      <c r="S10" s="15">
        <v>9.9559999999999995</v>
      </c>
      <c r="U10" s="15">
        <v>0</v>
      </c>
      <c r="V10" s="15">
        <v>1710</v>
      </c>
    </row>
    <row r="11" spans="1:22" ht="30" x14ac:dyDescent="0.25">
      <c r="B11" s="15" t="s">
        <v>136</v>
      </c>
      <c r="C11" s="15" t="s">
        <v>207</v>
      </c>
      <c r="D11" s="15" t="s">
        <v>209</v>
      </c>
      <c r="E11" s="15">
        <v>2022</v>
      </c>
      <c r="F11" s="15" t="s">
        <v>162</v>
      </c>
      <c r="G11" s="15" t="s">
        <v>133</v>
      </c>
      <c r="H11" s="15" t="s">
        <v>136</v>
      </c>
      <c r="I11" s="15" t="s">
        <v>139</v>
      </c>
      <c r="J11" s="15" t="s">
        <v>141</v>
      </c>
      <c r="K11" s="15" t="s">
        <v>289</v>
      </c>
      <c r="L11" s="15" t="s">
        <v>350</v>
      </c>
      <c r="M11" s="15">
        <v>0.443</v>
      </c>
      <c r="N11" s="15">
        <v>0.74099999999999999</v>
      </c>
      <c r="O11" s="15">
        <v>7.3999999999999996E-2</v>
      </c>
      <c r="P11" s="15">
        <v>0.16900000000000001</v>
      </c>
      <c r="Q11" s="15">
        <v>5.5E-2</v>
      </c>
      <c r="R11" s="15">
        <v>0.56799999999999995</v>
      </c>
      <c r="S11" s="15">
        <v>9.7530000000000001</v>
      </c>
      <c r="U11" s="15">
        <v>0</v>
      </c>
      <c r="V11" s="15">
        <v>100</v>
      </c>
    </row>
    <row r="12" spans="1:22" ht="30" x14ac:dyDescent="0.25">
      <c r="B12" s="15" t="s">
        <v>136</v>
      </c>
      <c r="C12" s="15" t="s">
        <v>207</v>
      </c>
      <c r="D12" s="15" t="s">
        <v>209</v>
      </c>
      <c r="E12" s="15">
        <v>2022</v>
      </c>
      <c r="F12" s="15" t="s">
        <v>162</v>
      </c>
      <c r="G12" s="15" t="s">
        <v>133</v>
      </c>
      <c r="H12" s="15" t="s">
        <v>136</v>
      </c>
      <c r="I12" s="15" t="s">
        <v>139</v>
      </c>
      <c r="J12" s="15" t="s">
        <v>141</v>
      </c>
      <c r="K12" s="15" t="s">
        <v>289</v>
      </c>
      <c r="L12" s="15" t="s">
        <v>292</v>
      </c>
      <c r="M12" s="15">
        <v>0.25</v>
      </c>
      <c r="N12" s="15">
        <v>0.36599999999999999</v>
      </c>
      <c r="O12" s="15">
        <v>1.6E-2</v>
      </c>
      <c r="P12" s="15">
        <v>9.9000000000000005E-2</v>
      </c>
      <c r="Q12" s="15">
        <v>2.7E-2</v>
      </c>
      <c r="R12" s="15">
        <v>0.32</v>
      </c>
      <c r="S12" s="15">
        <v>9.7609999999999992</v>
      </c>
      <c r="U12" s="15">
        <v>0</v>
      </c>
      <c r="V12" s="15">
        <v>520</v>
      </c>
    </row>
    <row r="13" spans="1:22" x14ac:dyDescent="0.25">
      <c r="B13" s="15" t="s">
        <v>136</v>
      </c>
      <c r="C13" s="15" t="s">
        <v>207</v>
      </c>
      <c r="D13" s="15" t="s">
        <v>209</v>
      </c>
      <c r="E13" s="15">
        <v>2022</v>
      </c>
      <c r="F13" s="15" t="s">
        <v>162</v>
      </c>
      <c r="G13" s="15" t="s">
        <v>133</v>
      </c>
      <c r="H13" s="15" t="s">
        <v>136</v>
      </c>
      <c r="I13" s="15" t="s">
        <v>139</v>
      </c>
      <c r="J13" s="15" t="s">
        <v>141</v>
      </c>
      <c r="K13" s="15" t="s">
        <v>289</v>
      </c>
      <c r="L13" s="15" t="s">
        <v>293</v>
      </c>
      <c r="M13" s="15">
        <v>0.29299999999999998</v>
      </c>
      <c r="N13" s="15">
        <v>0.51600000000000001</v>
      </c>
      <c r="O13" s="15">
        <v>1.0999999999999999E-2</v>
      </c>
      <c r="P13" s="15">
        <v>9.9000000000000005E-2</v>
      </c>
      <c r="Q13" s="15">
        <v>2.4E-2</v>
      </c>
      <c r="R13" s="15">
        <v>0.30199999999999999</v>
      </c>
      <c r="S13" s="15">
        <v>9.8409999999999993</v>
      </c>
      <c r="U13" s="15">
        <v>0</v>
      </c>
      <c r="V13" s="15">
        <v>2080</v>
      </c>
    </row>
    <row r="14" spans="1:22" x14ac:dyDescent="0.25">
      <c r="B14" s="15" t="s">
        <v>136</v>
      </c>
      <c r="C14" s="15" t="s">
        <v>207</v>
      </c>
      <c r="D14" s="15" t="s">
        <v>209</v>
      </c>
      <c r="E14" s="15">
        <v>2022</v>
      </c>
      <c r="F14" s="15" t="s">
        <v>162</v>
      </c>
      <c r="G14" s="15" t="s">
        <v>133</v>
      </c>
      <c r="H14" s="15" t="s">
        <v>136</v>
      </c>
      <c r="I14" s="15" t="s">
        <v>139</v>
      </c>
      <c r="J14" s="15" t="s">
        <v>141</v>
      </c>
      <c r="K14" s="15" t="s">
        <v>289</v>
      </c>
      <c r="L14" s="15" t="s">
        <v>294</v>
      </c>
      <c r="M14" s="15">
        <v>0.311</v>
      </c>
      <c r="N14" s="15">
        <v>0.503</v>
      </c>
      <c r="O14" s="15">
        <v>1.2E-2</v>
      </c>
      <c r="P14" s="15">
        <v>0.111</v>
      </c>
      <c r="Q14" s="15">
        <v>2.8000000000000001E-2</v>
      </c>
      <c r="R14" s="15">
        <v>0.34100000000000003</v>
      </c>
      <c r="S14" s="15">
        <v>9.8870000000000005</v>
      </c>
      <c r="U14" s="15">
        <v>0</v>
      </c>
      <c r="V14" s="15">
        <v>1650</v>
      </c>
    </row>
    <row r="15" spans="1:22" ht="30" x14ac:dyDescent="0.25">
      <c r="B15" s="15" t="s">
        <v>136</v>
      </c>
      <c r="C15" s="15" t="s">
        <v>207</v>
      </c>
      <c r="D15" s="15" t="s">
        <v>210</v>
      </c>
      <c r="E15" s="15">
        <v>2022</v>
      </c>
      <c r="F15" s="15" t="s">
        <v>162</v>
      </c>
      <c r="G15" s="15" t="s">
        <v>133</v>
      </c>
      <c r="H15" s="15" t="s">
        <v>136</v>
      </c>
      <c r="I15" s="15" t="s">
        <v>139</v>
      </c>
      <c r="J15" s="15" t="s">
        <v>141</v>
      </c>
      <c r="K15" s="15" t="s">
        <v>289</v>
      </c>
      <c r="L15" s="15" t="s">
        <v>290</v>
      </c>
      <c r="M15" s="15">
        <v>0.32200000000000001</v>
      </c>
      <c r="N15" s="15">
        <v>0.55900000000000005</v>
      </c>
      <c r="O15" s="15">
        <v>5.6000000000000001E-2</v>
      </c>
      <c r="P15" s="15">
        <v>0.112</v>
      </c>
      <c r="Q15" s="15">
        <v>3.5999999999999997E-2</v>
      </c>
      <c r="R15" s="15">
        <v>0.36199999999999999</v>
      </c>
      <c r="S15" s="15">
        <v>10.077</v>
      </c>
      <c r="U15" s="15">
        <v>0</v>
      </c>
      <c r="V15" s="15">
        <v>100</v>
      </c>
    </row>
    <row r="16" spans="1:22" x14ac:dyDescent="0.25">
      <c r="B16" s="15" t="s">
        <v>136</v>
      </c>
      <c r="C16" s="15" t="s">
        <v>207</v>
      </c>
      <c r="D16" s="15" t="s">
        <v>210</v>
      </c>
      <c r="E16" s="15">
        <v>2022</v>
      </c>
      <c r="F16" s="15" t="s">
        <v>162</v>
      </c>
      <c r="G16" s="15" t="s">
        <v>133</v>
      </c>
      <c r="H16" s="15" t="s">
        <v>136</v>
      </c>
      <c r="I16" s="15" t="s">
        <v>139</v>
      </c>
      <c r="J16" s="15" t="s">
        <v>141</v>
      </c>
      <c r="K16" s="15" t="s">
        <v>289</v>
      </c>
      <c r="L16" s="15" t="s">
        <v>291</v>
      </c>
      <c r="M16" s="15">
        <v>0.27500000000000002</v>
      </c>
      <c r="N16" s="15">
        <v>0.57799999999999996</v>
      </c>
      <c r="O16" s="15">
        <v>1.4E-2</v>
      </c>
      <c r="P16" s="15">
        <v>7.2999999999999995E-2</v>
      </c>
      <c r="Q16" s="15">
        <v>8.9999999999999993E-3</v>
      </c>
      <c r="R16" s="15">
        <v>0.24099999999999999</v>
      </c>
      <c r="S16" s="15">
        <v>9.6829999999999998</v>
      </c>
      <c r="U16" s="15">
        <v>0</v>
      </c>
      <c r="V16" s="15">
        <v>1690</v>
      </c>
    </row>
    <row r="17" spans="2:22" ht="30" x14ac:dyDescent="0.25">
      <c r="B17" s="15" t="s">
        <v>136</v>
      </c>
      <c r="C17" s="15" t="s">
        <v>207</v>
      </c>
      <c r="D17" s="15" t="s">
        <v>210</v>
      </c>
      <c r="E17" s="15">
        <v>2022</v>
      </c>
      <c r="F17" s="15" t="s">
        <v>162</v>
      </c>
      <c r="G17" s="15" t="s">
        <v>133</v>
      </c>
      <c r="H17" s="15" t="s">
        <v>136</v>
      </c>
      <c r="I17" s="15" t="s">
        <v>139</v>
      </c>
      <c r="J17" s="15" t="s">
        <v>141</v>
      </c>
      <c r="K17" s="15" t="s">
        <v>289</v>
      </c>
      <c r="L17" s="15" t="s">
        <v>350</v>
      </c>
      <c r="M17" s="15">
        <v>0.39200000000000002</v>
      </c>
      <c r="N17" s="15">
        <v>0.67</v>
      </c>
      <c r="O17" s="15">
        <v>6.7000000000000004E-2</v>
      </c>
      <c r="P17" s="15">
        <v>0.14499999999999999</v>
      </c>
      <c r="Q17" s="15">
        <v>3.3000000000000002E-2</v>
      </c>
      <c r="R17" s="15">
        <v>0.48599999999999999</v>
      </c>
      <c r="S17" s="15">
        <v>9.4779999999999998</v>
      </c>
      <c r="U17" s="15">
        <v>0</v>
      </c>
      <c r="V17" s="15">
        <v>100</v>
      </c>
    </row>
    <row r="18" spans="2:22" ht="30" x14ac:dyDescent="0.25">
      <c r="B18" s="15" t="s">
        <v>136</v>
      </c>
      <c r="C18" s="15" t="s">
        <v>207</v>
      </c>
      <c r="D18" s="15" t="s">
        <v>210</v>
      </c>
      <c r="E18" s="15">
        <v>2022</v>
      </c>
      <c r="F18" s="15" t="s">
        <v>162</v>
      </c>
      <c r="G18" s="15" t="s">
        <v>133</v>
      </c>
      <c r="H18" s="15" t="s">
        <v>136</v>
      </c>
      <c r="I18" s="15" t="s">
        <v>139</v>
      </c>
      <c r="J18" s="15" t="s">
        <v>141</v>
      </c>
      <c r="K18" s="15" t="s">
        <v>289</v>
      </c>
      <c r="L18" s="15" t="s">
        <v>292</v>
      </c>
      <c r="M18" s="15">
        <v>0.222</v>
      </c>
      <c r="N18" s="15">
        <v>0.34300000000000003</v>
      </c>
      <c r="O18" s="15">
        <v>1.4999999999999999E-2</v>
      </c>
      <c r="P18" s="15">
        <v>8.4000000000000005E-2</v>
      </c>
      <c r="Q18" s="15">
        <v>1.7999999999999999E-2</v>
      </c>
      <c r="R18" s="15">
        <v>0.27600000000000002</v>
      </c>
      <c r="S18" s="15">
        <v>9.484</v>
      </c>
      <c r="U18" s="15">
        <v>0</v>
      </c>
      <c r="V18" s="15">
        <v>520</v>
      </c>
    </row>
    <row r="19" spans="2:22" x14ac:dyDescent="0.25">
      <c r="B19" s="15" t="s">
        <v>136</v>
      </c>
      <c r="C19" s="15" t="s">
        <v>207</v>
      </c>
      <c r="D19" s="15" t="s">
        <v>210</v>
      </c>
      <c r="E19" s="15">
        <v>2022</v>
      </c>
      <c r="F19" s="15" t="s">
        <v>162</v>
      </c>
      <c r="G19" s="15" t="s">
        <v>133</v>
      </c>
      <c r="H19" s="15" t="s">
        <v>136</v>
      </c>
      <c r="I19" s="15" t="s">
        <v>139</v>
      </c>
      <c r="J19" s="15" t="s">
        <v>141</v>
      </c>
      <c r="K19" s="15" t="s">
        <v>289</v>
      </c>
      <c r="L19" s="15" t="s">
        <v>293</v>
      </c>
      <c r="M19" s="15">
        <v>0.26</v>
      </c>
      <c r="N19" s="15">
        <v>0.46600000000000003</v>
      </c>
      <c r="O19" s="15">
        <v>0.01</v>
      </c>
      <c r="P19" s="15">
        <v>8.4000000000000005E-2</v>
      </c>
      <c r="Q19" s="15">
        <v>1.6E-2</v>
      </c>
      <c r="R19" s="15">
        <v>0.26</v>
      </c>
      <c r="S19" s="15">
        <v>9.5739999999999998</v>
      </c>
      <c r="U19" s="15">
        <v>0</v>
      </c>
      <c r="V19" s="15">
        <v>2070</v>
      </c>
    </row>
    <row r="20" spans="2:22" x14ac:dyDescent="0.25">
      <c r="B20" s="15" t="s">
        <v>136</v>
      </c>
      <c r="C20" s="15" t="s">
        <v>207</v>
      </c>
      <c r="D20" s="15" t="s">
        <v>210</v>
      </c>
      <c r="E20" s="15">
        <v>2022</v>
      </c>
      <c r="F20" s="15" t="s">
        <v>162</v>
      </c>
      <c r="G20" s="15" t="s">
        <v>133</v>
      </c>
      <c r="H20" s="15" t="s">
        <v>136</v>
      </c>
      <c r="I20" s="15" t="s">
        <v>139</v>
      </c>
      <c r="J20" s="15" t="s">
        <v>141</v>
      </c>
      <c r="K20" s="15" t="s">
        <v>289</v>
      </c>
      <c r="L20" s="15" t="s">
        <v>294</v>
      </c>
      <c r="M20" s="15">
        <v>0.28299999999999997</v>
      </c>
      <c r="N20" s="15">
        <v>0.50600000000000001</v>
      </c>
      <c r="O20" s="15">
        <v>1.2E-2</v>
      </c>
      <c r="P20" s="15">
        <v>8.6999999999999994E-2</v>
      </c>
      <c r="Q20" s="15">
        <v>1.9E-2</v>
      </c>
      <c r="R20" s="15">
        <v>0.29099999999999998</v>
      </c>
      <c r="S20" s="15">
        <v>9.6110000000000007</v>
      </c>
      <c r="U20" s="15">
        <v>0</v>
      </c>
      <c r="V20" s="15">
        <v>1640</v>
      </c>
    </row>
    <row r="21" spans="2:22" ht="30" x14ac:dyDescent="0.25">
      <c r="B21" s="15" t="s">
        <v>136</v>
      </c>
      <c r="C21" s="15" t="s">
        <v>207</v>
      </c>
      <c r="D21" s="15" t="s">
        <v>211</v>
      </c>
      <c r="E21" s="15">
        <v>2022</v>
      </c>
      <c r="F21" s="15" t="s">
        <v>162</v>
      </c>
      <c r="G21" s="15" t="s">
        <v>133</v>
      </c>
      <c r="H21" s="15" t="s">
        <v>136</v>
      </c>
      <c r="I21" s="15" t="s">
        <v>139</v>
      </c>
      <c r="J21" s="15" t="s">
        <v>141</v>
      </c>
      <c r="K21" s="15" t="s">
        <v>289</v>
      </c>
      <c r="L21" s="15" t="s">
        <v>290</v>
      </c>
      <c r="M21" s="15">
        <v>0.30199999999999999</v>
      </c>
      <c r="N21" s="15">
        <v>0.55400000000000005</v>
      </c>
      <c r="O21" s="15">
        <v>5.5E-2</v>
      </c>
      <c r="P21" s="15">
        <v>9.9000000000000005E-2</v>
      </c>
      <c r="Q21" s="15">
        <v>0.02</v>
      </c>
      <c r="R21" s="15">
        <v>0.34300000000000003</v>
      </c>
      <c r="S21" s="15">
        <v>10.045999999999999</v>
      </c>
      <c r="U21" s="15">
        <v>0</v>
      </c>
      <c r="V21" s="15">
        <v>100</v>
      </c>
    </row>
    <row r="22" spans="2:22" x14ac:dyDescent="0.25">
      <c r="B22" s="15" t="s">
        <v>136</v>
      </c>
      <c r="C22" s="15" t="s">
        <v>207</v>
      </c>
      <c r="D22" s="15" t="s">
        <v>211</v>
      </c>
      <c r="E22" s="15">
        <v>2022</v>
      </c>
      <c r="F22" s="15" t="s">
        <v>162</v>
      </c>
      <c r="G22" s="15" t="s">
        <v>133</v>
      </c>
      <c r="H22" s="15" t="s">
        <v>136</v>
      </c>
      <c r="I22" s="15" t="s">
        <v>139</v>
      </c>
      <c r="J22" s="15" t="s">
        <v>141</v>
      </c>
      <c r="K22" s="15" t="s">
        <v>289</v>
      </c>
      <c r="L22" s="15" t="s">
        <v>291</v>
      </c>
      <c r="M22" s="15">
        <v>0.27600000000000002</v>
      </c>
      <c r="N22" s="15">
        <v>0.60199999999999998</v>
      </c>
      <c r="O22" s="15">
        <v>1.4999999999999999E-2</v>
      </c>
      <c r="P22" s="15">
        <v>6.8000000000000005E-2</v>
      </c>
      <c r="Q22" s="15">
        <v>6.0000000000000001E-3</v>
      </c>
      <c r="R22" s="15">
        <v>0.23799999999999999</v>
      </c>
      <c r="S22" s="15">
        <v>9.69</v>
      </c>
      <c r="U22" s="15">
        <v>0</v>
      </c>
      <c r="V22" s="15">
        <v>1720</v>
      </c>
    </row>
    <row r="23" spans="2:22" ht="30" x14ac:dyDescent="0.25">
      <c r="B23" s="15" t="s">
        <v>136</v>
      </c>
      <c r="C23" s="15" t="s">
        <v>207</v>
      </c>
      <c r="D23" s="15" t="s">
        <v>211</v>
      </c>
      <c r="E23" s="15">
        <v>2022</v>
      </c>
      <c r="F23" s="15" t="s">
        <v>162</v>
      </c>
      <c r="G23" s="15" t="s">
        <v>133</v>
      </c>
      <c r="H23" s="15" t="s">
        <v>136</v>
      </c>
      <c r="I23" s="15" t="s">
        <v>139</v>
      </c>
      <c r="J23" s="15" t="s">
        <v>141</v>
      </c>
      <c r="K23" s="15" t="s">
        <v>289</v>
      </c>
      <c r="L23" s="15" t="s">
        <v>350</v>
      </c>
      <c r="M23" s="15">
        <v>0.371</v>
      </c>
      <c r="N23" s="15">
        <v>0.66400000000000003</v>
      </c>
      <c r="O23" s="15">
        <v>6.6000000000000003E-2</v>
      </c>
      <c r="P23" s="15">
        <v>0.13200000000000001</v>
      </c>
      <c r="Q23" s="15">
        <v>0.03</v>
      </c>
      <c r="R23" s="15">
        <v>0.39400000000000002</v>
      </c>
      <c r="S23" s="15">
        <v>9.4760000000000009</v>
      </c>
      <c r="U23" s="15">
        <v>0</v>
      </c>
      <c r="V23" s="15">
        <v>100</v>
      </c>
    </row>
    <row r="24" spans="2:22" ht="30" x14ac:dyDescent="0.25">
      <c r="B24" s="15" t="s">
        <v>136</v>
      </c>
      <c r="C24" s="15" t="s">
        <v>207</v>
      </c>
      <c r="D24" s="15" t="s">
        <v>211</v>
      </c>
      <c r="E24" s="15">
        <v>2022</v>
      </c>
      <c r="F24" s="15" t="s">
        <v>162</v>
      </c>
      <c r="G24" s="15" t="s">
        <v>133</v>
      </c>
      <c r="H24" s="15" t="s">
        <v>136</v>
      </c>
      <c r="I24" s="15" t="s">
        <v>139</v>
      </c>
      <c r="J24" s="15" t="s">
        <v>141</v>
      </c>
      <c r="K24" s="15" t="s">
        <v>289</v>
      </c>
      <c r="L24" s="15" t="s">
        <v>292</v>
      </c>
      <c r="M24" s="15">
        <v>0.19700000000000001</v>
      </c>
      <c r="N24" s="15">
        <v>0.314</v>
      </c>
      <c r="O24" s="15">
        <v>1.4E-2</v>
      </c>
      <c r="P24" s="15">
        <v>7.8E-2</v>
      </c>
      <c r="Q24" s="15">
        <v>1.6E-2</v>
      </c>
      <c r="R24" s="15">
        <v>0.23400000000000001</v>
      </c>
      <c r="S24" s="15">
        <v>9.4939999999999998</v>
      </c>
      <c r="U24" s="15">
        <v>0</v>
      </c>
      <c r="V24" s="15">
        <v>520</v>
      </c>
    </row>
    <row r="25" spans="2:22" x14ac:dyDescent="0.25">
      <c r="B25" s="15" t="s">
        <v>136</v>
      </c>
      <c r="C25" s="15" t="s">
        <v>207</v>
      </c>
      <c r="D25" s="15" t="s">
        <v>211</v>
      </c>
      <c r="E25" s="15">
        <v>2022</v>
      </c>
      <c r="F25" s="15" t="s">
        <v>162</v>
      </c>
      <c r="G25" s="15" t="s">
        <v>133</v>
      </c>
      <c r="H25" s="15" t="s">
        <v>136</v>
      </c>
      <c r="I25" s="15" t="s">
        <v>139</v>
      </c>
      <c r="J25" s="15" t="s">
        <v>141</v>
      </c>
      <c r="K25" s="15" t="s">
        <v>289</v>
      </c>
      <c r="L25" s="15" t="s">
        <v>293</v>
      </c>
      <c r="M25" s="15">
        <v>0.246</v>
      </c>
      <c r="N25" s="15">
        <v>0.45500000000000002</v>
      </c>
      <c r="O25" s="15">
        <v>0.01</v>
      </c>
      <c r="P25" s="15">
        <v>7.9000000000000001E-2</v>
      </c>
      <c r="Q25" s="15">
        <v>1.2E-2</v>
      </c>
      <c r="R25" s="15">
        <v>0.25</v>
      </c>
      <c r="S25" s="15">
        <v>9.5790000000000006</v>
      </c>
      <c r="U25" s="15">
        <v>0</v>
      </c>
      <c r="V25" s="15">
        <v>2090</v>
      </c>
    </row>
    <row r="26" spans="2:22" x14ac:dyDescent="0.25">
      <c r="B26" s="15" t="s">
        <v>136</v>
      </c>
      <c r="C26" s="15" t="s">
        <v>207</v>
      </c>
      <c r="D26" s="15" t="s">
        <v>211</v>
      </c>
      <c r="E26" s="15">
        <v>2022</v>
      </c>
      <c r="F26" s="15" t="s">
        <v>162</v>
      </c>
      <c r="G26" s="15" t="s">
        <v>133</v>
      </c>
      <c r="H26" s="15" t="s">
        <v>136</v>
      </c>
      <c r="I26" s="15" t="s">
        <v>139</v>
      </c>
      <c r="J26" s="15" t="s">
        <v>141</v>
      </c>
      <c r="K26" s="15" t="s">
        <v>289</v>
      </c>
      <c r="L26" s="15" t="s">
        <v>294</v>
      </c>
      <c r="M26" s="15">
        <v>0.27100000000000002</v>
      </c>
      <c r="N26" s="15">
        <v>0.48299999999999998</v>
      </c>
      <c r="O26" s="15">
        <v>1.2E-2</v>
      </c>
      <c r="P26" s="15">
        <v>0.08</v>
      </c>
      <c r="Q26" s="15">
        <v>1.4999999999999999E-2</v>
      </c>
      <c r="R26" s="15">
        <v>0.27500000000000002</v>
      </c>
      <c r="S26" s="15">
        <v>9.6189999999999998</v>
      </c>
      <c r="U26" s="15">
        <v>0</v>
      </c>
      <c r="V26" s="15">
        <v>1660</v>
      </c>
    </row>
    <row r="27" spans="2:22" ht="30" x14ac:dyDescent="0.25">
      <c r="B27" s="15" t="s">
        <v>136</v>
      </c>
      <c r="C27" s="15" t="s">
        <v>207</v>
      </c>
      <c r="D27" s="15" t="s">
        <v>212</v>
      </c>
      <c r="E27" s="15">
        <v>2022</v>
      </c>
      <c r="F27" s="15" t="s">
        <v>162</v>
      </c>
      <c r="G27" s="15" t="s">
        <v>133</v>
      </c>
      <c r="H27" s="15" t="s">
        <v>136</v>
      </c>
      <c r="I27" s="15" t="s">
        <v>139</v>
      </c>
      <c r="J27" s="15" t="s">
        <v>141</v>
      </c>
      <c r="K27" s="15" t="s">
        <v>289</v>
      </c>
      <c r="L27" s="15" t="s">
        <v>290</v>
      </c>
      <c r="M27" s="15">
        <v>0.28000000000000003</v>
      </c>
      <c r="N27" s="15">
        <v>0.53700000000000003</v>
      </c>
      <c r="O27" s="15">
        <v>5.3999999999999999E-2</v>
      </c>
      <c r="P27" s="15">
        <v>0.09</v>
      </c>
      <c r="Q27" s="15">
        <v>1.6E-2</v>
      </c>
      <c r="R27" s="15">
        <v>0.27100000000000002</v>
      </c>
      <c r="S27" s="15">
        <v>9.7750000000000004</v>
      </c>
      <c r="U27" s="15">
        <v>0</v>
      </c>
      <c r="V27" s="15">
        <v>100</v>
      </c>
    </row>
    <row r="28" spans="2:22" x14ac:dyDescent="0.25">
      <c r="B28" s="15" t="s">
        <v>136</v>
      </c>
      <c r="C28" s="15" t="s">
        <v>207</v>
      </c>
      <c r="D28" s="15" t="s">
        <v>212</v>
      </c>
      <c r="E28" s="15">
        <v>2022</v>
      </c>
      <c r="F28" s="15" t="s">
        <v>162</v>
      </c>
      <c r="G28" s="15" t="s">
        <v>133</v>
      </c>
      <c r="H28" s="15" t="s">
        <v>136</v>
      </c>
      <c r="I28" s="15" t="s">
        <v>139</v>
      </c>
      <c r="J28" s="15" t="s">
        <v>141</v>
      </c>
      <c r="K28" s="15" t="s">
        <v>289</v>
      </c>
      <c r="L28" s="15" t="s">
        <v>291</v>
      </c>
      <c r="M28" s="15">
        <v>0.27900000000000003</v>
      </c>
      <c r="N28" s="15">
        <v>0.59799999999999998</v>
      </c>
      <c r="O28" s="15">
        <v>1.4E-2</v>
      </c>
      <c r="P28" s="15">
        <v>6.5000000000000002E-2</v>
      </c>
      <c r="Q28" s="15">
        <v>5.0000000000000001E-3</v>
      </c>
      <c r="R28" s="15">
        <v>0.23300000000000001</v>
      </c>
      <c r="S28" s="15">
        <v>9.4350000000000005</v>
      </c>
      <c r="U28" s="15">
        <v>0</v>
      </c>
      <c r="V28" s="15">
        <v>1720</v>
      </c>
    </row>
    <row r="29" spans="2:22" ht="30" x14ac:dyDescent="0.25">
      <c r="B29" s="15" t="s">
        <v>136</v>
      </c>
      <c r="C29" s="15" t="s">
        <v>207</v>
      </c>
      <c r="D29" s="15" t="s">
        <v>212</v>
      </c>
      <c r="E29" s="15">
        <v>2022</v>
      </c>
      <c r="F29" s="15" t="s">
        <v>162</v>
      </c>
      <c r="G29" s="15" t="s">
        <v>133</v>
      </c>
      <c r="H29" s="15" t="s">
        <v>136</v>
      </c>
      <c r="I29" s="15" t="s">
        <v>139</v>
      </c>
      <c r="J29" s="15" t="s">
        <v>141</v>
      </c>
      <c r="K29" s="15" t="s">
        <v>289</v>
      </c>
      <c r="L29" s="15" t="s">
        <v>350</v>
      </c>
      <c r="M29" s="15">
        <v>0.36799999999999999</v>
      </c>
      <c r="N29" s="15">
        <v>0.67500000000000004</v>
      </c>
      <c r="O29" s="15">
        <v>6.8000000000000005E-2</v>
      </c>
      <c r="P29" s="15">
        <v>0.14199999999999999</v>
      </c>
      <c r="Q29" s="15">
        <v>2.7E-2</v>
      </c>
      <c r="R29" s="15">
        <v>0.36299999999999999</v>
      </c>
      <c r="S29" s="15">
        <v>9.2140000000000004</v>
      </c>
      <c r="U29" s="15">
        <v>0</v>
      </c>
      <c r="V29" s="15">
        <v>100</v>
      </c>
    </row>
    <row r="30" spans="2:22" ht="30" x14ac:dyDescent="0.25">
      <c r="B30" s="15" t="s">
        <v>136</v>
      </c>
      <c r="C30" s="15" t="s">
        <v>207</v>
      </c>
      <c r="D30" s="15" t="s">
        <v>212</v>
      </c>
      <c r="E30" s="15">
        <v>2022</v>
      </c>
      <c r="F30" s="15" t="s">
        <v>162</v>
      </c>
      <c r="G30" s="15" t="s">
        <v>133</v>
      </c>
      <c r="H30" s="15" t="s">
        <v>136</v>
      </c>
      <c r="I30" s="15" t="s">
        <v>139</v>
      </c>
      <c r="J30" s="15" t="s">
        <v>141</v>
      </c>
      <c r="K30" s="15" t="s">
        <v>289</v>
      </c>
      <c r="L30" s="15" t="s">
        <v>292</v>
      </c>
      <c r="M30" s="15">
        <v>0.19</v>
      </c>
      <c r="N30" s="15">
        <v>0.316</v>
      </c>
      <c r="O30" s="15">
        <v>1.4E-2</v>
      </c>
      <c r="P30" s="15">
        <v>6.6000000000000003E-2</v>
      </c>
      <c r="Q30" s="15">
        <v>1.6E-2</v>
      </c>
      <c r="R30" s="15">
        <v>0.22</v>
      </c>
      <c r="S30" s="15">
        <v>9.234</v>
      </c>
      <c r="U30" s="15">
        <v>0</v>
      </c>
      <c r="V30" s="15">
        <v>520</v>
      </c>
    </row>
    <row r="31" spans="2:22" x14ac:dyDescent="0.25">
      <c r="B31" s="15" t="s">
        <v>136</v>
      </c>
      <c r="C31" s="15" t="s">
        <v>207</v>
      </c>
      <c r="D31" s="15" t="s">
        <v>212</v>
      </c>
      <c r="E31" s="15">
        <v>2022</v>
      </c>
      <c r="F31" s="15" t="s">
        <v>162</v>
      </c>
      <c r="G31" s="15" t="s">
        <v>133</v>
      </c>
      <c r="H31" s="15" t="s">
        <v>136</v>
      </c>
      <c r="I31" s="15" t="s">
        <v>139</v>
      </c>
      <c r="J31" s="15" t="s">
        <v>141</v>
      </c>
      <c r="K31" s="15" t="s">
        <v>289</v>
      </c>
      <c r="L31" s="15" t="s">
        <v>293</v>
      </c>
      <c r="M31" s="15">
        <v>0.23899999999999999</v>
      </c>
      <c r="N31" s="15">
        <v>0.441</v>
      </c>
      <c r="O31" s="15">
        <v>0.01</v>
      </c>
      <c r="P31" s="15">
        <v>7.3999999999999996E-2</v>
      </c>
      <c r="Q31" s="15">
        <v>0.01</v>
      </c>
      <c r="R31" s="15">
        <v>0.24399999999999999</v>
      </c>
      <c r="S31" s="15">
        <v>9.3209999999999997</v>
      </c>
      <c r="U31" s="15">
        <v>0</v>
      </c>
      <c r="V31" s="15">
        <v>2090</v>
      </c>
    </row>
    <row r="32" spans="2:22" x14ac:dyDescent="0.25">
      <c r="B32" s="15" t="s">
        <v>136</v>
      </c>
      <c r="C32" s="15" t="s">
        <v>207</v>
      </c>
      <c r="D32" s="15" t="s">
        <v>212</v>
      </c>
      <c r="E32" s="15">
        <v>2022</v>
      </c>
      <c r="F32" s="15" t="s">
        <v>162</v>
      </c>
      <c r="G32" s="15" t="s">
        <v>133</v>
      </c>
      <c r="H32" s="15" t="s">
        <v>136</v>
      </c>
      <c r="I32" s="15" t="s">
        <v>139</v>
      </c>
      <c r="J32" s="15" t="s">
        <v>141</v>
      </c>
      <c r="K32" s="15" t="s">
        <v>289</v>
      </c>
      <c r="L32" s="15" t="s">
        <v>294</v>
      </c>
      <c r="M32" s="15">
        <v>0.25800000000000001</v>
      </c>
      <c r="N32" s="15">
        <v>0.45700000000000002</v>
      </c>
      <c r="O32" s="15">
        <v>1.0999999999999999E-2</v>
      </c>
      <c r="P32" s="15">
        <v>7.8E-2</v>
      </c>
      <c r="Q32" s="15">
        <v>1.4E-2</v>
      </c>
      <c r="R32" s="15">
        <v>0.27200000000000002</v>
      </c>
      <c r="S32" s="15">
        <v>9.3539999999999992</v>
      </c>
      <c r="U32" s="15">
        <v>0</v>
      </c>
      <c r="V32" s="15">
        <v>1660</v>
      </c>
    </row>
    <row r="33" spans="2:22" ht="30" x14ac:dyDescent="0.25">
      <c r="B33" s="15" t="s">
        <v>136</v>
      </c>
      <c r="C33" s="15" t="s">
        <v>207</v>
      </c>
      <c r="D33" s="15" t="s">
        <v>213</v>
      </c>
      <c r="E33" s="15">
        <v>2022</v>
      </c>
      <c r="F33" s="15" t="s">
        <v>162</v>
      </c>
      <c r="G33" s="15" t="s">
        <v>133</v>
      </c>
      <c r="H33" s="15" t="s">
        <v>136</v>
      </c>
      <c r="I33" s="15" t="s">
        <v>139</v>
      </c>
      <c r="J33" s="15" t="s">
        <v>141</v>
      </c>
      <c r="K33" s="15" t="s">
        <v>289</v>
      </c>
      <c r="L33" s="15" t="s">
        <v>290</v>
      </c>
      <c r="M33" s="15">
        <v>0.27500000000000002</v>
      </c>
      <c r="N33" s="15">
        <v>0.56899999999999995</v>
      </c>
      <c r="O33" s="15">
        <v>5.7000000000000002E-2</v>
      </c>
      <c r="P33" s="15">
        <v>7.8E-2</v>
      </c>
      <c r="Q33" s="15">
        <v>1.9E-2</v>
      </c>
      <c r="R33" s="15">
        <v>0.25800000000000001</v>
      </c>
      <c r="S33" s="15">
        <v>9.7759999999999998</v>
      </c>
      <c r="U33" s="15">
        <v>0</v>
      </c>
      <c r="V33" s="15">
        <v>100</v>
      </c>
    </row>
    <row r="34" spans="2:22" x14ac:dyDescent="0.25">
      <c r="B34" s="15" t="s">
        <v>136</v>
      </c>
      <c r="C34" s="15" t="s">
        <v>207</v>
      </c>
      <c r="D34" s="15" t="s">
        <v>213</v>
      </c>
      <c r="E34" s="15">
        <v>2022</v>
      </c>
      <c r="F34" s="15" t="s">
        <v>162</v>
      </c>
      <c r="G34" s="15" t="s">
        <v>133</v>
      </c>
      <c r="H34" s="15" t="s">
        <v>136</v>
      </c>
      <c r="I34" s="15" t="s">
        <v>139</v>
      </c>
      <c r="J34" s="15" t="s">
        <v>141</v>
      </c>
      <c r="K34" s="15" t="s">
        <v>289</v>
      </c>
      <c r="L34" s="15" t="s">
        <v>291</v>
      </c>
      <c r="M34" s="15">
        <v>0.28599999999999998</v>
      </c>
      <c r="N34" s="15">
        <v>0.59499999999999997</v>
      </c>
      <c r="O34" s="15">
        <v>1.4E-2</v>
      </c>
      <c r="P34" s="15">
        <v>6.8000000000000005E-2</v>
      </c>
      <c r="Q34" s="15">
        <v>6.0000000000000001E-3</v>
      </c>
      <c r="R34" s="15">
        <v>0.249</v>
      </c>
      <c r="S34" s="15">
        <v>9.4359999999999999</v>
      </c>
      <c r="U34" s="15">
        <v>0</v>
      </c>
      <c r="V34" s="15">
        <v>1720</v>
      </c>
    </row>
    <row r="35" spans="2:22" ht="30" x14ac:dyDescent="0.25">
      <c r="B35" s="15" t="s">
        <v>136</v>
      </c>
      <c r="C35" s="15" t="s">
        <v>207</v>
      </c>
      <c r="D35" s="15" t="s">
        <v>213</v>
      </c>
      <c r="E35" s="15">
        <v>2022</v>
      </c>
      <c r="F35" s="15" t="s">
        <v>162</v>
      </c>
      <c r="G35" s="15" t="s">
        <v>133</v>
      </c>
      <c r="H35" s="15" t="s">
        <v>136</v>
      </c>
      <c r="I35" s="15" t="s">
        <v>139</v>
      </c>
      <c r="J35" s="15" t="s">
        <v>141</v>
      </c>
      <c r="K35" s="15" t="s">
        <v>289</v>
      </c>
      <c r="L35" s="15" t="s">
        <v>350</v>
      </c>
      <c r="M35" s="15">
        <v>0.373</v>
      </c>
      <c r="N35" s="15">
        <v>0.65700000000000003</v>
      </c>
      <c r="O35" s="15">
        <v>6.6000000000000003E-2</v>
      </c>
      <c r="P35" s="15">
        <v>0.123</v>
      </c>
      <c r="Q35" s="15">
        <v>2.4E-2</v>
      </c>
      <c r="R35" s="15">
        <v>0.38300000000000001</v>
      </c>
      <c r="S35" s="15">
        <v>9.2140000000000004</v>
      </c>
      <c r="U35" s="15">
        <v>0</v>
      </c>
      <c r="V35" s="15">
        <v>100</v>
      </c>
    </row>
    <row r="36" spans="2:22" ht="30" x14ac:dyDescent="0.25">
      <c r="B36" s="15" t="s">
        <v>136</v>
      </c>
      <c r="C36" s="15" t="s">
        <v>207</v>
      </c>
      <c r="D36" s="15" t="s">
        <v>213</v>
      </c>
      <c r="E36" s="15">
        <v>2022</v>
      </c>
      <c r="F36" s="15" t="s">
        <v>162</v>
      </c>
      <c r="G36" s="15" t="s">
        <v>133</v>
      </c>
      <c r="H36" s="15" t="s">
        <v>136</v>
      </c>
      <c r="I36" s="15" t="s">
        <v>139</v>
      </c>
      <c r="J36" s="15" t="s">
        <v>141</v>
      </c>
      <c r="K36" s="15" t="s">
        <v>289</v>
      </c>
      <c r="L36" s="15" t="s">
        <v>292</v>
      </c>
      <c r="M36" s="15">
        <v>0.182</v>
      </c>
      <c r="N36" s="15">
        <v>0.307</v>
      </c>
      <c r="O36" s="15">
        <v>1.2999999999999999E-2</v>
      </c>
      <c r="P36" s="15">
        <v>6.2E-2</v>
      </c>
      <c r="Q36" s="15">
        <v>1.2E-2</v>
      </c>
      <c r="R36" s="15">
        <v>0.20499999999999999</v>
      </c>
      <c r="S36" s="15">
        <v>9.2349999999999994</v>
      </c>
      <c r="U36" s="15">
        <v>0</v>
      </c>
      <c r="V36" s="15">
        <v>520</v>
      </c>
    </row>
    <row r="37" spans="2:22" x14ac:dyDescent="0.25">
      <c r="B37" s="15" t="s">
        <v>136</v>
      </c>
      <c r="C37" s="15" t="s">
        <v>207</v>
      </c>
      <c r="D37" s="15" t="s">
        <v>213</v>
      </c>
      <c r="E37" s="15">
        <v>2022</v>
      </c>
      <c r="F37" s="15" t="s">
        <v>162</v>
      </c>
      <c r="G37" s="15" t="s">
        <v>133</v>
      </c>
      <c r="H37" s="15" t="s">
        <v>136</v>
      </c>
      <c r="I37" s="15" t="s">
        <v>139</v>
      </c>
      <c r="J37" s="15" t="s">
        <v>141</v>
      </c>
      <c r="K37" s="15" t="s">
        <v>289</v>
      </c>
      <c r="L37" s="15" t="s">
        <v>293</v>
      </c>
      <c r="M37" s="15">
        <v>0.24199999999999999</v>
      </c>
      <c r="N37" s="15">
        <v>0.45600000000000002</v>
      </c>
      <c r="O37" s="15">
        <v>0.01</v>
      </c>
      <c r="P37" s="15">
        <v>7.0000000000000007E-2</v>
      </c>
      <c r="Q37" s="15">
        <v>8.0000000000000002E-3</v>
      </c>
      <c r="R37" s="15">
        <v>0.247</v>
      </c>
      <c r="S37" s="15">
        <v>9.3209999999999997</v>
      </c>
      <c r="U37" s="15">
        <v>0</v>
      </c>
      <c r="V37" s="15">
        <v>2090</v>
      </c>
    </row>
    <row r="38" spans="2:22" x14ac:dyDescent="0.25">
      <c r="B38" s="15" t="s">
        <v>136</v>
      </c>
      <c r="C38" s="15" t="s">
        <v>207</v>
      </c>
      <c r="D38" s="15" t="s">
        <v>213</v>
      </c>
      <c r="E38" s="15">
        <v>2022</v>
      </c>
      <c r="F38" s="15" t="s">
        <v>162</v>
      </c>
      <c r="G38" s="15" t="s">
        <v>133</v>
      </c>
      <c r="H38" s="15" t="s">
        <v>136</v>
      </c>
      <c r="I38" s="15" t="s">
        <v>139</v>
      </c>
      <c r="J38" s="15" t="s">
        <v>141</v>
      </c>
      <c r="K38" s="15" t="s">
        <v>289</v>
      </c>
      <c r="L38" s="15" t="s">
        <v>294</v>
      </c>
      <c r="M38" s="15">
        <v>0.254</v>
      </c>
      <c r="N38" s="15">
        <v>0.46</v>
      </c>
      <c r="O38" s="15">
        <v>1.0999999999999999E-2</v>
      </c>
      <c r="P38" s="15">
        <v>7.2999999999999995E-2</v>
      </c>
      <c r="Q38" s="15">
        <v>1.0999999999999999E-2</v>
      </c>
      <c r="R38" s="15">
        <v>0.255</v>
      </c>
      <c r="S38" s="15">
        <v>9.3550000000000004</v>
      </c>
      <c r="U38" s="15">
        <v>0</v>
      </c>
      <c r="V38" s="15">
        <v>1660</v>
      </c>
    </row>
    <row r="39" spans="2:22" ht="30" x14ac:dyDescent="0.25">
      <c r="B39" s="15" t="s">
        <v>136</v>
      </c>
      <c r="C39" s="15" t="s">
        <v>207</v>
      </c>
      <c r="D39" s="15" t="s">
        <v>214</v>
      </c>
      <c r="E39" s="15">
        <v>2022</v>
      </c>
      <c r="F39" s="15" t="s">
        <v>162</v>
      </c>
      <c r="G39" s="15" t="s">
        <v>133</v>
      </c>
      <c r="H39" s="15" t="s">
        <v>136</v>
      </c>
      <c r="I39" s="15" t="s">
        <v>139</v>
      </c>
      <c r="J39" s="15" t="s">
        <v>141</v>
      </c>
      <c r="K39" s="15" t="s">
        <v>289</v>
      </c>
      <c r="L39" s="15" t="s">
        <v>290</v>
      </c>
      <c r="M39" s="15">
        <v>0.27600000000000002</v>
      </c>
      <c r="N39" s="15">
        <v>0.54</v>
      </c>
      <c r="O39" s="15">
        <v>5.3999999999999999E-2</v>
      </c>
      <c r="P39" s="15">
        <v>7.2999999999999995E-2</v>
      </c>
      <c r="Q39" s="15">
        <v>1.4999999999999999E-2</v>
      </c>
      <c r="R39" s="15">
        <v>0.27600000000000002</v>
      </c>
      <c r="S39" s="15">
        <v>9.5549999999999997</v>
      </c>
      <c r="U39" s="15">
        <v>0</v>
      </c>
      <c r="V39" s="15">
        <v>100</v>
      </c>
    </row>
    <row r="40" spans="2:22" x14ac:dyDescent="0.25">
      <c r="B40" s="15" t="s">
        <v>136</v>
      </c>
      <c r="C40" s="15" t="s">
        <v>207</v>
      </c>
      <c r="D40" s="15" t="s">
        <v>214</v>
      </c>
      <c r="E40" s="15">
        <v>2022</v>
      </c>
      <c r="F40" s="15" t="s">
        <v>162</v>
      </c>
      <c r="G40" s="15" t="s">
        <v>133</v>
      </c>
      <c r="H40" s="15" t="s">
        <v>136</v>
      </c>
      <c r="I40" s="15" t="s">
        <v>139</v>
      </c>
      <c r="J40" s="15" t="s">
        <v>141</v>
      </c>
      <c r="K40" s="15" t="s">
        <v>289</v>
      </c>
      <c r="L40" s="15" t="s">
        <v>291</v>
      </c>
      <c r="M40" s="15">
        <v>0.30099999999999999</v>
      </c>
      <c r="N40" s="15">
        <v>0.625</v>
      </c>
      <c r="O40" s="15">
        <v>1.4999999999999999E-2</v>
      </c>
      <c r="P40" s="15">
        <v>7.0000000000000007E-2</v>
      </c>
      <c r="Q40" s="15">
        <v>5.0000000000000001E-3</v>
      </c>
      <c r="R40" s="15">
        <v>0.26600000000000001</v>
      </c>
      <c r="S40" s="15">
        <v>9.2149999999999999</v>
      </c>
      <c r="U40" s="15">
        <v>0</v>
      </c>
      <c r="V40" s="15">
        <v>1720</v>
      </c>
    </row>
    <row r="41" spans="2:22" ht="30" x14ac:dyDescent="0.25">
      <c r="B41" s="15" t="s">
        <v>136</v>
      </c>
      <c r="C41" s="15" t="s">
        <v>207</v>
      </c>
      <c r="D41" s="15" t="s">
        <v>214</v>
      </c>
      <c r="E41" s="15">
        <v>2022</v>
      </c>
      <c r="F41" s="15" t="s">
        <v>162</v>
      </c>
      <c r="G41" s="15" t="s">
        <v>133</v>
      </c>
      <c r="H41" s="15" t="s">
        <v>136</v>
      </c>
      <c r="I41" s="15" t="s">
        <v>139</v>
      </c>
      <c r="J41" s="15" t="s">
        <v>141</v>
      </c>
      <c r="K41" s="15" t="s">
        <v>289</v>
      </c>
      <c r="L41" s="15" t="s">
        <v>350</v>
      </c>
      <c r="M41" s="15">
        <v>0.36399999999999999</v>
      </c>
      <c r="N41" s="15">
        <v>0.63500000000000001</v>
      </c>
      <c r="O41" s="15">
        <v>6.3E-2</v>
      </c>
      <c r="P41" s="15">
        <v>0.104</v>
      </c>
      <c r="Q41" s="15">
        <v>0.03</v>
      </c>
      <c r="R41" s="15">
        <v>0.36699999999999999</v>
      </c>
      <c r="S41" s="15">
        <v>8.9890000000000008</v>
      </c>
      <c r="U41" s="15">
        <v>0</v>
      </c>
      <c r="V41" s="15">
        <v>100</v>
      </c>
    </row>
    <row r="42" spans="2:22" ht="30" x14ac:dyDescent="0.25">
      <c r="B42" s="15" t="s">
        <v>136</v>
      </c>
      <c r="C42" s="15" t="s">
        <v>207</v>
      </c>
      <c r="D42" s="15" t="s">
        <v>214</v>
      </c>
      <c r="E42" s="15">
        <v>2022</v>
      </c>
      <c r="F42" s="15" t="s">
        <v>162</v>
      </c>
      <c r="G42" s="15" t="s">
        <v>133</v>
      </c>
      <c r="H42" s="15" t="s">
        <v>136</v>
      </c>
      <c r="I42" s="15" t="s">
        <v>139</v>
      </c>
      <c r="J42" s="15" t="s">
        <v>141</v>
      </c>
      <c r="K42" s="15" t="s">
        <v>289</v>
      </c>
      <c r="L42" s="15" t="s">
        <v>292</v>
      </c>
      <c r="M42" s="15">
        <v>0.19400000000000001</v>
      </c>
      <c r="N42" s="15">
        <v>0.36299999999999999</v>
      </c>
      <c r="O42" s="15">
        <v>1.6E-2</v>
      </c>
      <c r="P42" s="15">
        <v>6.0999999999999999E-2</v>
      </c>
      <c r="Q42" s="15">
        <v>8.9999999999999993E-3</v>
      </c>
      <c r="R42" s="15">
        <v>0.191</v>
      </c>
      <c r="S42" s="15">
        <v>9.02</v>
      </c>
      <c r="U42" s="15">
        <v>0</v>
      </c>
      <c r="V42" s="15">
        <v>520</v>
      </c>
    </row>
    <row r="43" spans="2:22" x14ac:dyDescent="0.25">
      <c r="B43" s="15" t="s">
        <v>136</v>
      </c>
      <c r="C43" s="15" t="s">
        <v>207</v>
      </c>
      <c r="D43" s="15" t="s">
        <v>214</v>
      </c>
      <c r="E43" s="15">
        <v>2022</v>
      </c>
      <c r="F43" s="15" t="s">
        <v>162</v>
      </c>
      <c r="G43" s="15" t="s">
        <v>133</v>
      </c>
      <c r="H43" s="15" t="s">
        <v>136</v>
      </c>
      <c r="I43" s="15" t="s">
        <v>139</v>
      </c>
      <c r="J43" s="15" t="s">
        <v>141</v>
      </c>
      <c r="K43" s="15" t="s">
        <v>289</v>
      </c>
      <c r="L43" s="15" t="s">
        <v>293</v>
      </c>
      <c r="M43" s="15">
        <v>0.248</v>
      </c>
      <c r="N43" s="15">
        <v>0.46400000000000002</v>
      </c>
      <c r="O43" s="15">
        <v>0.01</v>
      </c>
      <c r="P43" s="15">
        <v>6.6000000000000003E-2</v>
      </c>
      <c r="Q43" s="15">
        <v>8.0000000000000002E-3</v>
      </c>
      <c r="R43" s="15">
        <v>0.251</v>
      </c>
      <c r="S43" s="15">
        <v>9.0980000000000008</v>
      </c>
      <c r="U43" s="15">
        <v>0</v>
      </c>
      <c r="V43" s="15">
        <v>2090</v>
      </c>
    </row>
    <row r="44" spans="2:22" x14ac:dyDescent="0.25">
      <c r="B44" s="15" t="s">
        <v>136</v>
      </c>
      <c r="C44" s="15" t="s">
        <v>207</v>
      </c>
      <c r="D44" s="15" t="s">
        <v>214</v>
      </c>
      <c r="E44" s="15">
        <v>2022</v>
      </c>
      <c r="F44" s="15" t="s">
        <v>162</v>
      </c>
      <c r="G44" s="15" t="s">
        <v>133</v>
      </c>
      <c r="H44" s="15" t="s">
        <v>136</v>
      </c>
      <c r="I44" s="15" t="s">
        <v>139</v>
      </c>
      <c r="J44" s="15" t="s">
        <v>141</v>
      </c>
      <c r="K44" s="15" t="s">
        <v>289</v>
      </c>
      <c r="L44" s="15" t="s">
        <v>294</v>
      </c>
      <c r="M44" s="15">
        <v>0.26100000000000001</v>
      </c>
      <c r="N44" s="15">
        <v>0.48899999999999999</v>
      </c>
      <c r="O44" s="15">
        <v>1.2E-2</v>
      </c>
      <c r="P44" s="15">
        <v>7.5999999999999998E-2</v>
      </c>
      <c r="Q44" s="15">
        <v>1.0999999999999999E-2</v>
      </c>
      <c r="R44" s="15">
        <v>0.252</v>
      </c>
      <c r="S44" s="15">
        <v>9.1280000000000001</v>
      </c>
      <c r="U44" s="15">
        <v>0</v>
      </c>
      <c r="V44" s="15">
        <v>1660</v>
      </c>
    </row>
    <row r="45" spans="2:22" ht="30" x14ac:dyDescent="0.25">
      <c r="B45" s="15" t="s">
        <v>136</v>
      </c>
      <c r="C45" s="15" t="s">
        <v>207</v>
      </c>
      <c r="D45" s="15" t="s">
        <v>215</v>
      </c>
      <c r="E45" s="15">
        <v>2022</v>
      </c>
      <c r="F45" s="15" t="s">
        <v>162</v>
      </c>
      <c r="G45" s="15" t="s">
        <v>133</v>
      </c>
      <c r="H45" s="15" t="s">
        <v>136</v>
      </c>
      <c r="I45" s="15" t="s">
        <v>139</v>
      </c>
      <c r="J45" s="15" t="s">
        <v>141</v>
      </c>
      <c r="K45" s="15" t="s">
        <v>289</v>
      </c>
      <c r="L45" s="15" t="s">
        <v>290</v>
      </c>
      <c r="M45" s="15">
        <v>0.28100000000000003</v>
      </c>
      <c r="N45" s="15">
        <v>0.56100000000000005</v>
      </c>
      <c r="O45" s="15">
        <v>5.6000000000000001E-2</v>
      </c>
      <c r="P45" s="15">
        <v>8.6999999999999994E-2</v>
      </c>
      <c r="Q45" s="15">
        <v>1.4E-2</v>
      </c>
      <c r="R45" s="15">
        <v>0.26900000000000002</v>
      </c>
      <c r="S45" s="15">
        <v>9.5549999999999997</v>
      </c>
      <c r="U45" s="15">
        <v>0</v>
      </c>
      <c r="V45" s="15">
        <v>100</v>
      </c>
    </row>
    <row r="46" spans="2:22" x14ac:dyDescent="0.25">
      <c r="B46" s="15" t="s">
        <v>136</v>
      </c>
      <c r="C46" s="15" t="s">
        <v>207</v>
      </c>
      <c r="D46" s="15" t="s">
        <v>215</v>
      </c>
      <c r="E46" s="15">
        <v>2022</v>
      </c>
      <c r="F46" s="15" t="s">
        <v>162</v>
      </c>
      <c r="G46" s="15" t="s">
        <v>133</v>
      </c>
      <c r="H46" s="15" t="s">
        <v>136</v>
      </c>
      <c r="I46" s="15" t="s">
        <v>139</v>
      </c>
      <c r="J46" s="15" t="s">
        <v>141</v>
      </c>
      <c r="K46" s="15" t="s">
        <v>289</v>
      </c>
      <c r="L46" s="15" t="s">
        <v>291</v>
      </c>
      <c r="M46" s="15">
        <v>0.32200000000000001</v>
      </c>
      <c r="N46" s="15">
        <v>0.68100000000000005</v>
      </c>
      <c r="O46" s="15">
        <v>1.6E-2</v>
      </c>
      <c r="P46" s="15">
        <v>7.3999999999999996E-2</v>
      </c>
      <c r="Q46" s="15">
        <v>6.0000000000000001E-3</v>
      </c>
      <c r="R46" s="15">
        <v>0.29899999999999999</v>
      </c>
      <c r="S46" s="15">
        <v>9.2140000000000004</v>
      </c>
      <c r="U46" s="15">
        <v>0</v>
      </c>
      <c r="V46" s="15">
        <v>1720</v>
      </c>
    </row>
    <row r="47" spans="2:22" ht="30" x14ac:dyDescent="0.25">
      <c r="B47" s="15" t="s">
        <v>136</v>
      </c>
      <c r="C47" s="15" t="s">
        <v>207</v>
      </c>
      <c r="D47" s="15" t="s">
        <v>215</v>
      </c>
      <c r="E47" s="15">
        <v>2022</v>
      </c>
      <c r="F47" s="15" t="s">
        <v>162</v>
      </c>
      <c r="G47" s="15" t="s">
        <v>133</v>
      </c>
      <c r="H47" s="15" t="s">
        <v>136</v>
      </c>
      <c r="I47" s="15" t="s">
        <v>139</v>
      </c>
      <c r="J47" s="15" t="s">
        <v>141</v>
      </c>
      <c r="K47" s="15" t="s">
        <v>289</v>
      </c>
      <c r="L47" s="15" t="s">
        <v>350</v>
      </c>
      <c r="M47" s="15">
        <v>0.36899999999999999</v>
      </c>
      <c r="N47" s="15">
        <v>0.63800000000000001</v>
      </c>
      <c r="O47" s="15">
        <v>6.4000000000000001E-2</v>
      </c>
      <c r="P47" s="15">
        <v>0.128</v>
      </c>
      <c r="Q47" s="15">
        <v>2.3E-2</v>
      </c>
      <c r="R47" s="15">
        <v>0.373</v>
      </c>
      <c r="S47" s="15">
        <v>8.9890000000000008</v>
      </c>
      <c r="U47" s="15">
        <v>0</v>
      </c>
      <c r="V47" s="15">
        <v>100</v>
      </c>
    </row>
    <row r="48" spans="2:22" ht="30" x14ac:dyDescent="0.25">
      <c r="B48" s="15" t="s">
        <v>136</v>
      </c>
      <c r="C48" s="15" t="s">
        <v>207</v>
      </c>
      <c r="D48" s="15" t="s">
        <v>215</v>
      </c>
      <c r="E48" s="15">
        <v>2022</v>
      </c>
      <c r="F48" s="15" t="s">
        <v>162</v>
      </c>
      <c r="G48" s="15" t="s">
        <v>133</v>
      </c>
      <c r="H48" s="15" t="s">
        <v>136</v>
      </c>
      <c r="I48" s="15" t="s">
        <v>139</v>
      </c>
      <c r="J48" s="15" t="s">
        <v>141</v>
      </c>
      <c r="K48" s="15" t="s">
        <v>289</v>
      </c>
      <c r="L48" s="15" t="s">
        <v>292</v>
      </c>
      <c r="M48" s="15">
        <v>0.19800000000000001</v>
      </c>
      <c r="N48" s="15">
        <v>0.45100000000000001</v>
      </c>
      <c r="O48" s="15">
        <v>0.02</v>
      </c>
      <c r="P48" s="15">
        <v>5.8999999999999997E-2</v>
      </c>
      <c r="Q48" s="15">
        <v>0.01</v>
      </c>
      <c r="R48" s="15">
        <v>0.183</v>
      </c>
      <c r="S48" s="15">
        <v>9.02</v>
      </c>
      <c r="U48" s="15">
        <v>0</v>
      </c>
      <c r="V48" s="15">
        <v>520</v>
      </c>
    </row>
    <row r="49" spans="2:22" x14ac:dyDescent="0.25">
      <c r="B49" s="15" t="s">
        <v>136</v>
      </c>
      <c r="C49" s="15" t="s">
        <v>207</v>
      </c>
      <c r="D49" s="15" t="s">
        <v>215</v>
      </c>
      <c r="E49" s="15">
        <v>2022</v>
      </c>
      <c r="F49" s="15" t="s">
        <v>162</v>
      </c>
      <c r="G49" s="15" t="s">
        <v>133</v>
      </c>
      <c r="H49" s="15" t="s">
        <v>136</v>
      </c>
      <c r="I49" s="15" t="s">
        <v>139</v>
      </c>
      <c r="J49" s="15" t="s">
        <v>141</v>
      </c>
      <c r="K49" s="15" t="s">
        <v>289</v>
      </c>
      <c r="L49" s="15" t="s">
        <v>293</v>
      </c>
      <c r="M49" s="15">
        <v>0.26500000000000001</v>
      </c>
      <c r="N49" s="15">
        <v>0.501</v>
      </c>
      <c r="O49" s="15">
        <v>1.0999999999999999E-2</v>
      </c>
      <c r="P49" s="15">
        <v>7.3999999999999996E-2</v>
      </c>
      <c r="Q49" s="15">
        <v>8.9999999999999993E-3</v>
      </c>
      <c r="R49" s="15">
        <v>0.26400000000000001</v>
      </c>
      <c r="S49" s="15">
        <v>9.0980000000000008</v>
      </c>
      <c r="U49" s="15">
        <v>0</v>
      </c>
      <c r="V49" s="15">
        <v>2090</v>
      </c>
    </row>
    <row r="50" spans="2:22" x14ac:dyDescent="0.25">
      <c r="B50" s="15" t="s">
        <v>136</v>
      </c>
      <c r="C50" s="15" t="s">
        <v>207</v>
      </c>
      <c r="D50" s="15" t="s">
        <v>215</v>
      </c>
      <c r="E50" s="15">
        <v>2022</v>
      </c>
      <c r="F50" s="15" t="s">
        <v>162</v>
      </c>
      <c r="G50" s="15" t="s">
        <v>133</v>
      </c>
      <c r="H50" s="15" t="s">
        <v>136</v>
      </c>
      <c r="I50" s="15" t="s">
        <v>139</v>
      </c>
      <c r="J50" s="15" t="s">
        <v>141</v>
      </c>
      <c r="K50" s="15" t="s">
        <v>289</v>
      </c>
      <c r="L50" s="15" t="s">
        <v>294</v>
      </c>
      <c r="M50" s="15">
        <v>0.26500000000000001</v>
      </c>
      <c r="N50" s="15">
        <v>0.48499999999999999</v>
      </c>
      <c r="O50" s="15">
        <v>1.2E-2</v>
      </c>
      <c r="P50" s="15">
        <v>7.8E-2</v>
      </c>
      <c r="Q50" s="15">
        <v>1.0999999999999999E-2</v>
      </c>
      <c r="R50" s="15">
        <v>0.25800000000000001</v>
      </c>
      <c r="S50" s="15">
        <v>9.1280000000000001</v>
      </c>
      <c r="U50" s="15">
        <v>0</v>
      </c>
      <c r="V50" s="15">
        <v>1660</v>
      </c>
    </row>
    <row r="51" spans="2:22" ht="30" x14ac:dyDescent="0.25">
      <c r="B51" s="15" t="s">
        <v>136</v>
      </c>
      <c r="C51" s="15" t="s">
        <v>207</v>
      </c>
      <c r="D51" s="15" t="s">
        <v>216</v>
      </c>
      <c r="E51" s="15">
        <v>2022</v>
      </c>
      <c r="F51" s="15" t="s">
        <v>162</v>
      </c>
      <c r="G51" s="15" t="s">
        <v>133</v>
      </c>
      <c r="H51" s="15" t="s">
        <v>136</v>
      </c>
      <c r="I51" s="15" t="s">
        <v>139</v>
      </c>
      <c r="J51" s="15" t="s">
        <v>141</v>
      </c>
      <c r="K51" s="15" t="s">
        <v>289</v>
      </c>
      <c r="L51" s="15" t="s">
        <v>290</v>
      </c>
      <c r="M51" s="15">
        <v>0.30399999999999999</v>
      </c>
      <c r="N51" s="15">
        <v>0.55700000000000005</v>
      </c>
      <c r="O51" s="15">
        <v>5.6000000000000001E-2</v>
      </c>
      <c r="P51" s="15">
        <v>8.5000000000000006E-2</v>
      </c>
      <c r="Q51" s="15">
        <v>1.4999999999999999E-2</v>
      </c>
      <c r="R51" s="15">
        <v>0.29899999999999999</v>
      </c>
      <c r="S51" s="15">
        <v>9.3940000000000001</v>
      </c>
      <c r="U51" s="15">
        <v>0</v>
      </c>
      <c r="V51" s="15">
        <v>100</v>
      </c>
    </row>
    <row r="52" spans="2:22" x14ac:dyDescent="0.25">
      <c r="B52" s="15" t="s">
        <v>136</v>
      </c>
      <c r="C52" s="15" t="s">
        <v>207</v>
      </c>
      <c r="D52" s="15" t="s">
        <v>216</v>
      </c>
      <c r="E52" s="15">
        <v>2022</v>
      </c>
      <c r="F52" s="15" t="s">
        <v>162</v>
      </c>
      <c r="G52" s="15" t="s">
        <v>133</v>
      </c>
      <c r="H52" s="15" t="s">
        <v>136</v>
      </c>
      <c r="I52" s="15" t="s">
        <v>139</v>
      </c>
      <c r="J52" s="15" t="s">
        <v>141</v>
      </c>
      <c r="K52" s="15" t="s">
        <v>289</v>
      </c>
      <c r="L52" s="15" t="s">
        <v>291</v>
      </c>
      <c r="M52" s="15">
        <v>0.36799999999999999</v>
      </c>
      <c r="N52" s="15">
        <v>0.79800000000000004</v>
      </c>
      <c r="O52" s="15">
        <v>1.9E-2</v>
      </c>
      <c r="P52" s="15">
        <v>8.4000000000000005E-2</v>
      </c>
      <c r="Q52" s="15">
        <v>7.0000000000000001E-3</v>
      </c>
      <c r="R52" s="15">
        <v>0.34399999999999997</v>
      </c>
      <c r="S52" s="15">
        <v>9.0510000000000002</v>
      </c>
      <c r="U52" s="15">
        <v>0</v>
      </c>
      <c r="V52" s="15">
        <v>1720</v>
      </c>
    </row>
    <row r="53" spans="2:22" ht="30" x14ac:dyDescent="0.25">
      <c r="B53" s="15" t="s">
        <v>136</v>
      </c>
      <c r="C53" s="15" t="s">
        <v>207</v>
      </c>
      <c r="D53" s="15" t="s">
        <v>216</v>
      </c>
      <c r="E53" s="15">
        <v>2022</v>
      </c>
      <c r="F53" s="15" t="s">
        <v>162</v>
      </c>
      <c r="G53" s="15" t="s">
        <v>133</v>
      </c>
      <c r="H53" s="15" t="s">
        <v>136</v>
      </c>
      <c r="I53" s="15" t="s">
        <v>139</v>
      </c>
      <c r="J53" s="15" t="s">
        <v>141</v>
      </c>
      <c r="K53" s="15" t="s">
        <v>289</v>
      </c>
      <c r="L53" s="15" t="s">
        <v>350</v>
      </c>
      <c r="M53" s="15">
        <v>0.38</v>
      </c>
      <c r="N53" s="15">
        <v>0.624</v>
      </c>
      <c r="O53" s="15">
        <v>6.2E-2</v>
      </c>
      <c r="P53" s="15">
        <v>0.13200000000000001</v>
      </c>
      <c r="Q53" s="15">
        <v>3.2000000000000001E-2</v>
      </c>
      <c r="R53" s="15">
        <v>0.41499999999999998</v>
      </c>
      <c r="S53" s="15">
        <v>8.8260000000000005</v>
      </c>
      <c r="U53" s="15">
        <v>0</v>
      </c>
      <c r="V53" s="15">
        <v>100</v>
      </c>
    </row>
    <row r="54" spans="2:22" ht="30" x14ac:dyDescent="0.25">
      <c r="B54" s="15" t="s">
        <v>136</v>
      </c>
      <c r="C54" s="15" t="s">
        <v>207</v>
      </c>
      <c r="D54" s="15" t="s">
        <v>216</v>
      </c>
      <c r="E54" s="15">
        <v>2022</v>
      </c>
      <c r="F54" s="15" t="s">
        <v>162</v>
      </c>
      <c r="G54" s="15" t="s">
        <v>133</v>
      </c>
      <c r="H54" s="15" t="s">
        <v>136</v>
      </c>
      <c r="I54" s="15" t="s">
        <v>139</v>
      </c>
      <c r="J54" s="15" t="s">
        <v>141</v>
      </c>
      <c r="K54" s="15" t="s">
        <v>289</v>
      </c>
      <c r="L54" s="15" t="s">
        <v>292</v>
      </c>
      <c r="M54" s="15">
        <v>0.20799999999999999</v>
      </c>
      <c r="N54" s="15">
        <v>0.38400000000000001</v>
      </c>
      <c r="O54" s="15">
        <v>1.7000000000000001E-2</v>
      </c>
      <c r="P54" s="15">
        <v>6.5000000000000002E-2</v>
      </c>
      <c r="Q54" s="15">
        <v>1.0999999999999999E-2</v>
      </c>
      <c r="R54" s="15">
        <v>0.20699999999999999</v>
      </c>
      <c r="S54" s="15">
        <v>8.8680000000000003</v>
      </c>
      <c r="U54" s="15">
        <v>0</v>
      </c>
      <c r="V54" s="15">
        <v>520</v>
      </c>
    </row>
    <row r="55" spans="2:22" x14ac:dyDescent="0.25">
      <c r="B55" s="15" t="s">
        <v>136</v>
      </c>
      <c r="C55" s="15" t="s">
        <v>207</v>
      </c>
      <c r="D55" s="15" t="s">
        <v>216</v>
      </c>
      <c r="E55" s="15">
        <v>2022</v>
      </c>
      <c r="F55" s="15" t="s">
        <v>162</v>
      </c>
      <c r="G55" s="15" t="s">
        <v>133</v>
      </c>
      <c r="H55" s="15" t="s">
        <v>136</v>
      </c>
      <c r="I55" s="15" t="s">
        <v>139</v>
      </c>
      <c r="J55" s="15" t="s">
        <v>141</v>
      </c>
      <c r="K55" s="15" t="s">
        <v>289</v>
      </c>
      <c r="L55" s="15" t="s">
        <v>293</v>
      </c>
      <c r="M55" s="15">
        <v>0.29299999999999998</v>
      </c>
      <c r="N55" s="15">
        <v>0.53100000000000003</v>
      </c>
      <c r="O55" s="15">
        <v>1.2E-2</v>
      </c>
      <c r="P55" s="15">
        <v>8.1000000000000003E-2</v>
      </c>
      <c r="Q55" s="15">
        <v>1.0999999999999999E-2</v>
      </c>
      <c r="R55" s="15">
        <v>0.30399999999999999</v>
      </c>
      <c r="S55" s="15">
        <v>8.9309999999999992</v>
      </c>
      <c r="U55" s="15">
        <v>0</v>
      </c>
      <c r="V55" s="15">
        <v>2090</v>
      </c>
    </row>
    <row r="56" spans="2:22" x14ac:dyDescent="0.25">
      <c r="B56" s="15" t="s">
        <v>136</v>
      </c>
      <c r="C56" s="15" t="s">
        <v>207</v>
      </c>
      <c r="D56" s="15" t="s">
        <v>216</v>
      </c>
      <c r="E56" s="15">
        <v>2022</v>
      </c>
      <c r="F56" s="15" t="s">
        <v>162</v>
      </c>
      <c r="G56" s="15" t="s">
        <v>133</v>
      </c>
      <c r="H56" s="15" t="s">
        <v>136</v>
      </c>
      <c r="I56" s="15" t="s">
        <v>139</v>
      </c>
      <c r="J56" s="15" t="s">
        <v>141</v>
      </c>
      <c r="K56" s="15" t="s">
        <v>289</v>
      </c>
      <c r="L56" s="15" t="s">
        <v>294</v>
      </c>
      <c r="M56" s="15">
        <v>0.27800000000000002</v>
      </c>
      <c r="N56" s="15">
        <v>0.498</v>
      </c>
      <c r="O56" s="15">
        <v>1.2E-2</v>
      </c>
      <c r="P56" s="15">
        <v>0.08</v>
      </c>
      <c r="Q56" s="15">
        <v>1.2E-2</v>
      </c>
      <c r="R56" s="15">
        <v>0.28499999999999998</v>
      </c>
      <c r="S56" s="15">
        <v>8.9619999999999997</v>
      </c>
      <c r="U56" s="15">
        <v>0</v>
      </c>
      <c r="V56" s="15">
        <v>1660</v>
      </c>
    </row>
    <row r="57" spans="2:22" ht="30" x14ac:dyDescent="0.25">
      <c r="B57" s="15" t="s">
        <v>136</v>
      </c>
      <c r="C57" s="15" t="s">
        <v>207</v>
      </c>
      <c r="D57" s="15" t="s">
        <v>217</v>
      </c>
      <c r="E57" s="15">
        <v>2022</v>
      </c>
      <c r="F57" s="15" t="s">
        <v>162</v>
      </c>
      <c r="G57" s="15" t="s">
        <v>133</v>
      </c>
      <c r="H57" s="15" t="s">
        <v>136</v>
      </c>
      <c r="I57" s="15" t="s">
        <v>139</v>
      </c>
      <c r="J57" s="15" t="s">
        <v>141</v>
      </c>
      <c r="K57" s="15" t="s">
        <v>289</v>
      </c>
      <c r="L57" s="15" t="s">
        <v>290</v>
      </c>
      <c r="M57" s="15">
        <v>0.32800000000000001</v>
      </c>
      <c r="N57" s="15">
        <v>0.56000000000000005</v>
      </c>
      <c r="O57" s="15">
        <v>5.6000000000000001E-2</v>
      </c>
      <c r="P57" s="15">
        <v>9.8000000000000004E-2</v>
      </c>
      <c r="Q57" s="15">
        <v>1.7000000000000001E-2</v>
      </c>
      <c r="R57" s="15">
        <v>0.36199999999999999</v>
      </c>
      <c r="S57" s="15">
        <v>9.3949999999999996</v>
      </c>
      <c r="U57" s="15">
        <v>0</v>
      </c>
      <c r="V57" s="15">
        <v>100</v>
      </c>
    </row>
    <row r="58" spans="2:22" x14ac:dyDescent="0.25">
      <c r="B58" s="15" t="s">
        <v>136</v>
      </c>
      <c r="C58" s="15" t="s">
        <v>207</v>
      </c>
      <c r="D58" s="15" t="s">
        <v>217</v>
      </c>
      <c r="E58" s="15">
        <v>2022</v>
      </c>
      <c r="F58" s="15" t="s">
        <v>162</v>
      </c>
      <c r="G58" s="15" t="s">
        <v>133</v>
      </c>
      <c r="H58" s="15" t="s">
        <v>136</v>
      </c>
      <c r="I58" s="15" t="s">
        <v>139</v>
      </c>
      <c r="J58" s="15" t="s">
        <v>141</v>
      </c>
      <c r="K58" s="15" t="s">
        <v>289</v>
      </c>
      <c r="L58" s="15" t="s">
        <v>291</v>
      </c>
      <c r="M58" s="15">
        <v>0.439</v>
      </c>
      <c r="N58" s="15">
        <v>0.879</v>
      </c>
      <c r="O58" s="15">
        <v>2.1000000000000001E-2</v>
      </c>
      <c r="P58" s="15">
        <v>9.4E-2</v>
      </c>
      <c r="Q58" s="15">
        <v>1.0999999999999999E-2</v>
      </c>
      <c r="R58" s="15">
        <v>0.439</v>
      </c>
      <c r="S58" s="15">
        <v>9.0519999999999996</v>
      </c>
      <c r="U58" s="15">
        <v>0</v>
      </c>
      <c r="V58" s="15">
        <v>1720</v>
      </c>
    </row>
    <row r="59" spans="2:22" ht="30" x14ac:dyDescent="0.25">
      <c r="B59" s="15" t="s">
        <v>136</v>
      </c>
      <c r="C59" s="15" t="s">
        <v>207</v>
      </c>
      <c r="D59" s="15" t="s">
        <v>217</v>
      </c>
      <c r="E59" s="15">
        <v>2022</v>
      </c>
      <c r="F59" s="15" t="s">
        <v>162</v>
      </c>
      <c r="G59" s="15" t="s">
        <v>133</v>
      </c>
      <c r="H59" s="15" t="s">
        <v>136</v>
      </c>
      <c r="I59" s="15" t="s">
        <v>139</v>
      </c>
      <c r="J59" s="15" t="s">
        <v>141</v>
      </c>
      <c r="K59" s="15" t="s">
        <v>289</v>
      </c>
      <c r="L59" s="15" t="s">
        <v>350</v>
      </c>
      <c r="M59" s="15">
        <v>0.439</v>
      </c>
      <c r="N59" s="15">
        <v>0.63800000000000001</v>
      </c>
      <c r="O59" s="15">
        <v>6.4000000000000001E-2</v>
      </c>
      <c r="P59" s="15">
        <v>0.13700000000000001</v>
      </c>
      <c r="Q59" s="15">
        <v>2.7E-2</v>
      </c>
      <c r="R59" s="15">
        <v>0.52</v>
      </c>
      <c r="S59" s="15">
        <v>8.8260000000000005</v>
      </c>
      <c r="U59" s="15">
        <v>0</v>
      </c>
      <c r="V59" s="15">
        <v>100</v>
      </c>
    </row>
    <row r="60" spans="2:22" ht="30" x14ac:dyDescent="0.25">
      <c r="B60" s="15" t="s">
        <v>136</v>
      </c>
      <c r="C60" s="15" t="s">
        <v>207</v>
      </c>
      <c r="D60" s="15" t="s">
        <v>217</v>
      </c>
      <c r="E60" s="15">
        <v>2022</v>
      </c>
      <c r="F60" s="15" t="s">
        <v>162</v>
      </c>
      <c r="G60" s="15" t="s">
        <v>133</v>
      </c>
      <c r="H60" s="15" t="s">
        <v>136</v>
      </c>
      <c r="I60" s="15" t="s">
        <v>139</v>
      </c>
      <c r="J60" s="15" t="s">
        <v>141</v>
      </c>
      <c r="K60" s="15" t="s">
        <v>289</v>
      </c>
      <c r="L60" s="15" t="s">
        <v>292</v>
      </c>
      <c r="M60" s="15">
        <v>0.22600000000000001</v>
      </c>
      <c r="N60" s="15">
        <v>0.42099999999999999</v>
      </c>
      <c r="O60" s="15">
        <v>1.7999999999999999E-2</v>
      </c>
      <c r="P60" s="15">
        <v>7.1999999999999995E-2</v>
      </c>
      <c r="Q60" s="15">
        <v>8.9999999999999993E-3</v>
      </c>
      <c r="R60" s="15">
        <v>0.219</v>
      </c>
      <c r="S60" s="15">
        <v>8.8680000000000003</v>
      </c>
      <c r="U60" s="15">
        <v>0</v>
      </c>
      <c r="V60" s="15">
        <v>520</v>
      </c>
    </row>
    <row r="61" spans="2:22" x14ac:dyDescent="0.25">
      <c r="B61" s="15" t="s">
        <v>136</v>
      </c>
      <c r="C61" s="15" t="s">
        <v>207</v>
      </c>
      <c r="D61" s="15" t="s">
        <v>217</v>
      </c>
      <c r="E61" s="15">
        <v>2022</v>
      </c>
      <c r="F61" s="15" t="s">
        <v>162</v>
      </c>
      <c r="G61" s="15" t="s">
        <v>133</v>
      </c>
      <c r="H61" s="15" t="s">
        <v>136</v>
      </c>
      <c r="I61" s="15" t="s">
        <v>139</v>
      </c>
      <c r="J61" s="15" t="s">
        <v>141</v>
      </c>
      <c r="K61" s="15" t="s">
        <v>289</v>
      </c>
      <c r="L61" s="15" t="s">
        <v>293</v>
      </c>
      <c r="M61" s="15">
        <v>0.35</v>
      </c>
      <c r="N61" s="15">
        <v>0.65500000000000003</v>
      </c>
      <c r="O61" s="15">
        <v>1.4E-2</v>
      </c>
      <c r="P61" s="15">
        <v>9.5000000000000001E-2</v>
      </c>
      <c r="Q61" s="15">
        <v>1.4E-2</v>
      </c>
      <c r="R61" s="15">
        <v>0.36599999999999999</v>
      </c>
      <c r="S61" s="15">
        <v>8.9309999999999992</v>
      </c>
      <c r="U61" s="15">
        <v>0</v>
      </c>
      <c r="V61" s="15">
        <v>2090</v>
      </c>
    </row>
    <row r="62" spans="2:22" x14ac:dyDescent="0.25">
      <c r="B62" s="15" t="s">
        <v>136</v>
      </c>
      <c r="C62" s="15" t="s">
        <v>207</v>
      </c>
      <c r="D62" s="15" t="s">
        <v>217</v>
      </c>
      <c r="E62" s="15">
        <v>2022</v>
      </c>
      <c r="F62" s="15" t="s">
        <v>162</v>
      </c>
      <c r="G62" s="15" t="s">
        <v>133</v>
      </c>
      <c r="H62" s="15" t="s">
        <v>136</v>
      </c>
      <c r="I62" s="15" t="s">
        <v>139</v>
      </c>
      <c r="J62" s="15" t="s">
        <v>141</v>
      </c>
      <c r="K62" s="15" t="s">
        <v>289</v>
      </c>
      <c r="L62" s="15" t="s">
        <v>294</v>
      </c>
      <c r="M62" s="15">
        <v>0.32</v>
      </c>
      <c r="N62" s="15">
        <v>0.57999999999999996</v>
      </c>
      <c r="O62" s="15">
        <v>1.4E-2</v>
      </c>
      <c r="P62" s="15">
        <v>9.1999999999999998E-2</v>
      </c>
      <c r="Q62" s="15">
        <v>1.4999999999999999E-2</v>
      </c>
      <c r="R62" s="15">
        <v>0.35499999999999998</v>
      </c>
      <c r="S62" s="15">
        <v>8.9629999999999992</v>
      </c>
      <c r="U62" s="15">
        <v>0</v>
      </c>
      <c r="V62" s="15">
        <v>1660</v>
      </c>
    </row>
    <row r="63" spans="2:22" ht="30" x14ac:dyDescent="0.25">
      <c r="B63" s="15" t="s">
        <v>136</v>
      </c>
      <c r="C63" s="15" t="s">
        <v>207</v>
      </c>
      <c r="D63" s="15" t="s">
        <v>218</v>
      </c>
      <c r="E63" s="15">
        <v>2022</v>
      </c>
      <c r="F63" s="15" t="s">
        <v>162</v>
      </c>
      <c r="G63" s="15" t="s">
        <v>133</v>
      </c>
      <c r="H63" s="15" t="s">
        <v>136</v>
      </c>
      <c r="I63" s="15" t="s">
        <v>139</v>
      </c>
      <c r="J63" s="15" t="s">
        <v>141</v>
      </c>
      <c r="K63" s="15" t="s">
        <v>289</v>
      </c>
      <c r="L63" s="15" t="s">
        <v>290</v>
      </c>
      <c r="M63" s="15">
        <v>0.45100000000000001</v>
      </c>
      <c r="N63" s="15">
        <v>0.77700000000000002</v>
      </c>
      <c r="O63" s="15">
        <v>7.8E-2</v>
      </c>
      <c r="P63" s="15">
        <v>0.13900000000000001</v>
      </c>
      <c r="Q63" s="15">
        <v>0.02</v>
      </c>
      <c r="R63" s="15">
        <v>0.502</v>
      </c>
      <c r="S63" s="15">
        <v>9.31</v>
      </c>
      <c r="U63" s="15">
        <v>204.34399999999999</v>
      </c>
      <c r="V63" s="15">
        <v>100</v>
      </c>
    </row>
    <row r="64" spans="2:22" x14ac:dyDescent="0.25">
      <c r="B64" s="15" t="s">
        <v>136</v>
      </c>
      <c r="C64" s="15" t="s">
        <v>207</v>
      </c>
      <c r="D64" s="15" t="s">
        <v>218</v>
      </c>
      <c r="E64" s="15">
        <v>2022</v>
      </c>
      <c r="F64" s="15" t="s">
        <v>162</v>
      </c>
      <c r="G64" s="15" t="s">
        <v>133</v>
      </c>
      <c r="H64" s="15" t="s">
        <v>136</v>
      </c>
      <c r="I64" s="15" t="s">
        <v>139</v>
      </c>
      <c r="J64" s="15" t="s">
        <v>141</v>
      </c>
      <c r="K64" s="15" t="s">
        <v>289</v>
      </c>
      <c r="L64" s="15" t="s">
        <v>291</v>
      </c>
      <c r="M64" s="15">
        <v>0.58599999999999997</v>
      </c>
      <c r="N64" s="15">
        <v>1.1499999999999999</v>
      </c>
      <c r="O64" s="15">
        <v>2.8000000000000001E-2</v>
      </c>
      <c r="P64" s="15">
        <v>0.122</v>
      </c>
      <c r="Q64" s="15">
        <v>1.7000000000000001E-2</v>
      </c>
      <c r="R64" s="15">
        <v>0.57099999999999995</v>
      </c>
      <c r="S64" s="15">
        <v>8.9670000000000005</v>
      </c>
      <c r="U64" s="15">
        <v>253.37</v>
      </c>
      <c r="V64" s="15">
        <v>1720</v>
      </c>
    </row>
    <row r="65" spans="2:22" ht="30" x14ac:dyDescent="0.25">
      <c r="B65" s="15" t="s">
        <v>136</v>
      </c>
      <c r="C65" s="15" t="s">
        <v>207</v>
      </c>
      <c r="D65" s="15" t="s">
        <v>218</v>
      </c>
      <c r="E65" s="15">
        <v>2022</v>
      </c>
      <c r="F65" s="15" t="s">
        <v>162</v>
      </c>
      <c r="G65" s="15" t="s">
        <v>133</v>
      </c>
      <c r="H65" s="15" t="s">
        <v>136</v>
      </c>
      <c r="I65" s="15" t="s">
        <v>139</v>
      </c>
      <c r="J65" s="15" t="s">
        <v>141</v>
      </c>
      <c r="K65" s="15" t="s">
        <v>289</v>
      </c>
      <c r="L65" s="15" t="s">
        <v>350</v>
      </c>
      <c r="M65" s="15">
        <v>0.53900000000000003</v>
      </c>
      <c r="N65" s="15">
        <v>0.88</v>
      </c>
      <c r="O65" s="15">
        <v>8.7999999999999995E-2</v>
      </c>
      <c r="P65" s="15">
        <v>0.187</v>
      </c>
      <c r="Q65" s="15">
        <v>3.2000000000000001E-2</v>
      </c>
      <c r="R65" s="15">
        <v>0.61099999999999999</v>
      </c>
      <c r="S65" s="15">
        <v>8.7469999999999999</v>
      </c>
      <c r="U65" s="15">
        <v>217.59800000000001</v>
      </c>
      <c r="V65" s="15">
        <v>100</v>
      </c>
    </row>
    <row r="66" spans="2:22" ht="30" x14ac:dyDescent="0.25">
      <c r="B66" s="15" t="s">
        <v>136</v>
      </c>
      <c r="C66" s="15" t="s">
        <v>207</v>
      </c>
      <c r="D66" s="15" t="s">
        <v>218</v>
      </c>
      <c r="E66" s="15">
        <v>2022</v>
      </c>
      <c r="F66" s="15" t="s">
        <v>162</v>
      </c>
      <c r="G66" s="15" t="s">
        <v>133</v>
      </c>
      <c r="H66" s="15" t="s">
        <v>136</v>
      </c>
      <c r="I66" s="15" t="s">
        <v>139</v>
      </c>
      <c r="J66" s="15" t="s">
        <v>141</v>
      </c>
      <c r="K66" s="15" t="s">
        <v>289</v>
      </c>
      <c r="L66" s="15" t="s">
        <v>292</v>
      </c>
      <c r="M66" s="15">
        <v>0.28199999999999997</v>
      </c>
      <c r="N66" s="15">
        <v>0.65600000000000003</v>
      </c>
      <c r="O66" s="15">
        <v>2.9000000000000001E-2</v>
      </c>
      <c r="P66" s="15">
        <v>8.3000000000000004E-2</v>
      </c>
      <c r="Q66" s="15">
        <v>1.7000000000000001E-2</v>
      </c>
      <c r="R66" s="15">
        <v>0.25700000000000001</v>
      </c>
      <c r="S66" s="15">
        <v>8.7929999999999993</v>
      </c>
      <c r="U66" s="15">
        <v>268.75799999999998</v>
      </c>
      <c r="V66" s="15">
        <v>520</v>
      </c>
    </row>
    <row r="67" spans="2:22" x14ac:dyDescent="0.25">
      <c r="B67" s="15" t="s">
        <v>136</v>
      </c>
      <c r="C67" s="15" t="s">
        <v>207</v>
      </c>
      <c r="D67" s="15" t="s">
        <v>218</v>
      </c>
      <c r="E67" s="15">
        <v>2022</v>
      </c>
      <c r="F67" s="15" t="s">
        <v>162</v>
      </c>
      <c r="G67" s="15" t="s">
        <v>133</v>
      </c>
      <c r="H67" s="15" t="s">
        <v>136</v>
      </c>
      <c r="I67" s="15" t="s">
        <v>139</v>
      </c>
      <c r="J67" s="15" t="s">
        <v>141</v>
      </c>
      <c r="K67" s="15" t="s">
        <v>289</v>
      </c>
      <c r="L67" s="15" t="s">
        <v>293</v>
      </c>
      <c r="M67" s="15">
        <v>0.47199999999999998</v>
      </c>
      <c r="N67" s="15">
        <v>0.89</v>
      </c>
      <c r="O67" s="15">
        <v>1.9E-2</v>
      </c>
      <c r="P67" s="15">
        <v>0.12</v>
      </c>
      <c r="Q67" s="15">
        <v>1.7999999999999999E-2</v>
      </c>
      <c r="R67" s="15">
        <v>0.495</v>
      </c>
      <c r="S67" s="15">
        <v>8.8450000000000006</v>
      </c>
      <c r="U67" s="15">
        <v>241.21700000000001</v>
      </c>
      <c r="V67" s="15">
        <v>2090</v>
      </c>
    </row>
    <row r="68" spans="2:22" x14ac:dyDescent="0.25">
      <c r="B68" s="15" t="s">
        <v>136</v>
      </c>
      <c r="C68" s="15" t="s">
        <v>207</v>
      </c>
      <c r="D68" s="15" t="s">
        <v>218</v>
      </c>
      <c r="E68" s="15">
        <v>2022</v>
      </c>
      <c r="F68" s="15" t="s">
        <v>162</v>
      </c>
      <c r="G68" s="15" t="s">
        <v>133</v>
      </c>
      <c r="H68" s="15" t="s">
        <v>136</v>
      </c>
      <c r="I68" s="15" t="s">
        <v>139</v>
      </c>
      <c r="J68" s="15" t="s">
        <v>141</v>
      </c>
      <c r="K68" s="15" t="s">
        <v>289</v>
      </c>
      <c r="L68" s="15" t="s">
        <v>294</v>
      </c>
      <c r="M68" s="15">
        <v>0.438</v>
      </c>
      <c r="N68" s="15">
        <v>0.83</v>
      </c>
      <c r="O68" s="15">
        <v>0.02</v>
      </c>
      <c r="P68" s="15">
        <v>0.12</v>
      </c>
      <c r="Q68" s="15">
        <v>2.3E-2</v>
      </c>
      <c r="R68" s="15">
        <v>0.48599999999999999</v>
      </c>
      <c r="S68" s="15">
        <v>8.8780000000000001</v>
      </c>
      <c r="U68" s="15">
        <v>229.53700000000001</v>
      </c>
      <c r="V68" s="15">
        <v>1660</v>
      </c>
    </row>
    <row r="69" spans="2:22" ht="30" x14ac:dyDescent="0.25">
      <c r="B69" s="15" t="s">
        <v>136</v>
      </c>
      <c r="C69" s="15" t="s">
        <v>207</v>
      </c>
      <c r="D69" s="15" t="s">
        <v>219</v>
      </c>
      <c r="E69" s="15">
        <v>2022</v>
      </c>
      <c r="F69" s="15" t="s">
        <v>162</v>
      </c>
      <c r="G69" s="15" t="s">
        <v>133</v>
      </c>
      <c r="H69" s="15" t="s">
        <v>136</v>
      </c>
      <c r="I69" s="15" t="s">
        <v>139</v>
      </c>
      <c r="J69" s="15" t="s">
        <v>141</v>
      </c>
      <c r="K69" s="15" t="s">
        <v>289</v>
      </c>
      <c r="L69" s="15" t="s">
        <v>290</v>
      </c>
      <c r="M69" s="15">
        <v>0.629</v>
      </c>
      <c r="N69" s="15">
        <v>0.99199999999999999</v>
      </c>
      <c r="O69" s="15">
        <v>9.9000000000000005E-2</v>
      </c>
      <c r="P69" s="15">
        <v>0.20399999999999999</v>
      </c>
      <c r="Q69" s="15">
        <v>3.7999999999999999E-2</v>
      </c>
      <c r="R69" s="15">
        <v>0.76200000000000001</v>
      </c>
      <c r="S69" s="15">
        <v>9.3109999999999999</v>
      </c>
      <c r="U69" s="15">
        <v>204.30699999999999</v>
      </c>
      <c r="V69" s="15">
        <v>100</v>
      </c>
    </row>
    <row r="70" spans="2:22" x14ac:dyDescent="0.25">
      <c r="B70" s="15" t="s">
        <v>136</v>
      </c>
      <c r="C70" s="15" t="s">
        <v>207</v>
      </c>
      <c r="D70" s="15" t="s">
        <v>219</v>
      </c>
      <c r="E70" s="15">
        <v>2022</v>
      </c>
      <c r="F70" s="15" t="s">
        <v>162</v>
      </c>
      <c r="G70" s="15" t="s">
        <v>133</v>
      </c>
      <c r="H70" s="15" t="s">
        <v>136</v>
      </c>
      <c r="I70" s="15" t="s">
        <v>139</v>
      </c>
      <c r="J70" s="15" t="s">
        <v>141</v>
      </c>
      <c r="K70" s="15" t="s">
        <v>289</v>
      </c>
      <c r="L70" s="15" t="s">
        <v>291</v>
      </c>
      <c r="M70" s="15">
        <v>0.92300000000000004</v>
      </c>
      <c r="N70" s="15">
        <v>1.6419999999999999</v>
      </c>
      <c r="O70" s="15">
        <v>0.04</v>
      </c>
      <c r="P70" s="15">
        <v>0.20200000000000001</v>
      </c>
      <c r="Q70" s="15">
        <v>3.5000000000000003E-2</v>
      </c>
      <c r="R70" s="15">
        <v>1</v>
      </c>
      <c r="S70" s="15">
        <v>8.968</v>
      </c>
      <c r="U70" s="15">
        <v>253.499</v>
      </c>
      <c r="V70" s="15">
        <v>1720</v>
      </c>
    </row>
    <row r="71" spans="2:22" ht="30" x14ac:dyDescent="0.25">
      <c r="B71" s="15" t="s">
        <v>136</v>
      </c>
      <c r="C71" s="15" t="s">
        <v>207</v>
      </c>
      <c r="D71" s="15" t="s">
        <v>219</v>
      </c>
      <c r="E71" s="15">
        <v>2022</v>
      </c>
      <c r="F71" s="15" t="s">
        <v>162</v>
      </c>
      <c r="G71" s="15" t="s">
        <v>133</v>
      </c>
      <c r="H71" s="15" t="s">
        <v>136</v>
      </c>
      <c r="I71" s="15" t="s">
        <v>139</v>
      </c>
      <c r="J71" s="15" t="s">
        <v>141</v>
      </c>
      <c r="K71" s="15" t="s">
        <v>289</v>
      </c>
      <c r="L71" s="15" t="s">
        <v>350</v>
      </c>
      <c r="M71" s="15">
        <v>0.63700000000000001</v>
      </c>
      <c r="N71" s="15">
        <v>1.052</v>
      </c>
      <c r="O71" s="15">
        <v>0.105</v>
      </c>
      <c r="P71" s="15">
        <v>0.214</v>
      </c>
      <c r="Q71" s="15">
        <v>4.5999999999999999E-2</v>
      </c>
      <c r="R71" s="15">
        <v>0.69799999999999995</v>
      </c>
      <c r="S71" s="15">
        <v>8.7479999999999993</v>
      </c>
      <c r="U71" s="15">
        <v>217.601</v>
      </c>
      <c r="V71" s="15">
        <v>100</v>
      </c>
    </row>
    <row r="72" spans="2:22" ht="30" x14ac:dyDescent="0.25">
      <c r="B72" s="15" t="s">
        <v>136</v>
      </c>
      <c r="C72" s="15" t="s">
        <v>207</v>
      </c>
      <c r="D72" s="15" t="s">
        <v>219</v>
      </c>
      <c r="E72" s="15">
        <v>2022</v>
      </c>
      <c r="F72" s="15" t="s">
        <v>162</v>
      </c>
      <c r="G72" s="15" t="s">
        <v>133</v>
      </c>
      <c r="H72" s="15" t="s">
        <v>136</v>
      </c>
      <c r="I72" s="15" t="s">
        <v>139</v>
      </c>
      <c r="J72" s="15" t="s">
        <v>141</v>
      </c>
      <c r="K72" s="15" t="s">
        <v>289</v>
      </c>
      <c r="L72" s="15" t="s">
        <v>292</v>
      </c>
      <c r="M72" s="15">
        <v>0.33300000000000002</v>
      </c>
      <c r="N72" s="15">
        <v>0.53400000000000003</v>
      </c>
      <c r="O72" s="15">
        <v>2.3E-2</v>
      </c>
      <c r="P72" s="15">
        <v>0.11</v>
      </c>
      <c r="Q72" s="15">
        <v>2.3E-2</v>
      </c>
      <c r="R72" s="15">
        <v>0.38200000000000001</v>
      </c>
      <c r="S72" s="15">
        <v>8.7929999999999993</v>
      </c>
      <c r="U72" s="15">
        <v>269.08800000000002</v>
      </c>
      <c r="V72" s="15">
        <v>520</v>
      </c>
    </row>
    <row r="73" spans="2:22" x14ac:dyDescent="0.25">
      <c r="B73" s="15" t="s">
        <v>136</v>
      </c>
      <c r="C73" s="15" t="s">
        <v>207</v>
      </c>
      <c r="D73" s="15" t="s">
        <v>219</v>
      </c>
      <c r="E73" s="15">
        <v>2022</v>
      </c>
      <c r="F73" s="15" t="s">
        <v>162</v>
      </c>
      <c r="G73" s="15" t="s">
        <v>133</v>
      </c>
      <c r="H73" s="15" t="s">
        <v>136</v>
      </c>
      <c r="I73" s="15" t="s">
        <v>139</v>
      </c>
      <c r="J73" s="15" t="s">
        <v>141</v>
      </c>
      <c r="K73" s="15" t="s">
        <v>289</v>
      </c>
      <c r="L73" s="15" t="s">
        <v>293</v>
      </c>
      <c r="M73" s="15">
        <v>0.72299999999999998</v>
      </c>
      <c r="N73" s="15">
        <v>1.413</v>
      </c>
      <c r="O73" s="15">
        <v>3.1E-2</v>
      </c>
      <c r="P73" s="15">
        <v>0.17299999999999999</v>
      </c>
      <c r="Q73" s="15">
        <v>3.3000000000000002E-2</v>
      </c>
      <c r="R73" s="15">
        <v>0.78600000000000003</v>
      </c>
      <c r="S73" s="15">
        <v>8.8450000000000006</v>
      </c>
      <c r="U73" s="15">
        <v>241.21899999999999</v>
      </c>
      <c r="V73" s="15">
        <v>2090</v>
      </c>
    </row>
    <row r="74" spans="2:22" x14ac:dyDescent="0.25">
      <c r="B74" s="15" t="s">
        <v>136</v>
      </c>
      <c r="C74" s="15" t="s">
        <v>207</v>
      </c>
      <c r="D74" s="15" t="s">
        <v>219</v>
      </c>
      <c r="E74" s="15">
        <v>2022</v>
      </c>
      <c r="F74" s="15" t="s">
        <v>162</v>
      </c>
      <c r="G74" s="15" t="s">
        <v>133</v>
      </c>
      <c r="H74" s="15" t="s">
        <v>136</v>
      </c>
      <c r="I74" s="15" t="s">
        <v>139</v>
      </c>
      <c r="J74" s="15" t="s">
        <v>141</v>
      </c>
      <c r="K74" s="15" t="s">
        <v>289</v>
      </c>
      <c r="L74" s="15" t="s">
        <v>294</v>
      </c>
      <c r="M74" s="15">
        <v>0.66200000000000003</v>
      </c>
      <c r="N74" s="15">
        <v>1.107</v>
      </c>
      <c r="O74" s="15">
        <v>2.7E-2</v>
      </c>
      <c r="P74" s="15">
        <v>0.191</v>
      </c>
      <c r="Q74" s="15">
        <v>4.2000000000000003E-2</v>
      </c>
      <c r="R74" s="15">
        <v>0.76700000000000002</v>
      </c>
      <c r="S74" s="15">
        <v>8.8789999999999996</v>
      </c>
      <c r="U74" s="15">
        <v>229.54599999999999</v>
      </c>
      <c r="V74" s="15">
        <v>1660</v>
      </c>
    </row>
    <row r="75" spans="2:22" ht="30" x14ac:dyDescent="0.25">
      <c r="B75" s="15" t="s">
        <v>136</v>
      </c>
      <c r="C75" s="15" t="s">
        <v>207</v>
      </c>
      <c r="D75" s="15" t="s">
        <v>220</v>
      </c>
      <c r="E75" s="15">
        <v>2022</v>
      </c>
      <c r="F75" s="15" t="s">
        <v>162</v>
      </c>
      <c r="G75" s="15" t="s">
        <v>133</v>
      </c>
      <c r="H75" s="15" t="s">
        <v>136</v>
      </c>
      <c r="I75" s="15" t="s">
        <v>139</v>
      </c>
      <c r="J75" s="15" t="s">
        <v>141</v>
      </c>
      <c r="K75" s="15" t="s">
        <v>289</v>
      </c>
      <c r="L75" s="15" t="s">
        <v>290</v>
      </c>
      <c r="M75" s="15">
        <v>0.80400000000000005</v>
      </c>
      <c r="N75" s="15">
        <v>1.0629999999999999</v>
      </c>
      <c r="O75" s="15">
        <v>0.106</v>
      </c>
      <c r="P75" s="15">
        <v>0.29699999999999999</v>
      </c>
      <c r="Q75" s="15">
        <v>8.3000000000000004E-2</v>
      </c>
      <c r="R75" s="15">
        <v>1.1220000000000001</v>
      </c>
      <c r="S75" s="15">
        <v>9.391</v>
      </c>
      <c r="U75" s="15">
        <v>21965.59</v>
      </c>
      <c r="V75" s="15">
        <v>100</v>
      </c>
    </row>
    <row r="76" spans="2:22" x14ac:dyDescent="0.25">
      <c r="B76" s="15" t="s">
        <v>136</v>
      </c>
      <c r="C76" s="15" t="s">
        <v>207</v>
      </c>
      <c r="D76" s="15" t="s">
        <v>220</v>
      </c>
      <c r="E76" s="15">
        <v>2022</v>
      </c>
      <c r="F76" s="15" t="s">
        <v>162</v>
      </c>
      <c r="G76" s="15" t="s">
        <v>133</v>
      </c>
      <c r="H76" s="15" t="s">
        <v>136</v>
      </c>
      <c r="I76" s="15" t="s">
        <v>139</v>
      </c>
      <c r="J76" s="15" t="s">
        <v>141</v>
      </c>
      <c r="K76" s="15" t="s">
        <v>289</v>
      </c>
      <c r="L76" s="15" t="s">
        <v>291</v>
      </c>
      <c r="M76" s="15">
        <v>1.5780000000000001</v>
      </c>
      <c r="N76" s="15">
        <v>2.3719999999999999</v>
      </c>
      <c r="O76" s="15">
        <v>5.7000000000000002E-2</v>
      </c>
      <c r="P76" s="15">
        <v>0.46700000000000003</v>
      </c>
      <c r="Q76" s="15">
        <v>7.8E-2</v>
      </c>
      <c r="R76" s="15">
        <v>2.1320000000000001</v>
      </c>
      <c r="S76" s="15">
        <v>9.0310000000000006</v>
      </c>
      <c r="U76" s="15">
        <v>20817.358</v>
      </c>
      <c r="V76" s="15">
        <v>1720</v>
      </c>
    </row>
    <row r="77" spans="2:22" ht="30" x14ac:dyDescent="0.25">
      <c r="B77" s="15" t="s">
        <v>136</v>
      </c>
      <c r="C77" s="15" t="s">
        <v>207</v>
      </c>
      <c r="D77" s="15" t="s">
        <v>220</v>
      </c>
      <c r="E77" s="15">
        <v>2022</v>
      </c>
      <c r="F77" s="15" t="s">
        <v>162</v>
      </c>
      <c r="G77" s="15" t="s">
        <v>133</v>
      </c>
      <c r="H77" s="15" t="s">
        <v>136</v>
      </c>
      <c r="I77" s="15" t="s">
        <v>139</v>
      </c>
      <c r="J77" s="15" t="s">
        <v>141</v>
      </c>
      <c r="K77" s="15" t="s">
        <v>289</v>
      </c>
      <c r="L77" s="15" t="s">
        <v>350</v>
      </c>
      <c r="M77" s="15">
        <v>0.82499999999999996</v>
      </c>
      <c r="N77" s="15">
        <v>1.2749999999999999</v>
      </c>
      <c r="O77" s="15">
        <v>0.128</v>
      </c>
      <c r="P77" s="15">
        <v>0.252</v>
      </c>
      <c r="Q77" s="15">
        <v>7.0000000000000007E-2</v>
      </c>
      <c r="R77" s="15">
        <v>1.175</v>
      </c>
      <c r="S77" s="15">
        <v>8.82</v>
      </c>
      <c r="U77" s="15">
        <v>20606.337</v>
      </c>
      <c r="V77" s="15">
        <v>100</v>
      </c>
    </row>
    <row r="78" spans="2:22" ht="30" x14ac:dyDescent="0.25">
      <c r="B78" s="15" t="s">
        <v>136</v>
      </c>
      <c r="C78" s="15" t="s">
        <v>207</v>
      </c>
      <c r="D78" s="15" t="s">
        <v>220</v>
      </c>
      <c r="E78" s="15">
        <v>2022</v>
      </c>
      <c r="F78" s="15" t="s">
        <v>162</v>
      </c>
      <c r="G78" s="15" t="s">
        <v>133</v>
      </c>
      <c r="H78" s="15" t="s">
        <v>136</v>
      </c>
      <c r="I78" s="15" t="s">
        <v>139</v>
      </c>
      <c r="J78" s="15" t="s">
        <v>141</v>
      </c>
      <c r="K78" s="15" t="s">
        <v>289</v>
      </c>
      <c r="L78" s="15" t="s">
        <v>292</v>
      </c>
      <c r="M78" s="15">
        <v>0.51100000000000001</v>
      </c>
      <c r="N78" s="15">
        <v>0.91600000000000004</v>
      </c>
      <c r="O78" s="15">
        <v>0.04</v>
      </c>
      <c r="P78" s="15">
        <v>0.16700000000000001</v>
      </c>
      <c r="Q78" s="15">
        <v>3.6999999999999998E-2</v>
      </c>
      <c r="R78" s="15">
        <v>0.52900000000000003</v>
      </c>
      <c r="S78" s="15">
        <v>8.8759999999999994</v>
      </c>
      <c r="U78" s="15">
        <v>21480.705999999998</v>
      </c>
      <c r="V78" s="15">
        <v>520</v>
      </c>
    </row>
    <row r="79" spans="2:22" x14ac:dyDescent="0.25">
      <c r="B79" s="15" t="s">
        <v>136</v>
      </c>
      <c r="C79" s="15" t="s">
        <v>207</v>
      </c>
      <c r="D79" s="15" t="s">
        <v>220</v>
      </c>
      <c r="E79" s="15">
        <v>2022</v>
      </c>
      <c r="F79" s="15" t="s">
        <v>162</v>
      </c>
      <c r="G79" s="15" t="s">
        <v>133</v>
      </c>
      <c r="H79" s="15" t="s">
        <v>136</v>
      </c>
      <c r="I79" s="15" t="s">
        <v>139</v>
      </c>
      <c r="J79" s="15" t="s">
        <v>141</v>
      </c>
      <c r="K79" s="15" t="s">
        <v>289</v>
      </c>
      <c r="L79" s="15" t="s">
        <v>293</v>
      </c>
      <c r="M79" s="15">
        <v>1.113</v>
      </c>
      <c r="N79" s="15">
        <v>1.698</v>
      </c>
      <c r="O79" s="15">
        <v>3.6999999999999998E-2</v>
      </c>
      <c r="P79" s="15">
        <v>0.371</v>
      </c>
      <c r="Q79" s="15">
        <v>7.9000000000000001E-2</v>
      </c>
      <c r="R79" s="15">
        <v>1.48</v>
      </c>
      <c r="S79" s="15">
        <v>8.9120000000000008</v>
      </c>
      <c r="U79" s="15">
        <v>20822.842000000001</v>
      </c>
      <c r="V79" s="15">
        <v>2090</v>
      </c>
    </row>
    <row r="80" spans="2:22" x14ac:dyDescent="0.25">
      <c r="B80" s="15" t="s">
        <v>136</v>
      </c>
      <c r="C80" s="15" t="s">
        <v>207</v>
      </c>
      <c r="D80" s="15" t="s">
        <v>220</v>
      </c>
      <c r="E80" s="15">
        <v>2022</v>
      </c>
      <c r="F80" s="15" t="s">
        <v>162</v>
      </c>
      <c r="G80" s="15" t="s">
        <v>133</v>
      </c>
      <c r="H80" s="15" t="s">
        <v>136</v>
      </c>
      <c r="I80" s="15" t="s">
        <v>139</v>
      </c>
      <c r="J80" s="15" t="s">
        <v>141</v>
      </c>
      <c r="K80" s="15" t="s">
        <v>289</v>
      </c>
      <c r="L80" s="15" t="s">
        <v>294</v>
      </c>
      <c r="M80" s="15">
        <v>1.0249999999999999</v>
      </c>
      <c r="N80" s="15">
        <v>1.4970000000000001</v>
      </c>
      <c r="O80" s="15">
        <v>3.6999999999999998E-2</v>
      </c>
      <c r="P80" s="15">
        <v>0.39800000000000002</v>
      </c>
      <c r="Q80" s="15">
        <v>7.6999999999999999E-2</v>
      </c>
      <c r="R80" s="15">
        <v>1.363</v>
      </c>
      <c r="S80" s="15">
        <v>8.9510000000000005</v>
      </c>
      <c r="U80" s="15">
        <v>20917.202000000001</v>
      </c>
      <c r="V80" s="15">
        <v>1660</v>
      </c>
    </row>
    <row r="81" spans="2:22" ht="30" x14ac:dyDescent="0.25">
      <c r="B81" s="15" t="s">
        <v>136</v>
      </c>
      <c r="C81" s="15" t="s">
        <v>207</v>
      </c>
      <c r="D81" s="15" t="s">
        <v>221</v>
      </c>
      <c r="E81" s="15">
        <v>2022</v>
      </c>
      <c r="F81" s="15" t="s">
        <v>162</v>
      </c>
      <c r="G81" s="15" t="s">
        <v>133</v>
      </c>
      <c r="H81" s="15" t="s">
        <v>136</v>
      </c>
      <c r="I81" s="15" t="s">
        <v>139</v>
      </c>
      <c r="J81" s="15" t="s">
        <v>141</v>
      </c>
      <c r="K81" s="15" t="s">
        <v>289</v>
      </c>
      <c r="L81" s="15" t="s">
        <v>290</v>
      </c>
      <c r="M81" s="15">
        <v>1.095</v>
      </c>
      <c r="N81" s="15">
        <v>1.36</v>
      </c>
      <c r="O81" s="15">
        <v>0.13600000000000001</v>
      </c>
      <c r="P81" s="15">
        <v>0.57499999999999996</v>
      </c>
      <c r="Q81" s="15">
        <v>0.14099999999999999</v>
      </c>
      <c r="R81" s="15">
        <v>1.37</v>
      </c>
      <c r="S81" s="15">
        <v>9.391</v>
      </c>
      <c r="U81" s="15">
        <v>21967.363000000001</v>
      </c>
      <c r="V81" s="15">
        <v>100</v>
      </c>
    </row>
    <row r="82" spans="2:22" x14ac:dyDescent="0.25">
      <c r="B82" s="15" t="s">
        <v>136</v>
      </c>
      <c r="C82" s="15" t="s">
        <v>207</v>
      </c>
      <c r="D82" s="15" t="s">
        <v>221</v>
      </c>
      <c r="E82" s="15">
        <v>2022</v>
      </c>
      <c r="F82" s="15" t="s">
        <v>162</v>
      </c>
      <c r="G82" s="15" t="s">
        <v>133</v>
      </c>
      <c r="H82" s="15" t="s">
        <v>136</v>
      </c>
      <c r="I82" s="15" t="s">
        <v>139</v>
      </c>
      <c r="J82" s="15" t="s">
        <v>141</v>
      </c>
      <c r="K82" s="15" t="s">
        <v>289</v>
      </c>
      <c r="L82" s="15" t="s">
        <v>291</v>
      </c>
      <c r="M82" s="15">
        <v>2.6070000000000002</v>
      </c>
      <c r="N82" s="15">
        <v>3.0569999999999999</v>
      </c>
      <c r="O82" s="15">
        <v>7.3999999999999996E-2</v>
      </c>
      <c r="P82" s="15">
        <v>1.579</v>
      </c>
      <c r="Q82" s="15">
        <v>0.245</v>
      </c>
      <c r="R82" s="15">
        <v>4.0010000000000003</v>
      </c>
      <c r="S82" s="15">
        <v>9.0329999999999995</v>
      </c>
      <c r="U82" s="15">
        <v>20817.203000000001</v>
      </c>
      <c r="V82" s="15">
        <v>1720</v>
      </c>
    </row>
    <row r="83" spans="2:22" ht="30" x14ac:dyDescent="0.25">
      <c r="B83" s="15" t="s">
        <v>136</v>
      </c>
      <c r="C83" s="15" t="s">
        <v>207</v>
      </c>
      <c r="D83" s="15" t="s">
        <v>221</v>
      </c>
      <c r="E83" s="15">
        <v>2022</v>
      </c>
      <c r="F83" s="15" t="s">
        <v>162</v>
      </c>
      <c r="G83" s="15" t="s">
        <v>133</v>
      </c>
      <c r="H83" s="15" t="s">
        <v>136</v>
      </c>
      <c r="I83" s="15" t="s">
        <v>139</v>
      </c>
      <c r="J83" s="15" t="s">
        <v>141</v>
      </c>
      <c r="K83" s="15" t="s">
        <v>289</v>
      </c>
      <c r="L83" s="15" t="s">
        <v>350</v>
      </c>
      <c r="M83" s="15">
        <v>1.393</v>
      </c>
      <c r="N83" s="15">
        <v>2.0350000000000001</v>
      </c>
      <c r="O83" s="15">
        <v>0.20300000000000001</v>
      </c>
      <c r="P83" s="15">
        <v>0.59899999999999998</v>
      </c>
      <c r="Q83" s="15">
        <v>0.216</v>
      </c>
      <c r="R83" s="15">
        <v>1.778</v>
      </c>
      <c r="S83" s="15">
        <v>8.8209999999999997</v>
      </c>
      <c r="U83" s="15">
        <v>20604.532999999999</v>
      </c>
      <c r="V83" s="15">
        <v>100</v>
      </c>
    </row>
    <row r="84" spans="2:22" ht="30" x14ac:dyDescent="0.25">
      <c r="B84" s="15" t="s">
        <v>136</v>
      </c>
      <c r="C84" s="15" t="s">
        <v>207</v>
      </c>
      <c r="D84" s="15" t="s">
        <v>221</v>
      </c>
      <c r="E84" s="15">
        <v>2022</v>
      </c>
      <c r="F84" s="15" t="s">
        <v>162</v>
      </c>
      <c r="G84" s="15" t="s">
        <v>133</v>
      </c>
      <c r="H84" s="15" t="s">
        <v>136</v>
      </c>
      <c r="I84" s="15" t="s">
        <v>139</v>
      </c>
      <c r="J84" s="15" t="s">
        <v>141</v>
      </c>
      <c r="K84" s="15" t="s">
        <v>289</v>
      </c>
      <c r="L84" s="15" t="s">
        <v>292</v>
      </c>
      <c r="M84" s="15">
        <v>0.752</v>
      </c>
      <c r="N84" s="15">
        <v>1.147</v>
      </c>
      <c r="O84" s="15">
        <v>0.05</v>
      </c>
      <c r="P84" s="15">
        <v>0.30299999999999999</v>
      </c>
      <c r="Q84" s="15">
        <v>8.2000000000000003E-2</v>
      </c>
      <c r="R84" s="15">
        <v>0.88</v>
      </c>
      <c r="S84" s="15">
        <v>8.8759999999999994</v>
      </c>
      <c r="U84" s="15">
        <v>21480.210999999999</v>
      </c>
      <c r="V84" s="15">
        <v>520</v>
      </c>
    </row>
    <row r="85" spans="2:22" x14ac:dyDescent="0.25">
      <c r="B85" s="15" t="s">
        <v>136</v>
      </c>
      <c r="C85" s="15" t="s">
        <v>207</v>
      </c>
      <c r="D85" s="15" t="s">
        <v>221</v>
      </c>
      <c r="E85" s="15">
        <v>2022</v>
      </c>
      <c r="F85" s="15" t="s">
        <v>162</v>
      </c>
      <c r="G85" s="15" t="s">
        <v>133</v>
      </c>
      <c r="H85" s="15" t="s">
        <v>136</v>
      </c>
      <c r="I85" s="15" t="s">
        <v>139</v>
      </c>
      <c r="J85" s="15" t="s">
        <v>141</v>
      </c>
      <c r="K85" s="15" t="s">
        <v>289</v>
      </c>
      <c r="L85" s="15" t="s">
        <v>293</v>
      </c>
      <c r="M85" s="15">
        <v>1.744</v>
      </c>
      <c r="N85" s="15">
        <v>2.153</v>
      </c>
      <c r="O85" s="15">
        <v>4.7E-2</v>
      </c>
      <c r="P85" s="15">
        <v>0.874</v>
      </c>
      <c r="Q85" s="15">
        <v>0.19500000000000001</v>
      </c>
      <c r="R85" s="15">
        <v>2.5529999999999999</v>
      </c>
      <c r="S85" s="15">
        <v>8.9130000000000003</v>
      </c>
      <c r="U85" s="15">
        <v>20823.125</v>
      </c>
      <c r="V85" s="15">
        <v>2090</v>
      </c>
    </row>
    <row r="86" spans="2:22" x14ac:dyDescent="0.25">
      <c r="B86" s="15" t="s">
        <v>136</v>
      </c>
      <c r="C86" s="15" t="s">
        <v>207</v>
      </c>
      <c r="D86" s="15" t="s">
        <v>221</v>
      </c>
      <c r="E86" s="15">
        <v>2022</v>
      </c>
      <c r="F86" s="15" t="s">
        <v>162</v>
      </c>
      <c r="G86" s="15" t="s">
        <v>133</v>
      </c>
      <c r="H86" s="15" t="s">
        <v>136</v>
      </c>
      <c r="I86" s="15" t="s">
        <v>139</v>
      </c>
      <c r="J86" s="15" t="s">
        <v>141</v>
      </c>
      <c r="K86" s="15" t="s">
        <v>289</v>
      </c>
      <c r="L86" s="15" t="s">
        <v>294</v>
      </c>
      <c r="M86" s="15">
        <v>1.5660000000000001</v>
      </c>
      <c r="N86" s="15">
        <v>1.923</v>
      </c>
      <c r="O86" s="15">
        <v>4.7E-2</v>
      </c>
      <c r="P86" s="15">
        <v>0.83299999999999996</v>
      </c>
      <c r="Q86" s="15">
        <v>0.187</v>
      </c>
      <c r="R86" s="15">
        <v>2.2599999999999998</v>
      </c>
      <c r="S86" s="15">
        <v>8.952</v>
      </c>
      <c r="U86" s="15">
        <v>20921.473000000002</v>
      </c>
      <c r="V86" s="15">
        <v>1660</v>
      </c>
    </row>
    <row r="87" spans="2:22" ht="30" x14ac:dyDescent="0.25">
      <c r="B87" s="15" t="s">
        <v>136</v>
      </c>
      <c r="C87" s="15" t="s">
        <v>207</v>
      </c>
      <c r="D87" s="15" t="s">
        <v>222</v>
      </c>
      <c r="E87" s="15">
        <v>2022</v>
      </c>
      <c r="F87" s="15" t="s">
        <v>162</v>
      </c>
      <c r="G87" s="15" t="s">
        <v>133</v>
      </c>
      <c r="H87" s="15" t="s">
        <v>136</v>
      </c>
      <c r="I87" s="15" t="s">
        <v>139</v>
      </c>
      <c r="J87" s="15" t="s">
        <v>141</v>
      </c>
      <c r="K87" s="15" t="s">
        <v>289</v>
      </c>
      <c r="L87" s="15" t="s">
        <v>290</v>
      </c>
      <c r="M87" s="15">
        <v>1.3620000000000001</v>
      </c>
      <c r="N87" s="15">
        <v>1.4330000000000001</v>
      </c>
      <c r="O87" s="15">
        <v>0.14299999999999999</v>
      </c>
      <c r="P87" s="15">
        <v>0.81100000000000005</v>
      </c>
      <c r="Q87" s="15">
        <v>0.22600000000000001</v>
      </c>
      <c r="R87" s="15">
        <v>2.081</v>
      </c>
      <c r="S87" s="15">
        <v>9.6820000000000004</v>
      </c>
      <c r="U87" s="15">
        <v>118557.038</v>
      </c>
      <c r="V87" s="15">
        <v>100</v>
      </c>
    </row>
    <row r="88" spans="2:22" x14ac:dyDescent="0.25">
      <c r="B88" s="15" t="s">
        <v>136</v>
      </c>
      <c r="C88" s="15" t="s">
        <v>207</v>
      </c>
      <c r="D88" s="15" t="s">
        <v>222</v>
      </c>
      <c r="E88" s="15">
        <v>2022</v>
      </c>
      <c r="F88" s="15" t="s">
        <v>162</v>
      </c>
      <c r="G88" s="15" t="s">
        <v>133</v>
      </c>
      <c r="H88" s="15" t="s">
        <v>136</v>
      </c>
      <c r="I88" s="15" t="s">
        <v>139</v>
      </c>
      <c r="J88" s="15" t="s">
        <v>141</v>
      </c>
      <c r="K88" s="15" t="s">
        <v>289</v>
      </c>
      <c r="L88" s="15" t="s">
        <v>291</v>
      </c>
      <c r="M88" s="15">
        <v>3.5739999999999998</v>
      </c>
      <c r="N88" s="15">
        <v>3.33</v>
      </c>
      <c r="O88" s="15">
        <v>0.08</v>
      </c>
      <c r="P88" s="15">
        <v>2.8650000000000002</v>
      </c>
      <c r="Q88" s="15">
        <v>0.86599999999999999</v>
      </c>
      <c r="R88" s="15">
        <v>5.3339999999999996</v>
      </c>
      <c r="S88" s="15">
        <v>9.3149999999999995</v>
      </c>
      <c r="U88" s="15">
        <v>110575.46799999999</v>
      </c>
      <c r="V88" s="15">
        <v>1720</v>
      </c>
    </row>
    <row r="89" spans="2:22" ht="30" x14ac:dyDescent="0.25">
      <c r="B89" s="15" t="s">
        <v>136</v>
      </c>
      <c r="C89" s="15" t="s">
        <v>207</v>
      </c>
      <c r="D89" s="15" t="s">
        <v>222</v>
      </c>
      <c r="E89" s="15">
        <v>2022</v>
      </c>
      <c r="F89" s="15" t="s">
        <v>162</v>
      </c>
      <c r="G89" s="15" t="s">
        <v>133</v>
      </c>
      <c r="H89" s="15" t="s">
        <v>136</v>
      </c>
      <c r="I89" s="15" t="s">
        <v>139</v>
      </c>
      <c r="J89" s="15" t="s">
        <v>141</v>
      </c>
      <c r="K89" s="15" t="s">
        <v>289</v>
      </c>
      <c r="L89" s="15" t="s">
        <v>350</v>
      </c>
      <c r="M89" s="15">
        <v>2.0110000000000001</v>
      </c>
      <c r="N89" s="15">
        <v>2.4609999999999999</v>
      </c>
      <c r="O89" s="15">
        <v>0.246</v>
      </c>
      <c r="P89" s="15">
        <v>1.0900000000000001</v>
      </c>
      <c r="Q89" s="15">
        <v>0.188</v>
      </c>
      <c r="R89" s="15">
        <v>3.3290000000000002</v>
      </c>
      <c r="S89" s="15">
        <v>9.1129999999999995</v>
      </c>
      <c r="U89" s="15">
        <v>109012.88499999999</v>
      </c>
      <c r="V89" s="15">
        <v>100</v>
      </c>
    </row>
    <row r="90" spans="2:22" ht="30" x14ac:dyDescent="0.25">
      <c r="B90" s="15" t="s">
        <v>136</v>
      </c>
      <c r="C90" s="15" t="s">
        <v>207</v>
      </c>
      <c r="D90" s="15" t="s">
        <v>222</v>
      </c>
      <c r="E90" s="15">
        <v>2022</v>
      </c>
      <c r="F90" s="15" t="s">
        <v>162</v>
      </c>
      <c r="G90" s="15" t="s">
        <v>133</v>
      </c>
      <c r="H90" s="15" t="s">
        <v>136</v>
      </c>
      <c r="I90" s="15" t="s">
        <v>139</v>
      </c>
      <c r="J90" s="15" t="s">
        <v>141</v>
      </c>
      <c r="K90" s="15" t="s">
        <v>289</v>
      </c>
      <c r="L90" s="15" t="s">
        <v>292</v>
      </c>
      <c r="M90" s="15">
        <v>0.92900000000000005</v>
      </c>
      <c r="N90" s="15">
        <v>1.198</v>
      </c>
      <c r="O90" s="15">
        <v>5.2999999999999999E-2</v>
      </c>
      <c r="P90" s="15">
        <v>0.44700000000000001</v>
      </c>
      <c r="Q90" s="15">
        <v>0.13900000000000001</v>
      </c>
      <c r="R90" s="15">
        <v>1.226</v>
      </c>
      <c r="S90" s="15">
        <v>9.18</v>
      </c>
      <c r="U90" s="15">
        <v>112141.416</v>
      </c>
      <c r="V90" s="15">
        <v>520</v>
      </c>
    </row>
    <row r="91" spans="2:22" x14ac:dyDescent="0.25">
      <c r="B91" s="15" t="s">
        <v>136</v>
      </c>
      <c r="C91" s="15" t="s">
        <v>207</v>
      </c>
      <c r="D91" s="15" t="s">
        <v>222</v>
      </c>
      <c r="E91" s="15">
        <v>2022</v>
      </c>
      <c r="F91" s="15" t="s">
        <v>162</v>
      </c>
      <c r="G91" s="15" t="s">
        <v>133</v>
      </c>
      <c r="H91" s="15" t="s">
        <v>136</v>
      </c>
      <c r="I91" s="15" t="s">
        <v>139</v>
      </c>
      <c r="J91" s="15" t="s">
        <v>141</v>
      </c>
      <c r="K91" s="15" t="s">
        <v>289</v>
      </c>
      <c r="L91" s="15" t="s">
        <v>293</v>
      </c>
      <c r="M91" s="15">
        <v>2.2599999999999998</v>
      </c>
      <c r="N91" s="15">
        <v>2.3029999999999999</v>
      </c>
      <c r="O91" s="15">
        <v>0.05</v>
      </c>
      <c r="P91" s="15">
        <v>1.6020000000000001</v>
      </c>
      <c r="Q91" s="15">
        <v>0.45200000000000001</v>
      </c>
      <c r="R91" s="15">
        <v>3.395</v>
      </c>
      <c r="S91" s="15">
        <v>9.202</v>
      </c>
      <c r="U91" s="15">
        <v>110099.008</v>
      </c>
      <c r="V91" s="15">
        <v>2090</v>
      </c>
    </row>
    <row r="92" spans="2:22" x14ac:dyDescent="0.25">
      <c r="B92" s="15" t="s">
        <v>136</v>
      </c>
      <c r="C92" s="15" t="s">
        <v>207</v>
      </c>
      <c r="D92" s="15" t="s">
        <v>222</v>
      </c>
      <c r="E92" s="15">
        <v>2022</v>
      </c>
      <c r="F92" s="15" t="s">
        <v>162</v>
      </c>
      <c r="G92" s="15" t="s">
        <v>133</v>
      </c>
      <c r="H92" s="15" t="s">
        <v>136</v>
      </c>
      <c r="I92" s="15" t="s">
        <v>139</v>
      </c>
      <c r="J92" s="15" t="s">
        <v>141</v>
      </c>
      <c r="K92" s="15" t="s">
        <v>289</v>
      </c>
      <c r="L92" s="15" t="s">
        <v>294</v>
      </c>
      <c r="M92" s="15">
        <v>1.9990000000000001</v>
      </c>
      <c r="N92" s="15">
        <v>2.073</v>
      </c>
      <c r="O92" s="15">
        <v>5.0999999999999997E-2</v>
      </c>
      <c r="P92" s="15">
        <v>1.3580000000000001</v>
      </c>
      <c r="Q92" s="15">
        <v>0.45300000000000001</v>
      </c>
      <c r="R92" s="15">
        <v>2.8439999999999999</v>
      </c>
      <c r="S92" s="15">
        <v>9.2530000000000001</v>
      </c>
      <c r="U92" s="15">
        <v>111750.38099999999</v>
      </c>
      <c r="V92" s="15">
        <v>1660</v>
      </c>
    </row>
    <row r="93" spans="2:22" ht="30" x14ac:dyDescent="0.25">
      <c r="B93" s="15" t="s">
        <v>136</v>
      </c>
      <c r="C93" s="15" t="s">
        <v>207</v>
      </c>
      <c r="D93" s="15" t="s">
        <v>223</v>
      </c>
      <c r="E93" s="15">
        <v>2022</v>
      </c>
      <c r="F93" s="15" t="s">
        <v>162</v>
      </c>
      <c r="G93" s="15" t="s">
        <v>133</v>
      </c>
      <c r="H93" s="15" t="s">
        <v>136</v>
      </c>
      <c r="I93" s="15" t="s">
        <v>139</v>
      </c>
      <c r="J93" s="15" t="s">
        <v>141</v>
      </c>
      <c r="K93" s="15" t="s">
        <v>289</v>
      </c>
      <c r="L93" s="15" t="s">
        <v>290</v>
      </c>
      <c r="M93" s="15">
        <v>1.619</v>
      </c>
      <c r="N93" s="15">
        <v>1.91</v>
      </c>
      <c r="O93" s="15">
        <v>0.191</v>
      </c>
      <c r="P93" s="15">
        <v>0.97299999999999998</v>
      </c>
      <c r="Q93" s="15">
        <v>0.318</v>
      </c>
      <c r="R93" s="15">
        <v>2.09</v>
      </c>
      <c r="S93" s="15">
        <v>9.6820000000000004</v>
      </c>
      <c r="U93" s="15">
        <v>118559.24400000001</v>
      </c>
      <c r="V93" s="15">
        <v>100</v>
      </c>
    </row>
    <row r="94" spans="2:22" x14ac:dyDescent="0.25">
      <c r="B94" s="15" t="s">
        <v>136</v>
      </c>
      <c r="C94" s="15" t="s">
        <v>207</v>
      </c>
      <c r="D94" s="15" t="s">
        <v>223</v>
      </c>
      <c r="E94" s="15">
        <v>2022</v>
      </c>
      <c r="F94" s="15" t="s">
        <v>162</v>
      </c>
      <c r="G94" s="15" t="s">
        <v>133</v>
      </c>
      <c r="H94" s="15" t="s">
        <v>136</v>
      </c>
      <c r="I94" s="15" t="s">
        <v>139</v>
      </c>
      <c r="J94" s="15" t="s">
        <v>141</v>
      </c>
      <c r="K94" s="15" t="s">
        <v>289</v>
      </c>
      <c r="L94" s="15" t="s">
        <v>291</v>
      </c>
      <c r="M94" s="15">
        <v>3.9119999999999999</v>
      </c>
      <c r="N94" s="15">
        <v>3.0659999999999998</v>
      </c>
      <c r="O94" s="15">
        <v>7.3999999999999996E-2</v>
      </c>
      <c r="P94" s="15">
        <v>3.3740000000000001</v>
      </c>
      <c r="Q94" s="15">
        <v>1.5569999999999999</v>
      </c>
      <c r="R94" s="15">
        <v>5.5229999999999997</v>
      </c>
      <c r="S94" s="15">
        <v>9.3160000000000007</v>
      </c>
      <c r="U94" s="15">
        <v>110573.463</v>
      </c>
      <c r="V94" s="15">
        <v>1720</v>
      </c>
    </row>
    <row r="95" spans="2:22" ht="30" x14ac:dyDescent="0.25">
      <c r="B95" s="15" t="s">
        <v>136</v>
      </c>
      <c r="C95" s="15" t="s">
        <v>207</v>
      </c>
      <c r="D95" s="15" t="s">
        <v>223</v>
      </c>
      <c r="E95" s="15">
        <v>2022</v>
      </c>
      <c r="F95" s="15" t="s">
        <v>162</v>
      </c>
      <c r="G95" s="15" t="s">
        <v>133</v>
      </c>
      <c r="H95" s="15" t="s">
        <v>136</v>
      </c>
      <c r="I95" s="15" t="s">
        <v>139</v>
      </c>
      <c r="J95" s="15" t="s">
        <v>141</v>
      </c>
      <c r="K95" s="15" t="s">
        <v>289</v>
      </c>
      <c r="L95" s="15" t="s">
        <v>350</v>
      </c>
      <c r="M95" s="15">
        <v>2.4780000000000002</v>
      </c>
      <c r="N95" s="15">
        <v>2.8380000000000001</v>
      </c>
      <c r="O95" s="15">
        <v>0.28399999999999997</v>
      </c>
      <c r="P95" s="15">
        <v>1.464</v>
      </c>
      <c r="Q95" s="15">
        <v>0.41199999999999998</v>
      </c>
      <c r="R95" s="15">
        <v>2.9289999999999998</v>
      </c>
      <c r="S95" s="15">
        <v>9.1140000000000008</v>
      </c>
      <c r="U95" s="15">
        <v>109020.397</v>
      </c>
      <c r="V95" s="15">
        <v>100</v>
      </c>
    </row>
    <row r="96" spans="2:22" ht="30" x14ac:dyDescent="0.25">
      <c r="B96" s="15" t="s">
        <v>136</v>
      </c>
      <c r="C96" s="15" t="s">
        <v>207</v>
      </c>
      <c r="D96" s="15" t="s">
        <v>223</v>
      </c>
      <c r="E96" s="15">
        <v>2022</v>
      </c>
      <c r="F96" s="15" t="s">
        <v>162</v>
      </c>
      <c r="G96" s="15" t="s">
        <v>133</v>
      </c>
      <c r="H96" s="15" t="s">
        <v>136</v>
      </c>
      <c r="I96" s="15" t="s">
        <v>139</v>
      </c>
      <c r="J96" s="15" t="s">
        <v>141</v>
      </c>
      <c r="K96" s="15" t="s">
        <v>289</v>
      </c>
      <c r="L96" s="15" t="s">
        <v>292</v>
      </c>
      <c r="M96" s="15">
        <v>1.1180000000000001</v>
      </c>
      <c r="N96" s="15">
        <v>1.333</v>
      </c>
      <c r="O96" s="15">
        <v>5.8000000000000003E-2</v>
      </c>
      <c r="P96" s="15">
        <v>0.627</v>
      </c>
      <c r="Q96" s="15">
        <v>0.23400000000000001</v>
      </c>
      <c r="R96" s="15">
        <v>1.5820000000000001</v>
      </c>
      <c r="S96" s="15">
        <v>9.1859999999999999</v>
      </c>
      <c r="U96" s="15">
        <v>112167.788</v>
      </c>
      <c r="V96" s="15">
        <v>520</v>
      </c>
    </row>
    <row r="97" spans="2:22" x14ac:dyDescent="0.25">
      <c r="B97" s="15" t="s">
        <v>136</v>
      </c>
      <c r="C97" s="15" t="s">
        <v>207</v>
      </c>
      <c r="D97" s="15" t="s">
        <v>223</v>
      </c>
      <c r="E97" s="15">
        <v>2022</v>
      </c>
      <c r="F97" s="15" t="s">
        <v>162</v>
      </c>
      <c r="G97" s="15" t="s">
        <v>133</v>
      </c>
      <c r="H97" s="15" t="s">
        <v>136</v>
      </c>
      <c r="I97" s="15" t="s">
        <v>139</v>
      </c>
      <c r="J97" s="15" t="s">
        <v>141</v>
      </c>
      <c r="K97" s="15" t="s">
        <v>289</v>
      </c>
      <c r="L97" s="15" t="s">
        <v>293</v>
      </c>
      <c r="M97" s="15">
        <v>2.516</v>
      </c>
      <c r="N97" s="15">
        <v>2.3319999999999999</v>
      </c>
      <c r="O97" s="15">
        <v>5.0999999999999997E-2</v>
      </c>
      <c r="P97" s="15">
        <v>1.99</v>
      </c>
      <c r="Q97" s="15">
        <v>0.75800000000000001</v>
      </c>
      <c r="R97" s="15">
        <v>3.5609999999999999</v>
      </c>
      <c r="S97" s="15">
        <v>9.2040000000000006</v>
      </c>
      <c r="U97" s="15">
        <v>110115.42</v>
      </c>
      <c r="V97" s="15">
        <v>2090</v>
      </c>
    </row>
    <row r="98" spans="2:22" x14ac:dyDescent="0.25">
      <c r="B98" s="15" t="s">
        <v>136</v>
      </c>
      <c r="C98" s="15" t="s">
        <v>207</v>
      </c>
      <c r="D98" s="15" t="s">
        <v>223</v>
      </c>
      <c r="E98" s="15">
        <v>2022</v>
      </c>
      <c r="F98" s="15" t="s">
        <v>162</v>
      </c>
      <c r="G98" s="15" t="s">
        <v>133</v>
      </c>
      <c r="H98" s="15" t="s">
        <v>136</v>
      </c>
      <c r="I98" s="15" t="s">
        <v>139</v>
      </c>
      <c r="J98" s="15" t="s">
        <v>141</v>
      </c>
      <c r="K98" s="15" t="s">
        <v>289</v>
      </c>
      <c r="L98" s="15" t="s">
        <v>294</v>
      </c>
      <c r="M98" s="15">
        <v>2.1309999999999998</v>
      </c>
      <c r="N98" s="15">
        <v>1.99</v>
      </c>
      <c r="O98" s="15">
        <v>4.9000000000000002E-2</v>
      </c>
      <c r="P98" s="15">
        <v>1.635</v>
      </c>
      <c r="Q98" s="15">
        <v>0.67100000000000004</v>
      </c>
      <c r="R98" s="15">
        <v>2.96</v>
      </c>
      <c r="S98" s="15">
        <v>9.2539999999999996</v>
      </c>
      <c r="U98" s="15">
        <v>111748.666</v>
      </c>
      <c r="V98" s="15">
        <v>1660</v>
      </c>
    </row>
    <row r="99" spans="2:22" ht="30" x14ac:dyDescent="0.25">
      <c r="B99" s="15" t="s">
        <v>136</v>
      </c>
      <c r="C99" s="15" t="s">
        <v>207</v>
      </c>
      <c r="D99" s="15" t="s">
        <v>224</v>
      </c>
      <c r="E99" s="15">
        <v>2022</v>
      </c>
      <c r="F99" s="15" t="s">
        <v>162</v>
      </c>
      <c r="G99" s="15" t="s">
        <v>133</v>
      </c>
      <c r="H99" s="15" t="s">
        <v>136</v>
      </c>
      <c r="I99" s="15" t="s">
        <v>139</v>
      </c>
      <c r="J99" s="15" t="s">
        <v>141</v>
      </c>
      <c r="K99" s="15" t="s">
        <v>289</v>
      </c>
      <c r="L99" s="15" t="s">
        <v>290</v>
      </c>
      <c r="M99" s="15">
        <v>1.5289999999999999</v>
      </c>
      <c r="N99" s="15">
        <v>1.494</v>
      </c>
      <c r="O99" s="15">
        <v>0.14899999999999999</v>
      </c>
      <c r="P99" s="15">
        <v>1.175</v>
      </c>
      <c r="Q99" s="15">
        <v>0.55800000000000005</v>
      </c>
      <c r="R99" s="15">
        <v>1.8779999999999999</v>
      </c>
      <c r="S99" s="15">
        <v>10.27</v>
      </c>
      <c r="U99" s="15">
        <v>313211.67499999999</v>
      </c>
      <c r="V99" s="15">
        <v>100</v>
      </c>
    </row>
    <row r="100" spans="2:22" x14ac:dyDescent="0.25">
      <c r="B100" s="15" t="s">
        <v>136</v>
      </c>
      <c r="C100" s="15" t="s">
        <v>207</v>
      </c>
      <c r="D100" s="15" t="s">
        <v>224</v>
      </c>
      <c r="E100" s="15">
        <v>2022</v>
      </c>
      <c r="F100" s="15" t="s">
        <v>162</v>
      </c>
      <c r="G100" s="15" t="s">
        <v>133</v>
      </c>
      <c r="H100" s="15" t="s">
        <v>136</v>
      </c>
      <c r="I100" s="15" t="s">
        <v>139</v>
      </c>
      <c r="J100" s="15" t="s">
        <v>141</v>
      </c>
      <c r="K100" s="15" t="s">
        <v>289</v>
      </c>
      <c r="L100" s="15" t="s">
        <v>291</v>
      </c>
      <c r="M100" s="15">
        <v>3.581</v>
      </c>
      <c r="N100" s="15">
        <v>2.569</v>
      </c>
      <c r="O100" s="15">
        <v>6.2E-2</v>
      </c>
      <c r="P100" s="15">
        <v>3.0910000000000002</v>
      </c>
      <c r="Q100" s="15">
        <v>1.6439999999999999</v>
      </c>
      <c r="R100" s="15">
        <v>4.8650000000000002</v>
      </c>
      <c r="S100" s="15">
        <v>9.89</v>
      </c>
      <c r="U100" s="15">
        <v>292891.88500000001</v>
      </c>
      <c r="V100" s="15">
        <v>1720</v>
      </c>
    </row>
    <row r="101" spans="2:22" ht="30" x14ac:dyDescent="0.25">
      <c r="B101" s="15" t="s">
        <v>136</v>
      </c>
      <c r="C101" s="15" t="s">
        <v>207</v>
      </c>
      <c r="D101" s="15" t="s">
        <v>224</v>
      </c>
      <c r="E101" s="15">
        <v>2022</v>
      </c>
      <c r="F101" s="15" t="s">
        <v>162</v>
      </c>
      <c r="G101" s="15" t="s">
        <v>133</v>
      </c>
      <c r="H101" s="15" t="s">
        <v>136</v>
      </c>
      <c r="I101" s="15" t="s">
        <v>139</v>
      </c>
      <c r="J101" s="15" t="s">
        <v>141</v>
      </c>
      <c r="K101" s="15" t="s">
        <v>289</v>
      </c>
      <c r="L101" s="15" t="s">
        <v>350</v>
      </c>
      <c r="M101" s="15">
        <v>2.2309999999999999</v>
      </c>
      <c r="N101" s="15">
        <v>2.0699999999999998</v>
      </c>
      <c r="O101" s="15">
        <v>0.20699999999999999</v>
      </c>
      <c r="P101" s="15">
        <v>1.6020000000000001</v>
      </c>
      <c r="Q101" s="15">
        <v>0.64400000000000002</v>
      </c>
      <c r="R101" s="15">
        <v>3.3130000000000002</v>
      </c>
      <c r="S101" s="15">
        <v>9.7089999999999996</v>
      </c>
      <c r="U101" s="15">
        <v>287610.272</v>
      </c>
      <c r="V101" s="15">
        <v>100</v>
      </c>
    </row>
    <row r="102" spans="2:22" ht="30" x14ac:dyDescent="0.25">
      <c r="B102" s="15" t="s">
        <v>136</v>
      </c>
      <c r="C102" s="15" t="s">
        <v>207</v>
      </c>
      <c r="D102" s="15" t="s">
        <v>224</v>
      </c>
      <c r="E102" s="15">
        <v>2022</v>
      </c>
      <c r="F102" s="15" t="s">
        <v>162</v>
      </c>
      <c r="G102" s="15" t="s">
        <v>133</v>
      </c>
      <c r="H102" s="15" t="s">
        <v>136</v>
      </c>
      <c r="I102" s="15" t="s">
        <v>139</v>
      </c>
      <c r="J102" s="15" t="s">
        <v>141</v>
      </c>
      <c r="K102" s="15" t="s">
        <v>289</v>
      </c>
      <c r="L102" s="15" t="s">
        <v>292</v>
      </c>
      <c r="M102" s="15">
        <v>1.0740000000000001</v>
      </c>
      <c r="N102" s="15">
        <v>1.23</v>
      </c>
      <c r="O102" s="15">
        <v>5.3999999999999999E-2</v>
      </c>
      <c r="P102" s="15">
        <v>0.71899999999999997</v>
      </c>
      <c r="Q102" s="15">
        <v>0.33200000000000002</v>
      </c>
      <c r="R102" s="15">
        <v>1.5129999999999999</v>
      </c>
      <c r="S102" s="15">
        <v>9.8030000000000008</v>
      </c>
      <c r="U102" s="15">
        <v>294386.89500000002</v>
      </c>
      <c r="V102" s="15">
        <v>520</v>
      </c>
    </row>
    <row r="103" spans="2:22" x14ac:dyDescent="0.25">
      <c r="B103" s="15" t="s">
        <v>136</v>
      </c>
      <c r="C103" s="15" t="s">
        <v>207</v>
      </c>
      <c r="D103" s="15" t="s">
        <v>224</v>
      </c>
      <c r="E103" s="15">
        <v>2022</v>
      </c>
      <c r="F103" s="15" t="s">
        <v>162</v>
      </c>
      <c r="G103" s="15" t="s">
        <v>133</v>
      </c>
      <c r="H103" s="15" t="s">
        <v>136</v>
      </c>
      <c r="I103" s="15" t="s">
        <v>139</v>
      </c>
      <c r="J103" s="15" t="s">
        <v>141</v>
      </c>
      <c r="K103" s="15" t="s">
        <v>289</v>
      </c>
      <c r="L103" s="15" t="s">
        <v>293</v>
      </c>
      <c r="M103" s="15">
        <v>2.3650000000000002</v>
      </c>
      <c r="N103" s="15">
        <v>2.0299999999999998</v>
      </c>
      <c r="O103" s="15">
        <v>4.3999999999999997E-2</v>
      </c>
      <c r="P103" s="15">
        <v>1.9419999999999999</v>
      </c>
      <c r="Q103" s="15">
        <v>0.89700000000000002</v>
      </c>
      <c r="R103" s="15">
        <v>3.26</v>
      </c>
      <c r="S103" s="15">
        <v>9.7929999999999993</v>
      </c>
      <c r="U103" s="15">
        <v>290647.95299999998</v>
      </c>
      <c r="V103" s="15">
        <v>2090</v>
      </c>
    </row>
    <row r="104" spans="2:22" x14ac:dyDescent="0.25">
      <c r="B104" s="15" t="s">
        <v>136</v>
      </c>
      <c r="C104" s="15" t="s">
        <v>207</v>
      </c>
      <c r="D104" s="15" t="s">
        <v>224</v>
      </c>
      <c r="E104" s="15">
        <v>2022</v>
      </c>
      <c r="F104" s="15" t="s">
        <v>162</v>
      </c>
      <c r="G104" s="15" t="s">
        <v>133</v>
      </c>
      <c r="H104" s="15" t="s">
        <v>136</v>
      </c>
      <c r="I104" s="15" t="s">
        <v>139</v>
      </c>
      <c r="J104" s="15" t="s">
        <v>141</v>
      </c>
      <c r="K104" s="15" t="s">
        <v>289</v>
      </c>
      <c r="L104" s="15" t="s">
        <v>294</v>
      </c>
      <c r="M104" s="15">
        <v>2.032</v>
      </c>
      <c r="N104" s="15">
        <v>1.7549999999999999</v>
      </c>
      <c r="O104" s="15">
        <v>4.2999999999999997E-2</v>
      </c>
      <c r="P104" s="15">
        <v>1.5720000000000001</v>
      </c>
      <c r="Q104" s="15">
        <v>0.77100000000000002</v>
      </c>
      <c r="R104" s="15">
        <v>2.7930000000000001</v>
      </c>
      <c r="S104" s="15">
        <v>9.8620000000000001</v>
      </c>
      <c r="U104" s="15">
        <v>295725.658</v>
      </c>
      <c r="V104" s="15">
        <v>1660</v>
      </c>
    </row>
    <row r="105" spans="2:22" ht="30" x14ac:dyDescent="0.25">
      <c r="B105" s="15" t="s">
        <v>136</v>
      </c>
      <c r="C105" s="15" t="s">
        <v>207</v>
      </c>
      <c r="D105" s="15" t="s">
        <v>225</v>
      </c>
      <c r="E105" s="15">
        <v>2022</v>
      </c>
      <c r="F105" s="15" t="s">
        <v>162</v>
      </c>
      <c r="G105" s="15" t="s">
        <v>133</v>
      </c>
      <c r="H105" s="15" t="s">
        <v>136</v>
      </c>
      <c r="I105" s="15" t="s">
        <v>139</v>
      </c>
      <c r="J105" s="15" t="s">
        <v>141</v>
      </c>
      <c r="K105" s="15" t="s">
        <v>289</v>
      </c>
      <c r="L105" s="15" t="s">
        <v>290</v>
      </c>
      <c r="M105" s="15">
        <v>1.516</v>
      </c>
      <c r="N105" s="15">
        <v>1.619</v>
      </c>
      <c r="O105" s="15">
        <v>0.16200000000000001</v>
      </c>
      <c r="P105" s="15">
        <v>1.0249999999999999</v>
      </c>
      <c r="Q105" s="15">
        <v>0.621</v>
      </c>
      <c r="R105" s="15">
        <v>1.9610000000000001</v>
      </c>
      <c r="S105" s="15">
        <v>10.269</v>
      </c>
      <c r="U105" s="15">
        <v>313226.44799999997</v>
      </c>
      <c r="V105" s="15">
        <v>100</v>
      </c>
    </row>
    <row r="106" spans="2:22" x14ac:dyDescent="0.25">
      <c r="B106" s="15" t="s">
        <v>136</v>
      </c>
      <c r="C106" s="15" t="s">
        <v>207</v>
      </c>
      <c r="D106" s="15" t="s">
        <v>225</v>
      </c>
      <c r="E106" s="15">
        <v>2022</v>
      </c>
      <c r="F106" s="15" t="s">
        <v>162</v>
      </c>
      <c r="G106" s="15" t="s">
        <v>133</v>
      </c>
      <c r="H106" s="15" t="s">
        <v>136</v>
      </c>
      <c r="I106" s="15" t="s">
        <v>139</v>
      </c>
      <c r="J106" s="15" t="s">
        <v>141</v>
      </c>
      <c r="K106" s="15" t="s">
        <v>289</v>
      </c>
      <c r="L106" s="15" t="s">
        <v>291</v>
      </c>
      <c r="M106" s="15">
        <v>3.12</v>
      </c>
      <c r="N106" s="15">
        <v>2.2389999999999999</v>
      </c>
      <c r="O106" s="15">
        <v>5.3999999999999999E-2</v>
      </c>
      <c r="P106" s="15">
        <v>2.6829999999999998</v>
      </c>
      <c r="Q106" s="15">
        <v>1.5089999999999999</v>
      </c>
      <c r="R106" s="15">
        <v>4.2590000000000003</v>
      </c>
      <c r="S106" s="15">
        <v>9.891</v>
      </c>
      <c r="U106" s="15">
        <v>292874.95600000001</v>
      </c>
      <c r="V106" s="15">
        <v>1720</v>
      </c>
    </row>
    <row r="107" spans="2:22" ht="30" x14ac:dyDescent="0.25">
      <c r="B107" s="15" t="s">
        <v>136</v>
      </c>
      <c r="C107" s="15" t="s">
        <v>207</v>
      </c>
      <c r="D107" s="15" t="s">
        <v>225</v>
      </c>
      <c r="E107" s="15">
        <v>2022</v>
      </c>
      <c r="F107" s="15" t="s">
        <v>162</v>
      </c>
      <c r="G107" s="15" t="s">
        <v>133</v>
      </c>
      <c r="H107" s="15" t="s">
        <v>136</v>
      </c>
      <c r="I107" s="15" t="s">
        <v>139</v>
      </c>
      <c r="J107" s="15" t="s">
        <v>141</v>
      </c>
      <c r="K107" s="15" t="s">
        <v>289</v>
      </c>
      <c r="L107" s="15" t="s">
        <v>350</v>
      </c>
      <c r="M107" s="15">
        <v>1.9</v>
      </c>
      <c r="N107" s="15">
        <v>1.6279999999999999</v>
      </c>
      <c r="O107" s="15">
        <v>0.16300000000000001</v>
      </c>
      <c r="P107" s="15">
        <v>1.2589999999999999</v>
      </c>
      <c r="Q107" s="15">
        <v>0.67200000000000004</v>
      </c>
      <c r="R107" s="15">
        <v>2.6760000000000002</v>
      </c>
      <c r="S107" s="15">
        <v>9.7089999999999996</v>
      </c>
      <c r="U107" s="15">
        <v>287612.62400000001</v>
      </c>
      <c r="V107" s="15">
        <v>100</v>
      </c>
    </row>
    <row r="108" spans="2:22" ht="30" x14ac:dyDescent="0.25">
      <c r="B108" s="15" t="s">
        <v>136</v>
      </c>
      <c r="C108" s="15" t="s">
        <v>207</v>
      </c>
      <c r="D108" s="15" t="s">
        <v>225</v>
      </c>
      <c r="E108" s="15">
        <v>2022</v>
      </c>
      <c r="F108" s="15" t="s">
        <v>162</v>
      </c>
      <c r="G108" s="15" t="s">
        <v>133</v>
      </c>
      <c r="H108" s="15" t="s">
        <v>136</v>
      </c>
      <c r="I108" s="15" t="s">
        <v>139</v>
      </c>
      <c r="J108" s="15" t="s">
        <v>141</v>
      </c>
      <c r="K108" s="15" t="s">
        <v>289</v>
      </c>
      <c r="L108" s="15" t="s">
        <v>292</v>
      </c>
      <c r="M108" s="15">
        <v>1.01</v>
      </c>
      <c r="N108" s="15">
        <v>0.93600000000000005</v>
      </c>
      <c r="O108" s="15">
        <v>4.1000000000000002E-2</v>
      </c>
      <c r="P108" s="15">
        <v>0.69499999999999995</v>
      </c>
      <c r="Q108" s="15">
        <v>0.33800000000000002</v>
      </c>
      <c r="R108" s="15">
        <v>1.4770000000000001</v>
      </c>
      <c r="S108" s="15">
        <v>9.8000000000000007</v>
      </c>
      <c r="U108" s="15">
        <v>294308.05699999997</v>
      </c>
      <c r="V108" s="15">
        <v>520</v>
      </c>
    </row>
    <row r="109" spans="2:22" x14ac:dyDescent="0.25">
      <c r="B109" s="15" t="s">
        <v>136</v>
      </c>
      <c r="C109" s="15" t="s">
        <v>207</v>
      </c>
      <c r="D109" s="15" t="s">
        <v>225</v>
      </c>
      <c r="E109" s="15">
        <v>2022</v>
      </c>
      <c r="F109" s="15" t="s">
        <v>162</v>
      </c>
      <c r="G109" s="15" t="s">
        <v>133</v>
      </c>
      <c r="H109" s="15" t="s">
        <v>136</v>
      </c>
      <c r="I109" s="15" t="s">
        <v>139</v>
      </c>
      <c r="J109" s="15" t="s">
        <v>141</v>
      </c>
      <c r="K109" s="15" t="s">
        <v>289</v>
      </c>
      <c r="L109" s="15" t="s">
        <v>293</v>
      </c>
      <c r="M109" s="15">
        <v>2.1080000000000001</v>
      </c>
      <c r="N109" s="15">
        <v>1.7849999999999999</v>
      </c>
      <c r="O109" s="15">
        <v>3.9E-2</v>
      </c>
      <c r="P109" s="15">
        <v>1.6779999999999999</v>
      </c>
      <c r="Q109" s="15">
        <v>0.88700000000000001</v>
      </c>
      <c r="R109" s="15">
        <v>2.843</v>
      </c>
      <c r="S109" s="15">
        <v>9.7940000000000005</v>
      </c>
      <c r="U109" s="15">
        <v>290607.77399999998</v>
      </c>
      <c r="V109" s="15">
        <v>2090</v>
      </c>
    </row>
    <row r="110" spans="2:22" x14ac:dyDescent="0.25">
      <c r="B110" s="15" t="s">
        <v>136</v>
      </c>
      <c r="C110" s="15" t="s">
        <v>207</v>
      </c>
      <c r="D110" s="15" t="s">
        <v>225</v>
      </c>
      <c r="E110" s="15">
        <v>2022</v>
      </c>
      <c r="F110" s="15" t="s">
        <v>162</v>
      </c>
      <c r="G110" s="15" t="s">
        <v>133</v>
      </c>
      <c r="H110" s="15" t="s">
        <v>136</v>
      </c>
      <c r="I110" s="15" t="s">
        <v>139</v>
      </c>
      <c r="J110" s="15" t="s">
        <v>141</v>
      </c>
      <c r="K110" s="15" t="s">
        <v>289</v>
      </c>
      <c r="L110" s="15" t="s">
        <v>294</v>
      </c>
      <c r="M110" s="15">
        <v>1.8169999999999999</v>
      </c>
      <c r="N110" s="15">
        <v>1.5489999999999999</v>
      </c>
      <c r="O110" s="15">
        <v>3.7999999999999999E-2</v>
      </c>
      <c r="P110" s="15">
        <v>1.4350000000000001</v>
      </c>
      <c r="Q110" s="15">
        <v>0.73899999999999999</v>
      </c>
      <c r="R110" s="15">
        <v>2.423</v>
      </c>
      <c r="S110" s="15">
        <v>9.8620000000000001</v>
      </c>
      <c r="U110" s="15">
        <v>295681.57299999997</v>
      </c>
      <c r="V110" s="15">
        <v>1660</v>
      </c>
    </row>
    <row r="111" spans="2:22" ht="30" x14ac:dyDescent="0.25">
      <c r="B111" s="15" t="s">
        <v>136</v>
      </c>
      <c r="C111" s="15" t="s">
        <v>207</v>
      </c>
      <c r="D111" s="15" t="s">
        <v>226</v>
      </c>
      <c r="E111" s="15">
        <v>2022</v>
      </c>
      <c r="F111" s="15" t="s">
        <v>162</v>
      </c>
      <c r="G111" s="15" t="s">
        <v>133</v>
      </c>
      <c r="H111" s="15" t="s">
        <v>136</v>
      </c>
      <c r="I111" s="15" t="s">
        <v>139</v>
      </c>
      <c r="J111" s="15" t="s">
        <v>141</v>
      </c>
      <c r="K111" s="15" t="s">
        <v>289</v>
      </c>
      <c r="L111" s="15" t="s">
        <v>290</v>
      </c>
      <c r="M111" s="15">
        <v>1.3029999999999999</v>
      </c>
      <c r="N111" s="15">
        <v>1.2250000000000001</v>
      </c>
      <c r="O111" s="15">
        <v>0.123</v>
      </c>
      <c r="P111" s="15">
        <v>0.91900000000000004</v>
      </c>
      <c r="Q111" s="15">
        <v>0.56799999999999995</v>
      </c>
      <c r="R111" s="15">
        <v>1.581</v>
      </c>
      <c r="S111" s="15">
        <v>11.114000000000001</v>
      </c>
      <c r="U111" s="15">
        <v>591454.01100000006</v>
      </c>
      <c r="V111" s="15">
        <v>100</v>
      </c>
    </row>
    <row r="112" spans="2:22" x14ac:dyDescent="0.25">
      <c r="B112" s="15" t="s">
        <v>136</v>
      </c>
      <c r="C112" s="15" t="s">
        <v>207</v>
      </c>
      <c r="D112" s="15" t="s">
        <v>226</v>
      </c>
      <c r="E112" s="15">
        <v>2022</v>
      </c>
      <c r="F112" s="15" t="s">
        <v>162</v>
      </c>
      <c r="G112" s="15" t="s">
        <v>133</v>
      </c>
      <c r="H112" s="15" t="s">
        <v>136</v>
      </c>
      <c r="I112" s="15" t="s">
        <v>139</v>
      </c>
      <c r="J112" s="15" t="s">
        <v>141</v>
      </c>
      <c r="K112" s="15" t="s">
        <v>289</v>
      </c>
      <c r="L112" s="15" t="s">
        <v>291</v>
      </c>
      <c r="M112" s="15">
        <v>2.5840000000000001</v>
      </c>
      <c r="N112" s="15">
        <v>1.948</v>
      </c>
      <c r="O112" s="15">
        <v>4.7E-2</v>
      </c>
      <c r="P112" s="15">
        <v>2.1960000000000002</v>
      </c>
      <c r="Q112" s="15">
        <v>1.1950000000000001</v>
      </c>
      <c r="R112" s="15">
        <v>3.488</v>
      </c>
      <c r="S112" s="15">
        <v>10.731999999999999</v>
      </c>
      <c r="U112" s="15">
        <v>560149.09499999997</v>
      </c>
      <c r="V112" s="15">
        <v>1720</v>
      </c>
    </row>
    <row r="113" spans="2:22" ht="30" x14ac:dyDescent="0.25">
      <c r="B113" s="15" t="s">
        <v>136</v>
      </c>
      <c r="C113" s="15" t="s">
        <v>207</v>
      </c>
      <c r="D113" s="15" t="s">
        <v>226</v>
      </c>
      <c r="E113" s="15">
        <v>2022</v>
      </c>
      <c r="F113" s="15" t="s">
        <v>162</v>
      </c>
      <c r="G113" s="15" t="s">
        <v>133</v>
      </c>
      <c r="H113" s="15" t="s">
        <v>136</v>
      </c>
      <c r="I113" s="15" t="s">
        <v>139</v>
      </c>
      <c r="J113" s="15" t="s">
        <v>141</v>
      </c>
      <c r="K113" s="15" t="s">
        <v>289</v>
      </c>
      <c r="L113" s="15" t="s">
        <v>350</v>
      </c>
      <c r="M113" s="15">
        <v>1.778</v>
      </c>
      <c r="N113" s="15">
        <v>1.504</v>
      </c>
      <c r="O113" s="15">
        <v>0.15</v>
      </c>
      <c r="P113" s="15">
        <v>1.244</v>
      </c>
      <c r="Q113" s="15">
        <v>0.64300000000000002</v>
      </c>
      <c r="R113" s="15">
        <v>2.802</v>
      </c>
      <c r="S113" s="15">
        <v>10.584</v>
      </c>
      <c r="U113" s="15">
        <v>548595.15399999998</v>
      </c>
      <c r="V113" s="15">
        <v>100</v>
      </c>
    </row>
    <row r="114" spans="2:22" ht="30" x14ac:dyDescent="0.25">
      <c r="B114" s="15" t="s">
        <v>136</v>
      </c>
      <c r="C114" s="15" t="s">
        <v>207</v>
      </c>
      <c r="D114" s="15" t="s">
        <v>226</v>
      </c>
      <c r="E114" s="15">
        <v>2022</v>
      </c>
      <c r="F114" s="15" t="s">
        <v>162</v>
      </c>
      <c r="G114" s="15" t="s">
        <v>133</v>
      </c>
      <c r="H114" s="15" t="s">
        <v>136</v>
      </c>
      <c r="I114" s="15" t="s">
        <v>139</v>
      </c>
      <c r="J114" s="15" t="s">
        <v>141</v>
      </c>
      <c r="K114" s="15" t="s">
        <v>289</v>
      </c>
      <c r="L114" s="15" t="s">
        <v>292</v>
      </c>
      <c r="M114" s="15">
        <v>0.90300000000000002</v>
      </c>
      <c r="N114" s="15">
        <v>0.81100000000000005</v>
      </c>
      <c r="O114" s="15">
        <v>3.5999999999999997E-2</v>
      </c>
      <c r="P114" s="15">
        <v>0.64600000000000002</v>
      </c>
      <c r="Q114" s="15">
        <v>0.32500000000000001</v>
      </c>
      <c r="R114" s="15">
        <v>1.246</v>
      </c>
      <c r="S114" s="15">
        <v>10.679</v>
      </c>
      <c r="U114" s="15">
        <v>556734.33400000003</v>
      </c>
      <c r="V114" s="15">
        <v>520</v>
      </c>
    </row>
    <row r="115" spans="2:22" x14ac:dyDescent="0.25">
      <c r="B115" s="15" t="s">
        <v>136</v>
      </c>
      <c r="C115" s="15" t="s">
        <v>207</v>
      </c>
      <c r="D115" s="15" t="s">
        <v>226</v>
      </c>
      <c r="E115" s="15">
        <v>2022</v>
      </c>
      <c r="F115" s="15" t="s">
        <v>162</v>
      </c>
      <c r="G115" s="15" t="s">
        <v>133</v>
      </c>
      <c r="H115" s="15" t="s">
        <v>136</v>
      </c>
      <c r="I115" s="15" t="s">
        <v>139</v>
      </c>
      <c r="J115" s="15" t="s">
        <v>141</v>
      </c>
      <c r="K115" s="15" t="s">
        <v>289</v>
      </c>
      <c r="L115" s="15" t="s">
        <v>293</v>
      </c>
      <c r="M115" s="15">
        <v>1.796</v>
      </c>
      <c r="N115" s="15">
        <v>1.4430000000000001</v>
      </c>
      <c r="O115" s="15">
        <v>3.2000000000000001E-2</v>
      </c>
      <c r="P115" s="15">
        <v>1.4390000000000001</v>
      </c>
      <c r="Q115" s="15">
        <v>0.76400000000000001</v>
      </c>
      <c r="R115" s="15">
        <v>2.4500000000000002</v>
      </c>
      <c r="S115" s="15">
        <v>10.66</v>
      </c>
      <c r="U115" s="15">
        <v>556199.28399999999</v>
      </c>
      <c r="V115" s="15">
        <v>2090</v>
      </c>
    </row>
    <row r="116" spans="2:22" x14ac:dyDescent="0.25">
      <c r="B116" s="15" t="s">
        <v>136</v>
      </c>
      <c r="C116" s="15" t="s">
        <v>207</v>
      </c>
      <c r="D116" s="15" t="s">
        <v>226</v>
      </c>
      <c r="E116" s="15">
        <v>2022</v>
      </c>
      <c r="F116" s="15" t="s">
        <v>162</v>
      </c>
      <c r="G116" s="15" t="s">
        <v>133</v>
      </c>
      <c r="H116" s="15" t="s">
        <v>136</v>
      </c>
      <c r="I116" s="15" t="s">
        <v>139</v>
      </c>
      <c r="J116" s="15" t="s">
        <v>141</v>
      </c>
      <c r="K116" s="15" t="s">
        <v>289</v>
      </c>
      <c r="L116" s="15" t="s">
        <v>294</v>
      </c>
      <c r="M116" s="15">
        <v>1.526</v>
      </c>
      <c r="N116" s="15">
        <v>1.2509999999999999</v>
      </c>
      <c r="O116" s="15">
        <v>3.1E-2</v>
      </c>
      <c r="P116" s="15">
        <v>1.212</v>
      </c>
      <c r="Q116" s="15">
        <v>0.64700000000000002</v>
      </c>
      <c r="R116" s="15">
        <v>2.0310000000000001</v>
      </c>
      <c r="S116" s="15">
        <v>10.746</v>
      </c>
      <c r="U116" s="15">
        <v>564019.95499999996</v>
      </c>
      <c r="V116" s="15">
        <v>1660</v>
      </c>
    </row>
    <row r="117" spans="2:22" ht="30" x14ac:dyDescent="0.25">
      <c r="B117" s="15" t="s">
        <v>136</v>
      </c>
      <c r="C117" s="15" t="s">
        <v>207</v>
      </c>
      <c r="D117" s="15" t="s">
        <v>227</v>
      </c>
      <c r="E117" s="15">
        <v>2022</v>
      </c>
      <c r="F117" s="15" t="s">
        <v>162</v>
      </c>
      <c r="G117" s="15" t="s">
        <v>133</v>
      </c>
      <c r="H117" s="15" t="s">
        <v>136</v>
      </c>
      <c r="I117" s="15" t="s">
        <v>139</v>
      </c>
      <c r="J117" s="15" t="s">
        <v>141</v>
      </c>
      <c r="K117" s="15" t="s">
        <v>289</v>
      </c>
      <c r="L117" s="15" t="s">
        <v>290</v>
      </c>
      <c r="M117" s="15">
        <v>1.113</v>
      </c>
      <c r="N117" s="15">
        <v>0.92200000000000004</v>
      </c>
      <c r="O117" s="15">
        <v>9.1999999999999998E-2</v>
      </c>
      <c r="P117" s="15">
        <v>0.89300000000000002</v>
      </c>
      <c r="Q117" s="15">
        <v>0.52600000000000002</v>
      </c>
      <c r="R117" s="15">
        <v>1.4910000000000001</v>
      </c>
      <c r="S117" s="15">
        <v>11.114000000000001</v>
      </c>
      <c r="U117" s="15">
        <v>591453.24300000002</v>
      </c>
      <c r="V117" s="15">
        <v>100</v>
      </c>
    </row>
    <row r="118" spans="2:22" x14ac:dyDescent="0.25">
      <c r="B118" s="15" t="s">
        <v>136</v>
      </c>
      <c r="C118" s="15" t="s">
        <v>207</v>
      </c>
      <c r="D118" s="15" t="s">
        <v>227</v>
      </c>
      <c r="E118" s="15">
        <v>2022</v>
      </c>
      <c r="F118" s="15" t="s">
        <v>162</v>
      </c>
      <c r="G118" s="15" t="s">
        <v>133</v>
      </c>
      <c r="H118" s="15" t="s">
        <v>136</v>
      </c>
      <c r="I118" s="15" t="s">
        <v>139</v>
      </c>
      <c r="J118" s="15" t="s">
        <v>141</v>
      </c>
      <c r="K118" s="15" t="s">
        <v>289</v>
      </c>
      <c r="L118" s="15" t="s">
        <v>291</v>
      </c>
      <c r="M118" s="15">
        <v>2.12</v>
      </c>
      <c r="N118" s="15">
        <v>1.6759999999999999</v>
      </c>
      <c r="O118" s="15">
        <v>0.04</v>
      </c>
      <c r="P118" s="15">
        <v>1.748</v>
      </c>
      <c r="Q118" s="15">
        <v>0.94499999999999995</v>
      </c>
      <c r="R118" s="15">
        <v>2.8879999999999999</v>
      </c>
      <c r="S118" s="15">
        <v>10.731</v>
      </c>
      <c r="U118" s="15">
        <v>560169.63300000003</v>
      </c>
      <c r="V118" s="15">
        <v>1720</v>
      </c>
    </row>
    <row r="119" spans="2:22" ht="30" x14ac:dyDescent="0.25">
      <c r="B119" s="15" t="s">
        <v>136</v>
      </c>
      <c r="C119" s="15" t="s">
        <v>207</v>
      </c>
      <c r="D119" s="15" t="s">
        <v>227</v>
      </c>
      <c r="E119" s="15">
        <v>2022</v>
      </c>
      <c r="F119" s="15" t="s">
        <v>162</v>
      </c>
      <c r="G119" s="15" t="s">
        <v>133</v>
      </c>
      <c r="H119" s="15" t="s">
        <v>136</v>
      </c>
      <c r="I119" s="15" t="s">
        <v>139</v>
      </c>
      <c r="J119" s="15" t="s">
        <v>141</v>
      </c>
      <c r="K119" s="15" t="s">
        <v>289</v>
      </c>
      <c r="L119" s="15" t="s">
        <v>350</v>
      </c>
      <c r="M119" s="15">
        <v>1.6140000000000001</v>
      </c>
      <c r="N119" s="15">
        <v>1.3560000000000001</v>
      </c>
      <c r="O119" s="15">
        <v>0.13600000000000001</v>
      </c>
      <c r="P119" s="15">
        <v>1.284</v>
      </c>
      <c r="Q119" s="15">
        <v>0.54200000000000004</v>
      </c>
      <c r="R119" s="15">
        <v>2.2869999999999999</v>
      </c>
      <c r="S119" s="15">
        <v>10.586</v>
      </c>
      <c r="U119" s="15">
        <v>548542.36300000001</v>
      </c>
      <c r="V119" s="15">
        <v>100</v>
      </c>
    </row>
    <row r="120" spans="2:22" ht="30" x14ac:dyDescent="0.25">
      <c r="B120" s="15" t="s">
        <v>136</v>
      </c>
      <c r="C120" s="15" t="s">
        <v>207</v>
      </c>
      <c r="D120" s="15" t="s">
        <v>227</v>
      </c>
      <c r="E120" s="15">
        <v>2022</v>
      </c>
      <c r="F120" s="15" t="s">
        <v>162</v>
      </c>
      <c r="G120" s="15" t="s">
        <v>133</v>
      </c>
      <c r="H120" s="15" t="s">
        <v>136</v>
      </c>
      <c r="I120" s="15" t="s">
        <v>139</v>
      </c>
      <c r="J120" s="15" t="s">
        <v>141</v>
      </c>
      <c r="K120" s="15" t="s">
        <v>289</v>
      </c>
      <c r="L120" s="15" t="s">
        <v>292</v>
      </c>
      <c r="M120" s="15">
        <v>0.81499999999999995</v>
      </c>
      <c r="N120" s="15">
        <v>0.74</v>
      </c>
      <c r="O120" s="15">
        <v>3.2000000000000001E-2</v>
      </c>
      <c r="P120" s="15">
        <v>0.61399999999999999</v>
      </c>
      <c r="Q120" s="15">
        <v>0.31900000000000001</v>
      </c>
      <c r="R120" s="15">
        <v>1.129</v>
      </c>
      <c r="S120" s="15">
        <v>10.679</v>
      </c>
      <c r="U120" s="15">
        <v>556730.951</v>
      </c>
      <c r="V120" s="15">
        <v>520</v>
      </c>
    </row>
    <row r="121" spans="2:22" x14ac:dyDescent="0.25">
      <c r="B121" s="15" t="s">
        <v>136</v>
      </c>
      <c r="C121" s="15" t="s">
        <v>207</v>
      </c>
      <c r="D121" s="15" t="s">
        <v>227</v>
      </c>
      <c r="E121" s="15">
        <v>2022</v>
      </c>
      <c r="F121" s="15" t="s">
        <v>162</v>
      </c>
      <c r="G121" s="15" t="s">
        <v>133</v>
      </c>
      <c r="H121" s="15" t="s">
        <v>136</v>
      </c>
      <c r="I121" s="15" t="s">
        <v>139</v>
      </c>
      <c r="J121" s="15" t="s">
        <v>141</v>
      </c>
      <c r="K121" s="15" t="s">
        <v>289</v>
      </c>
      <c r="L121" s="15" t="s">
        <v>293</v>
      </c>
      <c r="M121" s="15">
        <v>1.5429999999999999</v>
      </c>
      <c r="N121" s="15">
        <v>1.234</v>
      </c>
      <c r="O121" s="15">
        <v>2.7E-2</v>
      </c>
      <c r="P121" s="15">
        <v>1.2410000000000001</v>
      </c>
      <c r="Q121" s="15">
        <v>0.68600000000000005</v>
      </c>
      <c r="R121" s="15">
        <v>2.08</v>
      </c>
      <c r="S121" s="15">
        <v>10.66</v>
      </c>
      <c r="U121" s="15">
        <v>556196.45499999996</v>
      </c>
      <c r="V121" s="15">
        <v>2090</v>
      </c>
    </row>
    <row r="122" spans="2:22" x14ac:dyDescent="0.25">
      <c r="B122" s="15" t="s">
        <v>136</v>
      </c>
      <c r="C122" s="15" t="s">
        <v>207</v>
      </c>
      <c r="D122" s="15" t="s">
        <v>227</v>
      </c>
      <c r="E122" s="15">
        <v>2022</v>
      </c>
      <c r="F122" s="15" t="s">
        <v>162</v>
      </c>
      <c r="G122" s="15" t="s">
        <v>133</v>
      </c>
      <c r="H122" s="15" t="s">
        <v>136</v>
      </c>
      <c r="I122" s="15" t="s">
        <v>139</v>
      </c>
      <c r="J122" s="15" t="s">
        <v>141</v>
      </c>
      <c r="K122" s="15" t="s">
        <v>289</v>
      </c>
      <c r="L122" s="15" t="s">
        <v>294</v>
      </c>
      <c r="M122" s="15">
        <v>1.353</v>
      </c>
      <c r="N122" s="15">
        <v>1.0900000000000001</v>
      </c>
      <c r="O122" s="15">
        <v>2.7E-2</v>
      </c>
      <c r="P122" s="15">
        <v>1.1000000000000001</v>
      </c>
      <c r="Q122" s="15">
        <v>0.55900000000000005</v>
      </c>
      <c r="R122" s="15">
        <v>1.8580000000000001</v>
      </c>
      <c r="S122" s="15">
        <v>10.747</v>
      </c>
      <c r="U122" s="15">
        <v>564016.34699999995</v>
      </c>
      <c r="V122" s="15">
        <v>1660</v>
      </c>
    </row>
    <row r="123" spans="2:22" ht="30" x14ac:dyDescent="0.25">
      <c r="B123" s="15" t="s">
        <v>136</v>
      </c>
      <c r="C123" s="15" t="s">
        <v>207</v>
      </c>
      <c r="D123" s="15" t="s">
        <v>228</v>
      </c>
      <c r="E123" s="15">
        <v>2022</v>
      </c>
      <c r="F123" s="15" t="s">
        <v>162</v>
      </c>
      <c r="G123" s="15" t="s">
        <v>133</v>
      </c>
      <c r="H123" s="15" t="s">
        <v>136</v>
      </c>
      <c r="I123" s="15" t="s">
        <v>139</v>
      </c>
      <c r="J123" s="15" t="s">
        <v>141</v>
      </c>
      <c r="K123" s="15" t="s">
        <v>289</v>
      </c>
      <c r="L123" s="15" t="s">
        <v>290</v>
      </c>
      <c r="M123" s="15">
        <v>0.98099999999999998</v>
      </c>
      <c r="N123" s="15">
        <v>0.83099999999999996</v>
      </c>
      <c r="O123" s="15">
        <v>8.3000000000000004E-2</v>
      </c>
      <c r="P123" s="15">
        <v>0.72499999999999998</v>
      </c>
      <c r="Q123" s="15">
        <v>0.41699999999999998</v>
      </c>
      <c r="R123" s="15">
        <v>1.3009999999999999</v>
      </c>
      <c r="S123" s="15">
        <v>12.07</v>
      </c>
      <c r="U123" s="15">
        <v>923178.96</v>
      </c>
      <c r="V123" s="15">
        <v>100</v>
      </c>
    </row>
    <row r="124" spans="2:22" x14ac:dyDescent="0.25">
      <c r="B124" s="15" t="s">
        <v>136</v>
      </c>
      <c r="C124" s="15" t="s">
        <v>207</v>
      </c>
      <c r="D124" s="15" t="s">
        <v>228</v>
      </c>
      <c r="E124" s="15">
        <v>2022</v>
      </c>
      <c r="F124" s="15" t="s">
        <v>162</v>
      </c>
      <c r="G124" s="15" t="s">
        <v>133</v>
      </c>
      <c r="H124" s="15" t="s">
        <v>136</v>
      </c>
      <c r="I124" s="15" t="s">
        <v>139</v>
      </c>
      <c r="J124" s="15" t="s">
        <v>141</v>
      </c>
      <c r="K124" s="15" t="s">
        <v>289</v>
      </c>
      <c r="L124" s="15" t="s">
        <v>291</v>
      </c>
      <c r="M124" s="15">
        <v>1.782</v>
      </c>
      <c r="N124" s="15">
        <v>1.4079999999999999</v>
      </c>
      <c r="O124" s="15">
        <v>3.4000000000000002E-2</v>
      </c>
      <c r="P124" s="15">
        <v>1.4359999999999999</v>
      </c>
      <c r="Q124" s="15">
        <v>0.80100000000000005</v>
      </c>
      <c r="R124" s="15">
        <v>2.419</v>
      </c>
      <c r="S124" s="15">
        <v>11.693</v>
      </c>
      <c r="U124" s="15">
        <v>877092.41399999999</v>
      </c>
      <c r="V124" s="15">
        <v>1710</v>
      </c>
    </row>
    <row r="125" spans="2:22" ht="30" x14ac:dyDescent="0.25">
      <c r="B125" s="15" t="s">
        <v>136</v>
      </c>
      <c r="C125" s="15" t="s">
        <v>207</v>
      </c>
      <c r="D125" s="15" t="s">
        <v>228</v>
      </c>
      <c r="E125" s="15">
        <v>2022</v>
      </c>
      <c r="F125" s="15" t="s">
        <v>162</v>
      </c>
      <c r="G125" s="15" t="s">
        <v>133</v>
      </c>
      <c r="H125" s="15" t="s">
        <v>136</v>
      </c>
      <c r="I125" s="15" t="s">
        <v>139</v>
      </c>
      <c r="J125" s="15" t="s">
        <v>141</v>
      </c>
      <c r="K125" s="15" t="s">
        <v>289</v>
      </c>
      <c r="L125" s="15" t="s">
        <v>350</v>
      </c>
      <c r="M125" s="15">
        <v>1.3759999999999999</v>
      </c>
      <c r="N125" s="15">
        <v>1.1830000000000001</v>
      </c>
      <c r="O125" s="15">
        <v>0.11799999999999999</v>
      </c>
      <c r="P125" s="15">
        <v>1.0980000000000001</v>
      </c>
      <c r="Q125" s="15">
        <v>0.48099999999999998</v>
      </c>
      <c r="R125" s="15">
        <v>1.758</v>
      </c>
      <c r="S125" s="15">
        <v>11.592000000000001</v>
      </c>
      <c r="U125" s="15">
        <v>860134.10199999996</v>
      </c>
      <c r="V125" s="15">
        <v>100</v>
      </c>
    </row>
    <row r="126" spans="2:22" ht="30" x14ac:dyDescent="0.25">
      <c r="B126" s="15" t="s">
        <v>136</v>
      </c>
      <c r="C126" s="15" t="s">
        <v>207</v>
      </c>
      <c r="D126" s="15" t="s">
        <v>228</v>
      </c>
      <c r="E126" s="15">
        <v>2022</v>
      </c>
      <c r="F126" s="15" t="s">
        <v>162</v>
      </c>
      <c r="G126" s="15" t="s">
        <v>133</v>
      </c>
      <c r="H126" s="15" t="s">
        <v>136</v>
      </c>
      <c r="I126" s="15" t="s">
        <v>139</v>
      </c>
      <c r="J126" s="15" t="s">
        <v>141</v>
      </c>
      <c r="K126" s="15" t="s">
        <v>289</v>
      </c>
      <c r="L126" s="15" t="s">
        <v>292</v>
      </c>
      <c r="M126" s="15">
        <v>0.75800000000000001</v>
      </c>
      <c r="N126" s="15">
        <v>0.71599999999999997</v>
      </c>
      <c r="O126" s="15">
        <v>3.1E-2</v>
      </c>
      <c r="P126" s="15">
        <v>0.56599999999999995</v>
      </c>
      <c r="Q126" s="15">
        <v>0.29199999999999998</v>
      </c>
      <c r="R126" s="15">
        <v>1.0089999999999999</v>
      </c>
      <c r="S126" s="15">
        <v>11.672000000000001</v>
      </c>
      <c r="U126" s="15">
        <v>871930.38699999999</v>
      </c>
      <c r="V126" s="15">
        <v>520</v>
      </c>
    </row>
    <row r="127" spans="2:22" x14ac:dyDescent="0.25">
      <c r="B127" s="15" t="s">
        <v>136</v>
      </c>
      <c r="C127" s="15" t="s">
        <v>207</v>
      </c>
      <c r="D127" s="15" t="s">
        <v>228</v>
      </c>
      <c r="E127" s="15">
        <v>2022</v>
      </c>
      <c r="F127" s="15" t="s">
        <v>162</v>
      </c>
      <c r="G127" s="15" t="s">
        <v>133</v>
      </c>
      <c r="H127" s="15" t="s">
        <v>136</v>
      </c>
      <c r="I127" s="15" t="s">
        <v>139</v>
      </c>
      <c r="J127" s="15" t="s">
        <v>141</v>
      </c>
      <c r="K127" s="15" t="s">
        <v>289</v>
      </c>
      <c r="L127" s="15" t="s">
        <v>293</v>
      </c>
      <c r="M127" s="15">
        <v>1.3560000000000001</v>
      </c>
      <c r="N127" s="15">
        <v>1.087</v>
      </c>
      <c r="O127" s="15">
        <v>2.4E-2</v>
      </c>
      <c r="P127" s="15">
        <v>1.0880000000000001</v>
      </c>
      <c r="Q127" s="15">
        <v>0.60499999999999998</v>
      </c>
      <c r="R127" s="15">
        <v>1.839</v>
      </c>
      <c r="S127" s="15">
        <v>11.65</v>
      </c>
      <c r="U127" s="15">
        <v>871339.36399999994</v>
      </c>
      <c r="V127" s="15">
        <v>2090</v>
      </c>
    </row>
    <row r="128" spans="2:22" x14ac:dyDescent="0.25">
      <c r="B128" s="15" t="s">
        <v>136</v>
      </c>
      <c r="C128" s="15" t="s">
        <v>207</v>
      </c>
      <c r="D128" s="15" t="s">
        <v>228</v>
      </c>
      <c r="E128" s="15">
        <v>2022</v>
      </c>
      <c r="F128" s="15" t="s">
        <v>162</v>
      </c>
      <c r="G128" s="15" t="s">
        <v>133</v>
      </c>
      <c r="H128" s="15" t="s">
        <v>136</v>
      </c>
      <c r="I128" s="15" t="s">
        <v>139</v>
      </c>
      <c r="J128" s="15" t="s">
        <v>141</v>
      </c>
      <c r="K128" s="15" t="s">
        <v>289</v>
      </c>
      <c r="L128" s="15" t="s">
        <v>294</v>
      </c>
      <c r="M128" s="15">
        <v>1.2190000000000001</v>
      </c>
      <c r="N128" s="15">
        <v>0.999</v>
      </c>
      <c r="O128" s="15">
        <v>2.5000000000000001E-2</v>
      </c>
      <c r="P128" s="15">
        <v>0.97699999999999998</v>
      </c>
      <c r="Q128" s="15">
        <v>0.52300000000000002</v>
      </c>
      <c r="R128" s="15">
        <v>1.6859999999999999</v>
      </c>
      <c r="S128" s="15">
        <v>11.75</v>
      </c>
      <c r="U128" s="15">
        <v>882876.67500000005</v>
      </c>
      <c r="V128" s="15">
        <v>1660</v>
      </c>
    </row>
    <row r="129" spans="2:22" ht="30" x14ac:dyDescent="0.25">
      <c r="B129" s="15" t="s">
        <v>136</v>
      </c>
      <c r="C129" s="15" t="s">
        <v>207</v>
      </c>
      <c r="D129" s="15" t="s">
        <v>229</v>
      </c>
      <c r="E129" s="15">
        <v>2022</v>
      </c>
      <c r="F129" s="15" t="s">
        <v>162</v>
      </c>
      <c r="G129" s="15" t="s">
        <v>133</v>
      </c>
      <c r="H129" s="15" t="s">
        <v>136</v>
      </c>
      <c r="I129" s="15" t="s">
        <v>139</v>
      </c>
      <c r="J129" s="15" t="s">
        <v>141</v>
      </c>
      <c r="K129" s="15" t="s">
        <v>289</v>
      </c>
      <c r="L129" s="15" t="s">
        <v>290</v>
      </c>
      <c r="M129" s="15">
        <v>0.89400000000000002</v>
      </c>
      <c r="N129" s="15">
        <v>0.75900000000000001</v>
      </c>
      <c r="O129" s="15">
        <v>7.5999999999999998E-2</v>
      </c>
      <c r="P129" s="15">
        <v>0.68300000000000005</v>
      </c>
      <c r="Q129" s="15">
        <v>0.41299999999999998</v>
      </c>
      <c r="R129" s="15">
        <v>0.99</v>
      </c>
      <c r="S129" s="15">
        <v>12.069000000000001</v>
      </c>
      <c r="U129" s="15">
        <v>923132.64300000004</v>
      </c>
      <c r="V129" s="15">
        <v>100</v>
      </c>
    </row>
    <row r="130" spans="2:22" x14ac:dyDescent="0.25">
      <c r="B130" s="15" t="s">
        <v>136</v>
      </c>
      <c r="C130" s="15" t="s">
        <v>207</v>
      </c>
      <c r="D130" s="15" t="s">
        <v>229</v>
      </c>
      <c r="E130" s="15">
        <v>2022</v>
      </c>
      <c r="F130" s="15" t="s">
        <v>162</v>
      </c>
      <c r="G130" s="15" t="s">
        <v>133</v>
      </c>
      <c r="H130" s="15" t="s">
        <v>136</v>
      </c>
      <c r="I130" s="15" t="s">
        <v>139</v>
      </c>
      <c r="J130" s="15" t="s">
        <v>141</v>
      </c>
      <c r="K130" s="15" t="s">
        <v>289</v>
      </c>
      <c r="L130" s="15" t="s">
        <v>291</v>
      </c>
      <c r="M130" s="15">
        <v>1.55</v>
      </c>
      <c r="N130" s="15">
        <v>1.278</v>
      </c>
      <c r="O130" s="15">
        <v>3.1E-2</v>
      </c>
      <c r="P130" s="15">
        <v>1.27</v>
      </c>
      <c r="Q130" s="15">
        <v>0.67500000000000004</v>
      </c>
      <c r="R130" s="15">
        <v>2.09</v>
      </c>
      <c r="S130" s="15">
        <v>11.694000000000001</v>
      </c>
      <c r="U130" s="15">
        <v>877114.55200000003</v>
      </c>
      <c r="V130" s="15">
        <v>1720</v>
      </c>
    </row>
    <row r="131" spans="2:22" ht="30" x14ac:dyDescent="0.25">
      <c r="B131" s="15" t="s">
        <v>136</v>
      </c>
      <c r="C131" s="15" t="s">
        <v>207</v>
      </c>
      <c r="D131" s="15" t="s">
        <v>229</v>
      </c>
      <c r="E131" s="15">
        <v>2022</v>
      </c>
      <c r="F131" s="15" t="s">
        <v>162</v>
      </c>
      <c r="G131" s="15" t="s">
        <v>133</v>
      </c>
      <c r="H131" s="15" t="s">
        <v>136</v>
      </c>
      <c r="I131" s="15" t="s">
        <v>139</v>
      </c>
      <c r="J131" s="15" t="s">
        <v>141</v>
      </c>
      <c r="K131" s="15" t="s">
        <v>289</v>
      </c>
      <c r="L131" s="15" t="s">
        <v>350</v>
      </c>
      <c r="M131" s="15">
        <v>1.2</v>
      </c>
      <c r="N131" s="15">
        <v>1.0860000000000001</v>
      </c>
      <c r="O131" s="15">
        <v>0.109</v>
      </c>
      <c r="P131" s="15">
        <v>0.95899999999999996</v>
      </c>
      <c r="Q131" s="15">
        <v>0.439</v>
      </c>
      <c r="R131" s="15">
        <v>1.6459999999999999</v>
      </c>
      <c r="S131" s="15">
        <v>11.592000000000001</v>
      </c>
      <c r="U131" s="15">
        <v>860199.56200000003</v>
      </c>
      <c r="V131" s="15">
        <v>100</v>
      </c>
    </row>
    <row r="132" spans="2:22" ht="30" x14ac:dyDescent="0.25">
      <c r="B132" s="15" t="s">
        <v>136</v>
      </c>
      <c r="C132" s="15" t="s">
        <v>207</v>
      </c>
      <c r="D132" s="15" t="s">
        <v>229</v>
      </c>
      <c r="E132" s="15">
        <v>2022</v>
      </c>
      <c r="F132" s="15" t="s">
        <v>162</v>
      </c>
      <c r="G132" s="15" t="s">
        <v>133</v>
      </c>
      <c r="H132" s="15" t="s">
        <v>136</v>
      </c>
      <c r="I132" s="15" t="s">
        <v>139</v>
      </c>
      <c r="J132" s="15" t="s">
        <v>141</v>
      </c>
      <c r="K132" s="15" t="s">
        <v>289</v>
      </c>
      <c r="L132" s="15" t="s">
        <v>292</v>
      </c>
      <c r="M132" s="15">
        <v>0.68799999999999994</v>
      </c>
      <c r="N132" s="15">
        <v>0.57499999999999996</v>
      </c>
      <c r="O132" s="15">
        <v>2.5000000000000001E-2</v>
      </c>
      <c r="P132" s="15">
        <v>0.51900000000000002</v>
      </c>
      <c r="Q132" s="15">
        <v>0.26400000000000001</v>
      </c>
      <c r="R132" s="15">
        <v>0.92100000000000004</v>
      </c>
      <c r="S132" s="15">
        <v>11.673</v>
      </c>
      <c r="U132" s="15">
        <v>871918.674</v>
      </c>
      <c r="V132" s="15">
        <v>520</v>
      </c>
    </row>
    <row r="133" spans="2:22" x14ac:dyDescent="0.25">
      <c r="B133" s="15" t="s">
        <v>136</v>
      </c>
      <c r="C133" s="15" t="s">
        <v>207</v>
      </c>
      <c r="D133" s="15" t="s">
        <v>229</v>
      </c>
      <c r="E133" s="15">
        <v>2022</v>
      </c>
      <c r="F133" s="15" t="s">
        <v>162</v>
      </c>
      <c r="G133" s="15" t="s">
        <v>133</v>
      </c>
      <c r="H133" s="15" t="s">
        <v>136</v>
      </c>
      <c r="I133" s="15" t="s">
        <v>139</v>
      </c>
      <c r="J133" s="15" t="s">
        <v>141</v>
      </c>
      <c r="K133" s="15" t="s">
        <v>289</v>
      </c>
      <c r="L133" s="15" t="s">
        <v>293</v>
      </c>
      <c r="M133" s="15">
        <v>1.2010000000000001</v>
      </c>
      <c r="N133" s="15">
        <v>0.97099999999999997</v>
      </c>
      <c r="O133" s="15">
        <v>2.1000000000000001E-2</v>
      </c>
      <c r="P133" s="15">
        <v>0.95199999999999996</v>
      </c>
      <c r="Q133" s="15">
        <v>0.53300000000000003</v>
      </c>
      <c r="R133" s="15">
        <v>1.6240000000000001</v>
      </c>
      <c r="S133" s="15">
        <v>11.65</v>
      </c>
      <c r="U133" s="15">
        <v>871339.84400000004</v>
      </c>
      <c r="V133" s="15">
        <v>2090</v>
      </c>
    </row>
    <row r="134" spans="2:22" x14ac:dyDescent="0.25">
      <c r="B134" s="15" t="s">
        <v>136</v>
      </c>
      <c r="C134" s="15" t="s">
        <v>207</v>
      </c>
      <c r="D134" s="15" t="s">
        <v>229</v>
      </c>
      <c r="E134" s="15">
        <v>2022</v>
      </c>
      <c r="F134" s="15" t="s">
        <v>162</v>
      </c>
      <c r="G134" s="15" t="s">
        <v>133</v>
      </c>
      <c r="H134" s="15" t="s">
        <v>136</v>
      </c>
      <c r="I134" s="15" t="s">
        <v>139</v>
      </c>
      <c r="J134" s="15" t="s">
        <v>141</v>
      </c>
      <c r="K134" s="15" t="s">
        <v>289</v>
      </c>
      <c r="L134" s="15" t="s">
        <v>294</v>
      </c>
      <c r="M134" s="15">
        <v>1.099</v>
      </c>
      <c r="N134" s="15">
        <v>0.878</v>
      </c>
      <c r="O134" s="15">
        <v>2.1999999999999999E-2</v>
      </c>
      <c r="P134" s="15">
        <v>0.88700000000000001</v>
      </c>
      <c r="Q134" s="15">
        <v>0.47299999999999998</v>
      </c>
      <c r="R134" s="15">
        <v>1.5149999999999999</v>
      </c>
      <c r="S134" s="15">
        <v>11.75</v>
      </c>
      <c r="U134" s="15">
        <v>882866.68200000003</v>
      </c>
      <c r="V134" s="15">
        <v>1660</v>
      </c>
    </row>
    <row r="135" spans="2:22" ht="30" x14ac:dyDescent="0.25">
      <c r="B135" s="15" t="s">
        <v>136</v>
      </c>
      <c r="C135" s="15" t="s">
        <v>207</v>
      </c>
      <c r="D135" s="15" t="s">
        <v>230</v>
      </c>
      <c r="E135" s="15">
        <v>2022</v>
      </c>
      <c r="F135" s="15" t="s">
        <v>162</v>
      </c>
      <c r="G135" s="15" t="s">
        <v>133</v>
      </c>
      <c r="H135" s="15" t="s">
        <v>136</v>
      </c>
      <c r="I135" s="15" t="s">
        <v>139</v>
      </c>
      <c r="J135" s="15" t="s">
        <v>141</v>
      </c>
      <c r="K135" s="15" t="s">
        <v>289</v>
      </c>
      <c r="L135" s="15" t="s">
        <v>290</v>
      </c>
      <c r="M135" s="15">
        <v>0.85799999999999998</v>
      </c>
      <c r="N135" s="15">
        <v>0.71199999999999997</v>
      </c>
      <c r="O135" s="15">
        <v>7.0999999999999994E-2</v>
      </c>
      <c r="P135" s="15">
        <v>0.64900000000000002</v>
      </c>
      <c r="Q135" s="15">
        <v>0.38700000000000001</v>
      </c>
      <c r="R135" s="15">
        <v>0.90400000000000003</v>
      </c>
      <c r="S135" s="15">
        <v>12.92</v>
      </c>
      <c r="U135" s="15">
        <v>1189710.577</v>
      </c>
      <c r="V135" s="15">
        <v>100</v>
      </c>
    </row>
    <row r="136" spans="2:22" x14ac:dyDescent="0.25">
      <c r="B136" s="15" t="s">
        <v>136</v>
      </c>
      <c r="C136" s="15" t="s">
        <v>207</v>
      </c>
      <c r="D136" s="15" t="s">
        <v>230</v>
      </c>
      <c r="E136" s="15">
        <v>2022</v>
      </c>
      <c r="F136" s="15" t="s">
        <v>162</v>
      </c>
      <c r="G136" s="15" t="s">
        <v>133</v>
      </c>
      <c r="H136" s="15" t="s">
        <v>136</v>
      </c>
      <c r="I136" s="15" t="s">
        <v>139</v>
      </c>
      <c r="J136" s="15" t="s">
        <v>141</v>
      </c>
      <c r="K136" s="15" t="s">
        <v>289</v>
      </c>
      <c r="L136" s="15" t="s">
        <v>291</v>
      </c>
      <c r="M136" s="15">
        <v>1.417</v>
      </c>
      <c r="N136" s="15">
        <v>1.1890000000000001</v>
      </c>
      <c r="O136" s="15">
        <v>2.9000000000000001E-2</v>
      </c>
      <c r="P136" s="15">
        <v>1.151</v>
      </c>
      <c r="Q136" s="15">
        <v>0.59899999999999998</v>
      </c>
      <c r="R136" s="15">
        <v>1.9470000000000001</v>
      </c>
      <c r="S136" s="15">
        <v>12.565</v>
      </c>
      <c r="U136" s="15">
        <v>1140207.5179999999</v>
      </c>
      <c r="V136" s="15">
        <v>1720</v>
      </c>
    </row>
    <row r="137" spans="2:22" ht="30" x14ac:dyDescent="0.25">
      <c r="B137" s="15" t="s">
        <v>136</v>
      </c>
      <c r="C137" s="15" t="s">
        <v>207</v>
      </c>
      <c r="D137" s="15" t="s">
        <v>230</v>
      </c>
      <c r="E137" s="15">
        <v>2022</v>
      </c>
      <c r="F137" s="15" t="s">
        <v>162</v>
      </c>
      <c r="G137" s="15" t="s">
        <v>133</v>
      </c>
      <c r="H137" s="15" t="s">
        <v>136</v>
      </c>
      <c r="I137" s="15" t="s">
        <v>139</v>
      </c>
      <c r="J137" s="15" t="s">
        <v>141</v>
      </c>
      <c r="K137" s="15" t="s">
        <v>289</v>
      </c>
      <c r="L137" s="15" t="s">
        <v>350</v>
      </c>
      <c r="M137" s="15">
        <v>1.0980000000000001</v>
      </c>
      <c r="N137" s="15">
        <v>0.98</v>
      </c>
      <c r="O137" s="15">
        <v>9.8000000000000004E-2</v>
      </c>
      <c r="P137" s="15">
        <v>0.747</v>
      </c>
      <c r="Q137" s="15">
        <v>0.51200000000000001</v>
      </c>
      <c r="R137" s="15">
        <v>1.4159999999999999</v>
      </c>
      <c r="S137" s="15">
        <v>12.500999999999999</v>
      </c>
      <c r="U137" s="15">
        <v>1117663.112</v>
      </c>
      <c r="V137" s="15">
        <v>100</v>
      </c>
    </row>
    <row r="138" spans="2:22" ht="30" x14ac:dyDescent="0.25">
      <c r="B138" s="15" t="s">
        <v>136</v>
      </c>
      <c r="C138" s="15" t="s">
        <v>207</v>
      </c>
      <c r="D138" s="15" t="s">
        <v>230</v>
      </c>
      <c r="E138" s="15">
        <v>2022</v>
      </c>
      <c r="F138" s="15" t="s">
        <v>162</v>
      </c>
      <c r="G138" s="15" t="s">
        <v>133</v>
      </c>
      <c r="H138" s="15" t="s">
        <v>136</v>
      </c>
      <c r="I138" s="15" t="s">
        <v>139</v>
      </c>
      <c r="J138" s="15" t="s">
        <v>141</v>
      </c>
      <c r="K138" s="15" t="s">
        <v>289</v>
      </c>
      <c r="L138" s="15" t="s">
        <v>292</v>
      </c>
      <c r="M138" s="15">
        <v>0.64200000000000002</v>
      </c>
      <c r="N138" s="15">
        <v>0.54100000000000004</v>
      </c>
      <c r="O138" s="15">
        <v>2.4E-2</v>
      </c>
      <c r="P138" s="15">
        <v>0.49299999999999999</v>
      </c>
      <c r="Q138" s="15">
        <v>0.255</v>
      </c>
      <c r="R138" s="15">
        <v>0.85799999999999998</v>
      </c>
      <c r="S138" s="15">
        <v>12.558</v>
      </c>
      <c r="U138" s="15">
        <v>1131115.439</v>
      </c>
      <c r="V138" s="15">
        <v>520</v>
      </c>
    </row>
    <row r="139" spans="2:22" x14ac:dyDescent="0.25">
      <c r="B139" s="15" t="s">
        <v>136</v>
      </c>
      <c r="C139" s="15" t="s">
        <v>207</v>
      </c>
      <c r="D139" s="15" t="s">
        <v>230</v>
      </c>
      <c r="E139" s="15">
        <v>2022</v>
      </c>
      <c r="F139" s="15" t="s">
        <v>162</v>
      </c>
      <c r="G139" s="15" t="s">
        <v>133</v>
      </c>
      <c r="H139" s="15" t="s">
        <v>136</v>
      </c>
      <c r="I139" s="15" t="s">
        <v>139</v>
      </c>
      <c r="J139" s="15" t="s">
        <v>141</v>
      </c>
      <c r="K139" s="15" t="s">
        <v>289</v>
      </c>
      <c r="L139" s="15" t="s">
        <v>293</v>
      </c>
      <c r="M139" s="15">
        <v>1.111</v>
      </c>
      <c r="N139" s="15">
        <v>0.89800000000000002</v>
      </c>
      <c r="O139" s="15">
        <v>0.02</v>
      </c>
      <c r="P139" s="15">
        <v>0.874</v>
      </c>
      <c r="Q139" s="15">
        <v>0.48799999999999999</v>
      </c>
      <c r="R139" s="15">
        <v>1.4730000000000001</v>
      </c>
      <c r="S139" s="15">
        <v>12.542</v>
      </c>
      <c r="U139" s="15">
        <v>1131773.5279999999</v>
      </c>
      <c r="V139" s="15">
        <v>2090</v>
      </c>
    </row>
    <row r="140" spans="2:22" x14ac:dyDescent="0.25">
      <c r="B140" s="15" t="s">
        <v>136</v>
      </c>
      <c r="C140" s="15" t="s">
        <v>207</v>
      </c>
      <c r="D140" s="15" t="s">
        <v>230</v>
      </c>
      <c r="E140" s="15">
        <v>2022</v>
      </c>
      <c r="F140" s="15" t="s">
        <v>162</v>
      </c>
      <c r="G140" s="15" t="s">
        <v>133</v>
      </c>
      <c r="H140" s="15" t="s">
        <v>136</v>
      </c>
      <c r="I140" s="15" t="s">
        <v>139</v>
      </c>
      <c r="J140" s="15" t="s">
        <v>141</v>
      </c>
      <c r="K140" s="15" t="s">
        <v>289</v>
      </c>
      <c r="L140" s="15" t="s">
        <v>294</v>
      </c>
      <c r="M140" s="15">
        <v>1.028</v>
      </c>
      <c r="N140" s="15">
        <v>0.81100000000000005</v>
      </c>
      <c r="O140" s="15">
        <v>0.02</v>
      </c>
      <c r="P140" s="15">
        <v>0.84699999999999998</v>
      </c>
      <c r="Q140" s="15">
        <v>0.432</v>
      </c>
      <c r="R140" s="15">
        <v>1.415</v>
      </c>
      <c r="S140" s="15">
        <v>12.648999999999999</v>
      </c>
      <c r="U140" s="15">
        <v>1144888.169</v>
      </c>
      <c r="V140" s="15">
        <v>1660</v>
      </c>
    </row>
    <row r="141" spans="2:22" ht="30" x14ac:dyDescent="0.25">
      <c r="B141" s="15" t="s">
        <v>136</v>
      </c>
      <c r="C141" s="15" t="s">
        <v>207</v>
      </c>
      <c r="D141" s="15" t="s">
        <v>231</v>
      </c>
      <c r="E141" s="15">
        <v>2022</v>
      </c>
      <c r="F141" s="15" t="s">
        <v>162</v>
      </c>
      <c r="G141" s="15" t="s">
        <v>133</v>
      </c>
      <c r="H141" s="15" t="s">
        <v>136</v>
      </c>
      <c r="I141" s="15" t="s">
        <v>139</v>
      </c>
      <c r="J141" s="15" t="s">
        <v>141</v>
      </c>
      <c r="K141" s="15" t="s">
        <v>289</v>
      </c>
      <c r="L141" s="15" t="s">
        <v>290</v>
      </c>
      <c r="M141" s="15">
        <v>0.82499999999999996</v>
      </c>
      <c r="N141" s="15">
        <v>0.69199999999999995</v>
      </c>
      <c r="O141" s="15">
        <v>6.9000000000000006E-2</v>
      </c>
      <c r="P141" s="15">
        <v>0.66700000000000004</v>
      </c>
      <c r="Q141" s="15">
        <v>0.374</v>
      </c>
      <c r="R141" s="15">
        <v>0.93600000000000005</v>
      </c>
      <c r="S141" s="15">
        <v>12.920999999999999</v>
      </c>
      <c r="U141" s="15">
        <v>1189812.551</v>
      </c>
      <c r="V141" s="15">
        <v>100</v>
      </c>
    </row>
    <row r="142" spans="2:22" x14ac:dyDescent="0.25">
      <c r="B142" s="15" t="s">
        <v>136</v>
      </c>
      <c r="C142" s="15" t="s">
        <v>207</v>
      </c>
      <c r="D142" s="15" t="s">
        <v>231</v>
      </c>
      <c r="E142" s="15">
        <v>2022</v>
      </c>
      <c r="F142" s="15" t="s">
        <v>162</v>
      </c>
      <c r="G142" s="15" t="s">
        <v>133</v>
      </c>
      <c r="H142" s="15" t="s">
        <v>136</v>
      </c>
      <c r="I142" s="15" t="s">
        <v>139</v>
      </c>
      <c r="J142" s="15" t="s">
        <v>141</v>
      </c>
      <c r="K142" s="15" t="s">
        <v>289</v>
      </c>
      <c r="L142" s="15" t="s">
        <v>291</v>
      </c>
      <c r="M142" s="15">
        <v>1.3660000000000001</v>
      </c>
      <c r="N142" s="15">
        <v>1.19</v>
      </c>
      <c r="O142" s="15">
        <v>2.9000000000000001E-2</v>
      </c>
      <c r="P142" s="15">
        <v>1.1020000000000001</v>
      </c>
      <c r="Q142" s="15">
        <v>0.56999999999999995</v>
      </c>
      <c r="R142" s="15">
        <v>1.8180000000000001</v>
      </c>
      <c r="S142" s="15">
        <v>12.565</v>
      </c>
      <c r="U142" s="15">
        <v>1140252.851</v>
      </c>
      <c r="V142" s="15">
        <v>1720</v>
      </c>
    </row>
    <row r="143" spans="2:22" ht="30" x14ac:dyDescent="0.25">
      <c r="B143" s="15" t="s">
        <v>136</v>
      </c>
      <c r="C143" s="15" t="s">
        <v>207</v>
      </c>
      <c r="D143" s="15" t="s">
        <v>231</v>
      </c>
      <c r="E143" s="15">
        <v>2022</v>
      </c>
      <c r="F143" s="15" t="s">
        <v>162</v>
      </c>
      <c r="G143" s="15" t="s">
        <v>133</v>
      </c>
      <c r="H143" s="15" t="s">
        <v>136</v>
      </c>
      <c r="I143" s="15" t="s">
        <v>139</v>
      </c>
      <c r="J143" s="15" t="s">
        <v>141</v>
      </c>
      <c r="K143" s="15" t="s">
        <v>289</v>
      </c>
      <c r="L143" s="15" t="s">
        <v>350</v>
      </c>
      <c r="M143" s="15">
        <v>1.032</v>
      </c>
      <c r="N143" s="15">
        <v>0.95799999999999996</v>
      </c>
      <c r="O143" s="15">
        <v>9.6000000000000002E-2</v>
      </c>
      <c r="P143" s="15">
        <v>0.83199999999999996</v>
      </c>
      <c r="Q143" s="15">
        <v>0.31900000000000001</v>
      </c>
      <c r="R143" s="15">
        <v>1.5029999999999999</v>
      </c>
      <c r="S143" s="15">
        <v>12.500999999999999</v>
      </c>
      <c r="U143" s="15">
        <v>1117565.1259999999</v>
      </c>
      <c r="V143" s="15">
        <v>100</v>
      </c>
    </row>
    <row r="144" spans="2:22" ht="30" x14ac:dyDescent="0.25">
      <c r="B144" s="15" t="s">
        <v>136</v>
      </c>
      <c r="C144" s="15" t="s">
        <v>207</v>
      </c>
      <c r="D144" s="15" t="s">
        <v>231</v>
      </c>
      <c r="E144" s="15">
        <v>2022</v>
      </c>
      <c r="F144" s="15" t="s">
        <v>162</v>
      </c>
      <c r="G144" s="15" t="s">
        <v>133</v>
      </c>
      <c r="H144" s="15" t="s">
        <v>136</v>
      </c>
      <c r="I144" s="15" t="s">
        <v>139</v>
      </c>
      <c r="J144" s="15" t="s">
        <v>141</v>
      </c>
      <c r="K144" s="15" t="s">
        <v>289</v>
      </c>
      <c r="L144" s="15" t="s">
        <v>292</v>
      </c>
      <c r="M144" s="15">
        <v>0.63400000000000001</v>
      </c>
      <c r="N144" s="15">
        <v>0.54700000000000004</v>
      </c>
      <c r="O144" s="15">
        <v>2.4E-2</v>
      </c>
      <c r="P144" s="15">
        <v>0.495</v>
      </c>
      <c r="Q144" s="15">
        <v>0.249</v>
      </c>
      <c r="R144" s="15">
        <v>0.85599999999999998</v>
      </c>
      <c r="S144" s="15">
        <v>12.558</v>
      </c>
      <c r="U144" s="15">
        <v>1131095.274</v>
      </c>
      <c r="V144" s="15">
        <v>520</v>
      </c>
    </row>
    <row r="145" spans="2:22" x14ac:dyDescent="0.25">
      <c r="B145" s="15" t="s">
        <v>136</v>
      </c>
      <c r="C145" s="15" t="s">
        <v>207</v>
      </c>
      <c r="D145" s="15" t="s">
        <v>231</v>
      </c>
      <c r="E145" s="15">
        <v>2022</v>
      </c>
      <c r="F145" s="15" t="s">
        <v>162</v>
      </c>
      <c r="G145" s="15" t="s">
        <v>133</v>
      </c>
      <c r="H145" s="15" t="s">
        <v>136</v>
      </c>
      <c r="I145" s="15" t="s">
        <v>139</v>
      </c>
      <c r="J145" s="15" t="s">
        <v>141</v>
      </c>
      <c r="K145" s="15" t="s">
        <v>289</v>
      </c>
      <c r="L145" s="15" t="s">
        <v>293</v>
      </c>
      <c r="M145" s="15">
        <v>1.0680000000000001</v>
      </c>
      <c r="N145" s="15">
        <v>0.89</v>
      </c>
      <c r="O145" s="15">
        <v>1.9E-2</v>
      </c>
      <c r="P145" s="15">
        <v>0.84799999999999998</v>
      </c>
      <c r="Q145" s="15">
        <v>0.46</v>
      </c>
      <c r="R145" s="15">
        <v>1.41</v>
      </c>
      <c r="S145" s="15">
        <v>12.542</v>
      </c>
      <c r="U145" s="15">
        <v>1131775.014</v>
      </c>
      <c r="V145" s="15">
        <v>2090</v>
      </c>
    </row>
    <row r="146" spans="2:22" x14ac:dyDescent="0.25">
      <c r="B146" s="15" t="s">
        <v>136</v>
      </c>
      <c r="C146" s="15" t="s">
        <v>207</v>
      </c>
      <c r="D146" s="15" t="s">
        <v>231</v>
      </c>
      <c r="E146" s="15">
        <v>2022</v>
      </c>
      <c r="F146" s="15" t="s">
        <v>162</v>
      </c>
      <c r="G146" s="15" t="s">
        <v>133</v>
      </c>
      <c r="H146" s="15" t="s">
        <v>136</v>
      </c>
      <c r="I146" s="15" t="s">
        <v>139</v>
      </c>
      <c r="J146" s="15" t="s">
        <v>141</v>
      </c>
      <c r="K146" s="15" t="s">
        <v>289</v>
      </c>
      <c r="L146" s="15" t="s">
        <v>294</v>
      </c>
      <c r="M146" s="15">
        <v>0.98699999999999999</v>
      </c>
      <c r="N146" s="15">
        <v>0.78300000000000003</v>
      </c>
      <c r="O146" s="15">
        <v>1.9E-2</v>
      </c>
      <c r="P146" s="15">
        <v>0.79800000000000004</v>
      </c>
      <c r="Q146" s="15">
        <v>0.40799999999999997</v>
      </c>
      <c r="R146" s="15">
        <v>1.3440000000000001</v>
      </c>
      <c r="S146" s="15">
        <v>12.648999999999999</v>
      </c>
      <c r="U146" s="15">
        <v>1144881.017</v>
      </c>
      <c r="V146" s="15">
        <v>1660</v>
      </c>
    </row>
    <row r="147" spans="2:22" ht="30" x14ac:dyDescent="0.25">
      <c r="B147" s="15" t="s">
        <v>136</v>
      </c>
      <c r="C147" s="15" t="s">
        <v>207</v>
      </c>
      <c r="D147" s="15" t="s">
        <v>232</v>
      </c>
      <c r="E147" s="15">
        <v>2022</v>
      </c>
      <c r="F147" s="15" t="s">
        <v>162</v>
      </c>
      <c r="G147" s="15" t="s">
        <v>133</v>
      </c>
      <c r="H147" s="15" t="s">
        <v>136</v>
      </c>
      <c r="I147" s="15" t="s">
        <v>139</v>
      </c>
      <c r="J147" s="15" t="s">
        <v>141</v>
      </c>
      <c r="K147" s="15" t="s">
        <v>289</v>
      </c>
      <c r="L147" s="15" t="s">
        <v>290</v>
      </c>
      <c r="M147" s="15">
        <v>0.86799999999999999</v>
      </c>
      <c r="N147" s="15">
        <v>0.88700000000000001</v>
      </c>
      <c r="O147" s="15">
        <v>8.8999999999999996E-2</v>
      </c>
      <c r="P147" s="15">
        <v>0.67400000000000004</v>
      </c>
      <c r="Q147" s="15">
        <v>0.38600000000000001</v>
      </c>
      <c r="R147" s="15">
        <v>1.0149999999999999</v>
      </c>
      <c r="S147" s="15">
        <v>13.555</v>
      </c>
      <c r="U147" s="15">
        <v>1373135.669</v>
      </c>
      <c r="V147" s="15">
        <v>100</v>
      </c>
    </row>
    <row r="148" spans="2:22" x14ac:dyDescent="0.25">
      <c r="B148" s="15" t="s">
        <v>136</v>
      </c>
      <c r="C148" s="15" t="s">
        <v>207</v>
      </c>
      <c r="D148" s="15" t="s">
        <v>232</v>
      </c>
      <c r="E148" s="15">
        <v>2022</v>
      </c>
      <c r="F148" s="15" t="s">
        <v>162</v>
      </c>
      <c r="G148" s="15" t="s">
        <v>133</v>
      </c>
      <c r="H148" s="15" t="s">
        <v>136</v>
      </c>
      <c r="I148" s="15" t="s">
        <v>139</v>
      </c>
      <c r="J148" s="15" t="s">
        <v>141</v>
      </c>
      <c r="K148" s="15" t="s">
        <v>289</v>
      </c>
      <c r="L148" s="15" t="s">
        <v>291</v>
      </c>
      <c r="M148" s="15">
        <v>1.4059999999999999</v>
      </c>
      <c r="N148" s="15">
        <v>1.214</v>
      </c>
      <c r="O148" s="15">
        <v>2.9000000000000001E-2</v>
      </c>
      <c r="P148" s="15">
        <v>1.1399999999999999</v>
      </c>
      <c r="Q148" s="15">
        <v>0.58699999999999997</v>
      </c>
      <c r="R148" s="15">
        <v>1.8360000000000001</v>
      </c>
      <c r="S148" s="15">
        <v>13.208</v>
      </c>
      <c r="U148" s="15">
        <v>1313050.287</v>
      </c>
      <c r="V148" s="15">
        <v>1720</v>
      </c>
    </row>
    <row r="149" spans="2:22" ht="30" x14ac:dyDescent="0.25">
      <c r="B149" s="15" t="s">
        <v>136</v>
      </c>
      <c r="C149" s="15" t="s">
        <v>207</v>
      </c>
      <c r="D149" s="15" t="s">
        <v>232</v>
      </c>
      <c r="E149" s="15">
        <v>2022</v>
      </c>
      <c r="F149" s="15" t="s">
        <v>162</v>
      </c>
      <c r="G149" s="15" t="s">
        <v>133</v>
      </c>
      <c r="H149" s="15" t="s">
        <v>136</v>
      </c>
      <c r="I149" s="15" t="s">
        <v>139</v>
      </c>
      <c r="J149" s="15" t="s">
        <v>141</v>
      </c>
      <c r="K149" s="15" t="s">
        <v>289</v>
      </c>
      <c r="L149" s="15" t="s">
        <v>350</v>
      </c>
      <c r="M149" s="15">
        <v>0.96599999999999997</v>
      </c>
      <c r="N149" s="15">
        <v>0.83299999999999996</v>
      </c>
      <c r="O149" s="15">
        <v>8.3000000000000004E-2</v>
      </c>
      <c r="P149" s="15">
        <v>0.78400000000000003</v>
      </c>
      <c r="Q149" s="15">
        <v>0.38200000000000001</v>
      </c>
      <c r="R149" s="15">
        <v>1.23</v>
      </c>
      <c r="S149" s="15">
        <v>13.18</v>
      </c>
      <c r="U149" s="15">
        <v>1288401.5889999999</v>
      </c>
      <c r="V149" s="15">
        <v>100</v>
      </c>
    </row>
    <row r="150" spans="2:22" ht="30" x14ac:dyDescent="0.25">
      <c r="B150" s="15" t="s">
        <v>136</v>
      </c>
      <c r="C150" s="15" t="s">
        <v>207</v>
      </c>
      <c r="D150" s="15" t="s">
        <v>232</v>
      </c>
      <c r="E150" s="15">
        <v>2022</v>
      </c>
      <c r="F150" s="15" t="s">
        <v>162</v>
      </c>
      <c r="G150" s="15" t="s">
        <v>133</v>
      </c>
      <c r="H150" s="15" t="s">
        <v>136</v>
      </c>
      <c r="I150" s="15" t="s">
        <v>139</v>
      </c>
      <c r="J150" s="15" t="s">
        <v>141</v>
      </c>
      <c r="K150" s="15" t="s">
        <v>289</v>
      </c>
      <c r="L150" s="15" t="s">
        <v>292</v>
      </c>
      <c r="M150" s="15">
        <v>0.63300000000000001</v>
      </c>
      <c r="N150" s="15">
        <v>0.57099999999999995</v>
      </c>
      <c r="O150" s="15">
        <v>2.5000000000000001E-2</v>
      </c>
      <c r="P150" s="15">
        <v>0.48</v>
      </c>
      <c r="Q150" s="15">
        <v>0.26200000000000001</v>
      </c>
      <c r="R150" s="15">
        <v>0.79200000000000004</v>
      </c>
      <c r="S150" s="15">
        <v>13.214</v>
      </c>
      <c r="U150" s="15">
        <v>1308161.088</v>
      </c>
      <c r="V150" s="15">
        <v>520</v>
      </c>
    </row>
    <row r="151" spans="2:22" x14ac:dyDescent="0.25">
      <c r="B151" s="15" t="s">
        <v>136</v>
      </c>
      <c r="C151" s="15" t="s">
        <v>207</v>
      </c>
      <c r="D151" s="15" t="s">
        <v>232</v>
      </c>
      <c r="E151" s="15">
        <v>2022</v>
      </c>
      <c r="F151" s="15" t="s">
        <v>162</v>
      </c>
      <c r="G151" s="15" t="s">
        <v>133</v>
      </c>
      <c r="H151" s="15" t="s">
        <v>136</v>
      </c>
      <c r="I151" s="15" t="s">
        <v>139</v>
      </c>
      <c r="J151" s="15" t="s">
        <v>141</v>
      </c>
      <c r="K151" s="15" t="s">
        <v>289</v>
      </c>
      <c r="L151" s="15" t="s">
        <v>293</v>
      </c>
      <c r="M151" s="15">
        <v>1.0820000000000001</v>
      </c>
      <c r="N151" s="15">
        <v>0.873</v>
      </c>
      <c r="O151" s="15">
        <v>1.9E-2</v>
      </c>
      <c r="P151" s="15">
        <v>0.85899999999999999</v>
      </c>
      <c r="Q151" s="15">
        <v>0.48399999999999999</v>
      </c>
      <c r="R151" s="15">
        <v>1.4470000000000001</v>
      </c>
      <c r="S151" s="15">
        <v>13.202999999999999</v>
      </c>
      <c r="U151" s="15">
        <v>1302947.7609999999</v>
      </c>
      <c r="V151" s="15">
        <v>2090</v>
      </c>
    </row>
    <row r="152" spans="2:22" x14ac:dyDescent="0.25">
      <c r="B152" s="15" t="s">
        <v>136</v>
      </c>
      <c r="C152" s="15" t="s">
        <v>207</v>
      </c>
      <c r="D152" s="15" t="s">
        <v>232</v>
      </c>
      <c r="E152" s="15">
        <v>2022</v>
      </c>
      <c r="F152" s="15" t="s">
        <v>162</v>
      </c>
      <c r="G152" s="15" t="s">
        <v>133</v>
      </c>
      <c r="H152" s="15" t="s">
        <v>136</v>
      </c>
      <c r="I152" s="15" t="s">
        <v>139</v>
      </c>
      <c r="J152" s="15" t="s">
        <v>141</v>
      </c>
      <c r="K152" s="15" t="s">
        <v>289</v>
      </c>
      <c r="L152" s="15" t="s">
        <v>294</v>
      </c>
      <c r="M152" s="15">
        <v>1.0029999999999999</v>
      </c>
      <c r="N152" s="15">
        <v>0.79</v>
      </c>
      <c r="O152" s="15">
        <v>1.9E-2</v>
      </c>
      <c r="P152" s="15">
        <v>0.80900000000000005</v>
      </c>
      <c r="Q152" s="15">
        <v>0.44</v>
      </c>
      <c r="R152" s="15">
        <v>1.343</v>
      </c>
      <c r="S152" s="15">
        <v>13.313000000000001</v>
      </c>
      <c r="U152" s="15">
        <v>1318788.6880000001</v>
      </c>
      <c r="V152" s="15">
        <v>1660</v>
      </c>
    </row>
    <row r="153" spans="2:22" ht="30" x14ac:dyDescent="0.25">
      <c r="B153" s="15" t="s">
        <v>136</v>
      </c>
      <c r="C153" s="15" t="s">
        <v>207</v>
      </c>
      <c r="D153" s="15" t="s">
        <v>233</v>
      </c>
      <c r="E153" s="15">
        <v>2022</v>
      </c>
      <c r="F153" s="15" t="s">
        <v>162</v>
      </c>
      <c r="G153" s="15" t="s">
        <v>133</v>
      </c>
      <c r="H153" s="15" t="s">
        <v>136</v>
      </c>
      <c r="I153" s="15" t="s">
        <v>139</v>
      </c>
      <c r="J153" s="15" t="s">
        <v>141</v>
      </c>
      <c r="K153" s="15" t="s">
        <v>289</v>
      </c>
      <c r="L153" s="15" t="s">
        <v>290</v>
      </c>
      <c r="M153" s="15">
        <v>0.93200000000000005</v>
      </c>
      <c r="N153" s="15">
        <v>0.95799999999999996</v>
      </c>
      <c r="O153" s="15">
        <v>9.6000000000000002E-2</v>
      </c>
      <c r="P153" s="15">
        <v>0.70399999999999996</v>
      </c>
      <c r="Q153" s="15">
        <v>0.35399999999999998</v>
      </c>
      <c r="R153" s="15">
        <v>0.93700000000000006</v>
      </c>
      <c r="S153" s="15">
        <v>13.555</v>
      </c>
      <c r="U153" s="15">
        <v>1373187.8160000001</v>
      </c>
      <c r="V153" s="15">
        <v>100</v>
      </c>
    </row>
    <row r="154" spans="2:22" x14ac:dyDescent="0.25">
      <c r="B154" s="15" t="s">
        <v>136</v>
      </c>
      <c r="C154" s="15" t="s">
        <v>207</v>
      </c>
      <c r="D154" s="15" t="s">
        <v>233</v>
      </c>
      <c r="E154" s="15">
        <v>2022</v>
      </c>
      <c r="F154" s="15" t="s">
        <v>162</v>
      </c>
      <c r="G154" s="15" t="s">
        <v>133</v>
      </c>
      <c r="H154" s="15" t="s">
        <v>136</v>
      </c>
      <c r="I154" s="15" t="s">
        <v>139</v>
      </c>
      <c r="J154" s="15" t="s">
        <v>141</v>
      </c>
      <c r="K154" s="15" t="s">
        <v>289</v>
      </c>
      <c r="L154" s="15" t="s">
        <v>291</v>
      </c>
      <c r="M154" s="15">
        <v>1.5489999999999999</v>
      </c>
      <c r="N154" s="15">
        <v>1.484</v>
      </c>
      <c r="O154" s="15">
        <v>3.5999999999999997E-2</v>
      </c>
      <c r="P154" s="15">
        <v>1.2090000000000001</v>
      </c>
      <c r="Q154" s="15">
        <v>0.65200000000000002</v>
      </c>
      <c r="R154" s="15">
        <v>1.9430000000000001</v>
      </c>
      <c r="S154" s="15">
        <v>13.209</v>
      </c>
      <c r="U154" s="15">
        <v>1313180.4169999999</v>
      </c>
      <c r="V154" s="15">
        <v>1720</v>
      </c>
    </row>
    <row r="155" spans="2:22" ht="30" x14ac:dyDescent="0.25">
      <c r="B155" s="15" t="s">
        <v>136</v>
      </c>
      <c r="C155" s="15" t="s">
        <v>207</v>
      </c>
      <c r="D155" s="15" t="s">
        <v>233</v>
      </c>
      <c r="E155" s="15">
        <v>2022</v>
      </c>
      <c r="F155" s="15" t="s">
        <v>162</v>
      </c>
      <c r="G155" s="15" t="s">
        <v>133</v>
      </c>
      <c r="H155" s="15" t="s">
        <v>136</v>
      </c>
      <c r="I155" s="15" t="s">
        <v>139</v>
      </c>
      <c r="J155" s="15" t="s">
        <v>141</v>
      </c>
      <c r="K155" s="15" t="s">
        <v>289</v>
      </c>
      <c r="L155" s="15" t="s">
        <v>350</v>
      </c>
      <c r="M155" s="15">
        <v>1.0580000000000001</v>
      </c>
      <c r="N155" s="15">
        <v>1.0609999999999999</v>
      </c>
      <c r="O155" s="15">
        <v>0.106</v>
      </c>
      <c r="P155" s="15">
        <v>0.80600000000000005</v>
      </c>
      <c r="Q155" s="15">
        <v>0.433</v>
      </c>
      <c r="R155" s="15">
        <v>1.3360000000000001</v>
      </c>
      <c r="S155" s="15">
        <v>13.18</v>
      </c>
      <c r="U155" s="15">
        <v>1288400.186</v>
      </c>
      <c r="V155" s="15">
        <v>100</v>
      </c>
    </row>
    <row r="156" spans="2:22" ht="30" x14ac:dyDescent="0.25">
      <c r="B156" s="15" t="s">
        <v>136</v>
      </c>
      <c r="C156" s="15" t="s">
        <v>207</v>
      </c>
      <c r="D156" s="15" t="s">
        <v>233</v>
      </c>
      <c r="E156" s="15">
        <v>2022</v>
      </c>
      <c r="F156" s="15" t="s">
        <v>162</v>
      </c>
      <c r="G156" s="15" t="s">
        <v>133</v>
      </c>
      <c r="H156" s="15" t="s">
        <v>136</v>
      </c>
      <c r="I156" s="15" t="s">
        <v>139</v>
      </c>
      <c r="J156" s="15" t="s">
        <v>141</v>
      </c>
      <c r="K156" s="15" t="s">
        <v>289</v>
      </c>
      <c r="L156" s="15" t="s">
        <v>292</v>
      </c>
      <c r="M156" s="15">
        <v>0.67800000000000005</v>
      </c>
      <c r="N156" s="15">
        <v>0.69399999999999995</v>
      </c>
      <c r="O156" s="15">
        <v>0.03</v>
      </c>
      <c r="P156" s="15">
        <v>0.51100000000000001</v>
      </c>
      <c r="Q156" s="15">
        <v>0.28000000000000003</v>
      </c>
      <c r="R156" s="15">
        <v>0.83599999999999997</v>
      </c>
      <c r="S156" s="15">
        <v>13.215</v>
      </c>
      <c r="U156" s="15">
        <v>1307781.666</v>
      </c>
      <c r="V156" s="15">
        <v>520</v>
      </c>
    </row>
    <row r="157" spans="2:22" x14ac:dyDescent="0.25">
      <c r="B157" s="15" t="s">
        <v>136</v>
      </c>
      <c r="C157" s="15" t="s">
        <v>207</v>
      </c>
      <c r="D157" s="15" t="s">
        <v>233</v>
      </c>
      <c r="E157" s="15">
        <v>2022</v>
      </c>
      <c r="F157" s="15" t="s">
        <v>162</v>
      </c>
      <c r="G157" s="15" t="s">
        <v>133</v>
      </c>
      <c r="H157" s="15" t="s">
        <v>136</v>
      </c>
      <c r="I157" s="15" t="s">
        <v>139</v>
      </c>
      <c r="J157" s="15" t="s">
        <v>141</v>
      </c>
      <c r="K157" s="15" t="s">
        <v>289</v>
      </c>
      <c r="L157" s="15" t="s">
        <v>293</v>
      </c>
      <c r="M157" s="15">
        <v>1.1439999999999999</v>
      </c>
      <c r="N157" s="15">
        <v>0.95399999999999996</v>
      </c>
      <c r="O157" s="15">
        <v>2.1000000000000001E-2</v>
      </c>
      <c r="P157" s="15">
        <v>0.89200000000000002</v>
      </c>
      <c r="Q157" s="15">
        <v>0.505</v>
      </c>
      <c r="R157" s="15">
        <v>1.5109999999999999</v>
      </c>
      <c r="S157" s="15">
        <v>13.202999999999999</v>
      </c>
      <c r="U157" s="15">
        <v>1302964.997</v>
      </c>
      <c r="V157" s="15">
        <v>2090</v>
      </c>
    </row>
    <row r="158" spans="2:22" x14ac:dyDescent="0.25">
      <c r="B158" s="15" t="s">
        <v>136</v>
      </c>
      <c r="C158" s="15" t="s">
        <v>207</v>
      </c>
      <c r="D158" s="15" t="s">
        <v>233</v>
      </c>
      <c r="E158" s="15">
        <v>2022</v>
      </c>
      <c r="F158" s="15" t="s">
        <v>162</v>
      </c>
      <c r="G158" s="15" t="s">
        <v>133</v>
      </c>
      <c r="H158" s="15" t="s">
        <v>136</v>
      </c>
      <c r="I158" s="15" t="s">
        <v>139</v>
      </c>
      <c r="J158" s="15" t="s">
        <v>141</v>
      </c>
      <c r="K158" s="15" t="s">
        <v>289</v>
      </c>
      <c r="L158" s="15" t="s">
        <v>294</v>
      </c>
      <c r="M158" s="15">
        <v>1.0589999999999999</v>
      </c>
      <c r="N158" s="15">
        <v>0.88800000000000001</v>
      </c>
      <c r="O158" s="15">
        <v>2.1999999999999999E-2</v>
      </c>
      <c r="P158" s="15">
        <v>0.84899999999999998</v>
      </c>
      <c r="Q158" s="15">
        <v>0.46500000000000002</v>
      </c>
      <c r="R158" s="15">
        <v>1.381</v>
      </c>
      <c r="S158" s="15">
        <v>13.313000000000001</v>
      </c>
      <c r="U158" s="15">
        <v>1318789.0209999999</v>
      </c>
      <c r="V158" s="15">
        <v>1660</v>
      </c>
    </row>
    <row r="159" spans="2:22" ht="30" x14ac:dyDescent="0.25">
      <c r="B159" s="15" t="s">
        <v>136</v>
      </c>
      <c r="C159" s="15" t="s">
        <v>207</v>
      </c>
      <c r="D159" s="15" t="s">
        <v>234</v>
      </c>
      <c r="E159" s="15">
        <v>2022</v>
      </c>
      <c r="F159" s="15" t="s">
        <v>162</v>
      </c>
      <c r="G159" s="15" t="s">
        <v>133</v>
      </c>
      <c r="H159" s="15" t="s">
        <v>136</v>
      </c>
      <c r="I159" s="15" t="s">
        <v>139</v>
      </c>
      <c r="J159" s="15" t="s">
        <v>141</v>
      </c>
      <c r="K159" s="15" t="s">
        <v>289</v>
      </c>
      <c r="L159" s="15" t="s">
        <v>290</v>
      </c>
      <c r="M159" s="15">
        <v>0.86299999999999999</v>
      </c>
      <c r="N159" s="15">
        <v>0.82499999999999996</v>
      </c>
      <c r="O159" s="15">
        <v>8.3000000000000004E-2</v>
      </c>
      <c r="P159" s="15">
        <v>0.61099999999999999</v>
      </c>
      <c r="Q159" s="15">
        <v>0.36299999999999999</v>
      </c>
      <c r="R159" s="15">
        <v>1.02</v>
      </c>
      <c r="S159" s="15">
        <v>13.992000000000001</v>
      </c>
      <c r="U159" s="15">
        <v>1441373.4990000001</v>
      </c>
      <c r="V159" s="15">
        <v>100</v>
      </c>
    </row>
    <row r="160" spans="2:22" x14ac:dyDescent="0.25">
      <c r="B160" s="15" t="s">
        <v>136</v>
      </c>
      <c r="C160" s="15" t="s">
        <v>207</v>
      </c>
      <c r="D160" s="15" t="s">
        <v>234</v>
      </c>
      <c r="E160" s="15">
        <v>2022</v>
      </c>
      <c r="F160" s="15" t="s">
        <v>162</v>
      </c>
      <c r="G160" s="15" t="s">
        <v>133</v>
      </c>
      <c r="H160" s="15" t="s">
        <v>136</v>
      </c>
      <c r="I160" s="15" t="s">
        <v>139</v>
      </c>
      <c r="J160" s="15" t="s">
        <v>141</v>
      </c>
      <c r="K160" s="15" t="s">
        <v>289</v>
      </c>
      <c r="L160" s="15" t="s">
        <v>291</v>
      </c>
      <c r="M160" s="15">
        <v>1.43</v>
      </c>
      <c r="N160" s="15">
        <v>1.169</v>
      </c>
      <c r="O160" s="15">
        <v>2.8000000000000001E-2</v>
      </c>
      <c r="P160" s="15">
        <v>1.1679999999999999</v>
      </c>
      <c r="Q160" s="15">
        <v>0.66300000000000003</v>
      </c>
      <c r="R160" s="15">
        <v>1.81</v>
      </c>
      <c r="S160" s="15">
        <v>13.666</v>
      </c>
      <c r="U160" s="15">
        <v>1379409.463</v>
      </c>
      <c r="V160" s="15">
        <v>1710</v>
      </c>
    </row>
    <row r="161" spans="2:22" ht="30" x14ac:dyDescent="0.25">
      <c r="B161" s="15" t="s">
        <v>136</v>
      </c>
      <c r="C161" s="15" t="s">
        <v>207</v>
      </c>
      <c r="D161" s="15" t="s">
        <v>234</v>
      </c>
      <c r="E161" s="15">
        <v>2022</v>
      </c>
      <c r="F161" s="15" t="s">
        <v>162</v>
      </c>
      <c r="G161" s="15" t="s">
        <v>133</v>
      </c>
      <c r="H161" s="15" t="s">
        <v>136</v>
      </c>
      <c r="I161" s="15" t="s">
        <v>139</v>
      </c>
      <c r="J161" s="15" t="s">
        <v>141</v>
      </c>
      <c r="K161" s="15" t="s">
        <v>289</v>
      </c>
      <c r="L161" s="15" t="s">
        <v>350</v>
      </c>
      <c r="M161" s="15">
        <v>1.0209999999999999</v>
      </c>
      <c r="N161" s="15">
        <v>0.93799999999999994</v>
      </c>
      <c r="O161" s="15">
        <v>9.4E-2</v>
      </c>
      <c r="P161" s="15">
        <v>0.79</v>
      </c>
      <c r="Q161" s="15">
        <v>0.443</v>
      </c>
      <c r="R161" s="15">
        <v>1.3220000000000001</v>
      </c>
      <c r="S161" s="15">
        <v>13.663</v>
      </c>
      <c r="U161" s="15">
        <v>1351195.9269999999</v>
      </c>
      <c r="V161" s="15">
        <v>100</v>
      </c>
    </row>
    <row r="162" spans="2:22" ht="30" x14ac:dyDescent="0.25">
      <c r="B162" s="15" t="s">
        <v>136</v>
      </c>
      <c r="C162" s="15" t="s">
        <v>207</v>
      </c>
      <c r="D162" s="15" t="s">
        <v>234</v>
      </c>
      <c r="E162" s="15">
        <v>2022</v>
      </c>
      <c r="F162" s="15" t="s">
        <v>162</v>
      </c>
      <c r="G162" s="15" t="s">
        <v>133</v>
      </c>
      <c r="H162" s="15" t="s">
        <v>136</v>
      </c>
      <c r="I162" s="15" t="s">
        <v>139</v>
      </c>
      <c r="J162" s="15" t="s">
        <v>141</v>
      </c>
      <c r="K162" s="15" t="s">
        <v>289</v>
      </c>
      <c r="L162" s="15" t="s">
        <v>292</v>
      </c>
      <c r="M162" s="15">
        <v>0.627</v>
      </c>
      <c r="N162" s="15">
        <v>0.58099999999999996</v>
      </c>
      <c r="O162" s="15">
        <v>2.5000000000000001E-2</v>
      </c>
      <c r="P162" s="15">
        <v>0.47599999999999998</v>
      </c>
      <c r="Q162" s="15">
        <v>0.26200000000000001</v>
      </c>
      <c r="R162" s="15">
        <v>0.81299999999999994</v>
      </c>
      <c r="S162" s="15">
        <v>13.673</v>
      </c>
      <c r="U162" s="15">
        <v>1374546.101</v>
      </c>
      <c r="V162" s="15">
        <v>520</v>
      </c>
    </row>
    <row r="163" spans="2:22" x14ac:dyDescent="0.25">
      <c r="B163" s="15" t="s">
        <v>136</v>
      </c>
      <c r="C163" s="15" t="s">
        <v>207</v>
      </c>
      <c r="D163" s="15" t="s">
        <v>234</v>
      </c>
      <c r="E163" s="15">
        <v>2022</v>
      </c>
      <c r="F163" s="15" t="s">
        <v>162</v>
      </c>
      <c r="G163" s="15" t="s">
        <v>133</v>
      </c>
      <c r="H163" s="15" t="s">
        <v>136</v>
      </c>
      <c r="I163" s="15" t="s">
        <v>139</v>
      </c>
      <c r="J163" s="15" t="s">
        <v>141</v>
      </c>
      <c r="K163" s="15" t="s">
        <v>289</v>
      </c>
      <c r="L163" s="15" t="s">
        <v>293</v>
      </c>
      <c r="M163" s="15">
        <v>1.0760000000000001</v>
      </c>
      <c r="N163" s="15">
        <v>0.83099999999999996</v>
      </c>
      <c r="O163" s="15">
        <v>1.7999999999999999E-2</v>
      </c>
      <c r="P163" s="15">
        <v>0.873</v>
      </c>
      <c r="Q163" s="15">
        <v>0.505</v>
      </c>
      <c r="R163" s="15">
        <v>1.4279999999999999</v>
      </c>
      <c r="S163" s="15">
        <v>13.673999999999999</v>
      </c>
      <c r="U163" s="15">
        <v>1368177.159</v>
      </c>
      <c r="V163" s="15">
        <v>2090</v>
      </c>
    </row>
    <row r="164" spans="2:22" x14ac:dyDescent="0.25">
      <c r="B164" s="15" t="s">
        <v>136</v>
      </c>
      <c r="C164" s="15" t="s">
        <v>207</v>
      </c>
      <c r="D164" s="15" t="s">
        <v>234</v>
      </c>
      <c r="E164" s="15">
        <v>2022</v>
      </c>
      <c r="F164" s="15" t="s">
        <v>162</v>
      </c>
      <c r="G164" s="15" t="s">
        <v>133</v>
      </c>
      <c r="H164" s="15" t="s">
        <v>136</v>
      </c>
      <c r="I164" s="15" t="s">
        <v>139</v>
      </c>
      <c r="J164" s="15" t="s">
        <v>141</v>
      </c>
      <c r="K164" s="15" t="s">
        <v>289</v>
      </c>
      <c r="L164" s="15" t="s">
        <v>294</v>
      </c>
      <c r="M164" s="15">
        <v>0.97199999999999998</v>
      </c>
      <c r="N164" s="15">
        <v>0.73899999999999999</v>
      </c>
      <c r="O164" s="15">
        <v>1.7999999999999999E-2</v>
      </c>
      <c r="P164" s="15">
        <v>0.80300000000000005</v>
      </c>
      <c r="Q164" s="15">
        <v>0.45900000000000002</v>
      </c>
      <c r="R164" s="15">
        <v>1.2849999999999999</v>
      </c>
      <c r="S164" s="15">
        <v>13.781000000000001</v>
      </c>
      <c r="U164" s="15">
        <v>1384139.632</v>
      </c>
      <c r="V164" s="15">
        <v>1660</v>
      </c>
    </row>
    <row r="165" spans="2:22" ht="30" x14ac:dyDescent="0.25">
      <c r="B165" s="15" t="s">
        <v>136</v>
      </c>
      <c r="C165" s="15" t="s">
        <v>207</v>
      </c>
      <c r="D165" s="15" t="s">
        <v>235</v>
      </c>
      <c r="E165" s="15">
        <v>2022</v>
      </c>
      <c r="F165" s="15" t="s">
        <v>162</v>
      </c>
      <c r="G165" s="15" t="s">
        <v>133</v>
      </c>
      <c r="H165" s="15" t="s">
        <v>136</v>
      </c>
      <c r="I165" s="15" t="s">
        <v>139</v>
      </c>
      <c r="J165" s="15" t="s">
        <v>141</v>
      </c>
      <c r="K165" s="15" t="s">
        <v>289</v>
      </c>
      <c r="L165" s="15" t="s">
        <v>290</v>
      </c>
      <c r="M165" s="15">
        <v>0.84099999999999997</v>
      </c>
      <c r="N165" s="15">
        <v>0.76500000000000001</v>
      </c>
      <c r="O165" s="15">
        <v>7.6999999999999999E-2</v>
      </c>
      <c r="P165" s="15">
        <v>0.68500000000000005</v>
      </c>
      <c r="Q165" s="15">
        <v>0.38</v>
      </c>
      <c r="R165" s="15">
        <v>0.97799999999999998</v>
      </c>
      <c r="S165" s="15">
        <v>13.991</v>
      </c>
      <c r="U165" s="15">
        <v>1441448.5290000001</v>
      </c>
      <c r="V165" s="15">
        <v>100</v>
      </c>
    </row>
    <row r="166" spans="2:22" x14ac:dyDescent="0.25">
      <c r="B166" s="15" t="s">
        <v>136</v>
      </c>
      <c r="C166" s="15" t="s">
        <v>207</v>
      </c>
      <c r="D166" s="15" t="s">
        <v>235</v>
      </c>
      <c r="E166" s="15">
        <v>2022</v>
      </c>
      <c r="F166" s="15" t="s">
        <v>162</v>
      </c>
      <c r="G166" s="15" t="s">
        <v>133</v>
      </c>
      <c r="H166" s="15" t="s">
        <v>136</v>
      </c>
      <c r="I166" s="15" t="s">
        <v>139</v>
      </c>
      <c r="J166" s="15" t="s">
        <v>141</v>
      </c>
      <c r="K166" s="15" t="s">
        <v>289</v>
      </c>
      <c r="L166" s="15" t="s">
        <v>291</v>
      </c>
      <c r="M166" s="15">
        <v>1.383</v>
      </c>
      <c r="N166" s="15">
        <v>1.1100000000000001</v>
      </c>
      <c r="O166" s="15">
        <v>2.7E-2</v>
      </c>
      <c r="P166" s="15">
        <v>1.1779999999999999</v>
      </c>
      <c r="Q166" s="15">
        <v>0.65</v>
      </c>
      <c r="R166" s="15">
        <v>1.7769999999999999</v>
      </c>
      <c r="S166" s="15">
        <v>13.666</v>
      </c>
      <c r="U166" s="15">
        <v>1379311.395</v>
      </c>
      <c r="V166" s="15">
        <v>1720</v>
      </c>
    </row>
    <row r="167" spans="2:22" ht="30" x14ac:dyDescent="0.25">
      <c r="B167" s="15" t="s">
        <v>136</v>
      </c>
      <c r="C167" s="15" t="s">
        <v>207</v>
      </c>
      <c r="D167" s="15" t="s">
        <v>235</v>
      </c>
      <c r="E167" s="15">
        <v>2022</v>
      </c>
      <c r="F167" s="15" t="s">
        <v>162</v>
      </c>
      <c r="G167" s="15" t="s">
        <v>133</v>
      </c>
      <c r="H167" s="15" t="s">
        <v>136</v>
      </c>
      <c r="I167" s="15" t="s">
        <v>139</v>
      </c>
      <c r="J167" s="15" t="s">
        <v>141</v>
      </c>
      <c r="K167" s="15" t="s">
        <v>289</v>
      </c>
      <c r="L167" s="15" t="s">
        <v>350</v>
      </c>
      <c r="M167" s="15">
        <v>1.0289999999999999</v>
      </c>
      <c r="N167" s="15">
        <v>0.92400000000000004</v>
      </c>
      <c r="O167" s="15">
        <v>9.1999999999999998E-2</v>
      </c>
      <c r="P167" s="15">
        <v>0.79100000000000004</v>
      </c>
      <c r="Q167" s="15">
        <v>0.44800000000000001</v>
      </c>
      <c r="R167" s="15">
        <v>1.248</v>
      </c>
      <c r="S167" s="15">
        <v>13.663</v>
      </c>
      <c r="U167" s="15">
        <v>1351195.287</v>
      </c>
      <c r="V167" s="15">
        <v>100</v>
      </c>
    </row>
    <row r="168" spans="2:22" ht="30" x14ac:dyDescent="0.25">
      <c r="B168" s="15" t="s">
        <v>136</v>
      </c>
      <c r="C168" s="15" t="s">
        <v>207</v>
      </c>
      <c r="D168" s="15" t="s">
        <v>235</v>
      </c>
      <c r="E168" s="15">
        <v>2022</v>
      </c>
      <c r="F168" s="15" t="s">
        <v>162</v>
      </c>
      <c r="G168" s="15" t="s">
        <v>133</v>
      </c>
      <c r="H168" s="15" t="s">
        <v>136</v>
      </c>
      <c r="I168" s="15" t="s">
        <v>139</v>
      </c>
      <c r="J168" s="15" t="s">
        <v>141</v>
      </c>
      <c r="K168" s="15" t="s">
        <v>289</v>
      </c>
      <c r="L168" s="15" t="s">
        <v>292</v>
      </c>
      <c r="M168" s="15">
        <v>0.60099999999999998</v>
      </c>
      <c r="N168" s="15">
        <v>0.48499999999999999</v>
      </c>
      <c r="O168" s="15">
        <v>2.1000000000000001E-2</v>
      </c>
      <c r="P168" s="15">
        <v>0.48099999999999998</v>
      </c>
      <c r="Q168" s="15">
        <v>0.27</v>
      </c>
      <c r="R168" s="15">
        <v>0.77700000000000002</v>
      </c>
      <c r="S168" s="15">
        <v>13.673</v>
      </c>
      <c r="U168" s="15">
        <v>1374538.963</v>
      </c>
      <c r="V168" s="15">
        <v>520</v>
      </c>
    </row>
    <row r="169" spans="2:22" x14ac:dyDescent="0.25">
      <c r="B169" s="15" t="s">
        <v>136</v>
      </c>
      <c r="C169" s="15" t="s">
        <v>207</v>
      </c>
      <c r="D169" s="15" t="s">
        <v>235</v>
      </c>
      <c r="E169" s="15">
        <v>2022</v>
      </c>
      <c r="F169" s="15" t="s">
        <v>162</v>
      </c>
      <c r="G169" s="15" t="s">
        <v>133</v>
      </c>
      <c r="H169" s="15" t="s">
        <v>136</v>
      </c>
      <c r="I169" s="15" t="s">
        <v>139</v>
      </c>
      <c r="J169" s="15" t="s">
        <v>141</v>
      </c>
      <c r="K169" s="15" t="s">
        <v>289</v>
      </c>
      <c r="L169" s="15" t="s">
        <v>293</v>
      </c>
      <c r="M169" s="15">
        <v>1.0589999999999999</v>
      </c>
      <c r="N169" s="15">
        <v>0.79400000000000004</v>
      </c>
      <c r="O169" s="15">
        <v>1.7000000000000001E-2</v>
      </c>
      <c r="P169" s="15">
        <v>0.86699999999999999</v>
      </c>
      <c r="Q169" s="15">
        <v>0.505</v>
      </c>
      <c r="R169" s="15">
        <v>1.403</v>
      </c>
      <c r="S169" s="15">
        <v>13.673999999999999</v>
      </c>
      <c r="U169" s="15">
        <v>1368182.0660000001</v>
      </c>
      <c r="V169" s="15">
        <v>2090</v>
      </c>
    </row>
    <row r="170" spans="2:22" x14ac:dyDescent="0.25">
      <c r="B170" s="15" t="s">
        <v>136</v>
      </c>
      <c r="C170" s="15" t="s">
        <v>207</v>
      </c>
      <c r="D170" s="15" t="s">
        <v>235</v>
      </c>
      <c r="E170" s="15">
        <v>2022</v>
      </c>
      <c r="F170" s="15" t="s">
        <v>162</v>
      </c>
      <c r="G170" s="15" t="s">
        <v>133</v>
      </c>
      <c r="H170" s="15" t="s">
        <v>136</v>
      </c>
      <c r="I170" s="15" t="s">
        <v>139</v>
      </c>
      <c r="J170" s="15" t="s">
        <v>141</v>
      </c>
      <c r="K170" s="15" t="s">
        <v>289</v>
      </c>
      <c r="L170" s="15" t="s">
        <v>294</v>
      </c>
      <c r="M170" s="15">
        <v>0.96</v>
      </c>
      <c r="N170" s="15">
        <v>0.72499999999999998</v>
      </c>
      <c r="O170" s="15">
        <v>1.7999999999999999E-2</v>
      </c>
      <c r="P170" s="15">
        <v>0.78500000000000003</v>
      </c>
      <c r="Q170" s="15">
        <v>0.45400000000000001</v>
      </c>
      <c r="R170" s="15">
        <v>1.2749999999999999</v>
      </c>
      <c r="S170" s="15">
        <v>13.781000000000001</v>
      </c>
      <c r="U170" s="15">
        <v>1384248.6910000001</v>
      </c>
      <c r="V170" s="15">
        <v>1660</v>
      </c>
    </row>
    <row r="171" spans="2:22" ht="30" x14ac:dyDescent="0.25">
      <c r="B171" s="15" t="s">
        <v>136</v>
      </c>
      <c r="C171" s="15" t="s">
        <v>207</v>
      </c>
      <c r="D171" s="15" t="s">
        <v>236</v>
      </c>
      <c r="E171" s="15">
        <v>2022</v>
      </c>
      <c r="F171" s="15" t="s">
        <v>162</v>
      </c>
      <c r="G171" s="15" t="s">
        <v>133</v>
      </c>
      <c r="H171" s="15" t="s">
        <v>136</v>
      </c>
      <c r="I171" s="15" t="s">
        <v>139</v>
      </c>
      <c r="J171" s="15" t="s">
        <v>141</v>
      </c>
      <c r="K171" s="15" t="s">
        <v>289</v>
      </c>
      <c r="L171" s="15" t="s">
        <v>290</v>
      </c>
      <c r="M171" s="15">
        <v>0.78400000000000003</v>
      </c>
      <c r="N171" s="15">
        <v>0.752</v>
      </c>
      <c r="O171" s="15">
        <v>7.4999999999999997E-2</v>
      </c>
      <c r="P171" s="15">
        <v>0.58899999999999997</v>
      </c>
      <c r="Q171" s="15">
        <v>0.35199999999999998</v>
      </c>
      <c r="R171" s="15">
        <v>0.85399999999999998</v>
      </c>
      <c r="S171" s="15">
        <v>14.249000000000001</v>
      </c>
      <c r="U171" s="15">
        <v>1386786.183</v>
      </c>
      <c r="V171" s="15">
        <v>100</v>
      </c>
    </row>
    <row r="172" spans="2:22" x14ac:dyDescent="0.25">
      <c r="B172" s="15" t="s">
        <v>136</v>
      </c>
      <c r="C172" s="15" t="s">
        <v>207</v>
      </c>
      <c r="D172" s="15" t="s">
        <v>236</v>
      </c>
      <c r="E172" s="15">
        <v>2022</v>
      </c>
      <c r="F172" s="15" t="s">
        <v>162</v>
      </c>
      <c r="G172" s="15" t="s">
        <v>133</v>
      </c>
      <c r="H172" s="15" t="s">
        <v>136</v>
      </c>
      <c r="I172" s="15" t="s">
        <v>139</v>
      </c>
      <c r="J172" s="15" t="s">
        <v>141</v>
      </c>
      <c r="K172" s="15" t="s">
        <v>289</v>
      </c>
      <c r="L172" s="15" t="s">
        <v>291</v>
      </c>
      <c r="M172" s="15">
        <v>1.3120000000000001</v>
      </c>
      <c r="N172" s="15">
        <v>1.014</v>
      </c>
      <c r="O172" s="15">
        <v>2.4E-2</v>
      </c>
      <c r="P172" s="15">
        <v>1.1040000000000001</v>
      </c>
      <c r="Q172" s="15">
        <v>0.64</v>
      </c>
      <c r="R172" s="15">
        <v>1.7050000000000001</v>
      </c>
      <c r="S172" s="15">
        <v>13.95</v>
      </c>
      <c r="U172" s="15">
        <v>1337850.6259999999</v>
      </c>
      <c r="V172" s="15">
        <v>1720</v>
      </c>
    </row>
    <row r="173" spans="2:22" ht="30" x14ac:dyDescent="0.25">
      <c r="B173" s="15" t="s">
        <v>136</v>
      </c>
      <c r="C173" s="15" t="s">
        <v>207</v>
      </c>
      <c r="D173" s="15" t="s">
        <v>236</v>
      </c>
      <c r="E173" s="15">
        <v>2022</v>
      </c>
      <c r="F173" s="15" t="s">
        <v>162</v>
      </c>
      <c r="G173" s="15" t="s">
        <v>133</v>
      </c>
      <c r="H173" s="15" t="s">
        <v>136</v>
      </c>
      <c r="I173" s="15" t="s">
        <v>139</v>
      </c>
      <c r="J173" s="15" t="s">
        <v>141</v>
      </c>
      <c r="K173" s="15" t="s">
        <v>289</v>
      </c>
      <c r="L173" s="15" t="s">
        <v>350</v>
      </c>
      <c r="M173" s="15">
        <v>1.0169999999999999</v>
      </c>
      <c r="N173" s="15">
        <v>0.85</v>
      </c>
      <c r="O173" s="15">
        <v>8.5000000000000006E-2</v>
      </c>
      <c r="P173" s="15">
        <v>0.85899999999999999</v>
      </c>
      <c r="Q173" s="15">
        <v>0.45</v>
      </c>
      <c r="R173" s="15">
        <v>1.3759999999999999</v>
      </c>
      <c r="S173" s="15">
        <v>13.957000000000001</v>
      </c>
      <c r="U173" s="15">
        <v>1307453.4620000001</v>
      </c>
      <c r="V173" s="15">
        <v>100</v>
      </c>
    </row>
    <row r="174" spans="2:22" ht="30" x14ac:dyDescent="0.25">
      <c r="B174" s="15" t="s">
        <v>136</v>
      </c>
      <c r="C174" s="15" t="s">
        <v>207</v>
      </c>
      <c r="D174" s="15" t="s">
        <v>236</v>
      </c>
      <c r="E174" s="15">
        <v>2022</v>
      </c>
      <c r="F174" s="15" t="s">
        <v>162</v>
      </c>
      <c r="G174" s="15" t="s">
        <v>133</v>
      </c>
      <c r="H174" s="15" t="s">
        <v>136</v>
      </c>
      <c r="I174" s="15" t="s">
        <v>139</v>
      </c>
      <c r="J174" s="15" t="s">
        <v>141</v>
      </c>
      <c r="K174" s="15" t="s">
        <v>289</v>
      </c>
      <c r="L174" s="15" t="s">
        <v>292</v>
      </c>
      <c r="M174" s="15">
        <v>0.58899999999999997</v>
      </c>
      <c r="N174" s="15">
        <v>0.49</v>
      </c>
      <c r="O174" s="15">
        <v>2.1000000000000001E-2</v>
      </c>
      <c r="P174" s="15">
        <v>0.46600000000000003</v>
      </c>
      <c r="Q174" s="15">
        <v>0.245</v>
      </c>
      <c r="R174" s="15">
        <v>0.755</v>
      </c>
      <c r="S174" s="15">
        <v>13.939</v>
      </c>
      <c r="U174" s="15">
        <v>1325664.2779999999</v>
      </c>
      <c r="V174" s="15">
        <v>520</v>
      </c>
    </row>
    <row r="175" spans="2:22" x14ac:dyDescent="0.25">
      <c r="B175" s="15" t="s">
        <v>136</v>
      </c>
      <c r="C175" s="15" t="s">
        <v>207</v>
      </c>
      <c r="D175" s="15" t="s">
        <v>236</v>
      </c>
      <c r="E175" s="15">
        <v>2022</v>
      </c>
      <c r="F175" s="15" t="s">
        <v>162</v>
      </c>
      <c r="G175" s="15" t="s">
        <v>133</v>
      </c>
      <c r="H175" s="15" t="s">
        <v>136</v>
      </c>
      <c r="I175" s="15" t="s">
        <v>139</v>
      </c>
      <c r="J175" s="15" t="s">
        <v>141</v>
      </c>
      <c r="K175" s="15" t="s">
        <v>289</v>
      </c>
      <c r="L175" s="15" t="s">
        <v>293</v>
      </c>
      <c r="M175" s="15">
        <v>1.0229999999999999</v>
      </c>
      <c r="N175" s="15">
        <v>0.75600000000000001</v>
      </c>
      <c r="O175" s="15">
        <v>1.7000000000000001E-2</v>
      </c>
      <c r="P175" s="15">
        <v>0.84399999999999997</v>
      </c>
      <c r="Q175" s="15">
        <v>0.49399999999999999</v>
      </c>
      <c r="R175" s="15">
        <v>1.371</v>
      </c>
      <c r="S175" s="15">
        <v>13.964</v>
      </c>
      <c r="U175" s="15">
        <v>1326967.28</v>
      </c>
      <c r="V175" s="15">
        <v>2090</v>
      </c>
    </row>
    <row r="176" spans="2:22" x14ac:dyDescent="0.25">
      <c r="B176" s="15" t="s">
        <v>136</v>
      </c>
      <c r="C176" s="15" t="s">
        <v>207</v>
      </c>
      <c r="D176" s="15" t="s">
        <v>236</v>
      </c>
      <c r="E176" s="15">
        <v>2022</v>
      </c>
      <c r="F176" s="15" t="s">
        <v>162</v>
      </c>
      <c r="G176" s="15" t="s">
        <v>133</v>
      </c>
      <c r="H176" s="15" t="s">
        <v>136</v>
      </c>
      <c r="I176" s="15" t="s">
        <v>139</v>
      </c>
      <c r="J176" s="15" t="s">
        <v>141</v>
      </c>
      <c r="K176" s="15" t="s">
        <v>289</v>
      </c>
      <c r="L176" s="15" t="s">
        <v>294</v>
      </c>
      <c r="M176" s="15">
        <v>0.91900000000000004</v>
      </c>
      <c r="N176" s="15">
        <v>0.67700000000000005</v>
      </c>
      <c r="O176" s="15">
        <v>1.7000000000000001E-2</v>
      </c>
      <c r="P176" s="15">
        <v>0.75900000000000001</v>
      </c>
      <c r="Q176" s="15">
        <v>0.443</v>
      </c>
      <c r="R176" s="15">
        <v>1.248</v>
      </c>
      <c r="S176" s="15">
        <v>14.064</v>
      </c>
      <c r="U176" s="15">
        <v>1339171.496</v>
      </c>
      <c r="V176" s="15">
        <v>1660</v>
      </c>
    </row>
    <row r="177" spans="2:22" ht="30" x14ac:dyDescent="0.25">
      <c r="B177" s="15" t="s">
        <v>136</v>
      </c>
      <c r="C177" s="15" t="s">
        <v>207</v>
      </c>
      <c r="D177" s="15" t="s">
        <v>237</v>
      </c>
      <c r="E177" s="15">
        <v>2022</v>
      </c>
      <c r="F177" s="15" t="s">
        <v>162</v>
      </c>
      <c r="G177" s="15" t="s">
        <v>133</v>
      </c>
      <c r="H177" s="15" t="s">
        <v>136</v>
      </c>
      <c r="I177" s="15" t="s">
        <v>139</v>
      </c>
      <c r="J177" s="15" t="s">
        <v>141</v>
      </c>
      <c r="K177" s="15" t="s">
        <v>289</v>
      </c>
      <c r="L177" s="15" t="s">
        <v>290</v>
      </c>
      <c r="M177" s="15">
        <v>0.77200000000000002</v>
      </c>
      <c r="N177" s="15">
        <v>0.74199999999999999</v>
      </c>
      <c r="O177" s="15">
        <v>7.3999999999999996E-2</v>
      </c>
      <c r="P177" s="15">
        <v>0.58099999999999996</v>
      </c>
      <c r="Q177" s="15">
        <v>0.33200000000000002</v>
      </c>
      <c r="R177" s="15">
        <v>0.91300000000000003</v>
      </c>
      <c r="S177" s="15">
        <v>14.249000000000001</v>
      </c>
      <c r="U177" s="15">
        <v>1386701.831</v>
      </c>
      <c r="V177" s="15">
        <v>100</v>
      </c>
    </row>
    <row r="178" spans="2:22" x14ac:dyDescent="0.25">
      <c r="B178" s="15" t="s">
        <v>136</v>
      </c>
      <c r="C178" s="15" t="s">
        <v>207</v>
      </c>
      <c r="D178" s="15" t="s">
        <v>237</v>
      </c>
      <c r="E178" s="15">
        <v>2022</v>
      </c>
      <c r="F178" s="15" t="s">
        <v>162</v>
      </c>
      <c r="G178" s="15" t="s">
        <v>133</v>
      </c>
      <c r="H178" s="15" t="s">
        <v>136</v>
      </c>
      <c r="I178" s="15" t="s">
        <v>139</v>
      </c>
      <c r="J178" s="15" t="s">
        <v>141</v>
      </c>
      <c r="K178" s="15" t="s">
        <v>289</v>
      </c>
      <c r="L178" s="15" t="s">
        <v>291</v>
      </c>
      <c r="M178" s="15">
        <v>1.341</v>
      </c>
      <c r="N178" s="15">
        <v>1.0609999999999999</v>
      </c>
      <c r="O178" s="15">
        <v>2.5999999999999999E-2</v>
      </c>
      <c r="P178" s="15">
        <v>1.1399999999999999</v>
      </c>
      <c r="Q178" s="15">
        <v>0.629</v>
      </c>
      <c r="R178" s="15">
        <v>1.738</v>
      </c>
      <c r="S178" s="15">
        <v>13.95</v>
      </c>
      <c r="U178" s="15">
        <v>1337848.8670000001</v>
      </c>
      <c r="V178" s="15">
        <v>1710</v>
      </c>
    </row>
    <row r="179" spans="2:22" ht="30" x14ac:dyDescent="0.25">
      <c r="B179" s="15" t="s">
        <v>136</v>
      </c>
      <c r="C179" s="15" t="s">
        <v>207</v>
      </c>
      <c r="D179" s="15" t="s">
        <v>237</v>
      </c>
      <c r="E179" s="15">
        <v>2022</v>
      </c>
      <c r="F179" s="15" t="s">
        <v>162</v>
      </c>
      <c r="G179" s="15" t="s">
        <v>133</v>
      </c>
      <c r="H179" s="15" t="s">
        <v>136</v>
      </c>
      <c r="I179" s="15" t="s">
        <v>139</v>
      </c>
      <c r="J179" s="15" t="s">
        <v>141</v>
      </c>
      <c r="K179" s="15" t="s">
        <v>289</v>
      </c>
      <c r="L179" s="15" t="s">
        <v>350</v>
      </c>
      <c r="M179" s="15">
        <v>1.139</v>
      </c>
      <c r="N179" s="15">
        <v>1.1599999999999999</v>
      </c>
      <c r="O179" s="15">
        <v>0.11600000000000001</v>
      </c>
      <c r="P179" s="15">
        <v>0.84099999999999997</v>
      </c>
      <c r="Q179" s="15">
        <v>0.45400000000000001</v>
      </c>
      <c r="R179" s="15">
        <v>1.3160000000000001</v>
      </c>
      <c r="S179" s="15">
        <v>13.957000000000001</v>
      </c>
      <c r="U179" s="15">
        <v>1307549.8929999999</v>
      </c>
      <c r="V179" s="15">
        <v>100</v>
      </c>
    </row>
    <row r="180" spans="2:22" ht="30" x14ac:dyDescent="0.25">
      <c r="B180" s="15" t="s">
        <v>136</v>
      </c>
      <c r="C180" s="15" t="s">
        <v>207</v>
      </c>
      <c r="D180" s="15" t="s">
        <v>237</v>
      </c>
      <c r="E180" s="15">
        <v>2022</v>
      </c>
      <c r="F180" s="15" t="s">
        <v>162</v>
      </c>
      <c r="G180" s="15" t="s">
        <v>133</v>
      </c>
      <c r="H180" s="15" t="s">
        <v>136</v>
      </c>
      <c r="I180" s="15" t="s">
        <v>139</v>
      </c>
      <c r="J180" s="15" t="s">
        <v>141</v>
      </c>
      <c r="K180" s="15" t="s">
        <v>289</v>
      </c>
      <c r="L180" s="15" t="s">
        <v>292</v>
      </c>
      <c r="M180" s="15">
        <v>0.58299999999999996</v>
      </c>
      <c r="N180" s="15">
        <v>0.47899999999999998</v>
      </c>
      <c r="O180" s="15">
        <v>2.1000000000000001E-2</v>
      </c>
      <c r="P180" s="15">
        <v>0.47899999999999998</v>
      </c>
      <c r="Q180" s="15">
        <v>0.25</v>
      </c>
      <c r="R180" s="15">
        <v>0.77300000000000002</v>
      </c>
      <c r="S180" s="15">
        <v>13.939</v>
      </c>
      <c r="U180" s="15">
        <v>1325695.4350000001</v>
      </c>
      <c r="V180" s="15">
        <v>520</v>
      </c>
    </row>
    <row r="181" spans="2:22" x14ac:dyDescent="0.25">
      <c r="B181" s="15" t="s">
        <v>136</v>
      </c>
      <c r="C181" s="15" t="s">
        <v>207</v>
      </c>
      <c r="D181" s="15" t="s">
        <v>237</v>
      </c>
      <c r="E181" s="15">
        <v>2022</v>
      </c>
      <c r="F181" s="15" t="s">
        <v>162</v>
      </c>
      <c r="G181" s="15" t="s">
        <v>133</v>
      </c>
      <c r="H181" s="15" t="s">
        <v>136</v>
      </c>
      <c r="I181" s="15" t="s">
        <v>139</v>
      </c>
      <c r="J181" s="15" t="s">
        <v>141</v>
      </c>
      <c r="K181" s="15" t="s">
        <v>289</v>
      </c>
      <c r="L181" s="15" t="s">
        <v>293</v>
      </c>
      <c r="M181" s="15">
        <v>1.05</v>
      </c>
      <c r="N181" s="15">
        <v>0.79200000000000004</v>
      </c>
      <c r="O181" s="15">
        <v>1.7000000000000001E-2</v>
      </c>
      <c r="P181" s="15">
        <v>0.86299999999999999</v>
      </c>
      <c r="Q181" s="15">
        <v>0.499</v>
      </c>
      <c r="R181" s="15">
        <v>1.385</v>
      </c>
      <c r="S181" s="15">
        <v>13.964</v>
      </c>
      <c r="U181" s="15">
        <v>1326971.409</v>
      </c>
      <c r="V181" s="15">
        <v>2090</v>
      </c>
    </row>
    <row r="182" spans="2:22" x14ac:dyDescent="0.25">
      <c r="B182" s="15" t="s">
        <v>136</v>
      </c>
      <c r="C182" s="15" t="s">
        <v>207</v>
      </c>
      <c r="D182" s="15" t="s">
        <v>237</v>
      </c>
      <c r="E182" s="15">
        <v>2022</v>
      </c>
      <c r="F182" s="15" t="s">
        <v>162</v>
      </c>
      <c r="G182" s="15" t="s">
        <v>133</v>
      </c>
      <c r="H182" s="15" t="s">
        <v>136</v>
      </c>
      <c r="I182" s="15" t="s">
        <v>139</v>
      </c>
      <c r="J182" s="15" t="s">
        <v>141</v>
      </c>
      <c r="K182" s="15" t="s">
        <v>289</v>
      </c>
      <c r="L182" s="15" t="s">
        <v>294</v>
      </c>
      <c r="M182" s="15">
        <v>0.94699999999999995</v>
      </c>
      <c r="N182" s="15">
        <v>0.755</v>
      </c>
      <c r="O182" s="15">
        <v>1.9E-2</v>
      </c>
      <c r="P182" s="15">
        <v>0.78500000000000003</v>
      </c>
      <c r="Q182" s="15">
        <v>0.45200000000000001</v>
      </c>
      <c r="R182" s="15">
        <v>1.2490000000000001</v>
      </c>
      <c r="S182" s="15">
        <v>14.063000000000001</v>
      </c>
      <c r="U182" s="15">
        <v>1339127.497</v>
      </c>
      <c r="V182" s="15">
        <v>1660</v>
      </c>
    </row>
    <row r="183" spans="2:22" ht="30" x14ac:dyDescent="0.25">
      <c r="B183" s="15" t="s">
        <v>136</v>
      </c>
      <c r="C183" s="15" t="s">
        <v>207</v>
      </c>
      <c r="D183" s="15" t="s">
        <v>238</v>
      </c>
      <c r="E183" s="15">
        <v>2022</v>
      </c>
      <c r="F183" s="15" t="s">
        <v>162</v>
      </c>
      <c r="G183" s="15" t="s">
        <v>133</v>
      </c>
      <c r="H183" s="15" t="s">
        <v>136</v>
      </c>
      <c r="I183" s="15" t="s">
        <v>139</v>
      </c>
      <c r="J183" s="15" t="s">
        <v>141</v>
      </c>
      <c r="K183" s="15" t="s">
        <v>289</v>
      </c>
      <c r="L183" s="15" t="s">
        <v>290</v>
      </c>
      <c r="M183" s="15">
        <v>0.80300000000000005</v>
      </c>
      <c r="N183" s="15">
        <v>0.79500000000000004</v>
      </c>
      <c r="O183" s="15">
        <v>0.08</v>
      </c>
      <c r="P183" s="15">
        <v>0.55900000000000005</v>
      </c>
      <c r="Q183" s="15">
        <v>0.316</v>
      </c>
      <c r="R183" s="15">
        <v>0.95599999999999996</v>
      </c>
      <c r="S183" s="15">
        <v>14.311999999999999</v>
      </c>
      <c r="U183" s="15">
        <v>1235223.466</v>
      </c>
      <c r="V183" s="15">
        <v>100</v>
      </c>
    </row>
    <row r="184" spans="2:22" x14ac:dyDescent="0.25">
      <c r="B184" s="15" t="s">
        <v>136</v>
      </c>
      <c r="C184" s="15" t="s">
        <v>207</v>
      </c>
      <c r="D184" s="15" t="s">
        <v>238</v>
      </c>
      <c r="E184" s="15">
        <v>2022</v>
      </c>
      <c r="F184" s="15" t="s">
        <v>162</v>
      </c>
      <c r="G184" s="15" t="s">
        <v>133</v>
      </c>
      <c r="H184" s="15" t="s">
        <v>136</v>
      </c>
      <c r="I184" s="15" t="s">
        <v>139</v>
      </c>
      <c r="J184" s="15" t="s">
        <v>141</v>
      </c>
      <c r="K184" s="15" t="s">
        <v>289</v>
      </c>
      <c r="L184" s="15" t="s">
        <v>291</v>
      </c>
      <c r="M184" s="15">
        <v>1.429</v>
      </c>
      <c r="N184" s="15">
        <v>1.073</v>
      </c>
      <c r="O184" s="15">
        <v>2.5999999999999999E-2</v>
      </c>
      <c r="P184" s="15">
        <v>1.2310000000000001</v>
      </c>
      <c r="Q184" s="15">
        <v>0.70499999999999996</v>
      </c>
      <c r="R184" s="15">
        <v>1.873</v>
      </c>
      <c r="S184" s="15">
        <v>14.026</v>
      </c>
      <c r="U184" s="15">
        <v>1197675.649</v>
      </c>
      <c r="V184" s="15">
        <v>1720</v>
      </c>
    </row>
    <row r="185" spans="2:22" ht="30" x14ac:dyDescent="0.25">
      <c r="B185" s="15" t="s">
        <v>136</v>
      </c>
      <c r="C185" s="15" t="s">
        <v>207</v>
      </c>
      <c r="D185" s="15" t="s">
        <v>238</v>
      </c>
      <c r="E185" s="15">
        <v>2022</v>
      </c>
      <c r="F185" s="15" t="s">
        <v>162</v>
      </c>
      <c r="G185" s="15" t="s">
        <v>133</v>
      </c>
      <c r="H185" s="15" t="s">
        <v>136</v>
      </c>
      <c r="I185" s="15" t="s">
        <v>139</v>
      </c>
      <c r="J185" s="15" t="s">
        <v>141</v>
      </c>
      <c r="K185" s="15" t="s">
        <v>289</v>
      </c>
      <c r="L185" s="15" t="s">
        <v>350</v>
      </c>
      <c r="M185" s="15">
        <v>1.1919999999999999</v>
      </c>
      <c r="N185" s="15">
        <v>1.2949999999999999</v>
      </c>
      <c r="O185" s="15">
        <v>0.13</v>
      </c>
      <c r="P185" s="15">
        <v>0.86399999999999999</v>
      </c>
      <c r="Q185" s="15">
        <v>0.46899999999999997</v>
      </c>
      <c r="R185" s="15">
        <v>1.256</v>
      </c>
      <c r="S185" s="15">
        <v>14.032999999999999</v>
      </c>
      <c r="U185" s="15">
        <v>1170463.9569999999</v>
      </c>
      <c r="V185" s="15">
        <v>100</v>
      </c>
    </row>
    <row r="186" spans="2:22" ht="30" x14ac:dyDescent="0.25">
      <c r="B186" s="15" t="s">
        <v>136</v>
      </c>
      <c r="C186" s="15" t="s">
        <v>207</v>
      </c>
      <c r="D186" s="15" t="s">
        <v>238</v>
      </c>
      <c r="E186" s="15">
        <v>2022</v>
      </c>
      <c r="F186" s="15" t="s">
        <v>162</v>
      </c>
      <c r="G186" s="15" t="s">
        <v>133</v>
      </c>
      <c r="H186" s="15" t="s">
        <v>136</v>
      </c>
      <c r="I186" s="15" t="s">
        <v>139</v>
      </c>
      <c r="J186" s="15" t="s">
        <v>141</v>
      </c>
      <c r="K186" s="15" t="s">
        <v>289</v>
      </c>
      <c r="L186" s="15" t="s">
        <v>292</v>
      </c>
      <c r="M186" s="15">
        <v>0.60199999999999998</v>
      </c>
      <c r="N186" s="15">
        <v>0.503</v>
      </c>
      <c r="O186" s="15">
        <v>2.1999999999999999E-2</v>
      </c>
      <c r="P186" s="15">
        <v>0.46800000000000003</v>
      </c>
      <c r="Q186" s="15">
        <v>0.26100000000000001</v>
      </c>
      <c r="R186" s="15">
        <v>0.79300000000000004</v>
      </c>
      <c r="S186" s="15">
        <v>13.996</v>
      </c>
      <c r="U186" s="15">
        <v>1186178.676</v>
      </c>
      <c r="V186" s="15">
        <v>520</v>
      </c>
    </row>
    <row r="187" spans="2:22" x14ac:dyDescent="0.25">
      <c r="B187" s="15" t="s">
        <v>136</v>
      </c>
      <c r="C187" s="15" t="s">
        <v>207</v>
      </c>
      <c r="D187" s="15" t="s">
        <v>238</v>
      </c>
      <c r="E187" s="15">
        <v>2022</v>
      </c>
      <c r="F187" s="15" t="s">
        <v>162</v>
      </c>
      <c r="G187" s="15" t="s">
        <v>133</v>
      </c>
      <c r="H187" s="15" t="s">
        <v>136</v>
      </c>
      <c r="I187" s="15" t="s">
        <v>139</v>
      </c>
      <c r="J187" s="15" t="s">
        <v>141</v>
      </c>
      <c r="K187" s="15" t="s">
        <v>289</v>
      </c>
      <c r="L187" s="15" t="s">
        <v>293</v>
      </c>
      <c r="M187" s="15">
        <v>1.1220000000000001</v>
      </c>
      <c r="N187" s="15">
        <v>0.85199999999999998</v>
      </c>
      <c r="O187" s="15">
        <v>1.9E-2</v>
      </c>
      <c r="P187" s="15">
        <v>0.92700000000000005</v>
      </c>
      <c r="Q187" s="15">
        <v>0.53600000000000003</v>
      </c>
      <c r="R187" s="15">
        <v>1.46</v>
      </c>
      <c r="S187" s="15">
        <v>14.04</v>
      </c>
      <c r="U187" s="15">
        <v>1187172.4380000001</v>
      </c>
      <c r="V187" s="15">
        <v>2090</v>
      </c>
    </row>
    <row r="188" spans="2:22" x14ac:dyDescent="0.25">
      <c r="B188" s="15" t="s">
        <v>136</v>
      </c>
      <c r="C188" s="15" t="s">
        <v>207</v>
      </c>
      <c r="D188" s="15" t="s">
        <v>238</v>
      </c>
      <c r="E188" s="15">
        <v>2022</v>
      </c>
      <c r="F188" s="15" t="s">
        <v>162</v>
      </c>
      <c r="G188" s="15" t="s">
        <v>133</v>
      </c>
      <c r="H188" s="15" t="s">
        <v>136</v>
      </c>
      <c r="I188" s="15" t="s">
        <v>139</v>
      </c>
      <c r="J188" s="15" t="s">
        <v>141</v>
      </c>
      <c r="K188" s="15" t="s">
        <v>289</v>
      </c>
      <c r="L188" s="15" t="s">
        <v>294</v>
      </c>
      <c r="M188" s="15">
        <v>1.0089999999999999</v>
      </c>
      <c r="N188" s="15">
        <v>0.77600000000000002</v>
      </c>
      <c r="O188" s="15">
        <v>1.9E-2</v>
      </c>
      <c r="P188" s="15">
        <v>0.84</v>
      </c>
      <c r="Q188" s="15">
        <v>0.47299999999999998</v>
      </c>
      <c r="R188" s="15">
        <v>1.343</v>
      </c>
      <c r="S188" s="15">
        <v>14.132</v>
      </c>
      <c r="U188" s="15">
        <v>1196536.6580000001</v>
      </c>
      <c r="V188" s="15">
        <v>1660</v>
      </c>
    </row>
    <row r="189" spans="2:22" ht="30" x14ac:dyDescent="0.25">
      <c r="B189" s="15" t="s">
        <v>136</v>
      </c>
      <c r="C189" s="15" t="s">
        <v>207</v>
      </c>
      <c r="D189" s="15" t="s">
        <v>239</v>
      </c>
      <c r="E189" s="15">
        <v>2022</v>
      </c>
      <c r="F189" s="15" t="s">
        <v>162</v>
      </c>
      <c r="G189" s="15" t="s">
        <v>133</v>
      </c>
      <c r="H189" s="15" t="s">
        <v>136</v>
      </c>
      <c r="I189" s="15" t="s">
        <v>139</v>
      </c>
      <c r="J189" s="15" t="s">
        <v>141</v>
      </c>
      <c r="K189" s="15" t="s">
        <v>289</v>
      </c>
      <c r="L189" s="15" t="s">
        <v>290</v>
      </c>
      <c r="M189" s="15">
        <v>0.88900000000000001</v>
      </c>
      <c r="N189" s="15">
        <v>0.87</v>
      </c>
      <c r="O189" s="15">
        <v>8.6999999999999994E-2</v>
      </c>
      <c r="P189" s="15">
        <v>0.57299999999999995</v>
      </c>
      <c r="Q189" s="15">
        <v>0.33700000000000002</v>
      </c>
      <c r="R189" s="15">
        <v>1.0900000000000001</v>
      </c>
      <c r="S189" s="15">
        <v>14.311</v>
      </c>
      <c r="U189" s="15">
        <v>1235151.1040000001</v>
      </c>
      <c r="V189" s="15">
        <v>100</v>
      </c>
    </row>
    <row r="190" spans="2:22" x14ac:dyDescent="0.25">
      <c r="B190" s="15" t="s">
        <v>136</v>
      </c>
      <c r="C190" s="15" t="s">
        <v>207</v>
      </c>
      <c r="D190" s="15" t="s">
        <v>239</v>
      </c>
      <c r="E190" s="15">
        <v>2022</v>
      </c>
      <c r="F190" s="15" t="s">
        <v>162</v>
      </c>
      <c r="G190" s="15" t="s">
        <v>133</v>
      </c>
      <c r="H190" s="15" t="s">
        <v>136</v>
      </c>
      <c r="I190" s="15" t="s">
        <v>139</v>
      </c>
      <c r="J190" s="15" t="s">
        <v>141</v>
      </c>
      <c r="K190" s="15" t="s">
        <v>289</v>
      </c>
      <c r="L190" s="15" t="s">
        <v>291</v>
      </c>
      <c r="M190" s="15">
        <v>1.615</v>
      </c>
      <c r="N190" s="15">
        <v>1.1399999999999999</v>
      </c>
      <c r="O190" s="15">
        <v>2.7E-2</v>
      </c>
      <c r="P190" s="15">
        <v>1.387</v>
      </c>
      <c r="Q190" s="15">
        <v>0.83499999999999996</v>
      </c>
      <c r="R190" s="15">
        <v>2.0609999999999999</v>
      </c>
      <c r="S190" s="15">
        <v>14.025</v>
      </c>
      <c r="U190" s="15">
        <v>1197600.9739999999</v>
      </c>
      <c r="V190" s="15">
        <v>1720</v>
      </c>
    </row>
    <row r="191" spans="2:22" ht="30" x14ac:dyDescent="0.25">
      <c r="B191" s="15" t="s">
        <v>136</v>
      </c>
      <c r="C191" s="15" t="s">
        <v>207</v>
      </c>
      <c r="D191" s="15" t="s">
        <v>239</v>
      </c>
      <c r="E191" s="15">
        <v>2022</v>
      </c>
      <c r="F191" s="15" t="s">
        <v>162</v>
      </c>
      <c r="G191" s="15" t="s">
        <v>133</v>
      </c>
      <c r="H191" s="15" t="s">
        <v>136</v>
      </c>
      <c r="I191" s="15" t="s">
        <v>139</v>
      </c>
      <c r="J191" s="15" t="s">
        <v>141</v>
      </c>
      <c r="K191" s="15" t="s">
        <v>289</v>
      </c>
      <c r="L191" s="15" t="s">
        <v>350</v>
      </c>
      <c r="M191" s="15">
        <v>1.2170000000000001</v>
      </c>
      <c r="N191" s="15">
        <v>1.1739999999999999</v>
      </c>
      <c r="O191" s="15">
        <v>0.11700000000000001</v>
      </c>
      <c r="P191" s="15">
        <v>0.96499999999999997</v>
      </c>
      <c r="Q191" s="15">
        <v>0.45400000000000001</v>
      </c>
      <c r="R191" s="15">
        <v>1.5569999999999999</v>
      </c>
      <c r="S191" s="15">
        <v>14.034000000000001</v>
      </c>
      <c r="U191" s="15">
        <v>1170437.091</v>
      </c>
      <c r="V191" s="15">
        <v>100</v>
      </c>
    </row>
    <row r="192" spans="2:22" ht="30" x14ac:dyDescent="0.25">
      <c r="B192" s="15" t="s">
        <v>136</v>
      </c>
      <c r="C192" s="15" t="s">
        <v>207</v>
      </c>
      <c r="D192" s="15" t="s">
        <v>239</v>
      </c>
      <c r="E192" s="15">
        <v>2022</v>
      </c>
      <c r="F192" s="15" t="s">
        <v>162</v>
      </c>
      <c r="G192" s="15" t="s">
        <v>133</v>
      </c>
      <c r="H192" s="15" t="s">
        <v>136</v>
      </c>
      <c r="I192" s="15" t="s">
        <v>139</v>
      </c>
      <c r="J192" s="15" t="s">
        <v>141</v>
      </c>
      <c r="K192" s="15" t="s">
        <v>289</v>
      </c>
      <c r="L192" s="15" t="s">
        <v>292</v>
      </c>
      <c r="M192" s="15">
        <v>0.64600000000000002</v>
      </c>
      <c r="N192" s="15">
        <v>0.54500000000000004</v>
      </c>
      <c r="O192" s="15">
        <v>2.4E-2</v>
      </c>
      <c r="P192" s="15">
        <v>0.51600000000000001</v>
      </c>
      <c r="Q192" s="15">
        <v>0.28799999999999998</v>
      </c>
      <c r="R192" s="15">
        <v>0.84399999999999997</v>
      </c>
      <c r="S192" s="15">
        <v>13.994999999999999</v>
      </c>
      <c r="U192" s="15">
        <v>1186517.82</v>
      </c>
      <c r="V192" s="15">
        <v>520</v>
      </c>
    </row>
    <row r="193" spans="2:22" x14ac:dyDescent="0.25">
      <c r="B193" s="15" t="s">
        <v>136</v>
      </c>
      <c r="C193" s="15" t="s">
        <v>207</v>
      </c>
      <c r="D193" s="15" t="s">
        <v>239</v>
      </c>
      <c r="E193" s="15">
        <v>2022</v>
      </c>
      <c r="F193" s="15" t="s">
        <v>162</v>
      </c>
      <c r="G193" s="15" t="s">
        <v>133</v>
      </c>
      <c r="H193" s="15" t="s">
        <v>136</v>
      </c>
      <c r="I193" s="15" t="s">
        <v>139</v>
      </c>
      <c r="J193" s="15" t="s">
        <v>141</v>
      </c>
      <c r="K193" s="15" t="s">
        <v>289</v>
      </c>
      <c r="L193" s="15" t="s">
        <v>293</v>
      </c>
      <c r="M193" s="15">
        <v>1.2949999999999999</v>
      </c>
      <c r="N193" s="15">
        <v>1.012</v>
      </c>
      <c r="O193" s="15">
        <v>2.1999999999999999E-2</v>
      </c>
      <c r="P193" s="15">
        <v>1.0649999999999999</v>
      </c>
      <c r="Q193" s="15">
        <v>0.63</v>
      </c>
      <c r="R193" s="15">
        <v>1.659</v>
      </c>
      <c r="S193" s="15">
        <v>14.039</v>
      </c>
      <c r="U193" s="15">
        <v>1187260.827</v>
      </c>
      <c r="V193" s="15">
        <v>2090</v>
      </c>
    </row>
    <row r="194" spans="2:22" x14ac:dyDescent="0.25">
      <c r="B194" s="15" t="s">
        <v>136</v>
      </c>
      <c r="C194" s="15" t="s">
        <v>207</v>
      </c>
      <c r="D194" s="15" t="s">
        <v>239</v>
      </c>
      <c r="E194" s="15">
        <v>2022</v>
      </c>
      <c r="F194" s="15" t="s">
        <v>162</v>
      </c>
      <c r="G194" s="15" t="s">
        <v>133</v>
      </c>
      <c r="H194" s="15" t="s">
        <v>136</v>
      </c>
      <c r="I194" s="15" t="s">
        <v>139</v>
      </c>
      <c r="J194" s="15" t="s">
        <v>141</v>
      </c>
      <c r="K194" s="15" t="s">
        <v>289</v>
      </c>
      <c r="L194" s="15" t="s">
        <v>294</v>
      </c>
      <c r="M194" s="15">
        <v>1.1399999999999999</v>
      </c>
      <c r="N194" s="15">
        <v>0.90700000000000003</v>
      </c>
      <c r="O194" s="15">
        <v>2.1999999999999999E-2</v>
      </c>
      <c r="P194" s="15">
        <v>0.93300000000000005</v>
      </c>
      <c r="Q194" s="15">
        <v>0.52700000000000002</v>
      </c>
      <c r="R194" s="15">
        <v>1.504</v>
      </c>
      <c r="S194" s="15">
        <v>14.132</v>
      </c>
      <c r="U194" s="15">
        <v>1196559.629</v>
      </c>
      <c r="V194" s="15">
        <v>1660</v>
      </c>
    </row>
    <row r="195" spans="2:22" ht="30" x14ac:dyDescent="0.25">
      <c r="B195" s="15" t="s">
        <v>136</v>
      </c>
      <c r="C195" s="15" t="s">
        <v>207</v>
      </c>
      <c r="D195" s="15" t="s">
        <v>240</v>
      </c>
      <c r="E195" s="15">
        <v>2022</v>
      </c>
      <c r="F195" s="15" t="s">
        <v>162</v>
      </c>
      <c r="G195" s="15" t="s">
        <v>133</v>
      </c>
      <c r="H195" s="15" t="s">
        <v>136</v>
      </c>
      <c r="I195" s="15" t="s">
        <v>139</v>
      </c>
      <c r="J195" s="15" t="s">
        <v>141</v>
      </c>
      <c r="K195" s="15" t="s">
        <v>289</v>
      </c>
      <c r="L195" s="15" t="s">
        <v>290</v>
      </c>
      <c r="M195" s="15">
        <v>0.95399999999999996</v>
      </c>
      <c r="N195" s="15">
        <v>0.89400000000000002</v>
      </c>
      <c r="O195" s="15">
        <v>8.8999999999999996E-2</v>
      </c>
      <c r="P195" s="15">
        <v>0.65100000000000002</v>
      </c>
      <c r="Q195" s="15">
        <v>0.33500000000000002</v>
      </c>
      <c r="R195" s="15">
        <v>1.236</v>
      </c>
      <c r="S195" s="15">
        <v>14.157</v>
      </c>
      <c r="U195" s="15">
        <v>1007103.075</v>
      </c>
      <c r="V195" s="15">
        <v>100</v>
      </c>
    </row>
    <row r="196" spans="2:22" x14ac:dyDescent="0.25">
      <c r="B196" s="15" t="s">
        <v>136</v>
      </c>
      <c r="C196" s="15" t="s">
        <v>207</v>
      </c>
      <c r="D196" s="15" t="s">
        <v>240</v>
      </c>
      <c r="E196" s="15">
        <v>2022</v>
      </c>
      <c r="F196" s="15" t="s">
        <v>162</v>
      </c>
      <c r="G196" s="15" t="s">
        <v>133</v>
      </c>
      <c r="H196" s="15" t="s">
        <v>136</v>
      </c>
      <c r="I196" s="15" t="s">
        <v>139</v>
      </c>
      <c r="J196" s="15" t="s">
        <v>141</v>
      </c>
      <c r="K196" s="15" t="s">
        <v>289</v>
      </c>
      <c r="L196" s="15" t="s">
        <v>291</v>
      </c>
      <c r="M196" s="15">
        <v>2.0049999999999999</v>
      </c>
      <c r="N196" s="15">
        <v>1.413</v>
      </c>
      <c r="O196" s="15">
        <v>3.4000000000000002E-2</v>
      </c>
      <c r="P196" s="15">
        <v>1.712</v>
      </c>
      <c r="Q196" s="15">
        <v>1.0620000000000001</v>
      </c>
      <c r="R196" s="15">
        <v>2.5550000000000002</v>
      </c>
      <c r="S196" s="15">
        <v>13.87</v>
      </c>
      <c r="U196" s="15">
        <v>980289.56200000003</v>
      </c>
      <c r="V196" s="15">
        <v>1710</v>
      </c>
    </row>
    <row r="197" spans="2:22" ht="30" x14ac:dyDescent="0.25">
      <c r="B197" s="15" t="s">
        <v>136</v>
      </c>
      <c r="C197" s="15" t="s">
        <v>207</v>
      </c>
      <c r="D197" s="15" t="s">
        <v>240</v>
      </c>
      <c r="E197" s="15">
        <v>2022</v>
      </c>
      <c r="F197" s="15" t="s">
        <v>162</v>
      </c>
      <c r="G197" s="15" t="s">
        <v>133</v>
      </c>
      <c r="H197" s="15" t="s">
        <v>136</v>
      </c>
      <c r="I197" s="15" t="s">
        <v>139</v>
      </c>
      <c r="J197" s="15" t="s">
        <v>141</v>
      </c>
      <c r="K197" s="15" t="s">
        <v>289</v>
      </c>
      <c r="L197" s="15" t="s">
        <v>350</v>
      </c>
      <c r="M197" s="15">
        <v>1.4079999999999999</v>
      </c>
      <c r="N197" s="15">
        <v>1.3440000000000001</v>
      </c>
      <c r="O197" s="15">
        <v>0.13400000000000001</v>
      </c>
      <c r="P197" s="15">
        <v>0.96399999999999997</v>
      </c>
      <c r="Q197" s="15">
        <v>0.623</v>
      </c>
      <c r="R197" s="15">
        <v>1.7809999999999999</v>
      </c>
      <c r="S197" s="15">
        <v>13.872</v>
      </c>
      <c r="U197" s="15">
        <v>958198.70400000003</v>
      </c>
      <c r="V197" s="15">
        <v>100</v>
      </c>
    </row>
    <row r="198" spans="2:22" ht="30" x14ac:dyDescent="0.25">
      <c r="B198" s="15" t="s">
        <v>136</v>
      </c>
      <c r="C198" s="15" t="s">
        <v>207</v>
      </c>
      <c r="D198" s="15" t="s">
        <v>240</v>
      </c>
      <c r="E198" s="15">
        <v>2022</v>
      </c>
      <c r="F198" s="15" t="s">
        <v>162</v>
      </c>
      <c r="G198" s="15" t="s">
        <v>133</v>
      </c>
      <c r="H198" s="15" t="s">
        <v>136</v>
      </c>
      <c r="I198" s="15" t="s">
        <v>139</v>
      </c>
      <c r="J198" s="15" t="s">
        <v>141</v>
      </c>
      <c r="K198" s="15" t="s">
        <v>289</v>
      </c>
      <c r="L198" s="15" t="s">
        <v>292</v>
      </c>
      <c r="M198" s="15">
        <v>0.73499999999999999</v>
      </c>
      <c r="N198" s="15">
        <v>0.58899999999999997</v>
      </c>
      <c r="O198" s="15">
        <v>2.5999999999999999E-2</v>
      </c>
      <c r="P198" s="15">
        <v>0.58799999999999997</v>
      </c>
      <c r="Q198" s="15">
        <v>0.31</v>
      </c>
      <c r="R198" s="15">
        <v>0.97699999999999998</v>
      </c>
      <c r="S198" s="15">
        <v>13.821999999999999</v>
      </c>
      <c r="U198" s="15">
        <v>972234.56200000003</v>
      </c>
      <c r="V198" s="15">
        <v>520</v>
      </c>
    </row>
    <row r="199" spans="2:22" x14ac:dyDescent="0.25">
      <c r="B199" s="15" t="s">
        <v>136</v>
      </c>
      <c r="C199" s="15" t="s">
        <v>207</v>
      </c>
      <c r="D199" s="15" t="s">
        <v>240</v>
      </c>
      <c r="E199" s="15">
        <v>2022</v>
      </c>
      <c r="F199" s="15" t="s">
        <v>162</v>
      </c>
      <c r="G199" s="15" t="s">
        <v>133</v>
      </c>
      <c r="H199" s="15" t="s">
        <v>136</v>
      </c>
      <c r="I199" s="15" t="s">
        <v>139</v>
      </c>
      <c r="J199" s="15" t="s">
        <v>141</v>
      </c>
      <c r="K199" s="15" t="s">
        <v>289</v>
      </c>
      <c r="L199" s="15" t="s">
        <v>293</v>
      </c>
      <c r="M199" s="15">
        <v>1.55</v>
      </c>
      <c r="N199" s="15">
        <v>1.1399999999999999</v>
      </c>
      <c r="O199" s="15">
        <v>2.5000000000000001E-2</v>
      </c>
      <c r="P199" s="15">
        <v>1.2849999999999999</v>
      </c>
      <c r="Q199" s="15">
        <v>0.78200000000000003</v>
      </c>
      <c r="R199" s="15">
        <v>2.0310000000000001</v>
      </c>
      <c r="S199" s="15">
        <v>13.877000000000001</v>
      </c>
      <c r="U199" s="15">
        <v>971397.88199999998</v>
      </c>
      <c r="V199" s="15">
        <v>2090</v>
      </c>
    </row>
    <row r="200" spans="2:22" x14ac:dyDescent="0.25">
      <c r="B200" s="15" t="s">
        <v>136</v>
      </c>
      <c r="C200" s="15" t="s">
        <v>207</v>
      </c>
      <c r="D200" s="15" t="s">
        <v>240</v>
      </c>
      <c r="E200" s="15">
        <v>2022</v>
      </c>
      <c r="F200" s="15" t="s">
        <v>162</v>
      </c>
      <c r="G200" s="15" t="s">
        <v>133</v>
      </c>
      <c r="H200" s="15" t="s">
        <v>136</v>
      </c>
      <c r="I200" s="15" t="s">
        <v>139</v>
      </c>
      <c r="J200" s="15" t="s">
        <v>141</v>
      </c>
      <c r="K200" s="15" t="s">
        <v>289</v>
      </c>
      <c r="L200" s="15" t="s">
        <v>294</v>
      </c>
      <c r="M200" s="15">
        <v>1.3240000000000001</v>
      </c>
      <c r="N200" s="15">
        <v>0.98</v>
      </c>
      <c r="O200" s="15">
        <v>2.4E-2</v>
      </c>
      <c r="P200" s="15">
        <v>1.1120000000000001</v>
      </c>
      <c r="Q200" s="15">
        <v>0.65</v>
      </c>
      <c r="R200" s="15">
        <v>1.7290000000000001</v>
      </c>
      <c r="S200" s="15">
        <v>13.964</v>
      </c>
      <c r="U200" s="15">
        <v>978381.12800000003</v>
      </c>
      <c r="V200" s="15">
        <v>1660</v>
      </c>
    </row>
    <row r="201" spans="2:22" ht="30" x14ac:dyDescent="0.25">
      <c r="B201" s="15" t="s">
        <v>136</v>
      </c>
      <c r="C201" s="15" t="s">
        <v>207</v>
      </c>
      <c r="D201" s="15" t="s">
        <v>241</v>
      </c>
      <c r="E201" s="15">
        <v>2022</v>
      </c>
      <c r="F201" s="15" t="s">
        <v>162</v>
      </c>
      <c r="G201" s="15" t="s">
        <v>133</v>
      </c>
      <c r="H201" s="15" t="s">
        <v>136</v>
      </c>
      <c r="I201" s="15" t="s">
        <v>139</v>
      </c>
      <c r="J201" s="15" t="s">
        <v>141</v>
      </c>
      <c r="K201" s="15" t="s">
        <v>289</v>
      </c>
      <c r="L201" s="15" t="s">
        <v>290</v>
      </c>
      <c r="M201" s="15">
        <v>1.125</v>
      </c>
      <c r="N201" s="15">
        <v>1.1080000000000001</v>
      </c>
      <c r="O201" s="15">
        <v>0.111</v>
      </c>
      <c r="P201" s="15">
        <v>0.72099999999999997</v>
      </c>
      <c r="Q201" s="15">
        <v>0.317</v>
      </c>
      <c r="R201" s="15">
        <v>1.5629999999999999</v>
      </c>
      <c r="S201" s="15">
        <v>14.157</v>
      </c>
      <c r="U201" s="15">
        <v>1007116.627</v>
      </c>
      <c r="V201" s="15">
        <v>100</v>
      </c>
    </row>
    <row r="202" spans="2:22" x14ac:dyDescent="0.25">
      <c r="B202" s="15" t="s">
        <v>136</v>
      </c>
      <c r="C202" s="15" t="s">
        <v>207</v>
      </c>
      <c r="D202" s="15" t="s">
        <v>241</v>
      </c>
      <c r="E202" s="15">
        <v>2022</v>
      </c>
      <c r="F202" s="15" t="s">
        <v>162</v>
      </c>
      <c r="G202" s="15" t="s">
        <v>133</v>
      </c>
      <c r="H202" s="15" t="s">
        <v>136</v>
      </c>
      <c r="I202" s="15" t="s">
        <v>139</v>
      </c>
      <c r="J202" s="15" t="s">
        <v>141</v>
      </c>
      <c r="K202" s="15" t="s">
        <v>289</v>
      </c>
      <c r="L202" s="15" t="s">
        <v>291</v>
      </c>
      <c r="M202" s="15">
        <v>2.7</v>
      </c>
      <c r="N202" s="15">
        <v>1.881</v>
      </c>
      <c r="O202" s="15">
        <v>4.4999999999999998E-2</v>
      </c>
      <c r="P202" s="15">
        <v>2.2010000000000001</v>
      </c>
      <c r="Q202" s="15">
        <v>1.431</v>
      </c>
      <c r="R202" s="15">
        <v>3.4009999999999998</v>
      </c>
      <c r="S202" s="15">
        <v>13.871</v>
      </c>
      <c r="U202" s="15">
        <v>980174.53399999999</v>
      </c>
      <c r="V202" s="15">
        <v>1710</v>
      </c>
    </row>
    <row r="203" spans="2:22" ht="30" x14ac:dyDescent="0.25">
      <c r="B203" s="15" t="s">
        <v>136</v>
      </c>
      <c r="C203" s="15" t="s">
        <v>207</v>
      </c>
      <c r="D203" s="15" t="s">
        <v>241</v>
      </c>
      <c r="E203" s="15">
        <v>2022</v>
      </c>
      <c r="F203" s="15" t="s">
        <v>162</v>
      </c>
      <c r="G203" s="15" t="s">
        <v>133</v>
      </c>
      <c r="H203" s="15" t="s">
        <v>136</v>
      </c>
      <c r="I203" s="15" t="s">
        <v>139</v>
      </c>
      <c r="J203" s="15" t="s">
        <v>141</v>
      </c>
      <c r="K203" s="15" t="s">
        <v>289</v>
      </c>
      <c r="L203" s="15" t="s">
        <v>350</v>
      </c>
      <c r="M203" s="15">
        <v>1.8149999999999999</v>
      </c>
      <c r="N203" s="15">
        <v>1.7130000000000001</v>
      </c>
      <c r="O203" s="15">
        <v>0.17100000000000001</v>
      </c>
      <c r="P203" s="15">
        <v>1.3979999999999999</v>
      </c>
      <c r="Q203" s="15">
        <v>0.76600000000000001</v>
      </c>
      <c r="R203" s="15">
        <v>2.3540000000000001</v>
      </c>
      <c r="S203" s="15">
        <v>13.872</v>
      </c>
      <c r="U203" s="15">
        <v>958127.82499999995</v>
      </c>
      <c r="V203" s="15">
        <v>100</v>
      </c>
    </row>
    <row r="204" spans="2:22" ht="30" x14ac:dyDescent="0.25">
      <c r="B204" s="15" t="s">
        <v>136</v>
      </c>
      <c r="C204" s="15" t="s">
        <v>207</v>
      </c>
      <c r="D204" s="15" t="s">
        <v>241</v>
      </c>
      <c r="E204" s="15">
        <v>2022</v>
      </c>
      <c r="F204" s="15" t="s">
        <v>162</v>
      </c>
      <c r="G204" s="15" t="s">
        <v>133</v>
      </c>
      <c r="H204" s="15" t="s">
        <v>136</v>
      </c>
      <c r="I204" s="15" t="s">
        <v>139</v>
      </c>
      <c r="J204" s="15" t="s">
        <v>141</v>
      </c>
      <c r="K204" s="15" t="s">
        <v>289</v>
      </c>
      <c r="L204" s="15" t="s">
        <v>292</v>
      </c>
      <c r="M204" s="15">
        <v>0.876</v>
      </c>
      <c r="N204" s="15">
        <v>0.74099999999999999</v>
      </c>
      <c r="O204" s="15">
        <v>3.3000000000000002E-2</v>
      </c>
      <c r="P204" s="15">
        <v>0.71</v>
      </c>
      <c r="Q204" s="15">
        <v>0.38300000000000001</v>
      </c>
      <c r="R204" s="15">
        <v>1.137</v>
      </c>
      <c r="S204" s="15">
        <v>13.821999999999999</v>
      </c>
      <c r="U204" s="15">
        <v>972198.99</v>
      </c>
      <c r="V204" s="15">
        <v>520</v>
      </c>
    </row>
    <row r="205" spans="2:22" x14ac:dyDescent="0.25">
      <c r="B205" s="15" t="s">
        <v>136</v>
      </c>
      <c r="C205" s="15" t="s">
        <v>207</v>
      </c>
      <c r="D205" s="15" t="s">
        <v>241</v>
      </c>
      <c r="E205" s="15">
        <v>2022</v>
      </c>
      <c r="F205" s="15" t="s">
        <v>162</v>
      </c>
      <c r="G205" s="15" t="s">
        <v>133</v>
      </c>
      <c r="H205" s="15" t="s">
        <v>136</v>
      </c>
      <c r="I205" s="15" t="s">
        <v>139</v>
      </c>
      <c r="J205" s="15" t="s">
        <v>141</v>
      </c>
      <c r="K205" s="15" t="s">
        <v>289</v>
      </c>
      <c r="L205" s="15" t="s">
        <v>293</v>
      </c>
      <c r="M205" s="15">
        <v>1.978</v>
      </c>
      <c r="N205" s="15">
        <v>1.5169999999999999</v>
      </c>
      <c r="O205" s="15">
        <v>3.3000000000000002E-2</v>
      </c>
      <c r="P205" s="15">
        <v>1.6379999999999999</v>
      </c>
      <c r="Q205" s="15">
        <v>0.98699999999999999</v>
      </c>
      <c r="R205" s="15">
        <v>2.5049999999999999</v>
      </c>
      <c r="S205" s="15">
        <v>13.877000000000001</v>
      </c>
      <c r="U205" s="15">
        <v>971351.978</v>
      </c>
      <c r="V205" s="15">
        <v>2090</v>
      </c>
    </row>
    <row r="206" spans="2:22" x14ac:dyDescent="0.25">
      <c r="B206" s="15" t="s">
        <v>136</v>
      </c>
      <c r="C206" s="15" t="s">
        <v>207</v>
      </c>
      <c r="D206" s="15" t="s">
        <v>241</v>
      </c>
      <c r="E206" s="15">
        <v>2022</v>
      </c>
      <c r="F206" s="15" t="s">
        <v>162</v>
      </c>
      <c r="G206" s="15" t="s">
        <v>133</v>
      </c>
      <c r="H206" s="15" t="s">
        <v>136</v>
      </c>
      <c r="I206" s="15" t="s">
        <v>139</v>
      </c>
      <c r="J206" s="15" t="s">
        <v>141</v>
      </c>
      <c r="K206" s="15" t="s">
        <v>289</v>
      </c>
      <c r="L206" s="15" t="s">
        <v>294</v>
      </c>
      <c r="M206" s="15">
        <v>1.66</v>
      </c>
      <c r="N206" s="15">
        <v>1.296</v>
      </c>
      <c r="O206" s="15">
        <v>3.2000000000000001E-2</v>
      </c>
      <c r="P206" s="15">
        <v>1.327</v>
      </c>
      <c r="Q206" s="15">
        <v>0.80700000000000005</v>
      </c>
      <c r="R206" s="15">
        <v>2.1280000000000001</v>
      </c>
      <c r="S206" s="15">
        <v>13.964</v>
      </c>
      <c r="U206" s="15">
        <v>978352.13399999996</v>
      </c>
      <c r="V206" s="15">
        <v>1660</v>
      </c>
    </row>
    <row r="207" spans="2:22" ht="30" x14ac:dyDescent="0.25">
      <c r="B207" s="15" t="s">
        <v>136</v>
      </c>
      <c r="C207" s="15" t="s">
        <v>207</v>
      </c>
      <c r="D207" s="15" t="s">
        <v>242</v>
      </c>
      <c r="E207" s="15">
        <v>2022</v>
      </c>
      <c r="F207" s="15" t="s">
        <v>162</v>
      </c>
      <c r="G207" s="15" t="s">
        <v>133</v>
      </c>
      <c r="H207" s="15" t="s">
        <v>136</v>
      </c>
      <c r="I207" s="15" t="s">
        <v>139</v>
      </c>
      <c r="J207" s="15" t="s">
        <v>141</v>
      </c>
      <c r="K207" s="15" t="s">
        <v>289</v>
      </c>
      <c r="L207" s="15" t="s">
        <v>290</v>
      </c>
      <c r="M207" s="15">
        <v>1.2649999999999999</v>
      </c>
      <c r="N207" s="15">
        <v>1.1719999999999999</v>
      </c>
      <c r="O207" s="15">
        <v>0.11700000000000001</v>
      </c>
      <c r="P207" s="15">
        <v>0.79400000000000004</v>
      </c>
      <c r="Q207" s="15">
        <v>0.54600000000000004</v>
      </c>
      <c r="R207" s="15">
        <v>1.5529999999999999</v>
      </c>
      <c r="S207" s="15">
        <v>13.821999999999999</v>
      </c>
      <c r="U207" s="15">
        <v>756964.81900000002</v>
      </c>
      <c r="V207" s="15">
        <v>100</v>
      </c>
    </row>
    <row r="208" spans="2:22" x14ac:dyDescent="0.25">
      <c r="B208" s="15" t="s">
        <v>136</v>
      </c>
      <c r="C208" s="15" t="s">
        <v>207</v>
      </c>
      <c r="D208" s="15" t="s">
        <v>242</v>
      </c>
      <c r="E208" s="15">
        <v>2022</v>
      </c>
      <c r="F208" s="15" t="s">
        <v>162</v>
      </c>
      <c r="G208" s="15" t="s">
        <v>133</v>
      </c>
      <c r="H208" s="15" t="s">
        <v>136</v>
      </c>
      <c r="I208" s="15" t="s">
        <v>139</v>
      </c>
      <c r="J208" s="15" t="s">
        <v>141</v>
      </c>
      <c r="K208" s="15" t="s">
        <v>289</v>
      </c>
      <c r="L208" s="15" t="s">
        <v>291</v>
      </c>
      <c r="M208" s="15">
        <v>3.0619999999999998</v>
      </c>
      <c r="N208" s="15">
        <v>2.0680000000000001</v>
      </c>
      <c r="O208" s="15">
        <v>0.05</v>
      </c>
      <c r="P208" s="15">
        <v>2.5840000000000001</v>
      </c>
      <c r="Q208" s="15">
        <v>1.6919999999999999</v>
      </c>
      <c r="R208" s="15">
        <v>3.8639999999999999</v>
      </c>
      <c r="S208" s="15">
        <v>13.538</v>
      </c>
      <c r="U208" s="15">
        <v>736553.83799999999</v>
      </c>
      <c r="V208" s="15">
        <v>1710</v>
      </c>
    </row>
    <row r="209" spans="2:22" ht="30" x14ac:dyDescent="0.25">
      <c r="B209" s="15" t="s">
        <v>136</v>
      </c>
      <c r="C209" s="15" t="s">
        <v>207</v>
      </c>
      <c r="D209" s="15" t="s">
        <v>242</v>
      </c>
      <c r="E209" s="15">
        <v>2022</v>
      </c>
      <c r="F209" s="15" t="s">
        <v>162</v>
      </c>
      <c r="G209" s="15" t="s">
        <v>133</v>
      </c>
      <c r="H209" s="15" t="s">
        <v>136</v>
      </c>
      <c r="I209" s="15" t="s">
        <v>139</v>
      </c>
      <c r="J209" s="15" t="s">
        <v>141</v>
      </c>
      <c r="K209" s="15" t="s">
        <v>289</v>
      </c>
      <c r="L209" s="15" t="s">
        <v>350</v>
      </c>
      <c r="M209" s="15">
        <v>2.2429999999999999</v>
      </c>
      <c r="N209" s="15">
        <v>2.2189999999999999</v>
      </c>
      <c r="O209" s="15">
        <v>0.222</v>
      </c>
      <c r="P209" s="15">
        <v>1.641</v>
      </c>
      <c r="Q209" s="15">
        <v>0.92600000000000005</v>
      </c>
      <c r="R209" s="15">
        <v>2.7370000000000001</v>
      </c>
      <c r="S209" s="15">
        <v>13.526</v>
      </c>
      <c r="U209" s="15">
        <v>720599.65800000005</v>
      </c>
      <c r="V209" s="15">
        <v>100</v>
      </c>
    </row>
    <row r="210" spans="2:22" ht="30" x14ac:dyDescent="0.25">
      <c r="B210" s="15" t="s">
        <v>136</v>
      </c>
      <c r="C210" s="15" t="s">
        <v>207</v>
      </c>
      <c r="D210" s="15" t="s">
        <v>242</v>
      </c>
      <c r="E210" s="15">
        <v>2022</v>
      </c>
      <c r="F210" s="15" t="s">
        <v>162</v>
      </c>
      <c r="G210" s="15" t="s">
        <v>133</v>
      </c>
      <c r="H210" s="15" t="s">
        <v>136</v>
      </c>
      <c r="I210" s="15" t="s">
        <v>139</v>
      </c>
      <c r="J210" s="15" t="s">
        <v>141</v>
      </c>
      <c r="K210" s="15" t="s">
        <v>289</v>
      </c>
      <c r="L210" s="15" t="s">
        <v>292</v>
      </c>
      <c r="M210" s="15">
        <v>1.0069999999999999</v>
      </c>
      <c r="N210" s="15">
        <v>0.86399999999999999</v>
      </c>
      <c r="O210" s="15">
        <v>3.7999999999999999E-2</v>
      </c>
      <c r="P210" s="15">
        <v>0.78100000000000003</v>
      </c>
      <c r="Q210" s="15">
        <v>0.44900000000000001</v>
      </c>
      <c r="R210" s="15">
        <v>1.321</v>
      </c>
      <c r="S210" s="15">
        <v>13.465999999999999</v>
      </c>
      <c r="U210" s="15">
        <v>733149.17299999995</v>
      </c>
      <c r="V210" s="15">
        <v>520</v>
      </c>
    </row>
    <row r="211" spans="2:22" x14ac:dyDescent="0.25">
      <c r="B211" s="15" t="s">
        <v>136</v>
      </c>
      <c r="C211" s="15" t="s">
        <v>207</v>
      </c>
      <c r="D211" s="15" t="s">
        <v>242</v>
      </c>
      <c r="E211" s="15">
        <v>2022</v>
      </c>
      <c r="F211" s="15" t="s">
        <v>162</v>
      </c>
      <c r="G211" s="15" t="s">
        <v>133</v>
      </c>
      <c r="H211" s="15" t="s">
        <v>136</v>
      </c>
      <c r="I211" s="15" t="s">
        <v>139</v>
      </c>
      <c r="J211" s="15" t="s">
        <v>141</v>
      </c>
      <c r="K211" s="15" t="s">
        <v>289</v>
      </c>
      <c r="L211" s="15" t="s">
        <v>293</v>
      </c>
      <c r="M211" s="15">
        <v>2.266</v>
      </c>
      <c r="N211" s="15">
        <v>1.6739999999999999</v>
      </c>
      <c r="O211" s="15">
        <v>3.6999999999999998E-2</v>
      </c>
      <c r="P211" s="15">
        <v>1.875</v>
      </c>
      <c r="Q211" s="15">
        <v>1.196</v>
      </c>
      <c r="R211" s="15">
        <v>2.843</v>
      </c>
      <c r="S211" s="15">
        <v>13.532999999999999</v>
      </c>
      <c r="U211" s="15">
        <v>729619.44900000002</v>
      </c>
      <c r="V211" s="15">
        <v>2090</v>
      </c>
    </row>
    <row r="212" spans="2:22" x14ac:dyDescent="0.25">
      <c r="B212" s="15" t="s">
        <v>136</v>
      </c>
      <c r="C212" s="15" t="s">
        <v>207</v>
      </c>
      <c r="D212" s="15" t="s">
        <v>242</v>
      </c>
      <c r="E212" s="15">
        <v>2022</v>
      </c>
      <c r="F212" s="15" t="s">
        <v>162</v>
      </c>
      <c r="G212" s="15" t="s">
        <v>133</v>
      </c>
      <c r="H212" s="15" t="s">
        <v>136</v>
      </c>
      <c r="I212" s="15" t="s">
        <v>139</v>
      </c>
      <c r="J212" s="15" t="s">
        <v>141</v>
      </c>
      <c r="K212" s="15" t="s">
        <v>289</v>
      </c>
      <c r="L212" s="15" t="s">
        <v>294</v>
      </c>
      <c r="M212" s="15">
        <v>1.931</v>
      </c>
      <c r="N212" s="15">
        <v>1.3919999999999999</v>
      </c>
      <c r="O212" s="15">
        <v>3.4000000000000002E-2</v>
      </c>
      <c r="P212" s="15">
        <v>1.605</v>
      </c>
      <c r="Q212" s="15">
        <v>0.99299999999999999</v>
      </c>
      <c r="R212" s="15">
        <v>2.4670000000000001</v>
      </c>
      <c r="S212" s="15">
        <v>13.612</v>
      </c>
      <c r="U212" s="15">
        <v>735443.23</v>
      </c>
      <c r="V212" s="15">
        <v>1660</v>
      </c>
    </row>
    <row r="213" spans="2:22" ht="30" x14ac:dyDescent="0.25">
      <c r="B213" s="15" t="s">
        <v>136</v>
      </c>
      <c r="C213" s="15" t="s">
        <v>207</v>
      </c>
      <c r="D213" s="15" t="s">
        <v>243</v>
      </c>
      <c r="E213" s="15">
        <v>2022</v>
      </c>
      <c r="F213" s="15" t="s">
        <v>162</v>
      </c>
      <c r="G213" s="15" t="s">
        <v>133</v>
      </c>
      <c r="H213" s="15" t="s">
        <v>136</v>
      </c>
      <c r="I213" s="15" t="s">
        <v>139</v>
      </c>
      <c r="J213" s="15" t="s">
        <v>141</v>
      </c>
      <c r="K213" s="15" t="s">
        <v>289</v>
      </c>
      <c r="L213" s="15" t="s">
        <v>290</v>
      </c>
      <c r="M213" s="15">
        <v>1.4470000000000001</v>
      </c>
      <c r="N213" s="15">
        <v>1.3460000000000001</v>
      </c>
      <c r="O213" s="15">
        <v>0.13500000000000001</v>
      </c>
      <c r="P213" s="15">
        <v>1.0049999999999999</v>
      </c>
      <c r="Q213" s="15">
        <v>0.55100000000000005</v>
      </c>
      <c r="R213" s="15">
        <v>1.8120000000000001</v>
      </c>
      <c r="S213" s="15">
        <v>13.821999999999999</v>
      </c>
      <c r="U213" s="15">
        <v>756947.88399999996</v>
      </c>
      <c r="V213" s="15">
        <v>100</v>
      </c>
    </row>
    <row r="214" spans="2:22" x14ac:dyDescent="0.25">
      <c r="B214" s="15" t="s">
        <v>136</v>
      </c>
      <c r="C214" s="15" t="s">
        <v>207</v>
      </c>
      <c r="D214" s="15" t="s">
        <v>243</v>
      </c>
      <c r="E214" s="15">
        <v>2022</v>
      </c>
      <c r="F214" s="15" t="s">
        <v>162</v>
      </c>
      <c r="G214" s="15" t="s">
        <v>133</v>
      </c>
      <c r="H214" s="15" t="s">
        <v>136</v>
      </c>
      <c r="I214" s="15" t="s">
        <v>139</v>
      </c>
      <c r="J214" s="15" t="s">
        <v>141</v>
      </c>
      <c r="K214" s="15" t="s">
        <v>289</v>
      </c>
      <c r="L214" s="15" t="s">
        <v>291</v>
      </c>
      <c r="M214" s="15">
        <v>3.1850000000000001</v>
      </c>
      <c r="N214" s="15">
        <v>2.0640000000000001</v>
      </c>
      <c r="O214" s="15">
        <v>0.05</v>
      </c>
      <c r="P214" s="15">
        <v>2.72</v>
      </c>
      <c r="Q214" s="15">
        <v>1.81</v>
      </c>
      <c r="R214" s="15">
        <v>4.0490000000000004</v>
      </c>
      <c r="S214" s="15">
        <v>13.538</v>
      </c>
      <c r="U214" s="15">
        <v>736570.098</v>
      </c>
      <c r="V214" s="15">
        <v>1710</v>
      </c>
    </row>
    <row r="215" spans="2:22" ht="30" x14ac:dyDescent="0.25">
      <c r="B215" s="15" t="s">
        <v>136</v>
      </c>
      <c r="C215" s="15" t="s">
        <v>207</v>
      </c>
      <c r="D215" s="15" t="s">
        <v>243</v>
      </c>
      <c r="E215" s="15">
        <v>2022</v>
      </c>
      <c r="F215" s="15" t="s">
        <v>162</v>
      </c>
      <c r="G215" s="15" t="s">
        <v>133</v>
      </c>
      <c r="H215" s="15" t="s">
        <v>136</v>
      </c>
      <c r="I215" s="15" t="s">
        <v>139</v>
      </c>
      <c r="J215" s="15" t="s">
        <v>141</v>
      </c>
      <c r="K215" s="15" t="s">
        <v>289</v>
      </c>
      <c r="L215" s="15" t="s">
        <v>350</v>
      </c>
      <c r="M215" s="15">
        <v>2.246</v>
      </c>
      <c r="N215" s="15">
        <v>1.738</v>
      </c>
      <c r="O215" s="15">
        <v>0.17399999999999999</v>
      </c>
      <c r="P215" s="15">
        <v>1.8280000000000001</v>
      </c>
      <c r="Q215" s="15">
        <v>1.167</v>
      </c>
      <c r="R215" s="15">
        <v>2.8010000000000002</v>
      </c>
      <c r="S215" s="15">
        <v>13.526</v>
      </c>
      <c r="U215" s="15">
        <v>720675.29</v>
      </c>
      <c r="V215" s="15">
        <v>100</v>
      </c>
    </row>
    <row r="216" spans="2:22" ht="30" x14ac:dyDescent="0.25">
      <c r="B216" s="15" t="s">
        <v>136</v>
      </c>
      <c r="C216" s="15" t="s">
        <v>207</v>
      </c>
      <c r="D216" s="15" t="s">
        <v>243</v>
      </c>
      <c r="E216" s="15">
        <v>2022</v>
      </c>
      <c r="F216" s="15" t="s">
        <v>162</v>
      </c>
      <c r="G216" s="15" t="s">
        <v>133</v>
      </c>
      <c r="H216" s="15" t="s">
        <v>136</v>
      </c>
      <c r="I216" s="15" t="s">
        <v>139</v>
      </c>
      <c r="J216" s="15" t="s">
        <v>141</v>
      </c>
      <c r="K216" s="15" t="s">
        <v>289</v>
      </c>
      <c r="L216" s="15" t="s">
        <v>292</v>
      </c>
      <c r="M216" s="15">
        <v>1.0820000000000001</v>
      </c>
      <c r="N216" s="15">
        <v>0.88300000000000001</v>
      </c>
      <c r="O216" s="15">
        <v>3.9E-2</v>
      </c>
      <c r="P216" s="15">
        <v>0.88900000000000001</v>
      </c>
      <c r="Q216" s="15">
        <v>0.47499999999999998</v>
      </c>
      <c r="R216" s="15">
        <v>1.4019999999999999</v>
      </c>
      <c r="S216" s="15">
        <v>13.467000000000001</v>
      </c>
      <c r="U216" s="15">
        <v>733126.72900000005</v>
      </c>
      <c r="V216" s="15">
        <v>520</v>
      </c>
    </row>
    <row r="217" spans="2:22" x14ac:dyDescent="0.25">
      <c r="B217" s="15" t="s">
        <v>136</v>
      </c>
      <c r="C217" s="15" t="s">
        <v>207</v>
      </c>
      <c r="D217" s="15" t="s">
        <v>243</v>
      </c>
      <c r="E217" s="15">
        <v>2022</v>
      </c>
      <c r="F217" s="15" t="s">
        <v>162</v>
      </c>
      <c r="G217" s="15" t="s">
        <v>133</v>
      </c>
      <c r="H217" s="15" t="s">
        <v>136</v>
      </c>
      <c r="I217" s="15" t="s">
        <v>139</v>
      </c>
      <c r="J217" s="15" t="s">
        <v>141</v>
      </c>
      <c r="K217" s="15" t="s">
        <v>289</v>
      </c>
      <c r="L217" s="15" t="s">
        <v>293</v>
      </c>
      <c r="M217" s="15">
        <v>2.3940000000000001</v>
      </c>
      <c r="N217" s="15">
        <v>1.637</v>
      </c>
      <c r="O217" s="15">
        <v>3.5999999999999997E-2</v>
      </c>
      <c r="P217" s="15">
        <v>2.052</v>
      </c>
      <c r="Q217" s="15">
        <v>1.294</v>
      </c>
      <c r="R217" s="15">
        <v>3.0289999999999999</v>
      </c>
      <c r="S217" s="15">
        <v>13.532999999999999</v>
      </c>
      <c r="U217" s="15">
        <v>729610.05799999996</v>
      </c>
      <c r="V217" s="15">
        <v>2090</v>
      </c>
    </row>
    <row r="218" spans="2:22" x14ac:dyDescent="0.25">
      <c r="B218" s="15" t="s">
        <v>136</v>
      </c>
      <c r="C218" s="15" t="s">
        <v>207</v>
      </c>
      <c r="D218" s="15" t="s">
        <v>243</v>
      </c>
      <c r="E218" s="15">
        <v>2022</v>
      </c>
      <c r="F218" s="15" t="s">
        <v>162</v>
      </c>
      <c r="G218" s="15" t="s">
        <v>133</v>
      </c>
      <c r="H218" s="15" t="s">
        <v>136</v>
      </c>
      <c r="I218" s="15" t="s">
        <v>139</v>
      </c>
      <c r="J218" s="15" t="s">
        <v>141</v>
      </c>
      <c r="K218" s="15" t="s">
        <v>289</v>
      </c>
      <c r="L218" s="15" t="s">
        <v>294</v>
      </c>
      <c r="M218" s="15">
        <v>2.0139999999999998</v>
      </c>
      <c r="N218" s="15">
        <v>1.345</v>
      </c>
      <c r="O218" s="15">
        <v>3.3000000000000002E-2</v>
      </c>
      <c r="P218" s="15">
        <v>1.6930000000000001</v>
      </c>
      <c r="Q218" s="15">
        <v>1.1160000000000001</v>
      </c>
      <c r="R218" s="15">
        <v>2.613</v>
      </c>
      <c r="S218" s="15">
        <v>13.612</v>
      </c>
      <c r="U218" s="15">
        <v>735429.71400000004</v>
      </c>
      <c r="V218" s="15">
        <v>1660</v>
      </c>
    </row>
    <row r="219" spans="2:22" ht="30" x14ac:dyDescent="0.25">
      <c r="B219" s="15" t="s">
        <v>136</v>
      </c>
      <c r="C219" s="15" t="s">
        <v>207</v>
      </c>
      <c r="D219" s="15" t="s">
        <v>244</v>
      </c>
      <c r="E219" s="15">
        <v>2022</v>
      </c>
      <c r="F219" s="15" t="s">
        <v>162</v>
      </c>
      <c r="G219" s="15" t="s">
        <v>133</v>
      </c>
      <c r="H219" s="15" t="s">
        <v>136</v>
      </c>
      <c r="I219" s="15" t="s">
        <v>139</v>
      </c>
      <c r="J219" s="15" t="s">
        <v>141</v>
      </c>
      <c r="K219" s="15" t="s">
        <v>289</v>
      </c>
      <c r="L219" s="15" t="s">
        <v>290</v>
      </c>
      <c r="M219" s="15">
        <v>1.5309999999999999</v>
      </c>
      <c r="N219" s="15">
        <v>1.2989999999999999</v>
      </c>
      <c r="O219" s="15">
        <v>0.13</v>
      </c>
      <c r="P219" s="15">
        <v>1.0389999999999999</v>
      </c>
      <c r="Q219" s="15">
        <v>0.628</v>
      </c>
      <c r="R219" s="15">
        <v>2.0299999999999998</v>
      </c>
      <c r="S219" s="15">
        <v>13.385</v>
      </c>
      <c r="U219" s="15">
        <v>512368.788</v>
      </c>
      <c r="V219" s="15">
        <v>100</v>
      </c>
    </row>
    <row r="220" spans="2:22" x14ac:dyDescent="0.25">
      <c r="B220" s="15" t="s">
        <v>136</v>
      </c>
      <c r="C220" s="15" t="s">
        <v>207</v>
      </c>
      <c r="D220" s="15" t="s">
        <v>244</v>
      </c>
      <c r="E220" s="15">
        <v>2022</v>
      </c>
      <c r="F220" s="15" t="s">
        <v>162</v>
      </c>
      <c r="G220" s="15" t="s">
        <v>133</v>
      </c>
      <c r="H220" s="15" t="s">
        <v>136</v>
      </c>
      <c r="I220" s="15" t="s">
        <v>139</v>
      </c>
      <c r="J220" s="15" t="s">
        <v>141</v>
      </c>
      <c r="K220" s="15" t="s">
        <v>289</v>
      </c>
      <c r="L220" s="15" t="s">
        <v>291</v>
      </c>
      <c r="M220" s="15">
        <v>3.05</v>
      </c>
      <c r="N220" s="15">
        <v>1.887</v>
      </c>
      <c r="O220" s="15">
        <v>4.5999999999999999E-2</v>
      </c>
      <c r="P220" s="15">
        <v>2.665</v>
      </c>
      <c r="Q220" s="15">
        <v>1.7889999999999999</v>
      </c>
      <c r="R220" s="15">
        <v>3.7970000000000002</v>
      </c>
      <c r="S220" s="15">
        <v>13.102</v>
      </c>
      <c r="U220" s="15">
        <v>504295.16399999999</v>
      </c>
      <c r="V220" s="15">
        <v>1710</v>
      </c>
    </row>
    <row r="221" spans="2:22" ht="30" x14ac:dyDescent="0.25">
      <c r="B221" s="15" t="s">
        <v>136</v>
      </c>
      <c r="C221" s="15" t="s">
        <v>207</v>
      </c>
      <c r="D221" s="15" t="s">
        <v>244</v>
      </c>
      <c r="E221" s="15">
        <v>2022</v>
      </c>
      <c r="F221" s="15" t="s">
        <v>162</v>
      </c>
      <c r="G221" s="15" t="s">
        <v>133</v>
      </c>
      <c r="H221" s="15" t="s">
        <v>136</v>
      </c>
      <c r="I221" s="15" t="s">
        <v>139</v>
      </c>
      <c r="J221" s="15" t="s">
        <v>141</v>
      </c>
      <c r="K221" s="15" t="s">
        <v>289</v>
      </c>
      <c r="L221" s="15" t="s">
        <v>350</v>
      </c>
      <c r="M221" s="15">
        <v>2.3170000000000002</v>
      </c>
      <c r="N221" s="15">
        <v>1.744</v>
      </c>
      <c r="O221" s="15">
        <v>0.17399999999999999</v>
      </c>
      <c r="P221" s="15">
        <v>2.032</v>
      </c>
      <c r="Q221" s="15">
        <v>1.2310000000000001</v>
      </c>
      <c r="R221" s="15">
        <v>2.8780000000000001</v>
      </c>
      <c r="S221" s="15">
        <v>13.073</v>
      </c>
      <c r="U221" s="15">
        <v>495224.22200000001</v>
      </c>
      <c r="V221" s="15">
        <v>100</v>
      </c>
    </row>
    <row r="222" spans="2:22" ht="30" x14ac:dyDescent="0.25">
      <c r="B222" s="15" t="s">
        <v>136</v>
      </c>
      <c r="C222" s="15" t="s">
        <v>207</v>
      </c>
      <c r="D222" s="15" t="s">
        <v>244</v>
      </c>
      <c r="E222" s="15">
        <v>2022</v>
      </c>
      <c r="F222" s="15" t="s">
        <v>162</v>
      </c>
      <c r="G222" s="15" t="s">
        <v>133</v>
      </c>
      <c r="H222" s="15" t="s">
        <v>136</v>
      </c>
      <c r="I222" s="15" t="s">
        <v>139</v>
      </c>
      <c r="J222" s="15" t="s">
        <v>141</v>
      </c>
      <c r="K222" s="15" t="s">
        <v>289</v>
      </c>
      <c r="L222" s="15" t="s">
        <v>292</v>
      </c>
      <c r="M222" s="15">
        <v>1.115</v>
      </c>
      <c r="N222" s="15">
        <v>0.81599999999999995</v>
      </c>
      <c r="O222" s="15">
        <v>3.5999999999999997E-2</v>
      </c>
      <c r="P222" s="15">
        <v>0.94799999999999995</v>
      </c>
      <c r="Q222" s="15">
        <v>0.53100000000000003</v>
      </c>
      <c r="R222" s="15">
        <v>1.5089999999999999</v>
      </c>
      <c r="S222" s="15">
        <v>13.007</v>
      </c>
      <c r="U222" s="15">
        <v>501785.076</v>
      </c>
      <c r="V222" s="15">
        <v>520</v>
      </c>
    </row>
    <row r="223" spans="2:22" x14ac:dyDescent="0.25">
      <c r="B223" s="15" t="s">
        <v>136</v>
      </c>
      <c r="C223" s="15" t="s">
        <v>207</v>
      </c>
      <c r="D223" s="15" t="s">
        <v>244</v>
      </c>
      <c r="E223" s="15">
        <v>2022</v>
      </c>
      <c r="F223" s="15" t="s">
        <v>162</v>
      </c>
      <c r="G223" s="15" t="s">
        <v>133</v>
      </c>
      <c r="H223" s="15" t="s">
        <v>136</v>
      </c>
      <c r="I223" s="15" t="s">
        <v>139</v>
      </c>
      <c r="J223" s="15" t="s">
        <v>141</v>
      </c>
      <c r="K223" s="15" t="s">
        <v>289</v>
      </c>
      <c r="L223" s="15" t="s">
        <v>293</v>
      </c>
      <c r="M223" s="15">
        <v>2.3879999999999999</v>
      </c>
      <c r="N223" s="15">
        <v>1.5349999999999999</v>
      </c>
      <c r="O223" s="15">
        <v>3.4000000000000002E-2</v>
      </c>
      <c r="P223" s="15">
        <v>2.0539999999999998</v>
      </c>
      <c r="Q223" s="15">
        <v>1.367</v>
      </c>
      <c r="R223" s="15">
        <v>3.0129999999999999</v>
      </c>
      <c r="S223" s="15">
        <v>13.086</v>
      </c>
      <c r="U223" s="15">
        <v>500570.30099999998</v>
      </c>
      <c r="V223" s="15">
        <v>2090</v>
      </c>
    </row>
    <row r="224" spans="2:22" x14ac:dyDescent="0.25">
      <c r="B224" s="15" t="s">
        <v>136</v>
      </c>
      <c r="C224" s="15" t="s">
        <v>207</v>
      </c>
      <c r="D224" s="15" t="s">
        <v>244</v>
      </c>
      <c r="E224" s="15">
        <v>2022</v>
      </c>
      <c r="F224" s="15" t="s">
        <v>162</v>
      </c>
      <c r="G224" s="15" t="s">
        <v>133</v>
      </c>
      <c r="H224" s="15" t="s">
        <v>136</v>
      </c>
      <c r="I224" s="15" t="s">
        <v>139</v>
      </c>
      <c r="J224" s="15" t="s">
        <v>141</v>
      </c>
      <c r="K224" s="15" t="s">
        <v>289</v>
      </c>
      <c r="L224" s="15" t="s">
        <v>294</v>
      </c>
      <c r="M224" s="15">
        <v>2.0049999999999999</v>
      </c>
      <c r="N224" s="15">
        <v>1.2470000000000001</v>
      </c>
      <c r="O224" s="15">
        <v>3.1E-2</v>
      </c>
      <c r="P224" s="15">
        <v>1.7130000000000001</v>
      </c>
      <c r="Q224" s="15">
        <v>1.143</v>
      </c>
      <c r="R224" s="15">
        <v>2.5830000000000002</v>
      </c>
      <c r="S224" s="15">
        <v>13.154999999999999</v>
      </c>
      <c r="U224" s="15">
        <v>503156.27299999999</v>
      </c>
      <c r="V224" s="15">
        <v>1660</v>
      </c>
    </row>
    <row r="225" spans="2:22" ht="30" x14ac:dyDescent="0.25">
      <c r="B225" s="15" t="s">
        <v>136</v>
      </c>
      <c r="C225" s="15" t="s">
        <v>207</v>
      </c>
      <c r="D225" s="15" t="s">
        <v>245</v>
      </c>
      <c r="E225" s="15">
        <v>2022</v>
      </c>
      <c r="F225" s="15" t="s">
        <v>162</v>
      </c>
      <c r="G225" s="15" t="s">
        <v>133</v>
      </c>
      <c r="H225" s="15" t="s">
        <v>136</v>
      </c>
      <c r="I225" s="15" t="s">
        <v>139</v>
      </c>
      <c r="J225" s="15" t="s">
        <v>141</v>
      </c>
      <c r="K225" s="15" t="s">
        <v>289</v>
      </c>
      <c r="L225" s="15" t="s">
        <v>290</v>
      </c>
      <c r="M225" s="15">
        <v>1.5369999999999999</v>
      </c>
      <c r="N225" s="15">
        <v>1.3520000000000001</v>
      </c>
      <c r="O225" s="15">
        <v>0.13500000000000001</v>
      </c>
      <c r="P225" s="15">
        <v>1.1140000000000001</v>
      </c>
      <c r="Q225" s="15">
        <v>0.61099999999999999</v>
      </c>
      <c r="R225" s="15">
        <v>1.7130000000000001</v>
      </c>
      <c r="S225" s="15">
        <v>13.385</v>
      </c>
      <c r="U225" s="15">
        <v>512355.07400000002</v>
      </c>
      <c r="V225" s="15">
        <v>100</v>
      </c>
    </row>
    <row r="226" spans="2:22" x14ac:dyDescent="0.25">
      <c r="B226" s="15" t="s">
        <v>136</v>
      </c>
      <c r="C226" s="15" t="s">
        <v>207</v>
      </c>
      <c r="D226" s="15" t="s">
        <v>245</v>
      </c>
      <c r="E226" s="15">
        <v>2022</v>
      </c>
      <c r="F226" s="15" t="s">
        <v>162</v>
      </c>
      <c r="G226" s="15" t="s">
        <v>133</v>
      </c>
      <c r="H226" s="15" t="s">
        <v>136</v>
      </c>
      <c r="I226" s="15" t="s">
        <v>139</v>
      </c>
      <c r="J226" s="15" t="s">
        <v>141</v>
      </c>
      <c r="K226" s="15" t="s">
        <v>289</v>
      </c>
      <c r="L226" s="15" t="s">
        <v>291</v>
      </c>
      <c r="M226" s="15">
        <v>2.9860000000000002</v>
      </c>
      <c r="N226" s="15">
        <v>1.784</v>
      </c>
      <c r="O226" s="15">
        <v>4.2999999999999997E-2</v>
      </c>
      <c r="P226" s="15">
        <v>2.6110000000000002</v>
      </c>
      <c r="Q226" s="15">
        <v>1.806</v>
      </c>
      <c r="R226" s="15">
        <v>3.7280000000000002</v>
      </c>
      <c r="S226" s="15">
        <v>13.103</v>
      </c>
      <c r="U226" s="15">
        <v>504281.11</v>
      </c>
      <c r="V226" s="15">
        <v>1710</v>
      </c>
    </row>
    <row r="227" spans="2:22" ht="30" x14ac:dyDescent="0.25">
      <c r="B227" s="15" t="s">
        <v>136</v>
      </c>
      <c r="C227" s="15" t="s">
        <v>207</v>
      </c>
      <c r="D227" s="15" t="s">
        <v>245</v>
      </c>
      <c r="E227" s="15">
        <v>2022</v>
      </c>
      <c r="F227" s="15" t="s">
        <v>162</v>
      </c>
      <c r="G227" s="15" t="s">
        <v>133</v>
      </c>
      <c r="H227" s="15" t="s">
        <v>136</v>
      </c>
      <c r="I227" s="15" t="s">
        <v>139</v>
      </c>
      <c r="J227" s="15" t="s">
        <v>141</v>
      </c>
      <c r="K227" s="15" t="s">
        <v>289</v>
      </c>
      <c r="L227" s="15" t="s">
        <v>350</v>
      </c>
      <c r="M227" s="15">
        <v>2.302</v>
      </c>
      <c r="N227" s="15">
        <v>1.5860000000000001</v>
      </c>
      <c r="O227" s="15">
        <v>0.159</v>
      </c>
      <c r="P227" s="15">
        <v>1.958</v>
      </c>
      <c r="Q227" s="15">
        <v>1.123</v>
      </c>
      <c r="R227" s="15">
        <v>2.9119999999999999</v>
      </c>
      <c r="S227" s="15">
        <v>13.071999999999999</v>
      </c>
      <c r="U227" s="15">
        <v>495205.17300000001</v>
      </c>
      <c r="V227" s="15">
        <v>100</v>
      </c>
    </row>
    <row r="228" spans="2:22" ht="30" x14ac:dyDescent="0.25">
      <c r="B228" s="15" t="s">
        <v>136</v>
      </c>
      <c r="C228" s="15" t="s">
        <v>207</v>
      </c>
      <c r="D228" s="15" t="s">
        <v>245</v>
      </c>
      <c r="E228" s="15">
        <v>2022</v>
      </c>
      <c r="F228" s="15" t="s">
        <v>162</v>
      </c>
      <c r="G228" s="15" t="s">
        <v>133</v>
      </c>
      <c r="H228" s="15" t="s">
        <v>136</v>
      </c>
      <c r="I228" s="15" t="s">
        <v>139</v>
      </c>
      <c r="J228" s="15" t="s">
        <v>141</v>
      </c>
      <c r="K228" s="15" t="s">
        <v>289</v>
      </c>
      <c r="L228" s="15" t="s">
        <v>292</v>
      </c>
      <c r="M228" s="15">
        <v>1.194</v>
      </c>
      <c r="N228" s="15">
        <v>0.92900000000000005</v>
      </c>
      <c r="O228" s="15">
        <v>4.1000000000000002E-2</v>
      </c>
      <c r="P228" s="15">
        <v>0.97299999999999998</v>
      </c>
      <c r="Q228" s="15">
        <v>0.55200000000000005</v>
      </c>
      <c r="R228" s="15">
        <v>1.6220000000000001</v>
      </c>
      <c r="S228" s="15">
        <v>13.007</v>
      </c>
      <c r="U228" s="15">
        <v>501794.03600000002</v>
      </c>
      <c r="V228" s="15">
        <v>520</v>
      </c>
    </row>
    <row r="229" spans="2:22" x14ac:dyDescent="0.25">
      <c r="B229" s="15" t="s">
        <v>136</v>
      </c>
      <c r="C229" s="15" t="s">
        <v>207</v>
      </c>
      <c r="D229" s="15" t="s">
        <v>245</v>
      </c>
      <c r="E229" s="15">
        <v>2022</v>
      </c>
      <c r="F229" s="15" t="s">
        <v>162</v>
      </c>
      <c r="G229" s="15" t="s">
        <v>133</v>
      </c>
      <c r="H229" s="15" t="s">
        <v>136</v>
      </c>
      <c r="I229" s="15" t="s">
        <v>139</v>
      </c>
      <c r="J229" s="15" t="s">
        <v>141</v>
      </c>
      <c r="K229" s="15" t="s">
        <v>289</v>
      </c>
      <c r="L229" s="15" t="s">
        <v>293</v>
      </c>
      <c r="M229" s="15">
        <v>2.3969999999999998</v>
      </c>
      <c r="N229" s="15">
        <v>1.629</v>
      </c>
      <c r="O229" s="15">
        <v>3.5999999999999997E-2</v>
      </c>
      <c r="P229" s="15">
        <v>2.0459999999999998</v>
      </c>
      <c r="Q229" s="15">
        <v>1.357</v>
      </c>
      <c r="R229" s="15">
        <v>3.0579999999999998</v>
      </c>
      <c r="S229" s="15">
        <v>13.086</v>
      </c>
      <c r="U229" s="15">
        <v>500578.68</v>
      </c>
      <c r="V229" s="15">
        <v>2090</v>
      </c>
    </row>
    <row r="230" spans="2:22" x14ac:dyDescent="0.25">
      <c r="B230" s="15" t="s">
        <v>136</v>
      </c>
      <c r="C230" s="15" t="s">
        <v>207</v>
      </c>
      <c r="D230" s="15" t="s">
        <v>245</v>
      </c>
      <c r="E230" s="15">
        <v>2022</v>
      </c>
      <c r="F230" s="15" t="s">
        <v>162</v>
      </c>
      <c r="G230" s="15" t="s">
        <v>133</v>
      </c>
      <c r="H230" s="15" t="s">
        <v>136</v>
      </c>
      <c r="I230" s="15" t="s">
        <v>139</v>
      </c>
      <c r="J230" s="15" t="s">
        <v>141</v>
      </c>
      <c r="K230" s="15" t="s">
        <v>289</v>
      </c>
      <c r="L230" s="15" t="s">
        <v>294</v>
      </c>
      <c r="M230" s="15">
        <v>2.04</v>
      </c>
      <c r="N230" s="15">
        <v>1.2729999999999999</v>
      </c>
      <c r="O230" s="15">
        <v>3.1E-2</v>
      </c>
      <c r="P230" s="15">
        <v>1.7509999999999999</v>
      </c>
      <c r="Q230" s="15">
        <v>1.179</v>
      </c>
      <c r="R230" s="15">
        <v>2.6139999999999999</v>
      </c>
      <c r="S230" s="15">
        <v>13.156000000000001</v>
      </c>
      <c r="U230" s="15">
        <v>503169.97200000001</v>
      </c>
      <c r="V230" s="15">
        <v>1660</v>
      </c>
    </row>
    <row r="231" spans="2:22" ht="30" x14ac:dyDescent="0.25">
      <c r="B231" s="15" t="s">
        <v>136</v>
      </c>
      <c r="C231" s="15" t="s">
        <v>207</v>
      </c>
      <c r="D231" s="15" t="s">
        <v>246</v>
      </c>
      <c r="E231" s="15">
        <v>2022</v>
      </c>
      <c r="F231" s="15" t="s">
        <v>162</v>
      </c>
      <c r="G231" s="15" t="s">
        <v>133</v>
      </c>
      <c r="H231" s="15" t="s">
        <v>136</v>
      </c>
      <c r="I231" s="15" t="s">
        <v>139</v>
      </c>
      <c r="J231" s="15" t="s">
        <v>141</v>
      </c>
      <c r="K231" s="15" t="s">
        <v>289</v>
      </c>
      <c r="L231" s="15" t="s">
        <v>290</v>
      </c>
      <c r="M231" s="15">
        <v>1.552</v>
      </c>
      <c r="N231" s="15">
        <v>1.359</v>
      </c>
      <c r="O231" s="15">
        <v>0.13600000000000001</v>
      </c>
      <c r="P231" s="15">
        <v>1.208</v>
      </c>
      <c r="Q231" s="15">
        <v>0.71199999999999997</v>
      </c>
      <c r="R231" s="15">
        <v>1.827</v>
      </c>
      <c r="S231" s="15">
        <v>12.865</v>
      </c>
      <c r="U231" s="15">
        <v>299661.337</v>
      </c>
      <c r="V231" s="15">
        <v>100</v>
      </c>
    </row>
    <row r="232" spans="2:22" x14ac:dyDescent="0.25">
      <c r="B232" s="15" t="s">
        <v>136</v>
      </c>
      <c r="C232" s="15" t="s">
        <v>207</v>
      </c>
      <c r="D232" s="15" t="s">
        <v>246</v>
      </c>
      <c r="E232" s="15">
        <v>2022</v>
      </c>
      <c r="F232" s="15" t="s">
        <v>162</v>
      </c>
      <c r="G232" s="15" t="s">
        <v>133</v>
      </c>
      <c r="H232" s="15" t="s">
        <v>136</v>
      </c>
      <c r="I232" s="15" t="s">
        <v>139</v>
      </c>
      <c r="J232" s="15" t="s">
        <v>141</v>
      </c>
      <c r="K232" s="15" t="s">
        <v>289</v>
      </c>
      <c r="L232" s="15" t="s">
        <v>291</v>
      </c>
      <c r="M232" s="15">
        <v>2.7730000000000001</v>
      </c>
      <c r="N232" s="15">
        <v>1.6220000000000001</v>
      </c>
      <c r="O232" s="15">
        <v>3.9E-2</v>
      </c>
      <c r="P232" s="15">
        <v>2.4049999999999998</v>
      </c>
      <c r="Q232" s="15">
        <v>1.704</v>
      </c>
      <c r="R232" s="15">
        <v>3.4830000000000001</v>
      </c>
      <c r="S232" s="15">
        <v>12.571</v>
      </c>
      <c r="U232" s="15">
        <v>299960.12599999999</v>
      </c>
      <c r="V232" s="15">
        <v>1710</v>
      </c>
    </row>
    <row r="233" spans="2:22" ht="30" x14ac:dyDescent="0.25">
      <c r="B233" s="15" t="s">
        <v>136</v>
      </c>
      <c r="C233" s="15" t="s">
        <v>207</v>
      </c>
      <c r="D233" s="15" t="s">
        <v>246</v>
      </c>
      <c r="E233" s="15">
        <v>2022</v>
      </c>
      <c r="F233" s="15" t="s">
        <v>162</v>
      </c>
      <c r="G233" s="15" t="s">
        <v>133</v>
      </c>
      <c r="H233" s="15" t="s">
        <v>136</v>
      </c>
      <c r="I233" s="15" t="s">
        <v>139</v>
      </c>
      <c r="J233" s="15" t="s">
        <v>141</v>
      </c>
      <c r="K233" s="15" t="s">
        <v>289</v>
      </c>
      <c r="L233" s="15" t="s">
        <v>350</v>
      </c>
      <c r="M233" s="15">
        <v>2.1480000000000001</v>
      </c>
      <c r="N233" s="15">
        <v>1.4139999999999999</v>
      </c>
      <c r="O233" s="15">
        <v>0.14099999999999999</v>
      </c>
      <c r="P233" s="15">
        <v>1.9770000000000001</v>
      </c>
      <c r="Q233" s="15">
        <v>1.0620000000000001</v>
      </c>
      <c r="R233" s="15">
        <v>2.8359999999999999</v>
      </c>
      <c r="S233" s="15">
        <v>12.51</v>
      </c>
      <c r="U233" s="15">
        <v>295770.90100000001</v>
      </c>
      <c r="V233" s="15">
        <v>100</v>
      </c>
    </row>
    <row r="234" spans="2:22" ht="30" x14ac:dyDescent="0.25">
      <c r="B234" s="15" t="s">
        <v>136</v>
      </c>
      <c r="C234" s="15" t="s">
        <v>207</v>
      </c>
      <c r="D234" s="15" t="s">
        <v>246</v>
      </c>
      <c r="E234" s="15">
        <v>2022</v>
      </c>
      <c r="F234" s="15" t="s">
        <v>162</v>
      </c>
      <c r="G234" s="15" t="s">
        <v>133</v>
      </c>
      <c r="H234" s="15" t="s">
        <v>136</v>
      </c>
      <c r="I234" s="15" t="s">
        <v>139</v>
      </c>
      <c r="J234" s="15" t="s">
        <v>141</v>
      </c>
      <c r="K234" s="15" t="s">
        <v>289</v>
      </c>
      <c r="L234" s="15" t="s">
        <v>292</v>
      </c>
      <c r="M234" s="15">
        <v>1.1970000000000001</v>
      </c>
      <c r="N234" s="15">
        <v>0.93500000000000005</v>
      </c>
      <c r="O234" s="15">
        <v>4.1000000000000002E-2</v>
      </c>
      <c r="P234" s="15">
        <v>0.96699999999999997</v>
      </c>
      <c r="Q234" s="15">
        <v>0.53500000000000003</v>
      </c>
      <c r="R234" s="15">
        <v>1.587</v>
      </c>
      <c r="S234" s="15">
        <v>12.449</v>
      </c>
      <c r="U234" s="15">
        <v>298310.42499999999</v>
      </c>
      <c r="V234" s="15">
        <v>520</v>
      </c>
    </row>
    <row r="235" spans="2:22" x14ac:dyDescent="0.25">
      <c r="B235" s="15" t="s">
        <v>136</v>
      </c>
      <c r="C235" s="15" t="s">
        <v>207</v>
      </c>
      <c r="D235" s="15" t="s">
        <v>246</v>
      </c>
      <c r="E235" s="15">
        <v>2022</v>
      </c>
      <c r="F235" s="15" t="s">
        <v>162</v>
      </c>
      <c r="G235" s="15" t="s">
        <v>133</v>
      </c>
      <c r="H235" s="15" t="s">
        <v>136</v>
      </c>
      <c r="I235" s="15" t="s">
        <v>139</v>
      </c>
      <c r="J235" s="15" t="s">
        <v>141</v>
      </c>
      <c r="K235" s="15" t="s">
        <v>289</v>
      </c>
      <c r="L235" s="15" t="s">
        <v>293</v>
      </c>
      <c r="M235" s="15">
        <v>2.2850000000000001</v>
      </c>
      <c r="N235" s="15">
        <v>1.478</v>
      </c>
      <c r="O235" s="15">
        <v>3.2000000000000001E-2</v>
      </c>
      <c r="P235" s="15">
        <v>1.9710000000000001</v>
      </c>
      <c r="Q235" s="15">
        <v>1.3240000000000001</v>
      </c>
      <c r="R235" s="15">
        <v>2.9209999999999998</v>
      </c>
      <c r="S235" s="15">
        <v>12.537000000000001</v>
      </c>
      <c r="U235" s="15">
        <v>298578.40600000002</v>
      </c>
      <c r="V235" s="15">
        <v>2090</v>
      </c>
    </row>
    <row r="236" spans="2:22" x14ac:dyDescent="0.25">
      <c r="B236" s="15" t="s">
        <v>136</v>
      </c>
      <c r="C236" s="15" t="s">
        <v>207</v>
      </c>
      <c r="D236" s="15" t="s">
        <v>246</v>
      </c>
      <c r="E236" s="15">
        <v>2022</v>
      </c>
      <c r="F236" s="15" t="s">
        <v>162</v>
      </c>
      <c r="G236" s="15" t="s">
        <v>133</v>
      </c>
      <c r="H236" s="15" t="s">
        <v>136</v>
      </c>
      <c r="I236" s="15" t="s">
        <v>139</v>
      </c>
      <c r="J236" s="15" t="s">
        <v>141</v>
      </c>
      <c r="K236" s="15" t="s">
        <v>289</v>
      </c>
      <c r="L236" s="15" t="s">
        <v>294</v>
      </c>
      <c r="M236" s="15">
        <v>1.964</v>
      </c>
      <c r="N236" s="15">
        <v>1.218</v>
      </c>
      <c r="O236" s="15">
        <v>0.03</v>
      </c>
      <c r="P236" s="15">
        <v>1.679</v>
      </c>
      <c r="Q236" s="15">
        <v>1.151</v>
      </c>
      <c r="R236" s="15">
        <v>2.5489999999999999</v>
      </c>
      <c r="S236" s="15">
        <v>12.6</v>
      </c>
      <c r="U236" s="15">
        <v>298689.16200000001</v>
      </c>
      <c r="V236" s="15">
        <v>1660</v>
      </c>
    </row>
    <row r="237" spans="2:22" ht="30" x14ac:dyDescent="0.25">
      <c r="B237" s="15" t="s">
        <v>136</v>
      </c>
      <c r="C237" s="15" t="s">
        <v>207</v>
      </c>
      <c r="D237" s="15" t="s">
        <v>247</v>
      </c>
      <c r="E237" s="15">
        <v>2022</v>
      </c>
      <c r="F237" s="15" t="s">
        <v>162</v>
      </c>
      <c r="G237" s="15" t="s">
        <v>133</v>
      </c>
      <c r="H237" s="15" t="s">
        <v>136</v>
      </c>
      <c r="I237" s="15" t="s">
        <v>139</v>
      </c>
      <c r="J237" s="15" t="s">
        <v>141</v>
      </c>
      <c r="K237" s="15" t="s">
        <v>289</v>
      </c>
      <c r="L237" s="15" t="s">
        <v>290</v>
      </c>
      <c r="M237" s="15">
        <v>1.5660000000000001</v>
      </c>
      <c r="N237" s="15">
        <v>1.377</v>
      </c>
      <c r="O237" s="15">
        <v>0.13800000000000001</v>
      </c>
      <c r="P237" s="15">
        <v>1.196</v>
      </c>
      <c r="Q237" s="15">
        <v>0.66</v>
      </c>
      <c r="R237" s="15">
        <v>1.7450000000000001</v>
      </c>
      <c r="S237" s="15">
        <v>12.865</v>
      </c>
      <c r="U237" s="15">
        <v>299654.29700000002</v>
      </c>
      <c r="V237" s="15">
        <v>100</v>
      </c>
    </row>
    <row r="238" spans="2:22" x14ac:dyDescent="0.25">
      <c r="B238" s="15" t="s">
        <v>136</v>
      </c>
      <c r="C238" s="15" t="s">
        <v>207</v>
      </c>
      <c r="D238" s="15" t="s">
        <v>247</v>
      </c>
      <c r="E238" s="15">
        <v>2022</v>
      </c>
      <c r="F238" s="15" t="s">
        <v>162</v>
      </c>
      <c r="G238" s="15" t="s">
        <v>133</v>
      </c>
      <c r="H238" s="15" t="s">
        <v>136</v>
      </c>
      <c r="I238" s="15" t="s">
        <v>139</v>
      </c>
      <c r="J238" s="15" t="s">
        <v>141</v>
      </c>
      <c r="K238" s="15" t="s">
        <v>289</v>
      </c>
      <c r="L238" s="15" t="s">
        <v>291</v>
      </c>
      <c r="M238" s="15">
        <v>2.6070000000000002</v>
      </c>
      <c r="N238" s="15">
        <v>1.6639999999999999</v>
      </c>
      <c r="O238" s="15">
        <v>0.04</v>
      </c>
      <c r="P238" s="15">
        <v>2.238</v>
      </c>
      <c r="Q238" s="15">
        <v>1.55</v>
      </c>
      <c r="R238" s="15">
        <v>3.274</v>
      </c>
      <c r="S238" s="15">
        <v>12.571</v>
      </c>
      <c r="U238" s="15">
        <v>299989.72600000002</v>
      </c>
      <c r="V238" s="15">
        <v>1710</v>
      </c>
    </row>
    <row r="239" spans="2:22" ht="30" x14ac:dyDescent="0.25">
      <c r="B239" s="15" t="s">
        <v>136</v>
      </c>
      <c r="C239" s="15" t="s">
        <v>207</v>
      </c>
      <c r="D239" s="15" t="s">
        <v>247</v>
      </c>
      <c r="E239" s="15">
        <v>2022</v>
      </c>
      <c r="F239" s="15" t="s">
        <v>162</v>
      </c>
      <c r="G239" s="15" t="s">
        <v>133</v>
      </c>
      <c r="H239" s="15" t="s">
        <v>136</v>
      </c>
      <c r="I239" s="15" t="s">
        <v>139</v>
      </c>
      <c r="J239" s="15" t="s">
        <v>141</v>
      </c>
      <c r="K239" s="15" t="s">
        <v>289</v>
      </c>
      <c r="L239" s="15" t="s">
        <v>350</v>
      </c>
      <c r="M239" s="15">
        <v>2.0089999999999999</v>
      </c>
      <c r="N239" s="15">
        <v>1.3280000000000001</v>
      </c>
      <c r="O239" s="15">
        <v>0.13300000000000001</v>
      </c>
      <c r="P239" s="15">
        <v>1.7949999999999999</v>
      </c>
      <c r="Q239" s="15">
        <v>1.0669999999999999</v>
      </c>
      <c r="R239" s="15">
        <v>2.6110000000000002</v>
      </c>
      <c r="S239" s="15">
        <v>12.510999999999999</v>
      </c>
      <c r="U239" s="15">
        <v>295782.587</v>
      </c>
      <c r="V239" s="15">
        <v>100</v>
      </c>
    </row>
    <row r="240" spans="2:22" ht="30" x14ac:dyDescent="0.25">
      <c r="B240" s="15" t="s">
        <v>136</v>
      </c>
      <c r="C240" s="15" t="s">
        <v>207</v>
      </c>
      <c r="D240" s="15" t="s">
        <v>247</v>
      </c>
      <c r="E240" s="15">
        <v>2022</v>
      </c>
      <c r="F240" s="15" t="s">
        <v>162</v>
      </c>
      <c r="G240" s="15" t="s">
        <v>133</v>
      </c>
      <c r="H240" s="15" t="s">
        <v>136</v>
      </c>
      <c r="I240" s="15" t="s">
        <v>139</v>
      </c>
      <c r="J240" s="15" t="s">
        <v>141</v>
      </c>
      <c r="K240" s="15" t="s">
        <v>289</v>
      </c>
      <c r="L240" s="15" t="s">
        <v>292</v>
      </c>
      <c r="M240" s="15">
        <v>1.1319999999999999</v>
      </c>
      <c r="N240" s="15">
        <v>0.83599999999999997</v>
      </c>
      <c r="O240" s="15">
        <v>3.6999999999999998E-2</v>
      </c>
      <c r="P240" s="15">
        <v>0.92100000000000004</v>
      </c>
      <c r="Q240" s="15">
        <v>0.52700000000000002</v>
      </c>
      <c r="R240" s="15">
        <v>1.5249999999999999</v>
      </c>
      <c r="S240" s="15">
        <v>12.449</v>
      </c>
      <c r="U240" s="15">
        <v>298323.37900000002</v>
      </c>
      <c r="V240" s="15">
        <v>520</v>
      </c>
    </row>
    <row r="241" spans="2:22" x14ac:dyDescent="0.25">
      <c r="B241" s="15" t="s">
        <v>136</v>
      </c>
      <c r="C241" s="15" t="s">
        <v>207</v>
      </c>
      <c r="D241" s="15" t="s">
        <v>247</v>
      </c>
      <c r="E241" s="15">
        <v>2022</v>
      </c>
      <c r="F241" s="15" t="s">
        <v>162</v>
      </c>
      <c r="G241" s="15" t="s">
        <v>133</v>
      </c>
      <c r="H241" s="15" t="s">
        <v>136</v>
      </c>
      <c r="I241" s="15" t="s">
        <v>139</v>
      </c>
      <c r="J241" s="15" t="s">
        <v>141</v>
      </c>
      <c r="K241" s="15" t="s">
        <v>289</v>
      </c>
      <c r="L241" s="15" t="s">
        <v>293</v>
      </c>
      <c r="M241" s="15">
        <v>2.161</v>
      </c>
      <c r="N241" s="15">
        <v>1.444</v>
      </c>
      <c r="O241" s="15">
        <v>3.2000000000000001E-2</v>
      </c>
      <c r="P241" s="15">
        <v>1.881</v>
      </c>
      <c r="Q241" s="15">
        <v>1.2050000000000001</v>
      </c>
      <c r="R241" s="15">
        <v>2.7519999999999998</v>
      </c>
      <c r="S241" s="15">
        <v>12.537000000000001</v>
      </c>
      <c r="U241" s="15">
        <v>298590.663</v>
      </c>
      <c r="V241" s="15">
        <v>2090</v>
      </c>
    </row>
    <row r="242" spans="2:22" x14ac:dyDescent="0.25">
      <c r="B242" s="15" t="s">
        <v>136</v>
      </c>
      <c r="C242" s="15" t="s">
        <v>207</v>
      </c>
      <c r="D242" s="15" t="s">
        <v>247</v>
      </c>
      <c r="E242" s="15">
        <v>2022</v>
      </c>
      <c r="F242" s="15" t="s">
        <v>162</v>
      </c>
      <c r="G242" s="15" t="s">
        <v>133</v>
      </c>
      <c r="H242" s="15" t="s">
        <v>136</v>
      </c>
      <c r="I242" s="15" t="s">
        <v>139</v>
      </c>
      <c r="J242" s="15" t="s">
        <v>141</v>
      </c>
      <c r="K242" s="15" t="s">
        <v>289</v>
      </c>
      <c r="L242" s="15" t="s">
        <v>294</v>
      </c>
      <c r="M242" s="15">
        <v>1.8879999999999999</v>
      </c>
      <c r="N242" s="15">
        <v>1.2130000000000001</v>
      </c>
      <c r="O242" s="15">
        <v>0.03</v>
      </c>
      <c r="P242" s="15">
        <v>1.639</v>
      </c>
      <c r="Q242" s="15">
        <v>1.0669999999999999</v>
      </c>
      <c r="R242" s="15">
        <v>2.4500000000000002</v>
      </c>
      <c r="S242" s="15">
        <v>12.599</v>
      </c>
      <c r="U242" s="15">
        <v>298692.17300000001</v>
      </c>
      <c r="V242" s="15">
        <v>1660</v>
      </c>
    </row>
    <row r="243" spans="2:22" ht="30" x14ac:dyDescent="0.25">
      <c r="B243" s="15" t="s">
        <v>136</v>
      </c>
      <c r="C243" s="15" t="s">
        <v>207</v>
      </c>
      <c r="D243" s="15" t="s">
        <v>248</v>
      </c>
      <c r="E243" s="15">
        <v>2022</v>
      </c>
      <c r="F243" s="15" t="s">
        <v>162</v>
      </c>
      <c r="G243" s="15" t="s">
        <v>133</v>
      </c>
      <c r="H243" s="15" t="s">
        <v>136</v>
      </c>
      <c r="I243" s="15" t="s">
        <v>139</v>
      </c>
      <c r="J243" s="15" t="s">
        <v>141</v>
      </c>
      <c r="K243" s="15" t="s">
        <v>289</v>
      </c>
      <c r="L243" s="15" t="s">
        <v>290</v>
      </c>
      <c r="M243" s="15">
        <v>1.5029999999999999</v>
      </c>
      <c r="N243" s="15">
        <v>1.2549999999999999</v>
      </c>
      <c r="O243" s="15">
        <v>0.125</v>
      </c>
      <c r="P243" s="15">
        <v>1.1819999999999999</v>
      </c>
      <c r="Q243" s="15">
        <v>0.69</v>
      </c>
      <c r="R243" s="15">
        <v>1.7390000000000001</v>
      </c>
      <c r="S243" s="15">
        <v>12.259</v>
      </c>
      <c r="U243" s="15">
        <v>127813.099</v>
      </c>
      <c r="V243" s="15">
        <v>100</v>
      </c>
    </row>
    <row r="244" spans="2:22" x14ac:dyDescent="0.25">
      <c r="B244" s="15" t="s">
        <v>136</v>
      </c>
      <c r="C244" s="15" t="s">
        <v>207</v>
      </c>
      <c r="D244" s="15" t="s">
        <v>248</v>
      </c>
      <c r="E244" s="15">
        <v>2022</v>
      </c>
      <c r="F244" s="15" t="s">
        <v>162</v>
      </c>
      <c r="G244" s="15" t="s">
        <v>133</v>
      </c>
      <c r="H244" s="15" t="s">
        <v>136</v>
      </c>
      <c r="I244" s="15" t="s">
        <v>139</v>
      </c>
      <c r="J244" s="15" t="s">
        <v>141</v>
      </c>
      <c r="K244" s="15" t="s">
        <v>289</v>
      </c>
      <c r="L244" s="15" t="s">
        <v>291</v>
      </c>
      <c r="M244" s="15">
        <v>2.4369999999999998</v>
      </c>
      <c r="N244" s="15">
        <v>1.5589999999999999</v>
      </c>
      <c r="O244" s="15">
        <v>3.7999999999999999E-2</v>
      </c>
      <c r="P244" s="15">
        <v>2.125</v>
      </c>
      <c r="Q244" s="15">
        <v>1.41</v>
      </c>
      <c r="R244" s="15">
        <v>3.077</v>
      </c>
      <c r="S244" s="15">
        <v>11.945</v>
      </c>
      <c r="U244" s="15">
        <v>133542.29699999999</v>
      </c>
      <c r="V244" s="15">
        <v>1710</v>
      </c>
    </row>
    <row r="245" spans="2:22" ht="30" x14ac:dyDescent="0.25">
      <c r="B245" s="15" t="s">
        <v>136</v>
      </c>
      <c r="C245" s="15" t="s">
        <v>207</v>
      </c>
      <c r="D245" s="15" t="s">
        <v>248</v>
      </c>
      <c r="E245" s="15">
        <v>2022</v>
      </c>
      <c r="F245" s="15" t="s">
        <v>162</v>
      </c>
      <c r="G245" s="15" t="s">
        <v>133</v>
      </c>
      <c r="H245" s="15" t="s">
        <v>136</v>
      </c>
      <c r="I245" s="15" t="s">
        <v>139</v>
      </c>
      <c r="J245" s="15" t="s">
        <v>141</v>
      </c>
      <c r="K245" s="15" t="s">
        <v>289</v>
      </c>
      <c r="L245" s="15" t="s">
        <v>350</v>
      </c>
      <c r="M245" s="15">
        <v>1.885</v>
      </c>
      <c r="N245" s="15">
        <v>1.3</v>
      </c>
      <c r="O245" s="15">
        <v>0.13</v>
      </c>
      <c r="P245" s="15">
        <v>1.62</v>
      </c>
      <c r="Q245" s="15">
        <v>0.93600000000000005</v>
      </c>
      <c r="R245" s="15">
        <v>2.6120000000000001</v>
      </c>
      <c r="S245" s="15">
        <v>11.853</v>
      </c>
      <c r="U245" s="15">
        <v>133145.019</v>
      </c>
      <c r="V245" s="15">
        <v>100</v>
      </c>
    </row>
    <row r="246" spans="2:22" ht="30" x14ac:dyDescent="0.25">
      <c r="B246" s="15" t="s">
        <v>136</v>
      </c>
      <c r="C246" s="15" t="s">
        <v>207</v>
      </c>
      <c r="D246" s="15" t="s">
        <v>248</v>
      </c>
      <c r="E246" s="15">
        <v>2022</v>
      </c>
      <c r="F246" s="15" t="s">
        <v>162</v>
      </c>
      <c r="G246" s="15" t="s">
        <v>133</v>
      </c>
      <c r="H246" s="15" t="s">
        <v>136</v>
      </c>
      <c r="I246" s="15" t="s">
        <v>139</v>
      </c>
      <c r="J246" s="15" t="s">
        <v>141</v>
      </c>
      <c r="K246" s="15" t="s">
        <v>289</v>
      </c>
      <c r="L246" s="15" t="s">
        <v>292</v>
      </c>
      <c r="M246" s="15">
        <v>1.046</v>
      </c>
      <c r="N246" s="15">
        <v>0.75600000000000001</v>
      </c>
      <c r="O246" s="15">
        <v>3.3000000000000002E-2</v>
      </c>
      <c r="P246" s="15">
        <v>0.86099999999999999</v>
      </c>
      <c r="Q246" s="15">
        <v>0.48099999999999998</v>
      </c>
      <c r="R246" s="15">
        <v>1.391</v>
      </c>
      <c r="S246" s="15">
        <v>11.807</v>
      </c>
      <c r="U246" s="15">
        <v>132862.209</v>
      </c>
      <c r="V246" s="15">
        <v>520</v>
      </c>
    </row>
    <row r="247" spans="2:22" x14ac:dyDescent="0.25">
      <c r="B247" s="15" t="s">
        <v>136</v>
      </c>
      <c r="C247" s="15" t="s">
        <v>207</v>
      </c>
      <c r="D247" s="15" t="s">
        <v>248</v>
      </c>
      <c r="E247" s="15">
        <v>2022</v>
      </c>
      <c r="F247" s="15" t="s">
        <v>162</v>
      </c>
      <c r="G247" s="15" t="s">
        <v>133</v>
      </c>
      <c r="H247" s="15" t="s">
        <v>136</v>
      </c>
      <c r="I247" s="15" t="s">
        <v>139</v>
      </c>
      <c r="J247" s="15" t="s">
        <v>141</v>
      </c>
      <c r="K247" s="15" t="s">
        <v>289</v>
      </c>
      <c r="L247" s="15" t="s">
        <v>293</v>
      </c>
      <c r="M247" s="15">
        <v>1.994</v>
      </c>
      <c r="N247" s="15">
        <v>1.3280000000000001</v>
      </c>
      <c r="O247" s="15">
        <v>2.9000000000000001E-2</v>
      </c>
      <c r="P247" s="15">
        <v>1.756</v>
      </c>
      <c r="Q247" s="15">
        <v>1.089</v>
      </c>
      <c r="R247" s="15">
        <v>2.5760000000000001</v>
      </c>
      <c r="S247" s="15">
        <v>11.888999999999999</v>
      </c>
      <c r="U247" s="15">
        <v>133222.435</v>
      </c>
      <c r="V247" s="15">
        <v>2090</v>
      </c>
    </row>
    <row r="248" spans="2:22" x14ac:dyDescent="0.25">
      <c r="B248" s="15" t="s">
        <v>136</v>
      </c>
      <c r="C248" s="15" t="s">
        <v>207</v>
      </c>
      <c r="D248" s="15" t="s">
        <v>248</v>
      </c>
      <c r="E248" s="15">
        <v>2022</v>
      </c>
      <c r="F248" s="15" t="s">
        <v>162</v>
      </c>
      <c r="G248" s="15" t="s">
        <v>133</v>
      </c>
      <c r="H248" s="15" t="s">
        <v>136</v>
      </c>
      <c r="I248" s="15" t="s">
        <v>139</v>
      </c>
      <c r="J248" s="15" t="s">
        <v>141</v>
      </c>
      <c r="K248" s="15" t="s">
        <v>289</v>
      </c>
      <c r="L248" s="15" t="s">
        <v>294</v>
      </c>
      <c r="M248" s="15">
        <v>1.7529999999999999</v>
      </c>
      <c r="N248" s="15">
        <v>1.1399999999999999</v>
      </c>
      <c r="O248" s="15">
        <v>2.8000000000000001E-2</v>
      </c>
      <c r="P248" s="15">
        <v>1.5009999999999999</v>
      </c>
      <c r="Q248" s="15">
        <v>0.96699999999999997</v>
      </c>
      <c r="R248" s="15">
        <v>2.2650000000000001</v>
      </c>
      <c r="S248" s="15">
        <v>11.949</v>
      </c>
      <c r="U248" s="15">
        <v>131949.63</v>
      </c>
      <c r="V248" s="15">
        <v>1660</v>
      </c>
    </row>
    <row r="249" spans="2:22" ht="30" x14ac:dyDescent="0.25">
      <c r="B249" s="15" t="s">
        <v>136</v>
      </c>
      <c r="C249" s="15" t="s">
        <v>207</v>
      </c>
      <c r="D249" s="15" t="s">
        <v>249</v>
      </c>
      <c r="E249" s="15">
        <v>2022</v>
      </c>
      <c r="F249" s="15" t="s">
        <v>162</v>
      </c>
      <c r="G249" s="15" t="s">
        <v>133</v>
      </c>
      <c r="H249" s="15" t="s">
        <v>136</v>
      </c>
      <c r="I249" s="15" t="s">
        <v>139</v>
      </c>
      <c r="J249" s="15" t="s">
        <v>141</v>
      </c>
      <c r="K249" s="15" t="s">
        <v>289</v>
      </c>
      <c r="L249" s="15" t="s">
        <v>290</v>
      </c>
      <c r="M249" s="15">
        <v>1.44</v>
      </c>
      <c r="N249" s="15">
        <v>1.288</v>
      </c>
      <c r="O249" s="15">
        <v>0.129</v>
      </c>
      <c r="P249" s="15">
        <v>1.056</v>
      </c>
      <c r="Q249" s="15">
        <v>0.68</v>
      </c>
      <c r="R249" s="15">
        <v>2.0409999999999999</v>
      </c>
      <c r="S249" s="15">
        <v>12.259</v>
      </c>
      <c r="U249" s="15">
        <v>127812.815</v>
      </c>
      <c r="V249" s="15">
        <v>100</v>
      </c>
    </row>
    <row r="250" spans="2:22" x14ac:dyDescent="0.25">
      <c r="B250" s="15" t="s">
        <v>136</v>
      </c>
      <c r="C250" s="15" t="s">
        <v>207</v>
      </c>
      <c r="D250" s="15" t="s">
        <v>249</v>
      </c>
      <c r="E250" s="15">
        <v>2022</v>
      </c>
      <c r="F250" s="15" t="s">
        <v>162</v>
      </c>
      <c r="G250" s="15" t="s">
        <v>133</v>
      </c>
      <c r="H250" s="15" t="s">
        <v>136</v>
      </c>
      <c r="I250" s="15" t="s">
        <v>139</v>
      </c>
      <c r="J250" s="15" t="s">
        <v>141</v>
      </c>
      <c r="K250" s="15" t="s">
        <v>289</v>
      </c>
      <c r="L250" s="15" t="s">
        <v>291</v>
      </c>
      <c r="M250" s="15">
        <v>2.2570000000000001</v>
      </c>
      <c r="N250" s="15">
        <v>1.4910000000000001</v>
      </c>
      <c r="O250" s="15">
        <v>3.5999999999999997E-2</v>
      </c>
      <c r="P250" s="15">
        <v>1.9810000000000001</v>
      </c>
      <c r="Q250" s="15">
        <v>1.268</v>
      </c>
      <c r="R250" s="15">
        <v>2.8769999999999998</v>
      </c>
      <c r="S250" s="15">
        <v>11.945</v>
      </c>
      <c r="U250" s="15">
        <v>133542.44500000001</v>
      </c>
      <c r="V250" s="15">
        <v>1710</v>
      </c>
    </row>
    <row r="251" spans="2:22" ht="30" x14ac:dyDescent="0.25">
      <c r="B251" s="15" t="s">
        <v>136</v>
      </c>
      <c r="C251" s="15" t="s">
        <v>207</v>
      </c>
      <c r="D251" s="15" t="s">
        <v>249</v>
      </c>
      <c r="E251" s="15">
        <v>2022</v>
      </c>
      <c r="F251" s="15" t="s">
        <v>162</v>
      </c>
      <c r="G251" s="15" t="s">
        <v>133</v>
      </c>
      <c r="H251" s="15" t="s">
        <v>136</v>
      </c>
      <c r="I251" s="15" t="s">
        <v>139</v>
      </c>
      <c r="J251" s="15" t="s">
        <v>141</v>
      </c>
      <c r="K251" s="15" t="s">
        <v>289</v>
      </c>
      <c r="L251" s="15" t="s">
        <v>350</v>
      </c>
      <c r="M251" s="15">
        <v>1.732</v>
      </c>
      <c r="N251" s="15">
        <v>1.2390000000000001</v>
      </c>
      <c r="O251" s="15">
        <v>0.124</v>
      </c>
      <c r="P251" s="15">
        <v>1.4339999999999999</v>
      </c>
      <c r="Q251" s="15">
        <v>0.72199999999999998</v>
      </c>
      <c r="R251" s="15">
        <v>2.464</v>
      </c>
      <c r="S251" s="15">
        <v>11.849</v>
      </c>
      <c r="U251" s="15">
        <v>133167.93299999999</v>
      </c>
      <c r="V251" s="15">
        <v>100</v>
      </c>
    </row>
    <row r="252" spans="2:22" ht="30" x14ac:dyDescent="0.25">
      <c r="B252" s="15" t="s">
        <v>136</v>
      </c>
      <c r="C252" s="15" t="s">
        <v>207</v>
      </c>
      <c r="D252" s="15" t="s">
        <v>249</v>
      </c>
      <c r="E252" s="15">
        <v>2022</v>
      </c>
      <c r="F252" s="15" t="s">
        <v>162</v>
      </c>
      <c r="G252" s="15" t="s">
        <v>133</v>
      </c>
      <c r="H252" s="15" t="s">
        <v>136</v>
      </c>
      <c r="I252" s="15" t="s">
        <v>139</v>
      </c>
      <c r="J252" s="15" t="s">
        <v>141</v>
      </c>
      <c r="K252" s="15" t="s">
        <v>289</v>
      </c>
      <c r="L252" s="15" t="s">
        <v>292</v>
      </c>
      <c r="M252" s="15">
        <v>0.98599999999999999</v>
      </c>
      <c r="N252" s="15">
        <v>0.754</v>
      </c>
      <c r="O252" s="15">
        <v>3.3000000000000002E-2</v>
      </c>
      <c r="P252" s="15">
        <v>0.84599999999999997</v>
      </c>
      <c r="Q252" s="15">
        <v>0.44800000000000001</v>
      </c>
      <c r="R252" s="15">
        <v>1.3260000000000001</v>
      </c>
      <c r="S252" s="15">
        <v>11.808999999999999</v>
      </c>
      <c r="U252" s="15">
        <v>132851.35800000001</v>
      </c>
      <c r="V252" s="15">
        <v>520</v>
      </c>
    </row>
    <row r="253" spans="2:22" x14ac:dyDescent="0.25">
      <c r="B253" s="15" t="s">
        <v>136</v>
      </c>
      <c r="C253" s="15" t="s">
        <v>207</v>
      </c>
      <c r="D253" s="15" t="s">
        <v>249</v>
      </c>
      <c r="E253" s="15">
        <v>2022</v>
      </c>
      <c r="F253" s="15" t="s">
        <v>162</v>
      </c>
      <c r="G253" s="15" t="s">
        <v>133</v>
      </c>
      <c r="H253" s="15" t="s">
        <v>136</v>
      </c>
      <c r="I253" s="15" t="s">
        <v>139</v>
      </c>
      <c r="J253" s="15" t="s">
        <v>141</v>
      </c>
      <c r="K253" s="15" t="s">
        <v>289</v>
      </c>
      <c r="L253" s="15" t="s">
        <v>293</v>
      </c>
      <c r="M253" s="15">
        <v>1.8120000000000001</v>
      </c>
      <c r="N253" s="15">
        <v>1.2729999999999999</v>
      </c>
      <c r="O253" s="15">
        <v>2.8000000000000001E-2</v>
      </c>
      <c r="P253" s="15">
        <v>1.591</v>
      </c>
      <c r="Q253" s="15">
        <v>0.94599999999999995</v>
      </c>
      <c r="R253" s="15">
        <v>2.3679999999999999</v>
      </c>
      <c r="S253" s="15">
        <v>11.888999999999999</v>
      </c>
      <c r="U253" s="15">
        <v>133220.71799999999</v>
      </c>
      <c r="V253" s="15">
        <v>2090</v>
      </c>
    </row>
    <row r="254" spans="2:22" x14ac:dyDescent="0.25">
      <c r="B254" s="15" t="s">
        <v>136</v>
      </c>
      <c r="C254" s="15" t="s">
        <v>207</v>
      </c>
      <c r="D254" s="15" t="s">
        <v>249</v>
      </c>
      <c r="E254" s="15">
        <v>2022</v>
      </c>
      <c r="F254" s="15" t="s">
        <v>162</v>
      </c>
      <c r="G254" s="15" t="s">
        <v>133</v>
      </c>
      <c r="H254" s="15" t="s">
        <v>136</v>
      </c>
      <c r="I254" s="15" t="s">
        <v>139</v>
      </c>
      <c r="J254" s="15" t="s">
        <v>141</v>
      </c>
      <c r="K254" s="15" t="s">
        <v>289</v>
      </c>
      <c r="L254" s="15" t="s">
        <v>294</v>
      </c>
      <c r="M254" s="15">
        <v>1.6319999999999999</v>
      </c>
      <c r="N254" s="15">
        <v>1.121</v>
      </c>
      <c r="O254" s="15">
        <v>2.8000000000000001E-2</v>
      </c>
      <c r="P254" s="15">
        <v>1.401</v>
      </c>
      <c r="Q254" s="15">
        <v>0.85499999999999998</v>
      </c>
      <c r="R254" s="15">
        <v>2.1160000000000001</v>
      </c>
      <c r="S254" s="15">
        <v>11.949</v>
      </c>
      <c r="U254" s="15">
        <v>131962.45300000001</v>
      </c>
      <c r="V254" s="15">
        <v>1660</v>
      </c>
    </row>
    <row r="255" spans="2:22" ht="30" x14ac:dyDescent="0.25">
      <c r="B255" s="15" t="s">
        <v>136</v>
      </c>
      <c r="C255" s="15" t="s">
        <v>207</v>
      </c>
      <c r="D255" s="15" t="s">
        <v>250</v>
      </c>
      <c r="E255" s="15">
        <v>2022</v>
      </c>
      <c r="F255" s="15" t="s">
        <v>162</v>
      </c>
      <c r="G255" s="15" t="s">
        <v>133</v>
      </c>
      <c r="H255" s="15" t="s">
        <v>136</v>
      </c>
      <c r="I255" s="15" t="s">
        <v>139</v>
      </c>
      <c r="J255" s="15" t="s">
        <v>141</v>
      </c>
      <c r="K255" s="15" t="s">
        <v>289</v>
      </c>
      <c r="L255" s="15" t="s">
        <v>290</v>
      </c>
      <c r="M255" s="15">
        <v>1.369</v>
      </c>
      <c r="N255" s="15">
        <v>1.327</v>
      </c>
      <c r="O255" s="15">
        <v>0.13300000000000001</v>
      </c>
      <c r="P255" s="15">
        <v>0.91600000000000004</v>
      </c>
      <c r="Q255" s="15">
        <v>0.52400000000000002</v>
      </c>
      <c r="R255" s="15">
        <v>1.6459999999999999</v>
      </c>
      <c r="S255" s="15">
        <v>11.638999999999999</v>
      </c>
      <c r="U255" s="15">
        <v>29128.353999999999</v>
      </c>
      <c r="V255" s="15">
        <v>100</v>
      </c>
    </row>
    <row r="256" spans="2:22" x14ac:dyDescent="0.25">
      <c r="B256" s="15" t="s">
        <v>136</v>
      </c>
      <c r="C256" s="15" t="s">
        <v>207</v>
      </c>
      <c r="D256" s="15" t="s">
        <v>250</v>
      </c>
      <c r="E256" s="15">
        <v>2022</v>
      </c>
      <c r="F256" s="15" t="s">
        <v>162</v>
      </c>
      <c r="G256" s="15" t="s">
        <v>133</v>
      </c>
      <c r="H256" s="15" t="s">
        <v>136</v>
      </c>
      <c r="I256" s="15" t="s">
        <v>139</v>
      </c>
      <c r="J256" s="15" t="s">
        <v>141</v>
      </c>
      <c r="K256" s="15" t="s">
        <v>289</v>
      </c>
      <c r="L256" s="15" t="s">
        <v>291</v>
      </c>
      <c r="M256" s="15">
        <v>2.0289999999999999</v>
      </c>
      <c r="N256" s="15">
        <v>1.4259999999999999</v>
      </c>
      <c r="O256" s="15">
        <v>3.4000000000000002E-2</v>
      </c>
      <c r="P256" s="15">
        <v>1.748</v>
      </c>
      <c r="Q256" s="15">
        <v>1.0649999999999999</v>
      </c>
      <c r="R256" s="15">
        <v>2.6549999999999998</v>
      </c>
      <c r="S256" s="15">
        <v>11.297000000000001</v>
      </c>
      <c r="U256" s="15">
        <v>33349.148000000001</v>
      </c>
      <c r="V256" s="15">
        <v>1710</v>
      </c>
    </row>
    <row r="257" spans="2:22" ht="30" x14ac:dyDescent="0.25">
      <c r="B257" s="15" t="s">
        <v>136</v>
      </c>
      <c r="C257" s="15" t="s">
        <v>207</v>
      </c>
      <c r="D257" s="15" t="s">
        <v>250</v>
      </c>
      <c r="E257" s="15">
        <v>2022</v>
      </c>
      <c r="F257" s="15" t="s">
        <v>162</v>
      </c>
      <c r="G257" s="15" t="s">
        <v>133</v>
      </c>
      <c r="H257" s="15" t="s">
        <v>136</v>
      </c>
      <c r="I257" s="15" t="s">
        <v>139</v>
      </c>
      <c r="J257" s="15" t="s">
        <v>141</v>
      </c>
      <c r="K257" s="15" t="s">
        <v>289</v>
      </c>
      <c r="L257" s="15" t="s">
        <v>350</v>
      </c>
      <c r="M257" s="15">
        <v>1.5469999999999999</v>
      </c>
      <c r="N257" s="15">
        <v>1.163</v>
      </c>
      <c r="O257" s="15">
        <v>0.11600000000000001</v>
      </c>
      <c r="P257" s="15">
        <v>1.3180000000000001</v>
      </c>
      <c r="Q257" s="15">
        <v>0.66700000000000004</v>
      </c>
      <c r="R257" s="15">
        <v>2.2810000000000001</v>
      </c>
      <c r="S257" s="15">
        <v>11.169</v>
      </c>
      <c r="U257" s="15">
        <v>34028.065000000002</v>
      </c>
      <c r="V257" s="15">
        <v>100</v>
      </c>
    </row>
    <row r="258" spans="2:22" ht="30" x14ac:dyDescent="0.25">
      <c r="B258" s="15" t="s">
        <v>136</v>
      </c>
      <c r="C258" s="15" t="s">
        <v>207</v>
      </c>
      <c r="D258" s="15" t="s">
        <v>250</v>
      </c>
      <c r="E258" s="15">
        <v>2022</v>
      </c>
      <c r="F258" s="15" t="s">
        <v>162</v>
      </c>
      <c r="G258" s="15" t="s">
        <v>133</v>
      </c>
      <c r="H258" s="15" t="s">
        <v>136</v>
      </c>
      <c r="I258" s="15" t="s">
        <v>139</v>
      </c>
      <c r="J258" s="15" t="s">
        <v>141</v>
      </c>
      <c r="K258" s="15" t="s">
        <v>289</v>
      </c>
      <c r="L258" s="15" t="s">
        <v>292</v>
      </c>
      <c r="M258" s="15">
        <v>0.91500000000000004</v>
      </c>
      <c r="N258" s="15">
        <v>0.72799999999999998</v>
      </c>
      <c r="O258" s="15">
        <v>3.2000000000000001E-2</v>
      </c>
      <c r="P258" s="15">
        <v>0.73499999999999999</v>
      </c>
      <c r="Q258" s="15">
        <v>0.36099999999999999</v>
      </c>
      <c r="R258" s="15">
        <v>1.298</v>
      </c>
      <c r="S258" s="15">
        <v>11.15</v>
      </c>
      <c r="U258" s="15">
        <v>33734.885999999999</v>
      </c>
      <c r="V258" s="15">
        <v>520</v>
      </c>
    </row>
    <row r="259" spans="2:22" x14ac:dyDescent="0.25">
      <c r="B259" s="15" t="s">
        <v>136</v>
      </c>
      <c r="C259" s="15" t="s">
        <v>207</v>
      </c>
      <c r="D259" s="15" t="s">
        <v>250</v>
      </c>
      <c r="E259" s="15">
        <v>2022</v>
      </c>
      <c r="F259" s="15" t="s">
        <v>162</v>
      </c>
      <c r="G259" s="15" t="s">
        <v>133</v>
      </c>
      <c r="H259" s="15" t="s">
        <v>136</v>
      </c>
      <c r="I259" s="15" t="s">
        <v>139</v>
      </c>
      <c r="J259" s="15" t="s">
        <v>141</v>
      </c>
      <c r="K259" s="15" t="s">
        <v>289</v>
      </c>
      <c r="L259" s="15" t="s">
        <v>293</v>
      </c>
      <c r="M259" s="15">
        <v>1.641</v>
      </c>
      <c r="N259" s="15">
        <v>1.232</v>
      </c>
      <c r="O259" s="15">
        <v>2.7E-2</v>
      </c>
      <c r="P259" s="15">
        <v>1.409</v>
      </c>
      <c r="Q259" s="15">
        <v>0.77500000000000002</v>
      </c>
      <c r="R259" s="15">
        <v>2.169</v>
      </c>
      <c r="S259" s="15">
        <v>11.222</v>
      </c>
      <c r="U259" s="15">
        <v>33554.697</v>
      </c>
      <c r="V259" s="15">
        <v>2090</v>
      </c>
    </row>
    <row r="260" spans="2:22" x14ac:dyDescent="0.25">
      <c r="B260" s="15" t="s">
        <v>136</v>
      </c>
      <c r="C260" s="15" t="s">
        <v>207</v>
      </c>
      <c r="D260" s="15" t="s">
        <v>250</v>
      </c>
      <c r="E260" s="15">
        <v>2022</v>
      </c>
      <c r="F260" s="15" t="s">
        <v>162</v>
      </c>
      <c r="G260" s="15" t="s">
        <v>133</v>
      </c>
      <c r="H260" s="15" t="s">
        <v>136</v>
      </c>
      <c r="I260" s="15" t="s">
        <v>139</v>
      </c>
      <c r="J260" s="15" t="s">
        <v>141</v>
      </c>
      <c r="K260" s="15" t="s">
        <v>289</v>
      </c>
      <c r="L260" s="15" t="s">
        <v>294</v>
      </c>
      <c r="M260" s="15">
        <v>1.48</v>
      </c>
      <c r="N260" s="15">
        <v>1.089</v>
      </c>
      <c r="O260" s="15">
        <v>2.7E-2</v>
      </c>
      <c r="P260" s="15">
        <v>1.2749999999999999</v>
      </c>
      <c r="Q260" s="15">
        <v>0.68899999999999995</v>
      </c>
      <c r="R260" s="15">
        <v>2.0049999999999999</v>
      </c>
      <c r="S260" s="15">
        <v>11.279</v>
      </c>
      <c r="U260" s="15">
        <v>32501.571</v>
      </c>
      <c r="V260" s="15">
        <v>1660</v>
      </c>
    </row>
    <row r="261" spans="2:22" ht="30" x14ac:dyDescent="0.25">
      <c r="B261" s="15" t="s">
        <v>136</v>
      </c>
      <c r="C261" s="15" t="s">
        <v>207</v>
      </c>
      <c r="D261" s="15" t="s">
        <v>251</v>
      </c>
      <c r="E261" s="15">
        <v>2022</v>
      </c>
      <c r="F261" s="15" t="s">
        <v>162</v>
      </c>
      <c r="G261" s="15" t="s">
        <v>133</v>
      </c>
      <c r="H261" s="15" t="s">
        <v>136</v>
      </c>
      <c r="I261" s="15" t="s">
        <v>139</v>
      </c>
      <c r="J261" s="15" t="s">
        <v>141</v>
      </c>
      <c r="K261" s="15" t="s">
        <v>289</v>
      </c>
      <c r="L261" s="15" t="s">
        <v>290</v>
      </c>
      <c r="M261" s="15">
        <v>1.194</v>
      </c>
      <c r="N261" s="15">
        <v>1.19</v>
      </c>
      <c r="O261" s="15">
        <v>0.11899999999999999</v>
      </c>
      <c r="P261" s="15">
        <v>0.85599999999999998</v>
      </c>
      <c r="Q261" s="15">
        <v>0.5</v>
      </c>
      <c r="R261" s="15">
        <v>1.5009999999999999</v>
      </c>
      <c r="S261" s="15">
        <v>11.666</v>
      </c>
      <c r="U261" s="15">
        <v>28889.816999999999</v>
      </c>
      <c r="V261" s="15">
        <v>100</v>
      </c>
    </row>
    <row r="262" spans="2:22" x14ac:dyDescent="0.25">
      <c r="B262" s="15" t="s">
        <v>136</v>
      </c>
      <c r="C262" s="15" t="s">
        <v>207</v>
      </c>
      <c r="D262" s="15" t="s">
        <v>251</v>
      </c>
      <c r="E262" s="15">
        <v>2022</v>
      </c>
      <c r="F262" s="15" t="s">
        <v>162</v>
      </c>
      <c r="G262" s="15" t="s">
        <v>133</v>
      </c>
      <c r="H262" s="15" t="s">
        <v>136</v>
      </c>
      <c r="I262" s="15" t="s">
        <v>139</v>
      </c>
      <c r="J262" s="15" t="s">
        <v>141</v>
      </c>
      <c r="K262" s="15" t="s">
        <v>289</v>
      </c>
      <c r="L262" s="15" t="s">
        <v>291</v>
      </c>
      <c r="M262" s="15">
        <v>1.766</v>
      </c>
      <c r="N262" s="15">
        <v>1.4339999999999999</v>
      </c>
      <c r="O262" s="15">
        <v>3.5000000000000003E-2</v>
      </c>
      <c r="P262" s="15">
        <v>1.466</v>
      </c>
      <c r="Q262" s="15">
        <v>0.745</v>
      </c>
      <c r="R262" s="15">
        <v>2.4180000000000001</v>
      </c>
      <c r="S262" s="15">
        <v>11.298</v>
      </c>
      <c r="U262" s="15">
        <v>33345.658000000003</v>
      </c>
      <c r="V262" s="15">
        <v>1710</v>
      </c>
    </row>
    <row r="263" spans="2:22" ht="30" x14ac:dyDescent="0.25">
      <c r="B263" s="15" t="s">
        <v>136</v>
      </c>
      <c r="C263" s="15" t="s">
        <v>207</v>
      </c>
      <c r="D263" s="15" t="s">
        <v>251</v>
      </c>
      <c r="E263" s="15">
        <v>2022</v>
      </c>
      <c r="F263" s="15" t="s">
        <v>162</v>
      </c>
      <c r="G263" s="15" t="s">
        <v>133</v>
      </c>
      <c r="H263" s="15" t="s">
        <v>136</v>
      </c>
      <c r="I263" s="15" t="s">
        <v>139</v>
      </c>
      <c r="J263" s="15" t="s">
        <v>141</v>
      </c>
      <c r="K263" s="15" t="s">
        <v>289</v>
      </c>
      <c r="L263" s="15" t="s">
        <v>350</v>
      </c>
      <c r="M263" s="15">
        <v>1.3740000000000001</v>
      </c>
      <c r="N263" s="15">
        <v>1.1339999999999999</v>
      </c>
      <c r="O263" s="15">
        <v>0.113</v>
      </c>
      <c r="P263" s="15">
        <v>1.026</v>
      </c>
      <c r="Q263" s="15">
        <v>0.55700000000000005</v>
      </c>
      <c r="R263" s="15">
        <v>2.2839999999999998</v>
      </c>
      <c r="S263" s="15">
        <v>11.169</v>
      </c>
      <c r="U263" s="15">
        <v>34024.167999999998</v>
      </c>
      <c r="V263" s="15">
        <v>100</v>
      </c>
    </row>
    <row r="264" spans="2:22" ht="30" x14ac:dyDescent="0.25">
      <c r="B264" s="15" t="s">
        <v>136</v>
      </c>
      <c r="C264" s="15" t="s">
        <v>207</v>
      </c>
      <c r="D264" s="15" t="s">
        <v>251</v>
      </c>
      <c r="E264" s="15">
        <v>2022</v>
      </c>
      <c r="F264" s="15" t="s">
        <v>162</v>
      </c>
      <c r="G264" s="15" t="s">
        <v>133</v>
      </c>
      <c r="H264" s="15" t="s">
        <v>136</v>
      </c>
      <c r="I264" s="15" t="s">
        <v>139</v>
      </c>
      <c r="J264" s="15" t="s">
        <v>141</v>
      </c>
      <c r="K264" s="15" t="s">
        <v>289</v>
      </c>
      <c r="L264" s="15" t="s">
        <v>292</v>
      </c>
      <c r="M264" s="15">
        <v>0.82299999999999995</v>
      </c>
      <c r="N264" s="15">
        <v>0.70299999999999996</v>
      </c>
      <c r="O264" s="15">
        <v>3.1E-2</v>
      </c>
      <c r="P264" s="15">
        <v>0.65100000000000002</v>
      </c>
      <c r="Q264" s="15">
        <v>0.28100000000000003</v>
      </c>
      <c r="R264" s="15">
        <v>1.177</v>
      </c>
      <c r="S264" s="15">
        <v>11.154</v>
      </c>
      <c r="U264" s="15">
        <v>33710.654999999999</v>
      </c>
      <c r="V264" s="15">
        <v>520</v>
      </c>
    </row>
    <row r="265" spans="2:22" x14ac:dyDescent="0.25">
      <c r="B265" s="15" t="s">
        <v>136</v>
      </c>
      <c r="C265" s="15" t="s">
        <v>207</v>
      </c>
      <c r="D265" s="15" t="s">
        <v>251</v>
      </c>
      <c r="E265" s="15">
        <v>2022</v>
      </c>
      <c r="F265" s="15" t="s">
        <v>162</v>
      </c>
      <c r="G265" s="15" t="s">
        <v>133</v>
      </c>
      <c r="H265" s="15" t="s">
        <v>136</v>
      </c>
      <c r="I265" s="15" t="s">
        <v>139</v>
      </c>
      <c r="J265" s="15" t="s">
        <v>141</v>
      </c>
      <c r="K265" s="15" t="s">
        <v>289</v>
      </c>
      <c r="L265" s="15" t="s">
        <v>293</v>
      </c>
      <c r="M265" s="15">
        <v>1.4219999999999999</v>
      </c>
      <c r="N265" s="15">
        <v>1.212</v>
      </c>
      <c r="O265" s="15">
        <v>2.7E-2</v>
      </c>
      <c r="P265" s="15">
        <v>1.1739999999999999</v>
      </c>
      <c r="Q265" s="15">
        <v>0.56399999999999995</v>
      </c>
      <c r="R265" s="15">
        <v>1.9430000000000001</v>
      </c>
      <c r="S265" s="15">
        <v>11.222</v>
      </c>
      <c r="U265" s="15">
        <v>33553.394</v>
      </c>
      <c r="V265" s="15">
        <v>2090</v>
      </c>
    </row>
    <row r="266" spans="2:22" x14ac:dyDescent="0.25">
      <c r="B266" s="15" t="s">
        <v>136</v>
      </c>
      <c r="C266" s="15" t="s">
        <v>207</v>
      </c>
      <c r="D266" s="15" t="s">
        <v>251</v>
      </c>
      <c r="E266" s="15">
        <v>2022</v>
      </c>
      <c r="F266" s="15" t="s">
        <v>162</v>
      </c>
      <c r="G266" s="15" t="s">
        <v>133</v>
      </c>
      <c r="H266" s="15" t="s">
        <v>136</v>
      </c>
      <c r="I266" s="15" t="s">
        <v>139</v>
      </c>
      <c r="J266" s="15" t="s">
        <v>141</v>
      </c>
      <c r="K266" s="15" t="s">
        <v>289</v>
      </c>
      <c r="L266" s="15" t="s">
        <v>294</v>
      </c>
      <c r="M266" s="15">
        <v>1.2929999999999999</v>
      </c>
      <c r="N266" s="15">
        <v>1.0660000000000001</v>
      </c>
      <c r="O266" s="15">
        <v>2.5999999999999999E-2</v>
      </c>
      <c r="P266" s="15">
        <v>1.085</v>
      </c>
      <c r="Q266" s="15">
        <v>0.51300000000000001</v>
      </c>
      <c r="R266" s="15">
        <v>1.746</v>
      </c>
      <c r="S266" s="15">
        <v>11.28</v>
      </c>
      <c r="U266" s="15">
        <v>32499.387999999999</v>
      </c>
      <c r="V266" s="15">
        <v>1660</v>
      </c>
    </row>
    <row r="267" spans="2:22" ht="30" x14ac:dyDescent="0.25">
      <c r="B267" s="15" t="s">
        <v>136</v>
      </c>
      <c r="C267" s="15" t="s">
        <v>207</v>
      </c>
      <c r="D267" s="15" t="s">
        <v>252</v>
      </c>
      <c r="E267" s="15">
        <v>2022</v>
      </c>
      <c r="F267" s="15" t="s">
        <v>162</v>
      </c>
      <c r="G267" s="15" t="s">
        <v>133</v>
      </c>
      <c r="H267" s="15" t="s">
        <v>136</v>
      </c>
      <c r="I267" s="15" t="s">
        <v>139</v>
      </c>
      <c r="J267" s="15" t="s">
        <v>141</v>
      </c>
      <c r="K267" s="15" t="s">
        <v>289</v>
      </c>
      <c r="L267" s="15" t="s">
        <v>290</v>
      </c>
      <c r="M267" s="15">
        <v>1.0620000000000001</v>
      </c>
      <c r="N267" s="15">
        <v>1.079</v>
      </c>
      <c r="O267" s="15">
        <v>0.108</v>
      </c>
      <c r="P267" s="15">
        <v>0.68100000000000005</v>
      </c>
      <c r="Q267" s="15">
        <v>0.44700000000000001</v>
      </c>
      <c r="R267" s="15">
        <v>1.4590000000000001</v>
      </c>
      <c r="S267" s="15">
        <v>11.103</v>
      </c>
      <c r="U267" s="15">
        <v>1013.287</v>
      </c>
      <c r="V267" s="15">
        <v>100</v>
      </c>
    </row>
    <row r="268" spans="2:22" x14ac:dyDescent="0.25">
      <c r="B268" s="15" t="s">
        <v>136</v>
      </c>
      <c r="C268" s="15" t="s">
        <v>207</v>
      </c>
      <c r="D268" s="15" t="s">
        <v>252</v>
      </c>
      <c r="E268" s="15">
        <v>2022</v>
      </c>
      <c r="F268" s="15" t="s">
        <v>162</v>
      </c>
      <c r="G268" s="15" t="s">
        <v>133</v>
      </c>
      <c r="H268" s="15" t="s">
        <v>136</v>
      </c>
      <c r="I268" s="15" t="s">
        <v>139</v>
      </c>
      <c r="J268" s="15" t="s">
        <v>141</v>
      </c>
      <c r="K268" s="15" t="s">
        <v>289</v>
      </c>
      <c r="L268" s="15" t="s">
        <v>291</v>
      </c>
      <c r="M268" s="15">
        <v>1.464</v>
      </c>
      <c r="N268" s="15">
        <v>1.381</v>
      </c>
      <c r="O268" s="15">
        <v>3.3000000000000002E-2</v>
      </c>
      <c r="P268" s="15">
        <v>1.123</v>
      </c>
      <c r="Q268" s="15">
        <v>0.44700000000000001</v>
      </c>
      <c r="R268" s="15">
        <v>2.0409999999999999</v>
      </c>
      <c r="S268" s="15">
        <v>10.718999999999999</v>
      </c>
      <c r="U268" s="15">
        <v>1628.672</v>
      </c>
      <c r="V268" s="15">
        <v>1710</v>
      </c>
    </row>
    <row r="269" spans="2:22" ht="30" x14ac:dyDescent="0.25">
      <c r="B269" s="15" t="s">
        <v>136</v>
      </c>
      <c r="C269" s="15" t="s">
        <v>207</v>
      </c>
      <c r="D269" s="15" t="s">
        <v>252</v>
      </c>
      <c r="E269" s="15">
        <v>2022</v>
      </c>
      <c r="F269" s="15" t="s">
        <v>162</v>
      </c>
      <c r="G269" s="15" t="s">
        <v>133</v>
      </c>
      <c r="H269" s="15" t="s">
        <v>136</v>
      </c>
      <c r="I269" s="15" t="s">
        <v>139</v>
      </c>
      <c r="J269" s="15" t="s">
        <v>141</v>
      </c>
      <c r="K269" s="15" t="s">
        <v>289</v>
      </c>
      <c r="L269" s="15" t="s">
        <v>350</v>
      </c>
      <c r="M269" s="15">
        <v>1.21</v>
      </c>
      <c r="N269" s="15">
        <v>1.105</v>
      </c>
      <c r="O269" s="15">
        <v>0.11</v>
      </c>
      <c r="P269" s="15">
        <v>0.85699999999999998</v>
      </c>
      <c r="Q269" s="15">
        <v>0.39800000000000002</v>
      </c>
      <c r="R269" s="15">
        <v>1.5069999999999999</v>
      </c>
      <c r="S269" s="15">
        <v>10.558999999999999</v>
      </c>
      <c r="U269" s="15">
        <v>1883.5509999999999</v>
      </c>
      <c r="V269" s="15">
        <v>100</v>
      </c>
    </row>
    <row r="270" spans="2:22" ht="30" x14ac:dyDescent="0.25">
      <c r="B270" s="15" t="s">
        <v>136</v>
      </c>
      <c r="C270" s="15" t="s">
        <v>207</v>
      </c>
      <c r="D270" s="15" t="s">
        <v>252</v>
      </c>
      <c r="E270" s="15">
        <v>2022</v>
      </c>
      <c r="F270" s="15" t="s">
        <v>162</v>
      </c>
      <c r="G270" s="15" t="s">
        <v>133</v>
      </c>
      <c r="H270" s="15" t="s">
        <v>136</v>
      </c>
      <c r="I270" s="15" t="s">
        <v>139</v>
      </c>
      <c r="J270" s="15" t="s">
        <v>141</v>
      </c>
      <c r="K270" s="15" t="s">
        <v>289</v>
      </c>
      <c r="L270" s="15" t="s">
        <v>292</v>
      </c>
      <c r="M270" s="15">
        <v>0.71399999999999997</v>
      </c>
      <c r="N270" s="15">
        <v>0.63300000000000001</v>
      </c>
      <c r="O270" s="15">
        <v>2.8000000000000001E-2</v>
      </c>
      <c r="P270" s="15">
        <v>0.54800000000000004</v>
      </c>
      <c r="Q270" s="15">
        <v>0.22700000000000001</v>
      </c>
      <c r="R270" s="15">
        <v>1.0089999999999999</v>
      </c>
      <c r="S270" s="15">
        <v>10.561</v>
      </c>
      <c r="U270" s="15">
        <v>2133.2339999999999</v>
      </c>
      <c r="V270" s="15">
        <v>520</v>
      </c>
    </row>
    <row r="271" spans="2:22" x14ac:dyDescent="0.25">
      <c r="B271" s="15" t="s">
        <v>136</v>
      </c>
      <c r="C271" s="15" t="s">
        <v>207</v>
      </c>
      <c r="D271" s="15" t="s">
        <v>252</v>
      </c>
      <c r="E271" s="15">
        <v>2022</v>
      </c>
      <c r="F271" s="15" t="s">
        <v>162</v>
      </c>
      <c r="G271" s="15" t="s">
        <v>133</v>
      </c>
      <c r="H271" s="15" t="s">
        <v>136</v>
      </c>
      <c r="I271" s="15" t="s">
        <v>139</v>
      </c>
      <c r="J271" s="15" t="s">
        <v>141</v>
      </c>
      <c r="K271" s="15" t="s">
        <v>289</v>
      </c>
      <c r="L271" s="15" t="s">
        <v>293</v>
      </c>
      <c r="M271" s="15">
        <v>1.173</v>
      </c>
      <c r="N271" s="15">
        <v>1.1259999999999999</v>
      </c>
      <c r="O271" s="15">
        <v>2.5000000000000001E-2</v>
      </c>
      <c r="P271" s="15">
        <v>0.875</v>
      </c>
      <c r="Q271" s="15">
        <v>0.36399999999999999</v>
      </c>
      <c r="R271" s="15">
        <v>1.657</v>
      </c>
      <c r="S271" s="15">
        <v>10.621</v>
      </c>
      <c r="U271" s="15">
        <v>1664.664</v>
      </c>
      <c r="V271" s="15">
        <v>2090</v>
      </c>
    </row>
    <row r="272" spans="2:22" x14ac:dyDescent="0.25">
      <c r="B272" s="15" t="s">
        <v>136</v>
      </c>
      <c r="C272" s="15" t="s">
        <v>207</v>
      </c>
      <c r="D272" s="15" t="s">
        <v>252</v>
      </c>
      <c r="E272" s="15">
        <v>2022</v>
      </c>
      <c r="F272" s="15" t="s">
        <v>162</v>
      </c>
      <c r="G272" s="15" t="s">
        <v>133</v>
      </c>
      <c r="H272" s="15" t="s">
        <v>136</v>
      </c>
      <c r="I272" s="15" t="s">
        <v>139</v>
      </c>
      <c r="J272" s="15" t="s">
        <v>141</v>
      </c>
      <c r="K272" s="15" t="s">
        <v>289</v>
      </c>
      <c r="L272" s="15" t="s">
        <v>294</v>
      </c>
      <c r="M272" s="15">
        <v>1.0820000000000001</v>
      </c>
      <c r="N272" s="15">
        <v>0.998</v>
      </c>
      <c r="O272" s="15">
        <v>2.4E-2</v>
      </c>
      <c r="P272" s="15">
        <v>0.83599999999999997</v>
      </c>
      <c r="Q272" s="15">
        <v>0.34499999999999997</v>
      </c>
      <c r="R272" s="15">
        <v>1.5069999999999999</v>
      </c>
      <c r="S272" s="15">
        <v>10.68</v>
      </c>
      <c r="U272" s="15">
        <v>1501.17</v>
      </c>
      <c r="V272" s="15">
        <v>1660</v>
      </c>
    </row>
    <row r="273" spans="2:22" ht="30" x14ac:dyDescent="0.25">
      <c r="B273" s="15" t="s">
        <v>136</v>
      </c>
      <c r="C273" s="15" t="s">
        <v>207</v>
      </c>
      <c r="D273" s="15" t="s">
        <v>253</v>
      </c>
      <c r="E273" s="15">
        <v>2022</v>
      </c>
      <c r="F273" s="15" t="s">
        <v>162</v>
      </c>
      <c r="G273" s="15" t="s">
        <v>133</v>
      </c>
      <c r="H273" s="15" t="s">
        <v>136</v>
      </c>
      <c r="I273" s="15" t="s">
        <v>139</v>
      </c>
      <c r="J273" s="15" t="s">
        <v>141</v>
      </c>
      <c r="K273" s="15" t="s">
        <v>289</v>
      </c>
      <c r="L273" s="15" t="s">
        <v>290</v>
      </c>
      <c r="M273" s="15">
        <v>0.81899999999999995</v>
      </c>
      <c r="N273" s="15">
        <v>0.88</v>
      </c>
      <c r="O273" s="15">
        <v>8.7999999999999995E-2</v>
      </c>
      <c r="P273" s="15">
        <v>0.54700000000000004</v>
      </c>
      <c r="Q273" s="15">
        <v>0.28999999999999998</v>
      </c>
      <c r="R273" s="15">
        <v>0.94699999999999995</v>
      </c>
      <c r="S273" s="15">
        <v>11.103</v>
      </c>
      <c r="U273" s="15">
        <v>1013.324</v>
      </c>
      <c r="V273" s="15">
        <v>100</v>
      </c>
    </row>
    <row r="274" spans="2:22" x14ac:dyDescent="0.25">
      <c r="B274" s="15" t="s">
        <v>136</v>
      </c>
      <c r="C274" s="15" t="s">
        <v>207</v>
      </c>
      <c r="D274" s="15" t="s">
        <v>253</v>
      </c>
      <c r="E274" s="15">
        <v>2022</v>
      </c>
      <c r="F274" s="15" t="s">
        <v>162</v>
      </c>
      <c r="G274" s="15" t="s">
        <v>133</v>
      </c>
      <c r="H274" s="15" t="s">
        <v>136</v>
      </c>
      <c r="I274" s="15" t="s">
        <v>139</v>
      </c>
      <c r="J274" s="15" t="s">
        <v>141</v>
      </c>
      <c r="K274" s="15" t="s">
        <v>289</v>
      </c>
      <c r="L274" s="15" t="s">
        <v>291</v>
      </c>
      <c r="M274" s="15">
        <v>1.046</v>
      </c>
      <c r="N274" s="15">
        <v>1.2150000000000001</v>
      </c>
      <c r="O274" s="15">
        <v>2.9000000000000001E-2</v>
      </c>
      <c r="P274" s="15">
        <v>0.61499999999999999</v>
      </c>
      <c r="Q274" s="15">
        <v>0.18099999999999999</v>
      </c>
      <c r="R274" s="15">
        <v>1.4339999999999999</v>
      </c>
      <c r="S274" s="15">
        <v>10.718999999999999</v>
      </c>
      <c r="U274" s="15">
        <v>1628.2329999999999</v>
      </c>
      <c r="V274" s="15">
        <v>1710</v>
      </c>
    </row>
    <row r="275" spans="2:22" ht="30" x14ac:dyDescent="0.25">
      <c r="B275" s="15" t="s">
        <v>136</v>
      </c>
      <c r="C275" s="15" t="s">
        <v>207</v>
      </c>
      <c r="D275" s="15" t="s">
        <v>253</v>
      </c>
      <c r="E275" s="15">
        <v>2022</v>
      </c>
      <c r="F275" s="15" t="s">
        <v>162</v>
      </c>
      <c r="G275" s="15" t="s">
        <v>133</v>
      </c>
      <c r="H275" s="15" t="s">
        <v>136</v>
      </c>
      <c r="I275" s="15" t="s">
        <v>139</v>
      </c>
      <c r="J275" s="15" t="s">
        <v>141</v>
      </c>
      <c r="K275" s="15" t="s">
        <v>289</v>
      </c>
      <c r="L275" s="15" t="s">
        <v>350</v>
      </c>
      <c r="M275" s="15">
        <v>0.98799999999999999</v>
      </c>
      <c r="N275" s="15">
        <v>1.0780000000000001</v>
      </c>
      <c r="O275" s="15">
        <v>0.108</v>
      </c>
      <c r="P275" s="15">
        <v>0.53400000000000003</v>
      </c>
      <c r="Q275" s="15">
        <v>0.28799999999999998</v>
      </c>
      <c r="R275" s="15">
        <v>1.327</v>
      </c>
      <c r="S275" s="15">
        <v>10.558999999999999</v>
      </c>
      <c r="U275" s="15">
        <v>1883.633</v>
      </c>
      <c r="V275" s="15">
        <v>100</v>
      </c>
    </row>
    <row r="276" spans="2:22" ht="30" x14ac:dyDescent="0.25">
      <c r="B276" s="15" t="s">
        <v>136</v>
      </c>
      <c r="C276" s="15" t="s">
        <v>207</v>
      </c>
      <c r="D276" s="15" t="s">
        <v>253</v>
      </c>
      <c r="E276" s="15">
        <v>2022</v>
      </c>
      <c r="F276" s="15" t="s">
        <v>162</v>
      </c>
      <c r="G276" s="15" t="s">
        <v>133</v>
      </c>
      <c r="H276" s="15" t="s">
        <v>136</v>
      </c>
      <c r="I276" s="15" t="s">
        <v>139</v>
      </c>
      <c r="J276" s="15" t="s">
        <v>141</v>
      </c>
      <c r="K276" s="15" t="s">
        <v>289</v>
      </c>
      <c r="L276" s="15" t="s">
        <v>292</v>
      </c>
      <c r="M276" s="15">
        <v>0.57799999999999996</v>
      </c>
      <c r="N276" s="15">
        <v>0.56399999999999995</v>
      </c>
      <c r="O276" s="15">
        <v>2.5000000000000001E-2</v>
      </c>
      <c r="P276" s="15">
        <v>0.41299999999999998</v>
      </c>
      <c r="Q276" s="15">
        <v>0.13500000000000001</v>
      </c>
      <c r="R276" s="15">
        <v>0.79700000000000004</v>
      </c>
      <c r="S276" s="15">
        <v>10.558999999999999</v>
      </c>
      <c r="U276" s="15">
        <v>2136.8879999999999</v>
      </c>
      <c r="V276" s="15">
        <v>520</v>
      </c>
    </row>
    <row r="277" spans="2:22" x14ac:dyDescent="0.25">
      <c r="B277" s="15" t="s">
        <v>136</v>
      </c>
      <c r="C277" s="15" t="s">
        <v>207</v>
      </c>
      <c r="D277" s="15" t="s">
        <v>253</v>
      </c>
      <c r="E277" s="15">
        <v>2022</v>
      </c>
      <c r="F277" s="15" t="s">
        <v>162</v>
      </c>
      <c r="G277" s="15" t="s">
        <v>133</v>
      </c>
      <c r="H277" s="15" t="s">
        <v>136</v>
      </c>
      <c r="I277" s="15" t="s">
        <v>139</v>
      </c>
      <c r="J277" s="15" t="s">
        <v>141</v>
      </c>
      <c r="K277" s="15" t="s">
        <v>289</v>
      </c>
      <c r="L277" s="15" t="s">
        <v>293</v>
      </c>
      <c r="M277" s="15">
        <v>0.88400000000000001</v>
      </c>
      <c r="N277" s="15">
        <v>0.996</v>
      </c>
      <c r="O277" s="15">
        <v>2.1999999999999999E-2</v>
      </c>
      <c r="P277" s="15">
        <v>0.55700000000000005</v>
      </c>
      <c r="Q277" s="15">
        <v>0.192</v>
      </c>
      <c r="R277" s="15">
        <v>1.254</v>
      </c>
      <c r="S277" s="15">
        <v>10.622</v>
      </c>
      <c r="U277" s="15">
        <v>1664.798</v>
      </c>
      <c r="V277" s="15">
        <v>2090</v>
      </c>
    </row>
    <row r="278" spans="2:22" x14ac:dyDescent="0.25">
      <c r="B278" s="15" t="s">
        <v>136</v>
      </c>
      <c r="C278" s="15" t="s">
        <v>207</v>
      </c>
      <c r="D278" s="15" t="s">
        <v>253</v>
      </c>
      <c r="E278" s="15">
        <v>2022</v>
      </c>
      <c r="F278" s="15" t="s">
        <v>162</v>
      </c>
      <c r="G278" s="15" t="s">
        <v>133</v>
      </c>
      <c r="H278" s="15" t="s">
        <v>136</v>
      </c>
      <c r="I278" s="15" t="s">
        <v>139</v>
      </c>
      <c r="J278" s="15" t="s">
        <v>141</v>
      </c>
      <c r="K278" s="15" t="s">
        <v>289</v>
      </c>
      <c r="L278" s="15" t="s">
        <v>294</v>
      </c>
      <c r="M278" s="15">
        <v>0.83599999999999997</v>
      </c>
      <c r="N278" s="15">
        <v>0.90800000000000003</v>
      </c>
      <c r="O278" s="15">
        <v>2.1999999999999999E-2</v>
      </c>
      <c r="P278" s="15">
        <v>0.54900000000000004</v>
      </c>
      <c r="Q278" s="15">
        <v>0.2</v>
      </c>
      <c r="R278" s="15">
        <v>1.179</v>
      </c>
      <c r="S278" s="15">
        <v>10.68</v>
      </c>
      <c r="U278" s="15">
        <v>1501.0630000000001</v>
      </c>
      <c r="V278" s="15">
        <v>1660</v>
      </c>
    </row>
    <row r="279" spans="2:22" ht="30" x14ac:dyDescent="0.25">
      <c r="B279" s="15" t="s">
        <v>136</v>
      </c>
      <c r="C279" s="15" t="s">
        <v>207</v>
      </c>
      <c r="D279" s="15" t="s">
        <v>254</v>
      </c>
      <c r="E279" s="15">
        <v>2022</v>
      </c>
      <c r="F279" s="15" t="s">
        <v>162</v>
      </c>
      <c r="G279" s="15" t="s">
        <v>133</v>
      </c>
      <c r="H279" s="15" t="s">
        <v>136</v>
      </c>
      <c r="I279" s="15" t="s">
        <v>139</v>
      </c>
      <c r="J279" s="15" t="s">
        <v>141</v>
      </c>
      <c r="K279" s="15" t="s">
        <v>289</v>
      </c>
      <c r="L279" s="15" t="s">
        <v>290</v>
      </c>
      <c r="M279" s="15">
        <v>0.61099999999999999</v>
      </c>
      <c r="N279" s="15">
        <v>0.74199999999999999</v>
      </c>
      <c r="O279" s="15">
        <v>7.3999999999999996E-2</v>
      </c>
      <c r="P279" s="15">
        <v>0.313</v>
      </c>
      <c r="Q279" s="15">
        <v>0.16400000000000001</v>
      </c>
      <c r="R279" s="15">
        <v>0.72499999999999998</v>
      </c>
      <c r="S279" s="15">
        <v>10.667999999999999</v>
      </c>
      <c r="U279" s="15">
        <v>0</v>
      </c>
      <c r="V279" s="15">
        <v>100</v>
      </c>
    </row>
    <row r="280" spans="2:22" x14ac:dyDescent="0.25">
      <c r="B280" s="15" t="s">
        <v>136</v>
      </c>
      <c r="C280" s="15" t="s">
        <v>207</v>
      </c>
      <c r="D280" s="15" t="s">
        <v>254</v>
      </c>
      <c r="E280" s="15">
        <v>2022</v>
      </c>
      <c r="F280" s="15" t="s">
        <v>162</v>
      </c>
      <c r="G280" s="15" t="s">
        <v>133</v>
      </c>
      <c r="H280" s="15" t="s">
        <v>136</v>
      </c>
      <c r="I280" s="15" t="s">
        <v>139</v>
      </c>
      <c r="J280" s="15" t="s">
        <v>141</v>
      </c>
      <c r="K280" s="15" t="s">
        <v>289</v>
      </c>
      <c r="L280" s="15" t="s">
        <v>291</v>
      </c>
      <c r="M280" s="15">
        <v>0.69499999999999995</v>
      </c>
      <c r="N280" s="15">
        <v>0.95599999999999996</v>
      </c>
      <c r="O280" s="15">
        <v>2.3E-2</v>
      </c>
      <c r="P280" s="15">
        <v>0.31</v>
      </c>
      <c r="Q280" s="15">
        <v>9.2999999999999999E-2</v>
      </c>
      <c r="R280" s="15">
        <v>0.91500000000000004</v>
      </c>
      <c r="S280" s="15">
        <v>10.278</v>
      </c>
      <c r="U280" s="15">
        <v>0.11700000000000001</v>
      </c>
      <c r="V280" s="15">
        <v>1710</v>
      </c>
    </row>
    <row r="281" spans="2:22" ht="30" x14ac:dyDescent="0.25">
      <c r="B281" s="15" t="s">
        <v>136</v>
      </c>
      <c r="C281" s="15" t="s">
        <v>207</v>
      </c>
      <c r="D281" s="15" t="s">
        <v>254</v>
      </c>
      <c r="E281" s="15">
        <v>2022</v>
      </c>
      <c r="F281" s="15" t="s">
        <v>162</v>
      </c>
      <c r="G281" s="15" t="s">
        <v>133</v>
      </c>
      <c r="H281" s="15" t="s">
        <v>136</v>
      </c>
      <c r="I281" s="15" t="s">
        <v>139</v>
      </c>
      <c r="J281" s="15" t="s">
        <v>141</v>
      </c>
      <c r="K281" s="15" t="s">
        <v>289</v>
      </c>
      <c r="L281" s="15" t="s">
        <v>350</v>
      </c>
      <c r="M281" s="15">
        <v>0.76100000000000001</v>
      </c>
      <c r="N281" s="15">
        <v>0.97499999999999998</v>
      </c>
      <c r="O281" s="15">
        <v>9.8000000000000004E-2</v>
      </c>
      <c r="P281" s="15">
        <v>0.439</v>
      </c>
      <c r="Q281" s="15">
        <v>0.122</v>
      </c>
      <c r="R281" s="15">
        <v>0.96699999999999997</v>
      </c>
      <c r="S281" s="15">
        <v>10.095000000000001</v>
      </c>
      <c r="U281" s="15">
        <v>0</v>
      </c>
      <c r="V281" s="15">
        <v>100</v>
      </c>
    </row>
    <row r="282" spans="2:22" ht="30" x14ac:dyDescent="0.25">
      <c r="B282" s="15" t="s">
        <v>136</v>
      </c>
      <c r="C282" s="15" t="s">
        <v>207</v>
      </c>
      <c r="D282" s="15" t="s">
        <v>254</v>
      </c>
      <c r="E282" s="15">
        <v>2022</v>
      </c>
      <c r="F282" s="15" t="s">
        <v>162</v>
      </c>
      <c r="G282" s="15" t="s">
        <v>133</v>
      </c>
      <c r="H282" s="15" t="s">
        <v>136</v>
      </c>
      <c r="I282" s="15" t="s">
        <v>139</v>
      </c>
      <c r="J282" s="15" t="s">
        <v>141</v>
      </c>
      <c r="K282" s="15" t="s">
        <v>289</v>
      </c>
      <c r="L282" s="15" t="s">
        <v>292</v>
      </c>
      <c r="M282" s="15">
        <v>0.46300000000000002</v>
      </c>
      <c r="N282" s="15">
        <v>0.53900000000000003</v>
      </c>
      <c r="O282" s="15">
        <v>2.4E-2</v>
      </c>
      <c r="P282" s="15">
        <v>0.28499999999999998</v>
      </c>
      <c r="Q282" s="15">
        <v>8.6999999999999994E-2</v>
      </c>
      <c r="R282" s="15">
        <v>0.63500000000000001</v>
      </c>
      <c r="S282" s="15">
        <v>10.105</v>
      </c>
      <c r="U282" s="15">
        <v>0.121</v>
      </c>
      <c r="V282" s="15">
        <v>520</v>
      </c>
    </row>
    <row r="283" spans="2:22" x14ac:dyDescent="0.25">
      <c r="B283" s="15" t="s">
        <v>136</v>
      </c>
      <c r="C283" s="15" t="s">
        <v>207</v>
      </c>
      <c r="D283" s="15" t="s">
        <v>254</v>
      </c>
      <c r="E283" s="15">
        <v>2022</v>
      </c>
      <c r="F283" s="15" t="s">
        <v>162</v>
      </c>
      <c r="G283" s="15" t="s">
        <v>133</v>
      </c>
      <c r="H283" s="15" t="s">
        <v>136</v>
      </c>
      <c r="I283" s="15" t="s">
        <v>139</v>
      </c>
      <c r="J283" s="15" t="s">
        <v>141</v>
      </c>
      <c r="K283" s="15" t="s">
        <v>289</v>
      </c>
      <c r="L283" s="15" t="s">
        <v>293</v>
      </c>
      <c r="M283" s="15">
        <v>0.625</v>
      </c>
      <c r="N283" s="15">
        <v>0.83599999999999997</v>
      </c>
      <c r="O283" s="15">
        <v>1.7999999999999999E-2</v>
      </c>
      <c r="P283" s="15">
        <v>0.30499999999999999</v>
      </c>
      <c r="Q283" s="15">
        <v>0.10299999999999999</v>
      </c>
      <c r="R283" s="15">
        <v>0.84599999999999997</v>
      </c>
      <c r="S283" s="15">
        <v>10.17</v>
      </c>
      <c r="U283" s="15">
        <v>0.16800000000000001</v>
      </c>
      <c r="V283" s="15">
        <v>2090</v>
      </c>
    </row>
    <row r="284" spans="2:22" x14ac:dyDescent="0.25">
      <c r="B284" s="15" t="s">
        <v>136</v>
      </c>
      <c r="C284" s="15" t="s">
        <v>207</v>
      </c>
      <c r="D284" s="15" t="s">
        <v>254</v>
      </c>
      <c r="E284" s="15">
        <v>2022</v>
      </c>
      <c r="F284" s="15" t="s">
        <v>162</v>
      </c>
      <c r="G284" s="15" t="s">
        <v>133</v>
      </c>
      <c r="H284" s="15" t="s">
        <v>136</v>
      </c>
      <c r="I284" s="15" t="s">
        <v>139</v>
      </c>
      <c r="J284" s="15" t="s">
        <v>141</v>
      </c>
      <c r="K284" s="15" t="s">
        <v>289</v>
      </c>
      <c r="L284" s="15" t="s">
        <v>294</v>
      </c>
      <c r="M284" s="15">
        <v>0.60799999999999998</v>
      </c>
      <c r="N284" s="15">
        <v>0.73799999999999999</v>
      </c>
      <c r="O284" s="15">
        <v>1.7999999999999999E-2</v>
      </c>
      <c r="P284" s="15">
        <v>0.32300000000000001</v>
      </c>
      <c r="Q284" s="15">
        <v>0.108</v>
      </c>
      <c r="R284" s="15">
        <v>0.84699999999999998</v>
      </c>
      <c r="S284" s="15">
        <v>10.225</v>
      </c>
      <c r="U284" s="15">
        <v>3.1E-2</v>
      </c>
      <c r="V284" s="15">
        <v>1660</v>
      </c>
    </row>
    <row r="285" spans="2:22" ht="30" x14ac:dyDescent="0.25">
      <c r="B285" s="15" t="s">
        <v>136</v>
      </c>
      <c r="C285" s="15" t="s">
        <v>207</v>
      </c>
      <c r="D285" s="15" t="s">
        <v>255</v>
      </c>
      <c r="E285" s="15">
        <v>2022</v>
      </c>
      <c r="F285" s="15" t="s">
        <v>162</v>
      </c>
      <c r="G285" s="15" t="s">
        <v>133</v>
      </c>
      <c r="H285" s="15" t="s">
        <v>136</v>
      </c>
      <c r="I285" s="15" t="s">
        <v>139</v>
      </c>
      <c r="J285" s="15" t="s">
        <v>141</v>
      </c>
      <c r="K285" s="15" t="s">
        <v>289</v>
      </c>
      <c r="L285" s="15" t="s">
        <v>290</v>
      </c>
      <c r="M285" s="15">
        <v>0.502</v>
      </c>
      <c r="N285" s="15">
        <v>0.65900000000000003</v>
      </c>
      <c r="O285" s="15">
        <v>6.6000000000000003E-2</v>
      </c>
      <c r="P285" s="15">
        <v>0.29499999999999998</v>
      </c>
      <c r="Q285" s="15">
        <v>8.3000000000000004E-2</v>
      </c>
      <c r="R285" s="15">
        <v>0.625</v>
      </c>
      <c r="S285" s="15">
        <v>10.667999999999999</v>
      </c>
      <c r="U285" s="15">
        <v>0</v>
      </c>
      <c r="V285" s="15">
        <v>100</v>
      </c>
    </row>
    <row r="286" spans="2:22" x14ac:dyDescent="0.25">
      <c r="B286" s="15" t="s">
        <v>136</v>
      </c>
      <c r="C286" s="15" t="s">
        <v>207</v>
      </c>
      <c r="D286" s="15" t="s">
        <v>255</v>
      </c>
      <c r="E286" s="15">
        <v>2022</v>
      </c>
      <c r="F286" s="15" t="s">
        <v>162</v>
      </c>
      <c r="G286" s="15" t="s">
        <v>133</v>
      </c>
      <c r="H286" s="15" t="s">
        <v>136</v>
      </c>
      <c r="I286" s="15" t="s">
        <v>139</v>
      </c>
      <c r="J286" s="15" t="s">
        <v>141</v>
      </c>
      <c r="K286" s="15" t="s">
        <v>289</v>
      </c>
      <c r="L286" s="15" t="s">
        <v>291</v>
      </c>
      <c r="M286" s="15">
        <v>0.46899999999999997</v>
      </c>
      <c r="N286" s="15">
        <v>0.74399999999999999</v>
      </c>
      <c r="O286" s="15">
        <v>1.7999999999999999E-2</v>
      </c>
      <c r="P286" s="15">
        <v>0.17</v>
      </c>
      <c r="Q286" s="15">
        <v>4.2999999999999997E-2</v>
      </c>
      <c r="R286" s="15">
        <v>0.57599999999999996</v>
      </c>
      <c r="S286" s="15">
        <v>10.28</v>
      </c>
      <c r="U286" s="15">
        <v>0.11700000000000001</v>
      </c>
      <c r="V286" s="15">
        <v>1710</v>
      </c>
    </row>
    <row r="287" spans="2:22" ht="30" x14ac:dyDescent="0.25">
      <c r="B287" s="15" t="s">
        <v>136</v>
      </c>
      <c r="C287" s="15" t="s">
        <v>207</v>
      </c>
      <c r="D287" s="15" t="s">
        <v>255</v>
      </c>
      <c r="E287" s="15">
        <v>2022</v>
      </c>
      <c r="F287" s="15" t="s">
        <v>162</v>
      </c>
      <c r="G287" s="15" t="s">
        <v>133</v>
      </c>
      <c r="H287" s="15" t="s">
        <v>136</v>
      </c>
      <c r="I287" s="15" t="s">
        <v>139</v>
      </c>
      <c r="J287" s="15" t="s">
        <v>141</v>
      </c>
      <c r="K287" s="15" t="s">
        <v>289</v>
      </c>
      <c r="L287" s="15" t="s">
        <v>350</v>
      </c>
      <c r="M287" s="15">
        <v>0.62</v>
      </c>
      <c r="N287" s="15">
        <v>0.86899999999999999</v>
      </c>
      <c r="O287" s="15">
        <v>8.6999999999999994E-2</v>
      </c>
      <c r="P287" s="15">
        <v>0.28100000000000003</v>
      </c>
      <c r="Q287" s="15">
        <v>0.122</v>
      </c>
      <c r="R287" s="15">
        <v>0.82199999999999995</v>
      </c>
      <c r="S287" s="15">
        <v>10.095000000000001</v>
      </c>
      <c r="U287" s="15">
        <v>0</v>
      </c>
      <c r="V287" s="15">
        <v>100</v>
      </c>
    </row>
    <row r="288" spans="2:22" ht="30" x14ac:dyDescent="0.25">
      <c r="B288" s="15" t="s">
        <v>136</v>
      </c>
      <c r="C288" s="15" t="s">
        <v>207</v>
      </c>
      <c r="D288" s="15" t="s">
        <v>255</v>
      </c>
      <c r="E288" s="15">
        <v>2022</v>
      </c>
      <c r="F288" s="15" t="s">
        <v>162</v>
      </c>
      <c r="G288" s="15" t="s">
        <v>133</v>
      </c>
      <c r="H288" s="15" t="s">
        <v>136</v>
      </c>
      <c r="I288" s="15" t="s">
        <v>139</v>
      </c>
      <c r="J288" s="15" t="s">
        <v>141</v>
      </c>
      <c r="K288" s="15" t="s">
        <v>289</v>
      </c>
      <c r="L288" s="15" t="s">
        <v>292</v>
      </c>
      <c r="M288" s="15">
        <v>0.38200000000000001</v>
      </c>
      <c r="N288" s="15">
        <v>0.50700000000000001</v>
      </c>
      <c r="O288" s="15">
        <v>2.1999999999999999E-2</v>
      </c>
      <c r="P288" s="15">
        <v>0.193</v>
      </c>
      <c r="Q288" s="15">
        <v>0.06</v>
      </c>
      <c r="R288" s="15">
        <v>0.504</v>
      </c>
      <c r="S288" s="15">
        <v>10.105</v>
      </c>
      <c r="U288" s="15">
        <v>0.121</v>
      </c>
      <c r="V288" s="15">
        <v>520</v>
      </c>
    </row>
    <row r="289" spans="2:22" x14ac:dyDescent="0.25">
      <c r="B289" s="15" t="s">
        <v>136</v>
      </c>
      <c r="C289" s="15" t="s">
        <v>207</v>
      </c>
      <c r="D289" s="15" t="s">
        <v>255</v>
      </c>
      <c r="E289" s="15">
        <v>2022</v>
      </c>
      <c r="F289" s="15" t="s">
        <v>162</v>
      </c>
      <c r="G289" s="15" t="s">
        <v>133</v>
      </c>
      <c r="H289" s="15" t="s">
        <v>136</v>
      </c>
      <c r="I289" s="15" t="s">
        <v>139</v>
      </c>
      <c r="J289" s="15" t="s">
        <v>141</v>
      </c>
      <c r="K289" s="15" t="s">
        <v>289</v>
      </c>
      <c r="L289" s="15" t="s">
        <v>293</v>
      </c>
      <c r="M289" s="15">
        <v>0.46500000000000002</v>
      </c>
      <c r="N289" s="15">
        <v>0.69499999999999995</v>
      </c>
      <c r="O289" s="15">
        <v>1.4999999999999999E-2</v>
      </c>
      <c r="P289" s="15">
        <v>0.189</v>
      </c>
      <c r="Q289" s="15">
        <v>5.8999999999999997E-2</v>
      </c>
      <c r="R289" s="15">
        <v>0.59599999999999997</v>
      </c>
      <c r="S289" s="15">
        <v>10.169</v>
      </c>
      <c r="U289" s="15">
        <v>0.16800000000000001</v>
      </c>
      <c r="V289" s="15">
        <v>2080</v>
      </c>
    </row>
    <row r="290" spans="2:22" x14ac:dyDescent="0.25">
      <c r="B290" s="15" t="s">
        <v>136</v>
      </c>
      <c r="C290" s="15" t="s">
        <v>207</v>
      </c>
      <c r="D290" s="15" t="s">
        <v>255</v>
      </c>
      <c r="E290" s="15">
        <v>2022</v>
      </c>
      <c r="F290" s="15" t="s">
        <v>162</v>
      </c>
      <c r="G290" s="15" t="s">
        <v>133</v>
      </c>
      <c r="H290" s="15" t="s">
        <v>136</v>
      </c>
      <c r="I290" s="15" t="s">
        <v>139</v>
      </c>
      <c r="J290" s="15" t="s">
        <v>141</v>
      </c>
      <c r="K290" s="15" t="s">
        <v>289</v>
      </c>
      <c r="L290" s="15" t="s">
        <v>294</v>
      </c>
      <c r="M290" s="15">
        <v>0.45500000000000002</v>
      </c>
      <c r="N290" s="15">
        <v>0.625</v>
      </c>
      <c r="O290" s="15">
        <v>1.4999999999999999E-2</v>
      </c>
      <c r="P290" s="15">
        <v>0.20799999999999999</v>
      </c>
      <c r="Q290" s="15">
        <v>6.4000000000000001E-2</v>
      </c>
      <c r="R290" s="15">
        <v>0.60599999999999998</v>
      </c>
      <c r="S290" s="15">
        <v>10.225</v>
      </c>
      <c r="U290" s="15">
        <v>3.1E-2</v>
      </c>
      <c r="V290" s="15">
        <v>1660</v>
      </c>
    </row>
  </sheetData>
  <mergeCells count="1">
    <mergeCell ref="B1:V1"/>
  </mergeCells>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dimension ref="A1:V290"/>
  <sheetViews>
    <sheetView zoomScale="85" zoomScaleNormal="85" workbookViewId="0">
      <selection activeCell="B1" sqref="B1:V1"/>
    </sheetView>
  </sheetViews>
  <sheetFormatPr defaultColWidth="16" defaultRowHeight="15" x14ac:dyDescent="0.25"/>
  <cols>
    <col min="1" max="1" width="22.7109375" style="18" customWidth="1"/>
    <col min="2" max="2" width="19.42578125" style="15" customWidth="1"/>
    <col min="3" max="3" width="17.5703125" style="15" customWidth="1"/>
    <col min="4" max="4" width="16" style="15"/>
    <col min="5" max="5" width="17.5703125" style="15" customWidth="1"/>
    <col min="6" max="6" width="17.28515625" style="15" customWidth="1"/>
    <col min="7" max="7" width="28.140625" style="15" customWidth="1"/>
    <col min="8" max="8" width="27.140625" style="15" customWidth="1"/>
    <col min="9" max="9" width="24.5703125" style="15" customWidth="1"/>
    <col min="10" max="10" width="16" style="15"/>
    <col min="11" max="11" width="24.5703125" style="15" customWidth="1"/>
    <col min="12" max="13" width="16" style="15"/>
    <col min="14" max="14" width="17.7109375" style="15" customWidth="1"/>
    <col min="15" max="15" width="18.85546875" style="15" customWidth="1"/>
    <col min="16" max="16" width="18" style="15" customWidth="1"/>
    <col min="17" max="17" width="16" style="15"/>
    <col min="18" max="18" width="19" style="15" customWidth="1"/>
    <col min="19" max="19" width="16" style="15"/>
    <col min="20" max="20" width="18.7109375" style="15" customWidth="1"/>
    <col min="21" max="21" width="16" style="15"/>
    <col min="22" max="22" width="18.42578125" style="15" customWidth="1"/>
    <col min="23" max="16384" width="16" style="15"/>
  </cols>
  <sheetData>
    <row r="1" spans="1:22" ht="38.25" customHeight="1" x14ac:dyDescent="0.25">
      <c r="A1" s="37" t="str">
        <f>HYPERLINK("#Contents!A1","Return to table of contents")</f>
        <v>Return to table of contents</v>
      </c>
      <c r="B1" s="47" t="s">
        <v>387</v>
      </c>
      <c r="C1" s="47"/>
      <c r="D1" s="47"/>
      <c r="E1" s="47"/>
      <c r="F1" s="47"/>
      <c r="G1" s="47"/>
      <c r="H1" s="47"/>
      <c r="I1" s="47"/>
      <c r="J1" s="47"/>
      <c r="K1" s="47"/>
      <c r="L1" s="47"/>
      <c r="M1" s="47"/>
      <c r="N1" s="47"/>
      <c r="O1" s="47"/>
      <c r="P1" s="47"/>
      <c r="Q1" s="47"/>
      <c r="R1" s="47"/>
      <c r="S1" s="47"/>
      <c r="T1" s="47"/>
      <c r="U1" s="47"/>
      <c r="V1" s="48"/>
    </row>
    <row r="2" spans="1:22" ht="30" x14ac:dyDescent="0.25">
      <c r="A2" s="19"/>
      <c r="B2" s="5" t="s">
        <v>120</v>
      </c>
      <c r="C2" s="5" t="s">
        <v>123</v>
      </c>
      <c r="D2" s="5" t="s">
        <v>126</v>
      </c>
      <c r="E2" s="5" t="s">
        <v>127</v>
      </c>
      <c r="F2" s="5" t="s">
        <v>128</v>
      </c>
      <c r="G2" s="5" t="s">
        <v>131</v>
      </c>
      <c r="H2" s="5" t="s">
        <v>134</v>
      </c>
      <c r="I2" s="5" t="s">
        <v>137</v>
      </c>
      <c r="J2" s="5" t="s">
        <v>140</v>
      </c>
      <c r="K2" s="5" t="s">
        <v>142</v>
      </c>
      <c r="L2" s="5" t="s">
        <v>145</v>
      </c>
      <c r="M2" s="5" t="s">
        <v>147</v>
      </c>
      <c r="N2" s="5" t="s">
        <v>149</v>
      </c>
      <c r="O2" s="5" t="s">
        <v>150</v>
      </c>
      <c r="P2" s="5" t="s">
        <v>151</v>
      </c>
      <c r="Q2" s="5" t="s">
        <v>152</v>
      </c>
      <c r="R2" s="5" t="s">
        <v>153</v>
      </c>
      <c r="S2" s="5" t="s">
        <v>154</v>
      </c>
      <c r="T2" s="5" t="s">
        <v>155</v>
      </c>
      <c r="U2" s="5" t="s">
        <v>156</v>
      </c>
      <c r="V2" s="5" t="s">
        <v>158</v>
      </c>
    </row>
    <row r="3" spans="1:22" ht="30" x14ac:dyDescent="0.25">
      <c r="A3" s="19"/>
      <c r="B3" s="15" t="s">
        <v>122</v>
      </c>
      <c r="C3" s="15" t="s">
        <v>207</v>
      </c>
      <c r="D3" s="15" t="s">
        <v>208</v>
      </c>
      <c r="E3" s="15">
        <v>2022</v>
      </c>
      <c r="F3" s="15" t="s">
        <v>162</v>
      </c>
      <c r="G3" s="15" t="s">
        <v>133</v>
      </c>
      <c r="H3" s="15" t="s">
        <v>136</v>
      </c>
      <c r="I3" s="15" t="s">
        <v>139</v>
      </c>
      <c r="J3" s="15" t="s">
        <v>141</v>
      </c>
      <c r="K3" s="15" t="s">
        <v>289</v>
      </c>
      <c r="L3" s="15" t="s">
        <v>290</v>
      </c>
      <c r="M3" s="15">
        <v>0.17399999999999999</v>
      </c>
      <c r="N3" s="15">
        <v>0.11600000000000001</v>
      </c>
      <c r="O3" s="15">
        <v>0.01</v>
      </c>
      <c r="P3" s="15">
        <v>0.14199999999999999</v>
      </c>
      <c r="Q3" s="15">
        <v>9.2999999999999999E-2</v>
      </c>
      <c r="R3" s="15">
        <v>0.214</v>
      </c>
      <c r="S3" s="15">
        <v>10.195</v>
      </c>
      <c r="U3" s="15">
        <v>0</v>
      </c>
      <c r="V3" s="15">
        <v>140</v>
      </c>
    </row>
    <row r="4" spans="1:22" x14ac:dyDescent="0.25">
      <c r="B4" s="15" t="s">
        <v>122</v>
      </c>
      <c r="C4" s="15" t="s">
        <v>207</v>
      </c>
      <c r="D4" s="15" t="s">
        <v>208</v>
      </c>
      <c r="E4" s="15">
        <v>2022</v>
      </c>
      <c r="F4" s="15" t="s">
        <v>162</v>
      </c>
      <c r="G4" s="15" t="s">
        <v>133</v>
      </c>
      <c r="H4" s="15" t="s">
        <v>136</v>
      </c>
      <c r="I4" s="15" t="s">
        <v>139</v>
      </c>
      <c r="J4" s="15" t="s">
        <v>141</v>
      </c>
      <c r="K4" s="15" t="s">
        <v>289</v>
      </c>
      <c r="L4" s="15" t="s">
        <v>291</v>
      </c>
      <c r="M4" s="15">
        <v>0.32400000000000001</v>
      </c>
      <c r="N4" s="15">
        <v>0.35</v>
      </c>
      <c r="O4" s="15">
        <v>8.0000000000000002E-3</v>
      </c>
      <c r="P4" s="15">
        <v>0.23699999999999999</v>
      </c>
      <c r="Q4" s="15">
        <v>0.157</v>
      </c>
      <c r="R4" s="15">
        <v>0.38500000000000001</v>
      </c>
      <c r="S4" s="15">
        <v>9.9090000000000007</v>
      </c>
      <c r="U4" s="15">
        <v>0</v>
      </c>
      <c r="V4" s="15">
        <v>1780</v>
      </c>
    </row>
    <row r="5" spans="1:22" ht="30" x14ac:dyDescent="0.25">
      <c r="B5" s="15" t="s">
        <v>122</v>
      </c>
      <c r="C5" s="15" t="s">
        <v>207</v>
      </c>
      <c r="D5" s="15" t="s">
        <v>208</v>
      </c>
      <c r="E5" s="15">
        <v>2022</v>
      </c>
      <c r="F5" s="15" t="s">
        <v>162</v>
      </c>
      <c r="G5" s="15" t="s">
        <v>133</v>
      </c>
      <c r="H5" s="15" t="s">
        <v>136</v>
      </c>
      <c r="I5" s="15" t="s">
        <v>139</v>
      </c>
      <c r="J5" s="15" t="s">
        <v>141</v>
      </c>
      <c r="K5" s="15" t="s">
        <v>289</v>
      </c>
      <c r="L5" s="15" t="s">
        <v>350</v>
      </c>
      <c r="M5" s="15">
        <v>0.24099999999999999</v>
      </c>
      <c r="N5" s="15">
        <v>0.22</v>
      </c>
      <c r="O5" s="15">
        <v>0.02</v>
      </c>
      <c r="P5" s="15">
        <v>0.152</v>
      </c>
      <c r="Q5" s="15">
        <v>0.10299999999999999</v>
      </c>
      <c r="R5" s="15">
        <v>0.30099999999999999</v>
      </c>
      <c r="S5" s="15">
        <v>9.7829999999999995</v>
      </c>
      <c r="U5" s="15">
        <v>0</v>
      </c>
      <c r="V5" s="15">
        <v>120</v>
      </c>
    </row>
    <row r="6" spans="1:22" ht="30" x14ac:dyDescent="0.25">
      <c r="B6" s="15" t="s">
        <v>122</v>
      </c>
      <c r="C6" s="15" t="s">
        <v>207</v>
      </c>
      <c r="D6" s="15" t="s">
        <v>208</v>
      </c>
      <c r="E6" s="15">
        <v>2022</v>
      </c>
      <c r="F6" s="15" t="s">
        <v>162</v>
      </c>
      <c r="G6" s="15" t="s">
        <v>133</v>
      </c>
      <c r="H6" s="15" t="s">
        <v>136</v>
      </c>
      <c r="I6" s="15" t="s">
        <v>139</v>
      </c>
      <c r="J6" s="15" t="s">
        <v>141</v>
      </c>
      <c r="K6" s="15" t="s">
        <v>289</v>
      </c>
      <c r="L6" s="15" t="s">
        <v>292</v>
      </c>
      <c r="M6" s="15">
        <v>0.16600000000000001</v>
      </c>
      <c r="N6" s="15">
        <v>0.13100000000000001</v>
      </c>
      <c r="O6" s="15">
        <v>5.0000000000000001E-3</v>
      </c>
      <c r="P6" s="15">
        <v>0.129</v>
      </c>
      <c r="Q6" s="15">
        <v>8.5999999999999993E-2</v>
      </c>
      <c r="R6" s="15">
        <v>0.20399999999999999</v>
      </c>
      <c r="S6" s="15">
        <v>9.7520000000000007</v>
      </c>
      <c r="U6" s="15">
        <v>0</v>
      </c>
      <c r="V6" s="15">
        <v>670</v>
      </c>
    </row>
    <row r="7" spans="1:22" x14ac:dyDescent="0.25">
      <c r="B7" s="15" t="s">
        <v>122</v>
      </c>
      <c r="C7" s="15" t="s">
        <v>207</v>
      </c>
      <c r="D7" s="15" t="s">
        <v>208</v>
      </c>
      <c r="E7" s="15">
        <v>2022</v>
      </c>
      <c r="F7" s="15" t="s">
        <v>162</v>
      </c>
      <c r="G7" s="15" t="s">
        <v>133</v>
      </c>
      <c r="H7" s="15" t="s">
        <v>136</v>
      </c>
      <c r="I7" s="15" t="s">
        <v>139</v>
      </c>
      <c r="J7" s="15" t="s">
        <v>141</v>
      </c>
      <c r="K7" s="15" t="s">
        <v>289</v>
      </c>
      <c r="L7" s="15" t="s">
        <v>293</v>
      </c>
      <c r="M7" s="15">
        <v>0.27500000000000002</v>
      </c>
      <c r="N7" s="15">
        <v>0.255</v>
      </c>
      <c r="O7" s="15">
        <v>5.0000000000000001E-3</v>
      </c>
      <c r="P7" s="15">
        <v>0.20699999999999999</v>
      </c>
      <c r="Q7" s="15">
        <v>0.13</v>
      </c>
      <c r="R7" s="15">
        <v>0.33500000000000002</v>
      </c>
      <c r="S7" s="15">
        <v>9.8179999999999996</v>
      </c>
      <c r="U7" s="15">
        <v>0</v>
      </c>
      <c r="V7" s="15">
        <v>2180</v>
      </c>
    </row>
    <row r="8" spans="1:22" x14ac:dyDescent="0.25">
      <c r="B8" s="15" t="s">
        <v>122</v>
      </c>
      <c r="C8" s="15" t="s">
        <v>207</v>
      </c>
      <c r="D8" s="15" t="s">
        <v>208</v>
      </c>
      <c r="E8" s="15">
        <v>2022</v>
      </c>
      <c r="F8" s="15" t="s">
        <v>162</v>
      </c>
      <c r="G8" s="15" t="s">
        <v>133</v>
      </c>
      <c r="H8" s="15" t="s">
        <v>136</v>
      </c>
      <c r="I8" s="15" t="s">
        <v>139</v>
      </c>
      <c r="J8" s="15" t="s">
        <v>141</v>
      </c>
      <c r="K8" s="15" t="s">
        <v>289</v>
      </c>
      <c r="L8" s="15" t="s">
        <v>294</v>
      </c>
      <c r="M8" s="15">
        <v>0.23499999999999999</v>
      </c>
      <c r="N8" s="15">
        <v>0.20399999999999999</v>
      </c>
      <c r="O8" s="15">
        <v>5.0000000000000001E-3</v>
      </c>
      <c r="P8" s="15">
        <v>0.183</v>
      </c>
      <c r="Q8" s="15">
        <v>0.11600000000000001</v>
      </c>
      <c r="R8" s="15">
        <v>0.29299999999999998</v>
      </c>
      <c r="S8" s="15">
        <v>9.8620000000000001</v>
      </c>
      <c r="U8" s="15">
        <v>0</v>
      </c>
      <c r="V8" s="15">
        <v>1680</v>
      </c>
    </row>
    <row r="9" spans="1:22" ht="30" x14ac:dyDescent="0.25">
      <c r="B9" s="15" t="s">
        <v>122</v>
      </c>
      <c r="C9" s="15" t="s">
        <v>207</v>
      </c>
      <c r="D9" s="15" t="s">
        <v>209</v>
      </c>
      <c r="E9" s="15">
        <v>2022</v>
      </c>
      <c r="F9" s="15" t="s">
        <v>162</v>
      </c>
      <c r="G9" s="15" t="s">
        <v>133</v>
      </c>
      <c r="H9" s="15" t="s">
        <v>136</v>
      </c>
      <c r="I9" s="15" t="s">
        <v>139</v>
      </c>
      <c r="J9" s="15" t="s">
        <v>141</v>
      </c>
      <c r="K9" s="15" t="s">
        <v>289</v>
      </c>
      <c r="L9" s="15" t="s">
        <v>290</v>
      </c>
      <c r="M9" s="15">
        <v>0.157</v>
      </c>
      <c r="N9" s="15">
        <v>0.107</v>
      </c>
      <c r="O9" s="15">
        <v>8.9999999999999993E-3</v>
      </c>
      <c r="P9" s="15">
        <v>0.128</v>
      </c>
      <c r="Q9" s="15">
        <v>8.7999999999999995E-2</v>
      </c>
      <c r="R9" s="15">
        <v>0.187</v>
      </c>
      <c r="S9" s="15">
        <v>10.202</v>
      </c>
      <c r="U9" s="15">
        <v>0</v>
      </c>
      <c r="V9" s="15">
        <v>140</v>
      </c>
    </row>
    <row r="10" spans="1:22" x14ac:dyDescent="0.25">
      <c r="B10" s="15" t="s">
        <v>122</v>
      </c>
      <c r="C10" s="15" t="s">
        <v>207</v>
      </c>
      <c r="D10" s="15" t="s">
        <v>209</v>
      </c>
      <c r="E10" s="15">
        <v>2022</v>
      </c>
      <c r="F10" s="15" t="s">
        <v>162</v>
      </c>
      <c r="G10" s="15" t="s">
        <v>133</v>
      </c>
      <c r="H10" s="15" t="s">
        <v>136</v>
      </c>
      <c r="I10" s="15" t="s">
        <v>139</v>
      </c>
      <c r="J10" s="15" t="s">
        <v>141</v>
      </c>
      <c r="K10" s="15" t="s">
        <v>289</v>
      </c>
      <c r="L10" s="15" t="s">
        <v>291</v>
      </c>
      <c r="M10" s="15">
        <v>0.29699999999999999</v>
      </c>
      <c r="N10" s="15">
        <v>0.34200000000000003</v>
      </c>
      <c r="O10" s="15">
        <v>8.0000000000000002E-3</v>
      </c>
      <c r="P10" s="15">
        <v>0.21199999999999999</v>
      </c>
      <c r="Q10" s="15">
        <v>0.14000000000000001</v>
      </c>
      <c r="R10" s="15">
        <v>0.34699999999999998</v>
      </c>
      <c r="S10" s="15">
        <v>9.9169999999999998</v>
      </c>
      <c r="U10" s="15">
        <v>0</v>
      </c>
      <c r="V10" s="15">
        <v>1780</v>
      </c>
    </row>
    <row r="11" spans="1:22" ht="30" x14ac:dyDescent="0.25">
      <c r="B11" s="15" t="s">
        <v>122</v>
      </c>
      <c r="C11" s="15" t="s">
        <v>207</v>
      </c>
      <c r="D11" s="15" t="s">
        <v>209</v>
      </c>
      <c r="E11" s="15">
        <v>2022</v>
      </c>
      <c r="F11" s="15" t="s">
        <v>162</v>
      </c>
      <c r="G11" s="15" t="s">
        <v>133</v>
      </c>
      <c r="H11" s="15" t="s">
        <v>136</v>
      </c>
      <c r="I11" s="15" t="s">
        <v>139</v>
      </c>
      <c r="J11" s="15" t="s">
        <v>141</v>
      </c>
      <c r="K11" s="15" t="s">
        <v>289</v>
      </c>
      <c r="L11" s="15" t="s">
        <v>350</v>
      </c>
      <c r="M11" s="15">
        <v>0.222</v>
      </c>
      <c r="N11" s="15">
        <v>0.20399999999999999</v>
      </c>
      <c r="O11" s="15">
        <v>1.9E-2</v>
      </c>
      <c r="P11" s="15">
        <v>0.14199999999999999</v>
      </c>
      <c r="Q11" s="15">
        <v>9.4E-2</v>
      </c>
      <c r="R11" s="15">
        <v>0.28799999999999998</v>
      </c>
      <c r="S11" s="15">
        <v>9.7940000000000005</v>
      </c>
      <c r="U11" s="15">
        <v>0</v>
      </c>
      <c r="V11" s="15">
        <v>120</v>
      </c>
    </row>
    <row r="12" spans="1:22" ht="30" x14ac:dyDescent="0.25">
      <c r="B12" s="15" t="s">
        <v>122</v>
      </c>
      <c r="C12" s="15" t="s">
        <v>207</v>
      </c>
      <c r="D12" s="15" t="s">
        <v>209</v>
      </c>
      <c r="E12" s="15">
        <v>2022</v>
      </c>
      <c r="F12" s="15" t="s">
        <v>162</v>
      </c>
      <c r="G12" s="15" t="s">
        <v>133</v>
      </c>
      <c r="H12" s="15" t="s">
        <v>136</v>
      </c>
      <c r="I12" s="15" t="s">
        <v>139</v>
      </c>
      <c r="J12" s="15" t="s">
        <v>141</v>
      </c>
      <c r="K12" s="15" t="s">
        <v>289</v>
      </c>
      <c r="L12" s="15" t="s">
        <v>292</v>
      </c>
      <c r="M12" s="15">
        <v>0.152</v>
      </c>
      <c r="N12" s="15">
        <v>0.16200000000000001</v>
      </c>
      <c r="O12" s="15">
        <v>6.0000000000000001E-3</v>
      </c>
      <c r="P12" s="15">
        <v>0.113</v>
      </c>
      <c r="Q12" s="15">
        <v>7.8E-2</v>
      </c>
      <c r="R12" s="15">
        <v>0.183</v>
      </c>
      <c r="S12" s="15">
        <v>9.7609999999999992</v>
      </c>
      <c r="U12" s="15">
        <v>0</v>
      </c>
      <c r="V12" s="15">
        <v>670</v>
      </c>
    </row>
    <row r="13" spans="1:22" x14ac:dyDescent="0.25">
      <c r="B13" s="15" t="s">
        <v>122</v>
      </c>
      <c r="C13" s="15" t="s">
        <v>207</v>
      </c>
      <c r="D13" s="15" t="s">
        <v>209</v>
      </c>
      <c r="E13" s="15">
        <v>2022</v>
      </c>
      <c r="F13" s="15" t="s">
        <v>162</v>
      </c>
      <c r="G13" s="15" t="s">
        <v>133</v>
      </c>
      <c r="H13" s="15" t="s">
        <v>136</v>
      </c>
      <c r="I13" s="15" t="s">
        <v>139</v>
      </c>
      <c r="J13" s="15" t="s">
        <v>141</v>
      </c>
      <c r="K13" s="15" t="s">
        <v>289</v>
      </c>
      <c r="L13" s="15" t="s">
        <v>293</v>
      </c>
      <c r="M13" s="15">
        <v>0.248</v>
      </c>
      <c r="N13" s="15">
        <v>0.24</v>
      </c>
      <c r="O13" s="15">
        <v>5.0000000000000001E-3</v>
      </c>
      <c r="P13" s="15">
        <v>0.183</v>
      </c>
      <c r="Q13" s="15">
        <v>0.11600000000000001</v>
      </c>
      <c r="R13" s="15">
        <v>0.29399999999999998</v>
      </c>
      <c r="S13" s="15">
        <v>9.8239999999999998</v>
      </c>
      <c r="U13" s="15">
        <v>0</v>
      </c>
      <c r="V13" s="15">
        <v>2180</v>
      </c>
    </row>
    <row r="14" spans="1:22" x14ac:dyDescent="0.25">
      <c r="B14" s="15" t="s">
        <v>122</v>
      </c>
      <c r="C14" s="15" t="s">
        <v>207</v>
      </c>
      <c r="D14" s="15" t="s">
        <v>209</v>
      </c>
      <c r="E14" s="15">
        <v>2022</v>
      </c>
      <c r="F14" s="15" t="s">
        <v>162</v>
      </c>
      <c r="G14" s="15" t="s">
        <v>133</v>
      </c>
      <c r="H14" s="15" t="s">
        <v>136</v>
      </c>
      <c r="I14" s="15" t="s">
        <v>139</v>
      </c>
      <c r="J14" s="15" t="s">
        <v>141</v>
      </c>
      <c r="K14" s="15" t="s">
        <v>289</v>
      </c>
      <c r="L14" s="15" t="s">
        <v>294</v>
      </c>
      <c r="M14" s="15">
        <v>0.21199999999999999</v>
      </c>
      <c r="N14" s="15">
        <v>0.214</v>
      </c>
      <c r="O14" s="15">
        <v>5.0000000000000001E-3</v>
      </c>
      <c r="P14" s="15">
        <v>0.16200000000000001</v>
      </c>
      <c r="Q14" s="15">
        <v>0.10199999999999999</v>
      </c>
      <c r="R14" s="15">
        <v>0.25800000000000001</v>
      </c>
      <c r="S14" s="15">
        <v>9.8689999999999998</v>
      </c>
      <c r="U14" s="15">
        <v>0</v>
      </c>
      <c r="V14" s="15">
        <v>1680</v>
      </c>
    </row>
    <row r="15" spans="1:22" ht="30" x14ac:dyDescent="0.25">
      <c r="B15" s="15" t="s">
        <v>122</v>
      </c>
      <c r="C15" s="15" t="s">
        <v>207</v>
      </c>
      <c r="D15" s="15" t="s">
        <v>210</v>
      </c>
      <c r="E15" s="15">
        <v>2022</v>
      </c>
      <c r="F15" s="15" t="s">
        <v>162</v>
      </c>
      <c r="G15" s="15" t="s">
        <v>133</v>
      </c>
      <c r="H15" s="15" t="s">
        <v>136</v>
      </c>
      <c r="I15" s="15" t="s">
        <v>139</v>
      </c>
      <c r="J15" s="15" t="s">
        <v>141</v>
      </c>
      <c r="K15" s="15" t="s">
        <v>289</v>
      </c>
      <c r="L15" s="15" t="s">
        <v>290</v>
      </c>
      <c r="M15" s="15">
        <v>0.14499999999999999</v>
      </c>
      <c r="N15" s="15">
        <v>0.106</v>
      </c>
      <c r="O15" s="15">
        <v>8.9999999999999993E-3</v>
      </c>
      <c r="P15" s="15">
        <v>0.114</v>
      </c>
      <c r="Q15" s="15">
        <v>7.6999999999999999E-2</v>
      </c>
      <c r="R15" s="15">
        <v>0.18</v>
      </c>
      <c r="S15" s="15">
        <v>9.923</v>
      </c>
      <c r="U15" s="15">
        <v>0</v>
      </c>
      <c r="V15" s="15">
        <v>140</v>
      </c>
    </row>
    <row r="16" spans="1:22" x14ac:dyDescent="0.25">
      <c r="B16" s="15" t="s">
        <v>122</v>
      </c>
      <c r="C16" s="15" t="s">
        <v>207</v>
      </c>
      <c r="D16" s="15" t="s">
        <v>210</v>
      </c>
      <c r="E16" s="15">
        <v>2022</v>
      </c>
      <c r="F16" s="15" t="s">
        <v>162</v>
      </c>
      <c r="G16" s="15" t="s">
        <v>133</v>
      </c>
      <c r="H16" s="15" t="s">
        <v>136</v>
      </c>
      <c r="I16" s="15" t="s">
        <v>139</v>
      </c>
      <c r="J16" s="15" t="s">
        <v>141</v>
      </c>
      <c r="K16" s="15" t="s">
        <v>289</v>
      </c>
      <c r="L16" s="15" t="s">
        <v>291</v>
      </c>
      <c r="M16" s="15">
        <v>0.31900000000000001</v>
      </c>
      <c r="N16" s="15">
        <v>0.48299999999999998</v>
      </c>
      <c r="O16" s="15">
        <v>1.0999999999999999E-2</v>
      </c>
      <c r="P16" s="15">
        <v>0.19900000000000001</v>
      </c>
      <c r="Q16" s="15">
        <v>0.129</v>
      </c>
      <c r="R16" s="15">
        <v>0.32300000000000001</v>
      </c>
      <c r="S16" s="15">
        <v>9.6539999999999999</v>
      </c>
      <c r="U16" s="15">
        <v>0</v>
      </c>
      <c r="V16" s="15">
        <v>1790</v>
      </c>
    </row>
    <row r="17" spans="2:22" ht="30" x14ac:dyDescent="0.25">
      <c r="B17" s="15" t="s">
        <v>122</v>
      </c>
      <c r="C17" s="15" t="s">
        <v>207</v>
      </c>
      <c r="D17" s="15" t="s">
        <v>210</v>
      </c>
      <c r="E17" s="15">
        <v>2022</v>
      </c>
      <c r="F17" s="15" t="s">
        <v>162</v>
      </c>
      <c r="G17" s="15" t="s">
        <v>133</v>
      </c>
      <c r="H17" s="15" t="s">
        <v>136</v>
      </c>
      <c r="I17" s="15" t="s">
        <v>139</v>
      </c>
      <c r="J17" s="15" t="s">
        <v>141</v>
      </c>
      <c r="K17" s="15" t="s">
        <v>289</v>
      </c>
      <c r="L17" s="15" t="s">
        <v>350</v>
      </c>
      <c r="M17" s="15">
        <v>0.20300000000000001</v>
      </c>
      <c r="N17" s="15">
        <v>0.188</v>
      </c>
      <c r="O17" s="15">
        <v>1.7000000000000001E-2</v>
      </c>
      <c r="P17" s="15">
        <v>0.13200000000000001</v>
      </c>
      <c r="Q17" s="15">
        <v>9.1999999999999998E-2</v>
      </c>
      <c r="R17" s="15">
        <v>0.23899999999999999</v>
      </c>
      <c r="S17" s="15">
        <v>9.5190000000000001</v>
      </c>
      <c r="U17" s="15">
        <v>0</v>
      </c>
      <c r="V17" s="15">
        <v>120</v>
      </c>
    </row>
    <row r="18" spans="2:22" ht="30" x14ac:dyDescent="0.25">
      <c r="B18" s="15" t="s">
        <v>122</v>
      </c>
      <c r="C18" s="15" t="s">
        <v>207</v>
      </c>
      <c r="D18" s="15" t="s">
        <v>210</v>
      </c>
      <c r="E18" s="15">
        <v>2022</v>
      </c>
      <c r="F18" s="15" t="s">
        <v>162</v>
      </c>
      <c r="G18" s="15" t="s">
        <v>133</v>
      </c>
      <c r="H18" s="15" t="s">
        <v>136</v>
      </c>
      <c r="I18" s="15" t="s">
        <v>139</v>
      </c>
      <c r="J18" s="15" t="s">
        <v>141</v>
      </c>
      <c r="K18" s="15" t="s">
        <v>289</v>
      </c>
      <c r="L18" s="15" t="s">
        <v>292</v>
      </c>
      <c r="M18" s="15">
        <v>0.13500000000000001</v>
      </c>
      <c r="N18" s="15">
        <v>0.105</v>
      </c>
      <c r="O18" s="15">
        <v>4.0000000000000001E-3</v>
      </c>
      <c r="P18" s="15">
        <v>0.10199999999999999</v>
      </c>
      <c r="Q18" s="15">
        <v>7.0999999999999994E-2</v>
      </c>
      <c r="R18" s="15">
        <v>0.16400000000000001</v>
      </c>
      <c r="S18" s="15">
        <v>9.4849999999999994</v>
      </c>
      <c r="U18" s="15">
        <v>0</v>
      </c>
      <c r="V18" s="15">
        <v>670</v>
      </c>
    </row>
    <row r="19" spans="2:22" x14ac:dyDescent="0.25">
      <c r="B19" s="15" t="s">
        <v>122</v>
      </c>
      <c r="C19" s="15" t="s">
        <v>207</v>
      </c>
      <c r="D19" s="15" t="s">
        <v>210</v>
      </c>
      <c r="E19" s="15">
        <v>2022</v>
      </c>
      <c r="F19" s="15" t="s">
        <v>162</v>
      </c>
      <c r="G19" s="15" t="s">
        <v>133</v>
      </c>
      <c r="H19" s="15" t="s">
        <v>136</v>
      </c>
      <c r="I19" s="15" t="s">
        <v>139</v>
      </c>
      <c r="J19" s="15" t="s">
        <v>141</v>
      </c>
      <c r="K19" s="15" t="s">
        <v>289</v>
      </c>
      <c r="L19" s="15" t="s">
        <v>293</v>
      </c>
      <c r="M19" s="15">
        <v>0.246</v>
      </c>
      <c r="N19" s="15">
        <v>0.32200000000000001</v>
      </c>
      <c r="O19" s="15">
        <v>7.0000000000000001E-3</v>
      </c>
      <c r="P19" s="15">
        <v>0.16700000000000001</v>
      </c>
      <c r="Q19" s="15">
        <v>0.107</v>
      </c>
      <c r="R19" s="15">
        <v>0.27100000000000002</v>
      </c>
      <c r="S19" s="15">
        <v>9.5579999999999998</v>
      </c>
      <c r="U19" s="15">
        <v>0</v>
      </c>
      <c r="V19" s="15">
        <v>2180</v>
      </c>
    </row>
    <row r="20" spans="2:22" x14ac:dyDescent="0.25">
      <c r="B20" s="15" t="s">
        <v>122</v>
      </c>
      <c r="C20" s="15" t="s">
        <v>207</v>
      </c>
      <c r="D20" s="15" t="s">
        <v>210</v>
      </c>
      <c r="E20" s="15">
        <v>2022</v>
      </c>
      <c r="F20" s="15" t="s">
        <v>162</v>
      </c>
      <c r="G20" s="15" t="s">
        <v>133</v>
      </c>
      <c r="H20" s="15" t="s">
        <v>136</v>
      </c>
      <c r="I20" s="15" t="s">
        <v>139</v>
      </c>
      <c r="J20" s="15" t="s">
        <v>141</v>
      </c>
      <c r="K20" s="15" t="s">
        <v>289</v>
      </c>
      <c r="L20" s="15" t="s">
        <v>294</v>
      </c>
      <c r="M20" s="15">
        <v>0.20399999999999999</v>
      </c>
      <c r="N20" s="15">
        <v>0.251</v>
      </c>
      <c r="O20" s="15">
        <v>6.0000000000000001E-3</v>
      </c>
      <c r="P20" s="15">
        <v>0.14599999999999999</v>
      </c>
      <c r="Q20" s="15">
        <v>9.2999999999999999E-2</v>
      </c>
      <c r="R20" s="15">
        <v>0.23100000000000001</v>
      </c>
      <c r="S20" s="15">
        <v>9.5969999999999995</v>
      </c>
      <c r="U20" s="15">
        <v>0</v>
      </c>
      <c r="V20" s="15">
        <v>1680</v>
      </c>
    </row>
    <row r="21" spans="2:22" ht="30" x14ac:dyDescent="0.25">
      <c r="B21" s="15" t="s">
        <v>122</v>
      </c>
      <c r="C21" s="15" t="s">
        <v>207</v>
      </c>
      <c r="D21" s="15" t="s">
        <v>211</v>
      </c>
      <c r="E21" s="15">
        <v>2022</v>
      </c>
      <c r="F21" s="15" t="s">
        <v>162</v>
      </c>
      <c r="G21" s="15" t="s">
        <v>133</v>
      </c>
      <c r="H21" s="15" t="s">
        <v>136</v>
      </c>
      <c r="I21" s="15" t="s">
        <v>139</v>
      </c>
      <c r="J21" s="15" t="s">
        <v>141</v>
      </c>
      <c r="K21" s="15" t="s">
        <v>289</v>
      </c>
      <c r="L21" s="15" t="s">
        <v>290</v>
      </c>
      <c r="M21" s="15">
        <v>0.13600000000000001</v>
      </c>
      <c r="N21" s="15">
        <v>0.10299999999999999</v>
      </c>
      <c r="O21" s="15">
        <v>8.9999999999999993E-3</v>
      </c>
      <c r="P21" s="15">
        <v>0.106</v>
      </c>
      <c r="Q21" s="15">
        <v>7.3999999999999996E-2</v>
      </c>
      <c r="R21" s="15">
        <v>0.16400000000000001</v>
      </c>
      <c r="S21" s="15">
        <v>9.923</v>
      </c>
      <c r="U21" s="15">
        <v>0</v>
      </c>
      <c r="V21" s="15">
        <v>140</v>
      </c>
    </row>
    <row r="22" spans="2:22" x14ac:dyDescent="0.25">
      <c r="B22" s="15" t="s">
        <v>122</v>
      </c>
      <c r="C22" s="15" t="s">
        <v>207</v>
      </c>
      <c r="D22" s="15" t="s">
        <v>211</v>
      </c>
      <c r="E22" s="15">
        <v>2022</v>
      </c>
      <c r="F22" s="15" t="s">
        <v>162</v>
      </c>
      <c r="G22" s="15" t="s">
        <v>133</v>
      </c>
      <c r="H22" s="15" t="s">
        <v>136</v>
      </c>
      <c r="I22" s="15" t="s">
        <v>139</v>
      </c>
      <c r="J22" s="15" t="s">
        <v>141</v>
      </c>
      <c r="K22" s="15" t="s">
        <v>289</v>
      </c>
      <c r="L22" s="15" t="s">
        <v>291</v>
      </c>
      <c r="M22" s="15">
        <v>0.30199999999999999</v>
      </c>
      <c r="N22" s="15">
        <v>0.47599999999999998</v>
      </c>
      <c r="O22" s="15">
        <v>1.0999999999999999E-2</v>
      </c>
      <c r="P22" s="15">
        <v>0.186</v>
      </c>
      <c r="Q22" s="15">
        <v>0.122</v>
      </c>
      <c r="R22" s="15">
        <v>0.29199999999999998</v>
      </c>
      <c r="S22" s="15">
        <v>9.6530000000000005</v>
      </c>
      <c r="U22" s="15">
        <v>0</v>
      </c>
      <c r="V22" s="15">
        <v>1780</v>
      </c>
    </row>
    <row r="23" spans="2:22" ht="30" x14ac:dyDescent="0.25">
      <c r="B23" s="15" t="s">
        <v>122</v>
      </c>
      <c r="C23" s="15" t="s">
        <v>207</v>
      </c>
      <c r="D23" s="15" t="s">
        <v>211</v>
      </c>
      <c r="E23" s="15">
        <v>2022</v>
      </c>
      <c r="F23" s="15" t="s">
        <v>162</v>
      </c>
      <c r="G23" s="15" t="s">
        <v>133</v>
      </c>
      <c r="H23" s="15" t="s">
        <v>136</v>
      </c>
      <c r="I23" s="15" t="s">
        <v>139</v>
      </c>
      <c r="J23" s="15" t="s">
        <v>141</v>
      </c>
      <c r="K23" s="15" t="s">
        <v>289</v>
      </c>
      <c r="L23" s="15" t="s">
        <v>350</v>
      </c>
      <c r="M23" s="15">
        <v>0.189</v>
      </c>
      <c r="N23" s="15">
        <v>0.18099999999999999</v>
      </c>
      <c r="O23" s="15">
        <v>1.7000000000000001E-2</v>
      </c>
      <c r="P23" s="15">
        <v>0.126</v>
      </c>
      <c r="Q23" s="15">
        <v>8.5999999999999993E-2</v>
      </c>
      <c r="R23" s="15">
        <v>0.20699999999999999</v>
      </c>
      <c r="S23" s="15">
        <v>9.5169999999999995</v>
      </c>
      <c r="U23" s="15">
        <v>0</v>
      </c>
      <c r="V23" s="15">
        <v>120</v>
      </c>
    </row>
    <row r="24" spans="2:22" ht="30" x14ac:dyDescent="0.25">
      <c r="B24" s="15" t="s">
        <v>122</v>
      </c>
      <c r="C24" s="15" t="s">
        <v>207</v>
      </c>
      <c r="D24" s="15" t="s">
        <v>211</v>
      </c>
      <c r="E24" s="15">
        <v>2022</v>
      </c>
      <c r="F24" s="15" t="s">
        <v>162</v>
      </c>
      <c r="G24" s="15" t="s">
        <v>133</v>
      </c>
      <c r="H24" s="15" t="s">
        <v>136</v>
      </c>
      <c r="I24" s="15" t="s">
        <v>139</v>
      </c>
      <c r="J24" s="15" t="s">
        <v>141</v>
      </c>
      <c r="K24" s="15" t="s">
        <v>289</v>
      </c>
      <c r="L24" s="15" t="s">
        <v>292</v>
      </c>
      <c r="M24" s="15">
        <v>0.125</v>
      </c>
      <c r="N24" s="15">
        <v>0.10199999999999999</v>
      </c>
      <c r="O24" s="15">
        <v>4.0000000000000001E-3</v>
      </c>
      <c r="P24" s="15">
        <v>9.6000000000000002E-2</v>
      </c>
      <c r="Q24" s="15">
        <v>6.7000000000000004E-2</v>
      </c>
      <c r="R24" s="15">
        <v>0.151</v>
      </c>
      <c r="S24" s="15">
        <v>9.4849999999999994</v>
      </c>
      <c r="U24" s="15">
        <v>0</v>
      </c>
      <c r="V24" s="15">
        <v>670</v>
      </c>
    </row>
    <row r="25" spans="2:22" x14ac:dyDescent="0.25">
      <c r="B25" s="15" t="s">
        <v>122</v>
      </c>
      <c r="C25" s="15" t="s">
        <v>207</v>
      </c>
      <c r="D25" s="15" t="s">
        <v>211</v>
      </c>
      <c r="E25" s="15">
        <v>2022</v>
      </c>
      <c r="F25" s="15" t="s">
        <v>162</v>
      </c>
      <c r="G25" s="15" t="s">
        <v>133</v>
      </c>
      <c r="H25" s="15" t="s">
        <v>136</v>
      </c>
      <c r="I25" s="15" t="s">
        <v>139</v>
      </c>
      <c r="J25" s="15" t="s">
        <v>141</v>
      </c>
      <c r="K25" s="15" t="s">
        <v>289</v>
      </c>
      <c r="L25" s="15" t="s">
        <v>293</v>
      </c>
      <c r="M25" s="15">
        <v>0.23200000000000001</v>
      </c>
      <c r="N25" s="15">
        <v>0.32300000000000001</v>
      </c>
      <c r="O25" s="15">
        <v>7.0000000000000001E-3</v>
      </c>
      <c r="P25" s="15">
        <v>0.156</v>
      </c>
      <c r="Q25" s="15">
        <v>0.10100000000000001</v>
      </c>
      <c r="R25" s="15">
        <v>0.249</v>
      </c>
      <c r="S25" s="15">
        <v>9.5579999999999998</v>
      </c>
      <c r="U25" s="15">
        <v>0</v>
      </c>
      <c r="V25" s="15">
        <v>2180</v>
      </c>
    </row>
    <row r="26" spans="2:22" x14ac:dyDescent="0.25">
      <c r="B26" s="15" t="s">
        <v>122</v>
      </c>
      <c r="C26" s="15" t="s">
        <v>207</v>
      </c>
      <c r="D26" s="15" t="s">
        <v>211</v>
      </c>
      <c r="E26" s="15">
        <v>2022</v>
      </c>
      <c r="F26" s="15" t="s">
        <v>162</v>
      </c>
      <c r="G26" s="15" t="s">
        <v>133</v>
      </c>
      <c r="H26" s="15" t="s">
        <v>136</v>
      </c>
      <c r="I26" s="15" t="s">
        <v>139</v>
      </c>
      <c r="J26" s="15" t="s">
        <v>141</v>
      </c>
      <c r="K26" s="15" t="s">
        <v>289</v>
      </c>
      <c r="L26" s="15" t="s">
        <v>294</v>
      </c>
      <c r="M26" s="15">
        <v>0.193</v>
      </c>
      <c r="N26" s="15">
        <v>0.253</v>
      </c>
      <c r="O26" s="15">
        <v>6.0000000000000001E-3</v>
      </c>
      <c r="P26" s="15">
        <v>0.13600000000000001</v>
      </c>
      <c r="Q26" s="15">
        <v>8.7999999999999995E-2</v>
      </c>
      <c r="R26" s="15">
        <v>0.214</v>
      </c>
      <c r="S26" s="15">
        <v>9.5969999999999995</v>
      </c>
      <c r="U26" s="15">
        <v>0</v>
      </c>
      <c r="V26" s="15">
        <v>1680</v>
      </c>
    </row>
    <row r="27" spans="2:22" ht="30" x14ac:dyDescent="0.25">
      <c r="B27" s="15" t="s">
        <v>122</v>
      </c>
      <c r="C27" s="15" t="s">
        <v>207</v>
      </c>
      <c r="D27" s="15" t="s">
        <v>212</v>
      </c>
      <c r="E27" s="15">
        <v>2022</v>
      </c>
      <c r="F27" s="15" t="s">
        <v>162</v>
      </c>
      <c r="G27" s="15" t="s">
        <v>133</v>
      </c>
      <c r="H27" s="15" t="s">
        <v>136</v>
      </c>
      <c r="I27" s="15" t="s">
        <v>139</v>
      </c>
      <c r="J27" s="15" t="s">
        <v>141</v>
      </c>
      <c r="K27" s="15" t="s">
        <v>289</v>
      </c>
      <c r="L27" s="15" t="s">
        <v>290</v>
      </c>
      <c r="M27" s="15">
        <v>0.13100000000000001</v>
      </c>
      <c r="N27" s="15">
        <v>9.9000000000000005E-2</v>
      </c>
      <c r="O27" s="15">
        <v>8.0000000000000002E-3</v>
      </c>
      <c r="P27" s="15">
        <v>0.10299999999999999</v>
      </c>
      <c r="Q27" s="15">
        <v>7.1999999999999995E-2</v>
      </c>
      <c r="R27" s="15">
        <v>0.151</v>
      </c>
      <c r="S27" s="15">
        <v>9.6479999999999997</v>
      </c>
      <c r="U27" s="15">
        <v>0</v>
      </c>
      <c r="V27" s="15">
        <v>140</v>
      </c>
    </row>
    <row r="28" spans="2:22" x14ac:dyDescent="0.25">
      <c r="B28" s="15" t="s">
        <v>122</v>
      </c>
      <c r="C28" s="15" t="s">
        <v>207</v>
      </c>
      <c r="D28" s="15" t="s">
        <v>212</v>
      </c>
      <c r="E28" s="15">
        <v>2022</v>
      </c>
      <c r="F28" s="15" t="s">
        <v>162</v>
      </c>
      <c r="G28" s="15" t="s">
        <v>133</v>
      </c>
      <c r="H28" s="15" t="s">
        <v>136</v>
      </c>
      <c r="I28" s="15" t="s">
        <v>139</v>
      </c>
      <c r="J28" s="15" t="s">
        <v>141</v>
      </c>
      <c r="K28" s="15" t="s">
        <v>289</v>
      </c>
      <c r="L28" s="15" t="s">
        <v>291</v>
      </c>
      <c r="M28" s="15">
        <v>0.28799999999999998</v>
      </c>
      <c r="N28" s="15">
        <v>0.44800000000000001</v>
      </c>
      <c r="O28" s="15">
        <v>1.0999999999999999E-2</v>
      </c>
      <c r="P28" s="15">
        <v>0.17899999999999999</v>
      </c>
      <c r="Q28" s="15">
        <v>0.11899999999999999</v>
      </c>
      <c r="R28" s="15">
        <v>0.27900000000000003</v>
      </c>
      <c r="S28" s="15">
        <v>9.4030000000000005</v>
      </c>
      <c r="U28" s="15">
        <v>0</v>
      </c>
      <c r="V28" s="15">
        <v>1780</v>
      </c>
    </row>
    <row r="29" spans="2:22" ht="30" x14ac:dyDescent="0.25">
      <c r="B29" s="15" t="s">
        <v>122</v>
      </c>
      <c r="C29" s="15" t="s">
        <v>207</v>
      </c>
      <c r="D29" s="15" t="s">
        <v>212</v>
      </c>
      <c r="E29" s="15">
        <v>2022</v>
      </c>
      <c r="F29" s="15" t="s">
        <v>162</v>
      </c>
      <c r="G29" s="15" t="s">
        <v>133</v>
      </c>
      <c r="H29" s="15" t="s">
        <v>136</v>
      </c>
      <c r="I29" s="15" t="s">
        <v>139</v>
      </c>
      <c r="J29" s="15" t="s">
        <v>141</v>
      </c>
      <c r="K29" s="15" t="s">
        <v>289</v>
      </c>
      <c r="L29" s="15" t="s">
        <v>350</v>
      </c>
      <c r="M29" s="15">
        <v>0.17699999999999999</v>
      </c>
      <c r="N29" s="15">
        <v>0.16900000000000001</v>
      </c>
      <c r="O29" s="15">
        <v>1.4999999999999999E-2</v>
      </c>
      <c r="P29" s="15">
        <v>0.11899999999999999</v>
      </c>
      <c r="Q29" s="15">
        <v>8.3000000000000004E-2</v>
      </c>
      <c r="R29" s="15">
        <v>0.20599999999999999</v>
      </c>
      <c r="S29" s="15">
        <v>9.2560000000000002</v>
      </c>
      <c r="U29" s="15">
        <v>0</v>
      </c>
      <c r="V29" s="15">
        <v>120</v>
      </c>
    </row>
    <row r="30" spans="2:22" ht="30" x14ac:dyDescent="0.25">
      <c r="B30" s="15" t="s">
        <v>122</v>
      </c>
      <c r="C30" s="15" t="s">
        <v>207</v>
      </c>
      <c r="D30" s="15" t="s">
        <v>212</v>
      </c>
      <c r="E30" s="15">
        <v>2022</v>
      </c>
      <c r="F30" s="15" t="s">
        <v>162</v>
      </c>
      <c r="G30" s="15" t="s">
        <v>133</v>
      </c>
      <c r="H30" s="15" t="s">
        <v>136</v>
      </c>
      <c r="I30" s="15" t="s">
        <v>139</v>
      </c>
      <c r="J30" s="15" t="s">
        <v>141</v>
      </c>
      <c r="K30" s="15" t="s">
        <v>289</v>
      </c>
      <c r="L30" s="15" t="s">
        <v>292</v>
      </c>
      <c r="M30" s="15">
        <v>0.11700000000000001</v>
      </c>
      <c r="N30" s="15">
        <v>9.1999999999999998E-2</v>
      </c>
      <c r="O30" s="15">
        <v>4.0000000000000001E-3</v>
      </c>
      <c r="P30" s="15">
        <v>9.1999999999999998E-2</v>
      </c>
      <c r="Q30" s="15">
        <v>6.5000000000000002E-2</v>
      </c>
      <c r="R30" s="15">
        <v>0.14099999999999999</v>
      </c>
      <c r="S30" s="15">
        <v>9.2279999999999998</v>
      </c>
      <c r="U30" s="15">
        <v>0</v>
      </c>
      <c r="V30" s="15">
        <v>670</v>
      </c>
    </row>
    <row r="31" spans="2:22" x14ac:dyDescent="0.25">
      <c r="B31" s="15" t="s">
        <v>122</v>
      </c>
      <c r="C31" s="15" t="s">
        <v>207</v>
      </c>
      <c r="D31" s="15" t="s">
        <v>212</v>
      </c>
      <c r="E31" s="15">
        <v>2022</v>
      </c>
      <c r="F31" s="15" t="s">
        <v>162</v>
      </c>
      <c r="G31" s="15" t="s">
        <v>133</v>
      </c>
      <c r="H31" s="15" t="s">
        <v>136</v>
      </c>
      <c r="I31" s="15" t="s">
        <v>139</v>
      </c>
      <c r="J31" s="15" t="s">
        <v>141</v>
      </c>
      <c r="K31" s="15" t="s">
        <v>289</v>
      </c>
      <c r="L31" s="15" t="s">
        <v>293</v>
      </c>
      <c r="M31" s="15">
        <v>0.219</v>
      </c>
      <c r="N31" s="15">
        <v>0.309</v>
      </c>
      <c r="O31" s="15">
        <v>7.0000000000000001E-3</v>
      </c>
      <c r="P31" s="15">
        <v>0.14799999999999999</v>
      </c>
      <c r="Q31" s="15">
        <v>9.7000000000000003E-2</v>
      </c>
      <c r="R31" s="15">
        <v>0.23499999999999999</v>
      </c>
      <c r="S31" s="15">
        <v>9.3010000000000002</v>
      </c>
      <c r="U31" s="15">
        <v>0</v>
      </c>
      <c r="V31" s="15">
        <v>2180</v>
      </c>
    </row>
    <row r="32" spans="2:22" x14ac:dyDescent="0.25">
      <c r="B32" s="15" t="s">
        <v>122</v>
      </c>
      <c r="C32" s="15" t="s">
        <v>207</v>
      </c>
      <c r="D32" s="15" t="s">
        <v>212</v>
      </c>
      <c r="E32" s="15">
        <v>2022</v>
      </c>
      <c r="F32" s="15" t="s">
        <v>162</v>
      </c>
      <c r="G32" s="15" t="s">
        <v>133</v>
      </c>
      <c r="H32" s="15" t="s">
        <v>136</v>
      </c>
      <c r="I32" s="15" t="s">
        <v>139</v>
      </c>
      <c r="J32" s="15" t="s">
        <v>141</v>
      </c>
      <c r="K32" s="15" t="s">
        <v>289</v>
      </c>
      <c r="L32" s="15" t="s">
        <v>294</v>
      </c>
      <c r="M32" s="15">
        <v>0.185</v>
      </c>
      <c r="N32" s="15">
        <v>0.254</v>
      </c>
      <c r="O32" s="15">
        <v>6.0000000000000001E-3</v>
      </c>
      <c r="P32" s="15">
        <v>0.127</v>
      </c>
      <c r="Q32" s="15">
        <v>8.4000000000000005E-2</v>
      </c>
      <c r="R32" s="15">
        <v>0.20300000000000001</v>
      </c>
      <c r="S32" s="15">
        <v>9.3339999999999996</v>
      </c>
      <c r="U32" s="15">
        <v>0</v>
      </c>
      <c r="V32" s="15">
        <v>1680</v>
      </c>
    </row>
    <row r="33" spans="2:22" ht="30" x14ac:dyDescent="0.25">
      <c r="B33" s="15" t="s">
        <v>122</v>
      </c>
      <c r="C33" s="15" t="s">
        <v>207</v>
      </c>
      <c r="D33" s="15" t="s">
        <v>213</v>
      </c>
      <c r="E33" s="15">
        <v>2022</v>
      </c>
      <c r="F33" s="15" t="s">
        <v>162</v>
      </c>
      <c r="G33" s="15" t="s">
        <v>133</v>
      </c>
      <c r="H33" s="15" t="s">
        <v>136</v>
      </c>
      <c r="I33" s="15" t="s">
        <v>139</v>
      </c>
      <c r="J33" s="15" t="s">
        <v>141</v>
      </c>
      <c r="K33" s="15" t="s">
        <v>289</v>
      </c>
      <c r="L33" s="15" t="s">
        <v>290</v>
      </c>
      <c r="M33" s="15">
        <v>0.127</v>
      </c>
      <c r="N33" s="15">
        <v>9.7000000000000003E-2</v>
      </c>
      <c r="O33" s="15">
        <v>8.0000000000000002E-3</v>
      </c>
      <c r="P33" s="15">
        <v>0.10199999999999999</v>
      </c>
      <c r="Q33" s="15">
        <v>6.8000000000000005E-2</v>
      </c>
      <c r="R33" s="15">
        <v>0.14599999999999999</v>
      </c>
      <c r="S33" s="15">
        <v>9.6479999999999997</v>
      </c>
      <c r="U33" s="15">
        <v>0</v>
      </c>
      <c r="V33" s="15">
        <v>140</v>
      </c>
    </row>
    <row r="34" spans="2:22" x14ac:dyDescent="0.25">
      <c r="B34" s="15" t="s">
        <v>122</v>
      </c>
      <c r="C34" s="15" t="s">
        <v>207</v>
      </c>
      <c r="D34" s="15" t="s">
        <v>213</v>
      </c>
      <c r="E34" s="15">
        <v>2022</v>
      </c>
      <c r="F34" s="15" t="s">
        <v>162</v>
      </c>
      <c r="G34" s="15" t="s">
        <v>133</v>
      </c>
      <c r="H34" s="15" t="s">
        <v>136</v>
      </c>
      <c r="I34" s="15" t="s">
        <v>139</v>
      </c>
      <c r="J34" s="15" t="s">
        <v>141</v>
      </c>
      <c r="K34" s="15" t="s">
        <v>289</v>
      </c>
      <c r="L34" s="15" t="s">
        <v>291</v>
      </c>
      <c r="M34" s="15">
        <v>0.27900000000000003</v>
      </c>
      <c r="N34" s="15">
        <v>0.42099999999999999</v>
      </c>
      <c r="O34" s="15">
        <v>0.01</v>
      </c>
      <c r="P34" s="15">
        <v>0.17299999999999999</v>
      </c>
      <c r="Q34" s="15">
        <v>0.11700000000000001</v>
      </c>
      <c r="R34" s="15">
        <v>0.26800000000000002</v>
      </c>
      <c r="S34" s="15">
        <v>9.4030000000000005</v>
      </c>
      <c r="U34" s="15">
        <v>0</v>
      </c>
      <c r="V34" s="15">
        <v>1780</v>
      </c>
    </row>
    <row r="35" spans="2:22" ht="30" x14ac:dyDescent="0.25">
      <c r="B35" s="15" t="s">
        <v>122</v>
      </c>
      <c r="C35" s="15" t="s">
        <v>207</v>
      </c>
      <c r="D35" s="15" t="s">
        <v>213</v>
      </c>
      <c r="E35" s="15">
        <v>2022</v>
      </c>
      <c r="F35" s="15" t="s">
        <v>162</v>
      </c>
      <c r="G35" s="15" t="s">
        <v>133</v>
      </c>
      <c r="H35" s="15" t="s">
        <v>136</v>
      </c>
      <c r="I35" s="15" t="s">
        <v>139</v>
      </c>
      <c r="J35" s="15" t="s">
        <v>141</v>
      </c>
      <c r="K35" s="15" t="s">
        <v>289</v>
      </c>
      <c r="L35" s="15" t="s">
        <v>350</v>
      </c>
      <c r="M35" s="15">
        <v>0.17199999999999999</v>
      </c>
      <c r="N35" s="15">
        <v>0.16600000000000001</v>
      </c>
      <c r="O35" s="15">
        <v>1.4999999999999999E-2</v>
      </c>
      <c r="P35" s="15">
        <v>0.11799999999999999</v>
      </c>
      <c r="Q35" s="15">
        <v>0.08</v>
      </c>
      <c r="R35" s="15">
        <v>0.182</v>
      </c>
      <c r="S35" s="15">
        <v>9.2560000000000002</v>
      </c>
      <c r="U35" s="15">
        <v>0</v>
      </c>
      <c r="V35" s="15">
        <v>120</v>
      </c>
    </row>
    <row r="36" spans="2:22" ht="30" x14ac:dyDescent="0.25">
      <c r="B36" s="15" t="s">
        <v>122</v>
      </c>
      <c r="C36" s="15" t="s">
        <v>207</v>
      </c>
      <c r="D36" s="15" t="s">
        <v>213</v>
      </c>
      <c r="E36" s="15">
        <v>2022</v>
      </c>
      <c r="F36" s="15" t="s">
        <v>162</v>
      </c>
      <c r="G36" s="15" t="s">
        <v>133</v>
      </c>
      <c r="H36" s="15" t="s">
        <v>136</v>
      </c>
      <c r="I36" s="15" t="s">
        <v>139</v>
      </c>
      <c r="J36" s="15" t="s">
        <v>141</v>
      </c>
      <c r="K36" s="15" t="s">
        <v>289</v>
      </c>
      <c r="L36" s="15" t="s">
        <v>292</v>
      </c>
      <c r="M36" s="15">
        <v>0.111</v>
      </c>
      <c r="N36" s="15">
        <v>8.3000000000000004E-2</v>
      </c>
      <c r="O36" s="15">
        <v>3.0000000000000001E-3</v>
      </c>
      <c r="P36" s="15">
        <v>0.09</v>
      </c>
      <c r="Q36" s="15">
        <v>6.2E-2</v>
      </c>
      <c r="R36" s="15">
        <v>0.13400000000000001</v>
      </c>
      <c r="S36" s="15">
        <v>9.2279999999999998</v>
      </c>
      <c r="U36" s="15">
        <v>0</v>
      </c>
      <c r="V36" s="15">
        <v>670</v>
      </c>
    </row>
    <row r="37" spans="2:22" x14ac:dyDescent="0.25">
      <c r="B37" s="15" t="s">
        <v>122</v>
      </c>
      <c r="C37" s="15" t="s">
        <v>207</v>
      </c>
      <c r="D37" s="15" t="s">
        <v>213</v>
      </c>
      <c r="E37" s="15">
        <v>2022</v>
      </c>
      <c r="F37" s="15" t="s">
        <v>162</v>
      </c>
      <c r="G37" s="15" t="s">
        <v>133</v>
      </c>
      <c r="H37" s="15" t="s">
        <v>136</v>
      </c>
      <c r="I37" s="15" t="s">
        <v>139</v>
      </c>
      <c r="J37" s="15" t="s">
        <v>141</v>
      </c>
      <c r="K37" s="15" t="s">
        <v>289</v>
      </c>
      <c r="L37" s="15" t="s">
        <v>293</v>
      </c>
      <c r="M37" s="15">
        <v>0.215</v>
      </c>
      <c r="N37" s="15">
        <v>0.30299999999999999</v>
      </c>
      <c r="O37" s="15">
        <v>6.0000000000000001E-3</v>
      </c>
      <c r="P37" s="15">
        <v>0.14199999999999999</v>
      </c>
      <c r="Q37" s="15">
        <v>9.4E-2</v>
      </c>
      <c r="R37" s="15">
        <v>0.22500000000000001</v>
      </c>
      <c r="S37" s="15">
        <v>9.3010000000000002</v>
      </c>
      <c r="U37" s="15">
        <v>0</v>
      </c>
      <c r="V37" s="15">
        <v>2180</v>
      </c>
    </row>
    <row r="38" spans="2:22" x14ac:dyDescent="0.25">
      <c r="B38" s="15" t="s">
        <v>122</v>
      </c>
      <c r="C38" s="15" t="s">
        <v>207</v>
      </c>
      <c r="D38" s="15" t="s">
        <v>213</v>
      </c>
      <c r="E38" s="15">
        <v>2022</v>
      </c>
      <c r="F38" s="15" t="s">
        <v>162</v>
      </c>
      <c r="G38" s="15" t="s">
        <v>133</v>
      </c>
      <c r="H38" s="15" t="s">
        <v>136</v>
      </c>
      <c r="I38" s="15" t="s">
        <v>139</v>
      </c>
      <c r="J38" s="15" t="s">
        <v>141</v>
      </c>
      <c r="K38" s="15" t="s">
        <v>289</v>
      </c>
      <c r="L38" s="15" t="s">
        <v>294</v>
      </c>
      <c r="M38" s="15">
        <v>0.17899999999999999</v>
      </c>
      <c r="N38" s="15">
        <v>0.247</v>
      </c>
      <c r="O38" s="15">
        <v>6.0000000000000001E-3</v>
      </c>
      <c r="P38" s="15">
        <v>0.122</v>
      </c>
      <c r="Q38" s="15">
        <v>8.2000000000000003E-2</v>
      </c>
      <c r="R38" s="15">
        <v>0.19500000000000001</v>
      </c>
      <c r="S38" s="15">
        <v>9.3339999999999996</v>
      </c>
      <c r="U38" s="15">
        <v>0</v>
      </c>
      <c r="V38" s="15">
        <v>1680</v>
      </c>
    </row>
    <row r="39" spans="2:22" ht="30" x14ac:dyDescent="0.25">
      <c r="B39" s="15" t="s">
        <v>122</v>
      </c>
      <c r="C39" s="15" t="s">
        <v>207</v>
      </c>
      <c r="D39" s="15" t="s">
        <v>214</v>
      </c>
      <c r="E39" s="15">
        <v>2022</v>
      </c>
      <c r="F39" s="15" t="s">
        <v>162</v>
      </c>
      <c r="G39" s="15" t="s">
        <v>133</v>
      </c>
      <c r="H39" s="15" t="s">
        <v>136</v>
      </c>
      <c r="I39" s="15" t="s">
        <v>139</v>
      </c>
      <c r="J39" s="15" t="s">
        <v>141</v>
      </c>
      <c r="K39" s="15" t="s">
        <v>289</v>
      </c>
      <c r="L39" s="15" t="s">
        <v>290</v>
      </c>
      <c r="M39" s="15">
        <v>0.122</v>
      </c>
      <c r="N39" s="15">
        <v>9.1999999999999998E-2</v>
      </c>
      <c r="O39" s="15">
        <v>8.0000000000000002E-3</v>
      </c>
      <c r="P39" s="15">
        <v>9.1999999999999998E-2</v>
      </c>
      <c r="Q39" s="15">
        <v>6.6000000000000003E-2</v>
      </c>
      <c r="R39" s="15">
        <v>0.14399999999999999</v>
      </c>
      <c r="S39" s="15">
        <v>9.4250000000000007</v>
      </c>
      <c r="U39" s="15">
        <v>0</v>
      </c>
      <c r="V39" s="15">
        <v>140</v>
      </c>
    </row>
    <row r="40" spans="2:22" x14ac:dyDescent="0.25">
      <c r="B40" s="15" t="s">
        <v>122</v>
      </c>
      <c r="C40" s="15" t="s">
        <v>207</v>
      </c>
      <c r="D40" s="15" t="s">
        <v>214</v>
      </c>
      <c r="E40" s="15">
        <v>2022</v>
      </c>
      <c r="F40" s="15" t="s">
        <v>162</v>
      </c>
      <c r="G40" s="15" t="s">
        <v>133</v>
      </c>
      <c r="H40" s="15" t="s">
        <v>136</v>
      </c>
      <c r="I40" s="15" t="s">
        <v>139</v>
      </c>
      <c r="J40" s="15" t="s">
        <v>141</v>
      </c>
      <c r="K40" s="15" t="s">
        <v>289</v>
      </c>
      <c r="L40" s="15" t="s">
        <v>291</v>
      </c>
      <c r="M40" s="15">
        <v>0.27</v>
      </c>
      <c r="N40" s="15">
        <v>0.41399999999999998</v>
      </c>
      <c r="O40" s="15">
        <v>0.01</v>
      </c>
      <c r="P40" s="15">
        <v>0.16700000000000001</v>
      </c>
      <c r="Q40" s="15">
        <v>0.113</v>
      </c>
      <c r="R40" s="15">
        <v>0.26200000000000001</v>
      </c>
      <c r="S40" s="15">
        <v>9.1850000000000005</v>
      </c>
      <c r="U40" s="15">
        <v>0</v>
      </c>
      <c r="V40" s="15">
        <v>1780</v>
      </c>
    </row>
    <row r="41" spans="2:22" ht="30" x14ac:dyDescent="0.25">
      <c r="B41" s="15" t="s">
        <v>122</v>
      </c>
      <c r="C41" s="15" t="s">
        <v>207</v>
      </c>
      <c r="D41" s="15" t="s">
        <v>214</v>
      </c>
      <c r="E41" s="15">
        <v>2022</v>
      </c>
      <c r="F41" s="15" t="s">
        <v>162</v>
      </c>
      <c r="G41" s="15" t="s">
        <v>133</v>
      </c>
      <c r="H41" s="15" t="s">
        <v>136</v>
      </c>
      <c r="I41" s="15" t="s">
        <v>139</v>
      </c>
      <c r="J41" s="15" t="s">
        <v>141</v>
      </c>
      <c r="K41" s="15" t="s">
        <v>289</v>
      </c>
      <c r="L41" s="15" t="s">
        <v>350</v>
      </c>
      <c r="M41" s="15">
        <v>0.16600000000000001</v>
      </c>
      <c r="N41" s="15">
        <v>0.16300000000000001</v>
      </c>
      <c r="O41" s="15">
        <v>1.4999999999999999E-2</v>
      </c>
      <c r="P41" s="15">
        <v>0.115</v>
      </c>
      <c r="Q41" s="15">
        <v>7.9000000000000001E-2</v>
      </c>
      <c r="R41" s="15">
        <v>0.17499999999999999</v>
      </c>
      <c r="S41" s="15">
        <v>9.0340000000000007</v>
      </c>
      <c r="U41" s="15">
        <v>0</v>
      </c>
      <c r="V41" s="15">
        <v>120</v>
      </c>
    </row>
    <row r="42" spans="2:22" ht="30" x14ac:dyDescent="0.25">
      <c r="B42" s="15" t="s">
        <v>122</v>
      </c>
      <c r="C42" s="15" t="s">
        <v>207</v>
      </c>
      <c r="D42" s="15" t="s">
        <v>214</v>
      </c>
      <c r="E42" s="15">
        <v>2022</v>
      </c>
      <c r="F42" s="15" t="s">
        <v>162</v>
      </c>
      <c r="G42" s="15" t="s">
        <v>133</v>
      </c>
      <c r="H42" s="15" t="s">
        <v>136</v>
      </c>
      <c r="I42" s="15" t="s">
        <v>139</v>
      </c>
      <c r="J42" s="15" t="s">
        <v>141</v>
      </c>
      <c r="K42" s="15" t="s">
        <v>289</v>
      </c>
      <c r="L42" s="15" t="s">
        <v>292</v>
      </c>
      <c r="M42" s="15">
        <v>0.107</v>
      </c>
      <c r="N42" s="15">
        <v>7.4999999999999997E-2</v>
      </c>
      <c r="O42" s="15">
        <v>3.0000000000000001E-3</v>
      </c>
      <c r="P42" s="15">
        <v>8.5000000000000006E-2</v>
      </c>
      <c r="Q42" s="15">
        <v>0.06</v>
      </c>
      <c r="R42" s="15">
        <v>0.129</v>
      </c>
      <c r="S42" s="15">
        <v>9.016</v>
      </c>
      <c r="U42" s="15">
        <v>0</v>
      </c>
      <c r="V42" s="15">
        <v>670</v>
      </c>
    </row>
    <row r="43" spans="2:22" x14ac:dyDescent="0.25">
      <c r="B43" s="15" t="s">
        <v>122</v>
      </c>
      <c r="C43" s="15" t="s">
        <v>207</v>
      </c>
      <c r="D43" s="15" t="s">
        <v>214</v>
      </c>
      <c r="E43" s="15">
        <v>2022</v>
      </c>
      <c r="F43" s="15" t="s">
        <v>162</v>
      </c>
      <c r="G43" s="15" t="s">
        <v>133</v>
      </c>
      <c r="H43" s="15" t="s">
        <v>136</v>
      </c>
      <c r="I43" s="15" t="s">
        <v>139</v>
      </c>
      <c r="J43" s="15" t="s">
        <v>141</v>
      </c>
      <c r="K43" s="15" t="s">
        <v>289</v>
      </c>
      <c r="L43" s="15" t="s">
        <v>293</v>
      </c>
      <c r="M43" s="15">
        <v>0.21199999999999999</v>
      </c>
      <c r="N43" s="15">
        <v>0.32700000000000001</v>
      </c>
      <c r="O43" s="15">
        <v>7.0000000000000001E-3</v>
      </c>
      <c r="P43" s="15">
        <v>0.13900000000000001</v>
      </c>
      <c r="Q43" s="15">
        <v>9.0999999999999998E-2</v>
      </c>
      <c r="R43" s="15">
        <v>0.217</v>
      </c>
      <c r="S43" s="15">
        <v>9.08</v>
      </c>
      <c r="U43" s="15">
        <v>0</v>
      </c>
      <c r="V43" s="15">
        <v>2180</v>
      </c>
    </row>
    <row r="44" spans="2:22" x14ac:dyDescent="0.25">
      <c r="B44" s="15" t="s">
        <v>122</v>
      </c>
      <c r="C44" s="15" t="s">
        <v>207</v>
      </c>
      <c r="D44" s="15" t="s">
        <v>214</v>
      </c>
      <c r="E44" s="15">
        <v>2022</v>
      </c>
      <c r="F44" s="15" t="s">
        <v>162</v>
      </c>
      <c r="G44" s="15" t="s">
        <v>133</v>
      </c>
      <c r="H44" s="15" t="s">
        <v>136</v>
      </c>
      <c r="I44" s="15" t="s">
        <v>139</v>
      </c>
      <c r="J44" s="15" t="s">
        <v>141</v>
      </c>
      <c r="K44" s="15" t="s">
        <v>289</v>
      </c>
      <c r="L44" s="15" t="s">
        <v>294</v>
      </c>
      <c r="M44" s="15">
        <v>0.17299999999999999</v>
      </c>
      <c r="N44" s="15">
        <v>0.251</v>
      </c>
      <c r="O44" s="15">
        <v>6.0000000000000001E-3</v>
      </c>
      <c r="P44" s="15">
        <v>0.11799999999999999</v>
      </c>
      <c r="Q44" s="15">
        <v>0.08</v>
      </c>
      <c r="R44" s="15">
        <v>0.189</v>
      </c>
      <c r="S44" s="15">
        <v>9.1110000000000007</v>
      </c>
      <c r="U44" s="15">
        <v>0</v>
      </c>
      <c r="V44" s="15">
        <v>1680</v>
      </c>
    </row>
    <row r="45" spans="2:22" ht="30" x14ac:dyDescent="0.25">
      <c r="B45" s="15" t="s">
        <v>122</v>
      </c>
      <c r="C45" s="15" t="s">
        <v>207</v>
      </c>
      <c r="D45" s="15" t="s">
        <v>215</v>
      </c>
      <c r="E45" s="15">
        <v>2022</v>
      </c>
      <c r="F45" s="15" t="s">
        <v>162</v>
      </c>
      <c r="G45" s="15" t="s">
        <v>133</v>
      </c>
      <c r="H45" s="15" t="s">
        <v>136</v>
      </c>
      <c r="I45" s="15" t="s">
        <v>139</v>
      </c>
      <c r="J45" s="15" t="s">
        <v>141</v>
      </c>
      <c r="K45" s="15" t="s">
        <v>289</v>
      </c>
      <c r="L45" s="15" t="s">
        <v>290</v>
      </c>
      <c r="M45" s="15">
        <v>0.11899999999999999</v>
      </c>
      <c r="N45" s="15">
        <v>9.0999999999999998E-2</v>
      </c>
      <c r="O45" s="15">
        <v>8.0000000000000002E-3</v>
      </c>
      <c r="P45" s="15">
        <v>8.8999999999999996E-2</v>
      </c>
      <c r="Q45" s="15">
        <v>6.7000000000000004E-2</v>
      </c>
      <c r="R45" s="15">
        <v>0.13500000000000001</v>
      </c>
      <c r="S45" s="15">
        <v>9.4250000000000007</v>
      </c>
      <c r="U45" s="15">
        <v>0</v>
      </c>
      <c r="V45" s="15">
        <v>140</v>
      </c>
    </row>
    <row r="46" spans="2:22" x14ac:dyDescent="0.25">
      <c r="B46" s="15" t="s">
        <v>122</v>
      </c>
      <c r="C46" s="15" t="s">
        <v>207</v>
      </c>
      <c r="D46" s="15" t="s">
        <v>215</v>
      </c>
      <c r="E46" s="15">
        <v>2022</v>
      </c>
      <c r="F46" s="15" t="s">
        <v>162</v>
      </c>
      <c r="G46" s="15" t="s">
        <v>133</v>
      </c>
      <c r="H46" s="15" t="s">
        <v>136</v>
      </c>
      <c r="I46" s="15" t="s">
        <v>139</v>
      </c>
      <c r="J46" s="15" t="s">
        <v>141</v>
      </c>
      <c r="K46" s="15" t="s">
        <v>289</v>
      </c>
      <c r="L46" s="15" t="s">
        <v>291</v>
      </c>
      <c r="M46" s="15">
        <v>0.26200000000000001</v>
      </c>
      <c r="N46" s="15">
        <v>0.39100000000000001</v>
      </c>
      <c r="O46" s="15">
        <v>8.9999999999999993E-3</v>
      </c>
      <c r="P46" s="15">
        <v>0.16400000000000001</v>
      </c>
      <c r="Q46" s="15">
        <v>0.111</v>
      </c>
      <c r="R46" s="15">
        <v>0.255</v>
      </c>
      <c r="S46" s="15">
        <v>9.1850000000000005</v>
      </c>
      <c r="U46" s="15">
        <v>0</v>
      </c>
      <c r="V46" s="15">
        <v>1780</v>
      </c>
    </row>
    <row r="47" spans="2:22" ht="30" x14ac:dyDescent="0.25">
      <c r="B47" s="15" t="s">
        <v>122</v>
      </c>
      <c r="C47" s="15" t="s">
        <v>207</v>
      </c>
      <c r="D47" s="15" t="s">
        <v>215</v>
      </c>
      <c r="E47" s="15">
        <v>2022</v>
      </c>
      <c r="F47" s="15" t="s">
        <v>162</v>
      </c>
      <c r="G47" s="15" t="s">
        <v>133</v>
      </c>
      <c r="H47" s="15" t="s">
        <v>136</v>
      </c>
      <c r="I47" s="15" t="s">
        <v>139</v>
      </c>
      <c r="J47" s="15" t="s">
        <v>141</v>
      </c>
      <c r="K47" s="15" t="s">
        <v>289</v>
      </c>
      <c r="L47" s="15" t="s">
        <v>350</v>
      </c>
      <c r="M47" s="15">
        <v>0.16300000000000001</v>
      </c>
      <c r="N47" s="15">
        <v>0.158</v>
      </c>
      <c r="O47" s="15">
        <v>1.4E-2</v>
      </c>
      <c r="P47" s="15">
        <v>0.115</v>
      </c>
      <c r="Q47" s="15">
        <v>7.6999999999999999E-2</v>
      </c>
      <c r="R47" s="15">
        <v>0.17799999999999999</v>
      </c>
      <c r="S47" s="15">
        <v>9.0340000000000007</v>
      </c>
      <c r="U47" s="15">
        <v>0</v>
      </c>
      <c r="V47" s="15">
        <v>120</v>
      </c>
    </row>
    <row r="48" spans="2:22" ht="30" x14ac:dyDescent="0.25">
      <c r="B48" s="15" t="s">
        <v>122</v>
      </c>
      <c r="C48" s="15" t="s">
        <v>207</v>
      </c>
      <c r="D48" s="15" t="s">
        <v>215</v>
      </c>
      <c r="E48" s="15">
        <v>2022</v>
      </c>
      <c r="F48" s="15" t="s">
        <v>162</v>
      </c>
      <c r="G48" s="15" t="s">
        <v>133</v>
      </c>
      <c r="H48" s="15" t="s">
        <v>136</v>
      </c>
      <c r="I48" s="15" t="s">
        <v>139</v>
      </c>
      <c r="J48" s="15" t="s">
        <v>141</v>
      </c>
      <c r="K48" s="15" t="s">
        <v>289</v>
      </c>
      <c r="L48" s="15" t="s">
        <v>292</v>
      </c>
      <c r="M48" s="15">
        <v>0.104</v>
      </c>
      <c r="N48" s="15">
        <v>7.0999999999999994E-2</v>
      </c>
      <c r="O48" s="15">
        <v>3.0000000000000001E-3</v>
      </c>
      <c r="P48" s="15">
        <v>8.4000000000000005E-2</v>
      </c>
      <c r="Q48" s="15">
        <v>0.06</v>
      </c>
      <c r="R48" s="15">
        <v>0.123</v>
      </c>
      <c r="S48" s="15">
        <v>9.016</v>
      </c>
      <c r="U48" s="15">
        <v>0</v>
      </c>
      <c r="V48" s="15">
        <v>670</v>
      </c>
    </row>
    <row r="49" spans="2:22" x14ac:dyDescent="0.25">
      <c r="B49" s="15" t="s">
        <v>122</v>
      </c>
      <c r="C49" s="15" t="s">
        <v>207</v>
      </c>
      <c r="D49" s="15" t="s">
        <v>215</v>
      </c>
      <c r="E49" s="15">
        <v>2022</v>
      </c>
      <c r="F49" s="15" t="s">
        <v>162</v>
      </c>
      <c r="G49" s="15" t="s">
        <v>133</v>
      </c>
      <c r="H49" s="15" t="s">
        <v>136</v>
      </c>
      <c r="I49" s="15" t="s">
        <v>139</v>
      </c>
      <c r="J49" s="15" t="s">
        <v>141</v>
      </c>
      <c r="K49" s="15" t="s">
        <v>289</v>
      </c>
      <c r="L49" s="15" t="s">
        <v>293</v>
      </c>
      <c r="M49" s="15">
        <v>0.20499999999999999</v>
      </c>
      <c r="N49" s="15">
        <v>0.30199999999999999</v>
      </c>
      <c r="O49" s="15">
        <v>6.0000000000000001E-3</v>
      </c>
      <c r="P49" s="15">
        <v>0.13600000000000001</v>
      </c>
      <c r="Q49" s="15">
        <v>0.09</v>
      </c>
      <c r="R49" s="15">
        <v>0.21</v>
      </c>
      <c r="S49" s="15">
        <v>9.08</v>
      </c>
      <c r="U49" s="15">
        <v>0</v>
      </c>
      <c r="V49" s="15">
        <v>2180</v>
      </c>
    </row>
    <row r="50" spans="2:22" x14ac:dyDescent="0.25">
      <c r="B50" s="15" t="s">
        <v>122</v>
      </c>
      <c r="C50" s="15" t="s">
        <v>207</v>
      </c>
      <c r="D50" s="15" t="s">
        <v>215</v>
      </c>
      <c r="E50" s="15">
        <v>2022</v>
      </c>
      <c r="F50" s="15" t="s">
        <v>162</v>
      </c>
      <c r="G50" s="15" t="s">
        <v>133</v>
      </c>
      <c r="H50" s="15" t="s">
        <v>136</v>
      </c>
      <c r="I50" s="15" t="s">
        <v>139</v>
      </c>
      <c r="J50" s="15" t="s">
        <v>141</v>
      </c>
      <c r="K50" s="15" t="s">
        <v>289</v>
      </c>
      <c r="L50" s="15" t="s">
        <v>294</v>
      </c>
      <c r="M50" s="15">
        <v>0.16700000000000001</v>
      </c>
      <c r="N50" s="15">
        <v>0.22700000000000001</v>
      </c>
      <c r="O50" s="15">
        <v>6.0000000000000001E-3</v>
      </c>
      <c r="P50" s="15">
        <v>0.114</v>
      </c>
      <c r="Q50" s="15">
        <v>7.8E-2</v>
      </c>
      <c r="R50" s="15">
        <v>0.182</v>
      </c>
      <c r="S50" s="15">
        <v>9.1110000000000007</v>
      </c>
      <c r="U50" s="15">
        <v>0</v>
      </c>
      <c r="V50" s="15">
        <v>1680</v>
      </c>
    </row>
    <row r="51" spans="2:22" ht="30" x14ac:dyDescent="0.25">
      <c r="B51" s="15" t="s">
        <v>122</v>
      </c>
      <c r="C51" s="15" t="s">
        <v>207</v>
      </c>
      <c r="D51" s="15" t="s">
        <v>216</v>
      </c>
      <c r="E51" s="15">
        <v>2022</v>
      </c>
      <c r="F51" s="15" t="s">
        <v>162</v>
      </c>
      <c r="G51" s="15" t="s">
        <v>133</v>
      </c>
      <c r="H51" s="15" t="s">
        <v>136</v>
      </c>
      <c r="I51" s="15" t="s">
        <v>139</v>
      </c>
      <c r="J51" s="15" t="s">
        <v>141</v>
      </c>
      <c r="K51" s="15" t="s">
        <v>289</v>
      </c>
      <c r="L51" s="15" t="s">
        <v>290</v>
      </c>
      <c r="M51" s="15">
        <v>0.11700000000000001</v>
      </c>
      <c r="N51" s="15">
        <v>0.09</v>
      </c>
      <c r="O51" s="15">
        <v>8.0000000000000002E-3</v>
      </c>
      <c r="P51" s="15">
        <v>8.7999999999999995E-2</v>
      </c>
      <c r="Q51" s="15">
        <v>6.6000000000000003E-2</v>
      </c>
      <c r="R51" s="15">
        <v>0.123</v>
      </c>
      <c r="S51" s="15">
        <v>9.2639999999999993</v>
      </c>
      <c r="U51" s="15">
        <v>0</v>
      </c>
      <c r="V51" s="15">
        <v>140</v>
      </c>
    </row>
    <row r="52" spans="2:22" x14ac:dyDescent="0.25">
      <c r="B52" s="15" t="s">
        <v>122</v>
      </c>
      <c r="C52" s="15" t="s">
        <v>207</v>
      </c>
      <c r="D52" s="15" t="s">
        <v>216</v>
      </c>
      <c r="E52" s="15">
        <v>2022</v>
      </c>
      <c r="F52" s="15" t="s">
        <v>162</v>
      </c>
      <c r="G52" s="15" t="s">
        <v>133</v>
      </c>
      <c r="H52" s="15" t="s">
        <v>136</v>
      </c>
      <c r="I52" s="15" t="s">
        <v>139</v>
      </c>
      <c r="J52" s="15" t="s">
        <v>141</v>
      </c>
      <c r="K52" s="15" t="s">
        <v>289</v>
      </c>
      <c r="L52" s="15" t="s">
        <v>291</v>
      </c>
      <c r="M52" s="15">
        <v>0.255</v>
      </c>
      <c r="N52" s="15">
        <v>0.36499999999999999</v>
      </c>
      <c r="O52" s="15">
        <v>8.9999999999999993E-3</v>
      </c>
      <c r="P52" s="15">
        <v>0.16300000000000001</v>
      </c>
      <c r="Q52" s="15">
        <v>0.111</v>
      </c>
      <c r="R52" s="15">
        <v>0.253</v>
      </c>
      <c r="S52" s="15">
        <v>9.0250000000000004</v>
      </c>
      <c r="U52" s="15">
        <v>0</v>
      </c>
      <c r="V52" s="15">
        <v>1780</v>
      </c>
    </row>
    <row r="53" spans="2:22" ht="30" x14ac:dyDescent="0.25">
      <c r="B53" s="15" t="s">
        <v>122</v>
      </c>
      <c r="C53" s="15" t="s">
        <v>207</v>
      </c>
      <c r="D53" s="15" t="s">
        <v>216</v>
      </c>
      <c r="E53" s="15">
        <v>2022</v>
      </c>
      <c r="F53" s="15" t="s">
        <v>162</v>
      </c>
      <c r="G53" s="15" t="s">
        <v>133</v>
      </c>
      <c r="H53" s="15" t="s">
        <v>136</v>
      </c>
      <c r="I53" s="15" t="s">
        <v>139</v>
      </c>
      <c r="J53" s="15" t="s">
        <v>141</v>
      </c>
      <c r="K53" s="15" t="s">
        <v>289</v>
      </c>
      <c r="L53" s="15" t="s">
        <v>350</v>
      </c>
      <c r="M53" s="15">
        <v>0.161</v>
      </c>
      <c r="N53" s="15">
        <v>0.157</v>
      </c>
      <c r="O53" s="15">
        <v>1.4E-2</v>
      </c>
      <c r="P53" s="15">
        <v>0.112</v>
      </c>
      <c r="Q53" s="15">
        <v>7.5999999999999998E-2</v>
      </c>
      <c r="R53" s="15">
        <v>0.18</v>
      </c>
      <c r="S53" s="15">
        <v>8.8710000000000004</v>
      </c>
      <c r="U53" s="15">
        <v>0</v>
      </c>
      <c r="V53" s="15">
        <v>120</v>
      </c>
    </row>
    <row r="54" spans="2:22" ht="30" x14ac:dyDescent="0.25">
      <c r="B54" s="15" t="s">
        <v>122</v>
      </c>
      <c r="C54" s="15" t="s">
        <v>207</v>
      </c>
      <c r="D54" s="15" t="s">
        <v>216</v>
      </c>
      <c r="E54" s="15">
        <v>2022</v>
      </c>
      <c r="F54" s="15" t="s">
        <v>162</v>
      </c>
      <c r="G54" s="15" t="s">
        <v>133</v>
      </c>
      <c r="H54" s="15" t="s">
        <v>136</v>
      </c>
      <c r="I54" s="15" t="s">
        <v>139</v>
      </c>
      <c r="J54" s="15" t="s">
        <v>141</v>
      </c>
      <c r="K54" s="15" t="s">
        <v>289</v>
      </c>
      <c r="L54" s="15" t="s">
        <v>292</v>
      </c>
      <c r="M54" s="15">
        <v>0.10299999999999999</v>
      </c>
      <c r="N54" s="15">
        <v>7.0000000000000007E-2</v>
      </c>
      <c r="O54" s="15">
        <v>3.0000000000000001E-3</v>
      </c>
      <c r="P54" s="15">
        <v>8.4000000000000005E-2</v>
      </c>
      <c r="Q54" s="15">
        <v>6.0999999999999999E-2</v>
      </c>
      <c r="R54" s="15">
        <v>0.123</v>
      </c>
      <c r="S54" s="15">
        <v>8.8659999999999997</v>
      </c>
      <c r="U54" s="15">
        <v>0</v>
      </c>
      <c r="V54" s="15">
        <v>670</v>
      </c>
    </row>
    <row r="55" spans="2:22" x14ac:dyDescent="0.25">
      <c r="B55" s="15" t="s">
        <v>122</v>
      </c>
      <c r="C55" s="15" t="s">
        <v>207</v>
      </c>
      <c r="D55" s="15" t="s">
        <v>216</v>
      </c>
      <c r="E55" s="15">
        <v>2022</v>
      </c>
      <c r="F55" s="15" t="s">
        <v>162</v>
      </c>
      <c r="G55" s="15" t="s">
        <v>133</v>
      </c>
      <c r="H55" s="15" t="s">
        <v>136</v>
      </c>
      <c r="I55" s="15" t="s">
        <v>139</v>
      </c>
      <c r="J55" s="15" t="s">
        <v>141</v>
      </c>
      <c r="K55" s="15" t="s">
        <v>289</v>
      </c>
      <c r="L55" s="15" t="s">
        <v>293</v>
      </c>
      <c r="M55" s="15">
        <v>0.19800000000000001</v>
      </c>
      <c r="N55" s="15">
        <v>0.26900000000000002</v>
      </c>
      <c r="O55" s="15">
        <v>6.0000000000000001E-3</v>
      </c>
      <c r="P55" s="15">
        <v>0.13400000000000001</v>
      </c>
      <c r="Q55" s="15">
        <v>8.8999999999999996E-2</v>
      </c>
      <c r="R55" s="15">
        <v>0.20899999999999999</v>
      </c>
      <c r="S55" s="15">
        <v>8.9149999999999991</v>
      </c>
      <c r="U55" s="15">
        <v>0</v>
      </c>
      <c r="V55" s="15">
        <v>2180</v>
      </c>
    </row>
    <row r="56" spans="2:22" x14ac:dyDescent="0.25">
      <c r="B56" s="15" t="s">
        <v>122</v>
      </c>
      <c r="C56" s="15" t="s">
        <v>207</v>
      </c>
      <c r="D56" s="15" t="s">
        <v>216</v>
      </c>
      <c r="E56" s="15">
        <v>2022</v>
      </c>
      <c r="F56" s="15" t="s">
        <v>162</v>
      </c>
      <c r="G56" s="15" t="s">
        <v>133</v>
      </c>
      <c r="H56" s="15" t="s">
        <v>136</v>
      </c>
      <c r="I56" s="15" t="s">
        <v>139</v>
      </c>
      <c r="J56" s="15" t="s">
        <v>141</v>
      </c>
      <c r="K56" s="15" t="s">
        <v>289</v>
      </c>
      <c r="L56" s="15" t="s">
        <v>294</v>
      </c>
      <c r="M56" s="15">
        <v>0.16200000000000001</v>
      </c>
      <c r="N56" s="15">
        <v>0.21</v>
      </c>
      <c r="O56" s="15">
        <v>5.0000000000000001E-3</v>
      </c>
      <c r="P56" s="15">
        <v>0.115</v>
      </c>
      <c r="Q56" s="15">
        <v>7.5999999999999998E-2</v>
      </c>
      <c r="R56" s="15">
        <v>0.18099999999999999</v>
      </c>
      <c r="S56" s="15">
        <v>8.9469999999999992</v>
      </c>
      <c r="U56" s="15">
        <v>0</v>
      </c>
      <c r="V56" s="15">
        <v>1680</v>
      </c>
    </row>
    <row r="57" spans="2:22" ht="30" x14ac:dyDescent="0.25">
      <c r="B57" s="15" t="s">
        <v>122</v>
      </c>
      <c r="C57" s="15" t="s">
        <v>207</v>
      </c>
      <c r="D57" s="15" t="s">
        <v>217</v>
      </c>
      <c r="E57" s="15">
        <v>2022</v>
      </c>
      <c r="F57" s="15" t="s">
        <v>162</v>
      </c>
      <c r="G57" s="15" t="s">
        <v>133</v>
      </c>
      <c r="H57" s="15" t="s">
        <v>136</v>
      </c>
      <c r="I57" s="15" t="s">
        <v>139</v>
      </c>
      <c r="J57" s="15" t="s">
        <v>141</v>
      </c>
      <c r="K57" s="15" t="s">
        <v>289</v>
      </c>
      <c r="L57" s="15" t="s">
        <v>290</v>
      </c>
      <c r="M57" s="15">
        <v>0.11700000000000001</v>
      </c>
      <c r="N57" s="15">
        <v>9.1999999999999998E-2</v>
      </c>
      <c r="O57" s="15">
        <v>8.0000000000000002E-3</v>
      </c>
      <c r="P57" s="15">
        <v>8.8999999999999996E-2</v>
      </c>
      <c r="Q57" s="15">
        <v>6.4000000000000001E-2</v>
      </c>
      <c r="R57" s="15">
        <v>0.121</v>
      </c>
      <c r="S57" s="15">
        <v>9.2639999999999993</v>
      </c>
      <c r="U57" s="15">
        <v>0</v>
      </c>
      <c r="V57" s="15">
        <v>140</v>
      </c>
    </row>
    <row r="58" spans="2:22" x14ac:dyDescent="0.25">
      <c r="B58" s="15" t="s">
        <v>122</v>
      </c>
      <c r="C58" s="15" t="s">
        <v>207</v>
      </c>
      <c r="D58" s="15" t="s">
        <v>217</v>
      </c>
      <c r="E58" s="15">
        <v>2022</v>
      </c>
      <c r="F58" s="15" t="s">
        <v>162</v>
      </c>
      <c r="G58" s="15" t="s">
        <v>133</v>
      </c>
      <c r="H58" s="15" t="s">
        <v>136</v>
      </c>
      <c r="I58" s="15" t="s">
        <v>139</v>
      </c>
      <c r="J58" s="15" t="s">
        <v>141</v>
      </c>
      <c r="K58" s="15" t="s">
        <v>289</v>
      </c>
      <c r="L58" s="15" t="s">
        <v>291</v>
      </c>
      <c r="M58" s="15">
        <v>0.24399999999999999</v>
      </c>
      <c r="N58" s="15">
        <v>0.318</v>
      </c>
      <c r="O58" s="15">
        <v>8.0000000000000002E-3</v>
      </c>
      <c r="P58" s="15">
        <v>0.16300000000000001</v>
      </c>
      <c r="Q58" s="15">
        <v>0.11</v>
      </c>
      <c r="R58" s="15">
        <v>0.251</v>
      </c>
      <c r="S58" s="15">
        <v>9.0250000000000004</v>
      </c>
      <c r="U58" s="15">
        <v>0</v>
      </c>
      <c r="V58" s="15">
        <v>1780</v>
      </c>
    </row>
    <row r="59" spans="2:22" ht="30" x14ac:dyDescent="0.25">
      <c r="B59" s="15" t="s">
        <v>122</v>
      </c>
      <c r="C59" s="15" t="s">
        <v>207</v>
      </c>
      <c r="D59" s="15" t="s">
        <v>217</v>
      </c>
      <c r="E59" s="15">
        <v>2022</v>
      </c>
      <c r="F59" s="15" t="s">
        <v>162</v>
      </c>
      <c r="G59" s="15" t="s">
        <v>133</v>
      </c>
      <c r="H59" s="15" t="s">
        <v>136</v>
      </c>
      <c r="I59" s="15" t="s">
        <v>139</v>
      </c>
      <c r="J59" s="15" t="s">
        <v>141</v>
      </c>
      <c r="K59" s="15" t="s">
        <v>289</v>
      </c>
      <c r="L59" s="15" t="s">
        <v>350</v>
      </c>
      <c r="M59" s="15">
        <v>0.16200000000000001</v>
      </c>
      <c r="N59" s="15">
        <v>0.159</v>
      </c>
      <c r="O59" s="15">
        <v>1.4E-2</v>
      </c>
      <c r="P59" s="15">
        <v>0.113</v>
      </c>
      <c r="Q59" s="15">
        <v>7.8E-2</v>
      </c>
      <c r="R59" s="15">
        <v>0.17499999999999999</v>
      </c>
      <c r="S59" s="15">
        <v>8.8719999999999999</v>
      </c>
      <c r="U59" s="15">
        <v>0</v>
      </c>
      <c r="V59" s="15">
        <v>120</v>
      </c>
    </row>
    <row r="60" spans="2:22" ht="30" x14ac:dyDescent="0.25">
      <c r="B60" s="15" t="s">
        <v>122</v>
      </c>
      <c r="C60" s="15" t="s">
        <v>207</v>
      </c>
      <c r="D60" s="15" t="s">
        <v>217</v>
      </c>
      <c r="E60" s="15">
        <v>2022</v>
      </c>
      <c r="F60" s="15" t="s">
        <v>162</v>
      </c>
      <c r="G60" s="15" t="s">
        <v>133</v>
      </c>
      <c r="H60" s="15" t="s">
        <v>136</v>
      </c>
      <c r="I60" s="15" t="s">
        <v>139</v>
      </c>
      <c r="J60" s="15" t="s">
        <v>141</v>
      </c>
      <c r="K60" s="15" t="s">
        <v>289</v>
      </c>
      <c r="L60" s="15" t="s">
        <v>292</v>
      </c>
      <c r="M60" s="15">
        <v>0.10299999999999999</v>
      </c>
      <c r="N60" s="15">
        <v>7.4999999999999997E-2</v>
      </c>
      <c r="O60" s="15">
        <v>3.0000000000000001E-3</v>
      </c>
      <c r="P60" s="15">
        <v>8.3000000000000004E-2</v>
      </c>
      <c r="Q60" s="15">
        <v>0.06</v>
      </c>
      <c r="R60" s="15">
        <v>0.123</v>
      </c>
      <c r="S60" s="15">
        <v>8.8659999999999997</v>
      </c>
      <c r="U60" s="15">
        <v>0</v>
      </c>
      <c r="V60" s="15">
        <v>670</v>
      </c>
    </row>
    <row r="61" spans="2:22" x14ac:dyDescent="0.25">
      <c r="B61" s="15" t="s">
        <v>122</v>
      </c>
      <c r="C61" s="15" t="s">
        <v>207</v>
      </c>
      <c r="D61" s="15" t="s">
        <v>217</v>
      </c>
      <c r="E61" s="15">
        <v>2022</v>
      </c>
      <c r="F61" s="15" t="s">
        <v>162</v>
      </c>
      <c r="G61" s="15" t="s">
        <v>133</v>
      </c>
      <c r="H61" s="15" t="s">
        <v>136</v>
      </c>
      <c r="I61" s="15" t="s">
        <v>139</v>
      </c>
      <c r="J61" s="15" t="s">
        <v>141</v>
      </c>
      <c r="K61" s="15" t="s">
        <v>289</v>
      </c>
      <c r="L61" s="15" t="s">
        <v>293</v>
      </c>
      <c r="M61" s="15">
        <v>0.192</v>
      </c>
      <c r="N61" s="15">
        <v>0.23699999999999999</v>
      </c>
      <c r="O61" s="15">
        <v>5.0000000000000001E-3</v>
      </c>
      <c r="P61" s="15">
        <v>0.13500000000000001</v>
      </c>
      <c r="Q61" s="15">
        <v>8.8999999999999996E-2</v>
      </c>
      <c r="R61" s="15">
        <v>0.20899999999999999</v>
      </c>
      <c r="S61" s="15">
        <v>8.9149999999999991</v>
      </c>
      <c r="U61" s="15">
        <v>0</v>
      </c>
      <c r="V61" s="15">
        <v>2180</v>
      </c>
    </row>
    <row r="62" spans="2:22" x14ac:dyDescent="0.25">
      <c r="B62" s="15" t="s">
        <v>122</v>
      </c>
      <c r="C62" s="15" t="s">
        <v>207</v>
      </c>
      <c r="D62" s="15" t="s">
        <v>217</v>
      </c>
      <c r="E62" s="15">
        <v>2022</v>
      </c>
      <c r="F62" s="15" t="s">
        <v>162</v>
      </c>
      <c r="G62" s="15" t="s">
        <v>133</v>
      </c>
      <c r="H62" s="15" t="s">
        <v>136</v>
      </c>
      <c r="I62" s="15" t="s">
        <v>139</v>
      </c>
      <c r="J62" s="15" t="s">
        <v>141</v>
      </c>
      <c r="K62" s="15" t="s">
        <v>289</v>
      </c>
      <c r="L62" s="15" t="s">
        <v>294</v>
      </c>
      <c r="M62" s="15">
        <v>0.158</v>
      </c>
      <c r="N62" s="15">
        <v>0.187</v>
      </c>
      <c r="O62" s="15">
        <v>5.0000000000000001E-3</v>
      </c>
      <c r="P62" s="15">
        <v>0.114</v>
      </c>
      <c r="Q62" s="15">
        <v>7.6999999999999999E-2</v>
      </c>
      <c r="R62" s="15">
        <v>0.17899999999999999</v>
      </c>
      <c r="S62" s="15">
        <v>8.9469999999999992</v>
      </c>
      <c r="U62" s="15">
        <v>0</v>
      </c>
      <c r="V62" s="15">
        <v>1680</v>
      </c>
    </row>
    <row r="63" spans="2:22" ht="30" x14ac:dyDescent="0.25">
      <c r="B63" s="15" t="s">
        <v>122</v>
      </c>
      <c r="C63" s="15" t="s">
        <v>207</v>
      </c>
      <c r="D63" s="15" t="s">
        <v>218</v>
      </c>
      <c r="E63" s="15">
        <v>2022</v>
      </c>
      <c r="F63" s="15" t="s">
        <v>162</v>
      </c>
      <c r="G63" s="15" t="s">
        <v>133</v>
      </c>
      <c r="H63" s="15" t="s">
        <v>136</v>
      </c>
      <c r="I63" s="15" t="s">
        <v>139</v>
      </c>
      <c r="J63" s="15" t="s">
        <v>141</v>
      </c>
      <c r="K63" s="15" t="s">
        <v>289</v>
      </c>
      <c r="L63" s="15" t="s">
        <v>290</v>
      </c>
      <c r="M63" s="15">
        <v>0.11700000000000001</v>
      </c>
      <c r="N63" s="15">
        <v>0.09</v>
      </c>
      <c r="O63" s="15">
        <v>8.0000000000000002E-3</v>
      </c>
      <c r="P63" s="15">
        <v>0.09</v>
      </c>
      <c r="Q63" s="15">
        <v>6.4000000000000001E-2</v>
      </c>
      <c r="R63" s="15">
        <v>0.127</v>
      </c>
      <c r="S63" s="15">
        <v>9.1820000000000004</v>
      </c>
      <c r="U63" s="15">
        <v>221.84399999999999</v>
      </c>
      <c r="V63" s="15">
        <v>140</v>
      </c>
    </row>
    <row r="64" spans="2:22" x14ac:dyDescent="0.25">
      <c r="B64" s="15" t="s">
        <v>122</v>
      </c>
      <c r="C64" s="15" t="s">
        <v>207</v>
      </c>
      <c r="D64" s="15" t="s">
        <v>218</v>
      </c>
      <c r="E64" s="15">
        <v>2022</v>
      </c>
      <c r="F64" s="15" t="s">
        <v>162</v>
      </c>
      <c r="G64" s="15" t="s">
        <v>133</v>
      </c>
      <c r="H64" s="15" t="s">
        <v>136</v>
      </c>
      <c r="I64" s="15" t="s">
        <v>139</v>
      </c>
      <c r="J64" s="15" t="s">
        <v>141</v>
      </c>
      <c r="K64" s="15" t="s">
        <v>289</v>
      </c>
      <c r="L64" s="15" t="s">
        <v>291</v>
      </c>
      <c r="M64" s="15">
        <v>0.23300000000000001</v>
      </c>
      <c r="N64" s="15">
        <v>0.27100000000000002</v>
      </c>
      <c r="O64" s="15">
        <v>6.0000000000000001E-3</v>
      </c>
      <c r="P64" s="15">
        <v>0.16300000000000001</v>
      </c>
      <c r="Q64" s="15">
        <v>0.111</v>
      </c>
      <c r="R64" s="15">
        <v>0.254</v>
      </c>
      <c r="S64" s="15">
        <v>8.9410000000000007</v>
      </c>
      <c r="U64" s="15">
        <v>268.42500000000001</v>
      </c>
      <c r="V64" s="15">
        <v>1780</v>
      </c>
    </row>
    <row r="65" spans="2:22" ht="30" x14ac:dyDescent="0.25">
      <c r="B65" s="15" t="s">
        <v>122</v>
      </c>
      <c r="C65" s="15" t="s">
        <v>207</v>
      </c>
      <c r="D65" s="15" t="s">
        <v>218</v>
      </c>
      <c r="E65" s="15">
        <v>2022</v>
      </c>
      <c r="F65" s="15" t="s">
        <v>162</v>
      </c>
      <c r="G65" s="15" t="s">
        <v>133</v>
      </c>
      <c r="H65" s="15" t="s">
        <v>136</v>
      </c>
      <c r="I65" s="15" t="s">
        <v>139</v>
      </c>
      <c r="J65" s="15" t="s">
        <v>141</v>
      </c>
      <c r="K65" s="15" t="s">
        <v>289</v>
      </c>
      <c r="L65" s="15" t="s">
        <v>350</v>
      </c>
      <c r="M65" s="15">
        <v>0.16200000000000001</v>
      </c>
      <c r="N65" s="15">
        <v>0.157</v>
      </c>
      <c r="O65" s="15">
        <v>1.4E-2</v>
      </c>
      <c r="P65" s="15">
        <v>0.11700000000000001</v>
      </c>
      <c r="Q65" s="15">
        <v>7.4999999999999997E-2</v>
      </c>
      <c r="R65" s="15">
        <v>0.17599999999999999</v>
      </c>
      <c r="S65" s="15">
        <v>8.7929999999999993</v>
      </c>
      <c r="U65" s="15">
        <v>225.75700000000001</v>
      </c>
      <c r="V65" s="15">
        <v>120</v>
      </c>
    </row>
    <row r="66" spans="2:22" ht="30" x14ac:dyDescent="0.25">
      <c r="B66" s="15" t="s">
        <v>122</v>
      </c>
      <c r="C66" s="15" t="s">
        <v>207</v>
      </c>
      <c r="D66" s="15" t="s">
        <v>218</v>
      </c>
      <c r="E66" s="15">
        <v>2022</v>
      </c>
      <c r="F66" s="15" t="s">
        <v>162</v>
      </c>
      <c r="G66" s="15" t="s">
        <v>133</v>
      </c>
      <c r="H66" s="15" t="s">
        <v>136</v>
      </c>
      <c r="I66" s="15" t="s">
        <v>139</v>
      </c>
      <c r="J66" s="15" t="s">
        <v>141</v>
      </c>
      <c r="K66" s="15" t="s">
        <v>289</v>
      </c>
      <c r="L66" s="15" t="s">
        <v>292</v>
      </c>
      <c r="M66" s="15">
        <v>0.10299999999999999</v>
      </c>
      <c r="N66" s="15">
        <v>7.0000000000000007E-2</v>
      </c>
      <c r="O66" s="15">
        <v>3.0000000000000001E-3</v>
      </c>
      <c r="P66" s="15">
        <v>8.3000000000000004E-2</v>
      </c>
      <c r="Q66" s="15">
        <v>0.06</v>
      </c>
      <c r="R66" s="15">
        <v>0.12</v>
      </c>
      <c r="S66" s="15">
        <v>8.7910000000000004</v>
      </c>
      <c r="U66" s="15">
        <v>289.80200000000002</v>
      </c>
      <c r="V66" s="15">
        <v>670</v>
      </c>
    </row>
    <row r="67" spans="2:22" x14ac:dyDescent="0.25">
      <c r="B67" s="15" t="s">
        <v>122</v>
      </c>
      <c r="C67" s="15" t="s">
        <v>207</v>
      </c>
      <c r="D67" s="15" t="s">
        <v>218</v>
      </c>
      <c r="E67" s="15">
        <v>2022</v>
      </c>
      <c r="F67" s="15" t="s">
        <v>162</v>
      </c>
      <c r="G67" s="15" t="s">
        <v>133</v>
      </c>
      <c r="H67" s="15" t="s">
        <v>136</v>
      </c>
      <c r="I67" s="15" t="s">
        <v>139</v>
      </c>
      <c r="J67" s="15" t="s">
        <v>141</v>
      </c>
      <c r="K67" s="15" t="s">
        <v>289</v>
      </c>
      <c r="L67" s="15" t="s">
        <v>293</v>
      </c>
      <c r="M67" s="15">
        <v>0.184</v>
      </c>
      <c r="N67" s="15">
        <v>0.189</v>
      </c>
      <c r="O67" s="15">
        <v>4.0000000000000001E-3</v>
      </c>
      <c r="P67" s="15">
        <v>0.13500000000000001</v>
      </c>
      <c r="Q67" s="15">
        <v>0.09</v>
      </c>
      <c r="R67" s="15">
        <v>0.21</v>
      </c>
      <c r="S67" s="15">
        <v>8.83</v>
      </c>
      <c r="U67" s="15">
        <v>258.89499999999998</v>
      </c>
      <c r="V67" s="15">
        <v>2180</v>
      </c>
    </row>
    <row r="68" spans="2:22" x14ac:dyDescent="0.25">
      <c r="B68" s="15" t="s">
        <v>122</v>
      </c>
      <c r="C68" s="15" t="s">
        <v>207</v>
      </c>
      <c r="D68" s="15" t="s">
        <v>218</v>
      </c>
      <c r="E68" s="15">
        <v>2022</v>
      </c>
      <c r="F68" s="15" t="s">
        <v>162</v>
      </c>
      <c r="G68" s="15" t="s">
        <v>133</v>
      </c>
      <c r="H68" s="15" t="s">
        <v>136</v>
      </c>
      <c r="I68" s="15" t="s">
        <v>139</v>
      </c>
      <c r="J68" s="15" t="s">
        <v>141</v>
      </c>
      <c r="K68" s="15" t="s">
        <v>289</v>
      </c>
      <c r="L68" s="15" t="s">
        <v>294</v>
      </c>
      <c r="M68" s="15">
        <v>0.156</v>
      </c>
      <c r="N68" s="15">
        <v>0.16800000000000001</v>
      </c>
      <c r="O68" s="15">
        <v>4.0000000000000001E-3</v>
      </c>
      <c r="P68" s="15">
        <v>0.115</v>
      </c>
      <c r="Q68" s="15">
        <v>7.6999999999999999E-2</v>
      </c>
      <c r="R68" s="15">
        <v>0.17899999999999999</v>
      </c>
      <c r="S68" s="15">
        <v>8.8640000000000008</v>
      </c>
      <c r="U68" s="15">
        <v>240.35400000000001</v>
      </c>
      <c r="V68" s="15">
        <v>1680</v>
      </c>
    </row>
    <row r="69" spans="2:22" ht="30" x14ac:dyDescent="0.25">
      <c r="B69" s="15" t="s">
        <v>122</v>
      </c>
      <c r="C69" s="15" t="s">
        <v>207</v>
      </c>
      <c r="D69" s="15" t="s">
        <v>219</v>
      </c>
      <c r="E69" s="15">
        <v>2022</v>
      </c>
      <c r="F69" s="15" t="s">
        <v>162</v>
      </c>
      <c r="G69" s="15" t="s">
        <v>133</v>
      </c>
      <c r="H69" s="15" t="s">
        <v>136</v>
      </c>
      <c r="I69" s="15" t="s">
        <v>139</v>
      </c>
      <c r="J69" s="15" t="s">
        <v>141</v>
      </c>
      <c r="K69" s="15" t="s">
        <v>289</v>
      </c>
      <c r="L69" s="15" t="s">
        <v>290</v>
      </c>
      <c r="M69" s="15">
        <v>0.121</v>
      </c>
      <c r="N69" s="15">
        <v>9.7000000000000003E-2</v>
      </c>
      <c r="O69" s="15">
        <v>8.0000000000000002E-3</v>
      </c>
      <c r="P69" s="15">
        <v>9.0999999999999998E-2</v>
      </c>
      <c r="Q69" s="15">
        <v>6.6000000000000003E-2</v>
      </c>
      <c r="R69" s="15">
        <v>0.126</v>
      </c>
      <c r="S69" s="15">
        <v>9.1820000000000004</v>
      </c>
      <c r="U69" s="15">
        <v>222.05600000000001</v>
      </c>
      <c r="V69" s="15">
        <v>140</v>
      </c>
    </row>
    <row r="70" spans="2:22" x14ac:dyDescent="0.25">
      <c r="B70" s="15" t="s">
        <v>122</v>
      </c>
      <c r="C70" s="15" t="s">
        <v>207</v>
      </c>
      <c r="D70" s="15" t="s">
        <v>219</v>
      </c>
      <c r="E70" s="15">
        <v>2022</v>
      </c>
      <c r="F70" s="15" t="s">
        <v>162</v>
      </c>
      <c r="G70" s="15" t="s">
        <v>133</v>
      </c>
      <c r="H70" s="15" t="s">
        <v>136</v>
      </c>
      <c r="I70" s="15" t="s">
        <v>139</v>
      </c>
      <c r="J70" s="15" t="s">
        <v>141</v>
      </c>
      <c r="K70" s="15" t="s">
        <v>289</v>
      </c>
      <c r="L70" s="15" t="s">
        <v>291</v>
      </c>
      <c r="M70" s="15">
        <v>0.23200000000000001</v>
      </c>
      <c r="N70" s="15">
        <v>0.24</v>
      </c>
      <c r="O70" s="15">
        <v>6.0000000000000001E-3</v>
      </c>
      <c r="P70" s="15">
        <v>0.16900000000000001</v>
      </c>
      <c r="Q70" s="15">
        <v>0.113</v>
      </c>
      <c r="R70" s="15">
        <v>0.26200000000000001</v>
      </c>
      <c r="S70" s="15">
        <v>8.9410000000000007</v>
      </c>
      <c r="U70" s="15">
        <v>268.42</v>
      </c>
      <c r="V70" s="15">
        <v>1780</v>
      </c>
    </row>
    <row r="71" spans="2:22" ht="30" x14ac:dyDescent="0.25">
      <c r="B71" s="15" t="s">
        <v>122</v>
      </c>
      <c r="C71" s="15" t="s">
        <v>207</v>
      </c>
      <c r="D71" s="15" t="s">
        <v>219</v>
      </c>
      <c r="E71" s="15">
        <v>2022</v>
      </c>
      <c r="F71" s="15" t="s">
        <v>162</v>
      </c>
      <c r="G71" s="15" t="s">
        <v>133</v>
      </c>
      <c r="H71" s="15" t="s">
        <v>136</v>
      </c>
      <c r="I71" s="15" t="s">
        <v>139</v>
      </c>
      <c r="J71" s="15" t="s">
        <v>141</v>
      </c>
      <c r="K71" s="15" t="s">
        <v>289</v>
      </c>
      <c r="L71" s="15" t="s">
        <v>350</v>
      </c>
      <c r="M71" s="15">
        <v>0.17399999999999999</v>
      </c>
      <c r="N71" s="15">
        <v>0.17299999999999999</v>
      </c>
      <c r="O71" s="15">
        <v>1.6E-2</v>
      </c>
      <c r="P71" s="15">
        <v>0.12</v>
      </c>
      <c r="Q71" s="15">
        <v>7.9000000000000001E-2</v>
      </c>
      <c r="R71" s="15">
        <v>0.17599999999999999</v>
      </c>
      <c r="S71" s="15">
        <v>8.7929999999999993</v>
      </c>
      <c r="U71" s="15">
        <v>225.75700000000001</v>
      </c>
      <c r="V71" s="15">
        <v>120</v>
      </c>
    </row>
    <row r="72" spans="2:22" ht="30" x14ac:dyDescent="0.25">
      <c r="B72" s="15" t="s">
        <v>122</v>
      </c>
      <c r="C72" s="15" t="s">
        <v>207</v>
      </c>
      <c r="D72" s="15" t="s">
        <v>219</v>
      </c>
      <c r="E72" s="15">
        <v>2022</v>
      </c>
      <c r="F72" s="15" t="s">
        <v>162</v>
      </c>
      <c r="G72" s="15" t="s">
        <v>133</v>
      </c>
      <c r="H72" s="15" t="s">
        <v>136</v>
      </c>
      <c r="I72" s="15" t="s">
        <v>139</v>
      </c>
      <c r="J72" s="15" t="s">
        <v>141</v>
      </c>
      <c r="K72" s="15" t="s">
        <v>289</v>
      </c>
      <c r="L72" s="15" t="s">
        <v>292</v>
      </c>
      <c r="M72" s="15">
        <v>0.105</v>
      </c>
      <c r="N72" s="15">
        <v>6.9000000000000006E-2</v>
      </c>
      <c r="O72" s="15">
        <v>3.0000000000000001E-3</v>
      </c>
      <c r="P72" s="15">
        <v>8.5000000000000006E-2</v>
      </c>
      <c r="Q72" s="15">
        <v>6.0999999999999999E-2</v>
      </c>
      <c r="R72" s="15">
        <v>0.128</v>
      </c>
      <c r="S72" s="15">
        <v>8.7910000000000004</v>
      </c>
      <c r="U72" s="15">
        <v>289.81</v>
      </c>
      <c r="V72" s="15">
        <v>670</v>
      </c>
    </row>
    <row r="73" spans="2:22" x14ac:dyDescent="0.25">
      <c r="B73" s="15" t="s">
        <v>122</v>
      </c>
      <c r="C73" s="15" t="s">
        <v>207</v>
      </c>
      <c r="D73" s="15" t="s">
        <v>219</v>
      </c>
      <c r="E73" s="15">
        <v>2022</v>
      </c>
      <c r="F73" s="15" t="s">
        <v>162</v>
      </c>
      <c r="G73" s="15" t="s">
        <v>133</v>
      </c>
      <c r="H73" s="15" t="s">
        <v>136</v>
      </c>
      <c r="I73" s="15" t="s">
        <v>139</v>
      </c>
      <c r="J73" s="15" t="s">
        <v>141</v>
      </c>
      <c r="K73" s="15" t="s">
        <v>289</v>
      </c>
      <c r="L73" s="15" t="s">
        <v>293</v>
      </c>
      <c r="M73" s="15">
        <v>0.189</v>
      </c>
      <c r="N73" s="15">
        <v>0.17699999999999999</v>
      </c>
      <c r="O73" s="15">
        <v>4.0000000000000001E-3</v>
      </c>
      <c r="P73" s="15">
        <v>0.14199999999999999</v>
      </c>
      <c r="Q73" s="15">
        <v>9.2999999999999999E-2</v>
      </c>
      <c r="R73" s="15">
        <v>0.223</v>
      </c>
      <c r="S73" s="15">
        <v>8.83</v>
      </c>
      <c r="U73" s="15">
        <v>258.89400000000001</v>
      </c>
      <c r="V73" s="15">
        <v>2180</v>
      </c>
    </row>
    <row r="74" spans="2:22" x14ac:dyDescent="0.25">
      <c r="B74" s="15" t="s">
        <v>122</v>
      </c>
      <c r="C74" s="15" t="s">
        <v>207</v>
      </c>
      <c r="D74" s="15" t="s">
        <v>219</v>
      </c>
      <c r="E74" s="15">
        <v>2022</v>
      </c>
      <c r="F74" s="15" t="s">
        <v>162</v>
      </c>
      <c r="G74" s="15" t="s">
        <v>133</v>
      </c>
      <c r="H74" s="15" t="s">
        <v>136</v>
      </c>
      <c r="I74" s="15" t="s">
        <v>139</v>
      </c>
      <c r="J74" s="15" t="s">
        <v>141</v>
      </c>
      <c r="K74" s="15" t="s">
        <v>289</v>
      </c>
      <c r="L74" s="15" t="s">
        <v>294</v>
      </c>
      <c r="M74" s="15">
        <v>0.161</v>
      </c>
      <c r="N74" s="15">
        <v>0.15</v>
      </c>
      <c r="O74" s="15">
        <v>4.0000000000000001E-3</v>
      </c>
      <c r="P74" s="15">
        <v>0.12</v>
      </c>
      <c r="Q74" s="15">
        <v>0.08</v>
      </c>
      <c r="R74" s="15">
        <v>0.19</v>
      </c>
      <c r="S74" s="15">
        <v>8.8629999999999995</v>
      </c>
      <c r="U74" s="15">
        <v>240.34700000000001</v>
      </c>
      <c r="V74" s="15">
        <v>1680</v>
      </c>
    </row>
    <row r="75" spans="2:22" ht="30" x14ac:dyDescent="0.25">
      <c r="B75" s="15" t="s">
        <v>122</v>
      </c>
      <c r="C75" s="15" t="s">
        <v>207</v>
      </c>
      <c r="D75" s="15" t="s">
        <v>220</v>
      </c>
      <c r="E75" s="15">
        <v>2022</v>
      </c>
      <c r="F75" s="15" t="s">
        <v>162</v>
      </c>
      <c r="G75" s="15" t="s">
        <v>133</v>
      </c>
      <c r="H75" s="15" t="s">
        <v>136</v>
      </c>
      <c r="I75" s="15" t="s">
        <v>139</v>
      </c>
      <c r="J75" s="15" t="s">
        <v>141</v>
      </c>
      <c r="K75" s="15" t="s">
        <v>289</v>
      </c>
      <c r="L75" s="15" t="s">
        <v>290</v>
      </c>
      <c r="M75" s="15">
        <v>0.128</v>
      </c>
      <c r="N75" s="15">
        <v>9.8000000000000004E-2</v>
      </c>
      <c r="O75" s="15">
        <v>8.0000000000000002E-3</v>
      </c>
      <c r="P75" s="15">
        <v>9.6000000000000002E-2</v>
      </c>
      <c r="Q75" s="15">
        <v>7.2999999999999995E-2</v>
      </c>
      <c r="R75" s="15">
        <v>0.13800000000000001</v>
      </c>
      <c r="S75" s="15">
        <v>9.27</v>
      </c>
      <c r="U75" s="15">
        <v>21951.21</v>
      </c>
      <c r="V75" s="15">
        <v>140</v>
      </c>
    </row>
    <row r="76" spans="2:22" x14ac:dyDescent="0.25">
      <c r="B76" s="15" t="s">
        <v>122</v>
      </c>
      <c r="C76" s="15" t="s">
        <v>207</v>
      </c>
      <c r="D76" s="15" t="s">
        <v>220</v>
      </c>
      <c r="E76" s="15">
        <v>2022</v>
      </c>
      <c r="F76" s="15" t="s">
        <v>162</v>
      </c>
      <c r="G76" s="15" t="s">
        <v>133</v>
      </c>
      <c r="H76" s="15" t="s">
        <v>136</v>
      </c>
      <c r="I76" s="15" t="s">
        <v>139</v>
      </c>
      <c r="J76" s="15" t="s">
        <v>141</v>
      </c>
      <c r="K76" s="15" t="s">
        <v>289</v>
      </c>
      <c r="L76" s="15" t="s">
        <v>291</v>
      </c>
      <c r="M76" s="15">
        <v>0.24</v>
      </c>
      <c r="N76" s="15">
        <v>0.217</v>
      </c>
      <c r="O76" s="15">
        <v>5.0000000000000001E-3</v>
      </c>
      <c r="P76" s="15">
        <v>0.17799999999999999</v>
      </c>
      <c r="Q76" s="15">
        <v>0.11799999999999999</v>
      </c>
      <c r="R76" s="15">
        <v>0.28199999999999997</v>
      </c>
      <c r="S76" s="15">
        <v>9.0020000000000007</v>
      </c>
      <c r="U76" s="15">
        <v>20753.245999999999</v>
      </c>
      <c r="V76" s="15">
        <v>1780</v>
      </c>
    </row>
    <row r="77" spans="2:22" ht="30" x14ac:dyDescent="0.25">
      <c r="B77" s="15" t="s">
        <v>122</v>
      </c>
      <c r="C77" s="15" t="s">
        <v>207</v>
      </c>
      <c r="D77" s="15" t="s">
        <v>220</v>
      </c>
      <c r="E77" s="15">
        <v>2022</v>
      </c>
      <c r="F77" s="15" t="s">
        <v>162</v>
      </c>
      <c r="G77" s="15" t="s">
        <v>133</v>
      </c>
      <c r="H77" s="15" t="s">
        <v>136</v>
      </c>
      <c r="I77" s="15" t="s">
        <v>139</v>
      </c>
      <c r="J77" s="15" t="s">
        <v>141</v>
      </c>
      <c r="K77" s="15" t="s">
        <v>289</v>
      </c>
      <c r="L77" s="15" t="s">
        <v>350</v>
      </c>
      <c r="M77" s="15">
        <v>0.189</v>
      </c>
      <c r="N77" s="15">
        <v>0.182</v>
      </c>
      <c r="O77" s="15">
        <v>1.7000000000000001E-2</v>
      </c>
      <c r="P77" s="15">
        <v>0.13200000000000001</v>
      </c>
      <c r="Q77" s="15">
        <v>8.8999999999999996E-2</v>
      </c>
      <c r="R77" s="15">
        <v>0.20100000000000001</v>
      </c>
      <c r="S77" s="15">
        <v>8.8650000000000002</v>
      </c>
      <c r="U77" s="15">
        <v>20853.636999999999</v>
      </c>
      <c r="V77" s="15">
        <v>120</v>
      </c>
    </row>
    <row r="78" spans="2:22" ht="30" x14ac:dyDescent="0.25">
      <c r="B78" s="15" t="s">
        <v>122</v>
      </c>
      <c r="C78" s="15" t="s">
        <v>207</v>
      </c>
      <c r="D78" s="15" t="s">
        <v>220</v>
      </c>
      <c r="E78" s="15">
        <v>2022</v>
      </c>
      <c r="F78" s="15" t="s">
        <v>162</v>
      </c>
      <c r="G78" s="15" t="s">
        <v>133</v>
      </c>
      <c r="H78" s="15" t="s">
        <v>136</v>
      </c>
      <c r="I78" s="15" t="s">
        <v>139</v>
      </c>
      <c r="J78" s="15" t="s">
        <v>141</v>
      </c>
      <c r="K78" s="15" t="s">
        <v>289</v>
      </c>
      <c r="L78" s="15" t="s">
        <v>292</v>
      </c>
      <c r="M78" s="15">
        <v>0.11600000000000001</v>
      </c>
      <c r="N78" s="15">
        <v>8.7999999999999995E-2</v>
      </c>
      <c r="O78" s="15">
        <v>3.0000000000000001E-3</v>
      </c>
      <c r="P78" s="15">
        <v>0.09</v>
      </c>
      <c r="Q78" s="15">
        <v>6.6000000000000003E-2</v>
      </c>
      <c r="R78" s="15">
        <v>0.13800000000000001</v>
      </c>
      <c r="S78" s="15">
        <v>8.8770000000000007</v>
      </c>
      <c r="U78" s="15">
        <v>21332.605</v>
      </c>
      <c r="V78" s="15">
        <v>670</v>
      </c>
    </row>
    <row r="79" spans="2:22" x14ac:dyDescent="0.25">
      <c r="B79" s="15" t="s">
        <v>122</v>
      </c>
      <c r="C79" s="15" t="s">
        <v>207</v>
      </c>
      <c r="D79" s="15" t="s">
        <v>220</v>
      </c>
      <c r="E79" s="15">
        <v>2022</v>
      </c>
      <c r="F79" s="15" t="s">
        <v>162</v>
      </c>
      <c r="G79" s="15" t="s">
        <v>133</v>
      </c>
      <c r="H79" s="15" t="s">
        <v>136</v>
      </c>
      <c r="I79" s="15" t="s">
        <v>139</v>
      </c>
      <c r="J79" s="15" t="s">
        <v>141</v>
      </c>
      <c r="K79" s="15" t="s">
        <v>289</v>
      </c>
      <c r="L79" s="15" t="s">
        <v>293</v>
      </c>
      <c r="M79" s="15">
        <v>0.19800000000000001</v>
      </c>
      <c r="N79" s="15">
        <v>0.17100000000000001</v>
      </c>
      <c r="O79" s="15">
        <v>4.0000000000000001E-3</v>
      </c>
      <c r="P79" s="15">
        <v>0.151</v>
      </c>
      <c r="Q79" s="15">
        <v>0.1</v>
      </c>
      <c r="R79" s="15">
        <v>0.23699999999999999</v>
      </c>
      <c r="S79" s="15">
        <v>8.8960000000000008</v>
      </c>
      <c r="U79" s="15">
        <v>20953.616000000002</v>
      </c>
      <c r="V79" s="15">
        <v>2180</v>
      </c>
    </row>
    <row r="80" spans="2:22" x14ac:dyDescent="0.25">
      <c r="B80" s="15" t="s">
        <v>122</v>
      </c>
      <c r="C80" s="15" t="s">
        <v>207</v>
      </c>
      <c r="D80" s="15" t="s">
        <v>220</v>
      </c>
      <c r="E80" s="15">
        <v>2022</v>
      </c>
      <c r="F80" s="15" t="s">
        <v>162</v>
      </c>
      <c r="G80" s="15" t="s">
        <v>133</v>
      </c>
      <c r="H80" s="15" t="s">
        <v>136</v>
      </c>
      <c r="I80" s="15" t="s">
        <v>139</v>
      </c>
      <c r="J80" s="15" t="s">
        <v>141</v>
      </c>
      <c r="K80" s="15" t="s">
        <v>289</v>
      </c>
      <c r="L80" s="15" t="s">
        <v>294</v>
      </c>
      <c r="M80" s="15">
        <v>0.17399999999999999</v>
      </c>
      <c r="N80" s="15">
        <v>0.159</v>
      </c>
      <c r="O80" s="15">
        <v>4.0000000000000001E-3</v>
      </c>
      <c r="P80" s="15">
        <v>0.129</v>
      </c>
      <c r="Q80" s="15">
        <v>8.5999999999999993E-2</v>
      </c>
      <c r="R80" s="15">
        <v>0.20100000000000001</v>
      </c>
      <c r="S80" s="15">
        <v>8.9350000000000005</v>
      </c>
      <c r="U80" s="15">
        <v>20964.617999999999</v>
      </c>
      <c r="V80" s="15">
        <v>1680</v>
      </c>
    </row>
    <row r="81" spans="2:22" ht="30" x14ac:dyDescent="0.25">
      <c r="B81" s="15" t="s">
        <v>122</v>
      </c>
      <c r="C81" s="15" t="s">
        <v>207</v>
      </c>
      <c r="D81" s="15" t="s">
        <v>221</v>
      </c>
      <c r="E81" s="15">
        <v>2022</v>
      </c>
      <c r="F81" s="15" t="s">
        <v>162</v>
      </c>
      <c r="G81" s="15" t="s">
        <v>133</v>
      </c>
      <c r="H81" s="15" t="s">
        <v>136</v>
      </c>
      <c r="I81" s="15" t="s">
        <v>139</v>
      </c>
      <c r="J81" s="15" t="s">
        <v>141</v>
      </c>
      <c r="K81" s="15" t="s">
        <v>289</v>
      </c>
      <c r="L81" s="15" t="s">
        <v>290</v>
      </c>
      <c r="M81" s="15">
        <v>0.15</v>
      </c>
      <c r="N81" s="15">
        <v>0.124</v>
      </c>
      <c r="O81" s="15">
        <v>0.01</v>
      </c>
      <c r="P81" s="15">
        <v>0.11</v>
      </c>
      <c r="Q81" s="15">
        <v>0.08</v>
      </c>
      <c r="R81" s="15">
        <v>0.17399999999999999</v>
      </c>
      <c r="S81" s="15">
        <v>9.27</v>
      </c>
      <c r="U81" s="15">
        <v>21952.87</v>
      </c>
      <c r="V81" s="15">
        <v>140</v>
      </c>
    </row>
    <row r="82" spans="2:22" x14ac:dyDescent="0.25">
      <c r="B82" s="15" t="s">
        <v>122</v>
      </c>
      <c r="C82" s="15" t="s">
        <v>207</v>
      </c>
      <c r="D82" s="15" t="s">
        <v>221</v>
      </c>
      <c r="E82" s="15">
        <v>2022</v>
      </c>
      <c r="F82" s="15" t="s">
        <v>162</v>
      </c>
      <c r="G82" s="15" t="s">
        <v>133</v>
      </c>
      <c r="H82" s="15" t="s">
        <v>136</v>
      </c>
      <c r="I82" s="15" t="s">
        <v>139</v>
      </c>
      <c r="J82" s="15" t="s">
        <v>141</v>
      </c>
      <c r="K82" s="15" t="s">
        <v>289</v>
      </c>
      <c r="L82" s="15" t="s">
        <v>291</v>
      </c>
      <c r="M82" s="15">
        <v>0.26900000000000002</v>
      </c>
      <c r="N82" s="15">
        <v>0.22900000000000001</v>
      </c>
      <c r="O82" s="15">
        <v>5.0000000000000001E-3</v>
      </c>
      <c r="P82" s="15">
        <v>0.20399999999999999</v>
      </c>
      <c r="Q82" s="15">
        <v>0.13500000000000001</v>
      </c>
      <c r="R82" s="15">
        <v>0.32200000000000001</v>
      </c>
      <c r="S82" s="15">
        <v>9.0020000000000007</v>
      </c>
      <c r="U82" s="15">
        <v>20753.098999999998</v>
      </c>
      <c r="V82" s="15">
        <v>1780</v>
      </c>
    </row>
    <row r="83" spans="2:22" ht="30" x14ac:dyDescent="0.25">
      <c r="B83" s="15" t="s">
        <v>122</v>
      </c>
      <c r="C83" s="15" t="s">
        <v>207</v>
      </c>
      <c r="D83" s="15" t="s">
        <v>221</v>
      </c>
      <c r="E83" s="15">
        <v>2022</v>
      </c>
      <c r="F83" s="15" t="s">
        <v>162</v>
      </c>
      <c r="G83" s="15" t="s">
        <v>133</v>
      </c>
      <c r="H83" s="15" t="s">
        <v>136</v>
      </c>
      <c r="I83" s="15" t="s">
        <v>139</v>
      </c>
      <c r="J83" s="15" t="s">
        <v>141</v>
      </c>
      <c r="K83" s="15" t="s">
        <v>289</v>
      </c>
      <c r="L83" s="15" t="s">
        <v>350</v>
      </c>
      <c r="M83" s="15">
        <v>0.20599999999999999</v>
      </c>
      <c r="N83" s="15">
        <v>0.17799999999999999</v>
      </c>
      <c r="O83" s="15">
        <v>1.6E-2</v>
      </c>
      <c r="P83" s="15">
        <v>0.14799999999999999</v>
      </c>
      <c r="Q83" s="15">
        <v>0.10199999999999999</v>
      </c>
      <c r="R83" s="15">
        <v>0.23899999999999999</v>
      </c>
      <c r="S83" s="15">
        <v>8.8650000000000002</v>
      </c>
      <c r="U83" s="15">
        <v>20855.34</v>
      </c>
      <c r="V83" s="15">
        <v>120</v>
      </c>
    </row>
    <row r="84" spans="2:22" ht="30" x14ac:dyDescent="0.25">
      <c r="B84" s="15" t="s">
        <v>122</v>
      </c>
      <c r="C84" s="15" t="s">
        <v>207</v>
      </c>
      <c r="D84" s="15" t="s">
        <v>221</v>
      </c>
      <c r="E84" s="15">
        <v>2022</v>
      </c>
      <c r="F84" s="15" t="s">
        <v>162</v>
      </c>
      <c r="G84" s="15" t="s">
        <v>133</v>
      </c>
      <c r="H84" s="15" t="s">
        <v>136</v>
      </c>
      <c r="I84" s="15" t="s">
        <v>139</v>
      </c>
      <c r="J84" s="15" t="s">
        <v>141</v>
      </c>
      <c r="K84" s="15" t="s">
        <v>289</v>
      </c>
      <c r="L84" s="15" t="s">
        <v>292</v>
      </c>
      <c r="M84" s="15">
        <v>0.13200000000000001</v>
      </c>
      <c r="N84" s="15">
        <v>0.113</v>
      </c>
      <c r="O84" s="15">
        <v>4.0000000000000001E-3</v>
      </c>
      <c r="P84" s="15">
        <v>9.8000000000000004E-2</v>
      </c>
      <c r="Q84" s="15">
        <v>7.0999999999999994E-2</v>
      </c>
      <c r="R84" s="15">
        <v>0.155</v>
      </c>
      <c r="S84" s="15">
        <v>8.8770000000000007</v>
      </c>
      <c r="U84" s="15">
        <v>21332.641</v>
      </c>
      <c r="V84" s="15">
        <v>670</v>
      </c>
    </row>
    <row r="85" spans="2:22" x14ac:dyDescent="0.25">
      <c r="B85" s="15" t="s">
        <v>122</v>
      </c>
      <c r="C85" s="15" t="s">
        <v>207</v>
      </c>
      <c r="D85" s="15" t="s">
        <v>221</v>
      </c>
      <c r="E85" s="15">
        <v>2022</v>
      </c>
      <c r="F85" s="15" t="s">
        <v>162</v>
      </c>
      <c r="G85" s="15" t="s">
        <v>133</v>
      </c>
      <c r="H85" s="15" t="s">
        <v>136</v>
      </c>
      <c r="I85" s="15" t="s">
        <v>139</v>
      </c>
      <c r="J85" s="15" t="s">
        <v>141</v>
      </c>
      <c r="K85" s="15" t="s">
        <v>289</v>
      </c>
      <c r="L85" s="15" t="s">
        <v>293</v>
      </c>
      <c r="M85" s="15">
        <v>0.23100000000000001</v>
      </c>
      <c r="N85" s="15">
        <v>0.20300000000000001</v>
      </c>
      <c r="O85" s="15">
        <v>4.0000000000000001E-3</v>
      </c>
      <c r="P85" s="15">
        <v>0.17199999999999999</v>
      </c>
      <c r="Q85" s="15">
        <v>0.113</v>
      </c>
      <c r="R85" s="15">
        <v>0.27700000000000002</v>
      </c>
      <c r="S85" s="15">
        <v>8.8960000000000008</v>
      </c>
      <c r="U85" s="15">
        <v>20953.655999999999</v>
      </c>
      <c r="V85" s="15">
        <v>2180</v>
      </c>
    </row>
    <row r="86" spans="2:22" x14ac:dyDescent="0.25">
      <c r="B86" s="15" t="s">
        <v>122</v>
      </c>
      <c r="C86" s="15" t="s">
        <v>207</v>
      </c>
      <c r="D86" s="15" t="s">
        <v>221</v>
      </c>
      <c r="E86" s="15">
        <v>2022</v>
      </c>
      <c r="F86" s="15" t="s">
        <v>162</v>
      </c>
      <c r="G86" s="15" t="s">
        <v>133</v>
      </c>
      <c r="H86" s="15" t="s">
        <v>136</v>
      </c>
      <c r="I86" s="15" t="s">
        <v>139</v>
      </c>
      <c r="J86" s="15" t="s">
        <v>141</v>
      </c>
      <c r="K86" s="15" t="s">
        <v>289</v>
      </c>
      <c r="L86" s="15" t="s">
        <v>294</v>
      </c>
      <c r="M86" s="15">
        <v>0.19900000000000001</v>
      </c>
      <c r="N86" s="15">
        <v>0.17399999999999999</v>
      </c>
      <c r="O86" s="15">
        <v>4.0000000000000001E-3</v>
      </c>
      <c r="P86" s="15">
        <v>0.14599999999999999</v>
      </c>
      <c r="Q86" s="15">
        <v>9.9000000000000005E-2</v>
      </c>
      <c r="R86" s="15">
        <v>0.23799999999999999</v>
      </c>
      <c r="S86" s="15">
        <v>8.9350000000000005</v>
      </c>
      <c r="U86" s="15">
        <v>20964.786</v>
      </c>
      <c r="V86" s="15">
        <v>1680</v>
      </c>
    </row>
    <row r="87" spans="2:22" ht="30" x14ac:dyDescent="0.25">
      <c r="B87" s="15" t="s">
        <v>122</v>
      </c>
      <c r="C87" s="15" t="s">
        <v>207</v>
      </c>
      <c r="D87" s="15" t="s">
        <v>222</v>
      </c>
      <c r="E87" s="15">
        <v>2022</v>
      </c>
      <c r="F87" s="15" t="s">
        <v>162</v>
      </c>
      <c r="G87" s="15" t="s">
        <v>133</v>
      </c>
      <c r="H87" s="15" t="s">
        <v>136</v>
      </c>
      <c r="I87" s="15" t="s">
        <v>139</v>
      </c>
      <c r="J87" s="15" t="s">
        <v>141</v>
      </c>
      <c r="K87" s="15" t="s">
        <v>289</v>
      </c>
      <c r="L87" s="15" t="s">
        <v>290</v>
      </c>
      <c r="M87" s="15">
        <v>0.16700000000000001</v>
      </c>
      <c r="N87" s="15">
        <v>0.128</v>
      </c>
      <c r="O87" s="15">
        <v>1.0999999999999999E-2</v>
      </c>
      <c r="P87" s="15">
        <v>0.13300000000000001</v>
      </c>
      <c r="Q87" s="15">
        <v>9.4E-2</v>
      </c>
      <c r="R87" s="15">
        <v>0.193</v>
      </c>
      <c r="S87" s="15">
        <v>9.5690000000000008</v>
      </c>
      <c r="U87" s="15">
        <v>117419.374</v>
      </c>
      <c r="V87" s="15">
        <v>140</v>
      </c>
    </row>
    <row r="88" spans="2:22" x14ac:dyDescent="0.25">
      <c r="B88" s="15" t="s">
        <v>122</v>
      </c>
      <c r="C88" s="15" t="s">
        <v>207</v>
      </c>
      <c r="D88" s="15" t="s">
        <v>222</v>
      </c>
      <c r="E88" s="15">
        <v>2022</v>
      </c>
      <c r="F88" s="15" t="s">
        <v>162</v>
      </c>
      <c r="G88" s="15" t="s">
        <v>133</v>
      </c>
      <c r="H88" s="15" t="s">
        <v>136</v>
      </c>
      <c r="I88" s="15" t="s">
        <v>139</v>
      </c>
      <c r="J88" s="15" t="s">
        <v>141</v>
      </c>
      <c r="K88" s="15" t="s">
        <v>289</v>
      </c>
      <c r="L88" s="15" t="s">
        <v>291</v>
      </c>
      <c r="M88" s="15">
        <v>0.312</v>
      </c>
      <c r="N88" s="15">
        <v>0.25600000000000001</v>
      </c>
      <c r="O88" s="15">
        <v>6.0000000000000001E-3</v>
      </c>
      <c r="P88" s="15">
        <v>0.24199999999999999</v>
      </c>
      <c r="Q88" s="15">
        <v>0.16</v>
      </c>
      <c r="R88" s="15">
        <v>0.38400000000000001</v>
      </c>
      <c r="S88" s="15">
        <v>9.2799999999999994</v>
      </c>
      <c r="U88" s="15">
        <v>109835.33</v>
      </c>
      <c r="V88" s="15">
        <v>1780</v>
      </c>
    </row>
    <row r="89" spans="2:22" ht="30" x14ac:dyDescent="0.25">
      <c r="B89" s="15" t="s">
        <v>122</v>
      </c>
      <c r="C89" s="15" t="s">
        <v>207</v>
      </c>
      <c r="D89" s="15" t="s">
        <v>222</v>
      </c>
      <c r="E89" s="15">
        <v>2022</v>
      </c>
      <c r="F89" s="15" t="s">
        <v>162</v>
      </c>
      <c r="G89" s="15" t="s">
        <v>133</v>
      </c>
      <c r="H89" s="15" t="s">
        <v>136</v>
      </c>
      <c r="I89" s="15" t="s">
        <v>139</v>
      </c>
      <c r="J89" s="15" t="s">
        <v>141</v>
      </c>
      <c r="K89" s="15" t="s">
        <v>289</v>
      </c>
      <c r="L89" s="15" t="s">
        <v>350</v>
      </c>
      <c r="M89" s="15">
        <v>0.23499999999999999</v>
      </c>
      <c r="N89" s="15">
        <v>0.20799999999999999</v>
      </c>
      <c r="O89" s="15">
        <v>1.9E-2</v>
      </c>
      <c r="P89" s="15">
        <v>0.157</v>
      </c>
      <c r="Q89" s="15">
        <v>0.111</v>
      </c>
      <c r="R89" s="15">
        <v>0.28299999999999997</v>
      </c>
      <c r="S89" s="15">
        <v>9.15</v>
      </c>
      <c r="U89" s="15">
        <v>109403.893</v>
      </c>
      <c r="V89" s="15">
        <v>120</v>
      </c>
    </row>
    <row r="90" spans="2:22" ht="30" x14ac:dyDescent="0.25">
      <c r="B90" s="15" t="s">
        <v>122</v>
      </c>
      <c r="C90" s="15" t="s">
        <v>207</v>
      </c>
      <c r="D90" s="15" t="s">
        <v>222</v>
      </c>
      <c r="E90" s="15">
        <v>2022</v>
      </c>
      <c r="F90" s="15" t="s">
        <v>162</v>
      </c>
      <c r="G90" s="15" t="s">
        <v>133</v>
      </c>
      <c r="H90" s="15" t="s">
        <v>136</v>
      </c>
      <c r="I90" s="15" t="s">
        <v>139</v>
      </c>
      <c r="J90" s="15" t="s">
        <v>141</v>
      </c>
      <c r="K90" s="15" t="s">
        <v>289</v>
      </c>
      <c r="L90" s="15" t="s">
        <v>292</v>
      </c>
      <c r="M90" s="15">
        <v>0.14799999999999999</v>
      </c>
      <c r="N90" s="15">
        <v>0.13900000000000001</v>
      </c>
      <c r="O90" s="15">
        <v>5.0000000000000001E-3</v>
      </c>
      <c r="P90" s="15">
        <v>0.111</v>
      </c>
      <c r="Q90" s="15">
        <v>7.6999999999999999E-2</v>
      </c>
      <c r="R90" s="15">
        <v>0.17899999999999999</v>
      </c>
      <c r="S90" s="15">
        <v>9.1750000000000007</v>
      </c>
      <c r="U90" s="15">
        <v>110986.54300000001</v>
      </c>
      <c r="V90" s="15">
        <v>670</v>
      </c>
    </row>
    <row r="91" spans="2:22" x14ac:dyDescent="0.25">
      <c r="B91" s="15" t="s">
        <v>122</v>
      </c>
      <c r="C91" s="15" t="s">
        <v>207</v>
      </c>
      <c r="D91" s="15" t="s">
        <v>222</v>
      </c>
      <c r="E91" s="15">
        <v>2022</v>
      </c>
      <c r="F91" s="15" t="s">
        <v>162</v>
      </c>
      <c r="G91" s="15" t="s">
        <v>133</v>
      </c>
      <c r="H91" s="15" t="s">
        <v>136</v>
      </c>
      <c r="I91" s="15" t="s">
        <v>139</v>
      </c>
      <c r="J91" s="15" t="s">
        <v>141</v>
      </c>
      <c r="K91" s="15" t="s">
        <v>289</v>
      </c>
      <c r="L91" s="15" t="s">
        <v>293</v>
      </c>
      <c r="M91" s="15">
        <v>0.26700000000000002</v>
      </c>
      <c r="N91" s="15">
        <v>0.21099999999999999</v>
      </c>
      <c r="O91" s="15">
        <v>5.0000000000000001E-3</v>
      </c>
      <c r="P91" s="15">
        <v>0.20799999999999999</v>
      </c>
      <c r="Q91" s="15">
        <v>0.13100000000000001</v>
      </c>
      <c r="R91" s="15">
        <v>0.34</v>
      </c>
      <c r="S91" s="15">
        <v>9.1820000000000004</v>
      </c>
      <c r="U91" s="15">
        <v>110136.024</v>
      </c>
      <c r="V91" s="15">
        <v>2180</v>
      </c>
    </row>
    <row r="92" spans="2:22" x14ac:dyDescent="0.25">
      <c r="B92" s="15" t="s">
        <v>122</v>
      </c>
      <c r="C92" s="15" t="s">
        <v>207</v>
      </c>
      <c r="D92" s="15" t="s">
        <v>222</v>
      </c>
      <c r="E92" s="15">
        <v>2022</v>
      </c>
      <c r="F92" s="15" t="s">
        <v>162</v>
      </c>
      <c r="G92" s="15" t="s">
        <v>133</v>
      </c>
      <c r="H92" s="15" t="s">
        <v>136</v>
      </c>
      <c r="I92" s="15" t="s">
        <v>139</v>
      </c>
      <c r="J92" s="15" t="s">
        <v>141</v>
      </c>
      <c r="K92" s="15" t="s">
        <v>289</v>
      </c>
      <c r="L92" s="15" t="s">
        <v>294</v>
      </c>
      <c r="M92" s="15">
        <v>0.23300000000000001</v>
      </c>
      <c r="N92" s="15">
        <v>0.193</v>
      </c>
      <c r="O92" s="15">
        <v>5.0000000000000001E-3</v>
      </c>
      <c r="P92" s="15">
        <v>0.17799999999999999</v>
      </c>
      <c r="Q92" s="15">
        <v>0.115</v>
      </c>
      <c r="R92" s="15">
        <v>0.28799999999999998</v>
      </c>
      <c r="S92" s="15">
        <v>9.2319999999999993</v>
      </c>
      <c r="U92" s="15">
        <v>111470.24400000001</v>
      </c>
      <c r="V92" s="15">
        <v>1680</v>
      </c>
    </row>
    <row r="93" spans="2:22" ht="30" x14ac:dyDescent="0.25">
      <c r="B93" s="15" t="s">
        <v>122</v>
      </c>
      <c r="C93" s="15" t="s">
        <v>207</v>
      </c>
      <c r="D93" s="15" t="s">
        <v>223</v>
      </c>
      <c r="E93" s="15">
        <v>2022</v>
      </c>
      <c r="F93" s="15" t="s">
        <v>162</v>
      </c>
      <c r="G93" s="15" t="s">
        <v>133</v>
      </c>
      <c r="H93" s="15" t="s">
        <v>136</v>
      </c>
      <c r="I93" s="15" t="s">
        <v>139</v>
      </c>
      <c r="J93" s="15" t="s">
        <v>141</v>
      </c>
      <c r="K93" s="15" t="s">
        <v>289</v>
      </c>
      <c r="L93" s="15" t="s">
        <v>290</v>
      </c>
      <c r="M93" s="15">
        <v>0.193</v>
      </c>
      <c r="N93" s="15">
        <v>0.13200000000000001</v>
      </c>
      <c r="O93" s="15">
        <v>1.0999999999999999E-2</v>
      </c>
      <c r="P93" s="15">
        <v>0.15</v>
      </c>
      <c r="Q93" s="15">
        <v>0.105</v>
      </c>
      <c r="R93" s="15">
        <v>0.25</v>
      </c>
      <c r="S93" s="15">
        <v>9.5690000000000008</v>
      </c>
      <c r="U93" s="15">
        <v>117424.43799999999</v>
      </c>
      <c r="V93" s="15">
        <v>140</v>
      </c>
    </row>
    <row r="94" spans="2:22" x14ac:dyDescent="0.25">
      <c r="B94" s="15" t="s">
        <v>122</v>
      </c>
      <c r="C94" s="15" t="s">
        <v>207</v>
      </c>
      <c r="D94" s="15" t="s">
        <v>223</v>
      </c>
      <c r="E94" s="15">
        <v>2022</v>
      </c>
      <c r="F94" s="15" t="s">
        <v>162</v>
      </c>
      <c r="G94" s="15" t="s">
        <v>133</v>
      </c>
      <c r="H94" s="15" t="s">
        <v>136</v>
      </c>
      <c r="I94" s="15" t="s">
        <v>139</v>
      </c>
      <c r="J94" s="15" t="s">
        <v>141</v>
      </c>
      <c r="K94" s="15" t="s">
        <v>289</v>
      </c>
      <c r="L94" s="15" t="s">
        <v>291</v>
      </c>
      <c r="M94" s="15">
        <v>0.372</v>
      </c>
      <c r="N94" s="15">
        <v>0.28799999999999998</v>
      </c>
      <c r="O94" s="15">
        <v>7.0000000000000001E-3</v>
      </c>
      <c r="P94" s="15">
        <v>0.29799999999999999</v>
      </c>
      <c r="Q94" s="15">
        <v>0.19800000000000001</v>
      </c>
      <c r="R94" s="15">
        <v>0.44800000000000001</v>
      </c>
      <c r="S94" s="15">
        <v>9.2799999999999994</v>
      </c>
      <c r="U94" s="15">
        <v>109833.58199999999</v>
      </c>
      <c r="V94" s="15">
        <v>1780</v>
      </c>
    </row>
    <row r="95" spans="2:22" ht="30" x14ac:dyDescent="0.25">
      <c r="B95" s="15" t="s">
        <v>122</v>
      </c>
      <c r="C95" s="15" t="s">
        <v>207</v>
      </c>
      <c r="D95" s="15" t="s">
        <v>223</v>
      </c>
      <c r="E95" s="15">
        <v>2022</v>
      </c>
      <c r="F95" s="15" t="s">
        <v>162</v>
      </c>
      <c r="G95" s="15" t="s">
        <v>133</v>
      </c>
      <c r="H95" s="15" t="s">
        <v>136</v>
      </c>
      <c r="I95" s="15" t="s">
        <v>139</v>
      </c>
      <c r="J95" s="15" t="s">
        <v>141</v>
      </c>
      <c r="K95" s="15" t="s">
        <v>289</v>
      </c>
      <c r="L95" s="15" t="s">
        <v>350</v>
      </c>
      <c r="M95" s="15">
        <v>0.27200000000000002</v>
      </c>
      <c r="N95" s="15">
        <v>0.219</v>
      </c>
      <c r="O95" s="15">
        <v>0.02</v>
      </c>
      <c r="P95" s="15">
        <v>0.222</v>
      </c>
      <c r="Q95" s="15">
        <v>0.14899999999999999</v>
      </c>
      <c r="R95" s="15">
        <v>0.32800000000000001</v>
      </c>
      <c r="S95" s="15">
        <v>9.15</v>
      </c>
      <c r="U95" s="15">
        <v>109403.7</v>
      </c>
      <c r="V95" s="15">
        <v>120</v>
      </c>
    </row>
    <row r="96" spans="2:22" ht="30" x14ac:dyDescent="0.25">
      <c r="B96" s="15" t="s">
        <v>122</v>
      </c>
      <c r="C96" s="15" t="s">
        <v>207</v>
      </c>
      <c r="D96" s="15" t="s">
        <v>223</v>
      </c>
      <c r="E96" s="15">
        <v>2022</v>
      </c>
      <c r="F96" s="15" t="s">
        <v>162</v>
      </c>
      <c r="G96" s="15" t="s">
        <v>133</v>
      </c>
      <c r="H96" s="15" t="s">
        <v>136</v>
      </c>
      <c r="I96" s="15" t="s">
        <v>139</v>
      </c>
      <c r="J96" s="15" t="s">
        <v>141</v>
      </c>
      <c r="K96" s="15" t="s">
        <v>289</v>
      </c>
      <c r="L96" s="15" t="s">
        <v>292</v>
      </c>
      <c r="M96" s="15">
        <v>0.17199999999999999</v>
      </c>
      <c r="N96" s="15">
        <v>0.14299999999999999</v>
      </c>
      <c r="O96" s="15">
        <v>6.0000000000000001E-3</v>
      </c>
      <c r="P96" s="15">
        <v>0.13600000000000001</v>
      </c>
      <c r="Q96" s="15">
        <v>8.8999999999999996E-2</v>
      </c>
      <c r="R96" s="15">
        <v>0.20799999999999999</v>
      </c>
      <c r="S96" s="15">
        <v>9.1750000000000007</v>
      </c>
      <c r="U96" s="15">
        <v>110985.446</v>
      </c>
      <c r="V96" s="15">
        <v>670</v>
      </c>
    </row>
    <row r="97" spans="2:22" x14ac:dyDescent="0.25">
      <c r="B97" s="15" t="s">
        <v>122</v>
      </c>
      <c r="C97" s="15" t="s">
        <v>207</v>
      </c>
      <c r="D97" s="15" t="s">
        <v>223</v>
      </c>
      <c r="E97" s="15">
        <v>2022</v>
      </c>
      <c r="F97" s="15" t="s">
        <v>162</v>
      </c>
      <c r="G97" s="15" t="s">
        <v>133</v>
      </c>
      <c r="H97" s="15" t="s">
        <v>136</v>
      </c>
      <c r="I97" s="15" t="s">
        <v>139</v>
      </c>
      <c r="J97" s="15" t="s">
        <v>141</v>
      </c>
      <c r="K97" s="15" t="s">
        <v>289</v>
      </c>
      <c r="L97" s="15" t="s">
        <v>293</v>
      </c>
      <c r="M97" s="15">
        <v>0.32700000000000001</v>
      </c>
      <c r="N97" s="15">
        <v>0.27500000000000002</v>
      </c>
      <c r="O97" s="15">
        <v>6.0000000000000001E-3</v>
      </c>
      <c r="P97" s="15">
        <v>0.25800000000000001</v>
      </c>
      <c r="Q97" s="15">
        <v>0.16</v>
      </c>
      <c r="R97" s="15">
        <v>0.40400000000000003</v>
      </c>
      <c r="S97" s="15">
        <v>9.1820000000000004</v>
      </c>
      <c r="U97" s="15">
        <v>110133.936</v>
      </c>
      <c r="V97" s="15">
        <v>2180</v>
      </c>
    </row>
    <row r="98" spans="2:22" x14ac:dyDescent="0.25">
      <c r="B98" s="15" t="s">
        <v>122</v>
      </c>
      <c r="C98" s="15" t="s">
        <v>207</v>
      </c>
      <c r="D98" s="15" t="s">
        <v>223</v>
      </c>
      <c r="E98" s="15">
        <v>2022</v>
      </c>
      <c r="F98" s="15" t="s">
        <v>162</v>
      </c>
      <c r="G98" s="15" t="s">
        <v>133</v>
      </c>
      <c r="H98" s="15" t="s">
        <v>136</v>
      </c>
      <c r="I98" s="15" t="s">
        <v>139</v>
      </c>
      <c r="J98" s="15" t="s">
        <v>141</v>
      </c>
      <c r="K98" s="15" t="s">
        <v>289</v>
      </c>
      <c r="L98" s="15" t="s">
        <v>294</v>
      </c>
      <c r="M98" s="15">
        <v>0.27600000000000002</v>
      </c>
      <c r="N98" s="15">
        <v>0.218</v>
      </c>
      <c r="O98" s="15">
        <v>5.0000000000000001E-3</v>
      </c>
      <c r="P98" s="15">
        <v>0.217</v>
      </c>
      <c r="Q98" s="15">
        <v>0.13900000000000001</v>
      </c>
      <c r="R98" s="15">
        <v>0.34599999999999997</v>
      </c>
      <c r="S98" s="15">
        <v>9.2319999999999993</v>
      </c>
      <c r="U98" s="15">
        <v>111469.548</v>
      </c>
      <c r="V98" s="15">
        <v>1680</v>
      </c>
    </row>
    <row r="99" spans="2:22" ht="30" x14ac:dyDescent="0.25">
      <c r="B99" s="15" t="s">
        <v>122</v>
      </c>
      <c r="C99" s="15" t="s">
        <v>207</v>
      </c>
      <c r="D99" s="15" t="s">
        <v>224</v>
      </c>
      <c r="E99" s="15">
        <v>2022</v>
      </c>
      <c r="F99" s="15" t="s">
        <v>162</v>
      </c>
      <c r="G99" s="15" t="s">
        <v>133</v>
      </c>
      <c r="H99" s="15" t="s">
        <v>136</v>
      </c>
      <c r="I99" s="15" t="s">
        <v>139</v>
      </c>
      <c r="J99" s="15" t="s">
        <v>141</v>
      </c>
      <c r="K99" s="15" t="s">
        <v>289</v>
      </c>
      <c r="L99" s="15" t="s">
        <v>290</v>
      </c>
      <c r="M99" s="15">
        <v>0.22</v>
      </c>
      <c r="N99" s="15">
        <v>0.14899999999999999</v>
      </c>
      <c r="O99" s="15">
        <v>1.2999999999999999E-2</v>
      </c>
      <c r="P99" s="15">
        <v>0.18099999999999999</v>
      </c>
      <c r="Q99" s="15">
        <v>0.11899999999999999</v>
      </c>
      <c r="R99" s="15">
        <v>0.26300000000000001</v>
      </c>
      <c r="S99" s="15">
        <v>10.173</v>
      </c>
      <c r="U99" s="15">
        <v>309617.33500000002</v>
      </c>
      <c r="V99" s="15">
        <v>140</v>
      </c>
    </row>
    <row r="100" spans="2:22" x14ac:dyDescent="0.25">
      <c r="B100" s="15" t="s">
        <v>122</v>
      </c>
      <c r="C100" s="15" t="s">
        <v>207</v>
      </c>
      <c r="D100" s="15" t="s">
        <v>224</v>
      </c>
      <c r="E100" s="15">
        <v>2022</v>
      </c>
      <c r="F100" s="15" t="s">
        <v>162</v>
      </c>
      <c r="G100" s="15" t="s">
        <v>133</v>
      </c>
      <c r="H100" s="15" t="s">
        <v>136</v>
      </c>
      <c r="I100" s="15" t="s">
        <v>139</v>
      </c>
      <c r="J100" s="15" t="s">
        <v>141</v>
      </c>
      <c r="K100" s="15" t="s">
        <v>289</v>
      </c>
      <c r="L100" s="15" t="s">
        <v>291</v>
      </c>
      <c r="M100" s="15">
        <v>0.41</v>
      </c>
      <c r="N100" s="15">
        <v>0.28000000000000003</v>
      </c>
      <c r="O100" s="15">
        <v>7.0000000000000001E-3</v>
      </c>
      <c r="P100" s="15">
        <v>0.34</v>
      </c>
      <c r="Q100" s="15">
        <v>0.23599999999999999</v>
      </c>
      <c r="R100" s="15">
        <v>0.49099999999999999</v>
      </c>
      <c r="S100" s="15">
        <v>9.85</v>
      </c>
      <c r="U100" s="15">
        <v>290969.56300000002</v>
      </c>
      <c r="V100" s="15">
        <v>1780</v>
      </c>
    </row>
    <row r="101" spans="2:22" ht="30" x14ac:dyDescent="0.25">
      <c r="B101" s="15" t="s">
        <v>122</v>
      </c>
      <c r="C101" s="15" t="s">
        <v>207</v>
      </c>
      <c r="D101" s="15" t="s">
        <v>224</v>
      </c>
      <c r="E101" s="15">
        <v>2022</v>
      </c>
      <c r="F101" s="15" t="s">
        <v>162</v>
      </c>
      <c r="G101" s="15" t="s">
        <v>133</v>
      </c>
      <c r="H101" s="15" t="s">
        <v>136</v>
      </c>
      <c r="I101" s="15" t="s">
        <v>139</v>
      </c>
      <c r="J101" s="15" t="s">
        <v>141</v>
      </c>
      <c r="K101" s="15" t="s">
        <v>289</v>
      </c>
      <c r="L101" s="15" t="s">
        <v>350</v>
      </c>
      <c r="M101" s="15">
        <v>0.30099999999999999</v>
      </c>
      <c r="N101" s="15">
        <v>0.219</v>
      </c>
      <c r="O101" s="15">
        <v>0.02</v>
      </c>
      <c r="P101" s="15">
        <v>0.24299999999999999</v>
      </c>
      <c r="Q101" s="15">
        <v>0.15</v>
      </c>
      <c r="R101" s="15">
        <v>0.39600000000000002</v>
      </c>
      <c r="S101" s="15">
        <v>9.7330000000000005</v>
      </c>
      <c r="U101" s="15">
        <v>287467.85100000002</v>
      </c>
      <c r="V101" s="15">
        <v>120</v>
      </c>
    </row>
    <row r="102" spans="2:22" ht="30" x14ac:dyDescent="0.25">
      <c r="B102" s="15" t="s">
        <v>122</v>
      </c>
      <c r="C102" s="15" t="s">
        <v>207</v>
      </c>
      <c r="D102" s="15" t="s">
        <v>224</v>
      </c>
      <c r="E102" s="15">
        <v>2022</v>
      </c>
      <c r="F102" s="15" t="s">
        <v>162</v>
      </c>
      <c r="G102" s="15" t="s">
        <v>133</v>
      </c>
      <c r="H102" s="15" t="s">
        <v>136</v>
      </c>
      <c r="I102" s="15" t="s">
        <v>139</v>
      </c>
      <c r="J102" s="15" t="s">
        <v>141</v>
      </c>
      <c r="K102" s="15" t="s">
        <v>289</v>
      </c>
      <c r="L102" s="15" t="s">
        <v>292</v>
      </c>
      <c r="M102" s="15">
        <v>0.19600000000000001</v>
      </c>
      <c r="N102" s="15">
        <v>0.187</v>
      </c>
      <c r="O102" s="15">
        <v>7.0000000000000001E-3</v>
      </c>
      <c r="P102" s="15">
        <v>0.158</v>
      </c>
      <c r="Q102" s="15">
        <v>0.107</v>
      </c>
      <c r="R102" s="15">
        <v>0.23499999999999999</v>
      </c>
      <c r="S102" s="15">
        <v>9.7810000000000006</v>
      </c>
      <c r="U102" s="15">
        <v>291557.01400000002</v>
      </c>
      <c r="V102" s="15">
        <v>670</v>
      </c>
    </row>
    <row r="103" spans="2:22" x14ac:dyDescent="0.25">
      <c r="B103" s="15" t="s">
        <v>122</v>
      </c>
      <c r="C103" s="15" t="s">
        <v>207</v>
      </c>
      <c r="D103" s="15" t="s">
        <v>224</v>
      </c>
      <c r="E103" s="15">
        <v>2022</v>
      </c>
      <c r="F103" s="15" t="s">
        <v>162</v>
      </c>
      <c r="G103" s="15" t="s">
        <v>133</v>
      </c>
      <c r="H103" s="15" t="s">
        <v>136</v>
      </c>
      <c r="I103" s="15" t="s">
        <v>139</v>
      </c>
      <c r="J103" s="15" t="s">
        <v>141</v>
      </c>
      <c r="K103" s="15" t="s">
        <v>289</v>
      </c>
      <c r="L103" s="15" t="s">
        <v>293</v>
      </c>
      <c r="M103" s="15">
        <v>0.35799999999999998</v>
      </c>
      <c r="N103" s="15">
        <v>0.27</v>
      </c>
      <c r="O103" s="15">
        <v>6.0000000000000001E-3</v>
      </c>
      <c r="P103" s="15">
        <v>0.29499999999999998</v>
      </c>
      <c r="Q103" s="15">
        <v>0.189</v>
      </c>
      <c r="R103" s="15">
        <v>0.44800000000000001</v>
      </c>
      <c r="S103" s="15">
        <v>9.7690000000000001</v>
      </c>
      <c r="U103" s="15">
        <v>290247.66399999999</v>
      </c>
      <c r="V103" s="15">
        <v>2180</v>
      </c>
    </row>
    <row r="104" spans="2:22" x14ac:dyDescent="0.25">
      <c r="B104" s="15" t="s">
        <v>122</v>
      </c>
      <c r="C104" s="15" t="s">
        <v>207</v>
      </c>
      <c r="D104" s="15" t="s">
        <v>224</v>
      </c>
      <c r="E104" s="15">
        <v>2022</v>
      </c>
      <c r="F104" s="15" t="s">
        <v>162</v>
      </c>
      <c r="G104" s="15" t="s">
        <v>133</v>
      </c>
      <c r="H104" s="15" t="s">
        <v>136</v>
      </c>
      <c r="I104" s="15" t="s">
        <v>139</v>
      </c>
      <c r="J104" s="15" t="s">
        <v>141</v>
      </c>
      <c r="K104" s="15" t="s">
        <v>289</v>
      </c>
      <c r="L104" s="15" t="s">
        <v>294</v>
      </c>
      <c r="M104" s="15">
        <v>0.30099999999999999</v>
      </c>
      <c r="N104" s="15">
        <v>0.217</v>
      </c>
      <c r="O104" s="15">
        <v>5.0000000000000001E-3</v>
      </c>
      <c r="P104" s="15">
        <v>0.246</v>
      </c>
      <c r="Q104" s="15">
        <v>0.158</v>
      </c>
      <c r="R104" s="15">
        <v>0.374</v>
      </c>
      <c r="S104" s="15">
        <v>9.8369999999999997</v>
      </c>
      <c r="U104" s="15">
        <v>294714.16800000001</v>
      </c>
      <c r="V104" s="15">
        <v>1680</v>
      </c>
    </row>
    <row r="105" spans="2:22" ht="30" x14ac:dyDescent="0.25">
      <c r="B105" s="15" t="s">
        <v>122</v>
      </c>
      <c r="C105" s="15" t="s">
        <v>207</v>
      </c>
      <c r="D105" s="15" t="s">
        <v>225</v>
      </c>
      <c r="E105" s="15">
        <v>2022</v>
      </c>
      <c r="F105" s="15" t="s">
        <v>162</v>
      </c>
      <c r="G105" s="15" t="s">
        <v>133</v>
      </c>
      <c r="H105" s="15" t="s">
        <v>136</v>
      </c>
      <c r="I105" s="15" t="s">
        <v>139</v>
      </c>
      <c r="J105" s="15" t="s">
        <v>141</v>
      </c>
      <c r="K105" s="15" t="s">
        <v>289</v>
      </c>
      <c r="L105" s="15" t="s">
        <v>290</v>
      </c>
      <c r="M105" s="15">
        <v>0.23899999999999999</v>
      </c>
      <c r="N105" s="15">
        <v>0.154</v>
      </c>
      <c r="O105" s="15">
        <v>1.2999999999999999E-2</v>
      </c>
      <c r="P105" s="15">
        <v>0.19600000000000001</v>
      </c>
      <c r="Q105" s="15">
        <v>0.14299999999999999</v>
      </c>
      <c r="R105" s="15">
        <v>0.27900000000000003</v>
      </c>
      <c r="S105" s="15">
        <v>10.173</v>
      </c>
      <c r="U105" s="15">
        <v>309628.54599999997</v>
      </c>
      <c r="V105" s="15">
        <v>140</v>
      </c>
    </row>
    <row r="106" spans="2:22" x14ac:dyDescent="0.25">
      <c r="B106" s="15" t="s">
        <v>122</v>
      </c>
      <c r="C106" s="15" t="s">
        <v>207</v>
      </c>
      <c r="D106" s="15" t="s">
        <v>225</v>
      </c>
      <c r="E106" s="15">
        <v>2022</v>
      </c>
      <c r="F106" s="15" t="s">
        <v>162</v>
      </c>
      <c r="G106" s="15" t="s">
        <v>133</v>
      </c>
      <c r="H106" s="15" t="s">
        <v>136</v>
      </c>
      <c r="I106" s="15" t="s">
        <v>139</v>
      </c>
      <c r="J106" s="15" t="s">
        <v>141</v>
      </c>
      <c r="K106" s="15" t="s">
        <v>289</v>
      </c>
      <c r="L106" s="15" t="s">
        <v>291</v>
      </c>
      <c r="M106" s="15">
        <v>0.442</v>
      </c>
      <c r="N106" s="15">
        <v>0.28299999999999997</v>
      </c>
      <c r="O106" s="15">
        <v>7.0000000000000001E-3</v>
      </c>
      <c r="P106" s="15">
        <v>0.376</v>
      </c>
      <c r="Q106" s="15">
        <v>0.26300000000000001</v>
      </c>
      <c r="R106" s="15">
        <v>0.53600000000000003</v>
      </c>
      <c r="S106" s="15">
        <v>9.85</v>
      </c>
      <c r="U106" s="15">
        <v>290970.05300000001</v>
      </c>
      <c r="V106" s="15">
        <v>1780</v>
      </c>
    </row>
    <row r="107" spans="2:22" ht="30" x14ac:dyDescent="0.25">
      <c r="B107" s="15" t="s">
        <v>122</v>
      </c>
      <c r="C107" s="15" t="s">
        <v>207</v>
      </c>
      <c r="D107" s="15" t="s">
        <v>225</v>
      </c>
      <c r="E107" s="15">
        <v>2022</v>
      </c>
      <c r="F107" s="15" t="s">
        <v>162</v>
      </c>
      <c r="G107" s="15" t="s">
        <v>133</v>
      </c>
      <c r="H107" s="15" t="s">
        <v>136</v>
      </c>
      <c r="I107" s="15" t="s">
        <v>139</v>
      </c>
      <c r="J107" s="15" t="s">
        <v>141</v>
      </c>
      <c r="K107" s="15" t="s">
        <v>289</v>
      </c>
      <c r="L107" s="15" t="s">
        <v>350</v>
      </c>
      <c r="M107" s="15">
        <v>0.32900000000000001</v>
      </c>
      <c r="N107" s="15">
        <v>0.23699999999999999</v>
      </c>
      <c r="O107" s="15">
        <v>2.1999999999999999E-2</v>
      </c>
      <c r="P107" s="15">
        <v>0.245</v>
      </c>
      <c r="Q107" s="15">
        <v>0.159</v>
      </c>
      <c r="R107" s="15">
        <v>0.436</v>
      </c>
      <c r="S107" s="15">
        <v>9.7330000000000005</v>
      </c>
      <c r="U107" s="15">
        <v>287467.092</v>
      </c>
      <c r="V107" s="15">
        <v>120</v>
      </c>
    </row>
    <row r="108" spans="2:22" ht="30" x14ac:dyDescent="0.25">
      <c r="B108" s="15" t="s">
        <v>122</v>
      </c>
      <c r="C108" s="15" t="s">
        <v>207</v>
      </c>
      <c r="D108" s="15" t="s">
        <v>225</v>
      </c>
      <c r="E108" s="15">
        <v>2022</v>
      </c>
      <c r="F108" s="15" t="s">
        <v>162</v>
      </c>
      <c r="G108" s="15" t="s">
        <v>133</v>
      </c>
      <c r="H108" s="15" t="s">
        <v>136</v>
      </c>
      <c r="I108" s="15" t="s">
        <v>139</v>
      </c>
      <c r="J108" s="15" t="s">
        <v>141</v>
      </c>
      <c r="K108" s="15" t="s">
        <v>289</v>
      </c>
      <c r="L108" s="15" t="s">
        <v>292</v>
      </c>
      <c r="M108" s="15">
        <v>0.21199999999999999</v>
      </c>
      <c r="N108" s="15">
        <v>0.158</v>
      </c>
      <c r="O108" s="15">
        <v>6.0000000000000001E-3</v>
      </c>
      <c r="P108" s="15">
        <v>0.17599999999999999</v>
      </c>
      <c r="Q108" s="15">
        <v>0.11799999999999999</v>
      </c>
      <c r="R108" s="15">
        <v>0.25900000000000001</v>
      </c>
      <c r="S108" s="15">
        <v>9.7799999999999994</v>
      </c>
      <c r="U108" s="15">
        <v>291555.61099999998</v>
      </c>
      <c r="V108" s="15">
        <v>670</v>
      </c>
    </row>
    <row r="109" spans="2:22" x14ac:dyDescent="0.25">
      <c r="B109" s="15" t="s">
        <v>122</v>
      </c>
      <c r="C109" s="15" t="s">
        <v>207</v>
      </c>
      <c r="D109" s="15" t="s">
        <v>225</v>
      </c>
      <c r="E109" s="15">
        <v>2022</v>
      </c>
      <c r="F109" s="15" t="s">
        <v>162</v>
      </c>
      <c r="G109" s="15" t="s">
        <v>133</v>
      </c>
      <c r="H109" s="15" t="s">
        <v>136</v>
      </c>
      <c r="I109" s="15" t="s">
        <v>139</v>
      </c>
      <c r="J109" s="15" t="s">
        <v>141</v>
      </c>
      <c r="K109" s="15" t="s">
        <v>289</v>
      </c>
      <c r="L109" s="15" t="s">
        <v>293</v>
      </c>
      <c r="M109" s="15">
        <v>0.378</v>
      </c>
      <c r="N109" s="15">
        <v>0.255</v>
      </c>
      <c r="O109" s="15">
        <v>5.0000000000000001E-3</v>
      </c>
      <c r="P109" s="15">
        <v>0.317</v>
      </c>
      <c r="Q109" s="15">
        <v>0.21099999999999999</v>
      </c>
      <c r="R109" s="15">
        <v>0.47199999999999998</v>
      </c>
      <c r="S109" s="15">
        <v>9.7690000000000001</v>
      </c>
      <c r="U109" s="15">
        <v>290245.76199999999</v>
      </c>
      <c r="V109" s="15">
        <v>2180</v>
      </c>
    </row>
    <row r="110" spans="2:22" x14ac:dyDescent="0.25">
      <c r="B110" s="15" t="s">
        <v>122</v>
      </c>
      <c r="C110" s="15" t="s">
        <v>207</v>
      </c>
      <c r="D110" s="15" t="s">
        <v>225</v>
      </c>
      <c r="E110" s="15">
        <v>2022</v>
      </c>
      <c r="F110" s="15" t="s">
        <v>162</v>
      </c>
      <c r="G110" s="15" t="s">
        <v>133</v>
      </c>
      <c r="H110" s="15" t="s">
        <v>136</v>
      </c>
      <c r="I110" s="15" t="s">
        <v>139</v>
      </c>
      <c r="J110" s="15" t="s">
        <v>141</v>
      </c>
      <c r="K110" s="15" t="s">
        <v>289</v>
      </c>
      <c r="L110" s="15" t="s">
        <v>294</v>
      </c>
      <c r="M110" s="15">
        <v>0.32500000000000001</v>
      </c>
      <c r="N110" s="15">
        <v>0.22600000000000001</v>
      </c>
      <c r="O110" s="15">
        <v>6.0000000000000001E-3</v>
      </c>
      <c r="P110" s="15">
        <v>0.27100000000000002</v>
      </c>
      <c r="Q110" s="15">
        <v>0.17799999999999999</v>
      </c>
      <c r="R110" s="15">
        <v>0.40200000000000002</v>
      </c>
      <c r="S110" s="15">
        <v>9.8369999999999997</v>
      </c>
      <c r="U110" s="15">
        <v>294712.40999999997</v>
      </c>
      <c r="V110" s="15">
        <v>1680</v>
      </c>
    </row>
    <row r="111" spans="2:22" ht="30" x14ac:dyDescent="0.25">
      <c r="B111" s="15" t="s">
        <v>122</v>
      </c>
      <c r="C111" s="15" t="s">
        <v>207</v>
      </c>
      <c r="D111" s="15" t="s">
        <v>226</v>
      </c>
      <c r="E111" s="15">
        <v>2022</v>
      </c>
      <c r="F111" s="15" t="s">
        <v>162</v>
      </c>
      <c r="G111" s="15" t="s">
        <v>133</v>
      </c>
      <c r="H111" s="15" t="s">
        <v>136</v>
      </c>
      <c r="I111" s="15" t="s">
        <v>139</v>
      </c>
      <c r="J111" s="15" t="s">
        <v>141</v>
      </c>
      <c r="K111" s="15" t="s">
        <v>289</v>
      </c>
      <c r="L111" s="15" t="s">
        <v>290</v>
      </c>
      <c r="M111" s="15">
        <v>0.248</v>
      </c>
      <c r="N111" s="15">
        <v>0.14899999999999999</v>
      </c>
      <c r="O111" s="15">
        <v>1.2999999999999999E-2</v>
      </c>
      <c r="P111" s="15">
        <v>0.20699999999999999</v>
      </c>
      <c r="Q111" s="15">
        <v>0.14099999999999999</v>
      </c>
      <c r="R111" s="15">
        <v>0.28699999999999998</v>
      </c>
      <c r="S111" s="15">
        <v>11.039</v>
      </c>
      <c r="U111" s="15">
        <v>583941.93099999998</v>
      </c>
      <c r="V111" s="15">
        <v>140</v>
      </c>
    </row>
    <row r="112" spans="2:22" x14ac:dyDescent="0.25">
      <c r="B112" s="15" t="s">
        <v>122</v>
      </c>
      <c r="C112" s="15" t="s">
        <v>207</v>
      </c>
      <c r="D112" s="15" t="s">
        <v>226</v>
      </c>
      <c r="E112" s="15">
        <v>2022</v>
      </c>
      <c r="F112" s="15" t="s">
        <v>162</v>
      </c>
      <c r="G112" s="15" t="s">
        <v>133</v>
      </c>
      <c r="H112" s="15" t="s">
        <v>136</v>
      </c>
      <c r="I112" s="15" t="s">
        <v>139</v>
      </c>
      <c r="J112" s="15" t="s">
        <v>141</v>
      </c>
      <c r="K112" s="15" t="s">
        <v>289</v>
      </c>
      <c r="L112" s="15" t="s">
        <v>291</v>
      </c>
      <c r="M112" s="15">
        <v>0.44800000000000001</v>
      </c>
      <c r="N112" s="15">
        <v>0.26400000000000001</v>
      </c>
      <c r="O112" s="15">
        <v>6.0000000000000001E-3</v>
      </c>
      <c r="P112" s="15">
        <v>0.38800000000000001</v>
      </c>
      <c r="Q112" s="15">
        <v>0.27400000000000002</v>
      </c>
      <c r="R112" s="15">
        <v>0.54700000000000004</v>
      </c>
      <c r="S112" s="15">
        <v>10.685</v>
      </c>
      <c r="U112" s="15">
        <v>556356.14800000004</v>
      </c>
      <c r="V112" s="15">
        <v>1780</v>
      </c>
    </row>
    <row r="113" spans="2:22" ht="30" x14ac:dyDescent="0.25">
      <c r="B113" s="15" t="s">
        <v>122</v>
      </c>
      <c r="C113" s="15" t="s">
        <v>207</v>
      </c>
      <c r="D113" s="15" t="s">
        <v>226</v>
      </c>
      <c r="E113" s="15">
        <v>2022</v>
      </c>
      <c r="F113" s="15" t="s">
        <v>162</v>
      </c>
      <c r="G113" s="15" t="s">
        <v>133</v>
      </c>
      <c r="H113" s="15" t="s">
        <v>136</v>
      </c>
      <c r="I113" s="15" t="s">
        <v>139</v>
      </c>
      <c r="J113" s="15" t="s">
        <v>141</v>
      </c>
      <c r="K113" s="15" t="s">
        <v>289</v>
      </c>
      <c r="L113" s="15" t="s">
        <v>350</v>
      </c>
      <c r="M113" s="15">
        <v>0.33900000000000002</v>
      </c>
      <c r="N113" s="15">
        <v>0.251</v>
      </c>
      <c r="O113" s="15">
        <v>2.3E-2</v>
      </c>
      <c r="P113" s="15">
        <v>0.255</v>
      </c>
      <c r="Q113" s="15">
        <v>0.16700000000000001</v>
      </c>
      <c r="R113" s="15">
        <v>0.44500000000000001</v>
      </c>
      <c r="S113" s="15">
        <v>10.593</v>
      </c>
      <c r="U113" s="15">
        <v>547997.08100000001</v>
      </c>
      <c r="V113" s="15">
        <v>120</v>
      </c>
    </row>
    <row r="114" spans="2:22" ht="30" x14ac:dyDescent="0.25">
      <c r="B114" s="15" t="s">
        <v>122</v>
      </c>
      <c r="C114" s="15" t="s">
        <v>207</v>
      </c>
      <c r="D114" s="15" t="s">
        <v>226</v>
      </c>
      <c r="E114" s="15">
        <v>2022</v>
      </c>
      <c r="F114" s="15" t="s">
        <v>162</v>
      </c>
      <c r="G114" s="15" t="s">
        <v>133</v>
      </c>
      <c r="H114" s="15" t="s">
        <v>136</v>
      </c>
      <c r="I114" s="15" t="s">
        <v>139</v>
      </c>
      <c r="J114" s="15" t="s">
        <v>141</v>
      </c>
      <c r="K114" s="15" t="s">
        <v>289</v>
      </c>
      <c r="L114" s="15" t="s">
        <v>292</v>
      </c>
      <c r="M114" s="15">
        <v>0.22</v>
      </c>
      <c r="N114" s="15">
        <v>0.14699999999999999</v>
      </c>
      <c r="O114" s="15">
        <v>6.0000000000000001E-3</v>
      </c>
      <c r="P114" s="15">
        <v>0.185</v>
      </c>
      <c r="Q114" s="15">
        <v>0.129</v>
      </c>
      <c r="R114" s="15">
        <v>0.26600000000000001</v>
      </c>
      <c r="S114" s="15">
        <v>10.651999999999999</v>
      </c>
      <c r="U114" s="15">
        <v>551593.41899999999</v>
      </c>
      <c r="V114" s="15">
        <v>670</v>
      </c>
    </row>
    <row r="115" spans="2:22" x14ac:dyDescent="0.25">
      <c r="B115" s="15" t="s">
        <v>122</v>
      </c>
      <c r="C115" s="15" t="s">
        <v>207</v>
      </c>
      <c r="D115" s="15" t="s">
        <v>226</v>
      </c>
      <c r="E115" s="15">
        <v>2022</v>
      </c>
      <c r="F115" s="15" t="s">
        <v>162</v>
      </c>
      <c r="G115" s="15" t="s">
        <v>133</v>
      </c>
      <c r="H115" s="15" t="s">
        <v>136</v>
      </c>
      <c r="I115" s="15" t="s">
        <v>139</v>
      </c>
      <c r="J115" s="15" t="s">
        <v>141</v>
      </c>
      <c r="K115" s="15" t="s">
        <v>289</v>
      </c>
      <c r="L115" s="15" t="s">
        <v>293</v>
      </c>
      <c r="M115" s="15">
        <v>0.38600000000000001</v>
      </c>
      <c r="N115" s="15">
        <v>0.24</v>
      </c>
      <c r="O115" s="15">
        <v>5.0000000000000001E-3</v>
      </c>
      <c r="P115" s="15">
        <v>0.33100000000000002</v>
      </c>
      <c r="Q115" s="15">
        <v>0.22900000000000001</v>
      </c>
      <c r="R115" s="15">
        <v>0.48599999999999999</v>
      </c>
      <c r="S115" s="15">
        <v>10.63</v>
      </c>
      <c r="U115" s="15">
        <v>554744.64399999997</v>
      </c>
      <c r="V115" s="15">
        <v>2180</v>
      </c>
    </row>
    <row r="116" spans="2:22" x14ac:dyDescent="0.25">
      <c r="B116" s="15" t="s">
        <v>122</v>
      </c>
      <c r="C116" s="15" t="s">
        <v>207</v>
      </c>
      <c r="D116" s="15" t="s">
        <v>226</v>
      </c>
      <c r="E116" s="15">
        <v>2022</v>
      </c>
      <c r="F116" s="15" t="s">
        <v>162</v>
      </c>
      <c r="G116" s="15" t="s">
        <v>133</v>
      </c>
      <c r="H116" s="15" t="s">
        <v>136</v>
      </c>
      <c r="I116" s="15" t="s">
        <v>139</v>
      </c>
      <c r="J116" s="15" t="s">
        <v>141</v>
      </c>
      <c r="K116" s="15" t="s">
        <v>289</v>
      </c>
      <c r="L116" s="15" t="s">
        <v>294</v>
      </c>
      <c r="M116" s="15">
        <v>0.33100000000000002</v>
      </c>
      <c r="N116" s="15">
        <v>0.216</v>
      </c>
      <c r="O116" s="15">
        <v>5.0000000000000001E-3</v>
      </c>
      <c r="P116" s="15">
        <v>0.28100000000000003</v>
      </c>
      <c r="Q116" s="15">
        <v>0.191</v>
      </c>
      <c r="R116" s="15">
        <v>0.41299999999999998</v>
      </c>
      <c r="S116" s="15">
        <v>10.715</v>
      </c>
      <c r="U116" s="15">
        <v>561656.46499999997</v>
      </c>
      <c r="V116" s="15">
        <v>1680</v>
      </c>
    </row>
    <row r="117" spans="2:22" ht="30" x14ac:dyDescent="0.25">
      <c r="B117" s="15" t="s">
        <v>122</v>
      </c>
      <c r="C117" s="15" t="s">
        <v>207</v>
      </c>
      <c r="D117" s="15" t="s">
        <v>227</v>
      </c>
      <c r="E117" s="15">
        <v>2022</v>
      </c>
      <c r="F117" s="15" t="s">
        <v>162</v>
      </c>
      <c r="G117" s="15" t="s">
        <v>133</v>
      </c>
      <c r="H117" s="15" t="s">
        <v>136</v>
      </c>
      <c r="I117" s="15" t="s">
        <v>139</v>
      </c>
      <c r="J117" s="15" t="s">
        <v>141</v>
      </c>
      <c r="K117" s="15" t="s">
        <v>289</v>
      </c>
      <c r="L117" s="15" t="s">
        <v>290</v>
      </c>
      <c r="M117" s="15">
        <v>0.247</v>
      </c>
      <c r="N117" s="15">
        <v>0.13900000000000001</v>
      </c>
      <c r="O117" s="15">
        <v>1.2E-2</v>
      </c>
      <c r="P117" s="15">
        <v>0.22</v>
      </c>
      <c r="Q117" s="15">
        <v>0.14699999999999999</v>
      </c>
      <c r="R117" s="15">
        <v>0.29399999999999998</v>
      </c>
      <c r="S117" s="15">
        <v>11.039</v>
      </c>
      <c r="U117" s="15">
        <v>583956.14800000004</v>
      </c>
      <c r="V117" s="15">
        <v>140</v>
      </c>
    </row>
    <row r="118" spans="2:22" x14ac:dyDescent="0.25">
      <c r="B118" s="15" t="s">
        <v>122</v>
      </c>
      <c r="C118" s="15" t="s">
        <v>207</v>
      </c>
      <c r="D118" s="15" t="s">
        <v>227</v>
      </c>
      <c r="E118" s="15">
        <v>2022</v>
      </c>
      <c r="F118" s="15" t="s">
        <v>162</v>
      </c>
      <c r="G118" s="15" t="s">
        <v>133</v>
      </c>
      <c r="H118" s="15" t="s">
        <v>136</v>
      </c>
      <c r="I118" s="15" t="s">
        <v>139</v>
      </c>
      <c r="J118" s="15" t="s">
        <v>141</v>
      </c>
      <c r="K118" s="15" t="s">
        <v>289</v>
      </c>
      <c r="L118" s="15" t="s">
        <v>291</v>
      </c>
      <c r="M118" s="15">
        <v>0.45300000000000001</v>
      </c>
      <c r="N118" s="15">
        <v>0.25900000000000001</v>
      </c>
      <c r="O118" s="15">
        <v>6.0000000000000001E-3</v>
      </c>
      <c r="P118" s="15">
        <v>0.39800000000000002</v>
      </c>
      <c r="Q118" s="15">
        <v>0.28599999999999998</v>
      </c>
      <c r="R118" s="15">
        <v>0.55400000000000005</v>
      </c>
      <c r="S118" s="15">
        <v>10.685</v>
      </c>
      <c r="U118" s="15">
        <v>556350.34900000005</v>
      </c>
      <c r="V118" s="15">
        <v>1780</v>
      </c>
    </row>
    <row r="119" spans="2:22" ht="30" x14ac:dyDescent="0.25">
      <c r="B119" s="15" t="s">
        <v>122</v>
      </c>
      <c r="C119" s="15" t="s">
        <v>207</v>
      </c>
      <c r="D119" s="15" t="s">
        <v>227</v>
      </c>
      <c r="E119" s="15">
        <v>2022</v>
      </c>
      <c r="F119" s="15" t="s">
        <v>162</v>
      </c>
      <c r="G119" s="15" t="s">
        <v>133</v>
      </c>
      <c r="H119" s="15" t="s">
        <v>136</v>
      </c>
      <c r="I119" s="15" t="s">
        <v>139</v>
      </c>
      <c r="J119" s="15" t="s">
        <v>141</v>
      </c>
      <c r="K119" s="15" t="s">
        <v>289</v>
      </c>
      <c r="L119" s="15" t="s">
        <v>350</v>
      </c>
      <c r="M119" s="15">
        <v>0.34599999999999997</v>
      </c>
      <c r="N119" s="15">
        <v>0.249</v>
      </c>
      <c r="O119" s="15">
        <v>2.3E-2</v>
      </c>
      <c r="P119" s="15">
        <v>0.28899999999999998</v>
      </c>
      <c r="Q119" s="15">
        <v>0.17499999999999999</v>
      </c>
      <c r="R119" s="15">
        <v>0.42</v>
      </c>
      <c r="S119" s="15">
        <v>10.593999999999999</v>
      </c>
      <c r="U119" s="15">
        <v>548010.09400000004</v>
      </c>
      <c r="V119" s="15">
        <v>120</v>
      </c>
    </row>
    <row r="120" spans="2:22" ht="30" x14ac:dyDescent="0.25">
      <c r="B120" s="15" t="s">
        <v>122</v>
      </c>
      <c r="C120" s="15" t="s">
        <v>207</v>
      </c>
      <c r="D120" s="15" t="s">
        <v>227</v>
      </c>
      <c r="E120" s="15">
        <v>2022</v>
      </c>
      <c r="F120" s="15" t="s">
        <v>162</v>
      </c>
      <c r="G120" s="15" t="s">
        <v>133</v>
      </c>
      <c r="H120" s="15" t="s">
        <v>136</v>
      </c>
      <c r="I120" s="15" t="s">
        <v>139</v>
      </c>
      <c r="J120" s="15" t="s">
        <v>141</v>
      </c>
      <c r="K120" s="15" t="s">
        <v>289</v>
      </c>
      <c r="L120" s="15" t="s">
        <v>292</v>
      </c>
      <c r="M120" s="15">
        <v>0.22600000000000001</v>
      </c>
      <c r="N120" s="15">
        <v>0.15</v>
      </c>
      <c r="O120" s="15">
        <v>6.0000000000000001E-3</v>
      </c>
      <c r="P120" s="15">
        <v>0.19500000000000001</v>
      </c>
      <c r="Q120" s="15">
        <v>0.14199999999999999</v>
      </c>
      <c r="R120" s="15">
        <v>0.27</v>
      </c>
      <c r="S120" s="15">
        <v>10.651999999999999</v>
      </c>
      <c r="U120" s="15">
        <v>551591.68700000003</v>
      </c>
      <c r="V120" s="15">
        <v>670</v>
      </c>
    </row>
    <row r="121" spans="2:22" x14ac:dyDescent="0.25">
      <c r="B121" s="15" t="s">
        <v>122</v>
      </c>
      <c r="C121" s="15" t="s">
        <v>207</v>
      </c>
      <c r="D121" s="15" t="s">
        <v>227</v>
      </c>
      <c r="E121" s="15">
        <v>2022</v>
      </c>
      <c r="F121" s="15" t="s">
        <v>162</v>
      </c>
      <c r="G121" s="15" t="s">
        <v>133</v>
      </c>
      <c r="H121" s="15" t="s">
        <v>136</v>
      </c>
      <c r="I121" s="15" t="s">
        <v>139</v>
      </c>
      <c r="J121" s="15" t="s">
        <v>141</v>
      </c>
      <c r="K121" s="15" t="s">
        <v>289</v>
      </c>
      <c r="L121" s="15" t="s">
        <v>293</v>
      </c>
      <c r="M121" s="15">
        <v>0.39400000000000002</v>
      </c>
      <c r="N121" s="15">
        <v>0.23799999999999999</v>
      </c>
      <c r="O121" s="15">
        <v>5.0000000000000001E-3</v>
      </c>
      <c r="P121" s="15">
        <v>0.34200000000000003</v>
      </c>
      <c r="Q121" s="15">
        <v>0.23599999999999999</v>
      </c>
      <c r="R121" s="15">
        <v>0.49399999999999999</v>
      </c>
      <c r="S121" s="15">
        <v>10.63</v>
      </c>
      <c r="U121" s="15">
        <v>554743.65300000005</v>
      </c>
      <c r="V121" s="15">
        <v>2180</v>
      </c>
    </row>
    <row r="122" spans="2:22" x14ac:dyDescent="0.25">
      <c r="B122" s="15" t="s">
        <v>122</v>
      </c>
      <c r="C122" s="15" t="s">
        <v>207</v>
      </c>
      <c r="D122" s="15" t="s">
        <v>227</v>
      </c>
      <c r="E122" s="15">
        <v>2022</v>
      </c>
      <c r="F122" s="15" t="s">
        <v>162</v>
      </c>
      <c r="G122" s="15" t="s">
        <v>133</v>
      </c>
      <c r="H122" s="15" t="s">
        <v>136</v>
      </c>
      <c r="I122" s="15" t="s">
        <v>139</v>
      </c>
      <c r="J122" s="15" t="s">
        <v>141</v>
      </c>
      <c r="K122" s="15" t="s">
        <v>289</v>
      </c>
      <c r="L122" s="15" t="s">
        <v>294</v>
      </c>
      <c r="M122" s="15">
        <v>0.33700000000000002</v>
      </c>
      <c r="N122" s="15">
        <v>0.21099999999999999</v>
      </c>
      <c r="O122" s="15">
        <v>5.0000000000000001E-3</v>
      </c>
      <c r="P122" s="15">
        <v>0.29099999999999998</v>
      </c>
      <c r="Q122" s="15">
        <v>0.19600000000000001</v>
      </c>
      <c r="R122" s="15">
        <v>0.41699999999999998</v>
      </c>
      <c r="S122" s="15">
        <v>10.715</v>
      </c>
      <c r="U122" s="15">
        <v>561661.72100000002</v>
      </c>
      <c r="V122" s="15">
        <v>1680</v>
      </c>
    </row>
    <row r="123" spans="2:22" ht="30" x14ac:dyDescent="0.25">
      <c r="B123" s="15" t="s">
        <v>122</v>
      </c>
      <c r="C123" s="15" t="s">
        <v>207</v>
      </c>
      <c r="D123" s="15" t="s">
        <v>228</v>
      </c>
      <c r="E123" s="15">
        <v>2022</v>
      </c>
      <c r="F123" s="15" t="s">
        <v>162</v>
      </c>
      <c r="G123" s="15" t="s">
        <v>133</v>
      </c>
      <c r="H123" s="15" t="s">
        <v>136</v>
      </c>
      <c r="I123" s="15" t="s">
        <v>139</v>
      </c>
      <c r="J123" s="15" t="s">
        <v>141</v>
      </c>
      <c r="K123" s="15" t="s">
        <v>289</v>
      </c>
      <c r="L123" s="15" t="s">
        <v>290</v>
      </c>
      <c r="M123" s="15">
        <v>0.249</v>
      </c>
      <c r="N123" s="15">
        <v>0.14399999999999999</v>
      </c>
      <c r="O123" s="15">
        <v>1.2E-2</v>
      </c>
      <c r="P123" s="15">
        <v>0.22</v>
      </c>
      <c r="Q123" s="15">
        <v>0.154</v>
      </c>
      <c r="R123" s="15">
        <v>0.30399999999999999</v>
      </c>
      <c r="S123" s="15">
        <v>12.016999999999999</v>
      </c>
      <c r="U123" s="15">
        <v>912025.48600000003</v>
      </c>
      <c r="V123" s="15">
        <v>140</v>
      </c>
    </row>
    <row r="124" spans="2:22" x14ac:dyDescent="0.25">
      <c r="B124" s="15" t="s">
        <v>122</v>
      </c>
      <c r="C124" s="15" t="s">
        <v>207</v>
      </c>
      <c r="D124" s="15" t="s">
        <v>228</v>
      </c>
      <c r="E124" s="15">
        <v>2022</v>
      </c>
      <c r="F124" s="15" t="s">
        <v>162</v>
      </c>
      <c r="G124" s="15" t="s">
        <v>133</v>
      </c>
      <c r="H124" s="15" t="s">
        <v>136</v>
      </c>
      <c r="I124" s="15" t="s">
        <v>139</v>
      </c>
      <c r="J124" s="15" t="s">
        <v>141</v>
      </c>
      <c r="K124" s="15" t="s">
        <v>289</v>
      </c>
      <c r="L124" s="15" t="s">
        <v>291</v>
      </c>
      <c r="M124" s="15">
        <v>0.45100000000000001</v>
      </c>
      <c r="N124" s="15">
        <v>0.25600000000000001</v>
      </c>
      <c r="O124" s="15">
        <v>6.0000000000000001E-3</v>
      </c>
      <c r="P124" s="15">
        <v>0.40500000000000003</v>
      </c>
      <c r="Q124" s="15">
        <v>0.28499999999999998</v>
      </c>
      <c r="R124" s="15">
        <v>0.55100000000000005</v>
      </c>
      <c r="S124" s="15">
        <v>11.641</v>
      </c>
      <c r="U124" s="15">
        <v>871559.43700000003</v>
      </c>
      <c r="V124" s="15">
        <v>1780</v>
      </c>
    </row>
    <row r="125" spans="2:22" ht="30" x14ac:dyDescent="0.25">
      <c r="B125" s="15" t="s">
        <v>122</v>
      </c>
      <c r="C125" s="15" t="s">
        <v>207</v>
      </c>
      <c r="D125" s="15" t="s">
        <v>228</v>
      </c>
      <c r="E125" s="15">
        <v>2022</v>
      </c>
      <c r="F125" s="15" t="s">
        <v>162</v>
      </c>
      <c r="G125" s="15" t="s">
        <v>133</v>
      </c>
      <c r="H125" s="15" t="s">
        <v>136</v>
      </c>
      <c r="I125" s="15" t="s">
        <v>139</v>
      </c>
      <c r="J125" s="15" t="s">
        <v>141</v>
      </c>
      <c r="K125" s="15" t="s">
        <v>289</v>
      </c>
      <c r="L125" s="15" t="s">
        <v>350</v>
      </c>
      <c r="M125" s="15">
        <v>0.35499999999999998</v>
      </c>
      <c r="N125" s="15">
        <v>0.25900000000000001</v>
      </c>
      <c r="O125" s="15">
        <v>2.4E-2</v>
      </c>
      <c r="P125" s="15">
        <v>0.27800000000000002</v>
      </c>
      <c r="Q125" s="15">
        <v>0.17299999999999999</v>
      </c>
      <c r="R125" s="15">
        <v>0.443</v>
      </c>
      <c r="S125" s="15">
        <v>11.586</v>
      </c>
      <c r="U125" s="15">
        <v>859474.88899999997</v>
      </c>
      <c r="V125" s="15">
        <v>120</v>
      </c>
    </row>
    <row r="126" spans="2:22" ht="30" x14ac:dyDescent="0.25">
      <c r="B126" s="15" t="s">
        <v>122</v>
      </c>
      <c r="C126" s="15" t="s">
        <v>207</v>
      </c>
      <c r="D126" s="15" t="s">
        <v>228</v>
      </c>
      <c r="E126" s="15">
        <v>2022</v>
      </c>
      <c r="F126" s="15" t="s">
        <v>162</v>
      </c>
      <c r="G126" s="15" t="s">
        <v>133</v>
      </c>
      <c r="H126" s="15" t="s">
        <v>136</v>
      </c>
      <c r="I126" s="15" t="s">
        <v>139</v>
      </c>
      <c r="J126" s="15" t="s">
        <v>141</v>
      </c>
      <c r="K126" s="15" t="s">
        <v>289</v>
      </c>
      <c r="L126" s="15" t="s">
        <v>292</v>
      </c>
      <c r="M126" s="15">
        <v>0.23100000000000001</v>
      </c>
      <c r="N126" s="15">
        <v>0.14899999999999999</v>
      </c>
      <c r="O126" s="15">
        <v>6.0000000000000001E-3</v>
      </c>
      <c r="P126" s="15">
        <v>0.19700000000000001</v>
      </c>
      <c r="Q126" s="15">
        <v>0.14199999999999999</v>
      </c>
      <c r="R126" s="15">
        <v>0.28299999999999997</v>
      </c>
      <c r="S126" s="15">
        <v>11.638</v>
      </c>
      <c r="U126" s="15">
        <v>864692.36899999995</v>
      </c>
      <c r="V126" s="15">
        <v>670</v>
      </c>
    </row>
    <row r="127" spans="2:22" x14ac:dyDescent="0.25">
      <c r="B127" s="15" t="s">
        <v>122</v>
      </c>
      <c r="C127" s="15" t="s">
        <v>207</v>
      </c>
      <c r="D127" s="15" t="s">
        <v>228</v>
      </c>
      <c r="E127" s="15">
        <v>2022</v>
      </c>
      <c r="F127" s="15" t="s">
        <v>162</v>
      </c>
      <c r="G127" s="15" t="s">
        <v>133</v>
      </c>
      <c r="H127" s="15" t="s">
        <v>136</v>
      </c>
      <c r="I127" s="15" t="s">
        <v>139</v>
      </c>
      <c r="J127" s="15" t="s">
        <v>141</v>
      </c>
      <c r="K127" s="15" t="s">
        <v>289</v>
      </c>
      <c r="L127" s="15" t="s">
        <v>293</v>
      </c>
      <c r="M127" s="15">
        <v>0.39400000000000002</v>
      </c>
      <c r="N127" s="15">
        <v>0.23899999999999999</v>
      </c>
      <c r="O127" s="15">
        <v>5.0000000000000001E-3</v>
      </c>
      <c r="P127" s="15">
        <v>0.34599999999999997</v>
      </c>
      <c r="Q127" s="15">
        <v>0.23499999999999999</v>
      </c>
      <c r="R127" s="15">
        <v>0.49299999999999999</v>
      </c>
      <c r="S127" s="15">
        <v>11.614000000000001</v>
      </c>
      <c r="U127" s="15">
        <v>868846.98800000001</v>
      </c>
      <c r="V127" s="15">
        <v>2180</v>
      </c>
    </row>
    <row r="128" spans="2:22" x14ac:dyDescent="0.25">
      <c r="B128" s="15" t="s">
        <v>122</v>
      </c>
      <c r="C128" s="15" t="s">
        <v>207</v>
      </c>
      <c r="D128" s="15" t="s">
        <v>228</v>
      </c>
      <c r="E128" s="15">
        <v>2022</v>
      </c>
      <c r="F128" s="15" t="s">
        <v>162</v>
      </c>
      <c r="G128" s="15" t="s">
        <v>133</v>
      </c>
      <c r="H128" s="15" t="s">
        <v>136</v>
      </c>
      <c r="I128" s="15" t="s">
        <v>139</v>
      </c>
      <c r="J128" s="15" t="s">
        <v>141</v>
      </c>
      <c r="K128" s="15" t="s">
        <v>289</v>
      </c>
      <c r="L128" s="15" t="s">
        <v>294</v>
      </c>
      <c r="M128" s="15">
        <v>0.33800000000000002</v>
      </c>
      <c r="N128" s="15">
        <v>0.20499999999999999</v>
      </c>
      <c r="O128" s="15">
        <v>5.0000000000000001E-3</v>
      </c>
      <c r="P128" s="15">
        <v>0.29499999999999998</v>
      </c>
      <c r="Q128" s="15">
        <v>0.20100000000000001</v>
      </c>
      <c r="R128" s="15">
        <v>0.41899999999999998</v>
      </c>
      <c r="S128" s="15">
        <v>11.712999999999999</v>
      </c>
      <c r="U128" s="15">
        <v>879440.38399999996</v>
      </c>
      <c r="V128" s="15">
        <v>1680</v>
      </c>
    </row>
    <row r="129" spans="2:22" ht="30" x14ac:dyDescent="0.25">
      <c r="B129" s="15" t="s">
        <v>122</v>
      </c>
      <c r="C129" s="15" t="s">
        <v>207</v>
      </c>
      <c r="D129" s="15" t="s">
        <v>229</v>
      </c>
      <c r="E129" s="15">
        <v>2022</v>
      </c>
      <c r="F129" s="15" t="s">
        <v>162</v>
      </c>
      <c r="G129" s="15" t="s">
        <v>133</v>
      </c>
      <c r="H129" s="15" t="s">
        <v>136</v>
      </c>
      <c r="I129" s="15" t="s">
        <v>139</v>
      </c>
      <c r="J129" s="15" t="s">
        <v>141</v>
      </c>
      <c r="K129" s="15" t="s">
        <v>289</v>
      </c>
      <c r="L129" s="15" t="s">
        <v>290</v>
      </c>
      <c r="M129" s="15">
        <v>0.252</v>
      </c>
      <c r="N129" s="15">
        <v>0.14499999999999999</v>
      </c>
      <c r="O129" s="15">
        <v>1.2E-2</v>
      </c>
      <c r="P129" s="15">
        <v>0.216</v>
      </c>
      <c r="Q129" s="15">
        <v>0.15</v>
      </c>
      <c r="R129" s="15">
        <v>0.314</v>
      </c>
      <c r="S129" s="15">
        <v>12.016999999999999</v>
      </c>
      <c r="U129" s="15">
        <v>912039.65399999998</v>
      </c>
      <c r="V129" s="15">
        <v>140</v>
      </c>
    </row>
    <row r="130" spans="2:22" x14ac:dyDescent="0.25">
      <c r="B130" s="15" t="s">
        <v>122</v>
      </c>
      <c r="C130" s="15" t="s">
        <v>207</v>
      </c>
      <c r="D130" s="15" t="s">
        <v>229</v>
      </c>
      <c r="E130" s="15">
        <v>2022</v>
      </c>
      <c r="F130" s="15" t="s">
        <v>162</v>
      </c>
      <c r="G130" s="15" t="s">
        <v>133</v>
      </c>
      <c r="H130" s="15" t="s">
        <v>136</v>
      </c>
      <c r="I130" s="15" t="s">
        <v>139</v>
      </c>
      <c r="J130" s="15" t="s">
        <v>141</v>
      </c>
      <c r="K130" s="15" t="s">
        <v>289</v>
      </c>
      <c r="L130" s="15" t="s">
        <v>291</v>
      </c>
      <c r="M130" s="15">
        <v>0.443</v>
      </c>
      <c r="N130" s="15">
        <v>0.25</v>
      </c>
      <c r="O130" s="15">
        <v>6.0000000000000001E-3</v>
      </c>
      <c r="P130" s="15">
        <v>0.39900000000000002</v>
      </c>
      <c r="Q130" s="15">
        <v>0.28299999999999997</v>
      </c>
      <c r="R130" s="15">
        <v>0.54800000000000004</v>
      </c>
      <c r="S130" s="15">
        <v>11.641</v>
      </c>
      <c r="U130" s="15">
        <v>871559.39500000002</v>
      </c>
      <c r="V130" s="15">
        <v>1780</v>
      </c>
    </row>
    <row r="131" spans="2:22" ht="30" x14ac:dyDescent="0.25">
      <c r="B131" s="15" t="s">
        <v>122</v>
      </c>
      <c r="C131" s="15" t="s">
        <v>207</v>
      </c>
      <c r="D131" s="15" t="s">
        <v>229</v>
      </c>
      <c r="E131" s="15">
        <v>2022</v>
      </c>
      <c r="F131" s="15" t="s">
        <v>162</v>
      </c>
      <c r="G131" s="15" t="s">
        <v>133</v>
      </c>
      <c r="H131" s="15" t="s">
        <v>136</v>
      </c>
      <c r="I131" s="15" t="s">
        <v>139</v>
      </c>
      <c r="J131" s="15" t="s">
        <v>141</v>
      </c>
      <c r="K131" s="15" t="s">
        <v>289</v>
      </c>
      <c r="L131" s="15" t="s">
        <v>350</v>
      </c>
      <c r="M131" s="15">
        <v>0.35099999999999998</v>
      </c>
      <c r="N131" s="15">
        <v>0.25900000000000001</v>
      </c>
      <c r="O131" s="15">
        <v>2.4E-2</v>
      </c>
      <c r="P131" s="15">
        <v>0.27900000000000003</v>
      </c>
      <c r="Q131" s="15">
        <v>0.16300000000000001</v>
      </c>
      <c r="R131" s="15">
        <v>0.442</v>
      </c>
      <c r="S131" s="15">
        <v>11.585000000000001</v>
      </c>
      <c r="U131" s="15">
        <v>859485.91599999997</v>
      </c>
      <c r="V131" s="15">
        <v>120</v>
      </c>
    </row>
    <row r="132" spans="2:22" ht="30" x14ac:dyDescent="0.25">
      <c r="B132" s="15" t="s">
        <v>122</v>
      </c>
      <c r="C132" s="15" t="s">
        <v>207</v>
      </c>
      <c r="D132" s="15" t="s">
        <v>229</v>
      </c>
      <c r="E132" s="15">
        <v>2022</v>
      </c>
      <c r="F132" s="15" t="s">
        <v>162</v>
      </c>
      <c r="G132" s="15" t="s">
        <v>133</v>
      </c>
      <c r="H132" s="15" t="s">
        <v>136</v>
      </c>
      <c r="I132" s="15" t="s">
        <v>139</v>
      </c>
      <c r="J132" s="15" t="s">
        <v>141</v>
      </c>
      <c r="K132" s="15" t="s">
        <v>289</v>
      </c>
      <c r="L132" s="15" t="s">
        <v>292</v>
      </c>
      <c r="M132" s="15">
        <v>0.22900000000000001</v>
      </c>
      <c r="N132" s="15">
        <v>0.13600000000000001</v>
      </c>
      <c r="O132" s="15">
        <v>5.0000000000000001E-3</v>
      </c>
      <c r="P132" s="15">
        <v>0.2</v>
      </c>
      <c r="Q132" s="15">
        <v>0.14000000000000001</v>
      </c>
      <c r="R132" s="15">
        <v>0.28000000000000003</v>
      </c>
      <c r="S132" s="15">
        <v>11.637</v>
      </c>
      <c r="U132" s="15">
        <v>864687.40800000005</v>
      </c>
      <c r="V132" s="15">
        <v>670</v>
      </c>
    </row>
    <row r="133" spans="2:22" x14ac:dyDescent="0.25">
      <c r="B133" s="15" t="s">
        <v>122</v>
      </c>
      <c r="C133" s="15" t="s">
        <v>207</v>
      </c>
      <c r="D133" s="15" t="s">
        <v>229</v>
      </c>
      <c r="E133" s="15">
        <v>2022</v>
      </c>
      <c r="F133" s="15" t="s">
        <v>162</v>
      </c>
      <c r="G133" s="15" t="s">
        <v>133</v>
      </c>
      <c r="H133" s="15" t="s">
        <v>136</v>
      </c>
      <c r="I133" s="15" t="s">
        <v>139</v>
      </c>
      <c r="J133" s="15" t="s">
        <v>141</v>
      </c>
      <c r="K133" s="15" t="s">
        <v>289</v>
      </c>
      <c r="L133" s="15" t="s">
        <v>293</v>
      </c>
      <c r="M133" s="15">
        <v>0.39100000000000001</v>
      </c>
      <c r="N133" s="15">
        <v>0.23899999999999999</v>
      </c>
      <c r="O133" s="15">
        <v>5.0000000000000001E-3</v>
      </c>
      <c r="P133" s="15">
        <v>0.34200000000000003</v>
      </c>
      <c r="Q133" s="15">
        <v>0.23</v>
      </c>
      <c r="R133" s="15">
        <v>0.48799999999999999</v>
      </c>
      <c r="S133" s="15">
        <v>11.614000000000001</v>
      </c>
      <c r="U133" s="15">
        <v>868848.91200000001</v>
      </c>
      <c r="V133" s="15">
        <v>2180</v>
      </c>
    </row>
    <row r="134" spans="2:22" x14ac:dyDescent="0.25">
      <c r="B134" s="15" t="s">
        <v>122</v>
      </c>
      <c r="C134" s="15" t="s">
        <v>207</v>
      </c>
      <c r="D134" s="15" t="s">
        <v>229</v>
      </c>
      <c r="E134" s="15">
        <v>2022</v>
      </c>
      <c r="F134" s="15" t="s">
        <v>162</v>
      </c>
      <c r="G134" s="15" t="s">
        <v>133</v>
      </c>
      <c r="H134" s="15" t="s">
        <v>136</v>
      </c>
      <c r="I134" s="15" t="s">
        <v>139</v>
      </c>
      <c r="J134" s="15" t="s">
        <v>141</v>
      </c>
      <c r="K134" s="15" t="s">
        <v>289</v>
      </c>
      <c r="L134" s="15" t="s">
        <v>294</v>
      </c>
      <c r="M134" s="15">
        <v>0.33700000000000002</v>
      </c>
      <c r="N134" s="15">
        <v>0.20399999999999999</v>
      </c>
      <c r="O134" s="15">
        <v>5.0000000000000001E-3</v>
      </c>
      <c r="P134" s="15">
        <v>0.29499999999999998</v>
      </c>
      <c r="Q134" s="15">
        <v>0.20200000000000001</v>
      </c>
      <c r="R134" s="15">
        <v>0.41599999999999998</v>
      </c>
      <c r="S134" s="15">
        <v>11.712999999999999</v>
      </c>
      <c r="U134" s="15">
        <v>879444.85600000003</v>
      </c>
      <c r="V134" s="15">
        <v>1680</v>
      </c>
    </row>
    <row r="135" spans="2:22" ht="30" x14ac:dyDescent="0.25">
      <c r="B135" s="15" t="s">
        <v>122</v>
      </c>
      <c r="C135" s="15" t="s">
        <v>207</v>
      </c>
      <c r="D135" s="15" t="s">
        <v>230</v>
      </c>
      <c r="E135" s="15">
        <v>2022</v>
      </c>
      <c r="F135" s="15" t="s">
        <v>162</v>
      </c>
      <c r="G135" s="15" t="s">
        <v>133</v>
      </c>
      <c r="H135" s="15" t="s">
        <v>136</v>
      </c>
      <c r="I135" s="15" t="s">
        <v>139</v>
      </c>
      <c r="J135" s="15" t="s">
        <v>141</v>
      </c>
      <c r="K135" s="15" t="s">
        <v>289</v>
      </c>
      <c r="L135" s="15" t="s">
        <v>290</v>
      </c>
      <c r="M135" s="15">
        <v>0.25600000000000001</v>
      </c>
      <c r="N135" s="15">
        <v>0.15</v>
      </c>
      <c r="O135" s="15">
        <v>1.2999999999999999E-2</v>
      </c>
      <c r="P135" s="15">
        <v>0.22600000000000001</v>
      </c>
      <c r="Q135" s="15">
        <v>0.14299999999999999</v>
      </c>
      <c r="R135" s="15">
        <v>0.32400000000000001</v>
      </c>
      <c r="S135" s="15">
        <v>12.887</v>
      </c>
      <c r="U135" s="15">
        <v>1175795.95</v>
      </c>
      <c r="V135" s="15">
        <v>140</v>
      </c>
    </row>
    <row r="136" spans="2:22" x14ac:dyDescent="0.25">
      <c r="B136" s="15" t="s">
        <v>122</v>
      </c>
      <c r="C136" s="15" t="s">
        <v>207</v>
      </c>
      <c r="D136" s="15" t="s">
        <v>230</v>
      </c>
      <c r="E136" s="15">
        <v>2022</v>
      </c>
      <c r="F136" s="15" t="s">
        <v>162</v>
      </c>
      <c r="G136" s="15" t="s">
        <v>133</v>
      </c>
      <c r="H136" s="15" t="s">
        <v>136</v>
      </c>
      <c r="I136" s="15" t="s">
        <v>139</v>
      </c>
      <c r="J136" s="15" t="s">
        <v>141</v>
      </c>
      <c r="K136" s="15" t="s">
        <v>289</v>
      </c>
      <c r="L136" s="15" t="s">
        <v>291</v>
      </c>
      <c r="M136" s="15">
        <v>0.437</v>
      </c>
      <c r="N136" s="15">
        <v>0.249</v>
      </c>
      <c r="O136" s="15">
        <v>6.0000000000000001E-3</v>
      </c>
      <c r="P136" s="15">
        <v>0.38700000000000001</v>
      </c>
      <c r="Q136" s="15">
        <v>0.27300000000000002</v>
      </c>
      <c r="R136" s="15">
        <v>0.53800000000000003</v>
      </c>
      <c r="S136" s="15">
        <v>12.505000000000001</v>
      </c>
      <c r="U136" s="15">
        <v>1134033.5449999999</v>
      </c>
      <c r="V136" s="15">
        <v>1780</v>
      </c>
    </row>
    <row r="137" spans="2:22" ht="30" x14ac:dyDescent="0.25">
      <c r="B137" s="15" t="s">
        <v>122</v>
      </c>
      <c r="C137" s="15" t="s">
        <v>207</v>
      </c>
      <c r="D137" s="15" t="s">
        <v>230</v>
      </c>
      <c r="E137" s="15">
        <v>2022</v>
      </c>
      <c r="F137" s="15" t="s">
        <v>162</v>
      </c>
      <c r="G137" s="15" t="s">
        <v>133</v>
      </c>
      <c r="H137" s="15" t="s">
        <v>136</v>
      </c>
      <c r="I137" s="15" t="s">
        <v>139</v>
      </c>
      <c r="J137" s="15" t="s">
        <v>141</v>
      </c>
      <c r="K137" s="15" t="s">
        <v>289</v>
      </c>
      <c r="L137" s="15" t="s">
        <v>350</v>
      </c>
      <c r="M137" s="15">
        <v>0.34300000000000003</v>
      </c>
      <c r="N137" s="15">
        <v>0.25800000000000001</v>
      </c>
      <c r="O137" s="15">
        <v>2.4E-2</v>
      </c>
      <c r="P137" s="15">
        <v>0.27</v>
      </c>
      <c r="Q137" s="15">
        <v>0.16400000000000001</v>
      </c>
      <c r="R137" s="15">
        <v>0.42699999999999999</v>
      </c>
      <c r="S137" s="15">
        <v>12.481</v>
      </c>
      <c r="U137" s="15">
        <v>1115824.088</v>
      </c>
      <c r="V137" s="15">
        <v>120</v>
      </c>
    </row>
    <row r="138" spans="2:22" ht="30" x14ac:dyDescent="0.25">
      <c r="B138" s="15" t="s">
        <v>122</v>
      </c>
      <c r="C138" s="15" t="s">
        <v>207</v>
      </c>
      <c r="D138" s="15" t="s">
        <v>230</v>
      </c>
      <c r="E138" s="15">
        <v>2022</v>
      </c>
      <c r="F138" s="15" t="s">
        <v>162</v>
      </c>
      <c r="G138" s="15" t="s">
        <v>133</v>
      </c>
      <c r="H138" s="15" t="s">
        <v>136</v>
      </c>
      <c r="I138" s="15" t="s">
        <v>139</v>
      </c>
      <c r="J138" s="15" t="s">
        <v>141</v>
      </c>
      <c r="K138" s="15" t="s">
        <v>289</v>
      </c>
      <c r="L138" s="15" t="s">
        <v>292</v>
      </c>
      <c r="M138" s="15">
        <v>0.23</v>
      </c>
      <c r="N138" s="15">
        <v>0.13800000000000001</v>
      </c>
      <c r="O138" s="15">
        <v>5.0000000000000001E-3</v>
      </c>
      <c r="P138" s="15">
        <v>0.20100000000000001</v>
      </c>
      <c r="Q138" s="15">
        <v>0.14099999999999999</v>
      </c>
      <c r="R138" s="15">
        <v>0.27800000000000002</v>
      </c>
      <c r="S138" s="15">
        <v>12.518000000000001</v>
      </c>
      <c r="U138" s="15">
        <v>1123088.3740000001</v>
      </c>
      <c r="V138" s="15">
        <v>670</v>
      </c>
    </row>
    <row r="139" spans="2:22" x14ac:dyDescent="0.25">
      <c r="B139" s="15" t="s">
        <v>122</v>
      </c>
      <c r="C139" s="15" t="s">
        <v>207</v>
      </c>
      <c r="D139" s="15" t="s">
        <v>230</v>
      </c>
      <c r="E139" s="15">
        <v>2022</v>
      </c>
      <c r="F139" s="15" t="s">
        <v>162</v>
      </c>
      <c r="G139" s="15" t="s">
        <v>133</v>
      </c>
      <c r="H139" s="15" t="s">
        <v>136</v>
      </c>
      <c r="I139" s="15" t="s">
        <v>139</v>
      </c>
      <c r="J139" s="15" t="s">
        <v>141</v>
      </c>
      <c r="K139" s="15" t="s">
        <v>289</v>
      </c>
      <c r="L139" s="15" t="s">
        <v>293</v>
      </c>
      <c r="M139" s="15">
        <v>0.38500000000000001</v>
      </c>
      <c r="N139" s="15">
        <v>0.23200000000000001</v>
      </c>
      <c r="O139" s="15">
        <v>5.0000000000000001E-3</v>
      </c>
      <c r="P139" s="15">
        <v>0.33500000000000002</v>
      </c>
      <c r="Q139" s="15">
        <v>0.22800000000000001</v>
      </c>
      <c r="R139" s="15">
        <v>0.48499999999999999</v>
      </c>
      <c r="S139" s="15">
        <v>12.5</v>
      </c>
      <c r="U139" s="15">
        <v>1128710.662</v>
      </c>
      <c r="V139" s="15">
        <v>2180</v>
      </c>
    </row>
    <row r="140" spans="2:22" x14ac:dyDescent="0.25">
      <c r="B140" s="15" t="s">
        <v>122</v>
      </c>
      <c r="C140" s="15" t="s">
        <v>207</v>
      </c>
      <c r="D140" s="15" t="s">
        <v>230</v>
      </c>
      <c r="E140" s="15">
        <v>2022</v>
      </c>
      <c r="F140" s="15" t="s">
        <v>162</v>
      </c>
      <c r="G140" s="15" t="s">
        <v>133</v>
      </c>
      <c r="H140" s="15" t="s">
        <v>136</v>
      </c>
      <c r="I140" s="15" t="s">
        <v>139</v>
      </c>
      <c r="J140" s="15" t="s">
        <v>141</v>
      </c>
      <c r="K140" s="15" t="s">
        <v>289</v>
      </c>
      <c r="L140" s="15" t="s">
        <v>294</v>
      </c>
      <c r="M140" s="15">
        <v>0.33400000000000002</v>
      </c>
      <c r="N140" s="15">
        <v>0.20100000000000001</v>
      </c>
      <c r="O140" s="15">
        <v>5.0000000000000001E-3</v>
      </c>
      <c r="P140" s="15">
        <v>0.28899999999999998</v>
      </c>
      <c r="Q140" s="15">
        <v>0.19900000000000001</v>
      </c>
      <c r="R140" s="15">
        <v>0.41899999999999998</v>
      </c>
      <c r="S140" s="15">
        <v>12.605</v>
      </c>
      <c r="U140" s="15">
        <v>1140771.5530000001</v>
      </c>
      <c r="V140" s="15">
        <v>1680</v>
      </c>
    </row>
    <row r="141" spans="2:22" ht="30" x14ac:dyDescent="0.25">
      <c r="B141" s="15" t="s">
        <v>122</v>
      </c>
      <c r="C141" s="15" t="s">
        <v>207</v>
      </c>
      <c r="D141" s="15" t="s">
        <v>231</v>
      </c>
      <c r="E141" s="15">
        <v>2022</v>
      </c>
      <c r="F141" s="15" t="s">
        <v>162</v>
      </c>
      <c r="G141" s="15" t="s">
        <v>133</v>
      </c>
      <c r="H141" s="15" t="s">
        <v>136</v>
      </c>
      <c r="I141" s="15" t="s">
        <v>139</v>
      </c>
      <c r="J141" s="15" t="s">
        <v>141</v>
      </c>
      <c r="K141" s="15" t="s">
        <v>289</v>
      </c>
      <c r="L141" s="15" t="s">
        <v>290</v>
      </c>
      <c r="M141" s="15">
        <v>0.253</v>
      </c>
      <c r="N141" s="15">
        <v>0.152</v>
      </c>
      <c r="O141" s="15">
        <v>1.2999999999999999E-2</v>
      </c>
      <c r="P141" s="15">
        <v>0.20499999999999999</v>
      </c>
      <c r="Q141" s="15">
        <v>0.15</v>
      </c>
      <c r="R141" s="15">
        <v>0.316</v>
      </c>
      <c r="S141" s="15">
        <v>12.887</v>
      </c>
      <c r="U141" s="15">
        <v>1175842.514</v>
      </c>
      <c r="V141" s="15">
        <v>140</v>
      </c>
    </row>
    <row r="142" spans="2:22" x14ac:dyDescent="0.25">
      <c r="B142" s="15" t="s">
        <v>122</v>
      </c>
      <c r="C142" s="15" t="s">
        <v>207</v>
      </c>
      <c r="D142" s="15" t="s">
        <v>231</v>
      </c>
      <c r="E142" s="15">
        <v>2022</v>
      </c>
      <c r="F142" s="15" t="s">
        <v>162</v>
      </c>
      <c r="G142" s="15" t="s">
        <v>133</v>
      </c>
      <c r="H142" s="15" t="s">
        <v>136</v>
      </c>
      <c r="I142" s="15" t="s">
        <v>139</v>
      </c>
      <c r="J142" s="15" t="s">
        <v>141</v>
      </c>
      <c r="K142" s="15" t="s">
        <v>289</v>
      </c>
      <c r="L142" s="15" t="s">
        <v>291</v>
      </c>
      <c r="M142" s="15">
        <v>0.42899999999999999</v>
      </c>
      <c r="N142" s="15">
        <v>0.245</v>
      </c>
      <c r="O142" s="15">
        <v>6.0000000000000001E-3</v>
      </c>
      <c r="P142" s="15">
        <v>0.38500000000000001</v>
      </c>
      <c r="Q142" s="15">
        <v>0.26700000000000002</v>
      </c>
      <c r="R142" s="15">
        <v>0.52800000000000002</v>
      </c>
      <c r="S142" s="15">
        <v>12.505000000000001</v>
      </c>
      <c r="U142" s="15">
        <v>1134015.081</v>
      </c>
      <c r="V142" s="15">
        <v>1780</v>
      </c>
    </row>
    <row r="143" spans="2:22" ht="30" x14ac:dyDescent="0.25">
      <c r="B143" s="15" t="s">
        <v>122</v>
      </c>
      <c r="C143" s="15" t="s">
        <v>207</v>
      </c>
      <c r="D143" s="15" t="s">
        <v>231</v>
      </c>
      <c r="E143" s="15">
        <v>2022</v>
      </c>
      <c r="F143" s="15" t="s">
        <v>162</v>
      </c>
      <c r="G143" s="15" t="s">
        <v>133</v>
      </c>
      <c r="H143" s="15" t="s">
        <v>136</v>
      </c>
      <c r="I143" s="15" t="s">
        <v>139</v>
      </c>
      <c r="J143" s="15" t="s">
        <v>141</v>
      </c>
      <c r="K143" s="15" t="s">
        <v>289</v>
      </c>
      <c r="L143" s="15" t="s">
        <v>350</v>
      </c>
      <c r="M143" s="15">
        <v>0.33600000000000002</v>
      </c>
      <c r="N143" s="15">
        <v>0.253</v>
      </c>
      <c r="O143" s="15">
        <v>2.3E-2</v>
      </c>
      <c r="P143" s="15">
        <v>0.26700000000000002</v>
      </c>
      <c r="Q143" s="15">
        <v>0.16700000000000001</v>
      </c>
      <c r="R143" s="15">
        <v>0.41299999999999998</v>
      </c>
      <c r="S143" s="15">
        <v>12.481</v>
      </c>
      <c r="U143" s="15">
        <v>1115840.378</v>
      </c>
      <c r="V143" s="15">
        <v>120</v>
      </c>
    </row>
    <row r="144" spans="2:22" ht="30" x14ac:dyDescent="0.25">
      <c r="B144" s="15" t="s">
        <v>122</v>
      </c>
      <c r="C144" s="15" t="s">
        <v>207</v>
      </c>
      <c r="D144" s="15" t="s">
        <v>231</v>
      </c>
      <c r="E144" s="15">
        <v>2022</v>
      </c>
      <c r="F144" s="15" t="s">
        <v>162</v>
      </c>
      <c r="G144" s="15" t="s">
        <v>133</v>
      </c>
      <c r="H144" s="15" t="s">
        <v>136</v>
      </c>
      <c r="I144" s="15" t="s">
        <v>139</v>
      </c>
      <c r="J144" s="15" t="s">
        <v>141</v>
      </c>
      <c r="K144" s="15" t="s">
        <v>289</v>
      </c>
      <c r="L144" s="15" t="s">
        <v>292</v>
      </c>
      <c r="M144" s="15">
        <v>0.23200000000000001</v>
      </c>
      <c r="N144" s="15">
        <v>0.13800000000000001</v>
      </c>
      <c r="O144" s="15">
        <v>5.0000000000000001E-3</v>
      </c>
      <c r="P144" s="15">
        <v>0.20399999999999999</v>
      </c>
      <c r="Q144" s="15">
        <v>0.14099999999999999</v>
      </c>
      <c r="R144" s="15">
        <v>0.28799999999999998</v>
      </c>
      <c r="S144" s="15">
        <v>12.518000000000001</v>
      </c>
      <c r="U144" s="15">
        <v>1123071.206</v>
      </c>
      <c r="V144" s="15">
        <v>670</v>
      </c>
    </row>
    <row r="145" spans="2:22" x14ac:dyDescent="0.25">
      <c r="B145" s="15" t="s">
        <v>122</v>
      </c>
      <c r="C145" s="15" t="s">
        <v>207</v>
      </c>
      <c r="D145" s="15" t="s">
        <v>231</v>
      </c>
      <c r="E145" s="15">
        <v>2022</v>
      </c>
      <c r="F145" s="15" t="s">
        <v>162</v>
      </c>
      <c r="G145" s="15" t="s">
        <v>133</v>
      </c>
      <c r="H145" s="15" t="s">
        <v>136</v>
      </c>
      <c r="I145" s="15" t="s">
        <v>139</v>
      </c>
      <c r="J145" s="15" t="s">
        <v>141</v>
      </c>
      <c r="K145" s="15" t="s">
        <v>289</v>
      </c>
      <c r="L145" s="15" t="s">
        <v>293</v>
      </c>
      <c r="M145" s="15">
        <v>0.38200000000000001</v>
      </c>
      <c r="N145" s="15">
        <v>0.22900000000000001</v>
      </c>
      <c r="O145" s="15">
        <v>5.0000000000000001E-3</v>
      </c>
      <c r="P145" s="15">
        <v>0.33200000000000002</v>
      </c>
      <c r="Q145" s="15">
        <v>0.22500000000000001</v>
      </c>
      <c r="R145" s="15">
        <v>0.48399999999999999</v>
      </c>
      <c r="S145" s="15">
        <v>12.5</v>
      </c>
      <c r="U145" s="15">
        <v>1128703.4539999999</v>
      </c>
      <c r="V145" s="15">
        <v>2180</v>
      </c>
    </row>
    <row r="146" spans="2:22" x14ac:dyDescent="0.25">
      <c r="B146" s="15" t="s">
        <v>122</v>
      </c>
      <c r="C146" s="15" t="s">
        <v>207</v>
      </c>
      <c r="D146" s="15" t="s">
        <v>231</v>
      </c>
      <c r="E146" s="15">
        <v>2022</v>
      </c>
      <c r="F146" s="15" t="s">
        <v>162</v>
      </c>
      <c r="G146" s="15" t="s">
        <v>133</v>
      </c>
      <c r="H146" s="15" t="s">
        <v>136</v>
      </c>
      <c r="I146" s="15" t="s">
        <v>139</v>
      </c>
      <c r="J146" s="15" t="s">
        <v>141</v>
      </c>
      <c r="K146" s="15" t="s">
        <v>289</v>
      </c>
      <c r="L146" s="15" t="s">
        <v>294</v>
      </c>
      <c r="M146" s="15">
        <v>0.33200000000000002</v>
      </c>
      <c r="N146" s="15">
        <v>0.20100000000000001</v>
      </c>
      <c r="O146" s="15">
        <v>5.0000000000000001E-3</v>
      </c>
      <c r="P146" s="15">
        <v>0.28999999999999998</v>
      </c>
      <c r="Q146" s="15">
        <v>0.193</v>
      </c>
      <c r="R146" s="15">
        <v>0.41499999999999998</v>
      </c>
      <c r="S146" s="15">
        <v>12.605</v>
      </c>
      <c r="U146" s="15">
        <v>1140781.879</v>
      </c>
      <c r="V146" s="15">
        <v>1680</v>
      </c>
    </row>
    <row r="147" spans="2:22" ht="30" x14ac:dyDescent="0.25">
      <c r="B147" s="15" t="s">
        <v>122</v>
      </c>
      <c r="C147" s="15" t="s">
        <v>207</v>
      </c>
      <c r="D147" s="15" t="s">
        <v>232</v>
      </c>
      <c r="E147" s="15">
        <v>2022</v>
      </c>
      <c r="F147" s="15" t="s">
        <v>162</v>
      </c>
      <c r="G147" s="15" t="s">
        <v>133</v>
      </c>
      <c r="H147" s="15" t="s">
        <v>136</v>
      </c>
      <c r="I147" s="15" t="s">
        <v>139</v>
      </c>
      <c r="J147" s="15" t="s">
        <v>141</v>
      </c>
      <c r="K147" s="15" t="s">
        <v>289</v>
      </c>
      <c r="L147" s="15" t="s">
        <v>290</v>
      </c>
      <c r="M147" s="15">
        <v>0.25600000000000001</v>
      </c>
      <c r="N147" s="15">
        <v>0.16300000000000001</v>
      </c>
      <c r="O147" s="15">
        <v>1.4E-2</v>
      </c>
      <c r="P147" s="15">
        <v>0.20399999999999999</v>
      </c>
      <c r="Q147" s="15">
        <v>0.157</v>
      </c>
      <c r="R147" s="15">
        <v>0.32500000000000001</v>
      </c>
      <c r="S147" s="15">
        <v>13.535</v>
      </c>
      <c r="U147" s="15">
        <v>1357507.767</v>
      </c>
      <c r="V147" s="15">
        <v>140</v>
      </c>
    </row>
    <row r="148" spans="2:22" x14ac:dyDescent="0.25">
      <c r="B148" s="15" t="s">
        <v>122</v>
      </c>
      <c r="C148" s="15" t="s">
        <v>207</v>
      </c>
      <c r="D148" s="15" t="s">
        <v>232</v>
      </c>
      <c r="E148" s="15">
        <v>2022</v>
      </c>
      <c r="F148" s="15" t="s">
        <v>162</v>
      </c>
      <c r="G148" s="15" t="s">
        <v>133</v>
      </c>
      <c r="H148" s="15" t="s">
        <v>136</v>
      </c>
      <c r="I148" s="15" t="s">
        <v>139</v>
      </c>
      <c r="J148" s="15" t="s">
        <v>141</v>
      </c>
      <c r="K148" s="15" t="s">
        <v>289</v>
      </c>
      <c r="L148" s="15" t="s">
        <v>291</v>
      </c>
      <c r="M148" s="15">
        <v>0.435</v>
      </c>
      <c r="N148" s="15">
        <v>0.25</v>
      </c>
      <c r="O148" s="15">
        <v>6.0000000000000001E-3</v>
      </c>
      <c r="P148" s="15">
        <v>0.39</v>
      </c>
      <c r="Q148" s="15">
        <v>0.27300000000000002</v>
      </c>
      <c r="R148" s="15">
        <v>0.53800000000000003</v>
      </c>
      <c r="S148" s="15">
        <v>13.144</v>
      </c>
      <c r="U148" s="15">
        <v>1306685.301</v>
      </c>
      <c r="V148" s="15">
        <v>1780</v>
      </c>
    </row>
    <row r="149" spans="2:22" ht="30" x14ac:dyDescent="0.25">
      <c r="B149" s="15" t="s">
        <v>122</v>
      </c>
      <c r="C149" s="15" t="s">
        <v>207</v>
      </c>
      <c r="D149" s="15" t="s">
        <v>232</v>
      </c>
      <c r="E149" s="15">
        <v>2022</v>
      </c>
      <c r="F149" s="15" t="s">
        <v>162</v>
      </c>
      <c r="G149" s="15" t="s">
        <v>133</v>
      </c>
      <c r="H149" s="15" t="s">
        <v>136</v>
      </c>
      <c r="I149" s="15" t="s">
        <v>139</v>
      </c>
      <c r="J149" s="15" t="s">
        <v>141</v>
      </c>
      <c r="K149" s="15" t="s">
        <v>289</v>
      </c>
      <c r="L149" s="15" t="s">
        <v>350</v>
      </c>
      <c r="M149" s="15">
        <v>0.33600000000000002</v>
      </c>
      <c r="N149" s="15">
        <v>0.251</v>
      </c>
      <c r="O149" s="15">
        <v>2.3E-2</v>
      </c>
      <c r="P149" s="15">
        <v>0.26700000000000002</v>
      </c>
      <c r="Q149" s="15">
        <v>0.16600000000000001</v>
      </c>
      <c r="R149" s="15">
        <v>0.42099999999999999</v>
      </c>
      <c r="S149" s="15">
        <v>13.151999999999999</v>
      </c>
      <c r="U149" s="15">
        <v>1286181.121</v>
      </c>
      <c r="V149" s="15">
        <v>120</v>
      </c>
    </row>
    <row r="150" spans="2:22" ht="30" x14ac:dyDescent="0.25">
      <c r="B150" s="15" t="s">
        <v>122</v>
      </c>
      <c r="C150" s="15" t="s">
        <v>207</v>
      </c>
      <c r="D150" s="15" t="s">
        <v>232</v>
      </c>
      <c r="E150" s="15">
        <v>2022</v>
      </c>
      <c r="F150" s="15" t="s">
        <v>162</v>
      </c>
      <c r="G150" s="15" t="s">
        <v>133</v>
      </c>
      <c r="H150" s="15" t="s">
        <v>136</v>
      </c>
      <c r="I150" s="15" t="s">
        <v>139</v>
      </c>
      <c r="J150" s="15" t="s">
        <v>141</v>
      </c>
      <c r="K150" s="15" t="s">
        <v>289</v>
      </c>
      <c r="L150" s="15" t="s">
        <v>292</v>
      </c>
      <c r="M150" s="15">
        <v>0.23300000000000001</v>
      </c>
      <c r="N150" s="15">
        <v>0.13600000000000001</v>
      </c>
      <c r="O150" s="15">
        <v>5.0000000000000001E-3</v>
      </c>
      <c r="P150" s="15">
        <v>0.20599999999999999</v>
      </c>
      <c r="Q150" s="15">
        <v>0.14299999999999999</v>
      </c>
      <c r="R150" s="15">
        <v>0.29699999999999999</v>
      </c>
      <c r="S150" s="15">
        <v>13.17</v>
      </c>
      <c r="U150" s="15">
        <v>1299098.6259999999</v>
      </c>
      <c r="V150" s="15">
        <v>670</v>
      </c>
    </row>
    <row r="151" spans="2:22" x14ac:dyDescent="0.25">
      <c r="B151" s="15" t="s">
        <v>122</v>
      </c>
      <c r="C151" s="15" t="s">
        <v>207</v>
      </c>
      <c r="D151" s="15" t="s">
        <v>232</v>
      </c>
      <c r="E151" s="15">
        <v>2022</v>
      </c>
      <c r="F151" s="15" t="s">
        <v>162</v>
      </c>
      <c r="G151" s="15" t="s">
        <v>133</v>
      </c>
      <c r="H151" s="15" t="s">
        <v>136</v>
      </c>
      <c r="I151" s="15" t="s">
        <v>139</v>
      </c>
      <c r="J151" s="15" t="s">
        <v>141</v>
      </c>
      <c r="K151" s="15" t="s">
        <v>289</v>
      </c>
      <c r="L151" s="15" t="s">
        <v>293</v>
      </c>
      <c r="M151" s="15">
        <v>0.38600000000000001</v>
      </c>
      <c r="N151" s="15">
        <v>0.23300000000000001</v>
      </c>
      <c r="O151" s="15">
        <v>5.0000000000000001E-3</v>
      </c>
      <c r="P151" s="15">
        <v>0.33400000000000002</v>
      </c>
      <c r="Q151" s="15">
        <v>0.22600000000000001</v>
      </c>
      <c r="R151" s="15">
        <v>0.48699999999999999</v>
      </c>
      <c r="S151" s="15">
        <v>13.157</v>
      </c>
      <c r="U151" s="15">
        <v>1299757.9750000001</v>
      </c>
      <c r="V151" s="15">
        <v>2180</v>
      </c>
    </row>
    <row r="152" spans="2:22" x14ac:dyDescent="0.25">
      <c r="B152" s="15" t="s">
        <v>122</v>
      </c>
      <c r="C152" s="15" t="s">
        <v>207</v>
      </c>
      <c r="D152" s="15" t="s">
        <v>232</v>
      </c>
      <c r="E152" s="15">
        <v>2022</v>
      </c>
      <c r="F152" s="15" t="s">
        <v>162</v>
      </c>
      <c r="G152" s="15" t="s">
        <v>133</v>
      </c>
      <c r="H152" s="15" t="s">
        <v>136</v>
      </c>
      <c r="I152" s="15" t="s">
        <v>139</v>
      </c>
      <c r="J152" s="15" t="s">
        <v>141</v>
      </c>
      <c r="K152" s="15" t="s">
        <v>289</v>
      </c>
      <c r="L152" s="15" t="s">
        <v>294</v>
      </c>
      <c r="M152" s="15">
        <v>0.33500000000000002</v>
      </c>
      <c r="N152" s="15">
        <v>0.20499999999999999</v>
      </c>
      <c r="O152" s="15">
        <v>5.0000000000000001E-3</v>
      </c>
      <c r="P152" s="15">
        <v>0.28699999999999998</v>
      </c>
      <c r="Q152" s="15">
        <v>0.19500000000000001</v>
      </c>
      <c r="R152" s="15">
        <v>0.42499999999999999</v>
      </c>
      <c r="S152" s="15">
        <v>13.265000000000001</v>
      </c>
      <c r="U152" s="15">
        <v>1314459.952</v>
      </c>
      <c r="V152" s="15">
        <v>1680</v>
      </c>
    </row>
    <row r="153" spans="2:22" ht="30" x14ac:dyDescent="0.25">
      <c r="B153" s="15" t="s">
        <v>122</v>
      </c>
      <c r="C153" s="15" t="s">
        <v>207</v>
      </c>
      <c r="D153" s="15" t="s">
        <v>233</v>
      </c>
      <c r="E153" s="15">
        <v>2022</v>
      </c>
      <c r="F153" s="15" t="s">
        <v>162</v>
      </c>
      <c r="G153" s="15" t="s">
        <v>133</v>
      </c>
      <c r="H153" s="15" t="s">
        <v>136</v>
      </c>
      <c r="I153" s="15" t="s">
        <v>139</v>
      </c>
      <c r="J153" s="15" t="s">
        <v>141</v>
      </c>
      <c r="K153" s="15" t="s">
        <v>289</v>
      </c>
      <c r="L153" s="15" t="s">
        <v>290</v>
      </c>
      <c r="M153" s="15">
        <v>0.26400000000000001</v>
      </c>
      <c r="N153" s="15">
        <v>0.158</v>
      </c>
      <c r="O153" s="15">
        <v>1.2999999999999999E-2</v>
      </c>
      <c r="P153" s="15">
        <v>0.215</v>
      </c>
      <c r="Q153" s="15">
        <v>0.157</v>
      </c>
      <c r="R153" s="15">
        <v>0.33900000000000002</v>
      </c>
      <c r="S153" s="15">
        <v>13.535</v>
      </c>
      <c r="U153" s="15">
        <v>1357511.66</v>
      </c>
      <c r="V153" s="15">
        <v>140</v>
      </c>
    </row>
    <row r="154" spans="2:22" x14ac:dyDescent="0.25">
      <c r="B154" s="15" t="s">
        <v>122</v>
      </c>
      <c r="C154" s="15" t="s">
        <v>207</v>
      </c>
      <c r="D154" s="15" t="s">
        <v>233</v>
      </c>
      <c r="E154" s="15">
        <v>2022</v>
      </c>
      <c r="F154" s="15" t="s">
        <v>162</v>
      </c>
      <c r="G154" s="15" t="s">
        <v>133</v>
      </c>
      <c r="H154" s="15" t="s">
        <v>136</v>
      </c>
      <c r="I154" s="15" t="s">
        <v>139</v>
      </c>
      <c r="J154" s="15" t="s">
        <v>141</v>
      </c>
      <c r="K154" s="15" t="s">
        <v>289</v>
      </c>
      <c r="L154" s="15" t="s">
        <v>291</v>
      </c>
      <c r="M154" s="15">
        <v>0.45600000000000002</v>
      </c>
      <c r="N154" s="15">
        <v>0.25700000000000001</v>
      </c>
      <c r="O154" s="15">
        <v>6.0000000000000001E-3</v>
      </c>
      <c r="P154" s="15">
        <v>0.40699999999999997</v>
      </c>
      <c r="Q154" s="15">
        <v>0.28299999999999997</v>
      </c>
      <c r="R154" s="15">
        <v>0.55600000000000005</v>
      </c>
      <c r="S154" s="15">
        <v>13.144</v>
      </c>
      <c r="U154" s="15">
        <v>1306679.638</v>
      </c>
      <c r="V154" s="15">
        <v>1780</v>
      </c>
    </row>
    <row r="155" spans="2:22" ht="30" x14ac:dyDescent="0.25">
      <c r="B155" s="15" t="s">
        <v>122</v>
      </c>
      <c r="C155" s="15" t="s">
        <v>207</v>
      </c>
      <c r="D155" s="15" t="s">
        <v>233</v>
      </c>
      <c r="E155" s="15">
        <v>2022</v>
      </c>
      <c r="F155" s="15" t="s">
        <v>162</v>
      </c>
      <c r="G155" s="15" t="s">
        <v>133</v>
      </c>
      <c r="H155" s="15" t="s">
        <v>136</v>
      </c>
      <c r="I155" s="15" t="s">
        <v>139</v>
      </c>
      <c r="J155" s="15" t="s">
        <v>141</v>
      </c>
      <c r="K155" s="15" t="s">
        <v>289</v>
      </c>
      <c r="L155" s="15" t="s">
        <v>350</v>
      </c>
      <c r="M155" s="15">
        <v>0.34399999999999997</v>
      </c>
      <c r="N155" s="15">
        <v>0.25800000000000001</v>
      </c>
      <c r="O155" s="15">
        <v>2.4E-2</v>
      </c>
      <c r="P155" s="15">
        <v>0.26800000000000002</v>
      </c>
      <c r="Q155" s="15">
        <v>0.17499999999999999</v>
      </c>
      <c r="R155" s="15">
        <v>0.45100000000000001</v>
      </c>
      <c r="S155" s="15">
        <v>13.151999999999999</v>
      </c>
      <c r="U155" s="15">
        <v>1286185.341</v>
      </c>
      <c r="V155" s="15">
        <v>120</v>
      </c>
    </row>
    <row r="156" spans="2:22" ht="30" x14ac:dyDescent="0.25">
      <c r="B156" s="15" t="s">
        <v>122</v>
      </c>
      <c r="C156" s="15" t="s">
        <v>207</v>
      </c>
      <c r="D156" s="15" t="s">
        <v>233</v>
      </c>
      <c r="E156" s="15">
        <v>2022</v>
      </c>
      <c r="F156" s="15" t="s">
        <v>162</v>
      </c>
      <c r="G156" s="15" t="s">
        <v>133</v>
      </c>
      <c r="H156" s="15" t="s">
        <v>136</v>
      </c>
      <c r="I156" s="15" t="s">
        <v>139</v>
      </c>
      <c r="J156" s="15" t="s">
        <v>141</v>
      </c>
      <c r="K156" s="15" t="s">
        <v>289</v>
      </c>
      <c r="L156" s="15" t="s">
        <v>292</v>
      </c>
      <c r="M156" s="15">
        <v>0.24199999999999999</v>
      </c>
      <c r="N156" s="15">
        <v>0.14199999999999999</v>
      </c>
      <c r="O156" s="15">
        <v>5.0000000000000001E-3</v>
      </c>
      <c r="P156" s="15">
        <v>0.20699999999999999</v>
      </c>
      <c r="Q156" s="15">
        <v>0.14799999999999999</v>
      </c>
      <c r="R156" s="15">
        <v>0.29399999999999998</v>
      </c>
      <c r="S156" s="15">
        <v>13.17</v>
      </c>
      <c r="U156" s="15">
        <v>1299111.9569999999</v>
      </c>
      <c r="V156" s="15">
        <v>670</v>
      </c>
    </row>
    <row r="157" spans="2:22" x14ac:dyDescent="0.25">
      <c r="B157" s="15" t="s">
        <v>122</v>
      </c>
      <c r="C157" s="15" t="s">
        <v>207</v>
      </c>
      <c r="D157" s="15" t="s">
        <v>233</v>
      </c>
      <c r="E157" s="15">
        <v>2022</v>
      </c>
      <c r="F157" s="15" t="s">
        <v>162</v>
      </c>
      <c r="G157" s="15" t="s">
        <v>133</v>
      </c>
      <c r="H157" s="15" t="s">
        <v>136</v>
      </c>
      <c r="I157" s="15" t="s">
        <v>139</v>
      </c>
      <c r="J157" s="15" t="s">
        <v>141</v>
      </c>
      <c r="K157" s="15" t="s">
        <v>289</v>
      </c>
      <c r="L157" s="15" t="s">
        <v>293</v>
      </c>
      <c r="M157" s="15">
        <v>0.40200000000000002</v>
      </c>
      <c r="N157" s="15">
        <v>0.23899999999999999</v>
      </c>
      <c r="O157" s="15">
        <v>5.0000000000000001E-3</v>
      </c>
      <c r="P157" s="15">
        <v>0.35099999999999998</v>
      </c>
      <c r="Q157" s="15">
        <v>0.23899999999999999</v>
      </c>
      <c r="R157" s="15">
        <v>0.501</v>
      </c>
      <c r="S157" s="15">
        <v>13.157</v>
      </c>
      <c r="U157" s="15">
        <v>1299752.814</v>
      </c>
      <c r="V157" s="15">
        <v>2180</v>
      </c>
    </row>
    <row r="158" spans="2:22" x14ac:dyDescent="0.25">
      <c r="B158" s="15" t="s">
        <v>122</v>
      </c>
      <c r="C158" s="15" t="s">
        <v>207</v>
      </c>
      <c r="D158" s="15" t="s">
        <v>233</v>
      </c>
      <c r="E158" s="15">
        <v>2022</v>
      </c>
      <c r="F158" s="15" t="s">
        <v>162</v>
      </c>
      <c r="G158" s="15" t="s">
        <v>133</v>
      </c>
      <c r="H158" s="15" t="s">
        <v>136</v>
      </c>
      <c r="I158" s="15" t="s">
        <v>139</v>
      </c>
      <c r="J158" s="15" t="s">
        <v>141</v>
      </c>
      <c r="K158" s="15" t="s">
        <v>289</v>
      </c>
      <c r="L158" s="15" t="s">
        <v>294</v>
      </c>
      <c r="M158" s="15">
        <v>0.34300000000000003</v>
      </c>
      <c r="N158" s="15">
        <v>0.20699999999999999</v>
      </c>
      <c r="O158" s="15">
        <v>5.0000000000000001E-3</v>
      </c>
      <c r="P158" s="15">
        <v>0.29299999999999998</v>
      </c>
      <c r="Q158" s="15">
        <v>0.20300000000000001</v>
      </c>
      <c r="R158" s="15">
        <v>0.437</v>
      </c>
      <c r="S158" s="15">
        <v>13.265000000000001</v>
      </c>
      <c r="U158" s="15">
        <v>1314472.135</v>
      </c>
      <c r="V158" s="15">
        <v>1680</v>
      </c>
    </row>
    <row r="159" spans="2:22" ht="30" x14ac:dyDescent="0.25">
      <c r="B159" s="15" t="s">
        <v>122</v>
      </c>
      <c r="C159" s="15" t="s">
        <v>207</v>
      </c>
      <c r="D159" s="15" t="s">
        <v>234</v>
      </c>
      <c r="E159" s="15">
        <v>2022</v>
      </c>
      <c r="F159" s="15" t="s">
        <v>162</v>
      </c>
      <c r="G159" s="15" t="s">
        <v>133</v>
      </c>
      <c r="H159" s="15" t="s">
        <v>136</v>
      </c>
      <c r="I159" s="15" t="s">
        <v>139</v>
      </c>
      <c r="J159" s="15" t="s">
        <v>141</v>
      </c>
      <c r="K159" s="15" t="s">
        <v>289</v>
      </c>
      <c r="L159" s="15" t="s">
        <v>290</v>
      </c>
      <c r="M159" s="15">
        <v>0.27200000000000002</v>
      </c>
      <c r="N159" s="15">
        <v>0.16800000000000001</v>
      </c>
      <c r="O159" s="15">
        <v>1.4E-2</v>
      </c>
      <c r="P159" s="15">
        <v>0.21299999999999999</v>
      </c>
      <c r="Q159" s="15">
        <v>0.159</v>
      </c>
      <c r="R159" s="15">
        <v>0.34200000000000003</v>
      </c>
      <c r="S159" s="15">
        <v>13.983000000000001</v>
      </c>
      <c r="U159" s="15">
        <v>1424808.3570000001</v>
      </c>
      <c r="V159" s="15">
        <v>140</v>
      </c>
    </row>
    <row r="160" spans="2:22" x14ac:dyDescent="0.25">
      <c r="B160" s="15" t="s">
        <v>122</v>
      </c>
      <c r="C160" s="15" t="s">
        <v>207</v>
      </c>
      <c r="D160" s="15" t="s">
        <v>234</v>
      </c>
      <c r="E160" s="15">
        <v>2022</v>
      </c>
      <c r="F160" s="15" t="s">
        <v>162</v>
      </c>
      <c r="G160" s="15" t="s">
        <v>133</v>
      </c>
      <c r="H160" s="15" t="s">
        <v>136</v>
      </c>
      <c r="I160" s="15" t="s">
        <v>139</v>
      </c>
      <c r="J160" s="15" t="s">
        <v>141</v>
      </c>
      <c r="K160" s="15" t="s">
        <v>289</v>
      </c>
      <c r="L160" s="15" t="s">
        <v>291</v>
      </c>
      <c r="M160" s="15">
        <v>0.46300000000000002</v>
      </c>
      <c r="N160" s="15">
        <v>0.26200000000000001</v>
      </c>
      <c r="O160" s="15">
        <v>6.0000000000000001E-3</v>
      </c>
      <c r="P160" s="15">
        <v>0.41499999999999998</v>
      </c>
      <c r="Q160" s="15">
        <v>0.29199999999999998</v>
      </c>
      <c r="R160" s="15">
        <v>0.56399999999999995</v>
      </c>
      <c r="S160" s="15">
        <v>13.6</v>
      </c>
      <c r="U160" s="15">
        <v>1373401.4439999999</v>
      </c>
      <c r="V160" s="15">
        <v>1780</v>
      </c>
    </row>
    <row r="161" spans="2:22" ht="30" x14ac:dyDescent="0.25">
      <c r="B161" s="15" t="s">
        <v>122</v>
      </c>
      <c r="C161" s="15" t="s">
        <v>207</v>
      </c>
      <c r="D161" s="15" t="s">
        <v>234</v>
      </c>
      <c r="E161" s="15">
        <v>2022</v>
      </c>
      <c r="F161" s="15" t="s">
        <v>162</v>
      </c>
      <c r="G161" s="15" t="s">
        <v>133</v>
      </c>
      <c r="H161" s="15" t="s">
        <v>136</v>
      </c>
      <c r="I161" s="15" t="s">
        <v>139</v>
      </c>
      <c r="J161" s="15" t="s">
        <v>141</v>
      </c>
      <c r="K161" s="15" t="s">
        <v>289</v>
      </c>
      <c r="L161" s="15" t="s">
        <v>350</v>
      </c>
      <c r="M161" s="15">
        <v>0.35399999999999998</v>
      </c>
      <c r="N161" s="15">
        <v>0.26700000000000002</v>
      </c>
      <c r="O161" s="15">
        <v>2.4E-2</v>
      </c>
      <c r="P161" s="15">
        <v>0.29099999999999998</v>
      </c>
      <c r="Q161" s="15">
        <v>0.17699999999999999</v>
      </c>
      <c r="R161" s="15">
        <v>0.47399999999999998</v>
      </c>
      <c r="S161" s="15">
        <v>13.63</v>
      </c>
      <c r="U161" s="15">
        <v>1349382.7069999999</v>
      </c>
      <c r="V161" s="15">
        <v>120</v>
      </c>
    </row>
    <row r="162" spans="2:22" ht="30" x14ac:dyDescent="0.25">
      <c r="B162" s="15" t="s">
        <v>122</v>
      </c>
      <c r="C162" s="15" t="s">
        <v>207</v>
      </c>
      <c r="D162" s="15" t="s">
        <v>234</v>
      </c>
      <c r="E162" s="15">
        <v>2022</v>
      </c>
      <c r="F162" s="15" t="s">
        <v>162</v>
      </c>
      <c r="G162" s="15" t="s">
        <v>133</v>
      </c>
      <c r="H162" s="15" t="s">
        <v>136</v>
      </c>
      <c r="I162" s="15" t="s">
        <v>139</v>
      </c>
      <c r="J162" s="15" t="s">
        <v>141</v>
      </c>
      <c r="K162" s="15" t="s">
        <v>289</v>
      </c>
      <c r="L162" s="15" t="s">
        <v>292</v>
      </c>
      <c r="M162" s="15">
        <v>0.245</v>
      </c>
      <c r="N162" s="15">
        <v>0.14000000000000001</v>
      </c>
      <c r="O162" s="15">
        <v>5.0000000000000001E-3</v>
      </c>
      <c r="P162" s="15">
        <v>0.216</v>
      </c>
      <c r="Q162" s="15">
        <v>0.153</v>
      </c>
      <c r="R162" s="15">
        <v>0.3</v>
      </c>
      <c r="S162" s="15">
        <v>13.625999999999999</v>
      </c>
      <c r="U162" s="15">
        <v>1366377.152</v>
      </c>
      <c r="V162" s="15">
        <v>670</v>
      </c>
    </row>
    <row r="163" spans="2:22" x14ac:dyDescent="0.25">
      <c r="B163" s="15" t="s">
        <v>122</v>
      </c>
      <c r="C163" s="15" t="s">
        <v>207</v>
      </c>
      <c r="D163" s="15" t="s">
        <v>234</v>
      </c>
      <c r="E163" s="15">
        <v>2022</v>
      </c>
      <c r="F163" s="15" t="s">
        <v>162</v>
      </c>
      <c r="G163" s="15" t="s">
        <v>133</v>
      </c>
      <c r="H163" s="15" t="s">
        <v>136</v>
      </c>
      <c r="I163" s="15" t="s">
        <v>139</v>
      </c>
      <c r="J163" s="15" t="s">
        <v>141</v>
      </c>
      <c r="K163" s="15" t="s">
        <v>289</v>
      </c>
      <c r="L163" s="15" t="s">
        <v>293</v>
      </c>
      <c r="M163" s="15">
        <v>0.40400000000000003</v>
      </c>
      <c r="N163" s="15">
        <v>0.23499999999999999</v>
      </c>
      <c r="O163" s="15">
        <v>5.0000000000000001E-3</v>
      </c>
      <c r="P163" s="15">
        <v>0.35799999999999998</v>
      </c>
      <c r="Q163" s="15">
        <v>0.245</v>
      </c>
      <c r="R163" s="15">
        <v>0.51300000000000001</v>
      </c>
      <c r="S163" s="15">
        <v>13.624000000000001</v>
      </c>
      <c r="U163" s="15">
        <v>1364890.875</v>
      </c>
      <c r="V163" s="15">
        <v>2180</v>
      </c>
    </row>
    <row r="164" spans="2:22" x14ac:dyDescent="0.25">
      <c r="B164" s="15" t="s">
        <v>122</v>
      </c>
      <c r="C164" s="15" t="s">
        <v>207</v>
      </c>
      <c r="D164" s="15" t="s">
        <v>234</v>
      </c>
      <c r="E164" s="15">
        <v>2022</v>
      </c>
      <c r="F164" s="15" t="s">
        <v>162</v>
      </c>
      <c r="G164" s="15" t="s">
        <v>133</v>
      </c>
      <c r="H164" s="15" t="s">
        <v>136</v>
      </c>
      <c r="I164" s="15" t="s">
        <v>139</v>
      </c>
      <c r="J164" s="15" t="s">
        <v>141</v>
      </c>
      <c r="K164" s="15" t="s">
        <v>289</v>
      </c>
      <c r="L164" s="15" t="s">
        <v>294</v>
      </c>
      <c r="M164" s="15">
        <v>0.34399999999999997</v>
      </c>
      <c r="N164" s="15">
        <v>0.20499999999999999</v>
      </c>
      <c r="O164" s="15">
        <v>5.0000000000000001E-3</v>
      </c>
      <c r="P164" s="15">
        <v>0.29899999999999999</v>
      </c>
      <c r="Q164" s="15">
        <v>0.20399999999999999</v>
      </c>
      <c r="R164" s="15">
        <v>0.438</v>
      </c>
      <c r="S164" s="15">
        <v>13.728</v>
      </c>
      <c r="U164" s="15">
        <v>1379807.1189999999</v>
      </c>
      <c r="V164" s="15">
        <v>1680</v>
      </c>
    </row>
    <row r="165" spans="2:22" ht="30" x14ac:dyDescent="0.25">
      <c r="B165" s="15" t="s">
        <v>122</v>
      </c>
      <c r="C165" s="15" t="s">
        <v>207</v>
      </c>
      <c r="D165" s="15" t="s">
        <v>235</v>
      </c>
      <c r="E165" s="15">
        <v>2022</v>
      </c>
      <c r="F165" s="15" t="s">
        <v>162</v>
      </c>
      <c r="G165" s="15" t="s">
        <v>133</v>
      </c>
      <c r="H165" s="15" t="s">
        <v>136</v>
      </c>
      <c r="I165" s="15" t="s">
        <v>139</v>
      </c>
      <c r="J165" s="15" t="s">
        <v>141</v>
      </c>
      <c r="K165" s="15" t="s">
        <v>289</v>
      </c>
      <c r="L165" s="15" t="s">
        <v>290</v>
      </c>
      <c r="M165" s="15">
        <v>0.26700000000000002</v>
      </c>
      <c r="N165" s="15">
        <v>0.16400000000000001</v>
      </c>
      <c r="O165" s="15">
        <v>1.4E-2</v>
      </c>
      <c r="P165" s="15">
        <v>0.218</v>
      </c>
      <c r="Q165" s="15">
        <v>0.157</v>
      </c>
      <c r="R165" s="15">
        <v>0.32900000000000001</v>
      </c>
      <c r="S165" s="15">
        <v>13.983000000000001</v>
      </c>
      <c r="U165" s="15">
        <v>1424818.071</v>
      </c>
      <c r="V165" s="15">
        <v>140</v>
      </c>
    </row>
    <row r="166" spans="2:22" x14ac:dyDescent="0.25">
      <c r="B166" s="15" t="s">
        <v>122</v>
      </c>
      <c r="C166" s="15" t="s">
        <v>207</v>
      </c>
      <c r="D166" s="15" t="s">
        <v>235</v>
      </c>
      <c r="E166" s="15">
        <v>2022</v>
      </c>
      <c r="F166" s="15" t="s">
        <v>162</v>
      </c>
      <c r="G166" s="15" t="s">
        <v>133</v>
      </c>
      <c r="H166" s="15" t="s">
        <v>136</v>
      </c>
      <c r="I166" s="15" t="s">
        <v>139</v>
      </c>
      <c r="J166" s="15" t="s">
        <v>141</v>
      </c>
      <c r="K166" s="15" t="s">
        <v>289</v>
      </c>
      <c r="L166" s="15" t="s">
        <v>291</v>
      </c>
      <c r="M166" s="15">
        <v>0.45200000000000001</v>
      </c>
      <c r="N166" s="15">
        <v>0.25900000000000001</v>
      </c>
      <c r="O166" s="15">
        <v>6.0000000000000001E-3</v>
      </c>
      <c r="P166" s="15">
        <v>0.40400000000000003</v>
      </c>
      <c r="Q166" s="15">
        <v>0.28199999999999997</v>
      </c>
      <c r="R166" s="15">
        <v>0.55900000000000005</v>
      </c>
      <c r="S166" s="15">
        <v>13.598000000000001</v>
      </c>
      <c r="U166" s="15">
        <v>1373274.9269999999</v>
      </c>
      <c r="V166" s="15">
        <v>1780</v>
      </c>
    </row>
    <row r="167" spans="2:22" ht="30" x14ac:dyDescent="0.25">
      <c r="B167" s="15" t="s">
        <v>122</v>
      </c>
      <c r="C167" s="15" t="s">
        <v>207</v>
      </c>
      <c r="D167" s="15" t="s">
        <v>235</v>
      </c>
      <c r="E167" s="15">
        <v>2022</v>
      </c>
      <c r="F167" s="15" t="s">
        <v>162</v>
      </c>
      <c r="G167" s="15" t="s">
        <v>133</v>
      </c>
      <c r="H167" s="15" t="s">
        <v>136</v>
      </c>
      <c r="I167" s="15" t="s">
        <v>139</v>
      </c>
      <c r="J167" s="15" t="s">
        <v>141</v>
      </c>
      <c r="K167" s="15" t="s">
        <v>289</v>
      </c>
      <c r="L167" s="15" t="s">
        <v>350</v>
      </c>
      <c r="M167" s="15">
        <v>0.34899999999999998</v>
      </c>
      <c r="N167" s="15">
        <v>0.27600000000000002</v>
      </c>
      <c r="O167" s="15">
        <v>2.5000000000000001E-2</v>
      </c>
      <c r="P167" s="15">
        <v>0.30599999999999999</v>
      </c>
      <c r="Q167" s="15">
        <v>0.16500000000000001</v>
      </c>
      <c r="R167" s="15">
        <v>0.42799999999999999</v>
      </c>
      <c r="S167" s="15">
        <v>13.63</v>
      </c>
      <c r="U167" s="15">
        <v>1349280.8589999999</v>
      </c>
      <c r="V167" s="15">
        <v>120</v>
      </c>
    </row>
    <row r="168" spans="2:22" ht="30" x14ac:dyDescent="0.25">
      <c r="B168" s="15" t="s">
        <v>122</v>
      </c>
      <c r="C168" s="15" t="s">
        <v>207</v>
      </c>
      <c r="D168" s="15" t="s">
        <v>235</v>
      </c>
      <c r="E168" s="15">
        <v>2022</v>
      </c>
      <c r="F168" s="15" t="s">
        <v>162</v>
      </c>
      <c r="G168" s="15" t="s">
        <v>133</v>
      </c>
      <c r="H168" s="15" t="s">
        <v>136</v>
      </c>
      <c r="I168" s="15" t="s">
        <v>139</v>
      </c>
      <c r="J168" s="15" t="s">
        <v>141</v>
      </c>
      <c r="K168" s="15" t="s">
        <v>289</v>
      </c>
      <c r="L168" s="15" t="s">
        <v>292</v>
      </c>
      <c r="M168" s="15">
        <v>0.24299999999999999</v>
      </c>
      <c r="N168" s="15">
        <v>0.13900000000000001</v>
      </c>
      <c r="O168" s="15">
        <v>5.0000000000000001E-3</v>
      </c>
      <c r="P168" s="15">
        <v>0.20699999999999999</v>
      </c>
      <c r="Q168" s="15">
        <v>0.154</v>
      </c>
      <c r="R168" s="15">
        <v>0.3</v>
      </c>
      <c r="S168" s="15">
        <v>13.625999999999999</v>
      </c>
      <c r="U168" s="15">
        <v>1366352.571</v>
      </c>
      <c r="V168" s="15">
        <v>670</v>
      </c>
    </row>
    <row r="169" spans="2:22" x14ac:dyDescent="0.25">
      <c r="B169" s="15" t="s">
        <v>122</v>
      </c>
      <c r="C169" s="15" t="s">
        <v>207</v>
      </c>
      <c r="D169" s="15" t="s">
        <v>235</v>
      </c>
      <c r="E169" s="15">
        <v>2022</v>
      </c>
      <c r="F169" s="15" t="s">
        <v>162</v>
      </c>
      <c r="G169" s="15" t="s">
        <v>133</v>
      </c>
      <c r="H169" s="15" t="s">
        <v>136</v>
      </c>
      <c r="I169" s="15" t="s">
        <v>139</v>
      </c>
      <c r="J169" s="15" t="s">
        <v>141</v>
      </c>
      <c r="K169" s="15" t="s">
        <v>289</v>
      </c>
      <c r="L169" s="15" t="s">
        <v>293</v>
      </c>
      <c r="M169" s="15">
        <v>0.39400000000000002</v>
      </c>
      <c r="N169" s="15">
        <v>0.23100000000000001</v>
      </c>
      <c r="O169" s="15">
        <v>5.0000000000000001E-3</v>
      </c>
      <c r="P169" s="15">
        <v>0.34799999999999998</v>
      </c>
      <c r="Q169" s="15">
        <v>0.23599999999999999</v>
      </c>
      <c r="R169" s="15">
        <v>0.503</v>
      </c>
      <c r="S169" s="15">
        <v>13.624000000000001</v>
      </c>
      <c r="U169" s="15">
        <v>1364893.531</v>
      </c>
      <c r="V169" s="15">
        <v>2180</v>
      </c>
    </row>
    <row r="170" spans="2:22" x14ac:dyDescent="0.25">
      <c r="B170" s="15" t="s">
        <v>122</v>
      </c>
      <c r="C170" s="15" t="s">
        <v>207</v>
      </c>
      <c r="D170" s="15" t="s">
        <v>235</v>
      </c>
      <c r="E170" s="15">
        <v>2022</v>
      </c>
      <c r="F170" s="15" t="s">
        <v>162</v>
      </c>
      <c r="G170" s="15" t="s">
        <v>133</v>
      </c>
      <c r="H170" s="15" t="s">
        <v>136</v>
      </c>
      <c r="I170" s="15" t="s">
        <v>139</v>
      </c>
      <c r="J170" s="15" t="s">
        <v>141</v>
      </c>
      <c r="K170" s="15" t="s">
        <v>289</v>
      </c>
      <c r="L170" s="15" t="s">
        <v>294</v>
      </c>
      <c r="M170" s="15">
        <v>0.33900000000000002</v>
      </c>
      <c r="N170" s="15">
        <v>0.2</v>
      </c>
      <c r="O170" s="15">
        <v>5.0000000000000001E-3</v>
      </c>
      <c r="P170" s="15">
        <v>0.29399999999999998</v>
      </c>
      <c r="Q170" s="15">
        <v>0.20100000000000001</v>
      </c>
      <c r="R170" s="15">
        <v>0.42699999999999999</v>
      </c>
      <c r="S170" s="15">
        <v>13.728</v>
      </c>
      <c r="U170" s="15">
        <v>1379788.5360000001</v>
      </c>
      <c r="V170" s="15">
        <v>1680</v>
      </c>
    </row>
    <row r="171" spans="2:22" ht="30" x14ac:dyDescent="0.25">
      <c r="B171" s="15" t="s">
        <v>122</v>
      </c>
      <c r="C171" s="15" t="s">
        <v>207</v>
      </c>
      <c r="D171" s="15" t="s">
        <v>236</v>
      </c>
      <c r="E171" s="15">
        <v>2022</v>
      </c>
      <c r="F171" s="15" t="s">
        <v>162</v>
      </c>
      <c r="G171" s="15" t="s">
        <v>133</v>
      </c>
      <c r="H171" s="15" t="s">
        <v>136</v>
      </c>
      <c r="I171" s="15" t="s">
        <v>139</v>
      </c>
      <c r="J171" s="15" t="s">
        <v>141</v>
      </c>
      <c r="K171" s="15" t="s">
        <v>289</v>
      </c>
      <c r="L171" s="15" t="s">
        <v>290</v>
      </c>
      <c r="M171" s="15">
        <v>0.255</v>
      </c>
      <c r="N171" s="15">
        <v>0.14899999999999999</v>
      </c>
      <c r="O171" s="15">
        <v>1.2999999999999999E-2</v>
      </c>
      <c r="P171" s="15">
        <v>0.216</v>
      </c>
      <c r="Q171" s="15">
        <v>0.14499999999999999</v>
      </c>
      <c r="R171" s="15">
        <v>0.33300000000000002</v>
      </c>
      <c r="S171" s="15">
        <v>14.244999999999999</v>
      </c>
      <c r="U171" s="15">
        <v>1369747.7990000001</v>
      </c>
      <c r="V171" s="15">
        <v>140</v>
      </c>
    </row>
    <row r="172" spans="2:22" x14ac:dyDescent="0.25">
      <c r="B172" s="15" t="s">
        <v>122</v>
      </c>
      <c r="C172" s="15" t="s">
        <v>207</v>
      </c>
      <c r="D172" s="15" t="s">
        <v>236</v>
      </c>
      <c r="E172" s="15">
        <v>2022</v>
      </c>
      <c r="F172" s="15" t="s">
        <v>162</v>
      </c>
      <c r="G172" s="15" t="s">
        <v>133</v>
      </c>
      <c r="H172" s="15" t="s">
        <v>136</v>
      </c>
      <c r="I172" s="15" t="s">
        <v>139</v>
      </c>
      <c r="J172" s="15" t="s">
        <v>141</v>
      </c>
      <c r="K172" s="15" t="s">
        <v>289</v>
      </c>
      <c r="L172" s="15" t="s">
        <v>291</v>
      </c>
      <c r="M172" s="15">
        <v>0.43099999999999999</v>
      </c>
      <c r="N172" s="15">
        <v>0.255</v>
      </c>
      <c r="O172" s="15">
        <v>6.0000000000000001E-3</v>
      </c>
      <c r="P172" s="15">
        <v>0.38300000000000001</v>
      </c>
      <c r="Q172" s="15">
        <v>0.26500000000000001</v>
      </c>
      <c r="R172" s="15">
        <v>0.53200000000000003</v>
      </c>
      <c r="S172" s="15">
        <v>13.879</v>
      </c>
      <c r="U172" s="15">
        <v>1333048.1340000001</v>
      </c>
      <c r="V172" s="15">
        <v>1780</v>
      </c>
    </row>
    <row r="173" spans="2:22" ht="30" x14ac:dyDescent="0.25">
      <c r="B173" s="15" t="s">
        <v>122</v>
      </c>
      <c r="C173" s="15" t="s">
        <v>207</v>
      </c>
      <c r="D173" s="15" t="s">
        <v>236</v>
      </c>
      <c r="E173" s="15">
        <v>2022</v>
      </c>
      <c r="F173" s="15" t="s">
        <v>162</v>
      </c>
      <c r="G173" s="15" t="s">
        <v>133</v>
      </c>
      <c r="H173" s="15" t="s">
        <v>136</v>
      </c>
      <c r="I173" s="15" t="s">
        <v>139</v>
      </c>
      <c r="J173" s="15" t="s">
        <v>141</v>
      </c>
      <c r="K173" s="15" t="s">
        <v>289</v>
      </c>
      <c r="L173" s="15" t="s">
        <v>350</v>
      </c>
      <c r="M173" s="15">
        <v>0.34</v>
      </c>
      <c r="N173" s="15">
        <v>0.27500000000000002</v>
      </c>
      <c r="O173" s="15">
        <v>2.5000000000000001E-2</v>
      </c>
      <c r="P173" s="15">
        <v>0.27700000000000002</v>
      </c>
      <c r="Q173" s="15">
        <v>0.16700000000000001</v>
      </c>
      <c r="R173" s="15">
        <v>0.41499999999999998</v>
      </c>
      <c r="S173" s="15">
        <v>13.923999999999999</v>
      </c>
      <c r="U173" s="15">
        <v>1306522.095</v>
      </c>
      <c r="V173" s="15">
        <v>120</v>
      </c>
    </row>
    <row r="174" spans="2:22" ht="30" x14ac:dyDescent="0.25">
      <c r="B174" s="15" t="s">
        <v>122</v>
      </c>
      <c r="C174" s="15" t="s">
        <v>207</v>
      </c>
      <c r="D174" s="15" t="s">
        <v>236</v>
      </c>
      <c r="E174" s="15">
        <v>2022</v>
      </c>
      <c r="F174" s="15" t="s">
        <v>162</v>
      </c>
      <c r="G174" s="15" t="s">
        <v>133</v>
      </c>
      <c r="H174" s="15" t="s">
        <v>136</v>
      </c>
      <c r="I174" s="15" t="s">
        <v>139</v>
      </c>
      <c r="J174" s="15" t="s">
        <v>141</v>
      </c>
      <c r="K174" s="15" t="s">
        <v>289</v>
      </c>
      <c r="L174" s="15" t="s">
        <v>292</v>
      </c>
      <c r="M174" s="15">
        <v>0.23400000000000001</v>
      </c>
      <c r="N174" s="15">
        <v>0.13700000000000001</v>
      </c>
      <c r="O174" s="15">
        <v>5.0000000000000001E-3</v>
      </c>
      <c r="P174" s="15">
        <v>0.2</v>
      </c>
      <c r="Q174" s="15">
        <v>0.14899999999999999</v>
      </c>
      <c r="R174" s="15">
        <v>0.28799999999999998</v>
      </c>
      <c r="S174" s="15">
        <v>13.89</v>
      </c>
      <c r="U174" s="15">
        <v>1319093.433</v>
      </c>
      <c r="V174" s="15">
        <v>670</v>
      </c>
    </row>
    <row r="175" spans="2:22" x14ac:dyDescent="0.25">
      <c r="B175" s="15" t="s">
        <v>122</v>
      </c>
      <c r="C175" s="15" t="s">
        <v>207</v>
      </c>
      <c r="D175" s="15" t="s">
        <v>236</v>
      </c>
      <c r="E175" s="15">
        <v>2022</v>
      </c>
      <c r="F175" s="15" t="s">
        <v>162</v>
      </c>
      <c r="G175" s="15" t="s">
        <v>133</v>
      </c>
      <c r="H175" s="15" t="s">
        <v>136</v>
      </c>
      <c r="I175" s="15" t="s">
        <v>139</v>
      </c>
      <c r="J175" s="15" t="s">
        <v>141</v>
      </c>
      <c r="K175" s="15" t="s">
        <v>289</v>
      </c>
      <c r="L175" s="15" t="s">
        <v>293</v>
      </c>
      <c r="M175" s="15">
        <v>0.379</v>
      </c>
      <c r="N175" s="15">
        <v>0.22600000000000001</v>
      </c>
      <c r="O175" s="15">
        <v>5.0000000000000001E-3</v>
      </c>
      <c r="P175" s="15">
        <v>0.33200000000000002</v>
      </c>
      <c r="Q175" s="15">
        <v>0.22500000000000001</v>
      </c>
      <c r="R175" s="15">
        <v>0.47599999999999998</v>
      </c>
      <c r="S175" s="15">
        <v>13.911</v>
      </c>
      <c r="U175" s="15">
        <v>1323877.6070000001</v>
      </c>
      <c r="V175" s="15">
        <v>2180</v>
      </c>
    </row>
    <row r="176" spans="2:22" x14ac:dyDescent="0.25">
      <c r="B176" s="15" t="s">
        <v>122</v>
      </c>
      <c r="C176" s="15" t="s">
        <v>207</v>
      </c>
      <c r="D176" s="15" t="s">
        <v>236</v>
      </c>
      <c r="E176" s="15">
        <v>2022</v>
      </c>
      <c r="F176" s="15" t="s">
        <v>162</v>
      </c>
      <c r="G176" s="15" t="s">
        <v>133</v>
      </c>
      <c r="H176" s="15" t="s">
        <v>136</v>
      </c>
      <c r="I176" s="15" t="s">
        <v>139</v>
      </c>
      <c r="J176" s="15" t="s">
        <v>141</v>
      </c>
      <c r="K176" s="15" t="s">
        <v>289</v>
      </c>
      <c r="L176" s="15" t="s">
        <v>294</v>
      </c>
      <c r="M176" s="15">
        <v>0.32700000000000001</v>
      </c>
      <c r="N176" s="15">
        <v>0.19500000000000001</v>
      </c>
      <c r="O176" s="15">
        <v>5.0000000000000001E-3</v>
      </c>
      <c r="P176" s="15">
        <v>0.28499999999999998</v>
      </c>
      <c r="Q176" s="15">
        <v>0.193</v>
      </c>
      <c r="R176" s="15">
        <v>0.40899999999999997</v>
      </c>
      <c r="S176" s="15">
        <v>14.007999999999999</v>
      </c>
      <c r="U176" s="15">
        <v>1335104.004</v>
      </c>
      <c r="V176" s="15">
        <v>1680</v>
      </c>
    </row>
    <row r="177" spans="2:22" ht="30" x14ac:dyDescent="0.25">
      <c r="B177" s="15" t="s">
        <v>122</v>
      </c>
      <c r="C177" s="15" t="s">
        <v>207</v>
      </c>
      <c r="D177" s="15" t="s">
        <v>237</v>
      </c>
      <c r="E177" s="15">
        <v>2022</v>
      </c>
      <c r="F177" s="15" t="s">
        <v>162</v>
      </c>
      <c r="G177" s="15" t="s">
        <v>133</v>
      </c>
      <c r="H177" s="15" t="s">
        <v>136</v>
      </c>
      <c r="I177" s="15" t="s">
        <v>139</v>
      </c>
      <c r="J177" s="15" t="s">
        <v>141</v>
      </c>
      <c r="K177" s="15" t="s">
        <v>289</v>
      </c>
      <c r="L177" s="15" t="s">
        <v>290</v>
      </c>
      <c r="M177" s="15">
        <v>0.249</v>
      </c>
      <c r="N177" s="15">
        <v>0.152</v>
      </c>
      <c r="O177" s="15">
        <v>1.2999999999999999E-2</v>
      </c>
      <c r="P177" s="15">
        <v>0.20300000000000001</v>
      </c>
      <c r="Q177" s="15">
        <v>0.14599999999999999</v>
      </c>
      <c r="R177" s="15">
        <v>0.313</v>
      </c>
      <c r="S177" s="15">
        <v>14.244999999999999</v>
      </c>
      <c r="U177" s="15">
        <v>1369766.189</v>
      </c>
      <c r="V177" s="15">
        <v>140</v>
      </c>
    </row>
    <row r="178" spans="2:22" x14ac:dyDescent="0.25">
      <c r="B178" s="15" t="s">
        <v>122</v>
      </c>
      <c r="C178" s="15" t="s">
        <v>207</v>
      </c>
      <c r="D178" s="15" t="s">
        <v>237</v>
      </c>
      <c r="E178" s="15">
        <v>2022</v>
      </c>
      <c r="F178" s="15" t="s">
        <v>162</v>
      </c>
      <c r="G178" s="15" t="s">
        <v>133</v>
      </c>
      <c r="H178" s="15" t="s">
        <v>136</v>
      </c>
      <c r="I178" s="15" t="s">
        <v>139</v>
      </c>
      <c r="J178" s="15" t="s">
        <v>141</v>
      </c>
      <c r="K178" s="15" t="s">
        <v>289</v>
      </c>
      <c r="L178" s="15" t="s">
        <v>291</v>
      </c>
      <c r="M178" s="15">
        <v>0.41799999999999998</v>
      </c>
      <c r="N178" s="15">
        <v>0.248</v>
      </c>
      <c r="O178" s="15">
        <v>6.0000000000000001E-3</v>
      </c>
      <c r="P178" s="15">
        <v>0.36899999999999999</v>
      </c>
      <c r="Q178" s="15">
        <v>0.25800000000000001</v>
      </c>
      <c r="R178" s="15">
        <v>0.51100000000000001</v>
      </c>
      <c r="S178" s="15">
        <v>13.879</v>
      </c>
      <c r="U178" s="15">
        <v>1333055.4580000001</v>
      </c>
      <c r="V178" s="15">
        <v>1780</v>
      </c>
    </row>
    <row r="179" spans="2:22" ht="30" x14ac:dyDescent="0.25">
      <c r="B179" s="15" t="s">
        <v>122</v>
      </c>
      <c r="C179" s="15" t="s">
        <v>207</v>
      </c>
      <c r="D179" s="15" t="s">
        <v>237</v>
      </c>
      <c r="E179" s="15">
        <v>2022</v>
      </c>
      <c r="F179" s="15" t="s">
        <v>162</v>
      </c>
      <c r="G179" s="15" t="s">
        <v>133</v>
      </c>
      <c r="H179" s="15" t="s">
        <v>136</v>
      </c>
      <c r="I179" s="15" t="s">
        <v>139</v>
      </c>
      <c r="J179" s="15" t="s">
        <v>141</v>
      </c>
      <c r="K179" s="15" t="s">
        <v>289</v>
      </c>
      <c r="L179" s="15" t="s">
        <v>350</v>
      </c>
      <c r="M179" s="15">
        <v>0.33700000000000002</v>
      </c>
      <c r="N179" s="15">
        <v>0.28000000000000003</v>
      </c>
      <c r="O179" s="15">
        <v>2.5999999999999999E-2</v>
      </c>
      <c r="P179" s="15">
        <v>0.26200000000000001</v>
      </c>
      <c r="Q179" s="15">
        <v>0.16400000000000001</v>
      </c>
      <c r="R179" s="15">
        <v>0.41299999999999998</v>
      </c>
      <c r="S179" s="15">
        <v>13.923999999999999</v>
      </c>
      <c r="U179" s="15">
        <v>1306522.095</v>
      </c>
      <c r="V179" s="15">
        <v>120</v>
      </c>
    </row>
    <row r="180" spans="2:22" ht="30" x14ac:dyDescent="0.25">
      <c r="B180" s="15" t="s">
        <v>122</v>
      </c>
      <c r="C180" s="15" t="s">
        <v>207</v>
      </c>
      <c r="D180" s="15" t="s">
        <v>237</v>
      </c>
      <c r="E180" s="15">
        <v>2022</v>
      </c>
      <c r="F180" s="15" t="s">
        <v>162</v>
      </c>
      <c r="G180" s="15" t="s">
        <v>133</v>
      </c>
      <c r="H180" s="15" t="s">
        <v>136</v>
      </c>
      <c r="I180" s="15" t="s">
        <v>139</v>
      </c>
      <c r="J180" s="15" t="s">
        <v>141</v>
      </c>
      <c r="K180" s="15" t="s">
        <v>289</v>
      </c>
      <c r="L180" s="15" t="s">
        <v>292</v>
      </c>
      <c r="M180" s="15">
        <v>0.22700000000000001</v>
      </c>
      <c r="N180" s="15">
        <v>0.13200000000000001</v>
      </c>
      <c r="O180" s="15">
        <v>5.0000000000000001E-3</v>
      </c>
      <c r="P180" s="15">
        <v>0.19600000000000001</v>
      </c>
      <c r="Q180" s="15">
        <v>0.14099999999999999</v>
      </c>
      <c r="R180" s="15">
        <v>0.27500000000000002</v>
      </c>
      <c r="S180" s="15">
        <v>13.89</v>
      </c>
      <c r="U180" s="15">
        <v>1319111.7520000001</v>
      </c>
      <c r="V180" s="15">
        <v>670</v>
      </c>
    </row>
    <row r="181" spans="2:22" x14ac:dyDescent="0.25">
      <c r="B181" s="15" t="s">
        <v>122</v>
      </c>
      <c r="C181" s="15" t="s">
        <v>207</v>
      </c>
      <c r="D181" s="15" t="s">
        <v>237</v>
      </c>
      <c r="E181" s="15">
        <v>2022</v>
      </c>
      <c r="F181" s="15" t="s">
        <v>162</v>
      </c>
      <c r="G181" s="15" t="s">
        <v>133</v>
      </c>
      <c r="H181" s="15" t="s">
        <v>136</v>
      </c>
      <c r="I181" s="15" t="s">
        <v>139</v>
      </c>
      <c r="J181" s="15" t="s">
        <v>141</v>
      </c>
      <c r="K181" s="15" t="s">
        <v>289</v>
      </c>
      <c r="L181" s="15" t="s">
        <v>293</v>
      </c>
      <c r="M181" s="15">
        <v>0.36899999999999999</v>
      </c>
      <c r="N181" s="15">
        <v>0.223</v>
      </c>
      <c r="O181" s="15">
        <v>5.0000000000000001E-3</v>
      </c>
      <c r="P181" s="15">
        <v>0.32400000000000001</v>
      </c>
      <c r="Q181" s="15">
        <v>0.217</v>
      </c>
      <c r="R181" s="15">
        <v>0.46899999999999997</v>
      </c>
      <c r="S181" s="15">
        <v>13.911</v>
      </c>
      <c r="U181" s="15">
        <v>1323884.2849999999</v>
      </c>
      <c r="V181" s="15">
        <v>2180</v>
      </c>
    </row>
    <row r="182" spans="2:22" x14ac:dyDescent="0.25">
      <c r="B182" s="15" t="s">
        <v>122</v>
      </c>
      <c r="C182" s="15" t="s">
        <v>207</v>
      </c>
      <c r="D182" s="15" t="s">
        <v>237</v>
      </c>
      <c r="E182" s="15">
        <v>2022</v>
      </c>
      <c r="F182" s="15" t="s">
        <v>162</v>
      </c>
      <c r="G182" s="15" t="s">
        <v>133</v>
      </c>
      <c r="H182" s="15" t="s">
        <v>136</v>
      </c>
      <c r="I182" s="15" t="s">
        <v>139</v>
      </c>
      <c r="J182" s="15" t="s">
        <v>141</v>
      </c>
      <c r="K182" s="15" t="s">
        <v>289</v>
      </c>
      <c r="L182" s="15" t="s">
        <v>294</v>
      </c>
      <c r="M182" s="15">
        <v>0.31900000000000001</v>
      </c>
      <c r="N182" s="15">
        <v>0.19400000000000001</v>
      </c>
      <c r="O182" s="15">
        <v>5.0000000000000001E-3</v>
      </c>
      <c r="P182" s="15">
        <v>0.27400000000000002</v>
      </c>
      <c r="Q182" s="15">
        <v>0.186</v>
      </c>
      <c r="R182" s="15">
        <v>0.40100000000000002</v>
      </c>
      <c r="S182" s="15">
        <v>14.007999999999999</v>
      </c>
      <c r="U182" s="15">
        <v>1335105.727</v>
      </c>
      <c r="V182" s="15">
        <v>1680</v>
      </c>
    </row>
    <row r="183" spans="2:22" ht="30" x14ac:dyDescent="0.25">
      <c r="B183" s="15" t="s">
        <v>122</v>
      </c>
      <c r="C183" s="15" t="s">
        <v>207</v>
      </c>
      <c r="D183" s="15" t="s">
        <v>238</v>
      </c>
      <c r="E183" s="15">
        <v>2022</v>
      </c>
      <c r="F183" s="15" t="s">
        <v>162</v>
      </c>
      <c r="G183" s="15" t="s">
        <v>133</v>
      </c>
      <c r="H183" s="15" t="s">
        <v>136</v>
      </c>
      <c r="I183" s="15" t="s">
        <v>139</v>
      </c>
      <c r="J183" s="15" t="s">
        <v>141</v>
      </c>
      <c r="K183" s="15" t="s">
        <v>289</v>
      </c>
      <c r="L183" s="15" t="s">
        <v>290</v>
      </c>
      <c r="M183" s="15">
        <v>0.249</v>
      </c>
      <c r="N183" s="15">
        <v>0.154</v>
      </c>
      <c r="O183" s="15">
        <v>1.2999999999999999E-2</v>
      </c>
      <c r="P183" s="15">
        <v>0.20200000000000001</v>
      </c>
      <c r="Q183" s="15">
        <v>0.14699999999999999</v>
      </c>
      <c r="R183" s="15">
        <v>0.313</v>
      </c>
      <c r="S183" s="15">
        <v>14.304</v>
      </c>
      <c r="U183" s="15">
        <v>1219934.33</v>
      </c>
      <c r="V183" s="15">
        <v>140</v>
      </c>
    </row>
    <row r="184" spans="2:22" x14ac:dyDescent="0.25">
      <c r="B184" s="15" t="s">
        <v>122</v>
      </c>
      <c r="C184" s="15" t="s">
        <v>207</v>
      </c>
      <c r="D184" s="15" t="s">
        <v>238</v>
      </c>
      <c r="E184" s="15">
        <v>2022</v>
      </c>
      <c r="F184" s="15" t="s">
        <v>162</v>
      </c>
      <c r="G184" s="15" t="s">
        <v>133</v>
      </c>
      <c r="H184" s="15" t="s">
        <v>136</v>
      </c>
      <c r="I184" s="15" t="s">
        <v>139</v>
      </c>
      <c r="J184" s="15" t="s">
        <v>141</v>
      </c>
      <c r="K184" s="15" t="s">
        <v>289</v>
      </c>
      <c r="L184" s="15" t="s">
        <v>291</v>
      </c>
      <c r="M184" s="15">
        <v>0.41299999999999998</v>
      </c>
      <c r="N184" s="15">
        <v>0.24399999999999999</v>
      </c>
      <c r="O184" s="15">
        <v>6.0000000000000001E-3</v>
      </c>
      <c r="P184" s="15">
        <v>0.36699999999999999</v>
      </c>
      <c r="Q184" s="15">
        <v>0.25700000000000001</v>
      </c>
      <c r="R184" s="15">
        <v>0.501</v>
      </c>
      <c r="S184" s="15">
        <v>13.952</v>
      </c>
      <c r="U184" s="15">
        <v>1194218.1529999999</v>
      </c>
      <c r="V184" s="15">
        <v>1780</v>
      </c>
    </row>
    <row r="185" spans="2:22" ht="30" x14ac:dyDescent="0.25">
      <c r="B185" s="15" t="s">
        <v>122</v>
      </c>
      <c r="C185" s="15" t="s">
        <v>207</v>
      </c>
      <c r="D185" s="15" t="s">
        <v>238</v>
      </c>
      <c r="E185" s="15">
        <v>2022</v>
      </c>
      <c r="F185" s="15" t="s">
        <v>162</v>
      </c>
      <c r="G185" s="15" t="s">
        <v>133</v>
      </c>
      <c r="H185" s="15" t="s">
        <v>136</v>
      </c>
      <c r="I185" s="15" t="s">
        <v>139</v>
      </c>
      <c r="J185" s="15" t="s">
        <v>141</v>
      </c>
      <c r="K185" s="15" t="s">
        <v>289</v>
      </c>
      <c r="L185" s="15" t="s">
        <v>350</v>
      </c>
      <c r="M185" s="15">
        <v>0.33500000000000002</v>
      </c>
      <c r="N185" s="15">
        <v>0.27900000000000003</v>
      </c>
      <c r="O185" s="15">
        <v>2.5000000000000001E-2</v>
      </c>
      <c r="P185" s="15">
        <v>0.25900000000000001</v>
      </c>
      <c r="Q185" s="15">
        <v>0.16500000000000001</v>
      </c>
      <c r="R185" s="15">
        <v>0.41399999999999998</v>
      </c>
      <c r="S185" s="15">
        <v>14.000999999999999</v>
      </c>
      <c r="U185" s="15">
        <v>1169088.571</v>
      </c>
      <c r="V185" s="15">
        <v>120</v>
      </c>
    </row>
    <row r="186" spans="2:22" ht="30" x14ac:dyDescent="0.25">
      <c r="B186" s="15" t="s">
        <v>122</v>
      </c>
      <c r="C186" s="15" t="s">
        <v>207</v>
      </c>
      <c r="D186" s="15" t="s">
        <v>238</v>
      </c>
      <c r="E186" s="15">
        <v>2022</v>
      </c>
      <c r="F186" s="15" t="s">
        <v>162</v>
      </c>
      <c r="G186" s="15" t="s">
        <v>133</v>
      </c>
      <c r="H186" s="15" t="s">
        <v>136</v>
      </c>
      <c r="I186" s="15" t="s">
        <v>139</v>
      </c>
      <c r="J186" s="15" t="s">
        <v>141</v>
      </c>
      <c r="K186" s="15" t="s">
        <v>289</v>
      </c>
      <c r="L186" s="15" t="s">
        <v>292</v>
      </c>
      <c r="M186" s="15">
        <v>0.223</v>
      </c>
      <c r="N186" s="15">
        <v>0.128</v>
      </c>
      <c r="O186" s="15">
        <v>5.0000000000000001E-3</v>
      </c>
      <c r="P186" s="15">
        <v>0.193</v>
      </c>
      <c r="Q186" s="15">
        <v>0.13700000000000001</v>
      </c>
      <c r="R186" s="15">
        <v>0.27800000000000002</v>
      </c>
      <c r="S186" s="15">
        <v>13.946999999999999</v>
      </c>
      <c r="U186" s="15">
        <v>1181518.831</v>
      </c>
      <c r="V186" s="15">
        <v>670</v>
      </c>
    </row>
    <row r="187" spans="2:22" x14ac:dyDescent="0.25">
      <c r="B187" s="15" t="s">
        <v>122</v>
      </c>
      <c r="C187" s="15" t="s">
        <v>207</v>
      </c>
      <c r="D187" s="15" t="s">
        <v>238</v>
      </c>
      <c r="E187" s="15">
        <v>2022</v>
      </c>
      <c r="F187" s="15" t="s">
        <v>162</v>
      </c>
      <c r="G187" s="15" t="s">
        <v>133</v>
      </c>
      <c r="H187" s="15" t="s">
        <v>136</v>
      </c>
      <c r="I187" s="15" t="s">
        <v>139</v>
      </c>
      <c r="J187" s="15" t="s">
        <v>141</v>
      </c>
      <c r="K187" s="15" t="s">
        <v>289</v>
      </c>
      <c r="L187" s="15" t="s">
        <v>293</v>
      </c>
      <c r="M187" s="15">
        <v>0.36599999999999999</v>
      </c>
      <c r="N187" s="15">
        <v>0.222</v>
      </c>
      <c r="O187" s="15">
        <v>5.0000000000000001E-3</v>
      </c>
      <c r="P187" s="15">
        <v>0.31900000000000001</v>
      </c>
      <c r="Q187" s="15">
        <v>0.217</v>
      </c>
      <c r="R187" s="15">
        <v>0.45700000000000002</v>
      </c>
      <c r="S187" s="15">
        <v>13.984999999999999</v>
      </c>
      <c r="U187" s="15">
        <v>1184661.233</v>
      </c>
      <c r="V187" s="15">
        <v>2180</v>
      </c>
    </row>
    <row r="188" spans="2:22" x14ac:dyDescent="0.25">
      <c r="B188" s="15" t="s">
        <v>122</v>
      </c>
      <c r="C188" s="15" t="s">
        <v>207</v>
      </c>
      <c r="D188" s="15" t="s">
        <v>238</v>
      </c>
      <c r="E188" s="15">
        <v>2022</v>
      </c>
      <c r="F188" s="15" t="s">
        <v>162</v>
      </c>
      <c r="G188" s="15" t="s">
        <v>133</v>
      </c>
      <c r="H188" s="15" t="s">
        <v>136</v>
      </c>
      <c r="I188" s="15" t="s">
        <v>139</v>
      </c>
      <c r="J188" s="15" t="s">
        <v>141</v>
      </c>
      <c r="K188" s="15" t="s">
        <v>289</v>
      </c>
      <c r="L188" s="15" t="s">
        <v>294</v>
      </c>
      <c r="M188" s="15">
        <v>0.318</v>
      </c>
      <c r="N188" s="15">
        <v>0.19600000000000001</v>
      </c>
      <c r="O188" s="15">
        <v>5.0000000000000001E-3</v>
      </c>
      <c r="P188" s="15">
        <v>0.27100000000000002</v>
      </c>
      <c r="Q188" s="15">
        <v>0.183</v>
      </c>
      <c r="R188" s="15">
        <v>0.39500000000000002</v>
      </c>
      <c r="S188" s="15">
        <v>14.076000000000001</v>
      </c>
      <c r="U188" s="15">
        <v>1193314.3700000001</v>
      </c>
      <c r="V188" s="15">
        <v>1680</v>
      </c>
    </row>
    <row r="189" spans="2:22" ht="30" x14ac:dyDescent="0.25">
      <c r="B189" s="15" t="s">
        <v>122</v>
      </c>
      <c r="C189" s="15" t="s">
        <v>207</v>
      </c>
      <c r="D189" s="15" t="s">
        <v>239</v>
      </c>
      <c r="E189" s="15">
        <v>2022</v>
      </c>
      <c r="F189" s="15" t="s">
        <v>162</v>
      </c>
      <c r="G189" s="15" t="s">
        <v>133</v>
      </c>
      <c r="H189" s="15" t="s">
        <v>136</v>
      </c>
      <c r="I189" s="15" t="s">
        <v>139</v>
      </c>
      <c r="J189" s="15" t="s">
        <v>141</v>
      </c>
      <c r="K189" s="15" t="s">
        <v>289</v>
      </c>
      <c r="L189" s="15" t="s">
        <v>290</v>
      </c>
      <c r="M189" s="15">
        <v>0.24299999999999999</v>
      </c>
      <c r="N189" s="15">
        <v>0.14699999999999999</v>
      </c>
      <c r="O189" s="15">
        <v>1.2E-2</v>
      </c>
      <c r="P189" s="15">
        <v>0.20699999999999999</v>
      </c>
      <c r="Q189" s="15">
        <v>0.14499999999999999</v>
      </c>
      <c r="R189" s="15">
        <v>0.31</v>
      </c>
      <c r="S189" s="15">
        <v>14.304</v>
      </c>
      <c r="U189" s="15">
        <v>1219921.7960000001</v>
      </c>
      <c r="V189" s="15">
        <v>140</v>
      </c>
    </row>
    <row r="190" spans="2:22" x14ac:dyDescent="0.25">
      <c r="B190" s="15" t="s">
        <v>122</v>
      </c>
      <c r="C190" s="15" t="s">
        <v>207</v>
      </c>
      <c r="D190" s="15" t="s">
        <v>239</v>
      </c>
      <c r="E190" s="15">
        <v>2022</v>
      </c>
      <c r="F190" s="15" t="s">
        <v>162</v>
      </c>
      <c r="G190" s="15" t="s">
        <v>133</v>
      </c>
      <c r="H190" s="15" t="s">
        <v>136</v>
      </c>
      <c r="I190" s="15" t="s">
        <v>139</v>
      </c>
      <c r="J190" s="15" t="s">
        <v>141</v>
      </c>
      <c r="K190" s="15" t="s">
        <v>289</v>
      </c>
      <c r="L190" s="15" t="s">
        <v>291</v>
      </c>
      <c r="M190" s="15">
        <v>0.41899999999999998</v>
      </c>
      <c r="N190" s="15">
        <v>0.251</v>
      </c>
      <c r="O190" s="15">
        <v>6.0000000000000001E-3</v>
      </c>
      <c r="P190" s="15">
        <v>0.373</v>
      </c>
      <c r="Q190" s="15">
        <v>0.26</v>
      </c>
      <c r="R190" s="15">
        <v>0.505</v>
      </c>
      <c r="S190" s="15">
        <v>13.952</v>
      </c>
      <c r="U190" s="15">
        <v>1194212.7609999999</v>
      </c>
      <c r="V190" s="15">
        <v>1780</v>
      </c>
    </row>
    <row r="191" spans="2:22" ht="30" x14ac:dyDescent="0.25">
      <c r="B191" s="15" t="s">
        <v>122</v>
      </c>
      <c r="C191" s="15" t="s">
        <v>207</v>
      </c>
      <c r="D191" s="15" t="s">
        <v>239</v>
      </c>
      <c r="E191" s="15">
        <v>2022</v>
      </c>
      <c r="F191" s="15" t="s">
        <v>162</v>
      </c>
      <c r="G191" s="15" t="s">
        <v>133</v>
      </c>
      <c r="H191" s="15" t="s">
        <v>136</v>
      </c>
      <c r="I191" s="15" t="s">
        <v>139</v>
      </c>
      <c r="J191" s="15" t="s">
        <v>141</v>
      </c>
      <c r="K191" s="15" t="s">
        <v>289</v>
      </c>
      <c r="L191" s="15" t="s">
        <v>350</v>
      </c>
      <c r="M191" s="15">
        <v>0.33800000000000002</v>
      </c>
      <c r="N191" s="15">
        <v>0.28699999999999998</v>
      </c>
      <c r="O191" s="15">
        <v>2.5999999999999999E-2</v>
      </c>
      <c r="P191" s="15">
        <v>0.249</v>
      </c>
      <c r="Q191" s="15">
        <v>0.16500000000000001</v>
      </c>
      <c r="R191" s="15">
        <v>0.38800000000000001</v>
      </c>
      <c r="S191" s="15">
        <v>14.000999999999999</v>
      </c>
      <c r="U191" s="15">
        <v>1169076.456</v>
      </c>
      <c r="V191" s="15">
        <v>120</v>
      </c>
    </row>
    <row r="192" spans="2:22" ht="30" x14ac:dyDescent="0.25">
      <c r="B192" s="15" t="s">
        <v>122</v>
      </c>
      <c r="C192" s="15" t="s">
        <v>207</v>
      </c>
      <c r="D192" s="15" t="s">
        <v>239</v>
      </c>
      <c r="E192" s="15">
        <v>2022</v>
      </c>
      <c r="F192" s="15" t="s">
        <v>162</v>
      </c>
      <c r="G192" s="15" t="s">
        <v>133</v>
      </c>
      <c r="H192" s="15" t="s">
        <v>136</v>
      </c>
      <c r="I192" s="15" t="s">
        <v>139</v>
      </c>
      <c r="J192" s="15" t="s">
        <v>141</v>
      </c>
      <c r="K192" s="15" t="s">
        <v>289</v>
      </c>
      <c r="L192" s="15" t="s">
        <v>292</v>
      </c>
      <c r="M192" s="15">
        <v>0.224</v>
      </c>
      <c r="N192" s="15">
        <v>0.13</v>
      </c>
      <c r="O192" s="15">
        <v>5.0000000000000001E-3</v>
      </c>
      <c r="P192" s="15">
        <v>0.193</v>
      </c>
      <c r="Q192" s="15">
        <v>0.14099999999999999</v>
      </c>
      <c r="R192" s="15">
        <v>0.28100000000000003</v>
      </c>
      <c r="S192" s="15">
        <v>13.946999999999999</v>
      </c>
      <c r="U192" s="15">
        <v>1181519.7490000001</v>
      </c>
      <c r="V192" s="15">
        <v>670</v>
      </c>
    </row>
    <row r="193" spans="2:22" x14ac:dyDescent="0.25">
      <c r="B193" s="15" t="s">
        <v>122</v>
      </c>
      <c r="C193" s="15" t="s">
        <v>207</v>
      </c>
      <c r="D193" s="15" t="s">
        <v>239</v>
      </c>
      <c r="E193" s="15">
        <v>2022</v>
      </c>
      <c r="F193" s="15" t="s">
        <v>162</v>
      </c>
      <c r="G193" s="15" t="s">
        <v>133</v>
      </c>
      <c r="H193" s="15" t="s">
        <v>136</v>
      </c>
      <c r="I193" s="15" t="s">
        <v>139</v>
      </c>
      <c r="J193" s="15" t="s">
        <v>141</v>
      </c>
      <c r="K193" s="15" t="s">
        <v>289</v>
      </c>
      <c r="L193" s="15" t="s">
        <v>293</v>
      </c>
      <c r="M193" s="15">
        <v>0.37</v>
      </c>
      <c r="N193" s="15">
        <v>0.223</v>
      </c>
      <c r="O193" s="15">
        <v>5.0000000000000001E-3</v>
      </c>
      <c r="P193" s="15">
        <v>0.32400000000000001</v>
      </c>
      <c r="Q193" s="15">
        <v>0.219</v>
      </c>
      <c r="R193" s="15">
        <v>0.46500000000000002</v>
      </c>
      <c r="S193" s="15">
        <v>13.984</v>
      </c>
      <c r="U193" s="15">
        <v>1184662.615</v>
      </c>
      <c r="V193" s="15">
        <v>2180</v>
      </c>
    </row>
    <row r="194" spans="2:22" x14ac:dyDescent="0.25">
      <c r="B194" s="15" t="s">
        <v>122</v>
      </c>
      <c r="C194" s="15" t="s">
        <v>207</v>
      </c>
      <c r="D194" s="15" t="s">
        <v>239</v>
      </c>
      <c r="E194" s="15">
        <v>2022</v>
      </c>
      <c r="F194" s="15" t="s">
        <v>162</v>
      </c>
      <c r="G194" s="15" t="s">
        <v>133</v>
      </c>
      <c r="H194" s="15" t="s">
        <v>136</v>
      </c>
      <c r="I194" s="15" t="s">
        <v>139</v>
      </c>
      <c r="J194" s="15" t="s">
        <v>141</v>
      </c>
      <c r="K194" s="15" t="s">
        <v>289</v>
      </c>
      <c r="L194" s="15" t="s">
        <v>294</v>
      </c>
      <c r="M194" s="15">
        <v>0.32100000000000001</v>
      </c>
      <c r="N194" s="15">
        <v>0.19800000000000001</v>
      </c>
      <c r="O194" s="15">
        <v>5.0000000000000001E-3</v>
      </c>
      <c r="P194" s="15">
        <v>0.27500000000000002</v>
      </c>
      <c r="Q194" s="15">
        <v>0.188</v>
      </c>
      <c r="R194" s="15">
        <v>0.39800000000000002</v>
      </c>
      <c r="S194" s="15">
        <v>14.076000000000001</v>
      </c>
      <c r="U194" s="15">
        <v>1193306.852</v>
      </c>
      <c r="V194" s="15">
        <v>1680</v>
      </c>
    </row>
    <row r="195" spans="2:22" ht="30" x14ac:dyDescent="0.25">
      <c r="B195" s="15" t="s">
        <v>122</v>
      </c>
      <c r="C195" s="15" t="s">
        <v>207</v>
      </c>
      <c r="D195" s="15" t="s">
        <v>240</v>
      </c>
      <c r="E195" s="15">
        <v>2022</v>
      </c>
      <c r="F195" s="15" t="s">
        <v>162</v>
      </c>
      <c r="G195" s="15" t="s">
        <v>133</v>
      </c>
      <c r="H195" s="15" t="s">
        <v>136</v>
      </c>
      <c r="I195" s="15" t="s">
        <v>139</v>
      </c>
      <c r="J195" s="15" t="s">
        <v>141</v>
      </c>
      <c r="K195" s="15" t="s">
        <v>289</v>
      </c>
      <c r="L195" s="15" t="s">
        <v>290</v>
      </c>
      <c r="M195" s="15">
        <v>0.248</v>
      </c>
      <c r="N195" s="15">
        <v>0.156</v>
      </c>
      <c r="O195" s="15">
        <v>1.2999999999999999E-2</v>
      </c>
      <c r="P195" s="15">
        <v>0.20899999999999999</v>
      </c>
      <c r="Q195" s="15">
        <v>0.14899999999999999</v>
      </c>
      <c r="R195" s="15">
        <v>0.30599999999999999</v>
      </c>
      <c r="S195" s="15">
        <v>14.143000000000001</v>
      </c>
      <c r="U195" s="15">
        <v>995824.39099999995</v>
      </c>
      <c r="V195" s="15">
        <v>140</v>
      </c>
    </row>
    <row r="196" spans="2:22" x14ac:dyDescent="0.25">
      <c r="B196" s="15" t="s">
        <v>122</v>
      </c>
      <c r="C196" s="15" t="s">
        <v>207</v>
      </c>
      <c r="D196" s="15" t="s">
        <v>240</v>
      </c>
      <c r="E196" s="15">
        <v>2022</v>
      </c>
      <c r="F196" s="15" t="s">
        <v>162</v>
      </c>
      <c r="G196" s="15" t="s">
        <v>133</v>
      </c>
      <c r="H196" s="15" t="s">
        <v>136</v>
      </c>
      <c r="I196" s="15" t="s">
        <v>139</v>
      </c>
      <c r="J196" s="15" t="s">
        <v>141</v>
      </c>
      <c r="K196" s="15" t="s">
        <v>289</v>
      </c>
      <c r="L196" s="15" t="s">
        <v>291</v>
      </c>
      <c r="M196" s="15">
        <v>0.435</v>
      </c>
      <c r="N196" s="15">
        <v>0.26400000000000001</v>
      </c>
      <c r="O196" s="15">
        <v>6.0000000000000001E-3</v>
      </c>
      <c r="P196" s="15">
        <v>0.38700000000000001</v>
      </c>
      <c r="Q196" s="15">
        <v>0.26900000000000002</v>
      </c>
      <c r="R196" s="15">
        <v>0.52700000000000002</v>
      </c>
      <c r="S196" s="15">
        <v>13.795</v>
      </c>
      <c r="U196" s="15">
        <v>978365.33400000003</v>
      </c>
      <c r="V196" s="15">
        <v>1780</v>
      </c>
    </row>
    <row r="197" spans="2:22" ht="30" x14ac:dyDescent="0.25">
      <c r="B197" s="15" t="s">
        <v>122</v>
      </c>
      <c r="C197" s="15" t="s">
        <v>207</v>
      </c>
      <c r="D197" s="15" t="s">
        <v>240</v>
      </c>
      <c r="E197" s="15">
        <v>2022</v>
      </c>
      <c r="F197" s="15" t="s">
        <v>162</v>
      </c>
      <c r="G197" s="15" t="s">
        <v>133</v>
      </c>
      <c r="H197" s="15" t="s">
        <v>136</v>
      </c>
      <c r="I197" s="15" t="s">
        <v>139</v>
      </c>
      <c r="J197" s="15" t="s">
        <v>141</v>
      </c>
      <c r="K197" s="15" t="s">
        <v>289</v>
      </c>
      <c r="L197" s="15" t="s">
        <v>350</v>
      </c>
      <c r="M197" s="15">
        <v>0.35</v>
      </c>
      <c r="N197" s="15">
        <v>0.28399999999999997</v>
      </c>
      <c r="O197" s="15">
        <v>2.5999999999999999E-2</v>
      </c>
      <c r="P197" s="15">
        <v>0.25900000000000001</v>
      </c>
      <c r="Q197" s="15">
        <v>0.17599999999999999</v>
      </c>
      <c r="R197" s="15">
        <v>0.40200000000000002</v>
      </c>
      <c r="S197" s="15">
        <v>13.842000000000001</v>
      </c>
      <c r="U197" s="15">
        <v>957158.67599999998</v>
      </c>
      <c r="V197" s="15">
        <v>120</v>
      </c>
    </row>
    <row r="198" spans="2:22" ht="30" x14ac:dyDescent="0.25">
      <c r="B198" s="15" t="s">
        <v>122</v>
      </c>
      <c r="C198" s="15" t="s">
        <v>207</v>
      </c>
      <c r="D198" s="15" t="s">
        <v>240</v>
      </c>
      <c r="E198" s="15">
        <v>2022</v>
      </c>
      <c r="F198" s="15" t="s">
        <v>162</v>
      </c>
      <c r="G198" s="15" t="s">
        <v>133</v>
      </c>
      <c r="H198" s="15" t="s">
        <v>136</v>
      </c>
      <c r="I198" s="15" t="s">
        <v>139</v>
      </c>
      <c r="J198" s="15" t="s">
        <v>141</v>
      </c>
      <c r="K198" s="15" t="s">
        <v>289</v>
      </c>
      <c r="L198" s="15" t="s">
        <v>292</v>
      </c>
      <c r="M198" s="15">
        <v>0.22900000000000001</v>
      </c>
      <c r="N198" s="15">
        <v>0.13300000000000001</v>
      </c>
      <c r="O198" s="15">
        <v>5.0000000000000001E-3</v>
      </c>
      <c r="P198" s="15">
        <v>0.19700000000000001</v>
      </c>
      <c r="Q198" s="15">
        <v>0.14199999999999999</v>
      </c>
      <c r="R198" s="15">
        <v>0.28100000000000003</v>
      </c>
      <c r="S198" s="15">
        <v>13.773999999999999</v>
      </c>
      <c r="U198" s="15">
        <v>969524.70900000003</v>
      </c>
      <c r="V198" s="15">
        <v>670</v>
      </c>
    </row>
    <row r="199" spans="2:22" x14ac:dyDescent="0.25">
      <c r="B199" s="15" t="s">
        <v>122</v>
      </c>
      <c r="C199" s="15" t="s">
        <v>207</v>
      </c>
      <c r="D199" s="15" t="s">
        <v>240</v>
      </c>
      <c r="E199" s="15">
        <v>2022</v>
      </c>
      <c r="F199" s="15" t="s">
        <v>162</v>
      </c>
      <c r="G199" s="15" t="s">
        <v>133</v>
      </c>
      <c r="H199" s="15" t="s">
        <v>136</v>
      </c>
      <c r="I199" s="15" t="s">
        <v>139</v>
      </c>
      <c r="J199" s="15" t="s">
        <v>141</v>
      </c>
      <c r="K199" s="15" t="s">
        <v>289</v>
      </c>
      <c r="L199" s="15" t="s">
        <v>293</v>
      </c>
      <c r="M199" s="15">
        <v>0.38700000000000001</v>
      </c>
      <c r="N199" s="15">
        <v>0.23799999999999999</v>
      </c>
      <c r="O199" s="15">
        <v>5.0000000000000001E-3</v>
      </c>
      <c r="P199" s="15">
        <v>0.33600000000000002</v>
      </c>
      <c r="Q199" s="15">
        <v>0.23</v>
      </c>
      <c r="R199" s="15">
        <v>0.48399999999999999</v>
      </c>
      <c r="S199" s="15">
        <v>13.821</v>
      </c>
      <c r="U199" s="15">
        <v>969542.90800000005</v>
      </c>
      <c r="V199" s="15">
        <v>2180</v>
      </c>
    </row>
    <row r="200" spans="2:22" x14ac:dyDescent="0.25">
      <c r="B200" s="15" t="s">
        <v>122</v>
      </c>
      <c r="C200" s="15" t="s">
        <v>207</v>
      </c>
      <c r="D200" s="15" t="s">
        <v>240</v>
      </c>
      <c r="E200" s="15">
        <v>2022</v>
      </c>
      <c r="F200" s="15" t="s">
        <v>162</v>
      </c>
      <c r="G200" s="15" t="s">
        <v>133</v>
      </c>
      <c r="H200" s="15" t="s">
        <v>136</v>
      </c>
      <c r="I200" s="15" t="s">
        <v>139</v>
      </c>
      <c r="J200" s="15" t="s">
        <v>141</v>
      </c>
      <c r="K200" s="15" t="s">
        <v>289</v>
      </c>
      <c r="L200" s="15" t="s">
        <v>294</v>
      </c>
      <c r="M200" s="15">
        <v>0.33400000000000002</v>
      </c>
      <c r="N200" s="15">
        <v>0.20300000000000001</v>
      </c>
      <c r="O200" s="15">
        <v>5.0000000000000001E-3</v>
      </c>
      <c r="P200" s="15">
        <v>0.28499999999999998</v>
      </c>
      <c r="Q200" s="15">
        <v>0.19800000000000001</v>
      </c>
      <c r="R200" s="15">
        <v>0.42</v>
      </c>
      <c r="S200" s="15">
        <v>13.907999999999999</v>
      </c>
      <c r="U200" s="15">
        <v>976222.90399999998</v>
      </c>
      <c r="V200" s="15">
        <v>1680</v>
      </c>
    </row>
    <row r="201" spans="2:22" ht="30" x14ac:dyDescent="0.25">
      <c r="B201" s="15" t="s">
        <v>122</v>
      </c>
      <c r="C201" s="15" t="s">
        <v>207</v>
      </c>
      <c r="D201" s="15" t="s">
        <v>241</v>
      </c>
      <c r="E201" s="15">
        <v>2022</v>
      </c>
      <c r="F201" s="15" t="s">
        <v>162</v>
      </c>
      <c r="G201" s="15" t="s">
        <v>133</v>
      </c>
      <c r="H201" s="15" t="s">
        <v>136</v>
      </c>
      <c r="I201" s="15" t="s">
        <v>139</v>
      </c>
      <c r="J201" s="15" t="s">
        <v>141</v>
      </c>
      <c r="K201" s="15" t="s">
        <v>289</v>
      </c>
      <c r="L201" s="15" t="s">
        <v>290</v>
      </c>
      <c r="M201" s="15">
        <v>0.26300000000000001</v>
      </c>
      <c r="N201" s="15">
        <v>0.16600000000000001</v>
      </c>
      <c r="O201" s="15">
        <v>1.4E-2</v>
      </c>
      <c r="P201" s="15">
        <v>0.20799999999999999</v>
      </c>
      <c r="Q201" s="15">
        <v>0.14899999999999999</v>
      </c>
      <c r="R201" s="15">
        <v>0.35199999999999998</v>
      </c>
      <c r="S201" s="15">
        <v>14.143000000000001</v>
      </c>
      <c r="U201" s="15">
        <v>995812.27099999995</v>
      </c>
      <c r="V201" s="15">
        <v>140</v>
      </c>
    </row>
    <row r="202" spans="2:22" x14ac:dyDescent="0.25">
      <c r="B202" s="15" t="s">
        <v>122</v>
      </c>
      <c r="C202" s="15" t="s">
        <v>207</v>
      </c>
      <c r="D202" s="15" t="s">
        <v>241</v>
      </c>
      <c r="E202" s="15">
        <v>2022</v>
      </c>
      <c r="F202" s="15" t="s">
        <v>162</v>
      </c>
      <c r="G202" s="15" t="s">
        <v>133</v>
      </c>
      <c r="H202" s="15" t="s">
        <v>136</v>
      </c>
      <c r="I202" s="15" t="s">
        <v>139</v>
      </c>
      <c r="J202" s="15" t="s">
        <v>141</v>
      </c>
      <c r="K202" s="15" t="s">
        <v>289</v>
      </c>
      <c r="L202" s="15" t="s">
        <v>291</v>
      </c>
      <c r="M202" s="15">
        <v>0.47499999999999998</v>
      </c>
      <c r="N202" s="15">
        <v>0.28299999999999997</v>
      </c>
      <c r="O202" s="15">
        <v>7.0000000000000001E-3</v>
      </c>
      <c r="P202" s="15">
        <v>0.42199999999999999</v>
      </c>
      <c r="Q202" s="15">
        <v>0.28999999999999998</v>
      </c>
      <c r="R202" s="15">
        <v>0.57399999999999995</v>
      </c>
      <c r="S202" s="15">
        <v>13.795</v>
      </c>
      <c r="U202" s="15">
        <v>978356.625</v>
      </c>
      <c r="V202" s="15">
        <v>1780</v>
      </c>
    </row>
    <row r="203" spans="2:22" ht="30" x14ac:dyDescent="0.25">
      <c r="B203" s="15" t="s">
        <v>122</v>
      </c>
      <c r="C203" s="15" t="s">
        <v>207</v>
      </c>
      <c r="D203" s="15" t="s">
        <v>241</v>
      </c>
      <c r="E203" s="15">
        <v>2022</v>
      </c>
      <c r="F203" s="15" t="s">
        <v>162</v>
      </c>
      <c r="G203" s="15" t="s">
        <v>133</v>
      </c>
      <c r="H203" s="15" t="s">
        <v>136</v>
      </c>
      <c r="I203" s="15" t="s">
        <v>139</v>
      </c>
      <c r="J203" s="15" t="s">
        <v>141</v>
      </c>
      <c r="K203" s="15" t="s">
        <v>289</v>
      </c>
      <c r="L203" s="15" t="s">
        <v>350</v>
      </c>
      <c r="M203" s="15">
        <v>0.375</v>
      </c>
      <c r="N203" s="15">
        <v>0.3</v>
      </c>
      <c r="O203" s="15">
        <v>2.7E-2</v>
      </c>
      <c r="P203" s="15">
        <v>0.28599999999999998</v>
      </c>
      <c r="Q203" s="15">
        <v>0.186</v>
      </c>
      <c r="R203" s="15">
        <v>0.441</v>
      </c>
      <c r="S203" s="15">
        <v>13.842000000000001</v>
      </c>
      <c r="U203" s="15">
        <v>957159.89300000004</v>
      </c>
      <c r="V203" s="15">
        <v>120</v>
      </c>
    </row>
    <row r="204" spans="2:22" ht="30" x14ac:dyDescent="0.25">
      <c r="B204" s="15" t="s">
        <v>122</v>
      </c>
      <c r="C204" s="15" t="s">
        <v>207</v>
      </c>
      <c r="D204" s="15" t="s">
        <v>241</v>
      </c>
      <c r="E204" s="15">
        <v>2022</v>
      </c>
      <c r="F204" s="15" t="s">
        <v>162</v>
      </c>
      <c r="G204" s="15" t="s">
        <v>133</v>
      </c>
      <c r="H204" s="15" t="s">
        <v>136</v>
      </c>
      <c r="I204" s="15" t="s">
        <v>139</v>
      </c>
      <c r="J204" s="15" t="s">
        <v>141</v>
      </c>
      <c r="K204" s="15" t="s">
        <v>289</v>
      </c>
      <c r="L204" s="15" t="s">
        <v>292</v>
      </c>
      <c r="M204" s="15">
        <v>0.24299999999999999</v>
      </c>
      <c r="N204" s="15">
        <v>0.14000000000000001</v>
      </c>
      <c r="O204" s="15">
        <v>5.0000000000000001E-3</v>
      </c>
      <c r="P204" s="15">
        <v>0.21</v>
      </c>
      <c r="Q204" s="15">
        <v>0.14799999999999999</v>
      </c>
      <c r="R204" s="15">
        <v>0.3</v>
      </c>
      <c r="S204" s="15">
        <v>13.773999999999999</v>
      </c>
      <c r="U204" s="15">
        <v>969531.36800000002</v>
      </c>
      <c r="V204" s="15">
        <v>670</v>
      </c>
    </row>
    <row r="205" spans="2:22" x14ac:dyDescent="0.25">
      <c r="B205" s="15" t="s">
        <v>122</v>
      </c>
      <c r="C205" s="15" t="s">
        <v>207</v>
      </c>
      <c r="D205" s="15" t="s">
        <v>241</v>
      </c>
      <c r="E205" s="15">
        <v>2022</v>
      </c>
      <c r="F205" s="15" t="s">
        <v>162</v>
      </c>
      <c r="G205" s="15" t="s">
        <v>133</v>
      </c>
      <c r="H205" s="15" t="s">
        <v>136</v>
      </c>
      <c r="I205" s="15" t="s">
        <v>139</v>
      </c>
      <c r="J205" s="15" t="s">
        <v>141</v>
      </c>
      <c r="K205" s="15" t="s">
        <v>289</v>
      </c>
      <c r="L205" s="15" t="s">
        <v>293</v>
      </c>
      <c r="M205" s="15">
        <v>0.42299999999999999</v>
      </c>
      <c r="N205" s="15">
        <v>0.26300000000000001</v>
      </c>
      <c r="O205" s="15">
        <v>6.0000000000000001E-3</v>
      </c>
      <c r="P205" s="15">
        <v>0.36399999999999999</v>
      </c>
      <c r="Q205" s="15">
        <v>0.247</v>
      </c>
      <c r="R205" s="15">
        <v>0.53</v>
      </c>
      <c r="S205" s="15">
        <v>13.821</v>
      </c>
      <c r="U205" s="15">
        <v>969542.48600000003</v>
      </c>
      <c r="V205" s="15">
        <v>2180</v>
      </c>
    </row>
    <row r="206" spans="2:22" x14ac:dyDescent="0.25">
      <c r="B206" s="15" t="s">
        <v>122</v>
      </c>
      <c r="C206" s="15" t="s">
        <v>207</v>
      </c>
      <c r="D206" s="15" t="s">
        <v>241</v>
      </c>
      <c r="E206" s="15">
        <v>2022</v>
      </c>
      <c r="F206" s="15" t="s">
        <v>162</v>
      </c>
      <c r="G206" s="15" t="s">
        <v>133</v>
      </c>
      <c r="H206" s="15" t="s">
        <v>136</v>
      </c>
      <c r="I206" s="15" t="s">
        <v>139</v>
      </c>
      <c r="J206" s="15" t="s">
        <v>141</v>
      </c>
      <c r="K206" s="15" t="s">
        <v>289</v>
      </c>
      <c r="L206" s="15" t="s">
        <v>294</v>
      </c>
      <c r="M206" s="15">
        <v>0.36499999999999999</v>
      </c>
      <c r="N206" s="15">
        <v>0.22800000000000001</v>
      </c>
      <c r="O206" s="15">
        <v>6.0000000000000001E-3</v>
      </c>
      <c r="P206" s="15">
        <v>0.312</v>
      </c>
      <c r="Q206" s="15">
        <v>0.21199999999999999</v>
      </c>
      <c r="R206" s="15">
        <v>0.45600000000000002</v>
      </c>
      <c r="S206" s="15">
        <v>13.907999999999999</v>
      </c>
      <c r="U206" s="15">
        <v>976203.59499999997</v>
      </c>
      <c r="V206" s="15">
        <v>1680</v>
      </c>
    </row>
    <row r="207" spans="2:22" ht="30" x14ac:dyDescent="0.25">
      <c r="B207" s="15" t="s">
        <v>122</v>
      </c>
      <c r="C207" s="15" t="s">
        <v>207</v>
      </c>
      <c r="D207" s="15" t="s">
        <v>242</v>
      </c>
      <c r="E207" s="15">
        <v>2022</v>
      </c>
      <c r="F207" s="15" t="s">
        <v>162</v>
      </c>
      <c r="G207" s="15" t="s">
        <v>133</v>
      </c>
      <c r="H207" s="15" t="s">
        <v>136</v>
      </c>
      <c r="I207" s="15" t="s">
        <v>139</v>
      </c>
      <c r="J207" s="15" t="s">
        <v>141</v>
      </c>
      <c r="K207" s="15" t="s">
        <v>289</v>
      </c>
      <c r="L207" s="15" t="s">
        <v>290</v>
      </c>
      <c r="M207" s="15">
        <v>0.27800000000000002</v>
      </c>
      <c r="N207" s="15">
        <v>0.17699999999999999</v>
      </c>
      <c r="O207" s="15">
        <v>1.4999999999999999E-2</v>
      </c>
      <c r="P207" s="15">
        <v>0.219</v>
      </c>
      <c r="Q207" s="15">
        <v>0.158</v>
      </c>
      <c r="R207" s="15">
        <v>0.36499999999999999</v>
      </c>
      <c r="S207" s="15">
        <v>13.795999999999999</v>
      </c>
      <c r="U207" s="15">
        <v>749514.33799999999</v>
      </c>
      <c r="V207" s="15">
        <v>140</v>
      </c>
    </row>
    <row r="208" spans="2:22" x14ac:dyDescent="0.25">
      <c r="B208" s="15" t="s">
        <v>122</v>
      </c>
      <c r="C208" s="15" t="s">
        <v>207</v>
      </c>
      <c r="D208" s="15" t="s">
        <v>242</v>
      </c>
      <c r="E208" s="15">
        <v>2022</v>
      </c>
      <c r="F208" s="15" t="s">
        <v>162</v>
      </c>
      <c r="G208" s="15" t="s">
        <v>133</v>
      </c>
      <c r="H208" s="15" t="s">
        <v>136</v>
      </c>
      <c r="I208" s="15" t="s">
        <v>139</v>
      </c>
      <c r="J208" s="15" t="s">
        <v>141</v>
      </c>
      <c r="K208" s="15" t="s">
        <v>289</v>
      </c>
      <c r="L208" s="15" t="s">
        <v>291</v>
      </c>
      <c r="M208" s="15">
        <v>0.53500000000000003</v>
      </c>
      <c r="N208" s="15">
        <v>0.317</v>
      </c>
      <c r="O208" s="15">
        <v>8.0000000000000002E-3</v>
      </c>
      <c r="P208" s="15">
        <v>0.47299999999999998</v>
      </c>
      <c r="Q208" s="15">
        <v>0.32600000000000001</v>
      </c>
      <c r="R208" s="15">
        <v>0.65400000000000003</v>
      </c>
      <c r="S208" s="15">
        <v>13.464</v>
      </c>
      <c r="U208" s="15">
        <v>735736.152</v>
      </c>
      <c r="V208" s="15">
        <v>1780</v>
      </c>
    </row>
    <row r="209" spans="2:22" ht="30" x14ac:dyDescent="0.25">
      <c r="B209" s="15" t="s">
        <v>122</v>
      </c>
      <c r="C209" s="15" t="s">
        <v>207</v>
      </c>
      <c r="D209" s="15" t="s">
        <v>242</v>
      </c>
      <c r="E209" s="15">
        <v>2022</v>
      </c>
      <c r="F209" s="15" t="s">
        <v>162</v>
      </c>
      <c r="G209" s="15" t="s">
        <v>133</v>
      </c>
      <c r="H209" s="15" t="s">
        <v>136</v>
      </c>
      <c r="I209" s="15" t="s">
        <v>139</v>
      </c>
      <c r="J209" s="15" t="s">
        <v>141</v>
      </c>
      <c r="K209" s="15" t="s">
        <v>289</v>
      </c>
      <c r="L209" s="15" t="s">
        <v>350</v>
      </c>
      <c r="M209" s="15">
        <v>0.40300000000000002</v>
      </c>
      <c r="N209" s="15">
        <v>0.312</v>
      </c>
      <c r="O209" s="15">
        <v>2.8000000000000001E-2</v>
      </c>
      <c r="P209" s="15">
        <v>0.34599999999999997</v>
      </c>
      <c r="Q209" s="15">
        <v>0.19600000000000001</v>
      </c>
      <c r="R209" s="15">
        <v>0.45700000000000002</v>
      </c>
      <c r="S209" s="15">
        <v>13.500999999999999</v>
      </c>
      <c r="U209" s="15">
        <v>719697.13399999996</v>
      </c>
      <c r="V209" s="15">
        <v>120</v>
      </c>
    </row>
    <row r="210" spans="2:22" ht="30" x14ac:dyDescent="0.25">
      <c r="B210" s="15" t="s">
        <v>122</v>
      </c>
      <c r="C210" s="15" t="s">
        <v>207</v>
      </c>
      <c r="D210" s="15" t="s">
        <v>242</v>
      </c>
      <c r="E210" s="15">
        <v>2022</v>
      </c>
      <c r="F210" s="15" t="s">
        <v>162</v>
      </c>
      <c r="G210" s="15" t="s">
        <v>133</v>
      </c>
      <c r="H210" s="15" t="s">
        <v>136</v>
      </c>
      <c r="I210" s="15" t="s">
        <v>139</v>
      </c>
      <c r="J210" s="15" t="s">
        <v>141</v>
      </c>
      <c r="K210" s="15" t="s">
        <v>289</v>
      </c>
      <c r="L210" s="15" t="s">
        <v>292</v>
      </c>
      <c r="M210" s="15">
        <v>0.26500000000000001</v>
      </c>
      <c r="N210" s="15">
        <v>0.16500000000000001</v>
      </c>
      <c r="O210" s="15">
        <v>6.0000000000000001E-3</v>
      </c>
      <c r="P210" s="15">
        <v>0.22700000000000001</v>
      </c>
      <c r="Q210" s="15">
        <v>0.159</v>
      </c>
      <c r="R210" s="15">
        <v>0.318</v>
      </c>
      <c r="S210" s="15">
        <v>13.420999999999999</v>
      </c>
      <c r="U210" s="15">
        <v>731674.26</v>
      </c>
      <c r="V210" s="15">
        <v>670</v>
      </c>
    </row>
    <row r="211" spans="2:22" x14ac:dyDescent="0.25">
      <c r="B211" s="15" t="s">
        <v>122</v>
      </c>
      <c r="C211" s="15" t="s">
        <v>207</v>
      </c>
      <c r="D211" s="15" t="s">
        <v>242</v>
      </c>
      <c r="E211" s="15">
        <v>2022</v>
      </c>
      <c r="F211" s="15" t="s">
        <v>162</v>
      </c>
      <c r="G211" s="15" t="s">
        <v>133</v>
      </c>
      <c r="H211" s="15" t="s">
        <v>136</v>
      </c>
      <c r="I211" s="15" t="s">
        <v>139</v>
      </c>
      <c r="J211" s="15" t="s">
        <v>141</v>
      </c>
      <c r="K211" s="15" t="s">
        <v>289</v>
      </c>
      <c r="L211" s="15" t="s">
        <v>293</v>
      </c>
      <c r="M211" s="15">
        <v>0.47499999999999998</v>
      </c>
      <c r="N211" s="15">
        <v>0.28599999999999998</v>
      </c>
      <c r="O211" s="15">
        <v>6.0000000000000001E-3</v>
      </c>
      <c r="P211" s="15">
        <v>0.41199999999999998</v>
      </c>
      <c r="Q211" s="15">
        <v>0.27500000000000002</v>
      </c>
      <c r="R211" s="15">
        <v>0.60099999999999998</v>
      </c>
      <c r="S211" s="15">
        <v>13.478</v>
      </c>
      <c r="U211" s="15">
        <v>728616.20499999996</v>
      </c>
      <c r="V211" s="15">
        <v>2180</v>
      </c>
    </row>
    <row r="212" spans="2:22" x14ac:dyDescent="0.25">
      <c r="B212" s="15" t="s">
        <v>122</v>
      </c>
      <c r="C212" s="15" t="s">
        <v>207</v>
      </c>
      <c r="D212" s="15" t="s">
        <v>242</v>
      </c>
      <c r="E212" s="15">
        <v>2022</v>
      </c>
      <c r="F212" s="15" t="s">
        <v>162</v>
      </c>
      <c r="G212" s="15" t="s">
        <v>133</v>
      </c>
      <c r="H212" s="15" t="s">
        <v>136</v>
      </c>
      <c r="I212" s="15" t="s">
        <v>139</v>
      </c>
      <c r="J212" s="15" t="s">
        <v>141</v>
      </c>
      <c r="K212" s="15" t="s">
        <v>289</v>
      </c>
      <c r="L212" s="15" t="s">
        <v>294</v>
      </c>
      <c r="M212" s="15">
        <v>0.40899999999999997</v>
      </c>
      <c r="N212" s="15">
        <v>0.25900000000000001</v>
      </c>
      <c r="O212" s="15">
        <v>6.0000000000000001E-3</v>
      </c>
      <c r="P212" s="15">
        <v>0.34799999999999998</v>
      </c>
      <c r="Q212" s="15">
        <v>0.22800000000000001</v>
      </c>
      <c r="R212" s="15">
        <v>0.51700000000000002</v>
      </c>
      <c r="S212" s="15">
        <v>13.555999999999999</v>
      </c>
      <c r="U212" s="15">
        <v>734323.64099999995</v>
      </c>
      <c r="V212" s="15">
        <v>1680</v>
      </c>
    </row>
    <row r="213" spans="2:22" ht="30" x14ac:dyDescent="0.25">
      <c r="B213" s="15" t="s">
        <v>122</v>
      </c>
      <c r="C213" s="15" t="s">
        <v>207</v>
      </c>
      <c r="D213" s="15" t="s">
        <v>243</v>
      </c>
      <c r="E213" s="15">
        <v>2022</v>
      </c>
      <c r="F213" s="15" t="s">
        <v>162</v>
      </c>
      <c r="G213" s="15" t="s">
        <v>133</v>
      </c>
      <c r="H213" s="15" t="s">
        <v>136</v>
      </c>
      <c r="I213" s="15" t="s">
        <v>139</v>
      </c>
      <c r="J213" s="15" t="s">
        <v>141</v>
      </c>
      <c r="K213" s="15" t="s">
        <v>289</v>
      </c>
      <c r="L213" s="15" t="s">
        <v>290</v>
      </c>
      <c r="M213" s="15">
        <v>0.312</v>
      </c>
      <c r="N213" s="15">
        <v>0.21299999999999999</v>
      </c>
      <c r="O213" s="15">
        <v>1.7999999999999999E-2</v>
      </c>
      <c r="P213" s="15">
        <v>0.23599999999999999</v>
      </c>
      <c r="Q213" s="15">
        <v>0.17699999999999999</v>
      </c>
      <c r="R213" s="15">
        <v>0.39500000000000002</v>
      </c>
      <c r="S213" s="15">
        <v>13.795999999999999</v>
      </c>
      <c r="U213" s="15">
        <v>749529.51100000006</v>
      </c>
      <c r="V213" s="15">
        <v>140</v>
      </c>
    </row>
    <row r="214" spans="2:22" x14ac:dyDescent="0.25">
      <c r="B214" s="15" t="s">
        <v>122</v>
      </c>
      <c r="C214" s="15" t="s">
        <v>207</v>
      </c>
      <c r="D214" s="15" t="s">
        <v>243</v>
      </c>
      <c r="E214" s="15">
        <v>2022</v>
      </c>
      <c r="F214" s="15" t="s">
        <v>162</v>
      </c>
      <c r="G214" s="15" t="s">
        <v>133</v>
      </c>
      <c r="H214" s="15" t="s">
        <v>136</v>
      </c>
      <c r="I214" s="15" t="s">
        <v>139</v>
      </c>
      <c r="J214" s="15" t="s">
        <v>141</v>
      </c>
      <c r="K214" s="15" t="s">
        <v>289</v>
      </c>
      <c r="L214" s="15" t="s">
        <v>291</v>
      </c>
      <c r="M214" s="15">
        <v>0.61299999999999999</v>
      </c>
      <c r="N214" s="15">
        <v>0.34899999999999998</v>
      </c>
      <c r="O214" s="15">
        <v>8.0000000000000002E-3</v>
      </c>
      <c r="P214" s="15">
        <v>0.54300000000000004</v>
      </c>
      <c r="Q214" s="15">
        <v>0.379</v>
      </c>
      <c r="R214" s="15">
        <v>0.77300000000000002</v>
      </c>
      <c r="S214" s="15">
        <v>13.464</v>
      </c>
      <c r="U214" s="15">
        <v>735738.42299999995</v>
      </c>
      <c r="V214" s="15">
        <v>1780</v>
      </c>
    </row>
    <row r="215" spans="2:22" ht="30" x14ac:dyDescent="0.25">
      <c r="B215" s="15" t="s">
        <v>122</v>
      </c>
      <c r="C215" s="15" t="s">
        <v>207</v>
      </c>
      <c r="D215" s="15" t="s">
        <v>243</v>
      </c>
      <c r="E215" s="15">
        <v>2022</v>
      </c>
      <c r="F215" s="15" t="s">
        <v>162</v>
      </c>
      <c r="G215" s="15" t="s">
        <v>133</v>
      </c>
      <c r="H215" s="15" t="s">
        <v>136</v>
      </c>
      <c r="I215" s="15" t="s">
        <v>139</v>
      </c>
      <c r="J215" s="15" t="s">
        <v>141</v>
      </c>
      <c r="K215" s="15" t="s">
        <v>289</v>
      </c>
      <c r="L215" s="15" t="s">
        <v>350</v>
      </c>
      <c r="M215" s="15">
        <v>0.45</v>
      </c>
      <c r="N215" s="15">
        <v>0.33</v>
      </c>
      <c r="O215" s="15">
        <v>0.03</v>
      </c>
      <c r="P215" s="15">
        <v>0.36899999999999999</v>
      </c>
      <c r="Q215" s="15">
        <v>0.22</v>
      </c>
      <c r="R215" s="15">
        <v>0.59399999999999997</v>
      </c>
      <c r="S215" s="15">
        <v>13.500999999999999</v>
      </c>
      <c r="U215" s="15">
        <v>719683.78500000003</v>
      </c>
      <c r="V215" s="15">
        <v>120</v>
      </c>
    </row>
    <row r="216" spans="2:22" ht="30" x14ac:dyDescent="0.25">
      <c r="B216" s="15" t="s">
        <v>122</v>
      </c>
      <c r="C216" s="15" t="s">
        <v>207</v>
      </c>
      <c r="D216" s="15" t="s">
        <v>243</v>
      </c>
      <c r="E216" s="15">
        <v>2022</v>
      </c>
      <c r="F216" s="15" t="s">
        <v>162</v>
      </c>
      <c r="G216" s="15" t="s">
        <v>133</v>
      </c>
      <c r="H216" s="15" t="s">
        <v>136</v>
      </c>
      <c r="I216" s="15" t="s">
        <v>139</v>
      </c>
      <c r="J216" s="15" t="s">
        <v>141</v>
      </c>
      <c r="K216" s="15" t="s">
        <v>289</v>
      </c>
      <c r="L216" s="15" t="s">
        <v>292</v>
      </c>
      <c r="M216" s="15">
        <v>0.29099999999999998</v>
      </c>
      <c r="N216" s="15">
        <v>0.182</v>
      </c>
      <c r="O216" s="15">
        <v>7.0000000000000001E-3</v>
      </c>
      <c r="P216" s="15">
        <v>0.252</v>
      </c>
      <c r="Q216" s="15">
        <v>0.17199999999999999</v>
      </c>
      <c r="R216" s="15">
        <v>0.35799999999999998</v>
      </c>
      <c r="S216" s="15">
        <v>13.420999999999999</v>
      </c>
      <c r="U216" s="15">
        <v>731668.03899999999</v>
      </c>
      <c r="V216" s="15">
        <v>670</v>
      </c>
    </row>
    <row r="217" spans="2:22" x14ac:dyDescent="0.25">
      <c r="B217" s="15" t="s">
        <v>122</v>
      </c>
      <c r="C217" s="15" t="s">
        <v>207</v>
      </c>
      <c r="D217" s="15" t="s">
        <v>243</v>
      </c>
      <c r="E217" s="15">
        <v>2022</v>
      </c>
      <c r="F217" s="15" t="s">
        <v>162</v>
      </c>
      <c r="G217" s="15" t="s">
        <v>133</v>
      </c>
      <c r="H217" s="15" t="s">
        <v>136</v>
      </c>
      <c r="I217" s="15" t="s">
        <v>139</v>
      </c>
      <c r="J217" s="15" t="s">
        <v>141</v>
      </c>
      <c r="K217" s="15" t="s">
        <v>289</v>
      </c>
      <c r="L217" s="15" t="s">
        <v>293</v>
      </c>
      <c r="M217" s="15">
        <v>0.53400000000000003</v>
      </c>
      <c r="N217" s="15">
        <v>0.312</v>
      </c>
      <c r="O217" s="15">
        <v>7.0000000000000001E-3</v>
      </c>
      <c r="P217" s="15">
        <v>0.47</v>
      </c>
      <c r="Q217" s="15">
        <v>0.311</v>
      </c>
      <c r="R217" s="15">
        <v>0.68500000000000005</v>
      </c>
      <c r="S217" s="15">
        <v>13.478999999999999</v>
      </c>
      <c r="U217" s="15">
        <v>728616.74</v>
      </c>
      <c r="V217" s="15">
        <v>2180</v>
      </c>
    </row>
    <row r="218" spans="2:22" x14ac:dyDescent="0.25">
      <c r="B218" s="15" t="s">
        <v>122</v>
      </c>
      <c r="C218" s="15" t="s">
        <v>207</v>
      </c>
      <c r="D218" s="15" t="s">
        <v>243</v>
      </c>
      <c r="E218" s="15">
        <v>2022</v>
      </c>
      <c r="F218" s="15" t="s">
        <v>162</v>
      </c>
      <c r="G218" s="15" t="s">
        <v>133</v>
      </c>
      <c r="H218" s="15" t="s">
        <v>136</v>
      </c>
      <c r="I218" s="15" t="s">
        <v>139</v>
      </c>
      <c r="J218" s="15" t="s">
        <v>141</v>
      </c>
      <c r="K218" s="15" t="s">
        <v>289</v>
      </c>
      <c r="L218" s="15" t="s">
        <v>294</v>
      </c>
      <c r="M218" s="15">
        <v>0.45400000000000001</v>
      </c>
      <c r="N218" s="15">
        <v>0.28000000000000003</v>
      </c>
      <c r="O218" s="15">
        <v>7.0000000000000001E-3</v>
      </c>
      <c r="P218" s="15">
        <v>0.39200000000000002</v>
      </c>
      <c r="Q218" s="15">
        <v>0.25700000000000001</v>
      </c>
      <c r="R218" s="15">
        <v>0.56899999999999995</v>
      </c>
      <c r="S218" s="15">
        <v>13.555999999999999</v>
      </c>
      <c r="U218" s="15">
        <v>734330.67599999998</v>
      </c>
      <c r="V218" s="15">
        <v>1680</v>
      </c>
    </row>
    <row r="219" spans="2:22" ht="30" x14ac:dyDescent="0.25">
      <c r="B219" s="15" t="s">
        <v>122</v>
      </c>
      <c r="C219" s="15" t="s">
        <v>207</v>
      </c>
      <c r="D219" s="15" t="s">
        <v>244</v>
      </c>
      <c r="E219" s="15">
        <v>2022</v>
      </c>
      <c r="F219" s="15" t="s">
        <v>162</v>
      </c>
      <c r="G219" s="15" t="s">
        <v>133</v>
      </c>
      <c r="H219" s="15" t="s">
        <v>136</v>
      </c>
      <c r="I219" s="15" t="s">
        <v>139</v>
      </c>
      <c r="J219" s="15" t="s">
        <v>141</v>
      </c>
      <c r="K219" s="15" t="s">
        <v>289</v>
      </c>
      <c r="L219" s="15" t="s">
        <v>290</v>
      </c>
      <c r="M219" s="15">
        <v>0.33400000000000002</v>
      </c>
      <c r="N219" s="15">
        <v>0.22700000000000001</v>
      </c>
      <c r="O219" s="15">
        <v>1.9E-2</v>
      </c>
      <c r="P219" s="15">
        <v>0.25900000000000001</v>
      </c>
      <c r="Q219" s="15">
        <v>0.17699999999999999</v>
      </c>
      <c r="R219" s="15">
        <v>0.41799999999999998</v>
      </c>
      <c r="S219" s="15">
        <v>13.348000000000001</v>
      </c>
      <c r="U219" s="15">
        <v>508289.31300000002</v>
      </c>
      <c r="V219" s="15">
        <v>140</v>
      </c>
    </row>
    <row r="220" spans="2:22" x14ac:dyDescent="0.25">
      <c r="B220" s="15" t="s">
        <v>122</v>
      </c>
      <c r="C220" s="15" t="s">
        <v>207</v>
      </c>
      <c r="D220" s="15" t="s">
        <v>244</v>
      </c>
      <c r="E220" s="15">
        <v>2022</v>
      </c>
      <c r="F220" s="15" t="s">
        <v>162</v>
      </c>
      <c r="G220" s="15" t="s">
        <v>133</v>
      </c>
      <c r="H220" s="15" t="s">
        <v>136</v>
      </c>
      <c r="I220" s="15" t="s">
        <v>139</v>
      </c>
      <c r="J220" s="15" t="s">
        <v>141</v>
      </c>
      <c r="K220" s="15" t="s">
        <v>289</v>
      </c>
      <c r="L220" s="15" t="s">
        <v>291</v>
      </c>
      <c r="M220" s="15">
        <v>0.66400000000000003</v>
      </c>
      <c r="N220" s="15">
        <v>0.36599999999999999</v>
      </c>
      <c r="O220" s="15">
        <v>8.9999999999999993E-3</v>
      </c>
      <c r="P220" s="15">
        <v>0.59599999999999997</v>
      </c>
      <c r="Q220" s="15">
        <v>0.40899999999999997</v>
      </c>
      <c r="R220" s="15">
        <v>0.83599999999999997</v>
      </c>
      <c r="S220" s="15">
        <v>13.031000000000001</v>
      </c>
      <c r="U220" s="15">
        <v>504333.473</v>
      </c>
      <c r="V220" s="15">
        <v>1780</v>
      </c>
    </row>
    <row r="221" spans="2:22" ht="30" x14ac:dyDescent="0.25">
      <c r="B221" s="15" t="s">
        <v>122</v>
      </c>
      <c r="C221" s="15" t="s">
        <v>207</v>
      </c>
      <c r="D221" s="15" t="s">
        <v>244</v>
      </c>
      <c r="E221" s="15">
        <v>2022</v>
      </c>
      <c r="F221" s="15" t="s">
        <v>162</v>
      </c>
      <c r="G221" s="15" t="s">
        <v>133</v>
      </c>
      <c r="H221" s="15" t="s">
        <v>136</v>
      </c>
      <c r="I221" s="15" t="s">
        <v>139</v>
      </c>
      <c r="J221" s="15" t="s">
        <v>141</v>
      </c>
      <c r="K221" s="15" t="s">
        <v>289</v>
      </c>
      <c r="L221" s="15" t="s">
        <v>350</v>
      </c>
      <c r="M221" s="15">
        <v>0.46200000000000002</v>
      </c>
      <c r="N221" s="15">
        <v>0.32300000000000001</v>
      </c>
      <c r="O221" s="15">
        <v>2.9000000000000001E-2</v>
      </c>
      <c r="P221" s="15">
        <v>0.41499999999999998</v>
      </c>
      <c r="Q221" s="15">
        <v>0.24299999999999999</v>
      </c>
      <c r="R221" s="15">
        <v>0.57099999999999995</v>
      </c>
      <c r="S221" s="15">
        <v>13.055</v>
      </c>
      <c r="U221" s="15">
        <v>494686.76</v>
      </c>
      <c r="V221" s="15">
        <v>120</v>
      </c>
    </row>
    <row r="222" spans="2:22" ht="30" x14ac:dyDescent="0.25">
      <c r="B222" s="15" t="s">
        <v>122</v>
      </c>
      <c r="C222" s="15" t="s">
        <v>207</v>
      </c>
      <c r="D222" s="15" t="s">
        <v>244</v>
      </c>
      <c r="E222" s="15">
        <v>2022</v>
      </c>
      <c r="F222" s="15" t="s">
        <v>162</v>
      </c>
      <c r="G222" s="15" t="s">
        <v>133</v>
      </c>
      <c r="H222" s="15" t="s">
        <v>136</v>
      </c>
      <c r="I222" s="15" t="s">
        <v>139</v>
      </c>
      <c r="J222" s="15" t="s">
        <v>141</v>
      </c>
      <c r="K222" s="15" t="s">
        <v>289</v>
      </c>
      <c r="L222" s="15" t="s">
        <v>292</v>
      </c>
      <c r="M222" s="15">
        <v>0.308</v>
      </c>
      <c r="N222" s="15">
        <v>0.19</v>
      </c>
      <c r="O222" s="15">
        <v>7.0000000000000001E-3</v>
      </c>
      <c r="P222" s="15">
        <v>0.26100000000000001</v>
      </c>
      <c r="Q222" s="15">
        <v>0.183</v>
      </c>
      <c r="R222" s="15">
        <v>0.39300000000000002</v>
      </c>
      <c r="S222" s="15">
        <v>12.965</v>
      </c>
      <c r="U222" s="15">
        <v>501500.42800000001</v>
      </c>
      <c r="V222" s="15">
        <v>670</v>
      </c>
    </row>
    <row r="223" spans="2:22" x14ac:dyDescent="0.25">
      <c r="B223" s="15" t="s">
        <v>122</v>
      </c>
      <c r="C223" s="15" t="s">
        <v>207</v>
      </c>
      <c r="D223" s="15" t="s">
        <v>244</v>
      </c>
      <c r="E223" s="15">
        <v>2022</v>
      </c>
      <c r="F223" s="15" t="s">
        <v>162</v>
      </c>
      <c r="G223" s="15" t="s">
        <v>133</v>
      </c>
      <c r="H223" s="15" t="s">
        <v>136</v>
      </c>
      <c r="I223" s="15" t="s">
        <v>139</v>
      </c>
      <c r="J223" s="15" t="s">
        <v>141</v>
      </c>
      <c r="K223" s="15" t="s">
        <v>289</v>
      </c>
      <c r="L223" s="15" t="s">
        <v>293</v>
      </c>
      <c r="M223" s="15">
        <v>0.56799999999999995</v>
      </c>
      <c r="N223" s="15">
        <v>0.33900000000000002</v>
      </c>
      <c r="O223" s="15">
        <v>7.0000000000000001E-3</v>
      </c>
      <c r="P223" s="15">
        <v>0.502</v>
      </c>
      <c r="Q223" s="15">
        <v>0.33200000000000002</v>
      </c>
      <c r="R223" s="15">
        <v>0.72299999999999998</v>
      </c>
      <c r="S223" s="15">
        <v>13.032999999999999</v>
      </c>
      <c r="U223" s="15">
        <v>500003.935</v>
      </c>
      <c r="V223" s="15">
        <v>2180</v>
      </c>
    </row>
    <row r="224" spans="2:22" x14ac:dyDescent="0.25">
      <c r="B224" s="15" t="s">
        <v>122</v>
      </c>
      <c r="C224" s="15" t="s">
        <v>207</v>
      </c>
      <c r="D224" s="15" t="s">
        <v>244</v>
      </c>
      <c r="E224" s="15">
        <v>2022</v>
      </c>
      <c r="F224" s="15" t="s">
        <v>162</v>
      </c>
      <c r="G224" s="15" t="s">
        <v>133</v>
      </c>
      <c r="H224" s="15" t="s">
        <v>136</v>
      </c>
      <c r="I224" s="15" t="s">
        <v>139</v>
      </c>
      <c r="J224" s="15" t="s">
        <v>141</v>
      </c>
      <c r="K224" s="15" t="s">
        <v>289</v>
      </c>
      <c r="L224" s="15" t="s">
        <v>294</v>
      </c>
      <c r="M224" s="15">
        <v>0.48199999999999998</v>
      </c>
      <c r="N224" s="15">
        <v>0.29099999999999998</v>
      </c>
      <c r="O224" s="15">
        <v>7.0000000000000001E-3</v>
      </c>
      <c r="P224" s="15">
        <v>0.41199999999999998</v>
      </c>
      <c r="Q224" s="15">
        <v>0.27800000000000002</v>
      </c>
      <c r="R224" s="15">
        <v>0.59699999999999998</v>
      </c>
      <c r="S224" s="15">
        <v>13.1</v>
      </c>
      <c r="U224" s="15">
        <v>502707.23700000002</v>
      </c>
      <c r="V224" s="15">
        <v>1680</v>
      </c>
    </row>
    <row r="225" spans="2:22" ht="30" x14ac:dyDescent="0.25">
      <c r="B225" s="15" t="s">
        <v>122</v>
      </c>
      <c r="C225" s="15" t="s">
        <v>207</v>
      </c>
      <c r="D225" s="15" t="s">
        <v>245</v>
      </c>
      <c r="E225" s="15">
        <v>2022</v>
      </c>
      <c r="F225" s="15" t="s">
        <v>162</v>
      </c>
      <c r="G225" s="15" t="s">
        <v>133</v>
      </c>
      <c r="H225" s="15" t="s">
        <v>136</v>
      </c>
      <c r="I225" s="15" t="s">
        <v>139</v>
      </c>
      <c r="J225" s="15" t="s">
        <v>141</v>
      </c>
      <c r="K225" s="15" t="s">
        <v>289</v>
      </c>
      <c r="L225" s="15" t="s">
        <v>290</v>
      </c>
      <c r="M225" s="15">
        <v>0.34499999999999997</v>
      </c>
      <c r="N225" s="15">
        <v>0.21299999999999999</v>
      </c>
      <c r="O225" s="15">
        <v>1.7999999999999999E-2</v>
      </c>
      <c r="P225" s="15">
        <v>0.28299999999999997</v>
      </c>
      <c r="Q225" s="15">
        <v>0.185</v>
      </c>
      <c r="R225" s="15">
        <v>0.443</v>
      </c>
      <c r="S225" s="15">
        <v>13.348000000000001</v>
      </c>
      <c r="U225" s="15">
        <v>508287.25099999999</v>
      </c>
      <c r="V225" s="15">
        <v>140</v>
      </c>
    </row>
    <row r="226" spans="2:22" x14ac:dyDescent="0.25">
      <c r="B226" s="15" t="s">
        <v>122</v>
      </c>
      <c r="C226" s="15" t="s">
        <v>207</v>
      </c>
      <c r="D226" s="15" t="s">
        <v>245</v>
      </c>
      <c r="E226" s="15">
        <v>2022</v>
      </c>
      <c r="F226" s="15" t="s">
        <v>162</v>
      </c>
      <c r="G226" s="15" t="s">
        <v>133</v>
      </c>
      <c r="H226" s="15" t="s">
        <v>136</v>
      </c>
      <c r="I226" s="15" t="s">
        <v>139</v>
      </c>
      <c r="J226" s="15" t="s">
        <v>141</v>
      </c>
      <c r="K226" s="15" t="s">
        <v>289</v>
      </c>
      <c r="L226" s="15" t="s">
        <v>291</v>
      </c>
      <c r="M226" s="15">
        <v>0.67100000000000004</v>
      </c>
      <c r="N226" s="15">
        <v>0.36899999999999999</v>
      </c>
      <c r="O226" s="15">
        <v>8.9999999999999993E-3</v>
      </c>
      <c r="P226" s="15">
        <v>0.60099999999999998</v>
      </c>
      <c r="Q226" s="15">
        <v>0.40699999999999997</v>
      </c>
      <c r="R226" s="15">
        <v>0.85099999999999998</v>
      </c>
      <c r="S226" s="15">
        <v>13.031000000000001</v>
      </c>
      <c r="U226" s="15">
        <v>504330.15100000001</v>
      </c>
      <c r="V226" s="15">
        <v>1780</v>
      </c>
    </row>
    <row r="227" spans="2:22" ht="30" x14ac:dyDescent="0.25">
      <c r="B227" s="15" t="s">
        <v>122</v>
      </c>
      <c r="C227" s="15" t="s">
        <v>207</v>
      </c>
      <c r="D227" s="15" t="s">
        <v>245</v>
      </c>
      <c r="E227" s="15">
        <v>2022</v>
      </c>
      <c r="F227" s="15" t="s">
        <v>162</v>
      </c>
      <c r="G227" s="15" t="s">
        <v>133</v>
      </c>
      <c r="H227" s="15" t="s">
        <v>136</v>
      </c>
      <c r="I227" s="15" t="s">
        <v>139</v>
      </c>
      <c r="J227" s="15" t="s">
        <v>141</v>
      </c>
      <c r="K227" s="15" t="s">
        <v>289</v>
      </c>
      <c r="L227" s="15" t="s">
        <v>350</v>
      </c>
      <c r="M227" s="15">
        <v>0.45800000000000002</v>
      </c>
      <c r="N227" s="15">
        <v>0.32100000000000001</v>
      </c>
      <c r="O227" s="15">
        <v>2.9000000000000001E-2</v>
      </c>
      <c r="P227" s="15">
        <v>0.35799999999999998</v>
      </c>
      <c r="Q227" s="15">
        <v>0.249</v>
      </c>
      <c r="R227" s="15">
        <v>0.53800000000000003</v>
      </c>
      <c r="S227" s="15">
        <v>13.055</v>
      </c>
      <c r="U227" s="15">
        <v>494687.87800000003</v>
      </c>
      <c r="V227" s="15">
        <v>120</v>
      </c>
    </row>
    <row r="228" spans="2:22" ht="30" x14ac:dyDescent="0.25">
      <c r="B228" s="15" t="s">
        <v>122</v>
      </c>
      <c r="C228" s="15" t="s">
        <v>207</v>
      </c>
      <c r="D228" s="15" t="s">
        <v>245</v>
      </c>
      <c r="E228" s="15">
        <v>2022</v>
      </c>
      <c r="F228" s="15" t="s">
        <v>162</v>
      </c>
      <c r="G228" s="15" t="s">
        <v>133</v>
      </c>
      <c r="H228" s="15" t="s">
        <v>136</v>
      </c>
      <c r="I228" s="15" t="s">
        <v>139</v>
      </c>
      <c r="J228" s="15" t="s">
        <v>141</v>
      </c>
      <c r="K228" s="15" t="s">
        <v>289</v>
      </c>
      <c r="L228" s="15" t="s">
        <v>292</v>
      </c>
      <c r="M228" s="15">
        <v>0.317</v>
      </c>
      <c r="N228" s="15">
        <v>0.182</v>
      </c>
      <c r="O228" s="15">
        <v>7.0000000000000001E-3</v>
      </c>
      <c r="P228" s="15">
        <v>0.27300000000000002</v>
      </c>
      <c r="Q228" s="15">
        <v>0.191</v>
      </c>
      <c r="R228" s="15">
        <v>0.39800000000000002</v>
      </c>
      <c r="S228" s="15">
        <v>12.965</v>
      </c>
      <c r="U228" s="15">
        <v>501503.65</v>
      </c>
      <c r="V228" s="15">
        <v>670</v>
      </c>
    </row>
    <row r="229" spans="2:22" x14ac:dyDescent="0.25">
      <c r="B229" s="15" t="s">
        <v>122</v>
      </c>
      <c r="C229" s="15" t="s">
        <v>207</v>
      </c>
      <c r="D229" s="15" t="s">
        <v>245</v>
      </c>
      <c r="E229" s="15">
        <v>2022</v>
      </c>
      <c r="F229" s="15" t="s">
        <v>162</v>
      </c>
      <c r="G229" s="15" t="s">
        <v>133</v>
      </c>
      <c r="H229" s="15" t="s">
        <v>136</v>
      </c>
      <c r="I229" s="15" t="s">
        <v>139</v>
      </c>
      <c r="J229" s="15" t="s">
        <v>141</v>
      </c>
      <c r="K229" s="15" t="s">
        <v>289</v>
      </c>
      <c r="L229" s="15" t="s">
        <v>293</v>
      </c>
      <c r="M229" s="15">
        <v>0.56999999999999995</v>
      </c>
      <c r="N229" s="15">
        <v>0.33600000000000002</v>
      </c>
      <c r="O229" s="15">
        <v>7.0000000000000001E-3</v>
      </c>
      <c r="P229" s="15">
        <v>0.501</v>
      </c>
      <c r="Q229" s="15">
        <v>0.34</v>
      </c>
      <c r="R229" s="15">
        <v>0.72899999999999998</v>
      </c>
      <c r="S229" s="15">
        <v>13.032999999999999</v>
      </c>
      <c r="U229" s="15">
        <v>500005.288</v>
      </c>
      <c r="V229" s="15">
        <v>2180</v>
      </c>
    </row>
    <row r="230" spans="2:22" x14ac:dyDescent="0.25">
      <c r="B230" s="15" t="s">
        <v>122</v>
      </c>
      <c r="C230" s="15" t="s">
        <v>207</v>
      </c>
      <c r="D230" s="15" t="s">
        <v>245</v>
      </c>
      <c r="E230" s="15">
        <v>2022</v>
      </c>
      <c r="F230" s="15" t="s">
        <v>162</v>
      </c>
      <c r="G230" s="15" t="s">
        <v>133</v>
      </c>
      <c r="H230" s="15" t="s">
        <v>136</v>
      </c>
      <c r="I230" s="15" t="s">
        <v>139</v>
      </c>
      <c r="J230" s="15" t="s">
        <v>141</v>
      </c>
      <c r="K230" s="15" t="s">
        <v>289</v>
      </c>
      <c r="L230" s="15" t="s">
        <v>294</v>
      </c>
      <c r="M230" s="15">
        <v>0.49199999999999999</v>
      </c>
      <c r="N230" s="15">
        <v>0.28899999999999998</v>
      </c>
      <c r="O230" s="15">
        <v>7.0000000000000001E-3</v>
      </c>
      <c r="P230" s="15">
        <v>0.43</v>
      </c>
      <c r="Q230" s="15">
        <v>0.28499999999999998</v>
      </c>
      <c r="R230" s="15">
        <v>0.61599999999999999</v>
      </c>
      <c r="S230" s="15">
        <v>13.1</v>
      </c>
      <c r="U230" s="15">
        <v>502709.304</v>
      </c>
      <c r="V230" s="15">
        <v>1680</v>
      </c>
    </row>
    <row r="231" spans="2:22" ht="30" x14ac:dyDescent="0.25">
      <c r="B231" s="15" t="s">
        <v>122</v>
      </c>
      <c r="C231" s="15" t="s">
        <v>207</v>
      </c>
      <c r="D231" s="15" t="s">
        <v>246</v>
      </c>
      <c r="E231" s="15">
        <v>2022</v>
      </c>
      <c r="F231" s="15" t="s">
        <v>162</v>
      </c>
      <c r="G231" s="15" t="s">
        <v>133</v>
      </c>
      <c r="H231" s="15" t="s">
        <v>136</v>
      </c>
      <c r="I231" s="15" t="s">
        <v>139</v>
      </c>
      <c r="J231" s="15" t="s">
        <v>141</v>
      </c>
      <c r="K231" s="15" t="s">
        <v>289</v>
      </c>
      <c r="L231" s="15" t="s">
        <v>290</v>
      </c>
      <c r="M231" s="15">
        <v>0.35899999999999999</v>
      </c>
      <c r="N231" s="15">
        <v>0.215</v>
      </c>
      <c r="O231" s="15">
        <v>1.7999999999999999E-2</v>
      </c>
      <c r="P231" s="15">
        <v>0.32</v>
      </c>
      <c r="Q231" s="15">
        <v>0.19500000000000001</v>
      </c>
      <c r="R231" s="15">
        <v>0.45700000000000002</v>
      </c>
      <c r="S231" s="15">
        <v>12.811</v>
      </c>
      <c r="U231" s="15">
        <v>298361.05499999999</v>
      </c>
      <c r="V231" s="15">
        <v>140</v>
      </c>
    </row>
    <row r="232" spans="2:22" x14ac:dyDescent="0.25">
      <c r="B232" s="15" t="s">
        <v>122</v>
      </c>
      <c r="C232" s="15" t="s">
        <v>207</v>
      </c>
      <c r="D232" s="15" t="s">
        <v>246</v>
      </c>
      <c r="E232" s="15">
        <v>2022</v>
      </c>
      <c r="F232" s="15" t="s">
        <v>162</v>
      </c>
      <c r="G232" s="15" t="s">
        <v>133</v>
      </c>
      <c r="H232" s="15" t="s">
        <v>136</v>
      </c>
      <c r="I232" s="15" t="s">
        <v>139</v>
      </c>
      <c r="J232" s="15" t="s">
        <v>141</v>
      </c>
      <c r="K232" s="15" t="s">
        <v>289</v>
      </c>
      <c r="L232" s="15" t="s">
        <v>291</v>
      </c>
      <c r="M232" s="15">
        <v>0.65</v>
      </c>
      <c r="N232" s="15">
        <v>0.376</v>
      </c>
      <c r="O232" s="15">
        <v>8.9999999999999993E-3</v>
      </c>
      <c r="P232" s="15">
        <v>0.56599999999999995</v>
      </c>
      <c r="Q232" s="15">
        <v>0.39100000000000001</v>
      </c>
      <c r="R232" s="15">
        <v>0.82899999999999996</v>
      </c>
      <c r="S232" s="15">
        <v>12.500999999999999</v>
      </c>
      <c r="U232" s="15">
        <v>300367.65000000002</v>
      </c>
      <c r="V232" s="15">
        <v>1780</v>
      </c>
    </row>
    <row r="233" spans="2:22" ht="30" x14ac:dyDescent="0.25">
      <c r="B233" s="15" t="s">
        <v>122</v>
      </c>
      <c r="C233" s="15" t="s">
        <v>207</v>
      </c>
      <c r="D233" s="15" t="s">
        <v>246</v>
      </c>
      <c r="E233" s="15">
        <v>2022</v>
      </c>
      <c r="F233" s="15" t="s">
        <v>162</v>
      </c>
      <c r="G233" s="15" t="s">
        <v>133</v>
      </c>
      <c r="H233" s="15" t="s">
        <v>136</v>
      </c>
      <c r="I233" s="15" t="s">
        <v>139</v>
      </c>
      <c r="J233" s="15" t="s">
        <v>141</v>
      </c>
      <c r="K233" s="15" t="s">
        <v>289</v>
      </c>
      <c r="L233" s="15" t="s">
        <v>350</v>
      </c>
      <c r="M233" s="15">
        <v>0.46</v>
      </c>
      <c r="N233" s="15">
        <v>0.31900000000000001</v>
      </c>
      <c r="O233" s="15">
        <v>2.9000000000000001E-2</v>
      </c>
      <c r="P233" s="15">
        <v>0.36799999999999999</v>
      </c>
      <c r="Q233" s="15">
        <v>0.23400000000000001</v>
      </c>
      <c r="R233" s="15">
        <v>0.59699999999999998</v>
      </c>
      <c r="S233" s="15">
        <v>12.502000000000001</v>
      </c>
      <c r="U233" s="15">
        <v>295503.52100000001</v>
      </c>
      <c r="V233" s="15">
        <v>120</v>
      </c>
    </row>
    <row r="234" spans="2:22" ht="30" x14ac:dyDescent="0.25">
      <c r="B234" s="15" t="s">
        <v>122</v>
      </c>
      <c r="C234" s="15" t="s">
        <v>207</v>
      </c>
      <c r="D234" s="15" t="s">
        <v>246</v>
      </c>
      <c r="E234" s="15">
        <v>2022</v>
      </c>
      <c r="F234" s="15" t="s">
        <v>162</v>
      </c>
      <c r="G234" s="15" t="s">
        <v>133</v>
      </c>
      <c r="H234" s="15" t="s">
        <v>136</v>
      </c>
      <c r="I234" s="15" t="s">
        <v>139</v>
      </c>
      <c r="J234" s="15" t="s">
        <v>141</v>
      </c>
      <c r="K234" s="15" t="s">
        <v>289</v>
      </c>
      <c r="L234" s="15" t="s">
        <v>292</v>
      </c>
      <c r="M234" s="15">
        <v>0.32300000000000001</v>
      </c>
      <c r="N234" s="15">
        <v>0.184</v>
      </c>
      <c r="O234" s="15">
        <v>7.0000000000000001E-3</v>
      </c>
      <c r="P234" s="15">
        <v>0.28100000000000003</v>
      </c>
      <c r="Q234" s="15">
        <v>0.19700000000000001</v>
      </c>
      <c r="R234" s="15">
        <v>0.40400000000000003</v>
      </c>
      <c r="S234" s="15">
        <v>12.409000000000001</v>
      </c>
      <c r="U234" s="15">
        <v>298725.36700000003</v>
      </c>
      <c r="V234" s="15">
        <v>670</v>
      </c>
    </row>
    <row r="235" spans="2:22" x14ac:dyDescent="0.25">
      <c r="B235" s="15" t="s">
        <v>122</v>
      </c>
      <c r="C235" s="15" t="s">
        <v>207</v>
      </c>
      <c r="D235" s="15" t="s">
        <v>246</v>
      </c>
      <c r="E235" s="15">
        <v>2022</v>
      </c>
      <c r="F235" s="15" t="s">
        <v>162</v>
      </c>
      <c r="G235" s="15" t="s">
        <v>133</v>
      </c>
      <c r="H235" s="15" t="s">
        <v>136</v>
      </c>
      <c r="I235" s="15" t="s">
        <v>139</v>
      </c>
      <c r="J235" s="15" t="s">
        <v>141</v>
      </c>
      <c r="K235" s="15" t="s">
        <v>289</v>
      </c>
      <c r="L235" s="15" t="s">
        <v>293</v>
      </c>
      <c r="M235" s="15">
        <v>0.55400000000000005</v>
      </c>
      <c r="N235" s="15">
        <v>0.33400000000000002</v>
      </c>
      <c r="O235" s="15">
        <v>7.0000000000000001E-3</v>
      </c>
      <c r="P235" s="15">
        <v>0.48099999999999998</v>
      </c>
      <c r="Q235" s="15">
        <v>0.32500000000000001</v>
      </c>
      <c r="R235" s="15">
        <v>0.70299999999999996</v>
      </c>
      <c r="S235" s="15">
        <v>12.486000000000001</v>
      </c>
      <c r="U235" s="15">
        <v>298362.87400000001</v>
      </c>
      <c r="V235" s="15">
        <v>2180</v>
      </c>
    </row>
    <row r="236" spans="2:22" x14ac:dyDescent="0.25">
      <c r="B236" s="15" t="s">
        <v>122</v>
      </c>
      <c r="C236" s="15" t="s">
        <v>207</v>
      </c>
      <c r="D236" s="15" t="s">
        <v>246</v>
      </c>
      <c r="E236" s="15">
        <v>2022</v>
      </c>
      <c r="F236" s="15" t="s">
        <v>162</v>
      </c>
      <c r="G236" s="15" t="s">
        <v>133</v>
      </c>
      <c r="H236" s="15" t="s">
        <v>136</v>
      </c>
      <c r="I236" s="15" t="s">
        <v>139</v>
      </c>
      <c r="J236" s="15" t="s">
        <v>141</v>
      </c>
      <c r="K236" s="15" t="s">
        <v>289</v>
      </c>
      <c r="L236" s="15" t="s">
        <v>294</v>
      </c>
      <c r="M236" s="15">
        <v>0.48299999999999998</v>
      </c>
      <c r="N236" s="15">
        <v>0.28399999999999997</v>
      </c>
      <c r="O236" s="15">
        <v>7.0000000000000001E-3</v>
      </c>
      <c r="P236" s="15">
        <v>0.41799999999999998</v>
      </c>
      <c r="Q236" s="15">
        <v>0.28199999999999997</v>
      </c>
      <c r="R236" s="15">
        <v>0.60299999999999998</v>
      </c>
      <c r="S236" s="15">
        <v>12.547000000000001</v>
      </c>
      <c r="U236" s="15">
        <v>298708.68599999999</v>
      </c>
      <c r="V236" s="15">
        <v>1680</v>
      </c>
    </row>
    <row r="237" spans="2:22" ht="30" x14ac:dyDescent="0.25">
      <c r="B237" s="15" t="s">
        <v>122</v>
      </c>
      <c r="C237" s="15" t="s">
        <v>207</v>
      </c>
      <c r="D237" s="15" t="s">
        <v>247</v>
      </c>
      <c r="E237" s="15">
        <v>2022</v>
      </c>
      <c r="F237" s="15" t="s">
        <v>162</v>
      </c>
      <c r="G237" s="15" t="s">
        <v>133</v>
      </c>
      <c r="H237" s="15" t="s">
        <v>136</v>
      </c>
      <c r="I237" s="15" t="s">
        <v>139</v>
      </c>
      <c r="J237" s="15" t="s">
        <v>141</v>
      </c>
      <c r="K237" s="15" t="s">
        <v>289</v>
      </c>
      <c r="L237" s="15" t="s">
        <v>290</v>
      </c>
      <c r="M237" s="15">
        <v>0.36299999999999999</v>
      </c>
      <c r="N237" s="15">
        <v>0.215</v>
      </c>
      <c r="O237" s="15">
        <v>1.7999999999999999E-2</v>
      </c>
      <c r="P237" s="15">
        <v>0.316</v>
      </c>
      <c r="Q237" s="15">
        <v>0.21299999999999999</v>
      </c>
      <c r="R237" s="15">
        <v>0.48299999999999998</v>
      </c>
      <c r="S237" s="15">
        <v>12.811</v>
      </c>
      <c r="U237" s="15">
        <v>298360.59000000003</v>
      </c>
      <c r="V237" s="15">
        <v>140</v>
      </c>
    </row>
    <row r="238" spans="2:22" x14ac:dyDescent="0.25">
      <c r="B238" s="15" t="s">
        <v>122</v>
      </c>
      <c r="C238" s="15" t="s">
        <v>207</v>
      </c>
      <c r="D238" s="15" t="s">
        <v>247</v>
      </c>
      <c r="E238" s="15">
        <v>2022</v>
      </c>
      <c r="F238" s="15" t="s">
        <v>162</v>
      </c>
      <c r="G238" s="15" t="s">
        <v>133</v>
      </c>
      <c r="H238" s="15" t="s">
        <v>136</v>
      </c>
      <c r="I238" s="15" t="s">
        <v>139</v>
      </c>
      <c r="J238" s="15" t="s">
        <v>141</v>
      </c>
      <c r="K238" s="15" t="s">
        <v>289</v>
      </c>
      <c r="L238" s="15" t="s">
        <v>291</v>
      </c>
      <c r="M238" s="15">
        <v>0.61599999999999999</v>
      </c>
      <c r="N238" s="15">
        <v>0.36899999999999999</v>
      </c>
      <c r="O238" s="15">
        <v>8.9999999999999993E-3</v>
      </c>
      <c r="P238" s="15">
        <v>0.52700000000000002</v>
      </c>
      <c r="Q238" s="15">
        <v>0.36499999999999999</v>
      </c>
      <c r="R238" s="15">
        <v>0.77800000000000002</v>
      </c>
      <c r="S238" s="15">
        <v>12.500999999999999</v>
      </c>
      <c r="U238" s="15">
        <v>300365.897</v>
      </c>
      <c r="V238" s="15">
        <v>1780</v>
      </c>
    </row>
    <row r="239" spans="2:22" ht="30" x14ac:dyDescent="0.25">
      <c r="B239" s="15" t="s">
        <v>122</v>
      </c>
      <c r="C239" s="15" t="s">
        <v>207</v>
      </c>
      <c r="D239" s="15" t="s">
        <v>247</v>
      </c>
      <c r="E239" s="15">
        <v>2022</v>
      </c>
      <c r="F239" s="15" t="s">
        <v>162</v>
      </c>
      <c r="G239" s="15" t="s">
        <v>133</v>
      </c>
      <c r="H239" s="15" t="s">
        <v>136</v>
      </c>
      <c r="I239" s="15" t="s">
        <v>139</v>
      </c>
      <c r="J239" s="15" t="s">
        <v>141</v>
      </c>
      <c r="K239" s="15" t="s">
        <v>289</v>
      </c>
      <c r="L239" s="15" t="s">
        <v>350</v>
      </c>
      <c r="M239" s="15">
        <v>0.45800000000000002</v>
      </c>
      <c r="N239" s="15">
        <v>0.32600000000000001</v>
      </c>
      <c r="O239" s="15">
        <v>0.03</v>
      </c>
      <c r="P239" s="15">
        <v>0.374</v>
      </c>
      <c r="Q239" s="15">
        <v>0.23799999999999999</v>
      </c>
      <c r="R239" s="15">
        <v>0.59899999999999998</v>
      </c>
      <c r="S239" s="15">
        <v>12.500999999999999</v>
      </c>
      <c r="U239" s="15">
        <v>295493.73800000001</v>
      </c>
      <c r="V239" s="15">
        <v>120</v>
      </c>
    </row>
    <row r="240" spans="2:22" ht="30" x14ac:dyDescent="0.25">
      <c r="B240" s="15" t="s">
        <v>122</v>
      </c>
      <c r="C240" s="15" t="s">
        <v>207</v>
      </c>
      <c r="D240" s="15" t="s">
        <v>247</v>
      </c>
      <c r="E240" s="15">
        <v>2022</v>
      </c>
      <c r="F240" s="15" t="s">
        <v>162</v>
      </c>
      <c r="G240" s="15" t="s">
        <v>133</v>
      </c>
      <c r="H240" s="15" t="s">
        <v>136</v>
      </c>
      <c r="I240" s="15" t="s">
        <v>139</v>
      </c>
      <c r="J240" s="15" t="s">
        <v>141</v>
      </c>
      <c r="K240" s="15" t="s">
        <v>289</v>
      </c>
      <c r="L240" s="15" t="s">
        <v>292</v>
      </c>
      <c r="M240" s="15">
        <v>0.317</v>
      </c>
      <c r="N240" s="15">
        <v>0.186</v>
      </c>
      <c r="O240" s="15">
        <v>7.0000000000000001E-3</v>
      </c>
      <c r="P240" s="15">
        <v>0.27900000000000003</v>
      </c>
      <c r="Q240" s="15">
        <v>0.191</v>
      </c>
      <c r="R240" s="15">
        <v>0.39700000000000002</v>
      </c>
      <c r="S240" s="15">
        <v>12.409000000000001</v>
      </c>
      <c r="U240" s="15">
        <v>298726.913</v>
      </c>
      <c r="V240" s="15">
        <v>670</v>
      </c>
    </row>
    <row r="241" spans="2:22" x14ac:dyDescent="0.25">
      <c r="B241" s="15" t="s">
        <v>122</v>
      </c>
      <c r="C241" s="15" t="s">
        <v>207</v>
      </c>
      <c r="D241" s="15" t="s">
        <v>247</v>
      </c>
      <c r="E241" s="15">
        <v>2022</v>
      </c>
      <c r="F241" s="15" t="s">
        <v>162</v>
      </c>
      <c r="G241" s="15" t="s">
        <v>133</v>
      </c>
      <c r="H241" s="15" t="s">
        <v>136</v>
      </c>
      <c r="I241" s="15" t="s">
        <v>139</v>
      </c>
      <c r="J241" s="15" t="s">
        <v>141</v>
      </c>
      <c r="K241" s="15" t="s">
        <v>289</v>
      </c>
      <c r="L241" s="15" t="s">
        <v>293</v>
      </c>
      <c r="M241" s="15">
        <v>0.53100000000000003</v>
      </c>
      <c r="N241" s="15">
        <v>0.32600000000000001</v>
      </c>
      <c r="O241" s="15">
        <v>7.0000000000000001E-3</v>
      </c>
      <c r="P241" s="15">
        <v>0.46</v>
      </c>
      <c r="Q241" s="15">
        <v>0.307</v>
      </c>
      <c r="R241" s="15">
        <v>0.66700000000000004</v>
      </c>
      <c r="S241" s="15">
        <v>12.486000000000001</v>
      </c>
      <c r="U241" s="15">
        <v>298362.11900000001</v>
      </c>
      <c r="V241" s="15">
        <v>2180</v>
      </c>
    </row>
    <row r="242" spans="2:22" x14ac:dyDescent="0.25">
      <c r="B242" s="15" t="s">
        <v>122</v>
      </c>
      <c r="C242" s="15" t="s">
        <v>207</v>
      </c>
      <c r="D242" s="15" t="s">
        <v>247</v>
      </c>
      <c r="E242" s="15">
        <v>2022</v>
      </c>
      <c r="F242" s="15" t="s">
        <v>162</v>
      </c>
      <c r="G242" s="15" t="s">
        <v>133</v>
      </c>
      <c r="H242" s="15" t="s">
        <v>136</v>
      </c>
      <c r="I242" s="15" t="s">
        <v>139</v>
      </c>
      <c r="J242" s="15" t="s">
        <v>141</v>
      </c>
      <c r="K242" s="15" t="s">
        <v>289</v>
      </c>
      <c r="L242" s="15" t="s">
        <v>294</v>
      </c>
      <c r="M242" s="15">
        <v>0.46500000000000002</v>
      </c>
      <c r="N242" s="15">
        <v>0.27300000000000002</v>
      </c>
      <c r="O242" s="15">
        <v>7.0000000000000001E-3</v>
      </c>
      <c r="P242" s="15">
        <v>0.4</v>
      </c>
      <c r="Q242" s="15">
        <v>0.27700000000000002</v>
      </c>
      <c r="R242" s="15">
        <v>0.58199999999999996</v>
      </c>
      <c r="S242" s="15">
        <v>12.547000000000001</v>
      </c>
      <c r="U242" s="15">
        <v>298707.32500000001</v>
      </c>
      <c r="V242" s="15">
        <v>1680</v>
      </c>
    </row>
    <row r="243" spans="2:22" ht="30" x14ac:dyDescent="0.25">
      <c r="B243" s="15" t="s">
        <v>122</v>
      </c>
      <c r="C243" s="15" t="s">
        <v>207</v>
      </c>
      <c r="D243" s="15" t="s">
        <v>248</v>
      </c>
      <c r="E243" s="15">
        <v>2022</v>
      </c>
      <c r="F243" s="15" t="s">
        <v>162</v>
      </c>
      <c r="G243" s="15" t="s">
        <v>133</v>
      </c>
      <c r="H243" s="15" t="s">
        <v>136</v>
      </c>
      <c r="I243" s="15" t="s">
        <v>139</v>
      </c>
      <c r="J243" s="15" t="s">
        <v>141</v>
      </c>
      <c r="K243" s="15" t="s">
        <v>289</v>
      </c>
      <c r="L243" s="15" t="s">
        <v>290</v>
      </c>
      <c r="M243" s="15">
        <v>0.35499999999999998</v>
      </c>
      <c r="N243" s="15">
        <v>0.21199999999999999</v>
      </c>
      <c r="O243" s="15">
        <v>1.7999999999999999E-2</v>
      </c>
      <c r="P243" s="15">
        <v>0.30599999999999999</v>
      </c>
      <c r="Q243" s="15">
        <v>0.20300000000000001</v>
      </c>
      <c r="R243" s="15">
        <v>0.46</v>
      </c>
      <c r="S243" s="15">
        <v>12.186</v>
      </c>
      <c r="U243" s="15">
        <v>128386.845</v>
      </c>
      <c r="V243" s="15">
        <v>140</v>
      </c>
    </row>
    <row r="244" spans="2:22" x14ac:dyDescent="0.25">
      <c r="B244" s="15" t="s">
        <v>122</v>
      </c>
      <c r="C244" s="15" t="s">
        <v>207</v>
      </c>
      <c r="D244" s="15" t="s">
        <v>248</v>
      </c>
      <c r="E244" s="15">
        <v>2022</v>
      </c>
      <c r="F244" s="15" t="s">
        <v>162</v>
      </c>
      <c r="G244" s="15" t="s">
        <v>133</v>
      </c>
      <c r="H244" s="15" t="s">
        <v>136</v>
      </c>
      <c r="I244" s="15" t="s">
        <v>139</v>
      </c>
      <c r="J244" s="15" t="s">
        <v>141</v>
      </c>
      <c r="K244" s="15" t="s">
        <v>289</v>
      </c>
      <c r="L244" s="15" t="s">
        <v>291</v>
      </c>
      <c r="M244" s="15">
        <v>0.57899999999999996</v>
      </c>
      <c r="N244" s="15">
        <v>0.35199999999999998</v>
      </c>
      <c r="O244" s="15">
        <v>8.0000000000000002E-3</v>
      </c>
      <c r="P244" s="15">
        <v>0.495</v>
      </c>
      <c r="Q244" s="15">
        <v>0.34799999999999998</v>
      </c>
      <c r="R244" s="15">
        <v>0.73199999999999998</v>
      </c>
      <c r="S244" s="15">
        <v>11.88</v>
      </c>
      <c r="U244" s="15">
        <v>134287.984</v>
      </c>
      <c r="V244" s="15">
        <v>1780</v>
      </c>
    </row>
    <row r="245" spans="2:22" ht="30" x14ac:dyDescent="0.25">
      <c r="B245" s="15" t="s">
        <v>122</v>
      </c>
      <c r="C245" s="15" t="s">
        <v>207</v>
      </c>
      <c r="D245" s="15" t="s">
        <v>248</v>
      </c>
      <c r="E245" s="15">
        <v>2022</v>
      </c>
      <c r="F245" s="15" t="s">
        <v>162</v>
      </c>
      <c r="G245" s="15" t="s">
        <v>133</v>
      </c>
      <c r="H245" s="15" t="s">
        <v>136</v>
      </c>
      <c r="I245" s="15" t="s">
        <v>139</v>
      </c>
      <c r="J245" s="15" t="s">
        <v>141</v>
      </c>
      <c r="K245" s="15" t="s">
        <v>289</v>
      </c>
      <c r="L245" s="15" t="s">
        <v>350</v>
      </c>
      <c r="M245" s="15">
        <v>0.443</v>
      </c>
      <c r="N245" s="15">
        <v>0.318</v>
      </c>
      <c r="O245" s="15">
        <v>2.9000000000000001E-2</v>
      </c>
      <c r="P245" s="15">
        <v>0.36799999999999999</v>
      </c>
      <c r="Q245" s="15">
        <v>0.23899999999999999</v>
      </c>
      <c r="R245" s="15">
        <v>0.59399999999999997</v>
      </c>
      <c r="S245" s="15">
        <v>11.849</v>
      </c>
      <c r="U245" s="15">
        <v>133012.628</v>
      </c>
      <c r="V245" s="15">
        <v>120</v>
      </c>
    </row>
    <row r="246" spans="2:22" ht="30" x14ac:dyDescent="0.25">
      <c r="B246" s="15" t="s">
        <v>122</v>
      </c>
      <c r="C246" s="15" t="s">
        <v>207</v>
      </c>
      <c r="D246" s="15" t="s">
        <v>248</v>
      </c>
      <c r="E246" s="15">
        <v>2022</v>
      </c>
      <c r="F246" s="15" t="s">
        <v>162</v>
      </c>
      <c r="G246" s="15" t="s">
        <v>133</v>
      </c>
      <c r="H246" s="15" t="s">
        <v>136</v>
      </c>
      <c r="I246" s="15" t="s">
        <v>139</v>
      </c>
      <c r="J246" s="15" t="s">
        <v>141</v>
      </c>
      <c r="K246" s="15" t="s">
        <v>289</v>
      </c>
      <c r="L246" s="15" t="s">
        <v>292</v>
      </c>
      <c r="M246" s="15">
        <v>0.30099999999999999</v>
      </c>
      <c r="N246" s="15">
        <v>0.17499999999999999</v>
      </c>
      <c r="O246" s="15">
        <v>7.0000000000000001E-3</v>
      </c>
      <c r="P246" s="15">
        <v>0.25800000000000001</v>
      </c>
      <c r="Q246" s="15">
        <v>0.183</v>
      </c>
      <c r="R246" s="15">
        <v>0.38100000000000001</v>
      </c>
      <c r="S246" s="15">
        <v>11.771000000000001</v>
      </c>
      <c r="U246" s="15">
        <v>133706.26699999999</v>
      </c>
      <c r="V246" s="15">
        <v>670</v>
      </c>
    </row>
    <row r="247" spans="2:22" x14ac:dyDescent="0.25">
      <c r="B247" s="15" t="s">
        <v>122</v>
      </c>
      <c r="C247" s="15" t="s">
        <v>207</v>
      </c>
      <c r="D247" s="15" t="s">
        <v>248</v>
      </c>
      <c r="E247" s="15">
        <v>2022</v>
      </c>
      <c r="F247" s="15" t="s">
        <v>162</v>
      </c>
      <c r="G247" s="15" t="s">
        <v>133</v>
      </c>
      <c r="H247" s="15" t="s">
        <v>136</v>
      </c>
      <c r="I247" s="15" t="s">
        <v>139</v>
      </c>
      <c r="J247" s="15" t="s">
        <v>141</v>
      </c>
      <c r="K247" s="15" t="s">
        <v>289</v>
      </c>
      <c r="L247" s="15" t="s">
        <v>293</v>
      </c>
      <c r="M247" s="15">
        <v>0.50600000000000001</v>
      </c>
      <c r="N247" s="15">
        <v>0.32</v>
      </c>
      <c r="O247" s="15">
        <v>7.0000000000000001E-3</v>
      </c>
      <c r="P247" s="15">
        <v>0.42899999999999999</v>
      </c>
      <c r="Q247" s="15">
        <v>0.29099999999999998</v>
      </c>
      <c r="R247" s="15">
        <v>0.63300000000000001</v>
      </c>
      <c r="S247" s="15">
        <v>11.843</v>
      </c>
      <c r="U247" s="15">
        <v>133374.26</v>
      </c>
      <c r="V247" s="15">
        <v>2180</v>
      </c>
    </row>
    <row r="248" spans="2:22" x14ac:dyDescent="0.25">
      <c r="B248" s="15" t="s">
        <v>122</v>
      </c>
      <c r="C248" s="15" t="s">
        <v>207</v>
      </c>
      <c r="D248" s="15" t="s">
        <v>248</v>
      </c>
      <c r="E248" s="15">
        <v>2022</v>
      </c>
      <c r="F248" s="15" t="s">
        <v>162</v>
      </c>
      <c r="G248" s="15" t="s">
        <v>133</v>
      </c>
      <c r="H248" s="15" t="s">
        <v>136</v>
      </c>
      <c r="I248" s="15" t="s">
        <v>139</v>
      </c>
      <c r="J248" s="15" t="s">
        <v>141</v>
      </c>
      <c r="K248" s="15" t="s">
        <v>289</v>
      </c>
      <c r="L248" s="15" t="s">
        <v>294</v>
      </c>
      <c r="M248" s="15">
        <v>0.441</v>
      </c>
      <c r="N248" s="15">
        <v>0.26100000000000001</v>
      </c>
      <c r="O248" s="15">
        <v>6.0000000000000001E-3</v>
      </c>
      <c r="P248" s="15">
        <v>0.38300000000000001</v>
      </c>
      <c r="Q248" s="15">
        <v>0.26100000000000001</v>
      </c>
      <c r="R248" s="15">
        <v>0.55100000000000005</v>
      </c>
      <c r="S248" s="15">
        <v>11.9</v>
      </c>
      <c r="U248" s="15">
        <v>132322.83199999999</v>
      </c>
      <c r="V248" s="15">
        <v>1680</v>
      </c>
    </row>
    <row r="249" spans="2:22" ht="30" x14ac:dyDescent="0.25">
      <c r="B249" s="15" t="s">
        <v>122</v>
      </c>
      <c r="C249" s="15" t="s">
        <v>207</v>
      </c>
      <c r="D249" s="15" t="s">
        <v>249</v>
      </c>
      <c r="E249" s="15">
        <v>2022</v>
      </c>
      <c r="F249" s="15" t="s">
        <v>162</v>
      </c>
      <c r="G249" s="15" t="s">
        <v>133</v>
      </c>
      <c r="H249" s="15" t="s">
        <v>136</v>
      </c>
      <c r="I249" s="15" t="s">
        <v>139</v>
      </c>
      <c r="J249" s="15" t="s">
        <v>141</v>
      </c>
      <c r="K249" s="15" t="s">
        <v>289</v>
      </c>
      <c r="L249" s="15" t="s">
        <v>290</v>
      </c>
      <c r="M249" s="15">
        <v>0.33600000000000002</v>
      </c>
      <c r="N249" s="15">
        <v>0.20399999999999999</v>
      </c>
      <c r="O249" s="15">
        <v>1.7000000000000001E-2</v>
      </c>
      <c r="P249" s="15">
        <v>0.28499999999999998</v>
      </c>
      <c r="Q249" s="15">
        <v>0.20399999999999999</v>
      </c>
      <c r="R249" s="15">
        <v>0.42799999999999999</v>
      </c>
      <c r="S249" s="15">
        <v>12.186</v>
      </c>
      <c r="U249" s="15">
        <v>128386.845</v>
      </c>
      <c r="V249" s="15">
        <v>140</v>
      </c>
    </row>
    <row r="250" spans="2:22" x14ac:dyDescent="0.25">
      <c r="B250" s="15" t="s">
        <v>122</v>
      </c>
      <c r="C250" s="15" t="s">
        <v>207</v>
      </c>
      <c r="D250" s="15" t="s">
        <v>249</v>
      </c>
      <c r="E250" s="15">
        <v>2022</v>
      </c>
      <c r="F250" s="15" t="s">
        <v>162</v>
      </c>
      <c r="G250" s="15" t="s">
        <v>133</v>
      </c>
      <c r="H250" s="15" t="s">
        <v>136</v>
      </c>
      <c r="I250" s="15" t="s">
        <v>139</v>
      </c>
      <c r="J250" s="15" t="s">
        <v>141</v>
      </c>
      <c r="K250" s="15" t="s">
        <v>289</v>
      </c>
      <c r="L250" s="15" t="s">
        <v>291</v>
      </c>
      <c r="M250" s="15">
        <v>0.54900000000000004</v>
      </c>
      <c r="N250" s="15">
        <v>0.33600000000000002</v>
      </c>
      <c r="O250" s="15">
        <v>8.0000000000000002E-3</v>
      </c>
      <c r="P250" s="15">
        <v>0.47</v>
      </c>
      <c r="Q250" s="15">
        <v>0.33300000000000002</v>
      </c>
      <c r="R250" s="15">
        <v>0.68700000000000006</v>
      </c>
      <c r="S250" s="15">
        <v>11.88</v>
      </c>
      <c r="U250" s="15">
        <v>134287.75</v>
      </c>
      <c r="V250" s="15">
        <v>1780</v>
      </c>
    </row>
    <row r="251" spans="2:22" ht="30" x14ac:dyDescent="0.25">
      <c r="B251" s="15" t="s">
        <v>122</v>
      </c>
      <c r="C251" s="15" t="s">
        <v>207</v>
      </c>
      <c r="D251" s="15" t="s">
        <v>249</v>
      </c>
      <c r="E251" s="15">
        <v>2022</v>
      </c>
      <c r="F251" s="15" t="s">
        <v>162</v>
      </c>
      <c r="G251" s="15" t="s">
        <v>133</v>
      </c>
      <c r="H251" s="15" t="s">
        <v>136</v>
      </c>
      <c r="I251" s="15" t="s">
        <v>139</v>
      </c>
      <c r="J251" s="15" t="s">
        <v>141</v>
      </c>
      <c r="K251" s="15" t="s">
        <v>289</v>
      </c>
      <c r="L251" s="15" t="s">
        <v>350</v>
      </c>
      <c r="M251" s="15">
        <v>0.42</v>
      </c>
      <c r="N251" s="15">
        <v>0.29799999999999999</v>
      </c>
      <c r="O251" s="15">
        <v>2.7E-2</v>
      </c>
      <c r="P251" s="15">
        <v>0.35499999999999998</v>
      </c>
      <c r="Q251" s="15">
        <v>0.22600000000000001</v>
      </c>
      <c r="R251" s="15">
        <v>0.54400000000000004</v>
      </c>
      <c r="S251" s="15">
        <v>11.849</v>
      </c>
      <c r="U251" s="15">
        <v>133009.88</v>
      </c>
      <c r="V251" s="15">
        <v>120</v>
      </c>
    </row>
    <row r="252" spans="2:22" ht="30" x14ac:dyDescent="0.25">
      <c r="B252" s="15" t="s">
        <v>122</v>
      </c>
      <c r="C252" s="15" t="s">
        <v>207</v>
      </c>
      <c r="D252" s="15" t="s">
        <v>249</v>
      </c>
      <c r="E252" s="15">
        <v>2022</v>
      </c>
      <c r="F252" s="15" t="s">
        <v>162</v>
      </c>
      <c r="G252" s="15" t="s">
        <v>133</v>
      </c>
      <c r="H252" s="15" t="s">
        <v>136</v>
      </c>
      <c r="I252" s="15" t="s">
        <v>139</v>
      </c>
      <c r="J252" s="15" t="s">
        <v>141</v>
      </c>
      <c r="K252" s="15" t="s">
        <v>289</v>
      </c>
      <c r="L252" s="15" t="s">
        <v>292</v>
      </c>
      <c r="M252" s="15">
        <v>0.28599999999999998</v>
      </c>
      <c r="N252" s="15">
        <v>0.16200000000000001</v>
      </c>
      <c r="O252" s="15">
        <v>6.0000000000000001E-3</v>
      </c>
      <c r="P252" s="15">
        <v>0.246</v>
      </c>
      <c r="Q252" s="15">
        <v>0.17499999999999999</v>
      </c>
      <c r="R252" s="15">
        <v>0.35699999999999998</v>
      </c>
      <c r="S252" s="15">
        <v>11.771000000000001</v>
      </c>
      <c r="U252" s="15">
        <v>133706.372</v>
      </c>
      <c r="V252" s="15">
        <v>670</v>
      </c>
    </row>
    <row r="253" spans="2:22" x14ac:dyDescent="0.25">
      <c r="B253" s="15" t="s">
        <v>122</v>
      </c>
      <c r="C253" s="15" t="s">
        <v>207</v>
      </c>
      <c r="D253" s="15" t="s">
        <v>249</v>
      </c>
      <c r="E253" s="15">
        <v>2022</v>
      </c>
      <c r="F253" s="15" t="s">
        <v>162</v>
      </c>
      <c r="G253" s="15" t="s">
        <v>133</v>
      </c>
      <c r="H253" s="15" t="s">
        <v>136</v>
      </c>
      <c r="I253" s="15" t="s">
        <v>139</v>
      </c>
      <c r="J253" s="15" t="s">
        <v>141</v>
      </c>
      <c r="K253" s="15" t="s">
        <v>289</v>
      </c>
      <c r="L253" s="15" t="s">
        <v>293</v>
      </c>
      <c r="M253" s="15">
        <v>0.48199999999999998</v>
      </c>
      <c r="N253" s="15">
        <v>0.3</v>
      </c>
      <c r="O253" s="15">
        <v>6.0000000000000001E-3</v>
      </c>
      <c r="P253" s="15">
        <v>0.40899999999999997</v>
      </c>
      <c r="Q253" s="15">
        <v>0.27900000000000003</v>
      </c>
      <c r="R253" s="15">
        <v>0.60299999999999998</v>
      </c>
      <c r="S253" s="15">
        <v>11.843</v>
      </c>
      <c r="U253" s="15">
        <v>133374.766</v>
      </c>
      <c r="V253" s="15">
        <v>2180</v>
      </c>
    </row>
    <row r="254" spans="2:22" x14ac:dyDescent="0.25">
      <c r="B254" s="15" t="s">
        <v>122</v>
      </c>
      <c r="C254" s="15" t="s">
        <v>207</v>
      </c>
      <c r="D254" s="15" t="s">
        <v>249</v>
      </c>
      <c r="E254" s="15">
        <v>2022</v>
      </c>
      <c r="F254" s="15" t="s">
        <v>162</v>
      </c>
      <c r="G254" s="15" t="s">
        <v>133</v>
      </c>
      <c r="H254" s="15" t="s">
        <v>136</v>
      </c>
      <c r="I254" s="15" t="s">
        <v>139</v>
      </c>
      <c r="J254" s="15" t="s">
        <v>141</v>
      </c>
      <c r="K254" s="15" t="s">
        <v>289</v>
      </c>
      <c r="L254" s="15" t="s">
        <v>294</v>
      </c>
      <c r="M254" s="15">
        <v>0.41899999999999998</v>
      </c>
      <c r="N254" s="15">
        <v>0.255</v>
      </c>
      <c r="O254" s="15">
        <v>6.0000000000000001E-3</v>
      </c>
      <c r="P254" s="15">
        <v>0.35699999999999998</v>
      </c>
      <c r="Q254" s="15">
        <v>0.245</v>
      </c>
      <c r="R254" s="15">
        <v>0.52600000000000002</v>
      </c>
      <c r="S254" s="15">
        <v>11.9</v>
      </c>
      <c r="U254" s="15">
        <v>132322.57999999999</v>
      </c>
      <c r="V254" s="15">
        <v>1680</v>
      </c>
    </row>
    <row r="255" spans="2:22" ht="30" x14ac:dyDescent="0.25">
      <c r="B255" s="15" t="s">
        <v>122</v>
      </c>
      <c r="C255" s="15" t="s">
        <v>207</v>
      </c>
      <c r="D255" s="15" t="s">
        <v>250</v>
      </c>
      <c r="E255" s="15">
        <v>2022</v>
      </c>
      <c r="F255" s="15" t="s">
        <v>162</v>
      </c>
      <c r="G255" s="15" t="s">
        <v>133</v>
      </c>
      <c r="H255" s="15" t="s">
        <v>136</v>
      </c>
      <c r="I255" s="15" t="s">
        <v>139</v>
      </c>
      <c r="J255" s="15" t="s">
        <v>141</v>
      </c>
      <c r="K255" s="15" t="s">
        <v>289</v>
      </c>
      <c r="L255" s="15" t="s">
        <v>290</v>
      </c>
      <c r="M255" s="15">
        <v>0.316</v>
      </c>
      <c r="N255" s="15">
        <v>0.19500000000000001</v>
      </c>
      <c r="O255" s="15">
        <v>1.6E-2</v>
      </c>
      <c r="P255" s="15">
        <v>0.26700000000000002</v>
      </c>
      <c r="Q255" s="15">
        <v>0.188</v>
      </c>
      <c r="R255" s="15">
        <v>0.40400000000000003</v>
      </c>
      <c r="S255" s="15">
        <v>11.55</v>
      </c>
      <c r="U255" s="15">
        <v>29930.403999999999</v>
      </c>
      <c r="V255" s="15">
        <v>140</v>
      </c>
    </row>
    <row r="256" spans="2:22" x14ac:dyDescent="0.25">
      <c r="B256" s="15" t="s">
        <v>122</v>
      </c>
      <c r="C256" s="15" t="s">
        <v>207</v>
      </c>
      <c r="D256" s="15" t="s">
        <v>250</v>
      </c>
      <c r="E256" s="15">
        <v>2022</v>
      </c>
      <c r="F256" s="15" t="s">
        <v>162</v>
      </c>
      <c r="G256" s="15" t="s">
        <v>133</v>
      </c>
      <c r="H256" s="15" t="s">
        <v>136</v>
      </c>
      <c r="I256" s="15" t="s">
        <v>139</v>
      </c>
      <c r="J256" s="15" t="s">
        <v>141</v>
      </c>
      <c r="K256" s="15" t="s">
        <v>289</v>
      </c>
      <c r="L256" s="15" t="s">
        <v>291</v>
      </c>
      <c r="M256" s="15">
        <v>0.52900000000000003</v>
      </c>
      <c r="N256" s="15">
        <v>0.34799999999999998</v>
      </c>
      <c r="O256" s="15">
        <v>8.0000000000000002E-3</v>
      </c>
      <c r="P256" s="15">
        <v>0.44600000000000001</v>
      </c>
      <c r="Q256" s="15">
        <v>0.311</v>
      </c>
      <c r="R256" s="15">
        <v>0.64900000000000002</v>
      </c>
      <c r="S256" s="15">
        <v>11.236000000000001</v>
      </c>
      <c r="U256" s="15">
        <v>33961.410000000003</v>
      </c>
      <c r="V256" s="15">
        <v>1780</v>
      </c>
    </row>
    <row r="257" spans="2:22" ht="30" x14ac:dyDescent="0.25">
      <c r="B257" s="15" t="s">
        <v>122</v>
      </c>
      <c r="C257" s="15" t="s">
        <v>207</v>
      </c>
      <c r="D257" s="15" t="s">
        <v>250</v>
      </c>
      <c r="E257" s="15">
        <v>2022</v>
      </c>
      <c r="F257" s="15" t="s">
        <v>162</v>
      </c>
      <c r="G257" s="15" t="s">
        <v>133</v>
      </c>
      <c r="H257" s="15" t="s">
        <v>136</v>
      </c>
      <c r="I257" s="15" t="s">
        <v>139</v>
      </c>
      <c r="J257" s="15" t="s">
        <v>141</v>
      </c>
      <c r="K257" s="15" t="s">
        <v>289</v>
      </c>
      <c r="L257" s="15" t="s">
        <v>350</v>
      </c>
      <c r="M257" s="15">
        <v>0.40200000000000002</v>
      </c>
      <c r="N257" s="15">
        <v>0.28899999999999998</v>
      </c>
      <c r="O257" s="15">
        <v>2.5999999999999999E-2</v>
      </c>
      <c r="P257" s="15">
        <v>0.30399999999999999</v>
      </c>
      <c r="Q257" s="15">
        <v>0.21099999999999999</v>
      </c>
      <c r="R257" s="15">
        <v>0.51</v>
      </c>
      <c r="S257" s="15">
        <v>11.176</v>
      </c>
      <c r="U257" s="15">
        <v>34057.656999999999</v>
      </c>
      <c r="V257" s="15">
        <v>120</v>
      </c>
    </row>
    <row r="258" spans="2:22" ht="30" x14ac:dyDescent="0.25">
      <c r="B258" s="15" t="s">
        <v>122</v>
      </c>
      <c r="C258" s="15" t="s">
        <v>207</v>
      </c>
      <c r="D258" s="15" t="s">
        <v>250</v>
      </c>
      <c r="E258" s="15">
        <v>2022</v>
      </c>
      <c r="F258" s="15" t="s">
        <v>162</v>
      </c>
      <c r="G258" s="15" t="s">
        <v>133</v>
      </c>
      <c r="H258" s="15" t="s">
        <v>136</v>
      </c>
      <c r="I258" s="15" t="s">
        <v>139</v>
      </c>
      <c r="J258" s="15" t="s">
        <v>141</v>
      </c>
      <c r="K258" s="15" t="s">
        <v>289</v>
      </c>
      <c r="L258" s="15" t="s">
        <v>292</v>
      </c>
      <c r="M258" s="15">
        <v>0.27400000000000002</v>
      </c>
      <c r="N258" s="15">
        <v>0.16</v>
      </c>
      <c r="O258" s="15">
        <v>6.0000000000000001E-3</v>
      </c>
      <c r="P258" s="15">
        <v>0.23200000000000001</v>
      </c>
      <c r="Q258" s="15">
        <v>0.16600000000000001</v>
      </c>
      <c r="R258" s="15">
        <v>0.33800000000000002</v>
      </c>
      <c r="S258" s="15">
        <v>11.119</v>
      </c>
      <c r="U258" s="15">
        <v>34440.921000000002</v>
      </c>
      <c r="V258" s="15">
        <v>670</v>
      </c>
    </row>
    <row r="259" spans="2:22" x14ac:dyDescent="0.25">
      <c r="B259" s="15" t="s">
        <v>122</v>
      </c>
      <c r="C259" s="15" t="s">
        <v>207</v>
      </c>
      <c r="D259" s="15" t="s">
        <v>250</v>
      </c>
      <c r="E259" s="15">
        <v>2022</v>
      </c>
      <c r="F259" s="15" t="s">
        <v>162</v>
      </c>
      <c r="G259" s="15" t="s">
        <v>133</v>
      </c>
      <c r="H259" s="15" t="s">
        <v>136</v>
      </c>
      <c r="I259" s="15" t="s">
        <v>139</v>
      </c>
      <c r="J259" s="15" t="s">
        <v>141</v>
      </c>
      <c r="K259" s="15" t="s">
        <v>289</v>
      </c>
      <c r="L259" s="15" t="s">
        <v>293</v>
      </c>
      <c r="M259" s="15">
        <v>0.46100000000000002</v>
      </c>
      <c r="N259" s="15">
        <v>0.30399999999999999</v>
      </c>
      <c r="O259" s="15">
        <v>7.0000000000000001E-3</v>
      </c>
      <c r="P259" s="15">
        <v>0.39</v>
      </c>
      <c r="Q259" s="15">
        <v>0.26800000000000002</v>
      </c>
      <c r="R259" s="15">
        <v>0.57099999999999995</v>
      </c>
      <c r="S259" s="15">
        <v>11.180999999999999</v>
      </c>
      <c r="U259" s="15">
        <v>33809.686999999998</v>
      </c>
      <c r="V259" s="15">
        <v>2180</v>
      </c>
    </row>
    <row r="260" spans="2:22" x14ac:dyDescent="0.25">
      <c r="B260" s="15" t="s">
        <v>122</v>
      </c>
      <c r="C260" s="15" t="s">
        <v>207</v>
      </c>
      <c r="D260" s="15" t="s">
        <v>250</v>
      </c>
      <c r="E260" s="15">
        <v>2022</v>
      </c>
      <c r="F260" s="15" t="s">
        <v>162</v>
      </c>
      <c r="G260" s="15" t="s">
        <v>133</v>
      </c>
      <c r="H260" s="15" t="s">
        <v>136</v>
      </c>
      <c r="I260" s="15" t="s">
        <v>139</v>
      </c>
      <c r="J260" s="15" t="s">
        <v>141</v>
      </c>
      <c r="K260" s="15" t="s">
        <v>289</v>
      </c>
      <c r="L260" s="15" t="s">
        <v>294</v>
      </c>
      <c r="M260" s="15">
        <v>0.4</v>
      </c>
      <c r="N260" s="15">
        <v>0.252</v>
      </c>
      <c r="O260" s="15">
        <v>6.0000000000000001E-3</v>
      </c>
      <c r="P260" s="15">
        <v>0.34399999999999997</v>
      </c>
      <c r="Q260" s="15">
        <v>0.23599999999999999</v>
      </c>
      <c r="R260" s="15">
        <v>0.49399999999999999</v>
      </c>
      <c r="S260" s="15">
        <v>11.234</v>
      </c>
      <c r="U260" s="15">
        <v>32861.324000000001</v>
      </c>
      <c r="V260" s="15">
        <v>1680</v>
      </c>
    </row>
    <row r="261" spans="2:22" ht="30" x14ac:dyDescent="0.25">
      <c r="B261" s="15" t="s">
        <v>122</v>
      </c>
      <c r="C261" s="15" t="s">
        <v>207</v>
      </c>
      <c r="D261" s="15" t="s">
        <v>251</v>
      </c>
      <c r="E261" s="15">
        <v>2022</v>
      </c>
      <c r="F261" s="15" t="s">
        <v>162</v>
      </c>
      <c r="G261" s="15" t="s">
        <v>133</v>
      </c>
      <c r="H261" s="15" t="s">
        <v>136</v>
      </c>
      <c r="I261" s="15" t="s">
        <v>139</v>
      </c>
      <c r="J261" s="15" t="s">
        <v>141</v>
      </c>
      <c r="K261" s="15" t="s">
        <v>289</v>
      </c>
      <c r="L261" s="15" t="s">
        <v>290</v>
      </c>
      <c r="M261" s="15">
        <v>0.30099999999999999</v>
      </c>
      <c r="N261" s="15">
        <v>0.183</v>
      </c>
      <c r="O261" s="15">
        <v>1.4999999999999999E-2</v>
      </c>
      <c r="P261" s="15">
        <v>0.25700000000000001</v>
      </c>
      <c r="Q261" s="15">
        <v>0.18099999999999999</v>
      </c>
      <c r="R261" s="15">
        <v>0.38400000000000001</v>
      </c>
      <c r="S261" s="15">
        <v>11.55</v>
      </c>
      <c r="U261" s="15">
        <v>29930.937000000002</v>
      </c>
      <c r="V261" s="15">
        <v>140</v>
      </c>
    </row>
    <row r="262" spans="2:22" x14ac:dyDescent="0.25">
      <c r="B262" s="15" t="s">
        <v>122</v>
      </c>
      <c r="C262" s="15" t="s">
        <v>207</v>
      </c>
      <c r="D262" s="15" t="s">
        <v>251</v>
      </c>
      <c r="E262" s="15">
        <v>2022</v>
      </c>
      <c r="F262" s="15" t="s">
        <v>162</v>
      </c>
      <c r="G262" s="15" t="s">
        <v>133</v>
      </c>
      <c r="H262" s="15" t="s">
        <v>136</v>
      </c>
      <c r="I262" s="15" t="s">
        <v>139</v>
      </c>
      <c r="J262" s="15" t="s">
        <v>141</v>
      </c>
      <c r="K262" s="15" t="s">
        <v>289</v>
      </c>
      <c r="L262" s="15" t="s">
        <v>291</v>
      </c>
      <c r="M262" s="15">
        <v>0.51</v>
      </c>
      <c r="N262" s="15">
        <v>0.34</v>
      </c>
      <c r="O262" s="15">
        <v>8.0000000000000002E-3</v>
      </c>
      <c r="P262" s="15">
        <v>0.42799999999999999</v>
      </c>
      <c r="Q262" s="15">
        <v>0.3</v>
      </c>
      <c r="R262" s="15">
        <v>0.61199999999999999</v>
      </c>
      <c r="S262" s="15">
        <v>11.236000000000001</v>
      </c>
      <c r="U262" s="15">
        <v>33961.124000000003</v>
      </c>
      <c r="V262" s="15">
        <v>1780</v>
      </c>
    </row>
    <row r="263" spans="2:22" ht="30" x14ac:dyDescent="0.25">
      <c r="B263" s="15" t="s">
        <v>122</v>
      </c>
      <c r="C263" s="15" t="s">
        <v>207</v>
      </c>
      <c r="D263" s="15" t="s">
        <v>251</v>
      </c>
      <c r="E263" s="15">
        <v>2022</v>
      </c>
      <c r="F263" s="15" t="s">
        <v>162</v>
      </c>
      <c r="G263" s="15" t="s">
        <v>133</v>
      </c>
      <c r="H263" s="15" t="s">
        <v>136</v>
      </c>
      <c r="I263" s="15" t="s">
        <v>139</v>
      </c>
      <c r="J263" s="15" t="s">
        <v>141</v>
      </c>
      <c r="K263" s="15" t="s">
        <v>289</v>
      </c>
      <c r="L263" s="15" t="s">
        <v>350</v>
      </c>
      <c r="M263" s="15">
        <v>0.38200000000000001</v>
      </c>
      <c r="N263" s="15">
        <v>0.28000000000000003</v>
      </c>
      <c r="O263" s="15">
        <v>2.5999999999999999E-2</v>
      </c>
      <c r="P263" s="15">
        <v>0.28899999999999998</v>
      </c>
      <c r="Q263" s="15">
        <v>0.193</v>
      </c>
      <c r="R263" s="15">
        <v>0.45400000000000001</v>
      </c>
      <c r="S263" s="15">
        <v>11.176</v>
      </c>
      <c r="U263" s="15">
        <v>34057.296999999999</v>
      </c>
      <c r="V263" s="15">
        <v>120</v>
      </c>
    </row>
    <row r="264" spans="2:22" ht="30" x14ac:dyDescent="0.25">
      <c r="B264" s="15" t="s">
        <v>122</v>
      </c>
      <c r="C264" s="15" t="s">
        <v>207</v>
      </c>
      <c r="D264" s="15" t="s">
        <v>251</v>
      </c>
      <c r="E264" s="15">
        <v>2022</v>
      </c>
      <c r="F264" s="15" t="s">
        <v>162</v>
      </c>
      <c r="G264" s="15" t="s">
        <v>133</v>
      </c>
      <c r="H264" s="15" t="s">
        <v>136</v>
      </c>
      <c r="I264" s="15" t="s">
        <v>139</v>
      </c>
      <c r="J264" s="15" t="s">
        <v>141</v>
      </c>
      <c r="K264" s="15" t="s">
        <v>289</v>
      </c>
      <c r="L264" s="15" t="s">
        <v>292</v>
      </c>
      <c r="M264" s="15">
        <v>0.26200000000000001</v>
      </c>
      <c r="N264" s="15">
        <v>0.16200000000000001</v>
      </c>
      <c r="O264" s="15">
        <v>6.0000000000000001E-3</v>
      </c>
      <c r="P264" s="15">
        <v>0.219</v>
      </c>
      <c r="Q264" s="15">
        <v>0.157</v>
      </c>
      <c r="R264" s="15">
        <v>0.32600000000000001</v>
      </c>
      <c r="S264" s="15">
        <v>11.119</v>
      </c>
      <c r="U264" s="15">
        <v>34440.942000000003</v>
      </c>
      <c r="V264" s="15">
        <v>670</v>
      </c>
    </row>
    <row r="265" spans="2:22" x14ac:dyDescent="0.25">
      <c r="B265" s="15" t="s">
        <v>122</v>
      </c>
      <c r="C265" s="15" t="s">
        <v>207</v>
      </c>
      <c r="D265" s="15" t="s">
        <v>251</v>
      </c>
      <c r="E265" s="15">
        <v>2022</v>
      </c>
      <c r="F265" s="15" t="s">
        <v>162</v>
      </c>
      <c r="G265" s="15" t="s">
        <v>133</v>
      </c>
      <c r="H265" s="15" t="s">
        <v>136</v>
      </c>
      <c r="I265" s="15" t="s">
        <v>139</v>
      </c>
      <c r="J265" s="15" t="s">
        <v>141</v>
      </c>
      <c r="K265" s="15" t="s">
        <v>289</v>
      </c>
      <c r="L265" s="15" t="s">
        <v>293</v>
      </c>
      <c r="M265" s="15">
        <v>0.441</v>
      </c>
      <c r="N265" s="15">
        <v>0.29499999999999998</v>
      </c>
      <c r="O265" s="15">
        <v>6.0000000000000001E-3</v>
      </c>
      <c r="P265" s="15">
        <v>0.374</v>
      </c>
      <c r="Q265" s="15">
        <v>0.25700000000000001</v>
      </c>
      <c r="R265" s="15">
        <v>0.54200000000000004</v>
      </c>
      <c r="S265" s="15">
        <v>11.180999999999999</v>
      </c>
      <c r="U265" s="15">
        <v>33809.688999999998</v>
      </c>
      <c r="V265" s="15">
        <v>2180</v>
      </c>
    </row>
    <row r="266" spans="2:22" x14ac:dyDescent="0.25">
      <c r="B266" s="15" t="s">
        <v>122</v>
      </c>
      <c r="C266" s="15" t="s">
        <v>207</v>
      </c>
      <c r="D266" s="15" t="s">
        <v>251</v>
      </c>
      <c r="E266" s="15">
        <v>2022</v>
      </c>
      <c r="F266" s="15" t="s">
        <v>162</v>
      </c>
      <c r="G266" s="15" t="s">
        <v>133</v>
      </c>
      <c r="H266" s="15" t="s">
        <v>136</v>
      </c>
      <c r="I266" s="15" t="s">
        <v>139</v>
      </c>
      <c r="J266" s="15" t="s">
        <v>141</v>
      </c>
      <c r="K266" s="15" t="s">
        <v>289</v>
      </c>
      <c r="L266" s="15" t="s">
        <v>294</v>
      </c>
      <c r="M266" s="15">
        <v>0.38</v>
      </c>
      <c r="N266" s="15">
        <v>0.24199999999999999</v>
      </c>
      <c r="O266" s="15">
        <v>6.0000000000000001E-3</v>
      </c>
      <c r="P266" s="15">
        <v>0.32500000000000001</v>
      </c>
      <c r="Q266" s="15">
        <v>0.22500000000000001</v>
      </c>
      <c r="R266" s="15">
        <v>0.47</v>
      </c>
      <c r="S266" s="15">
        <v>11.234</v>
      </c>
      <c r="U266" s="15">
        <v>32861.449999999997</v>
      </c>
      <c r="V266" s="15">
        <v>1680</v>
      </c>
    </row>
    <row r="267" spans="2:22" ht="30" x14ac:dyDescent="0.25">
      <c r="B267" s="15" t="s">
        <v>122</v>
      </c>
      <c r="C267" s="15" t="s">
        <v>207</v>
      </c>
      <c r="D267" s="15" t="s">
        <v>252</v>
      </c>
      <c r="E267" s="15">
        <v>2022</v>
      </c>
      <c r="F267" s="15" t="s">
        <v>162</v>
      </c>
      <c r="G267" s="15" t="s">
        <v>133</v>
      </c>
      <c r="H267" s="15" t="s">
        <v>136</v>
      </c>
      <c r="I267" s="15" t="s">
        <v>139</v>
      </c>
      <c r="J267" s="15" t="s">
        <v>141</v>
      </c>
      <c r="K267" s="15" t="s">
        <v>289</v>
      </c>
      <c r="L267" s="15" t="s">
        <v>290</v>
      </c>
      <c r="M267" s="15">
        <v>0.28100000000000003</v>
      </c>
      <c r="N267" s="15">
        <v>0.17</v>
      </c>
      <c r="O267" s="15">
        <v>1.4E-2</v>
      </c>
      <c r="P267" s="15">
        <v>0.23899999999999999</v>
      </c>
      <c r="Q267" s="15">
        <v>0.17</v>
      </c>
      <c r="R267" s="15">
        <v>0.35699999999999998</v>
      </c>
      <c r="S267" s="15">
        <v>10.97</v>
      </c>
      <c r="U267" s="15">
        <v>1281.078</v>
      </c>
      <c r="V267" s="15">
        <v>140</v>
      </c>
    </row>
    <row r="268" spans="2:22" x14ac:dyDescent="0.25">
      <c r="B268" s="15" t="s">
        <v>122</v>
      </c>
      <c r="C268" s="15" t="s">
        <v>207</v>
      </c>
      <c r="D268" s="15" t="s">
        <v>252</v>
      </c>
      <c r="E268" s="15">
        <v>2022</v>
      </c>
      <c r="F268" s="15" t="s">
        <v>162</v>
      </c>
      <c r="G268" s="15" t="s">
        <v>133</v>
      </c>
      <c r="H268" s="15" t="s">
        <v>136</v>
      </c>
      <c r="I268" s="15" t="s">
        <v>139</v>
      </c>
      <c r="J268" s="15" t="s">
        <v>141</v>
      </c>
      <c r="K268" s="15" t="s">
        <v>289</v>
      </c>
      <c r="L268" s="15" t="s">
        <v>291</v>
      </c>
      <c r="M268" s="15">
        <v>0.48299999999999998</v>
      </c>
      <c r="N268" s="15">
        <v>0.33100000000000002</v>
      </c>
      <c r="O268" s="15">
        <v>8.0000000000000002E-3</v>
      </c>
      <c r="P268" s="15">
        <v>0.4</v>
      </c>
      <c r="Q268" s="15">
        <v>0.27800000000000002</v>
      </c>
      <c r="R268" s="15">
        <v>0.58599999999999997</v>
      </c>
      <c r="S268" s="15">
        <v>10.661</v>
      </c>
      <c r="U268" s="15">
        <v>1799.204</v>
      </c>
      <c r="V268" s="15">
        <v>1780</v>
      </c>
    </row>
    <row r="269" spans="2:22" ht="30" x14ac:dyDescent="0.25">
      <c r="B269" s="15" t="s">
        <v>122</v>
      </c>
      <c r="C269" s="15" t="s">
        <v>207</v>
      </c>
      <c r="D269" s="15" t="s">
        <v>252</v>
      </c>
      <c r="E269" s="15">
        <v>2022</v>
      </c>
      <c r="F269" s="15" t="s">
        <v>162</v>
      </c>
      <c r="G269" s="15" t="s">
        <v>133</v>
      </c>
      <c r="H269" s="15" t="s">
        <v>136</v>
      </c>
      <c r="I269" s="15" t="s">
        <v>139</v>
      </c>
      <c r="J269" s="15" t="s">
        <v>141</v>
      </c>
      <c r="K269" s="15" t="s">
        <v>289</v>
      </c>
      <c r="L269" s="15" t="s">
        <v>350</v>
      </c>
      <c r="M269" s="15">
        <v>0.35499999999999998</v>
      </c>
      <c r="N269" s="15">
        <v>0.26700000000000002</v>
      </c>
      <c r="O269" s="15">
        <v>2.4E-2</v>
      </c>
      <c r="P269" s="15">
        <v>0.26200000000000001</v>
      </c>
      <c r="Q269" s="15">
        <v>0.18099999999999999</v>
      </c>
      <c r="R269" s="15">
        <v>0.432</v>
      </c>
      <c r="S269" s="15">
        <v>10.571999999999999</v>
      </c>
      <c r="U269" s="15">
        <v>1889.67</v>
      </c>
      <c r="V269" s="15">
        <v>120</v>
      </c>
    </row>
    <row r="270" spans="2:22" ht="30" x14ac:dyDescent="0.25">
      <c r="B270" s="15" t="s">
        <v>122</v>
      </c>
      <c r="C270" s="15" t="s">
        <v>207</v>
      </c>
      <c r="D270" s="15" t="s">
        <v>252</v>
      </c>
      <c r="E270" s="15">
        <v>2022</v>
      </c>
      <c r="F270" s="15" t="s">
        <v>162</v>
      </c>
      <c r="G270" s="15" t="s">
        <v>133</v>
      </c>
      <c r="H270" s="15" t="s">
        <v>136</v>
      </c>
      <c r="I270" s="15" t="s">
        <v>139</v>
      </c>
      <c r="J270" s="15" t="s">
        <v>141</v>
      </c>
      <c r="K270" s="15" t="s">
        <v>289</v>
      </c>
      <c r="L270" s="15" t="s">
        <v>292</v>
      </c>
      <c r="M270" s="15">
        <v>0.24399999999999999</v>
      </c>
      <c r="N270" s="15">
        <v>0.14699999999999999</v>
      </c>
      <c r="O270" s="15">
        <v>6.0000000000000001E-3</v>
      </c>
      <c r="P270" s="15">
        <v>0.20599999999999999</v>
      </c>
      <c r="Q270" s="15">
        <v>0.14699999999999999</v>
      </c>
      <c r="R270" s="15">
        <v>0.30099999999999999</v>
      </c>
      <c r="S270" s="15">
        <v>10.534000000000001</v>
      </c>
      <c r="U270" s="15">
        <v>2316.3870000000002</v>
      </c>
      <c r="V270" s="15">
        <v>670</v>
      </c>
    </row>
    <row r="271" spans="2:22" x14ac:dyDescent="0.25">
      <c r="B271" s="15" t="s">
        <v>122</v>
      </c>
      <c r="C271" s="15" t="s">
        <v>207</v>
      </c>
      <c r="D271" s="15" t="s">
        <v>252</v>
      </c>
      <c r="E271" s="15">
        <v>2022</v>
      </c>
      <c r="F271" s="15" t="s">
        <v>162</v>
      </c>
      <c r="G271" s="15" t="s">
        <v>133</v>
      </c>
      <c r="H271" s="15" t="s">
        <v>136</v>
      </c>
      <c r="I271" s="15" t="s">
        <v>139</v>
      </c>
      <c r="J271" s="15" t="s">
        <v>141</v>
      </c>
      <c r="K271" s="15" t="s">
        <v>289</v>
      </c>
      <c r="L271" s="15" t="s">
        <v>293</v>
      </c>
      <c r="M271" s="15">
        <v>0.41499999999999998</v>
      </c>
      <c r="N271" s="15">
        <v>0.28499999999999998</v>
      </c>
      <c r="O271" s="15">
        <v>6.0000000000000001E-3</v>
      </c>
      <c r="P271" s="15">
        <v>0.34799999999999998</v>
      </c>
      <c r="Q271" s="15">
        <v>0.23799999999999999</v>
      </c>
      <c r="R271" s="15">
        <v>0.50900000000000001</v>
      </c>
      <c r="S271" s="15">
        <v>10.587</v>
      </c>
      <c r="U271" s="15">
        <v>1765.462</v>
      </c>
      <c r="V271" s="15">
        <v>2180</v>
      </c>
    </row>
    <row r="272" spans="2:22" x14ac:dyDescent="0.25">
      <c r="B272" s="15" t="s">
        <v>122</v>
      </c>
      <c r="C272" s="15" t="s">
        <v>207</v>
      </c>
      <c r="D272" s="15" t="s">
        <v>252</v>
      </c>
      <c r="E272" s="15">
        <v>2022</v>
      </c>
      <c r="F272" s="15" t="s">
        <v>162</v>
      </c>
      <c r="G272" s="15" t="s">
        <v>133</v>
      </c>
      <c r="H272" s="15" t="s">
        <v>136</v>
      </c>
      <c r="I272" s="15" t="s">
        <v>139</v>
      </c>
      <c r="J272" s="15" t="s">
        <v>141</v>
      </c>
      <c r="K272" s="15" t="s">
        <v>289</v>
      </c>
      <c r="L272" s="15" t="s">
        <v>294</v>
      </c>
      <c r="M272" s="15">
        <v>0.35699999999999998</v>
      </c>
      <c r="N272" s="15">
        <v>0.23300000000000001</v>
      </c>
      <c r="O272" s="15">
        <v>6.0000000000000001E-3</v>
      </c>
      <c r="P272" s="15">
        <v>0.29899999999999999</v>
      </c>
      <c r="Q272" s="15">
        <v>0.20799999999999999</v>
      </c>
      <c r="R272" s="15">
        <v>0.44600000000000001</v>
      </c>
      <c r="S272" s="15">
        <v>10.638999999999999</v>
      </c>
      <c r="U272" s="15">
        <v>1607.3489999999999</v>
      </c>
      <c r="V272" s="15">
        <v>1680</v>
      </c>
    </row>
    <row r="273" spans="2:22" ht="30" x14ac:dyDescent="0.25">
      <c r="B273" s="15" t="s">
        <v>122</v>
      </c>
      <c r="C273" s="15" t="s">
        <v>207</v>
      </c>
      <c r="D273" s="15" t="s">
        <v>253</v>
      </c>
      <c r="E273" s="15">
        <v>2022</v>
      </c>
      <c r="F273" s="15" t="s">
        <v>162</v>
      </c>
      <c r="G273" s="15" t="s">
        <v>133</v>
      </c>
      <c r="H273" s="15" t="s">
        <v>136</v>
      </c>
      <c r="I273" s="15" t="s">
        <v>139</v>
      </c>
      <c r="J273" s="15" t="s">
        <v>141</v>
      </c>
      <c r="K273" s="15" t="s">
        <v>289</v>
      </c>
      <c r="L273" s="15" t="s">
        <v>290</v>
      </c>
      <c r="M273" s="15">
        <v>0.26300000000000001</v>
      </c>
      <c r="N273" s="15">
        <v>0.17599999999999999</v>
      </c>
      <c r="O273" s="15">
        <v>1.4999999999999999E-2</v>
      </c>
      <c r="P273" s="15">
        <v>0.21099999999999999</v>
      </c>
      <c r="Q273" s="15">
        <v>0.151</v>
      </c>
      <c r="R273" s="15">
        <v>0.32</v>
      </c>
      <c r="S273" s="15">
        <v>10.97</v>
      </c>
      <c r="U273" s="15">
        <v>1281.1510000000001</v>
      </c>
      <c r="V273" s="15">
        <v>140</v>
      </c>
    </row>
    <row r="274" spans="2:22" x14ac:dyDescent="0.25">
      <c r="B274" s="15" t="s">
        <v>122</v>
      </c>
      <c r="C274" s="15" t="s">
        <v>207</v>
      </c>
      <c r="D274" s="15" t="s">
        <v>253</v>
      </c>
      <c r="E274" s="15">
        <v>2022</v>
      </c>
      <c r="F274" s="15" t="s">
        <v>162</v>
      </c>
      <c r="G274" s="15" t="s">
        <v>133</v>
      </c>
      <c r="H274" s="15" t="s">
        <v>136</v>
      </c>
      <c r="I274" s="15" t="s">
        <v>139</v>
      </c>
      <c r="J274" s="15" t="s">
        <v>141</v>
      </c>
      <c r="K274" s="15" t="s">
        <v>289</v>
      </c>
      <c r="L274" s="15" t="s">
        <v>291</v>
      </c>
      <c r="M274" s="15">
        <v>0.45500000000000002</v>
      </c>
      <c r="N274" s="15">
        <v>0.32500000000000001</v>
      </c>
      <c r="O274" s="15">
        <v>8.0000000000000002E-3</v>
      </c>
      <c r="P274" s="15">
        <v>0.376</v>
      </c>
      <c r="Q274" s="15">
        <v>0.26200000000000001</v>
      </c>
      <c r="R274" s="15">
        <v>0.55600000000000005</v>
      </c>
      <c r="S274" s="15">
        <v>10.661</v>
      </c>
      <c r="U274" s="15">
        <v>1799.2049999999999</v>
      </c>
      <c r="V274" s="15">
        <v>1780</v>
      </c>
    </row>
    <row r="275" spans="2:22" ht="30" x14ac:dyDescent="0.25">
      <c r="B275" s="15" t="s">
        <v>122</v>
      </c>
      <c r="C275" s="15" t="s">
        <v>207</v>
      </c>
      <c r="D275" s="15" t="s">
        <v>253</v>
      </c>
      <c r="E275" s="15">
        <v>2022</v>
      </c>
      <c r="F275" s="15" t="s">
        <v>162</v>
      </c>
      <c r="G275" s="15" t="s">
        <v>133</v>
      </c>
      <c r="H275" s="15" t="s">
        <v>136</v>
      </c>
      <c r="I275" s="15" t="s">
        <v>139</v>
      </c>
      <c r="J275" s="15" t="s">
        <v>141</v>
      </c>
      <c r="K275" s="15" t="s">
        <v>289</v>
      </c>
      <c r="L275" s="15" t="s">
        <v>350</v>
      </c>
      <c r="M275" s="15">
        <v>0.33100000000000002</v>
      </c>
      <c r="N275" s="15">
        <v>0.255</v>
      </c>
      <c r="O275" s="15">
        <v>2.3E-2</v>
      </c>
      <c r="P275" s="15">
        <v>0.245</v>
      </c>
      <c r="Q275" s="15">
        <v>0.16600000000000001</v>
      </c>
      <c r="R275" s="15">
        <v>0.40699999999999997</v>
      </c>
      <c r="S275" s="15">
        <v>10.571999999999999</v>
      </c>
      <c r="U275" s="15">
        <v>1889.67</v>
      </c>
      <c r="V275" s="15">
        <v>120</v>
      </c>
    </row>
    <row r="276" spans="2:22" ht="30" x14ac:dyDescent="0.25">
      <c r="B276" s="15" t="s">
        <v>122</v>
      </c>
      <c r="C276" s="15" t="s">
        <v>207</v>
      </c>
      <c r="D276" s="15" t="s">
        <v>253</v>
      </c>
      <c r="E276" s="15">
        <v>2022</v>
      </c>
      <c r="F276" s="15" t="s">
        <v>162</v>
      </c>
      <c r="G276" s="15" t="s">
        <v>133</v>
      </c>
      <c r="H276" s="15" t="s">
        <v>136</v>
      </c>
      <c r="I276" s="15" t="s">
        <v>139</v>
      </c>
      <c r="J276" s="15" t="s">
        <v>141</v>
      </c>
      <c r="K276" s="15" t="s">
        <v>289</v>
      </c>
      <c r="L276" s="15" t="s">
        <v>292</v>
      </c>
      <c r="M276" s="15">
        <v>0.22800000000000001</v>
      </c>
      <c r="N276" s="15">
        <v>0.14099999999999999</v>
      </c>
      <c r="O276" s="15">
        <v>5.0000000000000001E-3</v>
      </c>
      <c r="P276" s="15">
        <v>0.19600000000000001</v>
      </c>
      <c r="Q276" s="15">
        <v>0.13300000000000001</v>
      </c>
      <c r="R276" s="15">
        <v>0.28399999999999997</v>
      </c>
      <c r="S276" s="15">
        <v>10.534000000000001</v>
      </c>
      <c r="U276" s="15">
        <v>2316.3850000000002</v>
      </c>
      <c r="V276" s="15">
        <v>670</v>
      </c>
    </row>
    <row r="277" spans="2:22" x14ac:dyDescent="0.25">
      <c r="B277" s="15" t="s">
        <v>122</v>
      </c>
      <c r="C277" s="15" t="s">
        <v>207</v>
      </c>
      <c r="D277" s="15" t="s">
        <v>253</v>
      </c>
      <c r="E277" s="15">
        <v>2022</v>
      </c>
      <c r="F277" s="15" t="s">
        <v>162</v>
      </c>
      <c r="G277" s="15" t="s">
        <v>133</v>
      </c>
      <c r="H277" s="15" t="s">
        <v>136</v>
      </c>
      <c r="I277" s="15" t="s">
        <v>139</v>
      </c>
      <c r="J277" s="15" t="s">
        <v>141</v>
      </c>
      <c r="K277" s="15" t="s">
        <v>289</v>
      </c>
      <c r="L277" s="15" t="s">
        <v>293</v>
      </c>
      <c r="M277" s="15">
        <v>0.38900000000000001</v>
      </c>
      <c r="N277" s="15">
        <v>0.27700000000000002</v>
      </c>
      <c r="O277" s="15">
        <v>6.0000000000000001E-3</v>
      </c>
      <c r="P277" s="15">
        <v>0.32500000000000001</v>
      </c>
      <c r="Q277" s="15">
        <v>0.216</v>
      </c>
      <c r="R277" s="15">
        <v>0.48199999999999998</v>
      </c>
      <c r="S277" s="15">
        <v>10.587</v>
      </c>
      <c r="U277" s="15">
        <v>1765.5219999999999</v>
      </c>
      <c r="V277" s="15">
        <v>2180</v>
      </c>
    </row>
    <row r="278" spans="2:22" x14ac:dyDescent="0.25">
      <c r="B278" s="15" t="s">
        <v>122</v>
      </c>
      <c r="C278" s="15" t="s">
        <v>207</v>
      </c>
      <c r="D278" s="15" t="s">
        <v>253</v>
      </c>
      <c r="E278" s="15">
        <v>2022</v>
      </c>
      <c r="F278" s="15" t="s">
        <v>162</v>
      </c>
      <c r="G278" s="15" t="s">
        <v>133</v>
      </c>
      <c r="H278" s="15" t="s">
        <v>136</v>
      </c>
      <c r="I278" s="15" t="s">
        <v>139</v>
      </c>
      <c r="J278" s="15" t="s">
        <v>141</v>
      </c>
      <c r="K278" s="15" t="s">
        <v>289</v>
      </c>
      <c r="L278" s="15" t="s">
        <v>294</v>
      </c>
      <c r="M278" s="15">
        <v>0.33200000000000002</v>
      </c>
      <c r="N278" s="15">
        <v>0.22600000000000001</v>
      </c>
      <c r="O278" s="15">
        <v>6.0000000000000001E-3</v>
      </c>
      <c r="P278" s="15">
        <v>0.28000000000000003</v>
      </c>
      <c r="Q278" s="15">
        <v>0.188</v>
      </c>
      <c r="R278" s="15">
        <v>0.41599999999999998</v>
      </c>
      <c r="S278" s="15">
        <v>10.638999999999999</v>
      </c>
      <c r="U278" s="15">
        <v>1607.357</v>
      </c>
      <c r="V278" s="15">
        <v>1680</v>
      </c>
    </row>
    <row r="279" spans="2:22" ht="30" x14ac:dyDescent="0.25">
      <c r="B279" s="15" t="s">
        <v>122</v>
      </c>
      <c r="C279" s="15" t="s">
        <v>207</v>
      </c>
      <c r="D279" s="15" t="s">
        <v>254</v>
      </c>
      <c r="E279" s="15">
        <v>2022</v>
      </c>
      <c r="F279" s="15" t="s">
        <v>162</v>
      </c>
      <c r="G279" s="15" t="s">
        <v>133</v>
      </c>
      <c r="H279" s="15" t="s">
        <v>136</v>
      </c>
      <c r="I279" s="15" t="s">
        <v>139</v>
      </c>
      <c r="J279" s="15" t="s">
        <v>141</v>
      </c>
      <c r="K279" s="15" t="s">
        <v>289</v>
      </c>
      <c r="L279" s="15" t="s">
        <v>290</v>
      </c>
      <c r="M279" s="15">
        <v>0.23499999999999999</v>
      </c>
      <c r="N279" s="15">
        <v>0.2</v>
      </c>
      <c r="O279" s="15">
        <v>1.7000000000000001E-2</v>
      </c>
      <c r="P279" s="15">
        <v>0.188</v>
      </c>
      <c r="Q279" s="15">
        <v>0.13</v>
      </c>
      <c r="R279" s="15">
        <v>0.28100000000000003</v>
      </c>
      <c r="S279" s="15">
        <v>10.523999999999999</v>
      </c>
      <c r="U279" s="15">
        <v>0</v>
      </c>
      <c r="V279" s="15">
        <v>140</v>
      </c>
    </row>
    <row r="280" spans="2:22" x14ac:dyDescent="0.25">
      <c r="B280" s="15" t="s">
        <v>122</v>
      </c>
      <c r="C280" s="15" t="s">
        <v>207</v>
      </c>
      <c r="D280" s="15" t="s">
        <v>254</v>
      </c>
      <c r="E280" s="15">
        <v>2022</v>
      </c>
      <c r="F280" s="15" t="s">
        <v>162</v>
      </c>
      <c r="G280" s="15" t="s">
        <v>133</v>
      </c>
      <c r="H280" s="15" t="s">
        <v>136</v>
      </c>
      <c r="I280" s="15" t="s">
        <v>139</v>
      </c>
      <c r="J280" s="15" t="s">
        <v>141</v>
      </c>
      <c r="K280" s="15" t="s">
        <v>289</v>
      </c>
      <c r="L280" s="15" t="s">
        <v>291</v>
      </c>
      <c r="M280" s="15">
        <v>0.41</v>
      </c>
      <c r="N280" s="15">
        <v>0.315</v>
      </c>
      <c r="O280" s="15">
        <v>7.0000000000000001E-3</v>
      </c>
      <c r="P280" s="15">
        <v>0.33100000000000002</v>
      </c>
      <c r="Q280" s="15">
        <v>0.217</v>
      </c>
      <c r="R280" s="15">
        <v>0.504</v>
      </c>
      <c r="S280" s="15">
        <v>10.223000000000001</v>
      </c>
      <c r="U280" s="15">
        <v>0.32100000000000001</v>
      </c>
      <c r="V280" s="15">
        <v>1780</v>
      </c>
    </row>
    <row r="281" spans="2:22" ht="30" x14ac:dyDescent="0.25">
      <c r="B281" s="15" t="s">
        <v>122</v>
      </c>
      <c r="C281" s="15" t="s">
        <v>207</v>
      </c>
      <c r="D281" s="15" t="s">
        <v>254</v>
      </c>
      <c r="E281" s="15">
        <v>2022</v>
      </c>
      <c r="F281" s="15" t="s">
        <v>162</v>
      </c>
      <c r="G281" s="15" t="s">
        <v>133</v>
      </c>
      <c r="H281" s="15" t="s">
        <v>136</v>
      </c>
      <c r="I281" s="15" t="s">
        <v>139</v>
      </c>
      <c r="J281" s="15" t="s">
        <v>141</v>
      </c>
      <c r="K281" s="15" t="s">
        <v>289</v>
      </c>
      <c r="L281" s="15" t="s">
        <v>350</v>
      </c>
      <c r="M281" s="15">
        <v>0.29899999999999999</v>
      </c>
      <c r="N281" s="15">
        <v>0.24</v>
      </c>
      <c r="O281" s="15">
        <v>2.1999999999999999E-2</v>
      </c>
      <c r="P281" s="15">
        <v>0.217</v>
      </c>
      <c r="Q281" s="15">
        <v>0.13400000000000001</v>
      </c>
      <c r="R281" s="15">
        <v>0.35899999999999999</v>
      </c>
      <c r="S281" s="15">
        <v>10.112</v>
      </c>
      <c r="U281" s="15">
        <v>0</v>
      </c>
      <c r="V281" s="15">
        <v>120</v>
      </c>
    </row>
    <row r="282" spans="2:22" ht="30" x14ac:dyDescent="0.25">
      <c r="B282" s="15" t="s">
        <v>122</v>
      </c>
      <c r="C282" s="15" t="s">
        <v>207</v>
      </c>
      <c r="D282" s="15" t="s">
        <v>254</v>
      </c>
      <c r="E282" s="15">
        <v>2022</v>
      </c>
      <c r="F282" s="15" t="s">
        <v>162</v>
      </c>
      <c r="G282" s="15" t="s">
        <v>133</v>
      </c>
      <c r="H282" s="15" t="s">
        <v>136</v>
      </c>
      <c r="I282" s="15" t="s">
        <v>139</v>
      </c>
      <c r="J282" s="15" t="s">
        <v>141</v>
      </c>
      <c r="K282" s="15" t="s">
        <v>289</v>
      </c>
      <c r="L282" s="15" t="s">
        <v>292</v>
      </c>
      <c r="M282" s="15">
        <v>0.20699999999999999</v>
      </c>
      <c r="N282" s="15">
        <v>0.13900000000000001</v>
      </c>
      <c r="O282" s="15">
        <v>5.0000000000000001E-3</v>
      </c>
      <c r="P282" s="15">
        <v>0.17499999999999999</v>
      </c>
      <c r="Q282" s="15">
        <v>0.114</v>
      </c>
      <c r="R282" s="15">
        <v>0.25600000000000001</v>
      </c>
      <c r="S282" s="15">
        <v>10.082000000000001</v>
      </c>
      <c r="U282" s="15">
        <v>0.24399999999999999</v>
      </c>
      <c r="V282" s="15">
        <v>670</v>
      </c>
    </row>
    <row r="283" spans="2:22" x14ac:dyDescent="0.25">
      <c r="B283" s="15" t="s">
        <v>122</v>
      </c>
      <c r="C283" s="15" t="s">
        <v>207</v>
      </c>
      <c r="D283" s="15" t="s">
        <v>254</v>
      </c>
      <c r="E283" s="15">
        <v>2022</v>
      </c>
      <c r="F283" s="15" t="s">
        <v>162</v>
      </c>
      <c r="G283" s="15" t="s">
        <v>133</v>
      </c>
      <c r="H283" s="15" t="s">
        <v>136</v>
      </c>
      <c r="I283" s="15" t="s">
        <v>139</v>
      </c>
      <c r="J283" s="15" t="s">
        <v>141</v>
      </c>
      <c r="K283" s="15" t="s">
        <v>289</v>
      </c>
      <c r="L283" s="15" t="s">
        <v>293</v>
      </c>
      <c r="M283" s="15">
        <v>0.34899999999999998</v>
      </c>
      <c r="N283" s="15">
        <v>0.26700000000000002</v>
      </c>
      <c r="O283" s="15">
        <v>6.0000000000000001E-3</v>
      </c>
      <c r="P283" s="15">
        <v>0.28100000000000003</v>
      </c>
      <c r="Q283" s="15">
        <v>0.183</v>
      </c>
      <c r="R283" s="15">
        <v>0.43099999999999999</v>
      </c>
      <c r="S283" s="15">
        <v>10.137</v>
      </c>
      <c r="U283" s="15">
        <v>0.20200000000000001</v>
      </c>
      <c r="V283" s="15">
        <v>2180</v>
      </c>
    </row>
    <row r="284" spans="2:22" x14ac:dyDescent="0.25">
      <c r="B284" s="15" t="s">
        <v>122</v>
      </c>
      <c r="C284" s="15" t="s">
        <v>207</v>
      </c>
      <c r="D284" s="15" t="s">
        <v>254</v>
      </c>
      <c r="E284" s="15">
        <v>2022</v>
      </c>
      <c r="F284" s="15" t="s">
        <v>162</v>
      </c>
      <c r="G284" s="15" t="s">
        <v>133</v>
      </c>
      <c r="H284" s="15" t="s">
        <v>136</v>
      </c>
      <c r="I284" s="15" t="s">
        <v>139</v>
      </c>
      <c r="J284" s="15" t="s">
        <v>141</v>
      </c>
      <c r="K284" s="15" t="s">
        <v>289</v>
      </c>
      <c r="L284" s="15" t="s">
        <v>294</v>
      </c>
      <c r="M284" s="15">
        <v>0.29799999999999999</v>
      </c>
      <c r="N284" s="15">
        <v>0.21</v>
      </c>
      <c r="O284" s="15">
        <v>5.0000000000000001E-3</v>
      </c>
      <c r="P284" s="15">
        <v>0.249</v>
      </c>
      <c r="Q284" s="15">
        <v>0.158</v>
      </c>
      <c r="R284" s="15">
        <v>0.373</v>
      </c>
      <c r="S284" s="15">
        <v>10.186</v>
      </c>
      <c r="U284" s="15">
        <v>0.04</v>
      </c>
      <c r="V284" s="15">
        <v>1680</v>
      </c>
    </row>
    <row r="285" spans="2:22" ht="30" x14ac:dyDescent="0.25">
      <c r="B285" s="15" t="s">
        <v>122</v>
      </c>
      <c r="C285" s="15" t="s">
        <v>207</v>
      </c>
      <c r="D285" s="15" t="s">
        <v>255</v>
      </c>
      <c r="E285" s="15">
        <v>2022</v>
      </c>
      <c r="F285" s="15" t="s">
        <v>162</v>
      </c>
      <c r="G285" s="15" t="s">
        <v>133</v>
      </c>
      <c r="H285" s="15" t="s">
        <v>136</v>
      </c>
      <c r="I285" s="15" t="s">
        <v>139</v>
      </c>
      <c r="J285" s="15" t="s">
        <v>141</v>
      </c>
      <c r="K285" s="15" t="s">
        <v>289</v>
      </c>
      <c r="L285" s="15" t="s">
        <v>290</v>
      </c>
      <c r="M285" s="15">
        <v>0.19800000000000001</v>
      </c>
      <c r="N285" s="15">
        <v>0.13200000000000001</v>
      </c>
      <c r="O285" s="15">
        <v>1.0999999999999999E-2</v>
      </c>
      <c r="P285" s="15">
        <v>0.157</v>
      </c>
      <c r="Q285" s="15">
        <v>0.111</v>
      </c>
      <c r="R285" s="15">
        <v>0.24399999999999999</v>
      </c>
      <c r="S285" s="15">
        <v>10.523999999999999</v>
      </c>
      <c r="U285" s="15">
        <v>0</v>
      </c>
      <c r="V285" s="15">
        <v>140</v>
      </c>
    </row>
    <row r="286" spans="2:22" x14ac:dyDescent="0.25">
      <c r="B286" s="15" t="s">
        <v>122</v>
      </c>
      <c r="C286" s="15" t="s">
        <v>207</v>
      </c>
      <c r="D286" s="15" t="s">
        <v>255</v>
      </c>
      <c r="E286" s="15">
        <v>2022</v>
      </c>
      <c r="F286" s="15" t="s">
        <v>162</v>
      </c>
      <c r="G286" s="15" t="s">
        <v>133</v>
      </c>
      <c r="H286" s="15" t="s">
        <v>136</v>
      </c>
      <c r="I286" s="15" t="s">
        <v>139</v>
      </c>
      <c r="J286" s="15" t="s">
        <v>141</v>
      </c>
      <c r="K286" s="15" t="s">
        <v>289</v>
      </c>
      <c r="L286" s="15" t="s">
        <v>291</v>
      </c>
      <c r="M286" s="15">
        <v>0.35899999999999999</v>
      </c>
      <c r="N286" s="15">
        <v>0.3</v>
      </c>
      <c r="O286" s="15">
        <v>7.0000000000000001E-3</v>
      </c>
      <c r="P286" s="15">
        <v>0.28100000000000003</v>
      </c>
      <c r="Q286" s="15">
        <v>0.182</v>
      </c>
      <c r="R286" s="15">
        <v>0.44500000000000001</v>
      </c>
      <c r="S286" s="15">
        <v>10.223000000000001</v>
      </c>
      <c r="U286" s="15">
        <v>0.32100000000000001</v>
      </c>
      <c r="V286" s="15">
        <v>1780</v>
      </c>
    </row>
    <row r="287" spans="2:22" ht="30" x14ac:dyDescent="0.25">
      <c r="B287" s="15" t="s">
        <v>122</v>
      </c>
      <c r="C287" s="15" t="s">
        <v>207</v>
      </c>
      <c r="D287" s="15" t="s">
        <v>255</v>
      </c>
      <c r="E287" s="15">
        <v>2022</v>
      </c>
      <c r="F287" s="15" t="s">
        <v>162</v>
      </c>
      <c r="G287" s="15" t="s">
        <v>133</v>
      </c>
      <c r="H287" s="15" t="s">
        <v>136</v>
      </c>
      <c r="I287" s="15" t="s">
        <v>139</v>
      </c>
      <c r="J287" s="15" t="s">
        <v>141</v>
      </c>
      <c r="K287" s="15" t="s">
        <v>289</v>
      </c>
      <c r="L287" s="15" t="s">
        <v>350</v>
      </c>
      <c r="M287" s="15">
        <v>0.26700000000000002</v>
      </c>
      <c r="N287" s="15">
        <v>0.23499999999999999</v>
      </c>
      <c r="O287" s="15">
        <v>2.1000000000000001E-2</v>
      </c>
      <c r="P287" s="15">
        <v>0.19400000000000001</v>
      </c>
      <c r="Q287" s="15">
        <v>0.122</v>
      </c>
      <c r="R287" s="15">
        <v>0.316</v>
      </c>
      <c r="S287" s="15">
        <v>10.112</v>
      </c>
      <c r="U287" s="15">
        <v>0</v>
      </c>
      <c r="V287" s="15">
        <v>120</v>
      </c>
    </row>
    <row r="288" spans="2:22" ht="30" x14ac:dyDescent="0.25">
      <c r="B288" s="15" t="s">
        <v>122</v>
      </c>
      <c r="C288" s="15" t="s">
        <v>207</v>
      </c>
      <c r="D288" s="15" t="s">
        <v>255</v>
      </c>
      <c r="E288" s="15">
        <v>2022</v>
      </c>
      <c r="F288" s="15" t="s">
        <v>162</v>
      </c>
      <c r="G288" s="15" t="s">
        <v>133</v>
      </c>
      <c r="H288" s="15" t="s">
        <v>136</v>
      </c>
      <c r="I288" s="15" t="s">
        <v>139</v>
      </c>
      <c r="J288" s="15" t="s">
        <v>141</v>
      </c>
      <c r="K288" s="15" t="s">
        <v>289</v>
      </c>
      <c r="L288" s="15" t="s">
        <v>292</v>
      </c>
      <c r="M288" s="15">
        <v>0.184</v>
      </c>
      <c r="N288" s="15">
        <v>0.129</v>
      </c>
      <c r="O288" s="15">
        <v>5.0000000000000001E-3</v>
      </c>
      <c r="P288" s="15">
        <v>0.14899999999999999</v>
      </c>
      <c r="Q288" s="15">
        <v>9.4E-2</v>
      </c>
      <c r="R288" s="15">
        <v>0.22800000000000001</v>
      </c>
      <c r="S288" s="15">
        <v>10.082000000000001</v>
      </c>
      <c r="U288" s="15">
        <v>0.24399999999999999</v>
      </c>
      <c r="V288" s="15">
        <v>670</v>
      </c>
    </row>
    <row r="289" spans="2:22" x14ac:dyDescent="0.25">
      <c r="B289" s="15" t="s">
        <v>122</v>
      </c>
      <c r="C289" s="15" t="s">
        <v>207</v>
      </c>
      <c r="D289" s="15" t="s">
        <v>255</v>
      </c>
      <c r="E289" s="15">
        <v>2022</v>
      </c>
      <c r="F289" s="15" t="s">
        <v>162</v>
      </c>
      <c r="G289" s="15" t="s">
        <v>133</v>
      </c>
      <c r="H289" s="15" t="s">
        <v>136</v>
      </c>
      <c r="I289" s="15" t="s">
        <v>139</v>
      </c>
      <c r="J289" s="15" t="s">
        <v>141</v>
      </c>
      <c r="K289" s="15" t="s">
        <v>289</v>
      </c>
      <c r="L289" s="15" t="s">
        <v>293</v>
      </c>
      <c r="M289" s="15">
        <v>0.307</v>
      </c>
      <c r="N289" s="15">
        <v>0.247</v>
      </c>
      <c r="O289" s="15">
        <v>5.0000000000000001E-3</v>
      </c>
      <c r="P289" s="15">
        <v>0.23899999999999999</v>
      </c>
      <c r="Q289" s="15">
        <v>0.152</v>
      </c>
      <c r="R289" s="15">
        <v>0.38100000000000001</v>
      </c>
      <c r="S289" s="15">
        <v>10.137</v>
      </c>
      <c r="U289" s="15">
        <v>0.20200000000000001</v>
      </c>
      <c r="V289" s="15">
        <v>2180</v>
      </c>
    </row>
    <row r="290" spans="2:22" x14ac:dyDescent="0.25">
      <c r="B290" s="15" t="s">
        <v>122</v>
      </c>
      <c r="C290" s="15" t="s">
        <v>207</v>
      </c>
      <c r="D290" s="15" t="s">
        <v>255</v>
      </c>
      <c r="E290" s="15">
        <v>2022</v>
      </c>
      <c r="F290" s="15" t="s">
        <v>162</v>
      </c>
      <c r="G290" s="15" t="s">
        <v>133</v>
      </c>
      <c r="H290" s="15" t="s">
        <v>136</v>
      </c>
      <c r="I290" s="15" t="s">
        <v>139</v>
      </c>
      <c r="J290" s="15" t="s">
        <v>141</v>
      </c>
      <c r="K290" s="15" t="s">
        <v>289</v>
      </c>
      <c r="L290" s="15" t="s">
        <v>294</v>
      </c>
      <c r="M290" s="15">
        <v>0.26400000000000001</v>
      </c>
      <c r="N290" s="15">
        <v>0.20399999999999999</v>
      </c>
      <c r="O290" s="15">
        <v>5.0000000000000001E-3</v>
      </c>
      <c r="P290" s="15">
        <v>0.21099999999999999</v>
      </c>
      <c r="Q290" s="15">
        <v>0.13100000000000001</v>
      </c>
      <c r="R290" s="15">
        <v>0.33800000000000002</v>
      </c>
      <c r="S290" s="15">
        <v>10.186999999999999</v>
      </c>
      <c r="U290" s="15">
        <v>0.04</v>
      </c>
      <c r="V290" s="15">
        <v>1680</v>
      </c>
    </row>
  </sheetData>
  <mergeCells count="1">
    <mergeCell ref="B1:V1"/>
  </mergeCells>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dimension ref="A1:V482"/>
  <sheetViews>
    <sheetView zoomScale="85" zoomScaleNormal="85" workbookViewId="0">
      <selection activeCell="B1" sqref="B1:V1"/>
    </sheetView>
  </sheetViews>
  <sheetFormatPr defaultColWidth="16" defaultRowHeight="15" x14ac:dyDescent="0.25"/>
  <cols>
    <col min="1" max="1" width="22.7109375" style="18" customWidth="1"/>
    <col min="2" max="2" width="19.42578125" style="15" customWidth="1"/>
    <col min="3" max="3" width="17.5703125" style="15" customWidth="1"/>
    <col min="4" max="4" width="16" style="15"/>
    <col min="5" max="5" width="17.5703125" style="15" customWidth="1"/>
    <col min="6" max="6" width="17.28515625" style="15" customWidth="1"/>
    <col min="7" max="7" width="28.140625" style="15" customWidth="1"/>
    <col min="8" max="8" width="27.140625" style="15" customWidth="1"/>
    <col min="9" max="9" width="24.5703125" style="15" customWidth="1"/>
    <col min="10" max="10" width="16" style="15"/>
    <col min="11" max="11" width="24.5703125" style="15" customWidth="1"/>
    <col min="12" max="13" width="16" style="15"/>
    <col min="14" max="14" width="17.7109375" style="15" customWidth="1"/>
    <col min="15" max="15" width="18.85546875" style="15" customWidth="1"/>
    <col min="16" max="16" width="18" style="15" customWidth="1"/>
    <col min="17" max="17" width="16" style="15"/>
    <col min="18" max="18" width="19" style="15" customWidth="1"/>
    <col min="19" max="19" width="16" style="15"/>
    <col min="20" max="20" width="18.7109375" style="15" customWidth="1"/>
    <col min="21" max="21" width="16" style="15"/>
    <col min="22" max="22" width="18.42578125" style="15" customWidth="1"/>
    <col min="23" max="16384" width="16" style="15"/>
  </cols>
  <sheetData>
    <row r="1" spans="1:22" ht="38.25" customHeight="1" x14ac:dyDescent="0.25">
      <c r="A1" s="37" t="str">
        <f>HYPERLINK("#Contents!A1","Return to table of contents")</f>
        <v>Return to table of contents</v>
      </c>
      <c r="B1" s="47" t="s">
        <v>388</v>
      </c>
      <c r="C1" s="47"/>
      <c r="D1" s="47"/>
      <c r="E1" s="47"/>
      <c r="F1" s="47"/>
      <c r="G1" s="47"/>
      <c r="H1" s="47"/>
      <c r="I1" s="47"/>
      <c r="J1" s="47"/>
      <c r="K1" s="47"/>
      <c r="L1" s="47"/>
      <c r="M1" s="47"/>
      <c r="N1" s="47"/>
      <c r="O1" s="47"/>
      <c r="P1" s="47"/>
      <c r="Q1" s="47"/>
      <c r="R1" s="47"/>
      <c r="S1" s="47"/>
      <c r="T1" s="47"/>
      <c r="U1" s="47"/>
      <c r="V1" s="48"/>
    </row>
    <row r="2" spans="1:22" ht="30" x14ac:dyDescent="0.25">
      <c r="A2" s="19"/>
      <c r="B2" s="5" t="s">
        <v>120</v>
      </c>
      <c r="C2" s="5" t="s">
        <v>123</v>
      </c>
      <c r="D2" s="5" t="s">
        <v>126</v>
      </c>
      <c r="E2" s="5" t="s">
        <v>127</v>
      </c>
      <c r="F2" s="5" t="s">
        <v>128</v>
      </c>
      <c r="G2" s="5" t="s">
        <v>131</v>
      </c>
      <c r="H2" s="5" t="s">
        <v>134</v>
      </c>
      <c r="I2" s="5" t="s">
        <v>137</v>
      </c>
      <c r="J2" s="5" t="s">
        <v>140</v>
      </c>
      <c r="K2" s="5" t="s">
        <v>142</v>
      </c>
      <c r="L2" s="5" t="s">
        <v>145</v>
      </c>
      <c r="M2" s="5" t="s">
        <v>147</v>
      </c>
      <c r="N2" s="5" t="s">
        <v>149</v>
      </c>
      <c r="O2" s="5" t="s">
        <v>150</v>
      </c>
      <c r="P2" s="5" t="s">
        <v>151</v>
      </c>
      <c r="Q2" s="5" t="s">
        <v>152</v>
      </c>
      <c r="R2" s="5" t="s">
        <v>153</v>
      </c>
      <c r="S2" s="5" t="s">
        <v>154</v>
      </c>
      <c r="T2" s="5" t="s">
        <v>155</v>
      </c>
      <c r="U2" s="5" t="s">
        <v>156</v>
      </c>
      <c r="V2" s="5" t="s">
        <v>158</v>
      </c>
    </row>
    <row r="3" spans="1:22" x14ac:dyDescent="0.25">
      <c r="A3" s="19"/>
      <c r="B3" s="15" t="s">
        <v>122</v>
      </c>
      <c r="C3" s="15" t="s">
        <v>207</v>
      </c>
      <c r="D3" s="15" t="s">
        <v>208</v>
      </c>
      <c r="E3" s="15">
        <v>2022</v>
      </c>
      <c r="F3" s="15" t="s">
        <v>162</v>
      </c>
      <c r="G3" s="15" t="s">
        <v>133</v>
      </c>
      <c r="H3" s="15" t="s">
        <v>296</v>
      </c>
      <c r="I3" s="15" t="s">
        <v>139</v>
      </c>
      <c r="J3" s="15" t="s">
        <v>141</v>
      </c>
      <c r="K3" s="15" t="s">
        <v>297</v>
      </c>
      <c r="L3" s="15" t="s">
        <v>296</v>
      </c>
      <c r="M3" s="15">
        <v>0.27800000000000002</v>
      </c>
      <c r="N3" s="15">
        <v>0.29099999999999998</v>
      </c>
      <c r="O3" s="15">
        <v>3.0000000000000001E-3</v>
      </c>
      <c r="P3" s="15">
        <v>0.20200000000000001</v>
      </c>
      <c r="Q3" s="15">
        <v>0.125</v>
      </c>
      <c r="R3" s="15">
        <v>0.33700000000000002</v>
      </c>
      <c r="S3" s="15">
        <v>9.8659999999999997</v>
      </c>
      <c r="U3" s="15">
        <v>0</v>
      </c>
      <c r="V3" s="15">
        <v>8170</v>
      </c>
    </row>
    <row r="4" spans="1:22" ht="30" x14ac:dyDescent="0.25">
      <c r="B4" s="15" t="s">
        <v>122</v>
      </c>
      <c r="C4" s="15" t="s">
        <v>207</v>
      </c>
      <c r="D4" s="15" t="s">
        <v>208</v>
      </c>
      <c r="E4" s="15">
        <v>2022</v>
      </c>
      <c r="F4" s="15" t="s">
        <v>162</v>
      </c>
      <c r="G4" s="15" t="s">
        <v>133</v>
      </c>
      <c r="H4" s="15" t="s">
        <v>296</v>
      </c>
      <c r="I4" s="15" t="s">
        <v>139</v>
      </c>
      <c r="J4" s="15" t="s">
        <v>141</v>
      </c>
      <c r="K4" s="15" t="s">
        <v>297</v>
      </c>
      <c r="L4" s="15" t="s">
        <v>298</v>
      </c>
      <c r="M4" s="15">
        <v>0.20699999999999999</v>
      </c>
      <c r="N4" s="15">
        <v>0.151</v>
      </c>
      <c r="O4" s="15">
        <v>1.7999999999999999E-2</v>
      </c>
      <c r="P4" s="15">
        <v>0.14899999999999999</v>
      </c>
      <c r="Q4" s="15">
        <v>0.104</v>
      </c>
      <c r="R4" s="15">
        <v>0.26300000000000001</v>
      </c>
      <c r="S4" s="15">
        <v>10.196</v>
      </c>
      <c r="U4" s="15">
        <v>0</v>
      </c>
      <c r="V4" s="15">
        <v>70</v>
      </c>
    </row>
    <row r="5" spans="1:22" x14ac:dyDescent="0.25">
      <c r="B5" s="15" t="s">
        <v>122</v>
      </c>
      <c r="C5" s="15" t="s">
        <v>207</v>
      </c>
      <c r="D5" s="15" t="s">
        <v>208</v>
      </c>
      <c r="E5" s="15">
        <v>2022</v>
      </c>
      <c r="F5" s="15" t="s">
        <v>162</v>
      </c>
      <c r="G5" s="15" t="s">
        <v>133</v>
      </c>
      <c r="H5" s="15" t="s">
        <v>296</v>
      </c>
      <c r="I5" s="15" t="s">
        <v>139</v>
      </c>
      <c r="J5" s="15" t="s">
        <v>141</v>
      </c>
      <c r="K5" s="15" t="s">
        <v>297</v>
      </c>
      <c r="L5" s="15" t="s">
        <v>299</v>
      </c>
      <c r="M5" s="15">
        <v>0.377</v>
      </c>
      <c r="N5" s="15">
        <v>0.35899999999999999</v>
      </c>
      <c r="O5" s="15">
        <v>0.03</v>
      </c>
      <c r="P5" s="15">
        <v>0.27</v>
      </c>
      <c r="Q5" s="15">
        <v>0.14199999999999999</v>
      </c>
      <c r="R5" s="15">
        <v>0.47799999999999998</v>
      </c>
      <c r="S5" s="15">
        <v>9.92</v>
      </c>
      <c r="U5" s="15">
        <v>0</v>
      </c>
      <c r="V5" s="15">
        <v>140</v>
      </c>
    </row>
    <row r="6" spans="1:22" ht="30" x14ac:dyDescent="0.25">
      <c r="B6" s="15" t="s">
        <v>122</v>
      </c>
      <c r="C6" s="15" t="s">
        <v>207</v>
      </c>
      <c r="D6" s="15" t="s">
        <v>208</v>
      </c>
      <c r="E6" s="15">
        <v>2022</v>
      </c>
      <c r="F6" s="15" t="s">
        <v>162</v>
      </c>
      <c r="G6" s="15" t="s">
        <v>133</v>
      </c>
      <c r="H6" s="15" t="s">
        <v>296</v>
      </c>
      <c r="I6" s="15" t="s">
        <v>139</v>
      </c>
      <c r="J6" s="15" t="s">
        <v>141</v>
      </c>
      <c r="K6" s="15" t="s">
        <v>297</v>
      </c>
      <c r="L6" s="15" t="s">
        <v>300</v>
      </c>
      <c r="M6" s="15">
        <v>0.45600000000000002</v>
      </c>
      <c r="N6" s="15">
        <v>0.66200000000000003</v>
      </c>
      <c r="O6" s="15">
        <v>7.3999999999999996E-2</v>
      </c>
      <c r="P6" s="15">
        <v>0.14199999999999999</v>
      </c>
      <c r="Q6" s="15">
        <v>0.10199999999999999</v>
      </c>
      <c r="R6" s="15">
        <v>0.443</v>
      </c>
      <c r="S6" s="15">
        <v>10.176</v>
      </c>
      <c r="U6" s="15">
        <v>0</v>
      </c>
      <c r="V6" s="15">
        <v>80</v>
      </c>
    </row>
    <row r="7" spans="1:22" x14ac:dyDescent="0.25">
      <c r="B7" s="15" t="s">
        <v>122</v>
      </c>
      <c r="C7" s="15" t="s">
        <v>207</v>
      </c>
      <c r="D7" s="15" t="s">
        <v>208</v>
      </c>
      <c r="E7" s="15">
        <v>2022</v>
      </c>
      <c r="F7" s="15" t="s">
        <v>162</v>
      </c>
      <c r="G7" s="15" t="s">
        <v>133</v>
      </c>
      <c r="H7" s="15" t="s">
        <v>296</v>
      </c>
      <c r="I7" s="15" t="s">
        <v>139</v>
      </c>
      <c r="J7" s="15" t="s">
        <v>141</v>
      </c>
      <c r="K7" s="15" t="s">
        <v>297</v>
      </c>
      <c r="L7" s="15" t="s">
        <v>301</v>
      </c>
      <c r="M7" s="15">
        <v>0.26400000000000001</v>
      </c>
      <c r="N7" s="15">
        <v>0.26600000000000001</v>
      </c>
      <c r="O7" s="15">
        <v>3.0000000000000001E-3</v>
      </c>
      <c r="P7" s="15">
        <v>0.19700000000000001</v>
      </c>
      <c r="Q7" s="15">
        <v>0.123</v>
      </c>
      <c r="R7" s="15">
        <v>0.32200000000000001</v>
      </c>
      <c r="S7" s="15">
        <v>9.8539999999999992</v>
      </c>
      <c r="U7" s="15">
        <v>0</v>
      </c>
      <c r="V7" s="15">
        <v>6570</v>
      </c>
    </row>
    <row r="8" spans="1:22" ht="30" x14ac:dyDescent="0.25">
      <c r="B8" s="15" t="s">
        <v>122</v>
      </c>
      <c r="C8" s="15" t="s">
        <v>207</v>
      </c>
      <c r="D8" s="15" t="s">
        <v>208</v>
      </c>
      <c r="E8" s="15">
        <v>2022</v>
      </c>
      <c r="F8" s="15" t="s">
        <v>162</v>
      </c>
      <c r="G8" s="15" t="s">
        <v>133</v>
      </c>
      <c r="H8" s="15" t="s">
        <v>296</v>
      </c>
      <c r="I8" s="15" t="s">
        <v>139</v>
      </c>
      <c r="J8" s="15" t="s">
        <v>141</v>
      </c>
      <c r="K8" s="15" t="s">
        <v>297</v>
      </c>
      <c r="L8" s="15" t="s">
        <v>302</v>
      </c>
      <c r="M8" s="15">
        <v>0.33100000000000002</v>
      </c>
      <c r="N8" s="15">
        <v>0.33500000000000002</v>
      </c>
      <c r="O8" s="15">
        <v>1.7000000000000001E-2</v>
      </c>
      <c r="P8" s="15">
        <v>0.23899999999999999</v>
      </c>
      <c r="Q8" s="15">
        <v>0.14599999999999999</v>
      </c>
      <c r="R8" s="15">
        <v>0.40200000000000002</v>
      </c>
      <c r="S8" s="15">
        <v>9.8919999999999995</v>
      </c>
      <c r="U8" s="15">
        <v>0</v>
      </c>
      <c r="V8" s="15">
        <v>400</v>
      </c>
    </row>
    <row r="9" spans="1:22" ht="30" x14ac:dyDescent="0.25">
      <c r="B9" s="15" t="s">
        <v>122</v>
      </c>
      <c r="C9" s="15" t="s">
        <v>207</v>
      </c>
      <c r="D9" s="15" t="s">
        <v>208</v>
      </c>
      <c r="E9" s="15">
        <v>2022</v>
      </c>
      <c r="F9" s="15" t="s">
        <v>162</v>
      </c>
      <c r="G9" s="15" t="s">
        <v>133</v>
      </c>
      <c r="H9" s="15" t="s">
        <v>296</v>
      </c>
      <c r="I9" s="15" t="s">
        <v>139</v>
      </c>
      <c r="J9" s="15" t="s">
        <v>141</v>
      </c>
      <c r="K9" s="15" t="s">
        <v>297</v>
      </c>
      <c r="L9" s="15" t="s">
        <v>303</v>
      </c>
      <c r="M9" s="15">
        <v>0.35499999999999998</v>
      </c>
      <c r="N9" s="15">
        <v>0.33700000000000002</v>
      </c>
      <c r="O9" s="15">
        <v>1.9E-2</v>
      </c>
      <c r="P9" s="15">
        <v>0.25</v>
      </c>
      <c r="Q9" s="15">
        <v>0.155</v>
      </c>
      <c r="R9" s="15">
        <v>0.433</v>
      </c>
      <c r="S9" s="15">
        <v>9.7569999999999997</v>
      </c>
      <c r="U9" s="15">
        <v>0</v>
      </c>
      <c r="V9" s="15">
        <v>310</v>
      </c>
    </row>
    <row r="10" spans="1:22" x14ac:dyDescent="0.25">
      <c r="B10" s="15" t="s">
        <v>122</v>
      </c>
      <c r="C10" s="15" t="s">
        <v>207</v>
      </c>
      <c r="D10" s="15" t="s">
        <v>208</v>
      </c>
      <c r="E10" s="15">
        <v>2022</v>
      </c>
      <c r="F10" s="15" t="s">
        <v>162</v>
      </c>
      <c r="G10" s="15" t="s">
        <v>133</v>
      </c>
      <c r="H10" s="15" t="s">
        <v>296</v>
      </c>
      <c r="I10" s="15" t="s">
        <v>139</v>
      </c>
      <c r="J10" s="15" t="s">
        <v>141</v>
      </c>
      <c r="K10" s="15" t="s">
        <v>297</v>
      </c>
      <c r="L10" s="15" t="s">
        <v>304</v>
      </c>
      <c r="M10" s="15">
        <v>0.55500000000000005</v>
      </c>
      <c r="N10" s="15">
        <v>0.56200000000000006</v>
      </c>
      <c r="O10" s="15">
        <v>0.08</v>
      </c>
      <c r="P10" s="15">
        <v>0.43099999999999999</v>
      </c>
      <c r="Q10" s="15">
        <v>0.153</v>
      </c>
      <c r="R10" s="15">
        <v>0.67</v>
      </c>
      <c r="S10" s="15">
        <v>10.007999999999999</v>
      </c>
      <c r="U10" s="15">
        <v>0</v>
      </c>
      <c r="V10" s="15">
        <v>50</v>
      </c>
    </row>
    <row r="11" spans="1:22" ht="30" x14ac:dyDescent="0.25">
      <c r="B11" s="15" t="s">
        <v>122</v>
      </c>
      <c r="C11" s="15" t="s">
        <v>207</v>
      </c>
      <c r="D11" s="15" t="s">
        <v>208</v>
      </c>
      <c r="E11" s="15">
        <v>2022</v>
      </c>
      <c r="F11" s="15" t="s">
        <v>162</v>
      </c>
      <c r="G11" s="15" t="s">
        <v>133</v>
      </c>
      <c r="H11" s="15" t="s">
        <v>296</v>
      </c>
      <c r="I11" s="15" t="s">
        <v>139</v>
      </c>
      <c r="J11" s="15" t="s">
        <v>141</v>
      </c>
      <c r="K11" s="15" t="s">
        <v>297</v>
      </c>
      <c r="L11" s="15" t="s">
        <v>305</v>
      </c>
      <c r="M11" s="15">
        <v>0.38400000000000001</v>
      </c>
      <c r="N11" s="15">
        <v>0.46200000000000002</v>
      </c>
      <c r="O11" s="15">
        <v>3.6999999999999998E-2</v>
      </c>
      <c r="P11" s="15">
        <v>0.27500000000000002</v>
      </c>
      <c r="Q11" s="15">
        <v>0.153</v>
      </c>
      <c r="R11" s="15">
        <v>0.40200000000000002</v>
      </c>
      <c r="S11" s="15">
        <v>9.9329999999999998</v>
      </c>
      <c r="U11" s="15">
        <v>0</v>
      </c>
      <c r="V11" s="15">
        <v>160</v>
      </c>
    </row>
    <row r="12" spans="1:22" x14ac:dyDescent="0.25">
      <c r="B12" s="15" t="s">
        <v>122</v>
      </c>
      <c r="C12" s="15" t="s">
        <v>207</v>
      </c>
      <c r="D12" s="15" t="s">
        <v>208</v>
      </c>
      <c r="E12" s="15">
        <v>2022</v>
      </c>
      <c r="F12" s="15" t="s">
        <v>162</v>
      </c>
      <c r="G12" s="15" t="s">
        <v>133</v>
      </c>
      <c r="H12" s="15" t="s">
        <v>296</v>
      </c>
      <c r="I12" s="15" t="s">
        <v>139</v>
      </c>
      <c r="J12" s="15" t="s">
        <v>141</v>
      </c>
      <c r="K12" s="15" t="s">
        <v>297</v>
      </c>
      <c r="M12" s="15">
        <v>0.27700000000000002</v>
      </c>
      <c r="N12" s="15">
        <v>0.29899999999999999</v>
      </c>
      <c r="O12" s="15">
        <v>2.1999999999999999E-2</v>
      </c>
      <c r="P12" s="15">
        <v>0.191</v>
      </c>
      <c r="Q12" s="15">
        <v>0.10100000000000001</v>
      </c>
      <c r="R12" s="15">
        <v>0.317</v>
      </c>
      <c r="S12" s="15">
        <v>9.9369999999999994</v>
      </c>
      <c r="U12" s="15">
        <v>0</v>
      </c>
      <c r="V12" s="15">
        <v>180</v>
      </c>
    </row>
    <row r="13" spans="1:22" x14ac:dyDescent="0.25">
      <c r="B13" s="15" t="s">
        <v>122</v>
      </c>
      <c r="C13" s="15" t="s">
        <v>207</v>
      </c>
      <c r="D13" s="15" t="s">
        <v>209</v>
      </c>
      <c r="E13" s="15">
        <v>2022</v>
      </c>
      <c r="F13" s="15" t="s">
        <v>162</v>
      </c>
      <c r="G13" s="15" t="s">
        <v>133</v>
      </c>
      <c r="H13" s="15" t="s">
        <v>296</v>
      </c>
      <c r="I13" s="15" t="s">
        <v>139</v>
      </c>
      <c r="J13" s="15" t="s">
        <v>141</v>
      </c>
      <c r="K13" s="15" t="s">
        <v>297</v>
      </c>
      <c r="L13" s="15" t="s">
        <v>296</v>
      </c>
      <c r="M13" s="15">
        <v>0.25800000000000001</v>
      </c>
      <c r="N13" s="15">
        <v>0.29899999999999999</v>
      </c>
      <c r="O13" s="15">
        <v>3.0000000000000001E-3</v>
      </c>
      <c r="P13" s="15">
        <v>0.18</v>
      </c>
      <c r="Q13" s="15">
        <v>0.112</v>
      </c>
      <c r="R13" s="15">
        <v>0.30099999999999999</v>
      </c>
      <c r="S13" s="15">
        <v>9.8729999999999993</v>
      </c>
      <c r="U13" s="15">
        <v>0</v>
      </c>
      <c r="V13" s="15">
        <v>8180</v>
      </c>
    </row>
    <row r="14" spans="1:22" ht="30" x14ac:dyDescent="0.25">
      <c r="B14" s="15" t="s">
        <v>122</v>
      </c>
      <c r="C14" s="15" t="s">
        <v>207</v>
      </c>
      <c r="D14" s="15" t="s">
        <v>209</v>
      </c>
      <c r="E14" s="15">
        <v>2022</v>
      </c>
      <c r="F14" s="15" t="s">
        <v>162</v>
      </c>
      <c r="G14" s="15" t="s">
        <v>133</v>
      </c>
      <c r="H14" s="15" t="s">
        <v>296</v>
      </c>
      <c r="I14" s="15" t="s">
        <v>139</v>
      </c>
      <c r="J14" s="15" t="s">
        <v>141</v>
      </c>
      <c r="K14" s="15" t="s">
        <v>297</v>
      </c>
      <c r="L14" s="15" t="s">
        <v>298</v>
      </c>
      <c r="M14" s="15">
        <v>0.19</v>
      </c>
      <c r="N14" s="15">
        <v>0.14199999999999999</v>
      </c>
      <c r="O14" s="15">
        <v>1.7000000000000001E-2</v>
      </c>
      <c r="P14" s="15">
        <v>0.13900000000000001</v>
      </c>
      <c r="Q14" s="15">
        <v>9.8000000000000004E-2</v>
      </c>
      <c r="R14" s="15">
        <v>0.24399999999999999</v>
      </c>
      <c r="S14" s="15">
        <v>10.201000000000001</v>
      </c>
      <c r="U14" s="15">
        <v>0</v>
      </c>
      <c r="V14" s="15">
        <v>70</v>
      </c>
    </row>
    <row r="15" spans="1:22" x14ac:dyDescent="0.25">
      <c r="B15" s="15" t="s">
        <v>122</v>
      </c>
      <c r="C15" s="15" t="s">
        <v>207</v>
      </c>
      <c r="D15" s="15" t="s">
        <v>209</v>
      </c>
      <c r="E15" s="15">
        <v>2022</v>
      </c>
      <c r="F15" s="15" t="s">
        <v>162</v>
      </c>
      <c r="G15" s="15" t="s">
        <v>133</v>
      </c>
      <c r="H15" s="15" t="s">
        <v>296</v>
      </c>
      <c r="I15" s="15" t="s">
        <v>139</v>
      </c>
      <c r="J15" s="15" t="s">
        <v>141</v>
      </c>
      <c r="K15" s="15" t="s">
        <v>297</v>
      </c>
      <c r="L15" s="15" t="s">
        <v>299</v>
      </c>
      <c r="M15" s="15">
        <v>0.35399999999999998</v>
      </c>
      <c r="N15" s="15">
        <v>0.38200000000000001</v>
      </c>
      <c r="O15" s="15">
        <v>3.2000000000000001E-2</v>
      </c>
      <c r="P15" s="15">
        <v>0.24299999999999999</v>
      </c>
      <c r="Q15" s="15">
        <v>0.128</v>
      </c>
      <c r="R15" s="15">
        <v>0.45100000000000001</v>
      </c>
      <c r="S15" s="15">
        <v>9.9269999999999996</v>
      </c>
      <c r="U15" s="15">
        <v>0</v>
      </c>
      <c r="V15" s="15">
        <v>140</v>
      </c>
    </row>
    <row r="16" spans="1:22" ht="30" x14ac:dyDescent="0.25">
      <c r="B16" s="15" t="s">
        <v>122</v>
      </c>
      <c r="C16" s="15" t="s">
        <v>207</v>
      </c>
      <c r="D16" s="15" t="s">
        <v>209</v>
      </c>
      <c r="E16" s="15">
        <v>2022</v>
      </c>
      <c r="F16" s="15" t="s">
        <v>162</v>
      </c>
      <c r="G16" s="15" t="s">
        <v>133</v>
      </c>
      <c r="H16" s="15" t="s">
        <v>296</v>
      </c>
      <c r="I16" s="15" t="s">
        <v>139</v>
      </c>
      <c r="J16" s="15" t="s">
        <v>141</v>
      </c>
      <c r="K16" s="15" t="s">
        <v>297</v>
      </c>
      <c r="L16" s="15" t="s">
        <v>300</v>
      </c>
      <c r="M16" s="15">
        <v>0.61299999999999999</v>
      </c>
      <c r="N16" s="15">
        <v>0.80500000000000005</v>
      </c>
      <c r="O16" s="15">
        <v>0.09</v>
      </c>
      <c r="P16" s="15">
        <v>0.21</v>
      </c>
      <c r="Q16" s="15">
        <v>0.107</v>
      </c>
      <c r="R16" s="15">
        <v>0.66500000000000004</v>
      </c>
      <c r="S16" s="15">
        <v>10.182</v>
      </c>
      <c r="U16" s="15">
        <v>0</v>
      </c>
      <c r="V16" s="15">
        <v>80</v>
      </c>
    </row>
    <row r="17" spans="2:22" x14ac:dyDescent="0.25">
      <c r="B17" s="15" t="s">
        <v>122</v>
      </c>
      <c r="C17" s="15" t="s">
        <v>207</v>
      </c>
      <c r="D17" s="15" t="s">
        <v>209</v>
      </c>
      <c r="E17" s="15">
        <v>2022</v>
      </c>
      <c r="F17" s="15" t="s">
        <v>162</v>
      </c>
      <c r="G17" s="15" t="s">
        <v>133</v>
      </c>
      <c r="H17" s="15" t="s">
        <v>296</v>
      </c>
      <c r="I17" s="15" t="s">
        <v>139</v>
      </c>
      <c r="J17" s="15" t="s">
        <v>141</v>
      </c>
      <c r="K17" s="15" t="s">
        <v>297</v>
      </c>
      <c r="L17" s="15" t="s">
        <v>301</v>
      </c>
      <c r="M17" s="15">
        <v>0.24</v>
      </c>
      <c r="N17" s="15">
        <v>0.26100000000000001</v>
      </c>
      <c r="O17" s="15">
        <v>3.0000000000000001E-3</v>
      </c>
      <c r="P17" s="15">
        <v>0.17599999999999999</v>
      </c>
      <c r="Q17" s="15">
        <v>0.11</v>
      </c>
      <c r="R17" s="15">
        <v>0.28499999999999998</v>
      </c>
      <c r="S17" s="15">
        <v>9.8620000000000001</v>
      </c>
      <c r="U17" s="15">
        <v>0</v>
      </c>
      <c r="V17" s="15">
        <v>6570</v>
      </c>
    </row>
    <row r="18" spans="2:22" ht="30" x14ac:dyDescent="0.25">
      <c r="B18" s="15" t="s">
        <v>122</v>
      </c>
      <c r="C18" s="15" t="s">
        <v>207</v>
      </c>
      <c r="D18" s="15" t="s">
        <v>209</v>
      </c>
      <c r="E18" s="15">
        <v>2022</v>
      </c>
      <c r="F18" s="15" t="s">
        <v>162</v>
      </c>
      <c r="G18" s="15" t="s">
        <v>133</v>
      </c>
      <c r="H18" s="15" t="s">
        <v>296</v>
      </c>
      <c r="I18" s="15" t="s">
        <v>139</v>
      </c>
      <c r="J18" s="15" t="s">
        <v>141</v>
      </c>
      <c r="K18" s="15" t="s">
        <v>297</v>
      </c>
      <c r="L18" s="15" t="s">
        <v>302</v>
      </c>
      <c r="M18" s="15">
        <v>0.30199999999999999</v>
      </c>
      <c r="N18" s="15">
        <v>0.31900000000000001</v>
      </c>
      <c r="O18" s="15">
        <v>1.6E-2</v>
      </c>
      <c r="P18" s="15">
        <v>0.20499999999999999</v>
      </c>
      <c r="Q18" s="15">
        <v>0.125</v>
      </c>
      <c r="R18" s="15">
        <v>0.35099999999999998</v>
      </c>
      <c r="S18" s="15">
        <v>9.9</v>
      </c>
      <c r="U18" s="15">
        <v>0</v>
      </c>
      <c r="V18" s="15">
        <v>400</v>
      </c>
    </row>
    <row r="19" spans="2:22" ht="30" x14ac:dyDescent="0.25">
      <c r="B19" s="15" t="s">
        <v>122</v>
      </c>
      <c r="C19" s="15" t="s">
        <v>207</v>
      </c>
      <c r="D19" s="15" t="s">
        <v>209</v>
      </c>
      <c r="E19" s="15">
        <v>2022</v>
      </c>
      <c r="F19" s="15" t="s">
        <v>162</v>
      </c>
      <c r="G19" s="15" t="s">
        <v>133</v>
      </c>
      <c r="H19" s="15" t="s">
        <v>296</v>
      </c>
      <c r="I19" s="15" t="s">
        <v>139</v>
      </c>
      <c r="J19" s="15" t="s">
        <v>141</v>
      </c>
      <c r="K19" s="15" t="s">
        <v>297</v>
      </c>
      <c r="L19" s="15" t="s">
        <v>303</v>
      </c>
      <c r="M19" s="15">
        <v>0.33300000000000002</v>
      </c>
      <c r="N19" s="15">
        <v>0.35199999999999998</v>
      </c>
      <c r="O19" s="15">
        <v>0.02</v>
      </c>
      <c r="P19" s="15">
        <v>0.22500000000000001</v>
      </c>
      <c r="Q19" s="15">
        <v>0.13800000000000001</v>
      </c>
      <c r="R19" s="15">
        <v>0.377</v>
      </c>
      <c r="S19" s="15">
        <v>9.7650000000000006</v>
      </c>
      <c r="U19" s="15">
        <v>0</v>
      </c>
      <c r="V19" s="15">
        <v>310</v>
      </c>
    </row>
    <row r="20" spans="2:22" x14ac:dyDescent="0.25">
      <c r="B20" s="15" t="s">
        <v>122</v>
      </c>
      <c r="C20" s="15" t="s">
        <v>207</v>
      </c>
      <c r="D20" s="15" t="s">
        <v>209</v>
      </c>
      <c r="E20" s="15">
        <v>2022</v>
      </c>
      <c r="F20" s="15" t="s">
        <v>162</v>
      </c>
      <c r="G20" s="15" t="s">
        <v>133</v>
      </c>
      <c r="H20" s="15" t="s">
        <v>296</v>
      </c>
      <c r="I20" s="15" t="s">
        <v>139</v>
      </c>
      <c r="J20" s="15" t="s">
        <v>141</v>
      </c>
      <c r="K20" s="15" t="s">
        <v>297</v>
      </c>
      <c r="L20" s="15" t="s">
        <v>304</v>
      </c>
      <c r="M20" s="15">
        <v>0.53500000000000003</v>
      </c>
      <c r="N20" s="15">
        <v>0.57299999999999995</v>
      </c>
      <c r="O20" s="15">
        <v>8.1000000000000003E-2</v>
      </c>
      <c r="P20" s="15">
        <v>0.374</v>
      </c>
      <c r="Q20" s="15">
        <v>0.20300000000000001</v>
      </c>
      <c r="R20" s="15">
        <v>0.73799999999999999</v>
      </c>
      <c r="S20" s="15">
        <v>10.013999999999999</v>
      </c>
      <c r="U20" s="15">
        <v>0</v>
      </c>
      <c r="V20" s="15">
        <v>50</v>
      </c>
    </row>
    <row r="21" spans="2:22" ht="30" x14ac:dyDescent="0.25">
      <c r="B21" s="15" t="s">
        <v>122</v>
      </c>
      <c r="C21" s="15" t="s">
        <v>207</v>
      </c>
      <c r="D21" s="15" t="s">
        <v>209</v>
      </c>
      <c r="E21" s="15">
        <v>2022</v>
      </c>
      <c r="F21" s="15" t="s">
        <v>162</v>
      </c>
      <c r="G21" s="15" t="s">
        <v>133</v>
      </c>
      <c r="H21" s="15" t="s">
        <v>296</v>
      </c>
      <c r="I21" s="15" t="s">
        <v>139</v>
      </c>
      <c r="J21" s="15" t="s">
        <v>141</v>
      </c>
      <c r="K21" s="15" t="s">
        <v>297</v>
      </c>
      <c r="L21" s="15" t="s">
        <v>305</v>
      </c>
      <c r="M21" s="15">
        <v>0.38500000000000001</v>
      </c>
      <c r="N21" s="15">
        <v>0.495</v>
      </c>
      <c r="O21" s="15">
        <v>3.9E-2</v>
      </c>
      <c r="P21" s="15">
        <v>0.25700000000000001</v>
      </c>
      <c r="Q21" s="15">
        <v>0.14000000000000001</v>
      </c>
      <c r="R21" s="15">
        <v>0.41199999999999998</v>
      </c>
      <c r="S21" s="15">
        <v>9.9410000000000007</v>
      </c>
      <c r="U21" s="15">
        <v>0</v>
      </c>
      <c r="V21" s="15">
        <v>160</v>
      </c>
    </row>
    <row r="22" spans="2:22" x14ac:dyDescent="0.25">
      <c r="B22" s="15" t="s">
        <v>122</v>
      </c>
      <c r="C22" s="15" t="s">
        <v>207</v>
      </c>
      <c r="D22" s="15" t="s">
        <v>209</v>
      </c>
      <c r="E22" s="15">
        <v>2022</v>
      </c>
      <c r="F22" s="15" t="s">
        <v>162</v>
      </c>
      <c r="G22" s="15" t="s">
        <v>133</v>
      </c>
      <c r="H22" s="15" t="s">
        <v>296</v>
      </c>
      <c r="I22" s="15" t="s">
        <v>139</v>
      </c>
      <c r="J22" s="15" t="s">
        <v>141</v>
      </c>
      <c r="K22" s="15" t="s">
        <v>297</v>
      </c>
      <c r="M22" s="15">
        <v>0.30599999999999999</v>
      </c>
      <c r="N22" s="15">
        <v>0.45500000000000002</v>
      </c>
      <c r="O22" s="15">
        <v>3.4000000000000002E-2</v>
      </c>
      <c r="P22" s="15">
        <v>0.17499999999999999</v>
      </c>
      <c r="Q22" s="15">
        <v>0.09</v>
      </c>
      <c r="R22" s="15">
        <v>0.33</v>
      </c>
      <c r="S22" s="15">
        <v>9.9440000000000008</v>
      </c>
      <c r="U22" s="15">
        <v>0</v>
      </c>
      <c r="V22" s="15">
        <v>180</v>
      </c>
    </row>
    <row r="23" spans="2:22" x14ac:dyDescent="0.25">
      <c r="B23" s="15" t="s">
        <v>122</v>
      </c>
      <c r="C23" s="15" t="s">
        <v>207</v>
      </c>
      <c r="D23" s="15" t="s">
        <v>210</v>
      </c>
      <c r="E23" s="15">
        <v>2022</v>
      </c>
      <c r="F23" s="15" t="s">
        <v>162</v>
      </c>
      <c r="G23" s="15" t="s">
        <v>133</v>
      </c>
      <c r="H23" s="15" t="s">
        <v>296</v>
      </c>
      <c r="I23" s="15" t="s">
        <v>139</v>
      </c>
      <c r="J23" s="15" t="s">
        <v>141</v>
      </c>
      <c r="K23" s="15" t="s">
        <v>297</v>
      </c>
      <c r="L23" s="15" t="s">
        <v>296</v>
      </c>
      <c r="M23" s="15">
        <v>0.27</v>
      </c>
      <c r="N23" s="15">
        <v>0.42</v>
      </c>
      <c r="O23" s="15">
        <v>5.0000000000000001E-3</v>
      </c>
      <c r="P23" s="15">
        <v>0.16500000000000001</v>
      </c>
      <c r="Q23" s="15">
        <v>0.10299999999999999</v>
      </c>
      <c r="R23" s="15">
        <v>0.27900000000000003</v>
      </c>
      <c r="S23" s="15">
        <v>9.6050000000000004</v>
      </c>
      <c r="U23" s="15">
        <v>0</v>
      </c>
      <c r="V23" s="15">
        <v>8180</v>
      </c>
    </row>
    <row r="24" spans="2:22" ht="30" x14ac:dyDescent="0.25">
      <c r="B24" s="15" t="s">
        <v>122</v>
      </c>
      <c r="C24" s="15" t="s">
        <v>207</v>
      </c>
      <c r="D24" s="15" t="s">
        <v>210</v>
      </c>
      <c r="E24" s="15">
        <v>2022</v>
      </c>
      <c r="F24" s="15" t="s">
        <v>162</v>
      </c>
      <c r="G24" s="15" t="s">
        <v>133</v>
      </c>
      <c r="H24" s="15" t="s">
        <v>296</v>
      </c>
      <c r="I24" s="15" t="s">
        <v>139</v>
      </c>
      <c r="J24" s="15" t="s">
        <v>141</v>
      </c>
      <c r="K24" s="15" t="s">
        <v>297</v>
      </c>
      <c r="L24" s="15" t="s">
        <v>298</v>
      </c>
      <c r="M24" s="15">
        <v>0.17599999999999999</v>
      </c>
      <c r="N24" s="15">
        <v>0.13900000000000001</v>
      </c>
      <c r="O24" s="15">
        <v>1.7000000000000001E-2</v>
      </c>
      <c r="P24" s="15">
        <v>0.13300000000000001</v>
      </c>
      <c r="Q24" s="15">
        <v>9.0999999999999998E-2</v>
      </c>
      <c r="R24" s="15">
        <v>0.23300000000000001</v>
      </c>
      <c r="S24" s="15">
        <v>9.9139999999999997</v>
      </c>
      <c r="U24" s="15">
        <v>0</v>
      </c>
      <c r="V24" s="15">
        <v>70</v>
      </c>
    </row>
    <row r="25" spans="2:22" x14ac:dyDescent="0.25">
      <c r="B25" s="15" t="s">
        <v>122</v>
      </c>
      <c r="C25" s="15" t="s">
        <v>207</v>
      </c>
      <c r="D25" s="15" t="s">
        <v>210</v>
      </c>
      <c r="E25" s="15">
        <v>2022</v>
      </c>
      <c r="F25" s="15" t="s">
        <v>162</v>
      </c>
      <c r="G25" s="15" t="s">
        <v>133</v>
      </c>
      <c r="H25" s="15" t="s">
        <v>296</v>
      </c>
      <c r="I25" s="15" t="s">
        <v>139</v>
      </c>
      <c r="J25" s="15" t="s">
        <v>141</v>
      </c>
      <c r="K25" s="15" t="s">
        <v>297</v>
      </c>
      <c r="L25" s="15" t="s">
        <v>299</v>
      </c>
      <c r="M25" s="15">
        <v>0.32700000000000001</v>
      </c>
      <c r="N25" s="15">
        <v>0.34799999999999998</v>
      </c>
      <c r="O25" s="15">
        <v>2.9000000000000001E-2</v>
      </c>
      <c r="P25" s="15">
        <v>0.218</v>
      </c>
      <c r="Q25" s="15">
        <v>0.121</v>
      </c>
      <c r="R25" s="15">
        <v>0.40100000000000002</v>
      </c>
      <c r="S25" s="15">
        <v>9.6489999999999991</v>
      </c>
      <c r="U25" s="15">
        <v>0</v>
      </c>
      <c r="V25" s="15">
        <v>140</v>
      </c>
    </row>
    <row r="26" spans="2:22" ht="30" x14ac:dyDescent="0.25">
      <c r="B26" s="15" t="s">
        <v>122</v>
      </c>
      <c r="C26" s="15" t="s">
        <v>207</v>
      </c>
      <c r="D26" s="15" t="s">
        <v>210</v>
      </c>
      <c r="E26" s="15">
        <v>2022</v>
      </c>
      <c r="F26" s="15" t="s">
        <v>162</v>
      </c>
      <c r="G26" s="15" t="s">
        <v>133</v>
      </c>
      <c r="H26" s="15" t="s">
        <v>296</v>
      </c>
      <c r="I26" s="15" t="s">
        <v>139</v>
      </c>
      <c r="J26" s="15" t="s">
        <v>141</v>
      </c>
      <c r="K26" s="15" t="s">
        <v>297</v>
      </c>
      <c r="L26" s="15" t="s">
        <v>300</v>
      </c>
      <c r="M26" s="15">
        <v>1.218</v>
      </c>
      <c r="N26" s="15">
        <v>1.2370000000000001</v>
      </c>
      <c r="O26" s="15">
        <v>0.13800000000000001</v>
      </c>
      <c r="P26" s="15">
        <v>0.79300000000000004</v>
      </c>
      <c r="Q26" s="15">
        <v>0.2</v>
      </c>
      <c r="R26" s="15">
        <v>1.7649999999999999</v>
      </c>
      <c r="S26" s="15">
        <v>9.9120000000000008</v>
      </c>
      <c r="U26" s="15">
        <v>0</v>
      </c>
      <c r="V26" s="15">
        <v>80</v>
      </c>
    </row>
    <row r="27" spans="2:22" x14ac:dyDescent="0.25">
      <c r="B27" s="15" t="s">
        <v>122</v>
      </c>
      <c r="C27" s="15" t="s">
        <v>207</v>
      </c>
      <c r="D27" s="15" t="s">
        <v>210</v>
      </c>
      <c r="E27" s="15">
        <v>2022</v>
      </c>
      <c r="F27" s="15" t="s">
        <v>162</v>
      </c>
      <c r="G27" s="15" t="s">
        <v>133</v>
      </c>
      <c r="H27" s="15" t="s">
        <v>296</v>
      </c>
      <c r="I27" s="15" t="s">
        <v>139</v>
      </c>
      <c r="J27" s="15" t="s">
        <v>141</v>
      </c>
      <c r="K27" s="15" t="s">
        <v>297</v>
      </c>
      <c r="L27" s="15" t="s">
        <v>301</v>
      </c>
      <c r="M27" s="15">
        <v>0.24099999999999999</v>
      </c>
      <c r="N27" s="15">
        <v>0.34499999999999997</v>
      </c>
      <c r="O27" s="15">
        <v>4.0000000000000001E-3</v>
      </c>
      <c r="P27" s="15">
        <v>0.159</v>
      </c>
      <c r="Q27" s="15">
        <v>0.10100000000000001</v>
      </c>
      <c r="R27" s="15">
        <v>0.26</v>
      </c>
      <c r="S27" s="15">
        <v>9.5939999999999994</v>
      </c>
      <c r="U27" s="15">
        <v>0</v>
      </c>
      <c r="V27" s="15">
        <v>6570</v>
      </c>
    </row>
    <row r="28" spans="2:22" ht="30" x14ac:dyDescent="0.25">
      <c r="B28" s="15" t="s">
        <v>122</v>
      </c>
      <c r="C28" s="15" t="s">
        <v>207</v>
      </c>
      <c r="D28" s="15" t="s">
        <v>210</v>
      </c>
      <c r="E28" s="15">
        <v>2022</v>
      </c>
      <c r="F28" s="15" t="s">
        <v>162</v>
      </c>
      <c r="G28" s="15" t="s">
        <v>133</v>
      </c>
      <c r="H28" s="15" t="s">
        <v>296</v>
      </c>
      <c r="I28" s="15" t="s">
        <v>139</v>
      </c>
      <c r="J28" s="15" t="s">
        <v>141</v>
      </c>
      <c r="K28" s="15" t="s">
        <v>297</v>
      </c>
      <c r="L28" s="15" t="s">
        <v>302</v>
      </c>
      <c r="M28" s="15">
        <v>0.317</v>
      </c>
      <c r="N28" s="15">
        <v>0.42799999999999999</v>
      </c>
      <c r="O28" s="15">
        <v>2.1000000000000001E-2</v>
      </c>
      <c r="P28" s="15">
        <v>0.19800000000000001</v>
      </c>
      <c r="Q28" s="15">
        <v>0.122</v>
      </c>
      <c r="R28" s="15">
        <v>0.32600000000000001</v>
      </c>
      <c r="S28" s="15">
        <v>9.6240000000000006</v>
      </c>
      <c r="U28" s="15">
        <v>0</v>
      </c>
      <c r="V28" s="15">
        <v>400</v>
      </c>
    </row>
    <row r="29" spans="2:22" ht="30" x14ac:dyDescent="0.25">
      <c r="B29" s="15" t="s">
        <v>122</v>
      </c>
      <c r="C29" s="15" t="s">
        <v>207</v>
      </c>
      <c r="D29" s="15" t="s">
        <v>210</v>
      </c>
      <c r="E29" s="15">
        <v>2022</v>
      </c>
      <c r="F29" s="15" t="s">
        <v>162</v>
      </c>
      <c r="G29" s="15" t="s">
        <v>133</v>
      </c>
      <c r="H29" s="15" t="s">
        <v>296</v>
      </c>
      <c r="I29" s="15" t="s">
        <v>139</v>
      </c>
      <c r="J29" s="15" t="s">
        <v>141</v>
      </c>
      <c r="K29" s="15" t="s">
        <v>297</v>
      </c>
      <c r="L29" s="15" t="s">
        <v>303</v>
      </c>
      <c r="M29" s="15">
        <v>0.378</v>
      </c>
      <c r="N29" s="15">
        <v>0.59599999999999997</v>
      </c>
      <c r="O29" s="15">
        <v>3.4000000000000002E-2</v>
      </c>
      <c r="P29" s="15">
        <v>0.20899999999999999</v>
      </c>
      <c r="Q29" s="15">
        <v>0.13400000000000001</v>
      </c>
      <c r="R29" s="15">
        <v>0.36799999999999999</v>
      </c>
      <c r="S29" s="15">
        <v>9.5120000000000005</v>
      </c>
      <c r="U29" s="15">
        <v>0</v>
      </c>
      <c r="V29" s="15">
        <v>310</v>
      </c>
    </row>
    <row r="30" spans="2:22" x14ac:dyDescent="0.25">
      <c r="B30" s="15" t="s">
        <v>122</v>
      </c>
      <c r="C30" s="15" t="s">
        <v>207</v>
      </c>
      <c r="D30" s="15" t="s">
        <v>210</v>
      </c>
      <c r="E30" s="15">
        <v>2022</v>
      </c>
      <c r="F30" s="15" t="s">
        <v>162</v>
      </c>
      <c r="G30" s="15" t="s">
        <v>133</v>
      </c>
      <c r="H30" s="15" t="s">
        <v>296</v>
      </c>
      <c r="I30" s="15" t="s">
        <v>139</v>
      </c>
      <c r="J30" s="15" t="s">
        <v>141</v>
      </c>
      <c r="K30" s="15" t="s">
        <v>297</v>
      </c>
      <c r="L30" s="15" t="s">
        <v>304</v>
      </c>
      <c r="M30" s="15">
        <v>0.66700000000000004</v>
      </c>
      <c r="N30" s="15">
        <v>1.181</v>
      </c>
      <c r="O30" s="15">
        <v>0.16700000000000001</v>
      </c>
      <c r="P30" s="15">
        <v>0.39</v>
      </c>
      <c r="Q30" s="15">
        <v>0.158</v>
      </c>
      <c r="R30" s="15">
        <v>0.54</v>
      </c>
      <c r="S30" s="15">
        <v>9.7590000000000003</v>
      </c>
      <c r="U30" s="15">
        <v>0</v>
      </c>
      <c r="V30" s="15">
        <v>50</v>
      </c>
    </row>
    <row r="31" spans="2:22" ht="30" x14ac:dyDescent="0.25">
      <c r="B31" s="15" t="s">
        <v>122</v>
      </c>
      <c r="C31" s="15" t="s">
        <v>207</v>
      </c>
      <c r="D31" s="15" t="s">
        <v>210</v>
      </c>
      <c r="E31" s="15">
        <v>2022</v>
      </c>
      <c r="F31" s="15" t="s">
        <v>162</v>
      </c>
      <c r="G31" s="15" t="s">
        <v>133</v>
      </c>
      <c r="H31" s="15" t="s">
        <v>296</v>
      </c>
      <c r="I31" s="15" t="s">
        <v>139</v>
      </c>
      <c r="J31" s="15" t="s">
        <v>141</v>
      </c>
      <c r="K31" s="15" t="s">
        <v>297</v>
      </c>
      <c r="L31" s="15" t="s">
        <v>305</v>
      </c>
      <c r="M31" s="15">
        <v>0.501</v>
      </c>
      <c r="N31" s="15">
        <v>0.71699999999999997</v>
      </c>
      <c r="O31" s="15">
        <v>5.7000000000000002E-2</v>
      </c>
      <c r="P31" s="15">
        <v>0.248</v>
      </c>
      <c r="Q31" s="15">
        <v>0.127</v>
      </c>
      <c r="R31" s="15">
        <v>0.439</v>
      </c>
      <c r="S31" s="15">
        <v>9.6769999999999996</v>
      </c>
      <c r="U31" s="15">
        <v>0</v>
      </c>
      <c r="V31" s="15">
        <v>160</v>
      </c>
    </row>
    <row r="32" spans="2:22" x14ac:dyDescent="0.25">
      <c r="B32" s="15" t="s">
        <v>122</v>
      </c>
      <c r="C32" s="15" t="s">
        <v>207</v>
      </c>
      <c r="D32" s="15" t="s">
        <v>210</v>
      </c>
      <c r="E32" s="15">
        <v>2022</v>
      </c>
      <c r="F32" s="15" t="s">
        <v>162</v>
      </c>
      <c r="G32" s="15" t="s">
        <v>133</v>
      </c>
      <c r="H32" s="15" t="s">
        <v>296</v>
      </c>
      <c r="I32" s="15" t="s">
        <v>139</v>
      </c>
      <c r="J32" s="15" t="s">
        <v>141</v>
      </c>
      <c r="K32" s="15" t="s">
        <v>297</v>
      </c>
      <c r="M32" s="15">
        <v>0.34</v>
      </c>
      <c r="N32" s="15">
        <v>0.57799999999999996</v>
      </c>
      <c r="O32" s="15">
        <v>4.2999999999999997E-2</v>
      </c>
      <c r="P32" s="15">
        <v>0.17100000000000001</v>
      </c>
      <c r="Q32" s="15">
        <v>0.09</v>
      </c>
      <c r="R32" s="15">
        <v>0.30199999999999999</v>
      </c>
      <c r="S32" s="15">
        <v>9.673</v>
      </c>
      <c r="U32" s="15">
        <v>0</v>
      </c>
      <c r="V32" s="15">
        <v>180</v>
      </c>
    </row>
    <row r="33" spans="2:22" x14ac:dyDescent="0.25">
      <c r="B33" s="15" t="s">
        <v>122</v>
      </c>
      <c r="C33" s="15" t="s">
        <v>207</v>
      </c>
      <c r="D33" s="15" t="s">
        <v>211</v>
      </c>
      <c r="E33" s="15">
        <v>2022</v>
      </c>
      <c r="F33" s="15" t="s">
        <v>162</v>
      </c>
      <c r="G33" s="15" t="s">
        <v>133</v>
      </c>
      <c r="H33" s="15" t="s">
        <v>296</v>
      </c>
      <c r="I33" s="15" t="s">
        <v>139</v>
      </c>
      <c r="J33" s="15" t="s">
        <v>141</v>
      </c>
      <c r="K33" s="15" t="s">
        <v>297</v>
      </c>
      <c r="L33" s="15" t="s">
        <v>296</v>
      </c>
      <c r="M33" s="15">
        <v>0.26</v>
      </c>
      <c r="N33" s="15">
        <v>0.433</v>
      </c>
      <c r="O33" s="15">
        <v>5.0000000000000001E-3</v>
      </c>
      <c r="P33" s="15">
        <v>0.154</v>
      </c>
      <c r="Q33" s="15">
        <v>9.7000000000000003E-2</v>
      </c>
      <c r="R33" s="15">
        <v>0.25900000000000001</v>
      </c>
      <c r="S33" s="15">
        <v>9.6039999999999992</v>
      </c>
      <c r="U33" s="15">
        <v>0</v>
      </c>
      <c r="V33" s="15">
        <v>8180</v>
      </c>
    </row>
    <row r="34" spans="2:22" ht="30" x14ac:dyDescent="0.25">
      <c r="B34" s="15" t="s">
        <v>122</v>
      </c>
      <c r="C34" s="15" t="s">
        <v>207</v>
      </c>
      <c r="D34" s="15" t="s">
        <v>211</v>
      </c>
      <c r="E34" s="15">
        <v>2022</v>
      </c>
      <c r="F34" s="15" t="s">
        <v>162</v>
      </c>
      <c r="G34" s="15" t="s">
        <v>133</v>
      </c>
      <c r="H34" s="15" t="s">
        <v>296</v>
      </c>
      <c r="I34" s="15" t="s">
        <v>139</v>
      </c>
      <c r="J34" s="15" t="s">
        <v>141</v>
      </c>
      <c r="K34" s="15" t="s">
        <v>297</v>
      </c>
      <c r="L34" s="15" t="s">
        <v>298</v>
      </c>
      <c r="M34" s="15">
        <v>0.16900000000000001</v>
      </c>
      <c r="N34" s="15">
        <v>0.16500000000000001</v>
      </c>
      <c r="O34" s="15">
        <v>0.02</v>
      </c>
      <c r="P34" s="15">
        <v>0.122</v>
      </c>
      <c r="Q34" s="15">
        <v>8.6999999999999994E-2</v>
      </c>
      <c r="R34" s="15">
        <v>0.21099999999999999</v>
      </c>
      <c r="S34" s="15">
        <v>9.9139999999999997</v>
      </c>
      <c r="U34" s="15">
        <v>0</v>
      </c>
      <c r="V34" s="15">
        <v>70</v>
      </c>
    </row>
    <row r="35" spans="2:22" x14ac:dyDescent="0.25">
      <c r="B35" s="15" t="s">
        <v>122</v>
      </c>
      <c r="C35" s="15" t="s">
        <v>207</v>
      </c>
      <c r="D35" s="15" t="s">
        <v>211</v>
      </c>
      <c r="E35" s="15">
        <v>2022</v>
      </c>
      <c r="F35" s="15" t="s">
        <v>162</v>
      </c>
      <c r="G35" s="15" t="s">
        <v>133</v>
      </c>
      <c r="H35" s="15" t="s">
        <v>296</v>
      </c>
      <c r="I35" s="15" t="s">
        <v>139</v>
      </c>
      <c r="J35" s="15" t="s">
        <v>141</v>
      </c>
      <c r="K35" s="15" t="s">
        <v>297</v>
      </c>
      <c r="L35" s="15" t="s">
        <v>299</v>
      </c>
      <c r="M35" s="15">
        <v>0.33900000000000002</v>
      </c>
      <c r="N35" s="15">
        <v>0.41899999999999998</v>
      </c>
      <c r="O35" s="15">
        <v>3.5000000000000003E-2</v>
      </c>
      <c r="P35" s="15">
        <v>0.20499999999999999</v>
      </c>
      <c r="Q35" s="15">
        <v>0.112</v>
      </c>
      <c r="R35" s="15">
        <v>0.39100000000000001</v>
      </c>
      <c r="S35" s="15">
        <v>9.65</v>
      </c>
      <c r="U35" s="15">
        <v>0</v>
      </c>
      <c r="V35" s="15">
        <v>140</v>
      </c>
    </row>
    <row r="36" spans="2:22" ht="30" x14ac:dyDescent="0.25">
      <c r="B36" s="15" t="s">
        <v>122</v>
      </c>
      <c r="C36" s="15" t="s">
        <v>207</v>
      </c>
      <c r="D36" s="15" t="s">
        <v>211</v>
      </c>
      <c r="E36" s="15">
        <v>2022</v>
      </c>
      <c r="F36" s="15" t="s">
        <v>162</v>
      </c>
      <c r="G36" s="15" t="s">
        <v>133</v>
      </c>
      <c r="H36" s="15" t="s">
        <v>296</v>
      </c>
      <c r="I36" s="15" t="s">
        <v>139</v>
      </c>
      <c r="J36" s="15" t="s">
        <v>141</v>
      </c>
      <c r="K36" s="15" t="s">
        <v>297</v>
      </c>
      <c r="L36" s="15" t="s">
        <v>300</v>
      </c>
      <c r="M36" s="15">
        <v>1.2649999999999999</v>
      </c>
      <c r="N36" s="15">
        <v>1.31</v>
      </c>
      <c r="O36" s="15">
        <v>0.14599999999999999</v>
      </c>
      <c r="P36" s="15">
        <v>0.71099999999999997</v>
      </c>
      <c r="Q36" s="15">
        <v>0.19700000000000001</v>
      </c>
      <c r="R36" s="15">
        <v>1.962</v>
      </c>
      <c r="S36" s="15">
        <v>9.9120000000000008</v>
      </c>
      <c r="U36" s="15">
        <v>0</v>
      </c>
      <c r="V36" s="15">
        <v>80</v>
      </c>
    </row>
    <row r="37" spans="2:22" x14ac:dyDescent="0.25">
      <c r="B37" s="15" t="s">
        <v>122</v>
      </c>
      <c r="C37" s="15" t="s">
        <v>207</v>
      </c>
      <c r="D37" s="15" t="s">
        <v>211</v>
      </c>
      <c r="E37" s="15">
        <v>2022</v>
      </c>
      <c r="F37" s="15" t="s">
        <v>162</v>
      </c>
      <c r="G37" s="15" t="s">
        <v>133</v>
      </c>
      <c r="H37" s="15" t="s">
        <v>296</v>
      </c>
      <c r="I37" s="15" t="s">
        <v>139</v>
      </c>
      <c r="J37" s="15" t="s">
        <v>141</v>
      </c>
      <c r="K37" s="15" t="s">
        <v>297</v>
      </c>
      <c r="L37" s="15" t="s">
        <v>301</v>
      </c>
      <c r="M37" s="15">
        <v>0.22700000000000001</v>
      </c>
      <c r="N37" s="15">
        <v>0.34300000000000003</v>
      </c>
      <c r="O37" s="15">
        <v>4.0000000000000001E-3</v>
      </c>
      <c r="P37" s="15">
        <v>0.14899999999999999</v>
      </c>
      <c r="Q37" s="15">
        <v>9.5000000000000001E-2</v>
      </c>
      <c r="R37" s="15">
        <v>0.23899999999999999</v>
      </c>
      <c r="S37" s="15">
        <v>9.593</v>
      </c>
      <c r="U37" s="15">
        <v>0</v>
      </c>
      <c r="V37" s="15">
        <v>6580</v>
      </c>
    </row>
    <row r="38" spans="2:22" ht="30" x14ac:dyDescent="0.25">
      <c r="B38" s="15" t="s">
        <v>122</v>
      </c>
      <c r="C38" s="15" t="s">
        <v>207</v>
      </c>
      <c r="D38" s="15" t="s">
        <v>211</v>
      </c>
      <c r="E38" s="15">
        <v>2022</v>
      </c>
      <c r="F38" s="15" t="s">
        <v>162</v>
      </c>
      <c r="G38" s="15" t="s">
        <v>133</v>
      </c>
      <c r="H38" s="15" t="s">
        <v>296</v>
      </c>
      <c r="I38" s="15" t="s">
        <v>139</v>
      </c>
      <c r="J38" s="15" t="s">
        <v>141</v>
      </c>
      <c r="K38" s="15" t="s">
        <v>297</v>
      </c>
      <c r="L38" s="15" t="s">
        <v>302</v>
      </c>
      <c r="M38" s="15">
        <v>0.307</v>
      </c>
      <c r="N38" s="15">
        <v>0.45300000000000001</v>
      </c>
      <c r="O38" s="15">
        <v>2.3E-2</v>
      </c>
      <c r="P38" s="15">
        <v>0.18099999999999999</v>
      </c>
      <c r="Q38" s="15">
        <v>0.114</v>
      </c>
      <c r="R38" s="15">
        <v>0.316</v>
      </c>
      <c r="S38" s="15">
        <v>9.6240000000000006</v>
      </c>
      <c r="U38" s="15">
        <v>0</v>
      </c>
      <c r="V38" s="15">
        <v>400</v>
      </c>
    </row>
    <row r="39" spans="2:22" ht="30" x14ac:dyDescent="0.25">
      <c r="B39" s="15" t="s">
        <v>122</v>
      </c>
      <c r="C39" s="15" t="s">
        <v>207</v>
      </c>
      <c r="D39" s="15" t="s">
        <v>211</v>
      </c>
      <c r="E39" s="15">
        <v>2022</v>
      </c>
      <c r="F39" s="15" t="s">
        <v>162</v>
      </c>
      <c r="G39" s="15" t="s">
        <v>133</v>
      </c>
      <c r="H39" s="15" t="s">
        <v>296</v>
      </c>
      <c r="I39" s="15" t="s">
        <v>139</v>
      </c>
      <c r="J39" s="15" t="s">
        <v>141</v>
      </c>
      <c r="K39" s="15" t="s">
        <v>297</v>
      </c>
      <c r="L39" s="15" t="s">
        <v>303</v>
      </c>
      <c r="M39" s="15">
        <v>0.38</v>
      </c>
      <c r="N39" s="15">
        <v>0.628</v>
      </c>
      <c r="O39" s="15">
        <v>3.5999999999999997E-2</v>
      </c>
      <c r="P39" s="15">
        <v>0.19600000000000001</v>
      </c>
      <c r="Q39" s="15">
        <v>0.126</v>
      </c>
      <c r="R39" s="15">
        <v>0.36099999999999999</v>
      </c>
      <c r="S39" s="15">
        <v>9.5120000000000005</v>
      </c>
      <c r="U39" s="15">
        <v>0</v>
      </c>
      <c r="V39" s="15">
        <v>310</v>
      </c>
    </row>
    <row r="40" spans="2:22" x14ac:dyDescent="0.25">
      <c r="B40" s="15" t="s">
        <v>122</v>
      </c>
      <c r="C40" s="15" t="s">
        <v>207</v>
      </c>
      <c r="D40" s="15" t="s">
        <v>211</v>
      </c>
      <c r="E40" s="15">
        <v>2022</v>
      </c>
      <c r="F40" s="15" t="s">
        <v>162</v>
      </c>
      <c r="G40" s="15" t="s">
        <v>133</v>
      </c>
      <c r="H40" s="15" t="s">
        <v>296</v>
      </c>
      <c r="I40" s="15" t="s">
        <v>139</v>
      </c>
      <c r="J40" s="15" t="s">
        <v>141</v>
      </c>
      <c r="K40" s="15" t="s">
        <v>297</v>
      </c>
      <c r="L40" s="15" t="s">
        <v>304</v>
      </c>
      <c r="M40" s="15">
        <v>0.66300000000000003</v>
      </c>
      <c r="N40" s="15">
        <v>1.0940000000000001</v>
      </c>
      <c r="O40" s="15">
        <v>0.155</v>
      </c>
      <c r="P40" s="15">
        <v>0.379</v>
      </c>
      <c r="Q40" s="15">
        <v>0.13800000000000001</v>
      </c>
      <c r="R40" s="15">
        <v>0.60099999999999998</v>
      </c>
      <c r="S40" s="15">
        <v>9.76</v>
      </c>
      <c r="U40" s="15">
        <v>0</v>
      </c>
      <c r="V40" s="15">
        <v>50</v>
      </c>
    </row>
    <row r="41" spans="2:22" ht="30" x14ac:dyDescent="0.25">
      <c r="B41" s="15" t="s">
        <v>122</v>
      </c>
      <c r="C41" s="15" t="s">
        <v>207</v>
      </c>
      <c r="D41" s="15" t="s">
        <v>211</v>
      </c>
      <c r="E41" s="15">
        <v>2022</v>
      </c>
      <c r="F41" s="15" t="s">
        <v>162</v>
      </c>
      <c r="G41" s="15" t="s">
        <v>133</v>
      </c>
      <c r="H41" s="15" t="s">
        <v>296</v>
      </c>
      <c r="I41" s="15" t="s">
        <v>139</v>
      </c>
      <c r="J41" s="15" t="s">
        <v>141</v>
      </c>
      <c r="K41" s="15" t="s">
        <v>297</v>
      </c>
      <c r="L41" s="15" t="s">
        <v>305</v>
      </c>
      <c r="M41" s="15">
        <v>0.51900000000000002</v>
      </c>
      <c r="N41" s="15">
        <v>0.76200000000000001</v>
      </c>
      <c r="O41" s="15">
        <v>0.06</v>
      </c>
      <c r="P41" s="15">
        <v>0.24199999999999999</v>
      </c>
      <c r="Q41" s="15">
        <v>0.112</v>
      </c>
      <c r="R41" s="15">
        <v>0.42499999999999999</v>
      </c>
      <c r="S41" s="15">
        <v>9.6769999999999996</v>
      </c>
      <c r="U41" s="15">
        <v>0</v>
      </c>
      <c r="V41" s="15">
        <v>160</v>
      </c>
    </row>
    <row r="42" spans="2:22" x14ac:dyDescent="0.25">
      <c r="B42" s="15" t="s">
        <v>122</v>
      </c>
      <c r="C42" s="15" t="s">
        <v>207</v>
      </c>
      <c r="D42" s="15" t="s">
        <v>211</v>
      </c>
      <c r="E42" s="15">
        <v>2022</v>
      </c>
      <c r="F42" s="15" t="s">
        <v>162</v>
      </c>
      <c r="G42" s="15" t="s">
        <v>133</v>
      </c>
      <c r="H42" s="15" t="s">
        <v>296</v>
      </c>
      <c r="I42" s="15" t="s">
        <v>139</v>
      </c>
      <c r="J42" s="15" t="s">
        <v>141</v>
      </c>
      <c r="K42" s="15" t="s">
        <v>297</v>
      </c>
      <c r="M42" s="15">
        <v>0.36</v>
      </c>
      <c r="N42" s="15">
        <v>0.74</v>
      </c>
      <c r="O42" s="15">
        <v>5.5E-2</v>
      </c>
      <c r="P42" s="15">
        <v>0.16300000000000001</v>
      </c>
      <c r="Q42" s="15">
        <v>8.3000000000000004E-2</v>
      </c>
      <c r="R42" s="15">
        <v>0.30599999999999999</v>
      </c>
      <c r="S42" s="15">
        <v>9.673</v>
      </c>
      <c r="U42" s="15">
        <v>0</v>
      </c>
      <c r="V42" s="15">
        <v>180</v>
      </c>
    </row>
    <row r="43" spans="2:22" x14ac:dyDescent="0.25">
      <c r="B43" s="15" t="s">
        <v>122</v>
      </c>
      <c r="C43" s="15" t="s">
        <v>207</v>
      </c>
      <c r="D43" s="15" t="s">
        <v>212</v>
      </c>
      <c r="E43" s="15">
        <v>2022</v>
      </c>
      <c r="F43" s="15" t="s">
        <v>162</v>
      </c>
      <c r="G43" s="15" t="s">
        <v>133</v>
      </c>
      <c r="H43" s="15" t="s">
        <v>296</v>
      </c>
      <c r="I43" s="15" t="s">
        <v>139</v>
      </c>
      <c r="J43" s="15" t="s">
        <v>141</v>
      </c>
      <c r="K43" s="15" t="s">
        <v>297</v>
      </c>
      <c r="L43" s="15" t="s">
        <v>296</v>
      </c>
      <c r="M43" s="15">
        <v>0.251</v>
      </c>
      <c r="N43" s="15">
        <v>0.443</v>
      </c>
      <c r="O43" s="15">
        <v>5.0000000000000001E-3</v>
      </c>
      <c r="P43" s="15">
        <v>0.14699999999999999</v>
      </c>
      <c r="Q43" s="15">
        <v>9.2999999999999999E-2</v>
      </c>
      <c r="R43" s="15">
        <v>0.24299999999999999</v>
      </c>
      <c r="S43" s="15">
        <v>9.3469999999999995</v>
      </c>
      <c r="U43" s="15">
        <v>0</v>
      </c>
      <c r="V43" s="15">
        <v>8180</v>
      </c>
    </row>
    <row r="44" spans="2:22" ht="30" x14ac:dyDescent="0.25">
      <c r="B44" s="15" t="s">
        <v>122</v>
      </c>
      <c r="C44" s="15" t="s">
        <v>207</v>
      </c>
      <c r="D44" s="15" t="s">
        <v>212</v>
      </c>
      <c r="E44" s="15">
        <v>2022</v>
      </c>
      <c r="F44" s="15" t="s">
        <v>162</v>
      </c>
      <c r="G44" s="15" t="s">
        <v>133</v>
      </c>
      <c r="H44" s="15" t="s">
        <v>296</v>
      </c>
      <c r="I44" s="15" t="s">
        <v>139</v>
      </c>
      <c r="J44" s="15" t="s">
        <v>141</v>
      </c>
      <c r="K44" s="15" t="s">
        <v>297</v>
      </c>
      <c r="L44" s="15" t="s">
        <v>298</v>
      </c>
      <c r="M44" s="15">
        <v>0.155</v>
      </c>
      <c r="N44" s="15">
        <v>0.13500000000000001</v>
      </c>
      <c r="O44" s="15">
        <v>1.6E-2</v>
      </c>
      <c r="P44" s="15">
        <v>0.114</v>
      </c>
      <c r="Q44" s="15">
        <v>0.08</v>
      </c>
      <c r="R44" s="15">
        <v>0.188</v>
      </c>
      <c r="S44" s="15">
        <v>9.6270000000000007</v>
      </c>
      <c r="U44" s="15">
        <v>0</v>
      </c>
      <c r="V44" s="15">
        <v>70</v>
      </c>
    </row>
    <row r="45" spans="2:22" x14ac:dyDescent="0.25">
      <c r="B45" s="15" t="s">
        <v>122</v>
      </c>
      <c r="C45" s="15" t="s">
        <v>207</v>
      </c>
      <c r="D45" s="15" t="s">
        <v>212</v>
      </c>
      <c r="E45" s="15">
        <v>2022</v>
      </c>
      <c r="F45" s="15" t="s">
        <v>162</v>
      </c>
      <c r="G45" s="15" t="s">
        <v>133</v>
      </c>
      <c r="H45" s="15" t="s">
        <v>296</v>
      </c>
      <c r="I45" s="15" t="s">
        <v>139</v>
      </c>
      <c r="J45" s="15" t="s">
        <v>141</v>
      </c>
      <c r="K45" s="15" t="s">
        <v>297</v>
      </c>
      <c r="L45" s="15" t="s">
        <v>299</v>
      </c>
      <c r="M45" s="15">
        <v>0.34699999999999998</v>
      </c>
      <c r="N45" s="15">
        <v>0.48199999999999998</v>
      </c>
      <c r="O45" s="15">
        <v>4.1000000000000002E-2</v>
      </c>
      <c r="P45" s="15">
        <v>0.192</v>
      </c>
      <c r="Q45" s="15">
        <v>0.105</v>
      </c>
      <c r="R45" s="15">
        <v>0.373</v>
      </c>
      <c r="S45" s="15">
        <v>9.3800000000000008</v>
      </c>
      <c r="U45" s="15">
        <v>0</v>
      </c>
      <c r="V45" s="15">
        <v>140</v>
      </c>
    </row>
    <row r="46" spans="2:22" ht="30" x14ac:dyDescent="0.25">
      <c r="B46" s="15" t="s">
        <v>122</v>
      </c>
      <c r="C46" s="15" t="s">
        <v>207</v>
      </c>
      <c r="D46" s="15" t="s">
        <v>212</v>
      </c>
      <c r="E46" s="15">
        <v>2022</v>
      </c>
      <c r="F46" s="15" t="s">
        <v>162</v>
      </c>
      <c r="G46" s="15" t="s">
        <v>133</v>
      </c>
      <c r="H46" s="15" t="s">
        <v>296</v>
      </c>
      <c r="I46" s="15" t="s">
        <v>139</v>
      </c>
      <c r="J46" s="15" t="s">
        <v>141</v>
      </c>
      <c r="K46" s="15" t="s">
        <v>297</v>
      </c>
      <c r="L46" s="15" t="s">
        <v>300</v>
      </c>
      <c r="M46" s="15">
        <v>1.3740000000000001</v>
      </c>
      <c r="N46" s="15">
        <v>1.6850000000000001</v>
      </c>
      <c r="O46" s="15">
        <v>0.188</v>
      </c>
      <c r="P46" s="15">
        <v>0.60099999999999998</v>
      </c>
      <c r="Q46" s="15">
        <v>0.152</v>
      </c>
      <c r="R46" s="15">
        <v>2.1480000000000001</v>
      </c>
      <c r="S46" s="15">
        <v>9.6470000000000002</v>
      </c>
      <c r="U46" s="15">
        <v>0</v>
      </c>
      <c r="V46" s="15">
        <v>80</v>
      </c>
    </row>
    <row r="47" spans="2:22" x14ac:dyDescent="0.25">
      <c r="B47" s="15" t="s">
        <v>122</v>
      </c>
      <c r="C47" s="15" t="s">
        <v>207</v>
      </c>
      <c r="D47" s="15" t="s">
        <v>212</v>
      </c>
      <c r="E47" s="15">
        <v>2022</v>
      </c>
      <c r="F47" s="15" t="s">
        <v>162</v>
      </c>
      <c r="G47" s="15" t="s">
        <v>133</v>
      </c>
      <c r="H47" s="15" t="s">
        <v>296</v>
      </c>
      <c r="I47" s="15" t="s">
        <v>139</v>
      </c>
      <c r="J47" s="15" t="s">
        <v>141</v>
      </c>
      <c r="K47" s="15" t="s">
        <v>297</v>
      </c>
      <c r="L47" s="15" t="s">
        <v>301</v>
      </c>
      <c r="M47" s="15">
        <v>0.216</v>
      </c>
      <c r="N47" s="15">
        <v>0.32700000000000001</v>
      </c>
      <c r="O47" s="15">
        <v>4.0000000000000001E-3</v>
      </c>
      <c r="P47" s="15">
        <v>0.14199999999999999</v>
      </c>
      <c r="Q47" s="15">
        <v>9.0999999999999998E-2</v>
      </c>
      <c r="R47" s="15">
        <v>0.22600000000000001</v>
      </c>
      <c r="S47" s="15">
        <v>9.3360000000000003</v>
      </c>
      <c r="U47" s="15">
        <v>0</v>
      </c>
      <c r="V47" s="15">
        <v>6580</v>
      </c>
    </row>
    <row r="48" spans="2:22" ht="30" x14ac:dyDescent="0.25">
      <c r="B48" s="15" t="s">
        <v>122</v>
      </c>
      <c r="C48" s="15" t="s">
        <v>207</v>
      </c>
      <c r="D48" s="15" t="s">
        <v>212</v>
      </c>
      <c r="E48" s="15">
        <v>2022</v>
      </c>
      <c r="F48" s="15" t="s">
        <v>162</v>
      </c>
      <c r="G48" s="15" t="s">
        <v>133</v>
      </c>
      <c r="H48" s="15" t="s">
        <v>296</v>
      </c>
      <c r="I48" s="15" t="s">
        <v>139</v>
      </c>
      <c r="J48" s="15" t="s">
        <v>141</v>
      </c>
      <c r="K48" s="15" t="s">
        <v>297</v>
      </c>
      <c r="L48" s="15" t="s">
        <v>302</v>
      </c>
      <c r="M48" s="15">
        <v>0.307</v>
      </c>
      <c r="N48" s="15">
        <v>0.48199999999999998</v>
      </c>
      <c r="O48" s="15">
        <v>2.4E-2</v>
      </c>
      <c r="P48" s="15">
        <v>0.17199999999999999</v>
      </c>
      <c r="Q48" s="15">
        <v>0.109</v>
      </c>
      <c r="R48" s="15">
        <v>0.30399999999999999</v>
      </c>
      <c r="S48" s="15">
        <v>9.36</v>
      </c>
      <c r="U48" s="15">
        <v>0</v>
      </c>
      <c r="V48" s="15">
        <v>400</v>
      </c>
    </row>
    <row r="49" spans="2:22" ht="30" x14ac:dyDescent="0.25">
      <c r="B49" s="15" t="s">
        <v>122</v>
      </c>
      <c r="C49" s="15" t="s">
        <v>207</v>
      </c>
      <c r="D49" s="15" t="s">
        <v>212</v>
      </c>
      <c r="E49" s="15">
        <v>2022</v>
      </c>
      <c r="F49" s="15" t="s">
        <v>162</v>
      </c>
      <c r="G49" s="15" t="s">
        <v>133</v>
      </c>
      <c r="H49" s="15" t="s">
        <v>296</v>
      </c>
      <c r="I49" s="15" t="s">
        <v>139</v>
      </c>
      <c r="J49" s="15" t="s">
        <v>141</v>
      </c>
      <c r="K49" s="15" t="s">
        <v>297</v>
      </c>
      <c r="L49" s="15" t="s">
        <v>303</v>
      </c>
      <c r="M49" s="15">
        <v>0.36</v>
      </c>
      <c r="N49" s="15">
        <v>0.59299999999999997</v>
      </c>
      <c r="O49" s="15">
        <v>3.4000000000000002E-2</v>
      </c>
      <c r="P49" s="15">
        <v>0.19400000000000001</v>
      </c>
      <c r="Q49" s="15">
        <v>0.11899999999999999</v>
      </c>
      <c r="R49" s="15">
        <v>0.33500000000000002</v>
      </c>
      <c r="S49" s="15">
        <v>9.2780000000000005</v>
      </c>
      <c r="U49" s="15">
        <v>0</v>
      </c>
      <c r="V49" s="15">
        <v>310</v>
      </c>
    </row>
    <row r="50" spans="2:22" x14ac:dyDescent="0.25">
      <c r="B50" s="15" t="s">
        <v>122</v>
      </c>
      <c r="C50" s="15" t="s">
        <v>207</v>
      </c>
      <c r="D50" s="15" t="s">
        <v>212</v>
      </c>
      <c r="E50" s="15">
        <v>2022</v>
      </c>
      <c r="F50" s="15" t="s">
        <v>162</v>
      </c>
      <c r="G50" s="15" t="s">
        <v>133</v>
      </c>
      <c r="H50" s="15" t="s">
        <v>296</v>
      </c>
      <c r="I50" s="15" t="s">
        <v>139</v>
      </c>
      <c r="J50" s="15" t="s">
        <v>141</v>
      </c>
      <c r="K50" s="15" t="s">
        <v>297</v>
      </c>
      <c r="L50" s="15" t="s">
        <v>304</v>
      </c>
      <c r="M50" s="15">
        <v>0.67500000000000004</v>
      </c>
      <c r="N50" s="15">
        <v>1.032</v>
      </c>
      <c r="O50" s="15">
        <v>0.14599999999999999</v>
      </c>
      <c r="P50" s="15">
        <v>0.35799999999999998</v>
      </c>
      <c r="Q50" s="15">
        <v>0.14299999999999999</v>
      </c>
      <c r="R50" s="15">
        <v>0.64400000000000002</v>
      </c>
      <c r="S50" s="15">
        <v>9.5090000000000003</v>
      </c>
      <c r="U50" s="15">
        <v>0</v>
      </c>
      <c r="V50" s="15">
        <v>50</v>
      </c>
    </row>
    <row r="51" spans="2:22" ht="30" x14ac:dyDescent="0.25">
      <c r="B51" s="15" t="s">
        <v>122</v>
      </c>
      <c r="C51" s="15" t="s">
        <v>207</v>
      </c>
      <c r="D51" s="15" t="s">
        <v>212</v>
      </c>
      <c r="E51" s="15">
        <v>2022</v>
      </c>
      <c r="F51" s="15" t="s">
        <v>162</v>
      </c>
      <c r="G51" s="15" t="s">
        <v>133</v>
      </c>
      <c r="H51" s="15" t="s">
        <v>296</v>
      </c>
      <c r="I51" s="15" t="s">
        <v>139</v>
      </c>
      <c r="J51" s="15" t="s">
        <v>141</v>
      </c>
      <c r="K51" s="15" t="s">
        <v>297</v>
      </c>
      <c r="L51" s="15" t="s">
        <v>305</v>
      </c>
      <c r="M51" s="15">
        <v>0.54600000000000004</v>
      </c>
      <c r="N51" s="15">
        <v>0.84899999999999998</v>
      </c>
      <c r="O51" s="15">
        <v>6.7000000000000004E-2</v>
      </c>
      <c r="P51" s="15">
        <v>0.24099999999999999</v>
      </c>
      <c r="Q51" s="15">
        <v>0.112</v>
      </c>
      <c r="R51" s="15">
        <v>0.432</v>
      </c>
      <c r="S51" s="15">
        <v>9.4269999999999996</v>
      </c>
      <c r="U51" s="15">
        <v>0</v>
      </c>
      <c r="V51" s="15">
        <v>160</v>
      </c>
    </row>
    <row r="52" spans="2:22" x14ac:dyDescent="0.25">
      <c r="B52" s="15" t="s">
        <v>122</v>
      </c>
      <c r="C52" s="15" t="s">
        <v>207</v>
      </c>
      <c r="D52" s="15" t="s">
        <v>212</v>
      </c>
      <c r="E52" s="15">
        <v>2022</v>
      </c>
      <c r="F52" s="15" t="s">
        <v>162</v>
      </c>
      <c r="G52" s="15" t="s">
        <v>133</v>
      </c>
      <c r="H52" s="15" t="s">
        <v>296</v>
      </c>
      <c r="I52" s="15" t="s">
        <v>139</v>
      </c>
      <c r="J52" s="15" t="s">
        <v>141</v>
      </c>
      <c r="K52" s="15" t="s">
        <v>297</v>
      </c>
      <c r="M52" s="15">
        <v>0.34499999999999997</v>
      </c>
      <c r="N52" s="15">
        <v>0.746</v>
      </c>
      <c r="O52" s="15">
        <v>5.6000000000000001E-2</v>
      </c>
      <c r="P52" s="15">
        <v>0.155</v>
      </c>
      <c r="Q52" s="15">
        <v>7.8E-2</v>
      </c>
      <c r="R52" s="15">
        <v>0.28899999999999998</v>
      </c>
      <c r="S52" s="15">
        <v>9.4090000000000007</v>
      </c>
      <c r="U52" s="15">
        <v>0</v>
      </c>
      <c r="V52" s="15">
        <v>180</v>
      </c>
    </row>
    <row r="53" spans="2:22" x14ac:dyDescent="0.25">
      <c r="B53" s="15" t="s">
        <v>122</v>
      </c>
      <c r="C53" s="15" t="s">
        <v>207</v>
      </c>
      <c r="D53" s="15" t="s">
        <v>213</v>
      </c>
      <c r="E53" s="15">
        <v>2022</v>
      </c>
      <c r="F53" s="15" t="s">
        <v>162</v>
      </c>
      <c r="G53" s="15" t="s">
        <v>133</v>
      </c>
      <c r="H53" s="15" t="s">
        <v>296</v>
      </c>
      <c r="I53" s="15" t="s">
        <v>139</v>
      </c>
      <c r="J53" s="15" t="s">
        <v>141</v>
      </c>
      <c r="K53" s="15" t="s">
        <v>297</v>
      </c>
      <c r="L53" s="15" t="s">
        <v>296</v>
      </c>
      <c r="M53" s="15">
        <v>0.245</v>
      </c>
      <c r="N53" s="15">
        <v>0.42699999999999999</v>
      </c>
      <c r="O53" s="15">
        <v>5.0000000000000001E-3</v>
      </c>
      <c r="P53" s="15">
        <v>0.14199999999999999</v>
      </c>
      <c r="Q53" s="15">
        <v>9.0999999999999998E-2</v>
      </c>
      <c r="R53" s="15">
        <v>0.23499999999999999</v>
      </c>
      <c r="S53" s="15">
        <v>9.3480000000000008</v>
      </c>
      <c r="U53" s="15">
        <v>0</v>
      </c>
      <c r="V53" s="15">
        <v>8180</v>
      </c>
    </row>
    <row r="54" spans="2:22" ht="30" x14ac:dyDescent="0.25">
      <c r="B54" s="15" t="s">
        <v>122</v>
      </c>
      <c r="C54" s="15" t="s">
        <v>207</v>
      </c>
      <c r="D54" s="15" t="s">
        <v>213</v>
      </c>
      <c r="E54" s="15">
        <v>2022</v>
      </c>
      <c r="F54" s="15" t="s">
        <v>162</v>
      </c>
      <c r="G54" s="15" t="s">
        <v>133</v>
      </c>
      <c r="H54" s="15" t="s">
        <v>296</v>
      </c>
      <c r="I54" s="15" t="s">
        <v>139</v>
      </c>
      <c r="J54" s="15" t="s">
        <v>141</v>
      </c>
      <c r="K54" s="15" t="s">
        <v>297</v>
      </c>
      <c r="L54" s="15" t="s">
        <v>298</v>
      </c>
      <c r="M54" s="15">
        <v>0.14499999999999999</v>
      </c>
      <c r="N54" s="15">
        <v>0.123</v>
      </c>
      <c r="O54" s="15">
        <v>1.4999999999999999E-2</v>
      </c>
      <c r="P54" s="15">
        <v>0.107</v>
      </c>
      <c r="Q54" s="15">
        <v>7.0999999999999994E-2</v>
      </c>
      <c r="R54" s="15">
        <v>0.17399999999999999</v>
      </c>
      <c r="S54" s="15">
        <v>9.6270000000000007</v>
      </c>
      <c r="U54" s="15">
        <v>0</v>
      </c>
      <c r="V54" s="15">
        <v>70</v>
      </c>
    </row>
    <row r="55" spans="2:22" x14ac:dyDescent="0.25">
      <c r="B55" s="15" t="s">
        <v>122</v>
      </c>
      <c r="C55" s="15" t="s">
        <v>207</v>
      </c>
      <c r="D55" s="15" t="s">
        <v>213</v>
      </c>
      <c r="E55" s="15">
        <v>2022</v>
      </c>
      <c r="F55" s="15" t="s">
        <v>162</v>
      </c>
      <c r="G55" s="15" t="s">
        <v>133</v>
      </c>
      <c r="H55" s="15" t="s">
        <v>296</v>
      </c>
      <c r="I55" s="15" t="s">
        <v>139</v>
      </c>
      <c r="J55" s="15" t="s">
        <v>141</v>
      </c>
      <c r="K55" s="15" t="s">
        <v>297</v>
      </c>
      <c r="L55" s="15" t="s">
        <v>299</v>
      </c>
      <c r="M55" s="15">
        <v>0.36799999999999999</v>
      </c>
      <c r="N55" s="15">
        <v>0.52700000000000002</v>
      </c>
      <c r="O55" s="15">
        <v>4.4999999999999998E-2</v>
      </c>
      <c r="P55" s="15">
        <v>0.20300000000000001</v>
      </c>
      <c r="Q55" s="15">
        <v>9.4E-2</v>
      </c>
      <c r="R55" s="15">
        <v>0.38500000000000001</v>
      </c>
      <c r="S55" s="15">
        <v>9.3810000000000002</v>
      </c>
      <c r="U55" s="15">
        <v>0</v>
      </c>
      <c r="V55" s="15">
        <v>140</v>
      </c>
    </row>
    <row r="56" spans="2:22" ht="30" x14ac:dyDescent="0.25">
      <c r="B56" s="15" t="s">
        <v>122</v>
      </c>
      <c r="C56" s="15" t="s">
        <v>207</v>
      </c>
      <c r="D56" s="15" t="s">
        <v>213</v>
      </c>
      <c r="E56" s="15">
        <v>2022</v>
      </c>
      <c r="F56" s="15" t="s">
        <v>162</v>
      </c>
      <c r="G56" s="15" t="s">
        <v>133</v>
      </c>
      <c r="H56" s="15" t="s">
        <v>296</v>
      </c>
      <c r="I56" s="15" t="s">
        <v>139</v>
      </c>
      <c r="J56" s="15" t="s">
        <v>141</v>
      </c>
      <c r="K56" s="15" t="s">
        <v>297</v>
      </c>
      <c r="L56" s="15" t="s">
        <v>300</v>
      </c>
      <c r="M56" s="15">
        <v>1.288</v>
      </c>
      <c r="N56" s="15">
        <v>1.631</v>
      </c>
      <c r="O56" s="15">
        <v>0.182</v>
      </c>
      <c r="P56" s="15">
        <v>0.57399999999999995</v>
      </c>
      <c r="Q56" s="15">
        <v>0.13900000000000001</v>
      </c>
      <c r="R56" s="15">
        <v>2.0339999999999998</v>
      </c>
      <c r="S56" s="15">
        <v>9.6470000000000002</v>
      </c>
      <c r="U56" s="15">
        <v>0</v>
      </c>
      <c r="V56" s="15">
        <v>80</v>
      </c>
    </row>
    <row r="57" spans="2:22" x14ac:dyDescent="0.25">
      <c r="B57" s="15" t="s">
        <v>122</v>
      </c>
      <c r="C57" s="15" t="s">
        <v>207</v>
      </c>
      <c r="D57" s="15" t="s">
        <v>213</v>
      </c>
      <c r="E57" s="15">
        <v>2022</v>
      </c>
      <c r="F57" s="15" t="s">
        <v>162</v>
      </c>
      <c r="G57" s="15" t="s">
        <v>133</v>
      </c>
      <c r="H57" s="15" t="s">
        <v>296</v>
      </c>
      <c r="I57" s="15" t="s">
        <v>139</v>
      </c>
      <c r="J57" s="15" t="s">
        <v>141</v>
      </c>
      <c r="K57" s="15" t="s">
        <v>297</v>
      </c>
      <c r="L57" s="15" t="s">
        <v>301</v>
      </c>
      <c r="M57" s="15">
        <v>0.21</v>
      </c>
      <c r="N57" s="15">
        <v>0.313</v>
      </c>
      <c r="O57" s="15">
        <v>4.0000000000000001E-3</v>
      </c>
      <c r="P57" s="15">
        <v>0.13700000000000001</v>
      </c>
      <c r="Q57" s="15">
        <v>8.8999999999999996E-2</v>
      </c>
      <c r="R57" s="15">
        <v>0.218</v>
      </c>
      <c r="S57" s="15">
        <v>9.3360000000000003</v>
      </c>
      <c r="U57" s="15">
        <v>0</v>
      </c>
      <c r="V57" s="15">
        <v>6580</v>
      </c>
    </row>
    <row r="58" spans="2:22" ht="30" x14ac:dyDescent="0.25">
      <c r="B58" s="15" t="s">
        <v>122</v>
      </c>
      <c r="C58" s="15" t="s">
        <v>207</v>
      </c>
      <c r="D58" s="15" t="s">
        <v>213</v>
      </c>
      <c r="E58" s="15">
        <v>2022</v>
      </c>
      <c r="F58" s="15" t="s">
        <v>162</v>
      </c>
      <c r="G58" s="15" t="s">
        <v>133</v>
      </c>
      <c r="H58" s="15" t="s">
        <v>296</v>
      </c>
      <c r="I58" s="15" t="s">
        <v>139</v>
      </c>
      <c r="J58" s="15" t="s">
        <v>141</v>
      </c>
      <c r="K58" s="15" t="s">
        <v>297</v>
      </c>
      <c r="L58" s="15" t="s">
        <v>302</v>
      </c>
      <c r="M58" s="15">
        <v>0.30399999999999999</v>
      </c>
      <c r="N58" s="15">
        <v>0.47599999999999998</v>
      </c>
      <c r="O58" s="15">
        <v>2.4E-2</v>
      </c>
      <c r="P58" s="15">
        <v>0.16700000000000001</v>
      </c>
      <c r="Q58" s="15">
        <v>0.10299999999999999</v>
      </c>
      <c r="R58" s="15">
        <v>0.30499999999999999</v>
      </c>
      <c r="S58" s="15">
        <v>9.36</v>
      </c>
      <c r="U58" s="15">
        <v>0</v>
      </c>
      <c r="V58" s="15">
        <v>400</v>
      </c>
    </row>
    <row r="59" spans="2:22" ht="30" x14ac:dyDescent="0.25">
      <c r="B59" s="15" t="s">
        <v>122</v>
      </c>
      <c r="C59" s="15" t="s">
        <v>207</v>
      </c>
      <c r="D59" s="15" t="s">
        <v>213</v>
      </c>
      <c r="E59" s="15">
        <v>2022</v>
      </c>
      <c r="F59" s="15" t="s">
        <v>162</v>
      </c>
      <c r="G59" s="15" t="s">
        <v>133</v>
      </c>
      <c r="H59" s="15" t="s">
        <v>296</v>
      </c>
      <c r="I59" s="15" t="s">
        <v>139</v>
      </c>
      <c r="J59" s="15" t="s">
        <v>141</v>
      </c>
      <c r="K59" s="15" t="s">
        <v>297</v>
      </c>
      <c r="L59" s="15" t="s">
        <v>303</v>
      </c>
      <c r="M59" s="15">
        <v>0.35</v>
      </c>
      <c r="N59" s="15">
        <v>0.57699999999999996</v>
      </c>
      <c r="O59" s="15">
        <v>3.3000000000000002E-2</v>
      </c>
      <c r="P59" s="15">
        <v>0.183</v>
      </c>
      <c r="Q59" s="15">
        <v>0.114</v>
      </c>
      <c r="R59" s="15">
        <v>0.32900000000000001</v>
      </c>
      <c r="S59" s="15">
        <v>9.2780000000000005</v>
      </c>
      <c r="U59" s="15">
        <v>0</v>
      </c>
      <c r="V59" s="15">
        <v>310</v>
      </c>
    </row>
    <row r="60" spans="2:22" x14ac:dyDescent="0.25">
      <c r="B60" s="15" t="s">
        <v>122</v>
      </c>
      <c r="C60" s="15" t="s">
        <v>207</v>
      </c>
      <c r="D60" s="15" t="s">
        <v>213</v>
      </c>
      <c r="E60" s="15">
        <v>2022</v>
      </c>
      <c r="F60" s="15" t="s">
        <v>162</v>
      </c>
      <c r="G60" s="15" t="s">
        <v>133</v>
      </c>
      <c r="H60" s="15" t="s">
        <v>296</v>
      </c>
      <c r="I60" s="15" t="s">
        <v>139</v>
      </c>
      <c r="J60" s="15" t="s">
        <v>141</v>
      </c>
      <c r="K60" s="15" t="s">
        <v>297</v>
      </c>
      <c r="L60" s="15" t="s">
        <v>304</v>
      </c>
      <c r="M60" s="15">
        <v>0.68100000000000005</v>
      </c>
      <c r="N60" s="15">
        <v>1.01</v>
      </c>
      <c r="O60" s="15">
        <v>0.14299999999999999</v>
      </c>
      <c r="P60" s="15">
        <v>0.308</v>
      </c>
      <c r="Q60" s="15">
        <v>0.151</v>
      </c>
      <c r="R60" s="15">
        <v>0.69099999999999995</v>
      </c>
      <c r="S60" s="15">
        <v>9.5090000000000003</v>
      </c>
      <c r="U60" s="15">
        <v>0</v>
      </c>
      <c r="V60" s="15">
        <v>50</v>
      </c>
    </row>
    <row r="61" spans="2:22" ht="30" x14ac:dyDescent="0.25">
      <c r="B61" s="15" t="s">
        <v>122</v>
      </c>
      <c r="C61" s="15" t="s">
        <v>207</v>
      </c>
      <c r="D61" s="15" t="s">
        <v>213</v>
      </c>
      <c r="E61" s="15">
        <v>2022</v>
      </c>
      <c r="F61" s="15" t="s">
        <v>162</v>
      </c>
      <c r="G61" s="15" t="s">
        <v>133</v>
      </c>
      <c r="H61" s="15" t="s">
        <v>296</v>
      </c>
      <c r="I61" s="15" t="s">
        <v>139</v>
      </c>
      <c r="J61" s="15" t="s">
        <v>141</v>
      </c>
      <c r="K61" s="15" t="s">
        <v>297</v>
      </c>
      <c r="L61" s="15" t="s">
        <v>305</v>
      </c>
      <c r="M61" s="15">
        <v>0.55100000000000005</v>
      </c>
      <c r="N61" s="15">
        <v>0.82899999999999996</v>
      </c>
      <c r="O61" s="15">
        <v>6.6000000000000003E-2</v>
      </c>
      <c r="P61" s="15">
        <v>0.23699999999999999</v>
      </c>
      <c r="Q61" s="15">
        <v>0.108</v>
      </c>
      <c r="R61" s="15">
        <v>0.48599999999999999</v>
      </c>
      <c r="S61" s="15">
        <v>9.4269999999999996</v>
      </c>
      <c r="U61" s="15">
        <v>0</v>
      </c>
      <c r="V61" s="15">
        <v>160</v>
      </c>
    </row>
    <row r="62" spans="2:22" x14ac:dyDescent="0.25">
      <c r="B62" s="15" t="s">
        <v>122</v>
      </c>
      <c r="C62" s="15" t="s">
        <v>207</v>
      </c>
      <c r="D62" s="15" t="s">
        <v>213</v>
      </c>
      <c r="E62" s="15">
        <v>2022</v>
      </c>
      <c r="F62" s="15" t="s">
        <v>162</v>
      </c>
      <c r="G62" s="15" t="s">
        <v>133</v>
      </c>
      <c r="H62" s="15" t="s">
        <v>296</v>
      </c>
      <c r="I62" s="15" t="s">
        <v>139</v>
      </c>
      <c r="J62" s="15" t="s">
        <v>141</v>
      </c>
      <c r="K62" s="15" t="s">
        <v>297</v>
      </c>
      <c r="M62" s="15">
        <v>0.32600000000000001</v>
      </c>
      <c r="N62" s="15">
        <v>0.68100000000000005</v>
      </c>
      <c r="O62" s="15">
        <v>5.0999999999999997E-2</v>
      </c>
      <c r="P62" s="15">
        <v>0.14899999999999999</v>
      </c>
      <c r="Q62" s="15">
        <v>7.3999999999999996E-2</v>
      </c>
      <c r="R62" s="15">
        <v>0.28000000000000003</v>
      </c>
      <c r="S62" s="15">
        <v>9.4090000000000007</v>
      </c>
      <c r="U62" s="15">
        <v>0</v>
      </c>
      <c r="V62" s="15">
        <v>180</v>
      </c>
    </row>
    <row r="63" spans="2:22" x14ac:dyDescent="0.25">
      <c r="B63" s="15" t="s">
        <v>122</v>
      </c>
      <c r="C63" s="15" t="s">
        <v>207</v>
      </c>
      <c r="D63" s="15" t="s">
        <v>214</v>
      </c>
      <c r="E63" s="15">
        <v>2022</v>
      </c>
      <c r="F63" s="15" t="s">
        <v>162</v>
      </c>
      <c r="G63" s="15" t="s">
        <v>133</v>
      </c>
      <c r="H63" s="15" t="s">
        <v>296</v>
      </c>
      <c r="I63" s="15" t="s">
        <v>139</v>
      </c>
      <c r="J63" s="15" t="s">
        <v>141</v>
      </c>
      <c r="K63" s="15" t="s">
        <v>297</v>
      </c>
      <c r="L63" s="15" t="s">
        <v>296</v>
      </c>
      <c r="M63" s="15">
        <v>0.23899999999999999</v>
      </c>
      <c r="N63" s="15">
        <v>0.41899999999999998</v>
      </c>
      <c r="O63" s="15">
        <v>5.0000000000000001E-3</v>
      </c>
      <c r="P63" s="15">
        <v>0.13800000000000001</v>
      </c>
      <c r="Q63" s="15">
        <v>8.7999999999999995E-2</v>
      </c>
      <c r="R63" s="15">
        <v>0.22700000000000001</v>
      </c>
      <c r="S63" s="15">
        <v>9.1270000000000007</v>
      </c>
      <c r="U63" s="15">
        <v>0</v>
      </c>
      <c r="V63" s="15">
        <v>8180</v>
      </c>
    </row>
    <row r="64" spans="2:22" ht="30" x14ac:dyDescent="0.25">
      <c r="B64" s="15" t="s">
        <v>122</v>
      </c>
      <c r="C64" s="15" t="s">
        <v>207</v>
      </c>
      <c r="D64" s="15" t="s">
        <v>214</v>
      </c>
      <c r="E64" s="15">
        <v>2022</v>
      </c>
      <c r="F64" s="15" t="s">
        <v>162</v>
      </c>
      <c r="G64" s="15" t="s">
        <v>133</v>
      </c>
      <c r="H64" s="15" t="s">
        <v>296</v>
      </c>
      <c r="I64" s="15" t="s">
        <v>139</v>
      </c>
      <c r="J64" s="15" t="s">
        <v>141</v>
      </c>
      <c r="K64" s="15" t="s">
        <v>297</v>
      </c>
      <c r="L64" s="15" t="s">
        <v>298</v>
      </c>
      <c r="M64" s="15">
        <v>0.13800000000000001</v>
      </c>
      <c r="N64" s="15">
        <v>0.113</v>
      </c>
      <c r="O64" s="15">
        <v>1.2999999999999999E-2</v>
      </c>
      <c r="P64" s="15">
        <v>0.10299999999999999</v>
      </c>
      <c r="Q64" s="15">
        <v>7.5999999999999998E-2</v>
      </c>
      <c r="R64" s="15">
        <v>0.16300000000000001</v>
      </c>
      <c r="S64" s="15">
        <v>9.3960000000000008</v>
      </c>
      <c r="U64" s="15">
        <v>0</v>
      </c>
      <c r="V64" s="15">
        <v>70</v>
      </c>
    </row>
    <row r="65" spans="2:22" x14ac:dyDescent="0.25">
      <c r="B65" s="15" t="s">
        <v>122</v>
      </c>
      <c r="C65" s="15" t="s">
        <v>207</v>
      </c>
      <c r="D65" s="15" t="s">
        <v>214</v>
      </c>
      <c r="E65" s="15">
        <v>2022</v>
      </c>
      <c r="F65" s="15" t="s">
        <v>162</v>
      </c>
      <c r="G65" s="15" t="s">
        <v>133</v>
      </c>
      <c r="H65" s="15" t="s">
        <v>296</v>
      </c>
      <c r="I65" s="15" t="s">
        <v>139</v>
      </c>
      <c r="J65" s="15" t="s">
        <v>141</v>
      </c>
      <c r="K65" s="15" t="s">
        <v>297</v>
      </c>
      <c r="L65" s="15" t="s">
        <v>299</v>
      </c>
      <c r="M65" s="15">
        <v>0.40600000000000003</v>
      </c>
      <c r="N65" s="15">
        <v>0.58199999999999996</v>
      </c>
      <c r="O65" s="15">
        <v>4.9000000000000002E-2</v>
      </c>
      <c r="P65" s="15">
        <v>0.19500000000000001</v>
      </c>
      <c r="Q65" s="15">
        <v>9.4E-2</v>
      </c>
      <c r="R65" s="15">
        <v>0.39700000000000002</v>
      </c>
      <c r="S65" s="15">
        <v>9.1519999999999992</v>
      </c>
      <c r="U65" s="15">
        <v>0</v>
      </c>
      <c r="V65" s="15">
        <v>140</v>
      </c>
    </row>
    <row r="66" spans="2:22" ht="30" x14ac:dyDescent="0.25">
      <c r="B66" s="15" t="s">
        <v>122</v>
      </c>
      <c r="C66" s="15" t="s">
        <v>207</v>
      </c>
      <c r="D66" s="15" t="s">
        <v>214</v>
      </c>
      <c r="E66" s="15">
        <v>2022</v>
      </c>
      <c r="F66" s="15" t="s">
        <v>162</v>
      </c>
      <c r="G66" s="15" t="s">
        <v>133</v>
      </c>
      <c r="H66" s="15" t="s">
        <v>296</v>
      </c>
      <c r="I66" s="15" t="s">
        <v>139</v>
      </c>
      <c r="J66" s="15" t="s">
        <v>141</v>
      </c>
      <c r="K66" s="15" t="s">
        <v>297</v>
      </c>
      <c r="L66" s="15" t="s">
        <v>300</v>
      </c>
      <c r="M66" s="15">
        <v>1.196</v>
      </c>
      <c r="N66" s="15">
        <v>1.4670000000000001</v>
      </c>
      <c r="O66" s="15">
        <v>0.16400000000000001</v>
      </c>
      <c r="P66" s="15">
        <v>0.80800000000000005</v>
      </c>
      <c r="Q66" s="15">
        <v>0.13800000000000001</v>
      </c>
      <c r="R66" s="15">
        <v>1.6639999999999999</v>
      </c>
      <c r="S66" s="15">
        <v>9.423</v>
      </c>
      <c r="U66" s="15">
        <v>0</v>
      </c>
      <c r="V66" s="15">
        <v>80</v>
      </c>
    </row>
    <row r="67" spans="2:22" x14ac:dyDescent="0.25">
      <c r="B67" s="15" t="s">
        <v>122</v>
      </c>
      <c r="C67" s="15" t="s">
        <v>207</v>
      </c>
      <c r="D67" s="15" t="s">
        <v>214</v>
      </c>
      <c r="E67" s="15">
        <v>2022</v>
      </c>
      <c r="F67" s="15" t="s">
        <v>162</v>
      </c>
      <c r="G67" s="15" t="s">
        <v>133</v>
      </c>
      <c r="H67" s="15" t="s">
        <v>296</v>
      </c>
      <c r="I67" s="15" t="s">
        <v>139</v>
      </c>
      <c r="J67" s="15" t="s">
        <v>141</v>
      </c>
      <c r="K67" s="15" t="s">
        <v>297</v>
      </c>
      <c r="L67" s="15" t="s">
        <v>301</v>
      </c>
      <c r="M67" s="15">
        <v>0.20399999999999999</v>
      </c>
      <c r="N67" s="15">
        <v>0.31900000000000001</v>
      </c>
      <c r="O67" s="15">
        <v>4.0000000000000001E-3</v>
      </c>
      <c r="P67" s="15">
        <v>0.13200000000000001</v>
      </c>
      <c r="Q67" s="15">
        <v>8.5999999999999993E-2</v>
      </c>
      <c r="R67" s="15">
        <v>0.20899999999999999</v>
      </c>
      <c r="S67" s="15">
        <v>9.1159999999999997</v>
      </c>
      <c r="U67" s="15">
        <v>0</v>
      </c>
      <c r="V67" s="15">
        <v>6580</v>
      </c>
    </row>
    <row r="68" spans="2:22" ht="30" x14ac:dyDescent="0.25">
      <c r="B68" s="15" t="s">
        <v>122</v>
      </c>
      <c r="C68" s="15" t="s">
        <v>207</v>
      </c>
      <c r="D68" s="15" t="s">
        <v>214</v>
      </c>
      <c r="E68" s="15">
        <v>2022</v>
      </c>
      <c r="F68" s="15" t="s">
        <v>162</v>
      </c>
      <c r="G68" s="15" t="s">
        <v>133</v>
      </c>
      <c r="H68" s="15" t="s">
        <v>296</v>
      </c>
      <c r="I68" s="15" t="s">
        <v>139</v>
      </c>
      <c r="J68" s="15" t="s">
        <v>141</v>
      </c>
      <c r="K68" s="15" t="s">
        <v>297</v>
      </c>
      <c r="L68" s="15" t="s">
        <v>302</v>
      </c>
      <c r="M68" s="15">
        <v>0.29299999999999998</v>
      </c>
      <c r="N68" s="15">
        <v>0.437</v>
      </c>
      <c r="O68" s="15">
        <v>2.1999999999999999E-2</v>
      </c>
      <c r="P68" s="15">
        <v>0.16300000000000001</v>
      </c>
      <c r="Q68" s="15">
        <v>9.7000000000000003E-2</v>
      </c>
      <c r="R68" s="15">
        <v>0.29399999999999998</v>
      </c>
      <c r="S68" s="15">
        <v>9.1329999999999991</v>
      </c>
      <c r="U68" s="15">
        <v>0</v>
      </c>
      <c r="V68" s="15">
        <v>400</v>
      </c>
    </row>
    <row r="69" spans="2:22" ht="30" x14ac:dyDescent="0.25">
      <c r="B69" s="15" t="s">
        <v>122</v>
      </c>
      <c r="C69" s="15" t="s">
        <v>207</v>
      </c>
      <c r="D69" s="15" t="s">
        <v>214</v>
      </c>
      <c r="E69" s="15">
        <v>2022</v>
      </c>
      <c r="F69" s="15" t="s">
        <v>162</v>
      </c>
      <c r="G69" s="15" t="s">
        <v>133</v>
      </c>
      <c r="H69" s="15" t="s">
        <v>296</v>
      </c>
      <c r="I69" s="15" t="s">
        <v>139</v>
      </c>
      <c r="J69" s="15" t="s">
        <v>141</v>
      </c>
      <c r="K69" s="15" t="s">
        <v>297</v>
      </c>
      <c r="L69" s="15" t="s">
        <v>303</v>
      </c>
      <c r="M69" s="15">
        <v>0.34399999999999997</v>
      </c>
      <c r="N69" s="15">
        <v>0.56699999999999995</v>
      </c>
      <c r="O69" s="15">
        <v>3.2000000000000001E-2</v>
      </c>
      <c r="P69" s="15">
        <v>0.182</v>
      </c>
      <c r="Q69" s="15">
        <v>0.112</v>
      </c>
      <c r="R69" s="15">
        <v>0.315</v>
      </c>
      <c r="S69" s="15">
        <v>9.07</v>
      </c>
      <c r="U69" s="15">
        <v>0</v>
      </c>
      <c r="V69" s="15">
        <v>310</v>
      </c>
    </row>
    <row r="70" spans="2:22" x14ac:dyDescent="0.25">
      <c r="B70" s="15" t="s">
        <v>122</v>
      </c>
      <c r="C70" s="15" t="s">
        <v>207</v>
      </c>
      <c r="D70" s="15" t="s">
        <v>214</v>
      </c>
      <c r="E70" s="15">
        <v>2022</v>
      </c>
      <c r="F70" s="15" t="s">
        <v>162</v>
      </c>
      <c r="G70" s="15" t="s">
        <v>133</v>
      </c>
      <c r="H70" s="15" t="s">
        <v>296</v>
      </c>
      <c r="I70" s="15" t="s">
        <v>139</v>
      </c>
      <c r="J70" s="15" t="s">
        <v>141</v>
      </c>
      <c r="K70" s="15" t="s">
        <v>297</v>
      </c>
      <c r="L70" s="15" t="s">
        <v>304</v>
      </c>
      <c r="M70" s="15">
        <v>0.67100000000000004</v>
      </c>
      <c r="N70" s="15">
        <v>0.95</v>
      </c>
      <c r="O70" s="15">
        <v>0.13400000000000001</v>
      </c>
      <c r="P70" s="15">
        <v>0.34</v>
      </c>
      <c r="Q70" s="15">
        <v>0.14699999999999999</v>
      </c>
      <c r="R70" s="15">
        <v>0.65600000000000003</v>
      </c>
      <c r="S70" s="15">
        <v>9.2910000000000004</v>
      </c>
      <c r="U70" s="15">
        <v>0</v>
      </c>
      <c r="V70" s="15">
        <v>50</v>
      </c>
    </row>
    <row r="71" spans="2:22" ht="30" x14ac:dyDescent="0.25">
      <c r="B71" s="15" t="s">
        <v>122</v>
      </c>
      <c r="C71" s="15" t="s">
        <v>207</v>
      </c>
      <c r="D71" s="15" t="s">
        <v>214</v>
      </c>
      <c r="E71" s="15">
        <v>2022</v>
      </c>
      <c r="F71" s="15" t="s">
        <v>162</v>
      </c>
      <c r="G71" s="15" t="s">
        <v>133</v>
      </c>
      <c r="H71" s="15" t="s">
        <v>296</v>
      </c>
      <c r="I71" s="15" t="s">
        <v>139</v>
      </c>
      <c r="J71" s="15" t="s">
        <v>141</v>
      </c>
      <c r="K71" s="15" t="s">
        <v>297</v>
      </c>
      <c r="L71" s="15" t="s">
        <v>305</v>
      </c>
      <c r="M71" s="15">
        <v>0.54400000000000004</v>
      </c>
      <c r="N71" s="15">
        <v>0.82699999999999996</v>
      </c>
      <c r="O71" s="15">
        <v>6.5000000000000002E-2</v>
      </c>
      <c r="P71" s="15">
        <v>0.23100000000000001</v>
      </c>
      <c r="Q71" s="15">
        <v>0.109</v>
      </c>
      <c r="R71" s="15">
        <v>0.50800000000000001</v>
      </c>
      <c r="S71" s="15">
        <v>9.2119999999999997</v>
      </c>
      <c r="U71" s="15">
        <v>0</v>
      </c>
      <c r="V71" s="15">
        <v>160</v>
      </c>
    </row>
    <row r="72" spans="2:22" x14ac:dyDescent="0.25">
      <c r="B72" s="15" t="s">
        <v>122</v>
      </c>
      <c r="C72" s="15" t="s">
        <v>207</v>
      </c>
      <c r="D72" s="15" t="s">
        <v>214</v>
      </c>
      <c r="E72" s="15">
        <v>2022</v>
      </c>
      <c r="F72" s="15" t="s">
        <v>162</v>
      </c>
      <c r="G72" s="15" t="s">
        <v>133</v>
      </c>
      <c r="H72" s="15" t="s">
        <v>296</v>
      </c>
      <c r="I72" s="15" t="s">
        <v>139</v>
      </c>
      <c r="J72" s="15" t="s">
        <v>141</v>
      </c>
      <c r="K72" s="15" t="s">
        <v>297</v>
      </c>
      <c r="M72" s="15">
        <v>0.307</v>
      </c>
      <c r="N72" s="15">
        <v>0.64500000000000002</v>
      </c>
      <c r="O72" s="15">
        <v>4.8000000000000001E-2</v>
      </c>
      <c r="P72" s="15">
        <v>0.151</v>
      </c>
      <c r="Q72" s="15">
        <v>7.8E-2</v>
      </c>
      <c r="R72" s="15">
        <v>0.27</v>
      </c>
      <c r="S72" s="15">
        <v>9.1850000000000005</v>
      </c>
      <c r="U72" s="15">
        <v>0</v>
      </c>
      <c r="V72" s="15">
        <v>180</v>
      </c>
    </row>
    <row r="73" spans="2:22" x14ac:dyDescent="0.25">
      <c r="B73" s="15" t="s">
        <v>122</v>
      </c>
      <c r="C73" s="15" t="s">
        <v>207</v>
      </c>
      <c r="D73" s="15" t="s">
        <v>215</v>
      </c>
      <c r="E73" s="15">
        <v>2022</v>
      </c>
      <c r="F73" s="15" t="s">
        <v>162</v>
      </c>
      <c r="G73" s="15" t="s">
        <v>133</v>
      </c>
      <c r="H73" s="15" t="s">
        <v>296</v>
      </c>
      <c r="I73" s="15" t="s">
        <v>139</v>
      </c>
      <c r="J73" s="15" t="s">
        <v>141</v>
      </c>
      <c r="K73" s="15" t="s">
        <v>297</v>
      </c>
      <c r="L73" s="15" t="s">
        <v>296</v>
      </c>
      <c r="M73" s="15">
        <v>0.23</v>
      </c>
      <c r="N73" s="15">
        <v>0.38900000000000001</v>
      </c>
      <c r="O73" s="15">
        <v>4.0000000000000001E-3</v>
      </c>
      <c r="P73" s="15">
        <v>0.13500000000000001</v>
      </c>
      <c r="Q73" s="15">
        <v>8.6999999999999994E-2</v>
      </c>
      <c r="R73" s="15">
        <v>0.221</v>
      </c>
      <c r="S73" s="15">
        <v>9.1270000000000007</v>
      </c>
      <c r="U73" s="15">
        <v>0</v>
      </c>
      <c r="V73" s="15">
        <v>8180</v>
      </c>
    </row>
    <row r="74" spans="2:22" ht="30" x14ac:dyDescent="0.25">
      <c r="B74" s="15" t="s">
        <v>122</v>
      </c>
      <c r="C74" s="15" t="s">
        <v>207</v>
      </c>
      <c r="D74" s="15" t="s">
        <v>215</v>
      </c>
      <c r="E74" s="15">
        <v>2022</v>
      </c>
      <c r="F74" s="15" t="s">
        <v>162</v>
      </c>
      <c r="G74" s="15" t="s">
        <v>133</v>
      </c>
      <c r="H74" s="15" t="s">
        <v>296</v>
      </c>
      <c r="I74" s="15" t="s">
        <v>139</v>
      </c>
      <c r="J74" s="15" t="s">
        <v>141</v>
      </c>
      <c r="K74" s="15" t="s">
        <v>297</v>
      </c>
      <c r="L74" s="15" t="s">
        <v>298</v>
      </c>
      <c r="M74" s="15">
        <v>0.13300000000000001</v>
      </c>
      <c r="N74" s="15">
        <v>0.106</v>
      </c>
      <c r="O74" s="15">
        <v>1.2999999999999999E-2</v>
      </c>
      <c r="P74" s="15">
        <v>0.105</v>
      </c>
      <c r="Q74" s="15">
        <v>7.3999999999999996E-2</v>
      </c>
      <c r="R74" s="15">
        <v>0.155</v>
      </c>
      <c r="S74" s="15">
        <v>9.3970000000000002</v>
      </c>
      <c r="U74" s="15">
        <v>0</v>
      </c>
      <c r="V74" s="15">
        <v>70</v>
      </c>
    </row>
    <row r="75" spans="2:22" x14ac:dyDescent="0.25">
      <c r="B75" s="15" t="s">
        <v>122</v>
      </c>
      <c r="C75" s="15" t="s">
        <v>207</v>
      </c>
      <c r="D75" s="15" t="s">
        <v>215</v>
      </c>
      <c r="E75" s="15">
        <v>2022</v>
      </c>
      <c r="F75" s="15" t="s">
        <v>162</v>
      </c>
      <c r="G75" s="15" t="s">
        <v>133</v>
      </c>
      <c r="H75" s="15" t="s">
        <v>296</v>
      </c>
      <c r="I75" s="15" t="s">
        <v>139</v>
      </c>
      <c r="J75" s="15" t="s">
        <v>141</v>
      </c>
      <c r="K75" s="15" t="s">
        <v>297</v>
      </c>
      <c r="L75" s="15" t="s">
        <v>299</v>
      </c>
      <c r="M75" s="15">
        <v>0.39400000000000002</v>
      </c>
      <c r="N75" s="15">
        <v>0.52300000000000002</v>
      </c>
      <c r="O75" s="15">
        <v>4.3999999999999997E-2</v>
      </c>
      <c r="P75" s="15">
        <v>0.191</v>
      </c>
      <c r="Q75" s="15">
        <v>8.7999999999999995E-2</v>
      </c>
      <c r="R75" s="15">
        <v>0.442</v>
      </c>
      <c r="S75" s="15">
        <v>9.1519999999999992</v>
      </c>
      <c r="U75" s="15">
        <v>0</v>
      </c>
      <c r="V75" s="15">
        <v>140</v>
      </c>
    </row>
    <row r="76" spans="2:22" ht="30" x14ac:dyDescent="0.25">
      <c r="B76" s="15" t="s">
        <v>122</v>
      </c>
      <c r="C76" s="15" t="s">
        <v>207</v>
      </c>
      <c r="D76" s="15" t="s">
        <v>215</v>
      </c>
      <c r="E76" s="15">
        <v>2022</v>
      </c>
      <c r="F76" s="15" t="s">
        <v>162</v>
      </c>
      <c r="G76" s="15" t="s">
        <v>133</v>
      </c>
      <c r="H76" s="15" t="s">
        <v>296</v>
      </c>
      <c r="I76" s="15" t="s">
        <v>139</v>
      </c>
      <c r="J76" s="15" t="s">
        <v>141</v>
      </c>
      <c r="K76" s="15" t="s">
        <v>297</v>
      </c>
      <c r="L76" s="15" t="s">
        <v>300</v>
      </c>
      <c r="M76" s="15">
        <v>1.121</v>
      </c>
      <c r="N76" s="15">
        <v>1.3129999999999999</v>
      </c>
      <c r="O76" s="15">
        <v>0.14699999999999999</v>
      </c>
      <c r="P76" s="15">
        <v>0.66800000000000004</v>
      </c>
      <c r="Q76" s="15">
        <v>0.124</v>
      </c>
      <c r="R76" s="15">
        <v>1.861</v>
      </c>
      <c r="S76" s="15">
        <v>9.4220000000000006</v>
      </c>
      <c r="U76" s="15">
        <v>0</v>
      </c>
      <c r="V76" s="15">
        <v>80</v>
      </c>
    </row>
    <row r="77" spans="2:22" x14ac:dyDescent="0.25">
      <c r="B77" s="15" t="s">
        <v>122</v>
      </c>
      <c r="C77" s="15" t="s">
        <v>207</v>
      </c>
      <c r="D77" s="15" t="s">
        <v>215</v>
      </c>
      <c r="E77" s="15">
        <v>2022</v>
      </c>
      <c r="F77" s="15" t="s">
        <v>162</v>
      </c>
      <c r="G77" s="15" t="s">
        <v>133</v>
      </c>
      <c r="H77" s="15" t="s">
        <v>296</v>
      </c>
      <c r="I77" s="15" t="s">
        <v>139</v>
      </c>
      <c r="J77" s="15" t="s">
        <v>141</v>
      </c>
      <c r="K77" s="15" t="s">
        <v>297</v>
      </c>
      <c r="L77" s="15" t="s">
        <v>301</v>
      </c>
      <c r="M77" s="15">
        <v>0.19800000000000001</v>
      </c>
      <c r="N77" s="15">
        <v>0.29699999999999999</v>
      </c>
      <c r="O77" s="15">
        <v>4.0000000000000001E-3</v>
      </c>
      <c r="P77" s="15">
        <v>0.13</v>
      </c>
      <c r="Q77" s="15">
        <v>8.5000000000000006E-2</v>
      </c>
      <c r="R77" s="15">
        <v>0.20499999999999999</v>
      </c>
      <c r="S77" s="15">
        <v>9.1159999999999997</v>
      </c>
      <c r="U77" s="15">
        <v>0</v>
      </c>
      <c r="V77" s="15">
        <v>6580</v>
      </c>
    </row>
    <row r="78" spans="2:22" ht="30" x14ac:dyDescent="0.25">
      <c r="B78" s="15" t="s">
        <v>122</v>
      </c>
      <c r="C78" s="15" t="s">
        <v>207</v>
      </c>
      <c r="D78" s="15" t="s">
        <v>215</v>
      </c>
      <c r="E78" s="15">
        <v>2022</v>
      </c>
      <c r="F78" s="15" t="s">
        <v>162</v>
      </c>
      <c r="G78" s="15" t="s">
        <v>133</v>
      </c>
      <c r="H78" s="15" t="s">
        <v>296</v>
      </c>
      <c r="I78" s="15" t="s">
        <v>139</v>
      </c>
      <c r="J78" s="15" t="s">
        <v>141</v>
      </c>
      <c r="K78" s="15" t="s">
        <v>297</v>
      </c>
      <c r="L78" s="15" t="s">
        <v>302</v>
      </c>
      <c r="M78" s="15">
        <v>0.27900000000000003</v>
      </c>
      <c r="N78" s="15">
        <v>0.39400000000000002</v>
      </c>
      <c r="O78" s="15">
        <v>0.02</v>
      </c>
      <c r="P78" s="15">
        <v>0.16200000000000001</v>
      </c>
      <c r="Q78" s="15">
        <v>9.8000000000000004E-2</v>
      </c>
      <c r="R78" s="15">
        <v>0.28100000000000003</v>
      </c>
      <c r="S78" s="15">
        <v>9.1319999999999997</v>
      </c>
      <c r="U78" s="15">
        <v>0</v>
      </c>
      <c r="V78" s="15">
        <v>400</v>
      </c>
    </row>
    <row r="79" spans="2:22" ht="30" x14ac:dyDescent="0.25">
      <c r="B79" s="15" t="s">
        <v>122</v>
      </c>
      <c r="C79" s="15" t="s">
        <v>207</v>
      </c>
      <c r="D79" s="15" t="s">
        <v>215</v>
      </c>
      <c r="E79" s="15">
        <v>2022</v>
      </c>
      <c r="F79" s="15" t="s">
        <v>162</v>
      </c>
      <c r="G79" s="15" t="s">
        <v>133</v>
      </c>
      <c r="H79" s="15" t="s">
        <v>296</v>
      </c>
      <c r="I79" s="15" t="s">
        <v>139</v>
      </c>
      <c r="J79" s="15" t="s">
        <v>141</v>
      </c>
      <c r="K79" s="15" t="s">
        <v>297</v>
      </c>
      <c r="L79" s="15" t="s">
        <v>303</v>
      </c>
      <c r="M79" s="15">
        <v>0.33700000000000002</v>
      </c>
      <c r="N79" s="15">
        <v>0.54800000000000004</v>
      </c>
      <c r="O79" s="15">
        <v>3.1E-2</v>
      </c>
      <c r="P79" s="15">
        <v>0.17899999999999999</v>
      </c>
      <c r="Q79" s="15">
        <v>0.111</v>
      </c>
      <c r="R79" s="15">
        <v>0.32500000000000001</v>
      </c>
      <c r="S79" s="15">
        <v>9.07</v>
      </c>
      <c r="U79" s="15">
        <v>0</v>
      </c>
      <c r="V79" s="15">
        <v>310</v>
      </c>
    </row>
    <row r="80" spans="2:22" x14ac:dyDescent="0.25">
      <c r="B80" s="15" t="s">
        <v>122</v>
      </c>
      <c r="C80" s="15" t="s">
        <v>207</v>
      </c>
      <c r="D80" s="15" t="s">
        <v>215</v>
      </c>
      <c r="E80" s="15">
        <v>2022</v>
      </c>
      <c r="F80" s="15" t="s">
        <v>162</v>
      </c>
      <c r="G80" s="15" t="s">
        <v>133</v>
      </c>
      <c r="H80" s="15" t="s">
        <v>296</v>
      </c>
      <c r="I80" s="15" t="s">
        <v>139</v>
      </c>
      <c r="J80" s="15" t="s">
        <v>141</v>
      </c>
      <c r="K80" s="15" t="s">
        <v>297</v>
      </c>
      <c r="L80" s="15" t="s">
        <v>304</v>
      </c>
      <c r="M80" s="15">
        <v>0.68400000000000005</v>
      </c>
      <c r="N80" s="15">
        <v>0.9</v>
      </c>
      <c r="O80" s="15">
        <v>0.127</v>
      </c>
      <c r="P80" s="15">
        <v>0.371</v>
      </c>
      <c r="Q80" s="15">
        <v>0.17799999999999999</v>
      </c>
      <c r="R80" s="15">
        <v>0.65200000000000002</v>
      </c>
      <c r="S80" s="15">
        <v>9.2919999999999998</v>
      </c>
      <c r="U80" s="15">
        <v>0</v>
      </c>
      <c r="V80" s="15">
        <v>50</v>
      </c>
    </row>
    <row r="81" spans="2:22" ht="30" x14ac:dyDescent="0.25">
      <c r="B81" s="15" t="s">
        <v>122</v>
      </c>
      <c r="C81" s="15" t="s">
        <v>207</v>
      </c>
      <c r="D81" s="15" t="s">
        <v>215</v>
      </c>
      <c r="E81" s="15">
        <v>2022</v>
      </c>
      <c r="F81" s="15" t="s">
        <v>162</v>
      </c>
      <c r="G81" s="15" t="s">
        <v>133</v>
      </c>
      <c r="H81" s="15" t="s">
        <v>296</v>
      </c>
      <c r="I81" s="15" t="s">
        <v>139</v>
      </c>
      <c r="J81" s="15" t="s">
        <v>141</v>
      </c>
      <c r="K81" s="15" t="s">
        <v>297</v>
      </c>
      <c r="L81" s="15" t="s">
        <v>305</v>
      </c>
      <c r="M81" s="15">
        <v>0.52200000000000002</v>
      </c>
      <c r="N81" s="15">
        <v>0.79800000000000004</v>
      </c>
      <c r="O81" s="15">
        <v>6.3E-2</v>
      </c>
      <c r="P81" s="15">
        <v>0.222</v>
      </c>
      <c r="Q81" s="15">
        <v>0.106</v>
      </c>
      <c r="R81" s="15">
        <v>0.48799999999999999</v>
      </c>
      <c r="S81" s="15">
        <v>9.2119999999999997</v>
      </c>
      <c r="U81" s="15">
        <v>0</v>
      </c>
      <c r="V81" s="15">
        <v>160</v>
      </c>
    </row>
    <row r="82" spans="2:22" x14ac:dyDescent="0.25">
      <c r="B82" s="15" t="s">
        <v>122</v>
      </c>
      <c r="C82" s="15" t="s">
        <v>207</v>
      </c>
      <c r="D82" s="15" t="s">
        <v>215</v>
      </c>
      <c r="E82" s="15">
        <v>2022</v>
      </c>
      <c r="F82" s="15" t="s">
        <v>162</v>
      </c>
      <c r="G82" s="15" t="s">
        <v>133</v>
      </c>
      <c r="H82" s="15" t="s">
        <v>296</v>
      </c>
      <c r="I82" s="15" t="s">
        <v>139</v>
      </c>
      <c r="J82" s="15" t="s">
        <v>141</v>
      </c>
      <c r="K82" s="15" t="s">
        <v>297</v>
      </c>
      <c r="M82" s="15">
        <v>0.29099999999999998</v>
      </c>
      <c r="N82" s="15">
        <v>0.59499999999999997</v>
      </c>
      <c r="O82" s="15">
        <v>4.3999999999999997E-2</v>
      </c>
      <c r="P82" s="15">
        <v>0.14599999999999999</v>
      </c>
      <c r="Q82" s="15">
        <v>7.2999999999999995E-2</v>
      </c>
      <c r="R82" s="15">
        <v>0.253</v>
      </c>
      <c r="S82" s="15">
        <v>9.1850000000000005</v>
      </c>
      <c r="U82" s="15">
        <v>0</v>
      </c>
      <c r="V82" s="15">
        <v>180</v>
      </c>
    </row>
    <row r="83" spans="2:22" x14ac:dyDescent="0.25">
      <c r="B83" s="15" t="s">
        <v>122</v>
      </c>
      <c r="C83" s="15" t="s">
        <v>207</v>
      </c>
      <c r="D83" s="15" t="s">
        <v>216</v>
      </c>
      <c r="E83" s="15">
        <v>2022</v>
      </c>
      <c r="F83" s="15" t="s">
        <v>162</v>
      </c>
      <c r="G83" s="15" t="s">
        <v>133</v>
      </c>
      <c r="H83" s="15" t="s">
        <v>296</v>
      </c>
      <c r="I83" s="15" t="s">
        <v>139</v>
      </c>
      <c r="J83" s="15" t="s">
        <v>141</v>
      </c>
      <c r="K83" s="15" t="s">
        <v>297</v>
      </c>
      <c r="L83" s="15" t="s">
        <v>296</v>
      </c>
      <c r="M83" s="15">
        <v>0.222</v>
      </c>
      <c r="N83" s="15">
        <v>0.35699999999999998</v>
      </c>
      <c r="O83" s="15">
        <v>4.0000000000000001E-3</v>
      </c>
      <c r="P83" s="15">
        <v>0.13300000000000001</v>
      </c>
      <c r="Q83" s="15">
        <v>8.5999999999999993E-2</v>
      </c>
      <c r="R83" s="15">
        <v>0.221</v>
      </c>
      <c r="S83" s="15">
        <v>8.9649999999999999</v>
      </c>
      <c r="U83" s="15">
        <v>7.0000000000000001E-3</v>
      </c>
      <c r="V83" s="15">
        <v>8180</v>
      </c>
    </row>
    <row r="84" spans="2:22" ht="30" x14ac:dyDescent="0.25">
      <c r="B84" s="15" t="s">
        <v>122</v>
      </c>
      <c r="C84" s="15" t="s">
        <v>207</v>
      </c>
      <c r="D84" s="15" t="s">
        <v>216</v>
      </c>
      <c r="E84" s="15">
        <v>2022</v>
      </c>
      <c r="F84" s="15" t="s">
        <v>162</v>
      </c>
      <c r="G84" s="15" t="s">
        <v>133</v>
      </c>
      <c r="H84" s="15" t="s">
        <v>296</v>
      </c>
      <c r="I84" s="15" t="s">
        <v>139</v>
      </c>
      <c r="J84" s="15" t="s">
        <v>141</v>
      </c>
      <c r="K84" s="15" t="s">
        <v>297</v>
      </c>
      <c r="L84" s="15" t="s">
        <v>298</v>
      </c>
      <c r="M84" s="15">
        <v>0.128</v>
      </c>
      <c r="N84" s="15">
        <v>0.1</v>
      </c>
      <c r="O84" s="15">
        <v>1.2E-2</v>
      </c>
      <c r="P84" s="15">
        <v>0.10100000000000001</v>
      </c>
      <c r="Q84" s="15">
        <v>7.0999999999999994E-2</v>
      </c>
      <c r="R84" s="15">
        <v>0.153</v>
      </c>
      <c r="S84" s="15">
        <v>9.2309999999999999</v>
      </c>
      <c r="U84" s="15">
        <v>0</v>
      </c>
      <c r="V84" s="15">
        <v>70</v>
      </c>
    </row>
    <row r="85" spans="2:22" x14ac:dyDescent="0.25">
      <c r="B85" s="15" t="s">
        <v>122</v>
      </c>
      <c r="C85" s="15" t="s">
        <v>207</v>
      </c>
      <c r="D85" s="15" t="s">
        <v>216</v>
      </c>
      <c r="E85" s="15">
        <v>2022</v>
      </c>
      <c r="F85" s="15" t="s">
        <v>162</v>
      </c>
      <c r="G85" s="15" t="s">
        <v>133</v>
      </c>
      <c r="H85" s="15" t="s">
        <v>296</v>
      </c>
      <c r="I85" s="15" t="s">
        <v>139</v>
      </c>
      <c r="J85" s="15" t="s">
        <v>141</v>
      </c>
      <c r="K85" s="15" t="s">
        <v>297</v>
      </c>
      <c r="L85" s="15" t="s">
        <v>299</v>
      </c>
      <c r="M85" s="15">
        <v>0.36599999999999999</v>
      </c>
      <c r="N85" s="15">
        <v>0.46700000000000003</v>
      </c>
      <c r="O85" s="15">
        <v>3.9E-2</v>
      </c>
      <c r="P85" s="15">
        <v>0.19800000000000001</v>
      </c>
      <c r="Q85" s="15">
        <v>9.1999999999999998E-2</v>
      </c>
      <c r="R85" s="15">
        <v>0.44400000000000001</v>
      </c>
      <c r="S85" s="15">
        <v>8.9860000000000007</v>
      </c>
      <c r="U85" s="15">
        <v>0</v>
      </c>
      <c r="V85" s="15">
        <v>140</v>
      </c>
    </row>
    <row r="86" spans="2:22" ht="30" x14ac:dyDescent="0.25">
      <c r="B86" s="15" t="s">
        <v>122</v>
      </c>
      <c r="C86" s="15" t="s">
        <v>207</v>
      </c>
      <c r="D86" s="15" t="s">
        <v>216</v>
      </c>
      <c r="E86" s="15">
        <v>2022</v>
      </c>
      <c r="F86" s="15" t="s">
        <v>162</v>
      </c>
      <c r="G86" s="15" t="s">
        <v>133</v>
      </c>
      <c r="H86" s="15" t="s">
        <v>296</v>
      </c>
      <c r="I86" s="15" t="s">
        <v>139</v>
      </c>
      <c r="J86" s="15" t="s">
        <v>141</v>
      </c>
      <c r="K86" s="15" t="s">
        <v>297</v>
      </c>
      <c r="L86" s="15" t="s">
        <v>300</v>
      </c>
      <c r="M86" s="15">
        <v>0.98399999999999999</v>
      </c>
      <c r="N86" s="15">
        <v>1.18</v>
      </c>
      <c r="O86" s="15">
        <v>0.13200000000000001</v>
      </c>
      <c r="P86" s="15">
        <v>0.53300000000000003</v>
      </c>
      <c r="Q86" s="15">
        <v>0.126</v>
      </c>
      <c r="R86" s="15">
        <v>1.446</v>
      </c>
      <c r="S86" s="15">
        <v>9.2569999999999997</v>
      </c>
      <c r="U86" s="15">
        <v>0</v>
      </c>
      <c r="V86" s="15">
        <v>80</v>
      </c>
    </row>
    <row r="87" spans="2:22" x14ac:dyDescent="0.25">
      <c r="B87" s="15" t="s">
        <v>122</v>
      </c>
      <c r="C87" s="15" t="s">
        <v>207</v>
      </c>
      <c r="D87" s="15" t="s">
        <v>216</v>
      </c>
      <c r="E87" s="15">
        <v>2022</v>
      </c>
      <c r="F87" s="15" t="s">
        <v>162</v>
      </c>
      <c r="G87" s="15" t="s">
        <v>133</v>
      </c>
      <c r="H87" s="15" t="s">
        <v>296</v>
      </c>
      <c r="I87" s="15" t="s">
        <v>139</v>
      </c>
      <c r="J87" s="15" t="s">
        <v>141</v>
      </c>
      <c r="K87" s="15" t="s">
        <v>297</v>
      </c>
      <c r="L87" s="15" t="s">
        <v>301</v>
      </c>
      <c r="M87" s="15">
        <v>0.192</v>
      </c>
      <c r="N87" s="15">
        <v>0.27400000000000002</v>
      </c>
      <c r="O87" s="15">
        <v>3.0000000000000001E-3</v>
      </c>
      <c r="P87" s="15">
        <v>0.128</v>
      </c>
      <c r="Q87" s="15">
        <v>8.4000000000000005E-2</v>
      </c>
      <c r="R87" s="15">
        <v>0.20200000000000001</v>
      </c>
      <c r="S87" s="15">
        <v>8.9540000000000006</v>
      </c>
      <c r="U87" s="15">
        <v>0</v>
      </c>
      <c r="V87" s="15">
        <v>6570</v>
      </c>
    </row>
    <row r="88" spans="2:22" ht="30" x14ac:dyDescent="0.25">
      <c r="B88" s="15" t="s">
        <v>122</v>
      </c>
      <c r="C88" s="15" t="s">
        <v>207</v>
      </c>
      <c r="D88" s="15" t="s">
        <v>216</v>
      </c>
      <c r="E88" s="15">
        <v>2022</v>
      </c>
      <c r="F88" s="15" t="s">
        <v>162</v>
      </c>
      <c r="G88" s="15" t="s">
        <v>133</v>
      </c>
      <c r="H88" s="15" t="s">
        <v>296</v>
      </c>
      <c r="I88" s="15" t="s">
        <v>139</v>
      </c>
      <c r="J88" s="15" t="s">
        <v>141</v>
      </c>
      <c r="K88" s="15" t="s">
        <v>297</v>
      </c>
      <c r="L88" s="15" t="s">
        <v>302</v>
      </c>
      <c r="M88" s="15">
        <v>0.26900000000000002</v>
      </c>
      <c r="N88" s="15">
        <v>0.373</v>
      </c>
      <c r="O88" s="15">
        <v>1.9E-2</v>
      </c>
      <c r="P88" s="15">
        <v>0.159</v>
      </c>
      <c r="Q88" s="15">
        <v>9.6000000000000002E-2</v>
      </c>
      <c r="R88" s="15">
        <v>0.27900000000000003</v>
      </c>
      <c r="S88" s="15">
        <v>8.9649999999999999</v>
      </c>
      <c r="U88" s="15">
        <v>0</v>
      </c>
      <c r="V88" s="15">
        <v>400</v>
      </c>
    </row>
    <row r="89" spans="2:22" ht="30" x14ac:dyDescent="0.25">
      <c r="B89" s="15" t="s">
        <v>122</v>
      </c>
      <c r="C89" s="15" t="s">
        <v>207</v>
      </c>
      <c r="D89" s="15" t="s">
        <v>216</v>
      </c>
      <c r="E89" s="15">
        <v>2022</v>
      </c>
      <c r="F89" s="15" t="s">
        <v>162</v>
      </c>
      <c r="G89" s="15" t="s">
        <v>133</v>
      </c>
      <c r="H89" s="15" t="s">
        <v>296</v>
      </c>
      <c r="I89" s="15" t="s">
        <v>139</v>
      </c>
      <c r="J89" s="15" t="s">
        <v>141</v>
      </c>
      <c r="K89" s="15" t="s">
        <v>297</v>
      </c>
      <c r="L89" s="15" t="s">
        <v>303</v>
      </c>
      <c r="M89" s="15">
        <v>0.314</v>
      </c>
      <c r="N89" s="15">
        <v>0.47899999999999998</v>
      </c>
      <c r="O89" s="15">
        <v>2.7E-2</v>
      </c>
      <c r="P89" s="15">
        <v>0.17699999999999999</v>
      </c>
      <c r="Q89" s="15">
        <v>0.11</v>
      </c>
      <c r="R89" s="15">
        <v>0.31900000000000001</v>
      </c>
      <c r="S89" s="15">
        <v>8.9179999999999993</v>
      </c>
      <c r="U89" s="15">
        <v>0.184</v>
      </c>
      <c r="V89" s="15">
        <v>310</v>
      </c>
    </row>
    <row r="90" spans="2:22" x14ac:dyDescent="0.25">
      <c r="B90" s="15" t="s">
        <v>122</v>
      </c>
      <c r="C90" s="15" t="s">
        <v>207</v>
      </c>
      <c r="D90" s="15" t="s">
        <v>216</v>
      </c>
      <c r="E90" s="15">
        <v>2022</v>
      </c>
      <c r="F90" s="15" t="s">
        <v>162</v>
      </c>
      <c r="G90" s="15" t="s">
        <v>133</v>
      </c>
      <c r="H90" s="15" t="s">
        <v>296</v>
      </c>
      <c r="I90" s="15" t="s">
        <v>139</v>
      </c>
      <c r="J90" s="15" t="s">
        <v>141</v>
      </c>
      <c r="K90" s="15" t="s">
        <v>297</v>
      </c>
      <c r="L90" s="15" t="s">
        <v>304</v>
      </c>
      <c r="M90" s="15">
        <v>0.66500000000000004</v>
      </c>
      <c r="N90" s="15">
        <v>0.79500000000000004</v>
      </c>
      <c r="O90" s="15">
        <v>0.112</v>
      </c>
      <c r="P90" s="15">
        <v>0.373</v>
      </c>
      <c r="Q90" s="15">
        <v>0.17799999999999999</v>
      </c>
      <c r="R90" s="15">
        <v>0.64100000000000001</v>
      </c>
      <c r="S90" s="15">
        <v>9.1319999999999997</v>
      </c>
      <c r="U90" s="15">
        <v>0</v>
      </c>
      <c r="V90" s="15">
        <v>50</v>
      </c>
    </row>
    <row r="91" spans="2:22" ht="30" x14ac:dyDescent="0.25">
      <c r="B91" s="15" t="s">
        <v>122</v>
      </c>
      <c r="C91" s="15" t="s">
        <v>207</v>
      </c>
      <c r="D91" s="15" t="s">
        <v>216</v>
      </c>
      <c r="E91" s="15">
        <v>2022</v>
      </c>
      <c r="F91" s="15" t="s">
        <v>162</v>
      </c>
      <c r="G91" s="15" t="s">
        <v>133</v>
      </c>
      <c r="H91" s="15" t="s">
        <v>296</v>
      </c>
      <c r="I91" s="15" t="s">
        <v>139</v>
      </c>
      <c r="J91" s="15" t="s">
        <v>141</v>
      </c>
      <c r="K91" s="15" t="s">
        <v>297</v>
      </c>
      <c r="L91" s="15" t="s">
        <v>305</v>
      </c>
      <c r="M91" s="15">
        <v>0.497</v>
      </c>
      <c r="N91" s="15">
        <v>0.77600000000000002</v>
      </c>
      <c r="O91" s="15">
        <v>6.0999999999999999E-2</v>
      </c>
      <c r="P91" s="15">
        <v>0.22500000000000001</v>
      </c>
      <c r="Q91" s="15">
        <v>0.104</v>
      </c>
      <c r="R91" s="15">
        <v>0.48599999999999999</v>
      </c>
      <c r="S91" s="15">
        <v>9.0540000000000003</v>
      </c>
      <c r="U91" s="15">
        <v>0</v>
      </c>
      <c r="V91" s="15">
        <v>160</v>
      </c>
    </row>
    <row r="92" spans="2:22" x14ac:dyDescent="0.25">
      <c r="B92" s="15" t="s">
        <v>122</v>
      </c>
      <c r="C92" s="15" t="s">
        <v>207</v>
      </c>
      <c r="D92" s="15" t="s">
        <v>216</v>
      </c>
      <c r="E92" s="15">
        <v>2022</v>
      </c>
      <c r="F92" s="15" t="s">
        <v>162</v>
      </c>
      <c r="G92" s="15" t="s">
        <v>133</v>
      </c>
      <c r="H92" s="15" t="s">
        <v>296</v>
      </c>
      <c r="I92" s="15" t="s">
        <v>139</v>
      </c>
      <c r="J92" s="15" t="s">
        <v>141</v>
      </c>
      <c r="K92" s="15" t="s">
        <v>297</v>
      </c>
      <c r="M92" s="15">
        <v>0.29599999999999999</v>
      </c>
      <c r="N92" s="15">
        <v>0.54400000000000004</v>
      </c>
      <c r="O92" s="15">
        <v>4.1000000000000002E-2</v>
      </c>
      <c r="P92" s="15">
        <v>0.14699999999999999</v>
      </c>
      <c r="Q92" s="15">
        <v>7.2999999999999995E-2</v>
      </c>
      <c r="R92" s="15">
        <v>0.247</v>
      </c>
      <c r="S92" s="15">
        <v>9.02</v>
      </c>
      <c r="U92" s="15">
        <v>0</v>
      </c>
      <c r="V92" s="15">
        <v>180</v>
      </c>
    </row>
    <row r="93" spans="2:22" x14ac:dyDescent="0.25">
      <c r="B93" s="15" t="s">
        <v>122</v>
      </c>
      <c r="C93" s="15" t="s">
        <v>207</v>
      </c>
      <c r="D93" s="15" t="s">
        <v>217</v>
      </c>
      <c r="E93" s="15">
        <v>2022</v>
      </c>
      <c r="F93" s="15" t="s">
        <v>162</v>
      </c>
      <c r="G93" s="15" t="s">
        <v>133</v>
      </c>
      <c r="H93" s="15" t="s">
        <v>296</v>
      </c>
      <c r="I93" s="15" t="s">
        <v>139</v>
      </c>
      <c r="J93" s="15" t="s">
        <v>141</v>
      </c>
      <c r="K93" s="15" t="s">
        <v>297</v>
      </c>
      <c r="L93" s="15" t="s">
        <v>296</v>
      </c>
      <c r="M93" s="15">
        <v>0.214</v>
      </c>
      <c r="N93" s="15">
        <v>0.318</v>
      </c>
      <c r="O93" s="15">
        <v>4.0000000000000001E-3</v>
      </c>
      <c r="P93" s="15">
        <v>0.13300000000000001</v>
      </c>
      <c r="Q93" s="15">
        <v>8.5999999999999993E-2</v>
      </c>
      <c r="R93" s="15">
        <v>0.22</v>
      </c>
      <c r="S93" s="15">
        <v>8.9649999999999999</v>
      </c>
      <c r="U93" s="15">
        <v>7.0000000000000001E-3</v>
      </c>
      <c r="V93" s="15">
        <v>8180</v>
      </c>
    </row>
    <row r="94" spans="2:22" ht="30" x14ac:dyDescent="0.25">
      <c r="B94" s="15" t="s">
        <v>122</v>
      </c>
      <c r="C94" s="15" t="s">
        <v>207</v>
      </c>
      <c r="D94" s="15" t="s">
        <v>217</v>
      </c>
      <c r="E94" s="15">
        <v>2022</v>
      </c>
      <c r="F94" s="15" t="s">
        <v>162</v>
      </c>
      <c r="G94" s="15" t="s">
        <v>133</v>
      </c>
      <c r="H94" s="15" t="s">
        <v>296</v>
      </c>
      <c r="I94" s="15" t="s">
        <v>139</v>
      </c>
      <c r="J94" s="15" t="s">
        <v>141</v>
      </c>
      <c r="K94" s="15" t="s">
        <v>297</v>
      </c>
      <c r="L94" s="15" t="s">
        <v>298</v>
      </c>
      <c r="M94" s="15">
        <v>0.127</v>
      </c>
      <c r="N94" s="15">
        <v>9.6000000000000002E-2</v>
      </c>
      <c r="O94" s="15">
        <v>1.0999999999999999E-2</v>
      </c>
      <c r="P94" s="15">
        <v>0.10199999999999999</v>
      </c>
      <c r="Q94" s="15">
        <v>7.2999999999999995E-2</v>
      </c>
      <c r="R94" s="15">
        <v>0.153</v>
      </c>
      <c r="S94" s="15">
        <v>9.2309999999999999</v>
      </c>
      <c r="U94" s="15">
        <v>0</v>
      </c>
      <c r="V94" s="15">
        <v>70</v>
      </c>
    </row>
    <row r="95" spans="2:22" x14ac:dyDescent="0.25">
      <c r="B95" s="15" t="s">
        <v>122</v>
      </c>
      <c r="C95" s="15" t="s">
        <v>207</v>
      </c>
      <c r="D95" s="15" t="s">
        <v>217</v>
      </c>
      <c r="E95" s="15">
        <v>2022</v>
      </c>
      <c r="F95" s="15" t="s">
        <v>162</v>
      </c>
      <c r="G95" s="15" t="s">
        <v>133</v>
      </c>
      <c r="H95" s="15" t="s">
        <v>296</v>
      </c>
      <c r="I95" s="15" t="s">
        <v>139</v>
      </c>
      <c r="J95" s="15" t="s">
        <v>141</v>
      </c>
      <c r="K95" s="15" t="s">
        <v>297</v>
      </c>
      <c r="L95" s="15" t="s">
        <v>299</v>
      </c>
      <c r="M95" s="15">
        <v>0.34899999999999998</v>
      </c>
      <c r="N95" s="15">
        <v>0.44800000000000001</v>
      </c>
      <c r="O95" s="15">
        <v>3.7999999999999999E-2</v>
      </c>
      <c r="P95" s="15">
        <v>0.19600000000000001</v>
      </c>
      <c r="Q95" s="15">
        <v>8.5000000000000006E-2</v>
      </c>
      <c r="R95" s="15">
        <v>0.36599999999999999</v>
      </c>
      <c r="S95" s="15">
        <v>8.9860000000000007</v>
      </c>
      <c r="U95" s="15">
        <v>0</v>
      </c>
      <c r="V95" s="15">
        <v>140</v>
      </c>
    </row>
    <row r="96" spans="2:22" ht="30" x14ac:dyDescent="0.25">
      <c r="B96" s="15" t="s">
        <v>122</v>
      </c>
      <c r="C96" s="15" t="s">
        <v>207</v>
      </c>
      <c r="D96" s="15" t="s">
        <v>217</v>
      </c>
      <c r="E96" s="15">
        <v>2022</v>
      </c>
      <c r="F96" s="15" t="s">
        <v>162</v>
      </c>
      <c r="G96" s="15" t="s">
        <v>133</v>
      </c>
      <c r="H96" s="15" t="s">
        <v>296</v>
      </c>
      <c r="I96" s="15" t="s">
        <v>139</v>
      </c>
      <c r="J96" s="15" t="s">
        <v>141</v>
      </c>
      <c r="K96" s="15" t="s">
        <v>297</v>
      </c>
      <c r="L96" s="15" t="s">
        <v>300</v>
      </c>
      <c r="M96" s="15">
        <v>0.90800000000000003</v>
      </c>
      <c r="N96" s="15">
        <v>1.0760000000000001</v>
      </c>
      <c r="O96" s="15">
        <v>0.12</v>
      </c>
      <c r="P96" s="15">
        <v>0.54900000000000004</v>
      </c>
      <c r="Q96" s="15">
        <v>0.14099999999999999</v>
      </c>
      <c r="R96" s="15">
        <v>1.2749999999999999</v>
      </c>
      <c r="S96" s="15">
        <v>9.2569999999999997</v>
      </c>
      <c r="U96" s="15">
        <v>0</v>
      </c>
      <c r="V96" s="15">
        <v>80</v>
      </c>
    </row>
    <row r="97" spans="2:22" x14ac:dyDescent="0.25">
      <c r="B97" s="15" t="s">
        <v>122</v>
      </c>
      <c r="C97" s="15" t="s">
        <v>207</v>
      </c>
      <c r="D97" s="15" t="s">
        <v>217</v>
      </c>
      <c r="E97" s="15">
        <v>2022</v>
      </c>
      <c r="F97" s="15" t="s">
        <v>162</v>
      </c>
      <c r="G97" s="15" t="s">
        <v>133</v>
      </c>
      <c r="H97" s="15" t="s">
        <v>296</v>
      </c>
      <c r="I97" s="15" t="s">
        <v>139</v>
      </c>
      <c r="J97" s="15" t="s">
        <v>141</v>
      </c>
      <c r="K97" s="15" t="s">
        <v>297</v>
      </c>
      <c r="L97" s="15" t="s">
        <v>301</v>
      </c>
      <c r="M97" s="15">
        <v>0.187</v>
      </c>
      <c r="N97" s="15">
        <v>0.24099999999999999</v>
      </c>
      <c r="O97" s="15">
        <v>3.0000000000000001E-3</v>
      </c>
      <c r="P97" s="15">
        <v>0.128</v>
      </c>
      <c r="Q97" s="15">
        <v>8.5000000000000006E-2</v>
      </c>
      <c r="R97" s="15">
        <v>0.20300000000000001</v>
      </c>
      <c r="S97" s="15">
        <v>8.9540000000000006</v>
      </c>
      <c r="U97" s="15">
        <v>0</v>
      </c>
      <c r="V97" s="15">
        <v>6570</v>
      </c>
    </row>
    <row r="98" spans="2:22" ht="30" x14ac:dyDescent="0.25">
      <c r="B98" s="15" t="s">
        <v>122</v>
      </c>
      <c r="C98" s="15" t="s">
        <v>207</v>
      </c>
      <c r="D98" s="15" t="s">
        <v>217</v>
      </c>
      <c r="E98" s="15">
        <v>2022</v>
      </c>
      <c r="F98" s="15" t="s">
        <v>162</v>
      </c>
      <c r="G98" s="15" t="s">
        <v>133</v>
      </c>
      <c r="H98" s="15" t="s">
        <v>296</v>
      </c>
      <c r="I98" s="15" t="s">
        <v>139</v>
      </c>
      <c r="J98" s="15" t="s">
        <v>141</v>
      </c>
      <c r="K98" s="15" t="s">
        <v>297</v>
      </c>
      <c r="L98" s="15" t="s">
        <v>302</v>
      </c>
      <c r="M98" s="15">
        <v>0.25800000000000001</v>
      </c>
      <c r="N98" s="15">
        <v>0.32200000000000001</v>
      </c>
      <c r="O98" s="15">
        <v>1.6E-2</v>
      </c>
      <c r="P98" s="15">
        <v>0.16</v>
      </c>
      <c r="Q98" s="15">
        <v>9.5000000000000001E-2</v>
      </c>
      <c r="R98" s="15">
        <v>0.27900000000000003</v>
      </c>
      <c r="S98" s="15">
        <v>8.9649999999999999</v>
      </c>
      <c r="U98" s="15">
        <v>0</v>
      </c>
      <c r="V98" s="15">
        <v>400</v>
      </c>
    </row>
    <row r="99" spans="2:22" ht="30" x14ac:dyDescent="0.25">
      <c r="B99" s="15" t="s">
        <v>122</v>
      </c>
      <c r="C99" s="15" t="s">
        <v>207</v>
      </c>
      <c r="D99" s="15" t="s">
        <v>217</v>
      </c>
      <c r="E99" s="15">
        <v>2022</v>
      </c>
      <c r="F99" s="15" t="s">
        <v>162</v>
      </c>
      <c r="G99" s="15" t="s">
        <v>133</v>
      </c>
      <c r="H99" s="15" t="s">
        <v>296</v>
      </c>
      <c r="I99" s="15" t="s">
        <v>139</v>
      </c>
      <c r="J99" s="15" t="s">
        <v>141</v>
      </c>
      <c r="K99" s="15" t="s">
        <v>297</v>
      </c>
      <c r="L99" s="15" t="s">
        <v>303</v>
      </c>
      <c r="M99" s="15">
        <v>0.3</v>
      </c>
      <c r="N99" s="15">
        <v>0.42199999999999999</v>
      </c>
      <c r="O99" s="15">
        <v>2.4E-2</v>
      </c>
      <c r="P99" s="15">
        <v>0.17799999999999999</v>
      </c>
      <c r="Q99" s="15">
        <v>0.109</v>
      </c>
      <c r="R99" s="15">
        <v>0.308</v>
      </c>
      <c r="S99" s="15">
        <v>8.9179999999999993</v>
      </c>
      <c r="U99" s="15">
        <v>0.184</v>
      </c>
      <c r="V99" s="15">
        <v>310</v>
      </c>
    </row>
    <row r="100" spans="2:22" x14ac:dyDescent="0.25">
      <c r="B100" s="15" t="s">
        <v>122</v>
      </c>
      <c r="C100" s="15" t="s">
        <v>207</v>
      </c>
      <c r="D100" s="15" t="s">
        <v>217</v>
      </c>
      <c r="E100" s="15">
        <v>2022</v>
      </c>
      <c r="F100" s="15" t="s">
        <v>162</v>
      </c>
      <c r="G100" s="15" t="s">
        <v>133</v>
      </c>
      <c r="H100" s="15" t="s">
        <v>296</v>
      </c>
      <c r="I100" s="15" t="s">
        <v>139</v>
      </c>
      <c r="J100" s="15" t="s">
        <v>141</v>
      </c>
      <c r="K100" s="15" t="s">
        <v>297</v>
      </c>
      <c r="L100" s="15" t="s">
        <v>304</v>
      </c>
      <c r="M100" s="15">
        <v>0.67100000000000004</v>
      </c>
      <c r="N100" s="15">
        <v>0.75900000000000001</v>
      </c>
      <c r="O100" s="15">
        <v>0.107</v>
      </c>
      <c r="P100" s="15">
        <v>0.38500000000000001</v>
      </c>
      <c r="Q100" s="15">
        <v>0.17799999999999999</v>
      </c>
      <c r="R100" s="15">
        <v>0.754</v>
      </c>
      <c r="S100" s="15">
        <v>9.1319999999999997</v>
      </c>
      <c r="U100" s="15">
        <v>0</v>
      </c>
      <c r="V100" s="15">
        <v>50</v>
      </c>
    </row>
    <row r="101" spans="2:22" ht="30" x14ac:dyDescent="0.25">
      <c r="B101" s="15" t="s">
        <v>122</v>
      </c>
      <c r="C101" s="15" t="s">
        <v>207</v>
      </c>
      <c r="D101" s="15" t="s">
        <v>217</v>
      </c>
      <c r="E101" s="15">
        <v>2022</v>
      </c>
      <c r="F101" s="15" t="s">
        <v>162</v>
      </c>
      <c r="G101" s="15" t="s">
        <v>133</v>
      </c>
      <c r="H101" s="15" t="s">
        <v>296</v>
      </c>
      <c r="I101" s="15" t="s">
        <v>139</v>
      </c>
      <c r="J101" s="15" t="s">
        <v>141</v>
      </c>
      <c r="K101" s="15" t="s">
        <v>297</v>
      </c>
      <c r="L101" s="15" t="s">
        <v>305</v>
      </c>
      <c r="M101" s="15">
        <v>0.47599999999999998</v>
      </c>
      <c r="N101" s="15">
        <v>0.70599999999999996</v>
      </c>
      <c r="O101" s="15">
        <v>5.6000000000000001E-2</v>
      </c>
      <c r="P101" s="15">
        <v>0.20899999999999999</v>
      </c>
      <c r="Q101" s="15">
        <v>0.10199999999999999</v>
      </c>
      <c r="R101" s="15">
        <v>0.51400000000000001</v>
      </c>
      <c r="S101" s="15">
        <v>9.0540000000000003</v>
      </c>
      <c r="U101" s="15">
        <v>0</v>
      </c>
      <c r="V101" s="15">
        <v>160</v>
      </c>
    </row>
    <row r="102" spans="2:22" x14ac:dyDescent="0.25">
      <c r="B102" s="15" t="s">
        <v>122</v>
      </c>
      <c r="C102" s="15" t="s">
        <v>207</v>
      </c>
      <c r="D102" s="15" t="s">
        <v>217</v>
      </c>
      <c r="E102" s="15">
        <v>2022</v>
      </c>
      <c r="F102" s="15" t="s">
        <v>162</v>
      </c>
      <c r="G102" s="15" t="s">
        <v>133</v>
      </c>
      <c r="H102" s="15" t="s">
        <v>296</v>
      </c>
      <c r="I102" s="15" t="s">
        <v>139</v>
      </c>
      <c r="J102" s="15" t="s">
        <v>141</v>
      </c>
      <c r="K102" s="15" t="s">
        <v>297</v>
      </c>
      <c r="M102" s="15">
        <v>0.27100000000000002</v>
      </c>
      <c r="N102" s="15">
        <v>0.439</v>
      </c>
      <c r="O102" s="15">
        <v>3.3000000000000002E-2</v>
      </c>
      <c r="P102" s="15">
        <v>0.14099999999999999</v>
      </c>
      <c r="Q102" s="15">
        <v>0.08</v>
      </c>
      <c r="R102" s="15">
        <v>0.247</v>
      </c>
      <c r="S102" s="15">
        <v>9.02</v>
      </c>
      <c r="U102" s="15">
        <v>0</v>
      </c>
      <c r="V102" s="15">
        <v>180</v>
      </c>
    </row>
    <row r="103" spans="2:22" x14ac:dyDescent="0.25">
      <c r="B103" s="15" t="s">
        <v>122</v>
      </c>
      <c r="C103" s="15" t="s">
        <v>207</v>
      </c>
      <c r="D103" s="15" t="s">
        <v>218</v>
      </c>
      <c r="E103" s="15">
        <v>2022</v>
      </c>
      <c r="F103" s="15" t="s">
        <v>162</v>
      </c>
      <c r="G103" s="15" t="s">
        <v>133</v>
      </c>
      <c r="H103" s="15" t="s">
        <v>296</v>
      </c>
      <c r="I103" s="15" t="s">
        <v>139</v>
      </c>
      <c r="J103" s="15" t="s">
        <v>141</v>
      </c>
      <c r="K103" s="15" t="s">
        <v>297</v>
      </c>
      <c r="L103" s="15" t="s">
        <v>296</v>
      </c>
      <c r="M103" s="15">
        <v>0.20399999999999999</v>
      </c>
      <c r="N103" s="15">
        <v>0.26600000000000001</v>
      </c>
      <c r="O103" s="15">
        <v>3.0000000000000001E-3</v>
      </c>
      <c r="P103" s="15">
        <v>0.13400000000000001</v>
      </c>
      <c r="Q103" s="15">
        <v>8.6999999999999994E-2</v>
      </c>
      <c r="R103" s="15">
        <v>0.221</v>
      </c>
      <c r="S103" s="15">
        <v>8.8819999999999997</v>
      </c>
      <c r="U103" s="15">
        <v>263.19299999999998</v>
      </c>
      <c r="V103" s="15">
        <v>8180</v>
      </c>
    </row>
    <row r="104" spans="2:22" ht="30" x14ac:dyDescent="0.25">
      <c r="B104" s="15" t="s">
        <v>122</v>
      </c>
      <c r="C104" s="15" t="s">
        <v>207</v>
      </c>
      <c r="D104" s="15" t="s">
        <v>218</v>
      </c>
      <c r="E104" s="15">
        <v>2022</v>
      </c>
      <c r="F104" s="15" t="s">
        <v>162</v>
      </c>
      <c r="G104" s="15" t="s">
        <v>133</v>
      </c>
      <c r="H104" s="15" t="s">
        <v>296</v>
      </c>
      <c r="I104" s="15" t="s">
        <v>139</v>
      </c>
      <c r="J104" s="15" t="s">
        <v>141</v>
      </c>
      <c r="K104" s="15" t="s">
        <v>297</v>
      </c>
      <c r="L104" s="15" t="s">
        <v>298</v>
      </c>
      <c r="M104" s="15">
        <v>0.129</v>
      </c>
      <c r="N104" s="15">
        <v>9.6000000000000002E-2</v>
      </c>
      <c r="O104" s="15">
        <v>1.0999999999999999E-2</v>
      </c>
      <c r="P104" s="15">
        <v>0.109</v>
      </c>
      <c r="Q104" s="15">
        <v>7.0999999999999994E-2</v>
      </c>
      <c r="R104" s="15">
        <v>0.157</v>
      </c>
      <c r="S104" s="15">
        <v>9.1460000000000008</v>
      </c>
      <c r="U104" s="15">
        <v>257.86500000000001</v>
      </c>
      <c r="V104" s="15">
        <v>70</v>
      </c>
    </row>
    <row r="105" spans="2:22" x14ac:dyDescent="0.25">
      <c r="B105" s="15" t="s">
        <v>122</v>
      </c>
      <c r="C105" s="15" t="s">
        <v>207</v>
      </c>
      <c r="D105" s="15" t="s">
        <v>218</v>
      </c>
      <c r="E105" s="15">
        <v>2022</v>
      </c>
      <c r="F105" s="15" t="s">
        <v>162</v>
      </c>
      <c r="G105" s="15" t="s">
        <v>133</v>
      </c>
      <c r="H105" s="15" t="s">
        <v>296</v>
      </c>
      <c r="I105" s="15" t="s">
        <v>139</v>
      </c>
      <c r="J105" s="15" t="s">
        <v>141</v>
      </c>
      <c r="K105" s="15" t="s">
        <v>297</v>
      </c>
      <c r="L105" s="15" t="s">
        <v>299</v>
      </c>
      <c r="M105" s="15">
        <v>0.32100000000000001</v>
      </c>
      <c r="N105" s="15">
        <v>0.377</v>
      </c>
      <c r="O105" s="15">
        <v>3.2000000000000001E-2</v>
      </c>
      <c r="P105" s="15">
        <v>0.189</v>
      </c>
      <c r="Q105" s="15">
        <v>9.0999999999999998E-2</v>
      </c>
      <c r="R105" s="15">
        <v>0.36699999999999999</v>
      </c>
      <c r="S105" s="15">
        <v>8.9039999999999999</v>
      </c>
      <c r="U105" s="15">
        <v>248.155</v>
      </c>
      <c r="V105" s="15">
        <v>140</v>
      </c>
    </row>
    <row r="106" spans="2:22" ht="30" x14ac:dyDescent="0.25">
      <c r="B106" s="15" t="s">
        <v>122</v>
      </c>
      <c r="C106" s="15" t="s">
        <v>207</v>
      </c>
      <c r="D106" s="15" t="s">
        <v>218</v>
      </c>
      <c r="E106" s="15">
        <v>2022</v>
      </c>
      <c r="F106" s="15" t="s">
        <v>162</v>
      </c>
      <c r="G106" s="15" t="s">
        <v>133</v>
      </c>
      <c r="H106" s="15" t="s">
        <v>296</v>
      </c>
      <c r="I106" s="15" t="s">
        <v>139</v>
      </c>
      <c r="J106" s="15" t="s">
        <v>141</v>
      </c>
      <c r="K106" s="15" t="s">
        <v>297</v>
      </c>
      <c r="L106" s="15" t="s">
        <v>300</v>
      </c>
      <c r="M106" s="15">
        <v>0.746</v>
      </c>
      <c r="N106" s="15">
        <v>0.88900000000000001</v>
      </c>
      <c r="O106" s="15">
        <v>9.9000000000000005E-2</v>
      </c>
      <c r="P106" s="15">
        <v>0.57699999999999996</v>
      </c>
      <c r="Q106" s="15">
        <v>0.14499999999999999</v>
      </c>
      <c r="R106" s="15">
        <v>0.94699999999999995</v>
      </c>
      <c r="S106" s="15">
        <v>9.17</v>
      </c>
      <c r="U106" s="15">
        <v>199.727</v>
      </c>
      <c r="V106" s="15">
        <v>80</v>
      </c>
    </row>
    <row r="107" spans="2:22" x14ac:dyDescent="0.25">
      <c r="B107" s="15" t="s">
        <v>122</v>
      </c>
      <c r="C107" s="15" t="s">
        <v>207</v>
      </c>
      <c r="D107" s="15" t="s">
        <v>218</v>
      </c>
      <c r="E107" s="15">
        <v>2022</v>
      </c>
      <c r="F107" s="15" t="s">
        <v>162</v>
      </c>
      <c r="G107" s="15" t="s">
        <v>133</v>
      </c>
      <c r="H107" s="15" t="s">
        <v>296</v>
      </c>
      <c r="I107" s="15" t="s">
        <v>139</v>
      </c>
      <c r="J107" s="15" t="s">
        <v>141</v>
      </c>
      <c r="K107" s="15" t="s">
        <v>297</v>
      </c>
      <c r="L107" s="15" t="s">
        <v>301</v>
      </c>
      <c r="M107" s="15">
        <v>0.18</v>
      </c>
      <c r="N107" s="15">
        <v>0.20499999999999999</v>
      </c>
      <c r="O107" s="15">
        <v>3.0000000000000001E-3</v>
      </c>
      <c r="P107" s="15">
        <v>0.129</v>
      </c>
      <c r="Q107" s="15">
        <v>8.5000000000000006E-2</v>
      </c>
      <c r="R107" s="15">
        <v>0.20399999999999999</v>
      </c>
      <c r="S107" s="15">
        <v>8.8710000000000004</v>
      </c>
      <c r="U107" s="15">
        <v>258.48700000000002</v>
      </c>
      <c r="V107" s="15">
        <v>6570</v>
      </c>
    </row>
    <row r="108" spans="2:22" ht="30" x14ac:dyDescent="0.25">
      <c r="B108" s="15" t="s">
        <v>122</v>
      </c>
      <c r="C108" s="15" t="s">
        <v>207</v>
      </c>
      <c r="D108" s="15" t="s">
        <v>218</v>
      </c>
      <c r="E108" s="15">
        <v>2022</v>
      </c>
      <c r="F108" s="15" t="s">
        <v>162</v>
      </c>
      <c r="G108" s="15" t="s">
        <v>133</v>
      </c>
      <c r="H108" s="15" t="s">
        <v>296</v>
      </c>
      <c r="I108" s="15" t="s">
        <v>139</v>
      </c>
      <c r="J108" s="15" t="s">
        <v>141</v>
      </c>
      <c r="K108" s="15" t="s">
        <v>297</v>
      </c>
      <c r="L108" s="15" t="s">
        <v>302</v>
      </c>
      <c r="M108" s="15">
        <v>0.24199999999999999</v>
      </c>
      <c r="N108" s="15">
        <v>0.26400000000000001</v>
      </c>
      <c r="O108" s="15">
        <v>1.2999999999999999E-2</v>
      </c>
      <c r="P108" s="15">
        <v>0.16400000000000001</v>
      </c>
      <c r="Q108" s="15">
        <v>9.7000000000000003E-2</v>
      </c>
      <c r="R108" s="15">
        <v>0.26300000000000001</v>
      </c>
      <c r="S108" s="15">
        <v>8.8789999999999996</v>
      </c>
      <c r="U108" s="15">
        <v>229.36500000000001</v>
      </c>
      <c r="V108" s="15">
        <v>400</v>
      </c>
    </row>
    <row r="109" spans="2:22" ht="30" x14ac:dyDescent="0.25">
      <c r="B109" s="15" t="s">
        <v>122</v>
      </c>
      <c r="C109" s="15" t="s">
        <v>207</v>
      </c>
      <c r="D109" s="15" t="s">
        <v>218</v>
      </c>
      <c r="E109" s="15">
        <v>2022</v>
      </c>
      <c r="F109" s="15" t="s">
        <v>162</v>
      </c>
      <c r="G109" s="15" t="s">
        <v>133</v>
      </c>
      <c r="H109" s="15" t="s">
        <v>296</v>
      </c>
      <c r="I109" s="15" t="s">
        <v>139</v>
      </c>
      <c r="J109" s="15" t="s">
        <v>141</v>
      </c>
      <c r="K109" s="15" t="s">
        <v>297</v>
      </c>
      <c r="L109" s="15" t="s">
        <v>303</v>
      </c>
      <c r="M109" s="15">
        <v>0.28299999999999997</v>
      </c>
      <c r="N109" s="15">
        <v>0.313</v>
      </c>
      <c r="O109" s="15">
        <v>1.7999999999999999E-2</v>
      </c>
      <c r="P109" s="15">
        <v>0.185</v>
      </c>
      <c r="Q109" s="15">
        <v>0.111</v>
      </c>
      <c r="R109" s="15">
        <v>0.315</v>
      </c>
      <c r="S109" s="15">
        <v>8.8360000000000003</v>
      </c>
      <c r="U109" s="15">
        <v>414.51</v>
      </c>
      <c r="V109" s="15">
        <v>310</v>
      </c>
    </row>
    <row r="110" spans="2:22" x14ac:dyDescent="0.25">
      <c r="B110" s="15" t="s">
        <v>122</v>
      </c>
      <c r="C110" s="15" t="s">
        <v>207</v>
      </c>
      <c r="D110" s="15" t="s">
        <v>218</v>
      </c>
      <c r="E110" s="15">
        <v>2022</v>
      </c>
      <c r="F110" s="15" t="s">
        <v>162</v>
      </c>
      <c r="G110" s="15" t="s">
        <v>133</v>
      </c>
      <c r="H110" s="15" t="s">
        <v>296</v>
      </c>
      <c r="I110" s="15" t="s">
        <v>139</v>
      </c>
      <c r="J110" s="15" t="s">
        <v>141</v>
      </c>
      <c r="K110" s="15" t="s">
        <v>297</v>
      </c>
      <c r="L110" s="15" t="s">
        <v>304</v>
      </c>
      <c r="M110" s="15">
        <v>0.61499999999999999</v>
      </c>
      <c r="N110" s="15">
        <v>0.68899999999999995</v>
      </c>
      <c r="O110" s="15">
        <v>9.7000000000000003E-2</v>
      </c>
      <c r="P110" s="15">
        <v>0.30199999999999999</v>
      </c>
      <c r="Q110" s="15">
        <v>0.20799999999999999</v>
      </c>
      <c r="R110" s="15">
        <v>0.70099999999999996</v>
      </c>
      <c r="S110" s="15">
        <v>9.0489999999999995</v>
      </c>
      <c r="U110" s="15">
        <v>309.83100000000002</v>
      </c>
      <c r="V110" s="15">
        <v>50</v>
      </c>
    </row>
    <row r="111" spans="2:22" ht="30" x14ac:dyDescent="0.25">
      <c r="B111" s="15" t="s">
        <v>122</v>
      </c>
      <c r="C111" s="15" t="s">
        <v>207</v>
      </c>
      <c r="D111" s="15" t="s">
        <v>218</v>
      </c>
      <c r="E111" s="15">
        <v>2022</v>
      </c>
      <c r="F111" s="15" t="s">
        <v>162</v>
      </c>
      <c r="G111" s="15" t="s">
        <v>133</v>
      </c>
      <c r="H111" s="15" t="s">
        <v>296</v>
      </c>
      <c r="I111" s="15" t="s">
        <v>139</v>
      </c>
      <c r="J111" s="15" t="s">
        <v>141</v>
      </c>
      <c r="K111" s="15" t="s">
        <v>297</v>
      </c>
      <c r="L111" s="15" t="s">
        <v>305</v>
      </c>
      <c r="M111" s="15">
        <v>0.45500000000000002</v>
      </c>
      <c r="N111" s="15">
        <v>0.60899999999999999</v>
      </c>
      <c r="O111" s="15">
        <v>4.8000000000000001E-2</v>
      </c>
      <c r="P111" s="15">
        <v>0.214</v>
      </c>
      <c r="Q111" s="15">
        <v>0.105</v>
      </c>
      <c r="R111" s="15">
        <v>0.54700000000000004</v>
      </c>
      <c r="S111" s="15">
        <v>8.968</v>
      </c>
      <c r="U111" s="15">
        <v>320.096</v>
      </c>
      <c r="V111" s="15">
        <v>160</v>
      </c>
    </row>
    <row r="112" spans="2:22" x14ac:dyDescent="0.25">
      <c r="B112" s="15" t="s">
        <v>122</v>
      </c>
      <c r="C112" s="15" t="s">
        <v>207</v>
      </c>
      <c r="D112" s="15" t="s">
        <v>218</v>
      </c>
      <c r="E112" s="15">
        <v>2022</v>
      </c>
      <c r="F112" s="15" t="s">
        <v>162</v>
      </c>
      <c r="G112" s="15" t="s">
        <v>133</v>
      </c>
      <c r="H112" s="15" t="s">
        <v>296</v>
      </c>
      <c r="I112" s="15" t="s">
        <v>139</v>
      </c>
      <c r="J112" s="15" t="s">
        <v>141</v>
      </c>
      <c r="K112" s="15" t="s">
        <v>297</v>
      </c>
      <c r="M112" s="15">
        <v>0.252</v>
      </c>
      <c r="N112" s="15">
        <v>0.33200000000000002</v>
      </c>
      <c r="O112" s="15">
        <v>2.5000000000000001E-2</v>
      </c>
      <c r="P112" s="15">
        <v>0.13500000000000001</v>
      </c>
      <c r="Q112" s="15">
        <v>8.1000000000000003E-2</v>
      </c>
      <c r="R112" s="15">
        <v>0.26100000000000001</v>
      </c>
      <c r="S112" s="15">
        <v>8.9329999999999998</v>
      </c>
      <c r="U112" s="15">
        <v>244.095</v>
      </c>
      <c r="V112" s="15">
        <v>180</v>
      </c>
    </row>
    <row r="113" spans="2:22" x14ac:dyDescent="0.25">
      <c r="B113" s="15" t="s">
        <v>122</v>
      </c>
      <c r="C113" s="15" t="s">
        <v>207</v>
      </c>
      <c r="D113" s="15" t="s">
        <v>219</v>
      </c>
      <c r="E113" s="15">
        <v>2022</v>
      </c>
      <c r="F113" s="15" t="s">
        <v>162</v>
      </c>
      <c r="G113" s="15" t="s">
        <v>133</v>
      </c>
      <c r="H113" s="15" t="s">
        <v>296</v>
      </c>
      <c r="I113" s="15" t="s">
        <v>139</v>
      </c>
      <c r="J113" s="15" t="s">
        <v>141</v>
      </c>
      <c r="K113" s="15" t="s">
        <v>297</v>
      </c>
      <c r="L113" s="15" t="s">
        <v>296</v>
      </c>
      <c r="M113" s="15">
        <v>0.20799999999999999</v>
      </c>
      <c r="N113" s="15">
        <v>0.254</v>
      </c>
      <c r="O113" s="15">
        <v>3.0000000000000001E-3</v>
      </c>
      <c r="P113" s="15">
        <v>0.13900000000000001</v>
      </c>
      <c r="Q113" s="15">
        <v>8.8999999999999996E-2</v>
      </c>
      <c r="R113" s="15">
        <v>0.23</v>
      </c>
      <c r="S113" s="15">
        <v>8.8819999999999997</v>
      </c>
      <c r="U113" s="15">
        <v>263.19600000000003</v>
      </c>
      <c r="V113" s="15">
        <v>8180</v>
      </c>
    </row>
    <row r="114" spans="2:22" ht="30" x14ac:dyDescent="0.25">
      <c r="B114" s="15" t="s">
        <v>122</v>
      </c>
      <c r="C114" s="15" t="s">
        <v>207</v>
      </c>
      <c r="D114" s="15" t="s">
        <v>219</v>
      </c>
      <c r="E114" s="15">
        <v>2022</v>
      </c>
      <c r="F114" s="15" t="s">
        <v>162</v>
      </c>
      <c r="G114" s="15" t="s">
        <v>133</v>
      </c>
      <c r="H114" s="15" t="s">
        <v>296</v>
      </c>
      <c r="I114" s="15" t="s">
        <v>139</v>
      </c>
      <c r="J114" s="15" t="s">
        <v>141</v>
      </c>
      <c r="K114" s="15" t="s">
        <v>297</v>
      </c>
      <c r="L114" s="15" t="s">
        <v>298</v>
      </c>
      <c r="M114" s="15">
        <v>0.13500000000000001</v>
      </c>
      <c r="N114" s="15">
        <v>0.114</v>
      </c>
      <c r="O114" s="15">
        <v>1.4E-2</v>
      </c>
      <c r="P114" s="15">
        <v>0.109</v>
      </c>
      <c r="Q114" s="15">
        <v>7.3999999999999996E-2</v>
      </c>
      <c r="R114" s="15">
        <v>0.16</v>
      </c>
      <c r="S114" s="15">
        <v>9.1460000000000008</v>
      </c>
      <c r="U114" s="15">
        <v>257.86500000000001</v>
      </c>
      <c r="V114" s="15">
        <v>70</v>
      </c>
    </row>
    <row r="115" spans="2:22" x14ac:dyDescent="0.25">
      <c r="B115" s="15" t="s">
        <v>122</v>
      </c>
      <c r="C115" s="15" t="s">
        <v>207</v>
      </c>
      <c r="D115" s="15" t="s">
        <v>219</v>
      </c>
      <c r="E115" s="15">
        <v>2022</v>
      </c>
      <c r="F115" s="15" t="s">
        <v>162</v>
      </c>
      <c r="G115" s="15" t="s">
        <v>133</v>
      </c>
      <c r="H115" s="15" t="s">
        <v>296</v>
      </c>
      <c r="I115" s="15" t="s">
        <v>139</v>
      </c>
      <c r="J115" s="15" t="s">
        <v>141</v>
      </c>
      <c r="K115" s="15" t="s">
        <v>297</v>
      </c>
      <c r="L115" s="15" t="s">
        <v>299</v>
      </c>
      <c r="M115" s="15">
        <v>0.34399999999999997</v>
      </c>
      <c r="N115" s="15">
        <v>0.41299999999999998</v>
      </c>
      <c r="O115" s="15">
        <v>3.5000000000000003E-2</v>
      </c>
      <c r="P115" s="15">
        <v>0.19600000000000001</v>
      </c>
      <c r="Q115" s="15">
        <v>0.10299999999999999</v>
      </c>
      <c r="R115" s="15">
        <v>0.371</v>
      </c>
      <c r="S115" s="15">
        <v>8.9039999999999999</v>
      </c>
      <c r="U115" s="15">
        <v>248.17400000000001</v>
      </c>
      <c r="V115" s="15">
        <v>140</v>
      </c>
    </row>
    <row r="116" spans="2:22" ht="30" x14ac:dyDescent="0.25">
      <c r="B116" s="15" t="s">
        <v>122</v>
      </c>
      <c r="C116" s="15" t="s">
        <v>207</v>
      </c>
      <c r="D116" s="15" t="s">
        <v>219</v>
      </c>
      <c r="E116" s="15">
        <v>2022</v>
      </c>
      <c r="F116" s="15" t="s">
        <v>162</v>
      </c>
      <c r="G116" s="15" t="s">
        <v>133</v>
      </c>
      <c r="H116" s="15" t="s">
        <v>296</v>
      </c>
      <c r="I116" s="15" t="s">
        <v>139</v>
      </c>
      <c r="J116" s="15" t="s">
        <v>141</v>
      </c>
      <c r="K116" s="15" t="s">
        <v>297</v>
      </c>
      <c r="L116" s="15" t="s">
        <v>300</v>
      </c>
      <c r="M116" s="15">
        <v>0.64900000000000002</v>
      </c>
      <c r="N116" s="15">
        <v>0.77800000000000002</v>
      </c>
      <c r="O116" s="15">
        <v>8.6999999999999994E-2</v>
      </c>
      <c r="P116" s="15">
        <v>0.45300000000000001</v>
      </c>
      <c r="Q116" s="15">
        <v>0.13900000000000001</v>
      </c>
      <c r="R116" s="15">
        <v>0.91200000000000003</v>
      </c>
      <c r="S116" s="15">
        <v>9.17</v>
      </c>
      <c r="U116" s="15">
        <v>199.768</v>
      </c>
      <c r="V116" s="15">
        <v>80</v>
      </c>
    </row>
    <row r="117" spans="2:22" x14ac:dyDescent="0.25">
      <c r="B117" s="15" t="s">
        <v>122</v>
      </c>
      <c r="C117" s="15" t="s">
        <v>207</v>
      </c>
      <c r="D117" s="15" t="s">
        <v>219</v>
      </c>
      <c r="E117" s="15">
        <v>2022</v>
      </c>
      <c r="F117" s="15" t="s">
        <v>162</v>
      </c>
      <c r="G117" s="15" t="s">
        <v>133</v>
      </c>
      <c r="H117" s="15" t="s">
        <v>296</v>
      </c>
      <c r="I117" s="15" t="s">
        <v>139</v>
      </c>
      <c r="J117" s="15" t="s">
        <v>141</v>
      </c>
      <c r="K117" s="15" t="s">
        <v>297</v>
      </c>
      <c r="L117" s="15" t="s">
        <v>301</v>
      </c>
      <c r="M117" s="15">
        <v>0.183</v>
      </c>
      <c r="N117" s="15">
        <v>0.186</v>
      </c>
      <c r="O117" s="15">
        <v>2E-3</v>
      </c>
      <c r="P117" s="15">
        <v>0.13400000000000001</v>
      </c>
      <c r="Q117" s="15">
        <v>8.6999999999999994E-2</v>
      </c>
      <c r="R117" s="15">
        <v>0.21199999999999999</v>
      </c>
      <c r="S117" s="15">
        <v>8.8710000000000004</v>
      </c>
      <c r="U117" s="15">
        <v>258.488</v>
      </c>
      <c r="V117" s="15">
        <v>6570</v>
      </c>
    </row>
    <row r="118" spans="2:22" ht="30" x14ac:dyDescent="0.25">
      <c r="B118" s="15" t="s">
        <v>122</v>
      </c>
      <c r="C118" s="15" t="s">
        <v>207</v>
      </c>
      <c r="D118" s="15" t="s">
        <v>219</v>
      </c>
      <c r="E118" s="15">
        <v>2022</v>
      </c>
      <c r="F118" s="15" t="s">
        <v>162</v>
      </c>
      <c r="G118" s="15" t="s">
        <v>133</v>
      </c>
      <c r="H118" s="15" t="s">
        <v>296</v>
      </c>
      <c r="I118" s="15" t="s">
        <v>139</v>
      </c>
      <c r="J118" s="15" t="s">
        <v>141</v>
      </c>
      <c r="K118" s="15" t="s">
        <v>297</v>
      </c>
      <c r="L118" s="15" t="s">
        <v>302</v>
      </c>
      <c r="M118" s="15">
        <v>0.248</v>
      </c>
      <c r="N118" s="15">
        <v>0.27900000000000003</v>
      </c>
      <c r="O118" s="15">
        <v>1.4E-2</v>
      </c>
      <c r="P118" s="15">
        <v>0.16400000000000001</v>
      </c>
      <c r="Q118" s="15">
        <v>0.104</v>
      </c>
      <c r="R118" s="15">
        <v>0.27300000000000002</v>
      </c>
      <c r="S118" s="15">
        <v>8.8789999999999996</v>
      </c>
      <c r="U118" s="15">
        <v>229.38399999999999</v>
      </c>
      <c r="V118" s="15">
        <v>400</v>
      </c>
    </row>
    <row r="119" spans="2:22" ht="30" x14ac:dyDescent="0.25">
      <c r="B119" s="15" t="s">
        <v>122</v>
      </c>
      <c r="C119" s="15" t="s">
        <v>207</v>
      </c>
      <c r="D119" s="15" t="s">
        <v>219</v>
      </c>
      <c r="E119" s="15">
        <v>2022</v>
      </c>
      <c r="F119" s="15" t="s">
        <v>162</v>
      </c>
      <c r="G119" s="15" t="s">
        <v>133</v>
      </c>
      <c r="H119" s="15" t="s">
        <v>296</v>
      </c>
      <c r="I119" s="15" t="s">
        <v>139</v>
      </c>
      <c r="J119" s="15" t="s">
        <v>141</v>
      </c>
      <c r="K119" s="15" t="s">
        <v>297</v>
      </c>
      <c r="L119" s="15" t="s">
        <v>303</v>
      </c>
      <c r="M119" s="15">
        <v>0.28899999999999998</v>
      </c>
      <c r="N119" s="15">
        <v>0.34499999999999997</v>
      </c>
      <c r="O119" s="15">
        <v>0.02</v>
      </c>
      <c r="P119" s="15">
        <v>0.192</v>
      </c>
      <c r="Q119" s="15">
        <v>0.113</v>
      </c>
      <c r="R119" s="15">
        <v>0.32300000000000001</v>
      </c>
      <c r="S119" s="15">
        <v>8.8360000000000003</v>
      </c>
      <c r="U119" s="15">
        <v>414.51</v>
      </c>
      <c r="V119" s="15">
        <v>310</v>
      </c>
    </row>
    <row r="120" spans="2:22" x14ac:dyDescent="0.25">
      <c r="B120" s="15" t="s">
        <v>122</v>
      </c>
      <c r="C120" s="15" t="s">
        <v>207</v>
      </c>
      <c r="D120" s="15" t="s">
        <v>219</v>
      </c>
      <c r="E120" s="15">
        <v>2022</v>
      </c>
      <c r="F120" s="15" t="s">
        <v>162</v>
      </c>
      <c r="G120" s="15" t="s">
        <v>133</v>
      </c>
      <c r="H120" s="15" t="s">
        <v>296</v>
      </c>
      <c r="I120" s="15" t="s">
        <v>139</v>
      </c>
      <c r="J120" s="15" t="s">
        <v>141</v>
      </c>
      <c r="K120" s="15" t="s">
        <v>297</v>
      </c>
      <c r="L120" s="15" t="s">
        <v>304</v>
      </c>
      <c r="M120" s="15">
        <v>0.68799999999999994</v>
      </c>
      <c r="N120" s="15">
        <v>0.76</v>
      </c>
      <c r="O120" s="15">
        <v>0.108</v>
      </c>
      <c r="P120" s="15">
        <v>0.36199999999999999</v>
      </c>
      <c r="Q120" s="15">
        <v>0.22800000000000001</v>
      </c>
      <c r="R120" s="15">
        <v>0.85299999999999998</v>
      </c>
      <c r="S120" s="15">
        <v>9.0489999999999995</v>
      </c>
      <c r="U120" s="15">
        <v>309.83100000000002</v>
      </c>
      <c r="V120" s="15">
        <v>50</v>
      </c>
    </row>
    <row r="121" spans="2:22" ht="30" x14ac:dyDescent="0.25">
      <c r="B121" s="15" t="s">
        <v>122</v>
      </c>
      <c r="C121" s="15" t="s">
        <v>207</v>
      </c>
      <c r="D121" s="15" t="s">
        <v>219</v>
      </c>
      <c r="E121" s="15">
        <v>2022</v>
      </c>
      <c r="F121" s="15" t="s">
        <v>162</v>
      </c>
      <c r="G121" s="15" t="s">
        <v>133</v>
      </c>
      <c r="H121" s="15" t="s">
        <v>296</v>
      </c>
      <c r="I121" s="15" t="s">
        <v>139</v>
      </c>
      <c r="J121" s="15" t="s">
        <v>141</v>
      </c>
      <c r="K121" s="15" t="s">
        <v>297</v>
      </c>
      <c r="L121" s="15" t="s">
        <v>305</v>
      </c>
      <c r="M121" s="15">
        <v>0.45700000000000002</v>
      </c>
      <c r="N121" s="15">
        <v>0.57799999999999996</v>
      </c>
      <c r="O121" s="15">
        <v>4.5999999999999999E-2</v>
      </c>
      <c r="P121" s="15">
        <v>0.23100000000000001</v>
      </c>
      <c r="Q121" s="15">
        <v>0.113</v>
      </c>
      <c r="R121" s="15">
        <v>0.48399999999999999</v>
      </c>
      <c r="S121" s="15">
        <v>8.968</v>
      </c>
      <c r="U121" s="15">
        <v>320.096</v>
      </c>
      <c r="V121" s="15">
        <v>160</v>
      </c>
    </row>
    <row r="122" spans="2:22" x14ac:dyDescent="0.25">
      <c r="B122" s="15" t="s">
        <v>122</v>
      </c>
      <c r="C122" s="15" t="s">
        <v>207</v>
      </c>
      <c r="D122" s="15" t="s">
        <v>219</v>
      </c>
      <c r="E122" s="15">
        <v>2022</v>
      </c>
      <c r="F122" s="15" t="s">
        <v>162</v>
      </c>
      <c r="G122" s="15" t="s">
        <v>133</v>
      </c>
      <c r="H122" s="15" t="s">
        <v>296</v>
      </c>
      <c r="I122" s="15" t="s">
        <v>139</v>
      </c>
      <c r="J122" s="15" t="s">
        <v>141</v>
      </c>
      <c r="K122" s="15" t="s">
        <v>297</v>
      </c>
      <c r="M122" s="15">
        <v>0.28599999999999998</v>
      </c>
      <c r="N122" s="15">
        <v>0.34899999999999998</v>
      </c>
      <c r="O122" s="15">
        <v>2.5999999999999999E-2</v>
      </c>
      <c r="P122" s="15">
        <v>0.14599999999999999</v>
      </c>
      <c r="Q122" s="15">
        <v>8.3000000000000004E-2</v>
      </c>
      <c r="R122" s="15">
        <v>0.34599999999999997</v>
      </c>
      <c r="S122" s="15">
        <v>8.9339999999999993</v>
      </c>
      <c r="U122" s="15">
        <v>244.11600000000001</v>
      </c>
      <c r="V122" s="15">
        <v>180</v>
      </c>
    </row>
    <row r="123" spans="2:22" x14ac:dyDescent="0.25">
      <c r="B123" s="15" t="s">
        <v>122</v>
      </c>
      <c r="C123" s="15" t="s">
        <v>207</v>
      </c>
      <c r="D123" s="15" t="s">
        <v>220</v>
      </c>
      <c r="E123" s="15">
        <v>2022</v>
      </c>
      <c r="F123" s="15" t="s">
        <v>162</v>
      </c>
      <c r="G123" s="15" t="s">
        <v>133</v>
      </c>
      <c r="H123" s="15" t="s">
        <v>296</v>
      </c>
      <c r="I123" s="15" t="s">
        <v>139</v>
      </c>
      <c r="J123" s="15" t="s">
        <v>141</v>
      </c>
      <c r="K123" s="15" t="s">
        <v>297</v>
      </c>
      <c r="L123" s="15" t="s">
        <v>296</v>
      </c>
      <c r="M123" s="15">
        <v>0.218</v>
      </c>
      <c r="N123" s="15">
        <v>0.24099999999999999</v>
      </c>
      <c r="O123" s="15">
        <v>3.0000000000000001E-3</v>
      </c>
      <c r="P123" s="15">
        <v>0.14799999999999999</v>
      </c>
      <c r="Q123" s="15">
        <v>9.4E-2</v>
      </c>
      <c r="R123" s="15">
        <v>0.247</v>
      </c>
      <c r="S123" s="15">
        <v>8.9510000000000005</v>
      </c>
      <c r="U123" s="15">
        <v>20988.14</v>
      </c>
      <c r="V123" s="15">
        <v>8180</v>
      </c>
    </row>
    <row r="124" spans="2:22" ht="30" x14ac:dyDescent="0.25">
      <c r="B124" s="15" t="s">
        <v>122</v>
      </c>
      <c r="C124" s="15" t="s">
        <v>207</v>
      </c>
      <c r="D124" s="15" t="s">
        <v>220</v>
      </c>
      <c r="E124" s="15">
        <v>2022</v>
      </c>
      <c r="F124" s="15" t="s">
        <v>162</v>
      </c>
      <c r="G124" s="15" t="s">
        <v>133</v>
      </c>
      <c r="H124" s="15" t="s">
        <v>296</v>
      </c>
      <c r="I124" s="15" t="s">
        <v>139</v>
      </c>
      <c r="J124" s="15" t="s">
        <v>141</v>
      </c>
      <c r="K124" s="15" t="s">
        <v>297</v>
      </c>
      <c r="L124" s="15" t="s">
        <v>298</v>
      </c>
      <c r="M124" s="15">
        <v>0.14299999999999999</v>
      </c>
      <c r="N124" s="15">
        <v>0.126</v>
      </c>
      <c r="O124" s="15">
        <v>1.4999999999999999E-2</v>
      </c>
      <c r="P124" s="15">
        <v>0.113</v>
      </c>
      <c r="Q124" s="15">
        <v>7.2999999999999995E-2</v>
      </c>
      <c r="R124" s="15">
        <v>0.16200000000000001</v>
      </c>
      <c r="S124" s="15">
        <v>9.2420000000000009</v>
      </c>
      <c r="U124" s="15">
        <v>22696.46</v>
      </c>
      <c r="V124" s="15">
        <v>70</v>
      </c>
    </row>
    <row r="125" spans="2:22" x14ac:dyDescent="0.25">
      <c r="B125" s="15" t="s">
        <v>122</v>
      </c>
      <c r="C125" s="15" t="s">
        <v>207</v>
      </c>
      <c r="D125" s="15" t="s">
        <v>220</v>
      </c>
      <c r="E125" s="15">
        <v>2022</v>
      </c>
      <c r="F125" s="15" t="s">
        <v>162</v>
      </c>
      <c r="G125" s="15" t="s">
        <v>133</v>
      </c>
      <c r="H125" s="15" t="s">
        <v>296</v>
      </c>
      <c r="I125" s="15" t="s">
        <v>139</v>
      </c>
      <c r="J125" s="15" t="s">
        <v>141</v>
      </c>
      <c r="K125" s="15" t="s">
        <v>297</v>
      </c>
      <c r="L125" s="15" t="s">
        <v>299</v>
      </c>
      <c r="M125" s="15">
        <v>0.35099999999999998</v>
      </c>
      <c r="N125" s="15">
        <v>0.38300000000000001</v>
      </c>
      <c r="O125" s="15">
        <v>3.2000000000000001E-2</v>
      </c>
      <c r="P125" s="15">
        <v>0.217</v>
      </c>
      <c r="Q125" s="15">
        <v>0.11600000000000001</v>
      </c>
      <c r="R125" s="15">
        <v>0.42</v>
      </c>
      <c r="S125" s="15">
        <v>8.98</v>
      </c>
      <c r="U125" s="15">
        <v>21332.06</v>
      </c>
      <c r="V125" s="15">
        <v>140</v>
      </c>
    </row>
    <row r="126" spans="2:22" ht="30" x14ac:dyDescent="0.25">
      <c r="B126" s="15" t="s">
        <v>122</v>
      </c>
      <c r="C126" s="15" t="s">
        <v>207</v>
      </c>
      <c r="D126" s="15" t="s">
        <v>220</v>
      </c>
      <c r="E126" s="15">
        <v>2022</v>
      </c>
      <c r="F126" s="15" t="s">
        <v>162</v>
      </c>
      <c r="G126" s="15" t="s">
        <v>133</v>
      </c>
      <c r="H126" s="15" t="s">
        <v>296</v>
      </c>
      <c r="I126" s="15" t="s">
        <v>139</v>
      </c>
      <c r="J126" s="15" t="s">
        <v>141</v>
      </c>
      <c r="K126" s="15" t="s">
        <v>297</v>
      </c>
      <c r="L126" s="15" t="s">
        <v>300</v>
      </c>
      <c r="M126" s="15">
        <v>0.61199999999999999</v>
      </c>
      <c r="N126" s="15">
        <v>0.69399999999999995</v>
      </c>
      <c r="O126" s="15">
        <v>7.8E-2</v>
      </c>
      <c r="P126" s="15">
        <v>0.40200000000000002</v>
      </c>
      <c r="Q126" s="15">
        <v>0.13400000000000001</v>
      </c>
      <c r="R126" s="15">
        <v>0.73799999999999999</v>
      </c>
      <c r="S126" s="15">
        <v>9.2439999999999998</v>
      </c>
      <c r="U126" s="15">
        <v>21382.441999999999</v>
      </c>
      <c r="V126" s="15">
        <v>80</v>
      </c>
    </row>
    <row r="127" spans="2:22" x14ac:dyDescent="0.25">
      <c r="B127" s="15" t="s">
        <v>122</v>
      </c>
      <c r="C127" s="15" t="s">
        <v>207</v>
      </c>
      <c r="D127" s="15" t="s">
        <v>220</v>
      </c>
      <c r="E127" s="15">
        <v>2022</v>
      </c>
      <c r="F127" s="15" t="s">
        <v>162</v>
      </c>
      <c r="G127" s="15" t="s">
        <v>133</v>
      </c>
      <c r="H127" s="15" t="s">
        <v>296</v>
      </c>
      <c r="I127" s="15" t="s">
        <v>139</v>
      </c>
      <c r="J127" s="15" t="s">
        <v>141</v>
      </c>
      <c r="K127" s="15" t="s">
        <v>297</v>
      </c>
      <c r="L127" s="15" t="s">
        <v>301</v>
      </c>
      <c r="M127" s="15">
        <v>0.193</v>
      </c>
      <c r="N127" s="15">
        <v>0.17899999999999999</v>
      </c>
      <c r="O127" s="15">
        <v>2E-3</v>
      </c>
      <c r="P127" s="15">
        <v>0.14299999999999999</v>
      </c>
      <c r="Q127" s="15">
        <v>9.1999999999999998E-2</v>
      </c>
      <c r="R127" s="15">
        <v>0.22900000000000001</v>
      </c>
      <c r="S127" s="15">
        <v>8.94</v>
      </c>
      <c r="U127" s="15">
        <v>20959.812000000002</v>
      </c>
      <c r="V127" s="15">
        <v>6570</v>
      </c>
    </row>
    <row r="128" spans="2:22" ht="30" x14ac:dyDescent="0.25">
      <c r="B128" s="15" t="s">
        <v>122</v>
      </c>
      <c r="C128" s="15" t="s">
        <v>207</v>
      </c>
      <c r="D128" s="15" t="s">
        <v>220</v>
      </c>
      <c r="E128" s="15">
        <v>2022</v>
      </c>
      <c r="F128" s="15" t="s">
        <v>162</v>
      </c>
      <c r="G128" s="15" t="s">
        <v>133</v>
      </c>
      <c r="H128" s="15" t="s">
        <v>296</v>
      </c>
      <c r="I128" s="15" t="s">
        <v>139</v>
      </c>
      <c r="J128" s="15" t="s">
        <v>141</v>
      </c>
      <c r="K128" s="15" t="s">
        <v>297</v>
      </c>
      <c r="L128" s="15" t="s">
        <v>302</v>
      </c>
      <c r="M128" s="15">
        <v>0.26</v>
      </c>
      <c r="N128" s="15">
        <v>0.27400000000000002</v>
      </c>
      <c r="O128" s="15">
        <v>1.4E-2</v>
      </c>
      <c r="P128" s="15">
        <v>0.17899999999999999</v>
      </c>
      <c r="Q128" s="15">
        <v>0.107</v>
      </c>
      <c r="R128" s="15">
        <v>0.29399999999999998</v>
      </c>
      <c r="S128" s="15">
        <v>8.9489999999999998</v>
      </c>
      <c r="U128" s="15">
        <v>20764.036</v>
      </c>
      <c r="V128" s="15">
        <v>400</v>
      </c>
    </row>
    <row r="129" spans="2:22" ht="30" x14ac:dyDescent="0.25">
      <c r="B129" s="15" t="s">
        <v>122</v>
      </c>
      <c r="C129" s="15" t="s">
        <v>207</v>
      </c>
      <c r="D129" s="15" t="s">
        <v>220</v>
      </c>
      <c r="E129" s="15">
        <v>2022</v>
      </c>
      <c r="F129" s="15" t="s">
        <v>162</v>
      </c>
      <c r="G129" s="15" t="s">
        <v>133</v>
      </c>
      <c r="H129" s="15" t="s">
        <v>296</v>
      </c>
      <c r="I129" s="15" t="s">
        <v>139</v>
      </c>
      <c r="J129" s="15" t="s">
        <v>141</v>
      </c>
      <c r="K129" s="15" t="s">
        <v>297</v>
      </c>
      <c r="L129" s="15" t="s">
        <v>303</v>
      </c>
      <c r="M129" s="15">
        <v>0.29799999999999999</v>
      </c>
      <c r="N129" s="15">
        <v>0.30099999999999999</v>
      </c>
      <c r="O129" s="15">
        <v>1.7000000000000001E-2</v>
      </c>
      <c r="P129" s="15">
        <v>0.20499999999999999</v>
      </c>
      <c r="Q129" s="15">
        <v>0.126</v>
      </c>
      <c r="R129" s="15">
        <v>0.33800000000000002</v>
      </c>
      <c r="S129" s="15">
        <v>8.8949999999999996</v>
      </c>
      <c r="U129" s="15">
        <v>20852.102999999999</v>
      </c>
      <c r="V129" s="15">
        <v>310</v>
      </c>
    </row>
    <row r="130" spans="2:22" x14ac:dyDescent="0.25">
      <c r="B130" s="15" t="s">
        <v>122</v>
      </c>
      <c r="C130" s="15" t="s">
        <v>207</v>
      </c>
      <c r="D130" s="15" t="s">
        <v>220</v>
      </c>
      <c r="E130" s="15">
        <v>2022</v>
      </c>
      <c r="F130" s="15" t="s">
        <v>162</v>
      </c>
      <c r="G130" s="15" t="s">
        <v>133</v>
      </c>
      <c r="H130" s="15" t="s">
        <v>296</v>
      </c>
      <c r="I130" s="15" t="s">
        <v>139</v>
      </c>
      <c r="J130" s="15" t="s">
        <v>141</v>
      </c>
      <c r="K130" s="15" t="s">
        <v>297</v>
      </c>
      <c r="L130" s="15" t="s">
        <v>304</v>
      </c>
      <c r="M130" s="15">
        <v>0.69899999999999995</v>
      </c>
      <c r="N130" s="15">
        <v>0.67700000000000005</v>
      </c>
      <c r="O130" s="15">
        <v>9.6000000000000002E-2</v>
      </c>
      <c r="P130" s="15">
        <v>0.436</v>
      </c>
      <c r="Q130" s="15">
        <v>0.22900000000000001</v>
      </c>
      <c r="R130" s="15">
        <v>0.91700000000000004</v>
      </c>
      <c r="S130" s="15">
        <v>9.1229999999999993</v>
      </c>
      <c r="U130" s="15">
        <v>21678.066999999999</v>
      </c>
      <c r="V130" s="15">
        <v>50</v>
      </c>
    </row>
    <row r="131" spans="2:22" ht="30" x14ac:dyDescent="0.25">
      <c r="B131" s="15" t="s">
        <v>122</v>
      </c>
      <c r="C131" s="15" t="s">
        <v>207</v>
      </c>
      <c r="D131" s="15" t="s">
        <v>220</v>
      </c>
      <c r="E131" s="15">
        <v>2022</v>
      </c>
      <c r="F131" s="15" t="s">
        <v>162</v>
      </c>
      <c r="G131" s="15" t="s">
        <v>133</v>
      </c>
      <c r="H131" s="15" t="s">
        <v>296</v>
      </c>
      <c r="I131" s="15" t="s">
        <v>139</v>
      </c>
      <c r="J131" s="15" t="s">
        <v>141</v>
      </c>
      <c r="K131" s="15" t="s">
        <v>297</v>
      </c>
      <c r="L131" s="15" t="s">
        <v>305</v>
      </c>
      <c r="M131" s="15">
        <v>0.46899999999999997</v>
      </c>
      <c r="N131" s="15">
        <v>0.55000000000000004</v>
      </c>
      <c r="O131" s="15">
        <v>4.2999999999999997E-2</v>
      </c>
      <c r="P131" s="15">
        <v>0.25</v>
      </c>
      <c r="Q131" s="15">
        <v>0.122</v>
      </c>
      <c r="R131" s="15">
        <v>0.54400000000000004</v>
      </c>
      <c r="S131" s="15">
        <v>9.0329999999999995</v>
      </c>
      <c r="U131" s="15">
        <v>21474.581999999999</v>
      </c>
      <c r="V131" s="15">
        <v>160</v>
      </c>
    </row>
    <row r="132" spans="2:22" x14ac:dyDescent="0.25">
      <c r="B132" s="15" t="s">
        <v>122</v>
      </c>
      <c r="C132" s="15" t="s">
        <v>207</v>
      </c>
      <c r="D132" s="15" t="s">
        <v>220</v>
      </c>
      <c r="E132" s="15">
        <v>2022</v>
      </c>
      <c r="F132" s="15" t="s">
        <v>162</v>
      </c>
      <c r="G132" s="15" t="s">
        <v>133</v>
      </c>
      <c r="H132" s="15" t="s">
        <v>296</v>
      </c>
      <c r="I132" s="15" t="s">
        <v>139</v>
      </c>
      <c r="J132" s="15" t="s">
        <v>141</v>
      </c>
      <c r="K132" s="15" t="s">
        <v>297</v>
      </c>
      <c r="M132" s="15">
        <v>0.3</v>
      </c>
      <c r="N132" s="15">
        <v>0.35599999999999998</v>
      </c>
      <c r="O132" s="15">
        <v>2.7E-2</v>
      </c>
      <c r="P132" s="15">
        <v>0.16400000000000001</v>
      </c>
      <c r="Q132" s="15">
        <v>8.3000000000000004E-2</v>
      </c>
      <c r="R132" s="15">
        <v>0.36399999999999999</v>
      </c>
      <c r="S132" s="15">
        <v>9.0039999999999996</v>
      </c>
      <c r="U132" s="15">
        <v>21143.294999999998</v>
      </c>
      <c r="V132" s="15">
        <v>180</v>
      </c>
    </row>
    <row r="133" spans="2:22" x14ac:dyDescent="0.25">
      <c r="B133" s="15" t="s">
        <v>122</v>
      </c>
      <c r="C133" s="15" t="s">
        <v>207</v>
      </c>
      <c r="D133" s="15" t="s">
        <v>221</v>
      </c>
      <c r="E133" s="15">
        <v>2022</v>
      </c>
      <c r="F133" s="15" t="s">
        <v>162</v>
      </c>
      <c r="G133" s="15" t="s">
        <v>133</v>
      </c>
      <c r="H133" s="15" t="s">
        <v>296</v>
      </c>
      <c r="I133" s="15" t="s">
        <v>139</v>
      </c>
      <c r="J133" s="15" t="s">
        <v>141</v>
      </c>
      <c r="K133" s="15" t="s">
        <v>297</v>
      </c>
      <c r="L133" s="15" t="s">
        <v>296</v>
      </c>
      <c r="M133" s="15">
        <v>0.248</v>
      </c>
      <c r="N133" s="15">
        <v>0.26800000000000002</v>
      </c>
      <c r="O133" s="15">
        <v>3.0000000000000001E-3</v>
      </c>
      <c r="P133" s="15">
        <v>0.17</v>
      </c>
      <c r="Q133" s="15">
        <v>0.107</v>
      </c>
      <c r="R133" s="15">
        <v>0.28599999999999998</v>
      </c>
      <c r="S133" s="15">
        <v>8.9510000000000005</v>
      </c>
      <c r="U133" s="15">
        <v>20988.260999999999</v>
      </c>
      <c r="V133" s="15">
        <v>8180</v>
      </c>
    </row>
    <row r="134" spans="2:22" ht="30" x14ac:dyDescent="0.25">
      <c r="B134" s="15" t="s">
        <v>122</v>
      </c>
      <c r="C134" s="15" t="s">
        <v>207</v>
      </c>
      <c r="D134" s="15" t="s">
        <v>221</v>
      </c>
      <c r="E134" s="15">
        <v>2022</v>
      </c>
      <c r="F134" s="15" t="s">
        <v>162</v>
      </c>
      <c r="G134" s="15" t="s">
        <v>133</v>
      </c>
      <c r="H134" s="15" t="s">
        <v>296</v>
      </c>
      <c r="I134" s="15" t="s">
        <v>139</v>
      </c>
      <c r="J134" s="15" t="s">
        <v>141</v>
      </c>
      <c r="K134" s="15" t="s">
        <v>297</v>
      </c>
      <c r="L134" s="15" t="s">
        <v>298</v>
      </c>
      <c r="M134" s="15">
        <v>0.156</v>
      </c>
      <c r="N134" s="15">
        <v>0.17100000000000001</v>
      </c>
      <c r="O134" s="15">
        <v>0.02</v>
      </c>
      <c r="P134" s="15">
        <v>0.13300000000000001</v>
      </c>
      <c r="Q134" s="15">
        <v>7.9000000000000001E-2</v>
      </c>
      <c r="R134" s="15">
        <v>0.16700000000000001</v>
      </c>
      <c r="S134" s="15">
        <v>9.2420000000000009</v>
      </c>
      <c r="U134" s="15">
        <v>22696.905999999999</v>
      </c>
      <c r="V134" s="15">
        <v>70</v>
      </c>
    </row>
    <row r="135" spans="2:22" x14ac:dyDescent="0.25">
      <c r="B135" s="15" t="s">
        <v>122</v>
      </c>
      <c r="C135" s="15" t="s">
        <v>207</v>
      </c>
      <c r="D135" s="15" t="s">
        <v>221</v>
      </c>
      <c r="E135" s="15">
        <v>2022</v>
      </c>
      <c r="F135" s="15" t="s">
        <v>162</v>
      </c>
      <c r="G135" s="15" t="s">
        <v>133</v>
      </c>
      <c r="H135" s="15" t="s">
        <v>296</v>
      </c>
      <c r="I135" s="15" t="s">
        <v>139</v>
      </c>
      <c r="J135" s="15" t="s">
        <v>141</v>
      </c>
      <c r="K135" s="15" t="s">
        <v>297</v>
      </c>
      <c r="L135" s="15" t="s">
        <v>299</v>
      </c>
      <c r="M135" s="15">
        <v>0.42399999999999999</v>
      </c>
      <c r="N135" s="15">
        <v>0.55300000000000005</v>
      </c>
      <c r="O135" s="15">
        <v>4.7E-2</v>
      </c>
      <c r="P135" s="15">
        <v>0.23699999999999999</v>
      </c>
      <c r="Q135" s="15">
        <v>0.11700000000000001</v>
      </c>
      <c r="R135" s="15">
        <v>0.505</v>
      </c>
      <c r="S135" s="15">
        <v>8.98</v>
      </c>
      <c r="U135" s="15">
        <v>21333.185000000001</v>
      </c>
      <c r="V135" s="15">
        <v>140</v>
      </c>
    </row>
    <row r="136" spans="2:22" ht="30" x14ac:dyDescent="0.25">
      <c r="B136" s="15" t="s">
        <v>122</v>
      </c>
      <c r="C136" s="15" t="s">
        <v>207</v>
      </c>
      <c r="D136" s="15" t="s">
        <v>221</v>
      </c>
      <c r="E136" s="15">
        <v>2022</v>
      </c>
      <c r="F136" s="15" t="s">
        <v>162</v>
      </c>
      <c r="G136" s="15" t="s">
        <v>133</v>
      </c>
      <c r="H136" s="15" t="s">
        <v>296</v>
      </c>
      <c r="I136" s="15" t="s">
        <v>139</v>
      </c>
      <c r="J136" s="15" t="s">
        <v>141</v>
      </c>
      <c r="K136" s="15" t="s">
        <v>297</v>
      </c>
      <c r="L136" s="15" t="s">
        <v>300</v>
      </c>
      <c r="M136" s="15">
        <v>0.64100000000000001</v>
      </c>
      <c r="N136" s="15">
        <v>0.69599999999999995</v>
      </c>
      <c r="O136" s="15">
        <v>7.8E-2</v>
      </c>
      <c r="P136" s="15">
        <v>0.46700000000000003</v>
      </c>
      <c r="Q136" s="15">
        <v>0.14199999999999999</v>
      </c>
      <c r="R136" s="15">
        <v>0.89600000000000002</v>
      </c>
      <c r="S136" s="15">
        <v>9.2439999999999998</v>
      </c>
      <c r="U136" s="15">
        <v>21382.441999999999</v>
      </c>
      <c r="V136" s="15">
        <v>80</v>
      </c>
    </row>
    <row r="137" spans="2:22" x14ac:dyDescent="0.25">
      <c r="B137" s="15" t="s">
        <v>122</v>
      </c>
      <c r="C137" s="15" t="s">
        <v>207</v>
      </c>
      <c r="D137" s="15" t="s">
        <v>221</v>
      </c>
      <c r="E137" s="15">
        <v>2022</v>
      </c>
      <c r="F137" s="15" t="s">
        <v>162</v>
      </c>
      <c r="G137" s="15" t="s">
        <v>133</v>
      </c>
      <c r="H137" s="15" t="s">
        <v>296</v>
      </c>
      <c r="I137" s="15" t="s">
        <v>139</v>
      </c>
      <c r="J137" s="15" t="s">
        <v>141</v>
      </c>
      <c r="K137" s="15" t="s">
        <v>297</v>
      </c>
      <c r="L137" s="15" t="s">
        <v>301</v>
      </c>
      <c r="M137" s="15">
        <v>0.221</v>
      </c>
      <c r="N137" s="15">
        <v>0.19900000000000001</v>
      </c>
      <c r="O137" s="15">
        <v>2E-3</v>
      </c>
      <c r="P137" s="15">
        <v>0.16300000000000001</v>
      </c>
      <c r="Q137" s="15">
        <v>0.105</v>
      </c>
      <c r="R137" s="15">
        <v>0.26700000000000002</v>
      </c>
      <c r="S137" s="15">
        <v>8.94</v>
      </c>
      <c r="U137" s="15">
        <v>20959.898000000001</v>
      </c>
      <c r="V137" s="15">
        <v>6570</v>
      </c>
    </row>
    <row r="138" spans="2:22" ht="30" x14ac:dyDescent="0.25">
      <c r="B138" s="15" t="s">
        <v>122</v>
      </c>
      <c r="C138" s="15" t="s">
        <v>207</v>
      </c>
      <c r="D138" s="15" t="s">
        <v>221</v>
      </c>
      <c r="E138" s="15">
        <v>2022</v>
      </c>
      <c r="F138" s="15" t="s">
        <v>162</v>
      </c>
      <c r="G138" s="15" t="s">
        <v>133</v>
      </c>
      <c r="H138" s="15" t="s">
        <v>296</v>
      </c>
      <c r="I138" s="15" t="s">
        <v>139</v>
      </c>
      <c r="J138" s="15" t="s">
        <v>141</v>
      </c>
      <c r="K138" s="15" t="s">
        <v>297</v>
      </c>
      <c r="L138" s="15" t="s">
        <v>302</v>
      </c>
      <c r="M138" s="15">
        <v>0.30599999999999999</v>
      </c>
      <c r="N138" s="15">
        <v>0.34</v>
      </c>
      <c r="O138" s="15">
        <v>1.7000000000000001E-2</v>
      </c>
      <c r="P138" s="15">
        <v>0.21299999999999999</v>
      </c>
      <c r="Q138" s="15">
        <v>0.123</v>
      </c>
      <c r="R138" s="15">
        <v>0.35599999999999998</v>
      </c>
      <c r="S138" s="15">
        <v>8.9480000000000004</v>
      </c>
      <c r="U138" s="15">
        <v>20764.163</v>
      </c>
      <c r="V138" s="15">
        <v>400</v>
      </c>
    </row>
    <row r="139" spans="2:22" ht="30" x14ac:dyDescent="0.25">
      <c r="B139" s="15" t="s">
        <v>122</v>
      </c>
      <c r="C139" s="15" t="s">
        <v>207</v>
      </c>
      <c r="D139" s="15" t="s">
        <v>221</v>
      </c>
      <c r="E139" s="15">
        <v>2022</v>
      </c>
      <c r="F139" s="15" t="s">
        <v>162</v>
      </c>
      <c r="G139" s="15" t="s">
        <v>133</v>
      </c>
      <c r="H139" s="15" t="s">
        <v>296</v>
      </c>
      <c r="I139" s="15" t="s">
        <v>139</v>
      </c>
      <c r="J139" s="15" t="s">
        <v>141</v>
      </c>
      <c r="K139" s="15" t="s">
        <v>297</v>
      </c>
      <c r="L139" s="15" t="s">
        <v>303</v>
      </c>
      <c r="M139" s="15">
        <v>0.35899999999999999</v>
      </c>
      <c r="N139" s="15">
        <v>0.372</v>
      </c>
      <c r="O139" s="15">
        <v>2.1000000000000001E-2</v>
      </c>
      <c r="P139" s="15">
        <v>0.252</v>
      </c>
      <c r="Q139" s="15">
        <v>0.14399999999999999</v>
      </c>
      <c r="R139" s="15">
        <v>0.40600000000000003</v>
      </c>
      <c r="S139" s="15">
        <v>8.8940000000000001</v>
      </c>
      <c r="U139" s="15">
        <v>20852.079000000002</v>
      </c>
      <c r="V139" s="15">
        <v>310</v>
      </c>
    </row>
    <row r="140" spans="2:22" x14ac:dyDescent="0.25">
      <c r="B140" s="15" t="s">
        <v>122</v>
      </c>
      <c r="C140" s="15" t="s">
        <v>207</v>
      </c>
      <c r="D140" s="15" t="s">
        <v>221</v>
      </c>
      <c r="E140" s="15">
        <v>2022</v>
      </c>
      <c r="F140" s="15" t="s">
        <v>162</v>
      </c>
      <c r="G140" s="15" t="s">
        <v>133</v>
      </c>
      <c r="H140" s="15" t="s">
        <v>296</v>
      </c>
      <c r="I140" s="15" t="s">
        <v>139</v>
      </c>
      <c r="J140" s="15" t="s">
        <v>141</v>
      </c>
      <c r="K140" s="15" t="s">
        <v>297</v>
      </c>
      <c r="L140" s="15" t="s">
        <v>304</v>
      </c>
      <c r="M140" s="15">
        <v>0.79600000000000004</v>
      </c>
      <c r="N140" s="15">
        <v>0.63800000000000001</v>
      </c>
      <c r="O140" s="15">
        <v>0.09</v>
      </c>
      <c r="P140" s="15">
        <v>0.55200000000000005</v>
      </c>
      <c r="Q140" s="15">
        <v>0.28399999999999997</v>
      </c>
      <c r="R140" s="15">
        <v>1.071</v>
      </c>
      <c r="S140" s="15">
        <v>9.1229999999999993</v>
      </c>
      <c r="U140" s="15">
        <v>21678.066999999999</v>
      </c>
      <c r="V140" s="15">
        <v>50</v>
      </c>
    </row>
    <row r="141" spans="2:22" ht="30" x14ac:dyDescent="0.25">
      <c r="B141" s="15" t="s">
        <v>122</v>
      </c>
      <c r="C141" s="15" t="s">
        <v>207</v>
      </c>
      <c r="D141" s="15" t="s">
        <v>221</v>
      </c>
      <c r="E141" s="15">
        <v>2022</v>
      </c>
      <c r="F141" s="15" t="s">
        <v>162</v>
      </c>
      <c r="G141" s="15" t="s">
        <v>133</v>
      </c>
      <c r="H141" s="15" t="s">
        <v>296</v>
      </c>
      <c r="I141" s="15" t="s">
        <v>139</v>
      </c>
      <c r="J141" s="15" t="s">
        <v>141</v>
      </c>
      <c r="K141" s="15" t="s">
        <v>297</v>
      </c>
      <c r="L141" s="15" t="s">
        <v>305</v>
      </c>
      <c r="M141" s="15">
        <v>0.48</v>
      </c>
      <c r="N141" s="15">
        <v>0.52300000000000002</v>
      </c>
      <c r="O141" s="15">
        <v>4.1000000000000002E-2</v>
      </c>
      <c r="P141" s="15">
        <v>0.28299999999999997</v>
      </c>
      <c r="Q141" s="15">
        <v>0.13800000000000001</v>
      </c>
      <c r="R141" s="15">
        <v>0.64100000000000001</v>
      </c>
      <c r="S141" s="15">
        <v>9.0329999999999995</v>
      </c>
      <c r="U141" s="15">
        <v>21474.581999999999</v>
      </c>
      <c r="V141" s="15">
        <v>160</v>
      </c>
    </row>
    <row r="142" spans="2:22" x14ac:dyDescent="0.25">
      <c r="B142" s="15" t="s">
        <v>122</v>
      </c>
      <c r="C142" s="15" t="s">
        <v>207</v>
      </c>
      <c r="D142" s="15" t="s">
        <v>221</v>
      </c>
      <c r="E142" s="15">
        <v>2022</v>
      </c>
      <c r="F142" s="15" t="s">
        <v>162</v>
      </c>
      <c r="G142" s="15" t="s">
        <v>133</v>
      </c>
      <c r="H142" s="15" t="s">
        <v>296</v>
      </c>
      <c r="I142" s="15" t="s">
        <v>139</v>
      </c>
      <c r="J142" s="15" t="s">
        <v>141</v>
      </c>
      <c r="K142" s="15" t="s">
        <v>297</v>
      </c>
      <c r="M142" s="15">
        <v>0.315</v>
      </c>
      <c r="N142" s="15">
        <v>0.38100000000000001</v>
      </c>
      <c r="O142" s="15">
        <v>2.8000000000000001E-2</v>
      </c>
      <c r="P142" s="15">
        <v>0.16700000000000001</v>
      </c>
      <c r="Q142" s="15">
        <v>9.8000000000000004E-2</v>
      </c>
      <c r="R142" s="15">
        <v>0.39</v>
      </c>
      <c r="S142" s="15">
        <v>9.0039999999999996</v>
      </c>
      <c r="U142" s="15">
        <v>21143.38</v>
      </c>
      <c r="V142" s="15">
        <v>180</v>
      </c>
    </row>
    <row r="143" spans="2:22" x14ac:dyDescent="0.25">
      <c r="B143" s="15" t="s">
        <v>122</v>
      </c>
      <c r="C143" s="15" t="s">
        <v>207</v>
      </c>
      <c r="D143" s="15" t="s">
        <v>222</v>
      </c>
      <c r="E143" s="15">
        <v>2022</v>
      </c>
      <c r="F143" s="15" t="s">
        <v>162</v>
      </c>
      <c r="G143" s="15" t="s">
        <v>133</v>
      </c>
      <c r="H143" s="15" t="s">
        <v>296</v>
      </c>
      <c r="I143" s="15" t="s">
        <v>139</v>
      </c>
      <c r="J143" s="15" t="s">
        <v>141</v>
      </c>
      <c r="K143" s="15" t="s">
        <v>297</v>
      </c>
      <c r="L143" s="15" t="s">
        <v>296</v>
      </c>
      <c r="M143" s="15">
        <v>0.28299999999999997</v>
      </c>
      <c r="N143" s="15">
        <v>0.28100000000000003</v>
      </c>
      <c r="O143" s="15">
        <v>3.0000000000000001E-3</v>
      </c>
      <c r="P143" s="15">
        <v>0.20300000000000001</v>
      </c>
      <c r="Q143" s="15">
        <v>0.124</v>
      </c>
      <c r="R143" s="15">
        <v>0.34</v>
      </c>
      <c r="S143" s="15">
        <v>9.24</v>
      </c>
      <c r="U143" s="15">
        <v>110822.83500000001</v>
      </c>
      <c r="V143" s="15">
        <v>8180</v>
      </c>
    </row>
    <row r="144" spans="2:22" ht="30" x14ac:dyDescent="0.25">
      <c r="B144" s="15" t="s">
        <v>122</v>
      </c>
      <c r="C144" s="15" t="s">
        <v>207</v>
      </c>
      <c r="D144" s="15" t="s">
        <v>222</v>
      </c>
      <c r="E144" s="15">
        <v>2022</v>
      </c>
      <c r="F144" s="15" t="s">
        <v>162</v>
      </c>
      <c r="G144" s="15" t="s">
        <v>133</v>
      </c>
      <c r="H144" s="15" t="s">
        <v>296</v>
      </c>
      <c r="I144" s="15" t="s">
        <v>139</v>
      </c>
      <c r="J144" s="15" t="s">
        <v>141</v>
      </c>
      <c r="K144" s="15" t="s">
        <v>297</v>
      </c>
      <c r="L144" s="15" t="s">
        <v>298</v>
      </c>
      <c r="M144" s="15">
        <v>0.17</v>
      </c>
      <c r="N144" s="15">
        <v>0.19400000000000001</v>
      </c>
      <c r="O144" s="15">
        <v>2.3E-2</v>
      </c>
      <c r="P144" s="15">
        <v>0.13700000000000001</v>
      </c>
      <c r="Q144" s="15">
        <v>8.5000000000000006E-2</v>
      </c>
      <c r="R144" s="15">
        <v>0.17699999999999999</v>
      </c>
      <c r="S144" s="15">
        <v>9.5589999999999993</v>
      </c>
      <c r="U144" s="15">
        <v>120794.512</v>
      </c>
      <c r="V144" s="15">
        <v>70</v>
      </c>
    </row>
    <row r="145" spans="2:22" x14ac:dyDescent="0.25">
      <c r="B145" s="15" t="s">
        <v>122</v>
      </c>
      <c r="C145" s="15" t="s">
        <v>207</v>
      </c>
      <c r="D145" s="15" t="s">
        <v>222</v>
      </c>
      <c r="E145" s="15">
        <v>2022</v>
      </c>
      <c r="F145" s="15" t="s">
        <v>162</v>
      </c>
      <c r="G145" s="15" t="s">
        <v>133</v>
      </c>
      <c r="H145" s="15" t="s">
        <v>296</v>
      </c>
      <c r="I145" s="15" t="s">
        <v>139</v>
      </c>
      <c r="J145" s="15" t="s">
        <v>141</v>
      </c>
      <c r="K145" s="15" t="s">
        <v>297</v>
      </c>
      <c r="L145" s="15" t="s">
        <v>299</v>
      </c>
      <c r="M145" s="15">
        <v>0.44800000000000001</v>
      </c>
      <c r="N145" s="15">
        <v>0.53600000000000003</v>
      </c>
      <c r="O145" s="15">
        <v>4.4999999999999998E-2</v>
      </c>
      <c r="P145" s="15">
        <v>0.23400000000000001</v>
      </c>
      <c r="Q145" s="15">
        <v>0.13100000000000001</v>
      </c>
      <c r="R145" s="15">
        <v>0.48299999999999998</v>
      </c>
      <c r="S145" s="15">
        <v>9.2810000000000006</v>
      </c>
      <c r="U145" s="15">
        <v>113112.209</v>
      </c>
      <c r="V145" s="15">
        <v>140</v>
      </c>
    </row>
    <row r="146" spans="2:22" ht="30" x14ac:dyDescent="0.25">
      <c r="B146" s="15" t="s">
        <v>122</v>
      </c>
      <c r="C146" s="15" t="s">
        <v>207</v>
      </c>
      <c r="D146" s="15" t="s">
        <v>222</v>
      </c>
      <c r="E146" s="15">
        <v>2022</v>
      </c>
      <c r="F146" s="15" t="s">
        <v>162</v>
      </c>
      <c r="G146" s="15" t="s">
        <v>133</v>
      </c>
      <c r="H146" s="15" t="s">
        <v>296</v>
      </c>
      <c r="I146" s="15" t="s">
        <v>139</v>
      </c>
      <c r="J146" s="15" t="s">
        <v>141</v>
      </c>
      <c r="K146" s="15" t="s">
        <v>297</v>
      </c>
      <c r="L146" s="15" t="s">
        <v>300</v>
      </c>
      <c r="M146" s="15">
        <v>0.63500000000000001</v>
      </c>
      <c r="N146" s="15">
        <v>0.67300000000000004</v>
      </c>
      <c r="O146" s="15">
        <v>7.4999999999999997E-2</v>
      </c>
      <c r="P146" s="15">
        <v>0.437</v>
      </c>
      <c r="Q146" s="15">
        <v>0.14899999999999999</v>
      </c>
      <c r="R146" s="15">
        <v>0.93600000000000005</v>
      </c>
      <c r="S146" s="15">
        <v>9.5399999999999991</v>
      </c>
      <c r="U146" s="15">
        <v>115422.659</v>
      </c>
      <c r="V146" s="15">
        <v>80</v>
      </c>
    </row>
    <row r="147" spans="2:22" x14ac:dyDescent="0.25">
      <c r="B147" s="15" t="s">
        <v>122</v>
      </c>
      <c r="C147" s="15" t="s">
        <v>207</v>
      </c>
      <c r="D147" s="15" t="s">
        <v>222</v>
      </c>
      <c r="E147" s="15">
        <v>2022</v>
      </c>
      <c r="F147" s="15" t="s">
        <v>162</v>
      </c>
      <c r="G147" s="15" t="s">
        <v>133</v>
      </c>
      <c r="H147" s="15" t="s">
        <v>296</v>
      </c>
      <c r="I147" s="15" t="s">
        <v>139</v>
      </c>
      <c r="J147" s="15" t="s">
        <v>141</v>
      </c>
      <c r="K147" s="15" t="s">
        <v>297</v>
      </c>
      <c r="L147" s="15" t="s">
        <v>301</v>
      </c>
      <c r="M147" s="15">
        <v>0.25600000000000001</v>
      </c>
      <c r="N147" s="15">
        <v>0.218</v>
      </c>
      <c r="O147" s="15">
        <v>3.0000000000000001E-3</v>
      </c>
      <c r="P147" s="15">
        <v>0.19500000000000001</v>
      </c>
      <c r="Q147" s="15">
        <v>0.122</v>
      </c>
      <c r="R147" s="15">
        <v>0.318</v>
      </c>
      <c r="S147" s="15">
        <v>9.2279999999999998</v>
      </c>
      <c r="U147" s="15">
        <v>110623.553</v>
      </c>
      <c r="V147" s="15">
        <v>6570</v>
      </c>
    </row>
    <row r="148" spans="2:22" ht="30" x14ac:dyDescent="0.25">
      <c r="B148" s="15" t="s">
        <v>122</v>
      </c>
      <c r="C148" s="15" t="s">
        <v>207</v>
      </c>
      <c r="D148" s="15" t="s">
        <v>222</v>
      </c>
      <c r="E148" s="15">
        <v>2022</v>
      </c>
      <c r="F148" s="15" t="s">
        <v>162</v>
      </c>
      <c r="G148" s="15" t="s">
        <v>133</v>
      </c>
      <c r="H148" s="15" t="s">
        <v>296</v>
      </c>
      <c r="I148" s="15" t="s">
        <v>139</v>
      </c>
      <c r="J148" s="15" t="s">
        <v>141</v>
      </c>
      <c r="K148" s="15" t="s">
        <v>297</v>
      </c>
      <c r="L148" s="15" t="s">
        <v>302</v>
      </c>
      <c r="M148" s="15">
        <v>0.33500000000000002</v>
      </c>
      <c r="N148" s="15">
        <v>0.32</v>
      </c>
      <c r="O148" s="15">
        <v>1.6E-2</v>
      </c>
      <c r="P148" s="15">
        <v>0.24</v>
      </c>
      <c r="Q148" s="15">
        <v>0.14000000000000001</v>
      </c>
      <c r="R148" s="15">
        <v>0.39800000000000002</v>
      </c>
      <c r="S148" s="15">
        <v>9.2430000000000003</v>
      </c>
      <c r="U148" s="15">
        <v>110871.30499999999</v>
      </c>
      <c r="V148" s="15">
        <v>400</v>
      </c>
    </row>
    <row r="149" spans="2:22" ht="30" x14ac:dyDescent="0.25">
      <c r="B149" s="15" t="s">
        <v>122</v>
      </c>
      <c r="C149" s="15" t="s">
        <v>207</v>
      </c>
      <c r="D149" s="15" t="s">
        <v>222</v>
      </c>
      <c r="E149" s="15">
        <v>2022</v>
      </c>
      <c r="F149" s="15" t="s">
        <v>162</v>
      </c>
      <c r="G149" s="15" t="s">
        <v>133</v>
      </c>
      <c r="H149" s="15" t="s">
        <v>296</v>
      </c>
      <c r="I149" s="15" t="s">
        <v>139</v>
      </c>
      <c r="J149" s="15" t="s">
        <v>141</v>
      </c>
      <c r="K149" s="15" t="s">
        <v>297</v>
      </c>
      <c r="L149" s="15" t="s">
        <v>303</v>
      </c>
      <c r="M149" s="15">
        <v>0.42399999999999999</v>
      </c>
      <c r="N149" s="15">
        <v>0.40799999999999997</v>
      </c>
      <c r="O149" s="15">
        <v>2.3E-2</v>
      </c>
      <c r="P149" s="15">
        <v>0.30399999999999999</v>
      </c>
      <c r="Q149" s="15">
        <v>0.17399999999999999</v>
      </c>
      <c r="R149" s="15">
        <v>0.49399999999999999</v>
      </c>
      <c r="S149" s="15">
        <v>9.1829999999999998</v>
      </c>
      <c r="U149" s="15">
        <v>108348.277</v>
      </c>
      <c r="V149" s="15">
        <v>310</v>
      </c>
    </row>
    <row r="150" spans="2:22" x14ac:dyDescent="0.25">
      <c r="B150" s="15" t="s">
        <v>122</v>
      </c>
      <c r="C150" s="15" t="s">
        <v>207</v>
      </c>
      <c r="D150" s="15" t="s">
        <v>222</v>
      </c>
      <c r="E150" s="15">
        <v>2022</v>
      </c>
      <c r="F150" s="15" t="s">
        <v>162</v>
      </c>
      <c r="G150" s="15" t="s">
        <v>133</v>
      </c>
      <c r="H150" s="15" t="s">
        <v>296</v>
      </c>
      <c r="I150" s="15" t="s">
        <v>139</v>
      </c>
      <c r="J150" s="15" t="s">
        <v>141</v>
      </c>
      <c r="K150" s="15" t="s">
        <v>297</v>
      </c>
      <c r="L150" s="15" t="s">
        <v>304</v>
      </c>
      <c r="M150" s="15">
        <v>0.85299999999999998</v>
      </c>
      <c r="N150" s="15">
        <v>0.70399999999999996</v>
      </c>
      <c r="O150" s="15">
        <v>0.1</v>
      </c>
      <c r="P150" s="15">
        <v>0.56999999999999995</v>
      </c>
      <c r="Q150" s="15">
        <v>0.29499999999999998</v>
      </c>
      <c r="R150" s="15">
        <v>1.05</v>
      </c>
      <c r="S150" s="15">
        <v>9.4179999999999993</v>
      </c>
      <c r="U150" s="15">
        <v>113433.989</v>
      </c>
      <c r="V150" s="15">
        <v>50</v>
      </c>
    </row>
    <row r="151" spans="2:22" ht="30" x14ac:dyDescent="0.25">
      <c r="B151" s="15" t="s">
        <v>122</v>
      </c>
      <c r="C151" s="15" t="s">
        <v>207</v>
      </c>
      <c r="D151" s="15" t="s">
        <v>222</v>
      </c>
      <c r="E151" s="15">
        <v>2022</v>
      </c>
      <c r="F151" s="15" t="s">
        <v>162</v>
      </c>
      <c r="G151" s="15" t="s">
        <v>133</v>
      </c>
      <c r="H151" s="15" t="s">
        <v>296</v>
      </c>
      <c r="I151" s="15" t="s">
        <v>139</v>
      </c>
      <c r="J151" s="15" t="s">
        <v>141</v>
      </c>
      <c r="K151" s="15" t="s">
        <v>297</v>
      </c>
      <c r="L151" s="15" t="s">
        <v>305</v>
      </c>
      <c r="M151" s="15">
        <v>0.51500000000000001</v>
      </c>
      <c r="N151" s="15">
        <v>0.52900000000000003</v>
      </c>
      <c r="O151" s="15">
        <v>4.2000000000000003E-2</v>
      </c>
      <c r="P151" s="15">
        <v>0.311</v>
      </c>
      <c r="Q151" s="15">
        <v>0.17899999999999999</v>
      </c>
      <c r="R151" s="15">
        <v>0.61599999999999999</v>
      </c>
      <c r="S151" s="15">
        <v>9.3219999999999992</v>
      </c>
      <c r="U151" s="15">
        <v>112558.875</v>
      </c>
      <c r="V151" s="15">
        <v>160</v>
      </c>
    </row>
    <row r="152" spans="2:22" x14ac:dyDescent="0.25">
      <c r="B152" s="15" t="s">
        <v>122</v>
      </c>
      <c r="C152" s="15" t="s">
        <v>207</v>
      </c>
      <c r="D152" s="15" t="s">
        <v>222</v>
      </c>
      <c r="E152" s="15">
        <v>2022</v>
      </c>
      <c r="F152" s="15" t="s">
        <v>162</v>
      </c>
      <c r="G152" s="15" t="s">
        <v>133</v>
      </c>
      <c r="H152" s="15" t="s">
        <v>296</v>
      </c>
      <c r="I152" s="15" t="s">
        <v>139</v>
      </c>
      <c r="J152" s="15" t="s">
        <v>141</v>
      </c>
      <c r="K152" s="15" t="s">
        <v>297</v>
      </c>
      <c r="M152" s="15">
        <v>0.33700000000000002</v>
      </c>
      <c r="N152" s="15">
        <v>0.38900000000000001</v>
      </c>
      <c r="O152" s="15">
        <v>2.9000000000000001E-2</v>
      </c>
      <c r="P152" s="15">
        <v>0.20599999999999999</v>
      </c>
      <c r="Q152" s="15">
        <v>0.111</v>
      </c>
      <c r="R152" s="15">
        <v>0.38700000000000001</v>
      </c>
      <c r="S152" s="15">
        <v>9.3000000000000007</v>
      </c>
      <c r="U152" s="15">
        <v>112483.99099999999</v>
      </c>
      <c r="V152" s="15">
        <v>180</v>
      </c>
    </row>
    <row r="153" spans="2:22" x14ac:dyDescent="0.25">
      <c r="B153" s="15" t="s">
        <v>122</v>
      </c>
      <c r="C153" s="15" t="s">
        <v>207</v>
      </c>
      <c r="D153" s="15" t="s">
        <v>223</v>
      </c>
      <c r="E153" s="15">
        <v>2022</v>
      </c>
      <c r="F153" s="15" t="s">
        <v>162</v>
      </c>
      <c r="G153" s="15" t="s">
        <v>133</v>
      </c>
      <c r="H153" s="15" t="s">
        <v>296</v>
      </c>
      <c r="I153" s="15" t="s">
        <v>139</v>
      </c>
      <c r="J153" s="15" t="s">
        <v>141</v>
      </c>
      <c r="K153" s="15" t="s">
        <v>297</v>
      </c>
      <c r="L153" s="15" t="s">
        <v>296</v>
      </c>
      <c r="M153" s="15">
        <v>0.33500000000000002</v>
      </c>
      <c r="N153" s="15">
        <v>0.31900000000000001</v>
      </c>
      <c r="O153" s="15">
        <v>4.0000000000000001E-3</v>
      </c>
      <c r="P153" s="15">
        <v>0.248</v>
      </c>
      <c r="Q153" s="15">
        <v>0.15</v>
      </c>
      <c r="R153" s="15">
        <v>0.40200000000000002</v>
      </c>
      <c r="S153" s="15">
        <v>9.24</v>
      </c>
      <c r="U153" s="15">
        <v>110821.48699999999</v>
      </c>
      <c r="V153" s="15">
        <v>8180</v>
      </c>
    </row>
    <row r="154" spans="2:22" ht="30" x14ac:dyDescent="0.25">
      <c r="B154" s="15" t="s">
        <v>122</v>
      </c>
      <c r="C154" s="15" t="s">
        <v>207</v>
      </c>
      <c r="D154" s="15" t="s">
        <v>223</v>
      </c>
      <c r="E154" s="15">
        <v>2022</v>
      </c>
      <c r="F154" s="15" t="s">
        <v>162</v>
      </c>
      <c r="G154" s="15" t="s">
        <v>133</v>
      </c>
      <c r="H154" s="15" t="s">
        <v>296</v>
      </c>
      <c r="I154" s="15" t="s">
        <v>139</v>
      </c>
      <c r="J154" s="15" t="s">
        <v>141</v>
      </c>
      <c r="K154" s="15" t="s">
        <v>297</v>
      </c>
      <c r="L154" s="15" t="s">
        <v>298</v>
      </c>
      <c r="M154" s="15">
        <v>0.186</v>
      </c>
      <c r="N154" s="15">
        <v>0.19800000000000001</v>
      </c>
      <c r="O154" s="15">
        <v>2.4E-2</v>
      </c>
      <c r="P154" s="15">
        <v>0.14699999999999999</v>
      </c>
      <c r="Q154" s="15">
        <v>8.5999999999999993E-2</v>
      </c>
      <c r="R154" s="15">
        <v>0.20499999999999999</v>
      </c>
      <c r="S154" s="15">
        <v>9.5589999999999993</v>
      </c>
      <c r="U154" s="15">
        <v>120794.512</v>
      </c>
      <c r="V154" s="15">
        <v>70</v>
      </c>
    </row>
    <row r="155" spans="2:22" x14ac:dyDescent="0.25">
      <c r="B155" s="15" t="s">
        <v>122</v>
      </c>
      <c r="C155" s="15" t="s">
        <v>207</v>
      </c>
      <c r="D155" s="15" t="s">
        <v>223</v>
      </c>
      <c r="E155" s="15">
        <v>2022</v>
      </c>
      <c r="F155" s="15" t="s">
        <v>162</v>
      </c>
      <c r="G155" s="15" t="s">
        <v>133</v>
      </c>
      <c r="H155" s="15" t="s">
        <v>296</v>
      </c>
      <c r="I155" s="15" t="s">
        <v>139</v>
      </c>
      <c r="J155" s="15" t="s">
        <v>141</v>
      </c>
      <c r="K155" s="15" t="s">
        <v>297</v>
      </c>
      <c r="L155" s="15" t="s">
        <v>299</v>
      </c>
      <c r="M155" s="15">
        <v>0.51900000000000002</v>
      </c>
      <c r="N155" s="15">
        <v>0.57699999999999996</v>
      </c>
      <c r="O155" s="15">
        <v>4.9000000000000002E-2</v>
      </c>
      <c r="P155" s="15">
        <v>0.30499999999999999</v>
      </c>
      <c r="Q155" s="15">
        <v>0.159</v>
      </c>
      <c r="R155" s="15">
        <v>0.66100000000000003</v>
      </c>
      <c r="S155" s="15">
        <v>9.2810000000000006</v>
      </c>
      <c r="U155" s="15">
        <v>113109.356</v>
      </c>
      <c r="V155" s="15">
        <v>140</v>
      </c>
    </row>
    <row r="156" spans="2:22" ht="30" x14ac:dyDescent="0.25">
      <c r="B156" s="15" t="s">
        <v>122</v>
      </c>
      <c r="C156" s="15" t="s">
        <v>207</v>
      </c>
      <c r="D156" s="15" t="s">
        <v>223</v>
      </c>
      <c r="E156" s="15">
        <v>2022</v>
      </c>
      <c r="F156" s="15" t="s">
        <v>162</v>
      </c>
      <c r="G156" s="15" t="s">
        <v>133</v>
      </c>
      <c r="H156" s="15" t="s">
        <v>296</v>
      </c>
      <c r="I156" s="15" t="s">
        <v>139</v>
      </c>
      <c r="J156" s="15" t="s">
        <v>141</v>
      </c>
      <c r="K156" s="15" t="s">
        <v>297</v>
      </c>
      <c r="L156" s="15" t="s">
        <v>300</v>
      </c>
      <c r="M156" s="15">
        <v>0.64600000000000002</v>
      </c>
      <c r="N156" s="15">
        <v>0.64300000000000002</v>
      </c>
      <c r="O156" s="15">
        <v>7.1999999999999995E-2</v>
      </c>
      <c r="P156" s="15">
        <v>0.40300000000000002</v>
      </c>
      <c r="Q156" s="15">
        <v>0.14399999999999999</v>
      </c>
      <c r="R156" s="15">
        <v>0.96299999999999997</v>
      </c>
      <c r="S156" s="15">
        <v>9.5399999999999991</v>
      </c>
      <c r="U156" s="15">
        <v>115413.045</v>
      </c>
      <c r="V156" s="15">
        <v>80</v>
      </c>
    </row>
    <row r="157" spans="2:22" x14ac:dyDescent="0.25">
      <c r="B157" s="15" t="s">
        <v>122</v>
      </c>
      <c r="C157" s="15" t="s">
        <v>207</v>
      </c>
      <c r="D157" s="15" t="s">
        <v>223</v>
      </c>
      <c r="E157" s="15">
        <v>2022</v>
      </c>
      <c r="F157" s="15" t="s">
        <v>162</v>
      </c>
      <c r="G157" s="15" t="s">
        <v>133</v>
      </c>
      <c r="H157" s="15" t="s">
        <v>296</v>
      </c>
      <c r="I157" s="15" t="s">
        <v>139</v>
      </c>
      <c r="J157" s="15" t="s">
        <v>141</v>
      </c>
      <c r="K157" s="15" t="s">
        <v>297</v>
      </c>
      <c r="L157" s="15" t="s">
        <v>301</v>
      </c>
      <c r="M157" s="15">
        <v>0.30599999999999999</v>
      </c>
      <c r="N157" s="15">
        <v>0.25800000000000001</v>
      </c>
      <c r="O157" s="15">
        <v>3.0000000000000001E-3</v>
      </c>
      <c r="P157" s="15">
        <v>0.24099999999999999</v>
      </c>
      <c r="Q157" s="15">
        <v>0.14799999999999999</v>
      </c>
      <c r="R157" s="15">
        <v>0.378</v>
      </c>
      <c r="S157" s="15">
        <v>9.2279999999999998</v>
      </c>
      <c r="U157" s="15">
        <v>110622.19899999999</v>
      </c>
      <c r="V157" s="15">
        <v>6570</v>
      </c>
    </row>
    <row r="158" spans="2:22" ht="30" x14ac:dyDescent="0.25">
      <c r="B158" s="15" t="s">
        <v>122</v>
      </c>
      <c r="C158" s="15" t="s">
        <v>207</v>
      </c>
      <c r="D158" s="15" t="s">
        <v>223</v>
      </c>
      <c r="E158" s="15">
        <v>2022</v>
      </c>
      <c r="F158" s="15" t="s">
        <v>162</v>
      </c>
      <c r="G158" s="15" t="s">
        <v>133</v>
      </c>
      <c r="H158" s="15" t="s">
        <v>296</v>
      </c>
      <c r="I158" s="15" t="s">
        <v>139</v>
      </c>
      <c r="J158" s="15" t="s">
        <v>141</v>
      </c>
      <c r="K158" s="15" t="s">
        <v>297</v>
      </c>
      <c r="L158" s="15" t="s">
        <v>302</v>
      </c>
      <c r="M158" s="15">
        <v>0.38500000000000001</v>
      </c>
      <c r="N158" s="15">
        <v>0.33700000000000002</v>
      </c>
      <c r="O158" s="15">
        <v>1.7000000000000001E-2</v>
      </c>
      <c r="P158" s="15">
        <v>0.29299999999999998</v>
      </c>
      <c r="Q158" s="15">
        <v>0.17699999999999999</v>
      </c>
      <c r="R158" s="15">
        <v>0.47799999999999998</v>
      </c>
      <c r="S158" s="15">
        <v>9.2430000000000003</v>
      </c>
      <c r="U158" s="15">
        <v>110870.245</v>
      </c>
      <c r="V158" s="15">
        <v>400</v>
      </c>
    </row>
    <row r="159" spans="2:22" ht="30" x14ac:dyDescent="0.25">
      <c r="B159" s="15" t="s">
        <v>122</v>
      </c>
      <c r="C159" s="15" t="s">
        <v>207</v>
      </c>
      <c r="D159" s="15" t="s">
        <v>223</v>
      </c>
      <c r="E159" s="15">
        <v>2022</v>
      </c>
      <c r="F159" s="15" t="s">
        <v>162</v>
      </c>
      <c r="G159" s="15" t="s">
        <v>133</v>
      </c>
      <c r="H159" s="15" t="s">
        <v>296</v>
      </c>
      <c r="I159" s="15" t="s">
        <v>139</v>
      </c>
      <c r="J159" s="15" t="s">
        <v>141</v>
      </c>
      <c r="K159" s="15" t="s">
        <v>297</v>
      </c>
      <c r="L159" s="15" t="s">
        <v>303</v>
      </c>
      <c r="M159" s="15">
        <v>0.49199999999999999</v>
      </c>
      <c r="N159" s="15">
        <v>0.45</v>
      </c>
      <c r="O159" s="15">
        <v>2.5999999999999999E-2</v>
      </c>
      <c r="P159" s="15">
        <v>0.35299999999999998</v>
      </c>
      <c r="Q159" s="15">
        <v>0.217</v>
      </c>
      <c r="R159" s="15">
        <v>0.58299999999999996</v>
      </c>
      <c r="S159" s="15">
        <v>9.1829999999999998</v>
      </c>
      <c r="U159" s="15">
        <v>108349.246</v>
      </c>
      <c r="V159" s="15">
        <v>310</v>
      </c>
    </row>
    <row r="160" spans="2:22" x14ac:dyDescent="0.25">
      <c r="B160" s="15" t="s">
        <v>122</v>
      </c>
      <c r="C160" s="15" t="s">
        <v>207</v>
      </c>
      <c r="D160" s="15" t="s">
        <v>223</v>
      </c>
      <c r="E160" s="15">
        <v>2022</v>
      </c>
      <c r="F160" s="15" t="s">
        <v>162</v>
      </c>
      <c r="G160" s="15" t="s">
        <v>133</v>
      </c>
      <c r="H160" s="15" t="s">
        <v>296</v>
      </c>
      <c r="I160" s="15" t="s">
        <v>139</v>
      </c>
      <c r="J160" s="15" t="s">
        <v>141</v>
      </c>
      <c r="K160" s="15" t="s">
        <v>297</v>
      </c>
      <c r="L160" s="15" t="s">
        <v>304</v>
      </c>
      <c r="M160" s="15">
        <v>1.107</v>
      </c>
      <c r="N160" s="15">
        <v>0.90900000000000003</v>
      </c>
      <c r="O160" s="15">
        <v>0.129</v>
      </c>
      <c r="P160" s="15">
        <v>0.93300000000000005</v>
      </c>
      <c r="Q160" s="15">
        <v>0.45700000000000002</v>
      </c>
      <c r="R160" s="15">
        <v>1.218</v>
      </c>
      <c r="S160" s="15">
        <v>9.4179999999999993</v>
      </c>
      <c r="U160" s="15">
        <v>113424.666</v>
      </c>
      <c r="V160" s="15">
        <v>50</v>
      </c>
    </row>
    <row r="161" spans="2:22" ht="30" x14ac:dyDescent="0.25">
      <c r="B161" s="15" t="s">
        <v>122</v>
      </c>
      <c r="C161" s="15" t="s">
        <v>207</v>
      </c>
      <c r="D161" s="15" t="s">
        <v>223</v>
      </c>
      <c r="E161" s="15">
        <v>2022</v>
      </c>
      <c r="F161" s="15" t="s">
        <v>162</v>
      </c>
      <c r="G161" s="15" t="s">
        <v>133</v>
      </c>
      <c r="H161" s="15" t="s">
        <v>296</v>
      </c>
      <c r="I161" s="15" t="s">
        <v>139</v>
      </c>
      <c r="J161" s="15" t="s">
        <v>141</v>
      </c>
      <c r="K161" s="15" t="s">
        <v>297</v>
      </c>
      <c r="L161" s="15" t="s">
        <v>305</v>
      </c>
      <c r="M161" s="15">
        <v>0.56399999999999995</v>
      </c>
      <c r="N161" s="15">
        <v>0.57899999999999996</v>
      </c>
      <c r="O161" s="15">
        <v>4.5999999999999999E-2</v>
      </c>
      <c r="P161" s="15">
        <v>0.39</v>
      </c>
      <c r="Q161" s="15">
        <v>0.19</v>
      </c>
      <c r="R161" s="15">
        <v>0.65300000000000002</v>
      </c>
      <c r="S161" s="15">
        <v>9.3219999999999992</v>
      </c>
      <c r="U161" s="15">
        <v>112557.03200000001</v>
      </c>
      <c r="V161" s="15">
        <v>160</v>
      </c>
    </row>
    <row r="162" spans="2:22" x14ac:dyDescent="0.25">
      <c r="B162" s="15" t="s">
        <v>122</v>
      </c>
      <c r="C162" s="15" t="s">
        <v>207</v>
      </c>
      <c r="D162" s="15" t="s">
        <v>223</v>
      </c>
      <c r="E162" s="15">
        <v>2022</v>
      </c>
      <c r="F162" s="15" t="s">
        <v>162</v>
      </c>
      <c r="G162" s="15" t="s">
        <v>133</v>
      </c>
      <c r="H162" s="15" t="s">
        <v>296</v>
      </c>
      <c r="I162" s="15" t="s">
        <v>139</v>
      </c>
      <c r="J162" s="15" t="s">
        <v>141</v>
      </c>
      <c r="K162" s="15" t="s">
        <v>297</v>
      </c>
      <c r="M162" s="15">
        <v>0.36099999999999999</v>
      </c>
      <c r="N162" s="15">
        <v>0.38</v>
      </c>
      <c r="O162" s="15">
        <v>2.8000000000000001E-2</v>
      </c>
      <c r="P162" s="15">
        <v>0.23799999999999999</v>
      </c>
      <c r="Q162" s="15">
        <v>0.129</v>
      </c>
      <c r="R162" s="15">
        <v>0.44400000000000001</v>
      </c>
      <c r="S162" s="15">
        <v>9.3000000000000007</v>
      </c>
      <c r="U162" s="15">
        <v>112485.091</v>
      </c>
      <c r="V162" s="15">
        <v>180</v>
      </c>
    </row>
    <row r="163" spans="2:22" x14ac:dyDescent="0.25">
      <c r="B163" s="15" t="s">
        <v>122</v>
      </c>
      <c r="C163" s="15" t="s">
        <v>207</v>
      </c>
      <c r="D163" s="15" t="s">
        <v>224</v>
      </c>
      <c r="E163" s="15">
        <v>2022</v>
      </c>
      <c r="F163" s="15" t="s">
        <v>162</v>
      </c>
      <c r="G163" s="15" t="s">
        <v>133</v>
      </c>
      <c r="H163" s="15" t="s">
        <v>296</v>
      </c>
      <c r="I163" s="15" t="s">
        <v>139</v>
      </c>
      <c r="J163" s="15" t="s">
        <v>141</v>
      </c>
      <c r="K163" s="15" t="s">
        <v>297</v>
      </c>
      <c r="L163" s="15" t="s">
        <v>296</v>
      </c>
      <c r="M163" s="15">
        <v>0.36099999999999999</v>
      </c>
      <c r="N163" s="15">
        <v>0.31</v>
      </c>
      <c r="O163" s="15">
        <v>3.0000000000000001E-3</v>
      </c>
      <c r="P163" s="15">
        <v>0.28399999999999997</v>
      </c>
      <c r="Q163" s="15">
        <v>0.17299999999999999</v>
      </c>
      <c r="R163" s="15">
        <v>0.442</v>
      </c>
      <c r="S163" s="15">
        <v>9.8309999999999995</v>
      </c>
      <c r="U163" s="15">
        <v>292756.01699999999</v>
      </c>
      <c r="V163" s="15">
        <v>8180</v>
      </c>
    </row>
    <row r="164" spans="2:22" ht="30" x14ac:dyDescent="0.25">
      <c r="B164" s="15" t="s">
        <v>122</v>
      </c>
      <c r="C164" s="15" t="s">
        <v>207</v>
      </c>
      <c r="D164" s="15" t="s">
        <v>224</v>
      </c>
      <c r="E164" s="15">
        <v>2022</v>
      </c>
      <c r="F164" s="15" t="s">
        <v>162</v>
      </c>
      <c r="G164" s="15" t="s">
        <v>133</v>
      </c>
      <c r="H164" s="15" t="s">
        <v>296</v>
      </c>
      <c r="I164" s="15" t="s">
        <v>139</v>
      </c>
      <c r="J164" s="15" t="s">
        <v>141</v>
      </c>
      <c r="K164" s="15" t="s">
        <v>297</v>
      </c>
      <c r="L164" s="15" t="s">
        <v>298</v>
      </c>
      <c r="M164" s="15">
        <v>0.20200000000000001</v>
      </c>
      <c r="N164" s="15">
        <v>0.19500000000000001</v>
      </c>
      <c r="O164" s="15">
        <v>2.3E-2</v>
      </c>
      <c r="P164" s="15">
        <v>0.16400000000000001</v>
      </c>
      <c r="Q164" s="15">
        <v>9.0999999999999998E-2</v>
      </c>
      <c r="R164" s="15">
        <v>0.25800000000000001</v>
      </c>
      <c r="S164" s="15">
        <v>10.195</v>
      </c>
      <c r="U164" s="15">
        <v>317612.136</v>
      </c>
      <c r="V164" s="15">
        <v>70</v>
      </c>
    </row>
    <row r="165" spans="2:22" x14ac:dyDescent="0.25">
      <c r="B165" s="15" t="s">
        <v>122</v>
      </c>
      <c r="C165" s="15" t="s">
        <v>207</v>
      </c>
      <c r="D165" s="15" t="s">
        <v>224</v>
      </c>
      <c r="E165" s="15">
        <v>2022</v>
      </c>
      <c r="F165" s="15" t="s">
        <v>162</v>
      </c>
      <c r="G165" s="15" t="s">
        <v>133</v>
      </c>
      <c r="H165" s="15" t="s">
        <v>296</v>
      </c>
      <c r="I165" s="15" t="s">
        <v>139</v>
      </c>
      <c r="J165" s="15" t="s">
        <v>141</v>
      </c>
      <c r="K165" s="15" t="s">
        <v>297</v>
      </c>
      <c r="L165" s="15" t="s">
        <v>299</v>
      </c>
      <c r="M165" s="15">
        <v>0.54</v>
      </c>
      <c r="N165" s="15">
        <v>0.53900000000000003</v>
      </c>
      <c r="O165" s="15">
        <v>4.5999999999999999E-2</v>
      </c>
      <c r="P165" s="15">
        <v>0.34699999999999998</v>
      </c>
      <c r="Q165" s="15">
        <v>0.17499999999999999</v>
      </c>
      <c r="R165" s="15">
        <v>0.69699999999999995</v>
      </c>
      <c r="S165" s="15">
        <v>9.891</v>
      </c>
      <c r="U165" s="15">
        <v>298433.13799999998</v>
      </c>
      <c r="V165" s="15">
        <v>140</v>
      </c>
    </row>
    <row r="166" spans="2:22" ht="30" x14ac:dyDescent="0.25">
      <c r="B166" s="15" t="s">
        <v>122</v>
      </c>
      <c r="C166" s="15" t="s">
        <v>207</v>
      </c>
      <c r="D166" s="15" t="s">
        <v>224</v>
      </c>
      <c r="E166" s="15">
        <v>2022</v>
      </c>
      <c r="F166" s="15" t="s">
        <v>162</v>
      </c>
      <c r="G166" s="15" t="s">
        <v>133</v>
      </c>
      <c r="H166" s="15" t="s">
        <v>296</v>
      </c>
      <c r="I166" s="15" t="s">
        <v>139</v>
      </c>
      <c r="J166" s="15" t="s">
        <v>141</v>
      </c>
      <c r="K166" s="15" t="s">
        <v>297</v>
      </c>
      <c r="L166" s="15" t="s">
        <v>300</v>
      </c>
      <c r="M166" s="15">
        <v>0.47399999999999998</v>
      </c>
      <c r="N166" s="15">
        <v>0.49299999999999999</v>
      </c>
      <c r="O166" s="15">
        <v>5.5E-2</v>
      </c>
      <c r="P166" s="15">
        <v>0.34799999999999998</v>
      </c>
      <c r="Q166" s="15">
        <v>0.158</v>
      </c>
      <c r="R166" s="15">
        <v>0.53900000000000003</v>
      </c>
      <c r="S166" s="15">
        <v>10.135999999999999</v>
      </c>
      <c r="U166" s="15">
        <v>306164.11499999999</v>
      </c>
      <c r="V166" s="15">
        <v>80</v>
      </c>
    </row>
    <row r="167" spans="2:22" x14ac:dyDescent="0.25">
      <c r="B167" s="15" t="s">
        <v>122</v>
      </c>
      <c r="C167" s="15" t="s">
        <v>207</v>
      </c>
      <c r="D167" s="15" t="s">
        <v>224</v>
      </c>
      <c r="E167" s="15">
        <v>2022</v>
      </c>
      <c r="F167" s="15" t="s">
        <v>162</v>
      </c>
      <c r="G167" s="15" t="s">
        <v>133</v>
      </c>
      <c r="H167" s="15" t="s">
        <v>296</v>
      </c>
      <c r="I167" s="15" t="s">
        <v>139</v>
      </c>
      <c r="J167" s="15" t="s">
        <v>141</v>
      </c>
      <c r="K167" s="15" t="s">
        <v>297</v>
      </c>
      <c r="L167" s="15" t="s">
        <v>301</v>
      </c>
      <c r="M167" s="15">
        <v>0.33700000000000002</v>
      </c>
      <c r="N167" s="15">
        <v>0.25800000000000001</v>
      </c>
      <c r="O167" s="15">
        <v>3.0000000000000001E-3</v>
      </c>
      <c r="P167" s="15">
        <v>0.27400000000000002</v>
      </c>
      <c r="Q167" s="15">
        <v>0.17100000000000001</v>
      </c>
      <c r="R167" s="15">
        <v>0.42</v>
      </c>
      <c r="S167" s="15">
        <v>9.8170000000000002</v>
      </c>
      <c r="U167" s="15">
        <v>292080.89</v>
      </c>
      <c r="V167" s="15">
        <v>6570</v>
      </c>
    </row>
    <row r="168" spans="2:22" ht="30" x14ac:dyDescent="0.25">
      <c r="B168" s="15" t="s">
        <v>122</v>
      </c>
      <c r="C168" s="15" t="s">
        <v>207</v>
      </c>
      <c r="D168" s="15" t="s">
        <v>224</v>
      </c>
      <c r="E168" s="15">
        <v>2022</v>
      </c>
      <c r="F168" s="15" t="s">
        <v>162</v>
      </c>
      <c r="G168" s="15" t="s">
        <v>133</v>
      </c>
      <c r="H168" s="15" t="s">
        <v>296</v>
      </c>
      <c r="I168" s="15" t="s">
        <v>139</v>
      </c>
      <c r="J168" s="15" t="s">
        <v>141</v>
      </c>
      <c r="K168" s="15" t="s">
        <v>297</v>
      </c>
      <c r="L168" s="15" t="s">
        <v>302</v>
      </c>
      <c r="M168" s="15">
        <v>0.41599999999999998</v>
      </c>
      <c r="N168" s="15">
        <v>0.34599999999999997</v>
      </c>
      <c r="O168" s="15">
        <v>1.7000000000000001E-2</v>
      </c>
      <c r="P168" s="15">
        <v>0.33200000000000002</v>
      </c>
      <c r="Q168" s="15">
        <v>0.2</v>
      </c>
      <c r="R168" s="15">
        <v>0.50800000000000001</v>
      </c>
      <c r="S168" s="15">
        <v>9.8439999999999994</v>
      </c>
      <c r="U168" s="15">
        <v>293737.78200000001</v>
      </c>
      <c r="V168" s="15">
        <v>400</v>
      </c>
    </row>
    <row r="169" spans="2:22" ht="30" x14ac:dyDescent="0.25">
      <c r="B169" s="15" t="s">
        <v>122</v>
      </c>
      <c r="C169" s="15" t="s">
        <v>207</v>
      </c>
      <c r="D169" s="15" t="s">
        <v>224</v>
      </c>
      <c r="E169" s="15">
        <v>2022</v>
      </c>
      <c r="F169" s="15" t="s">
        <v>162</v>
      </c>
      <c r="G169" s="15" t="s">
        <v>133</v>
      </c>
      <c r="H169" s="15" t="s">
        <v>296</v>
      </c>
      <c r="I169" s="15" t="s">
        <v>139</v>
      </c>
      <c r="J169" s="15" t="s">
        <v>141</v>
      </c>
      <c r="K169" s="15" t="s">
        <v>297</v>
      </c>
      <c r="L169" s="15" t="s">
        <v>303</v>
      </c>
      <c r="M169" s="15">
        <v>0.51700000000000002</v>
      </c>
      <c r="N169" s="15">
        <v>0.438</v>
      </c>
      <c r="O169" s="15">
        <v>2.5000000000000001E-2</v>
      </c>
      <c r="P169" s="15">
        <v>0.40100000000000002</v>
      </c>
      <c r="Q169" s="15">
        <v>0.25800000000000001</v>
      </c>
      <c r="R169" s="15">
        <v>0.57999999999999996</v>
      </c>
      <c r="S169" s="15">
        <v>9.76</v>
      </c>
      <c r="U169" s="15">
        <v>288037.07400000002</v>
      </c>
      <c r="V169" s="15">
        <v>310</v>
      </c>
    </row>
    <row r="170" spans="2:22" x14ac:dyDescent="0.25">
      <c r="B170" s="15" t="s">
        <v>122</v>
      </c>
      <c r="C170" s="15" t="s">
        <v>207</v>
      </c>
      <c r="D170" s="15" t="s">
        <v>224</v>
      </c>
      <c r="E170" s="15">
        <v>2022</v>
      </c>
      <c r="F170" s="15" t="s">
        <v>162</v>
      </c>
      <c r="G170" s="15" t="s">
        <v>133</v>
      </c>
      <c r="H170" s="15" t="s">
        <v>296</v>
      </c>
      <c r="I170" s="15" t="s">
        <v>139</v>
      </c>
      <c r="J170" s="15" t="s">
        <v>141</v>
      </c>
      <c r="K170" s="15" t="s">
        <v>297</v>
      </c>
      <c r="L170" s="15" t="s">
        <v>304</v>
      </c>
      <c r="M170" s="15">
        <v>1.105</v>
      </c>
      <c r="N170" s="15">
        <v>0.77900000000000003</v>
      </c>
      <c r="O170" s="15">
        <v>0.11</v>
      </c>
      <c r="P170" s="15">
        <v>1.0389999999999999</v>
      </c>
      <c r="Q170" s="15">
        <v>0.51900000000000002</v>
      </c>
      <c r="R170" s="15">
        <v>1.2809999999999999</v>
      </c>
      <c r="S170" s="15">
        <v>10.007999999999999</v>
      </c>
      <c r="U170" s="15">
        <v>299191.38699999999</v>
      </c>
      <c r="V170" s="15">
        <v>50</v>
      </c>
    </row>
    <row r="171" spans="2:22" ht="30" x14ac:dyDescent="0.25">
      <c r="B171" s="15" t="s">
        <v>122</v>
      </c>
      <c r="C171" s="15" t="s">
        <v>207</v>
      </c>
      <c r="D171" s="15" t="s">
        <v>224</v>
      </c>
      <c r="E171" s="15">
        <v>2022</v>
      </c>
      <c r="F171" s="15" t="s">
        <v>162</v>
      </c>
      <c r="G171" s="15" t="s">
        <v>133</v>
      </c>
      <c r="H171" s="15" t="s">
        <v>296</v>
      </c>
      <c r="I171" s="15" t="s">
        <v>139</v>
      </c>
      <c r="J171" s="15" t="s">
        <v>141</v>
      </c>
      <c r="K171" s="15" t="s">
        <v>297</v>
      </c>
      <c r="L171" s="15" t="s">
        <v>305</v>
      </c>
      <c r="M171" s="15">
        <v>0.57699999999999996</v>
      </c>
      <c r="N171" s="15">
        <v>0.57299999999999995</v>
      </c>
      <c r="O171" s="15">
        <v>4.4999999999999998E-2</v>
      </c>
      <c r="P171" s="15">
        <v>0.40100000000000002</v>
      </c>
      <c r="Q171" s="15">
        <v>0.217</v>
      </c>
      <c r="R171" s="15">
        <v>0.71099999999999997</v>
      </c>
      <c r="S171" s="15">
        <v>9.9090000000000007</v>
      </c>
      <c r="U171" s="15">
        <v>298092.7</v>
      </c>
      <c r="V171" s="15">
        <v>160</v>
      </c>
    </row>
    <row r="172" spans="2:22" x14ac:dyDescent="0.25">
      <c r="B172" s="15" t="s">
        <v>122</v>
      </c>
      <c r="C172" s="15" t="s">
        <v>207</v>
      </c>
      <c r="D172" s="15" t="s">
        <v>224</v>
      </c>
      <c r="E172" s="15">
        <v>2022</v>
      </c>
      <c r="F172" s="15" t="s">
        <v>162</v>
      </c>
      <c r="G172" s="15" t="s">
        <v>133</v>
      </c>
      <c r="H172" s="15" t="s">
        <v>296</v>
      </c>
      <c r="I172" s="15" t="s">
        <v>139</v>
      </c>
      <c r="J172" s="15" t="s">
        <v>141</v>
      </c>
      <c r="K172" s="15" t="s">
        <v>297</v>
      </c>
      <c r="M172" s="15">
        <v>0.36399999999999999</v>
      </c>
      <c r="N172" s="15">
        <v>0.36499999999999999</v>
      </c>
      <c r="O172" s="15">
        <v>2.7E-2</v>
      </c>
      <c r="P172" s="15">
        <v>0.27500000000000002</v>
      </c>
      <c r="Q172" s="15">
        <v>0.158</v>
      </c>
      <c r="R172" s="15">
        <v>0.41299999999999998</v>
      </c>
      <c r="S172" s="15">
        <v>9.9009999999999998</v>
      </c>
      <c r="U172" s="15">
        <v>297028.451</v>
      </c>
      <c r="V172" s="15">
        <v>180</v>
      </c>
    </row>
    <row r="173" spans="2:22" x14ac:dyDescent="0.25">
      <c r="B173" s="15" t="s">
        <v>122</v>
      </c>
      <c r="C173" s="15" t="s">
        <v>207</v>
      </c>
      <c r="D173" s="15" t="s">
        <v>225</v>
      </c>
      <c r="E173" s="15">
        <v>2022</v>
      </c>
      <c r="F173" s="15" t="s">
        <v>162</v>
      </c>
      <c r="G173" s="15" t="s">
        <v>133</v>
      </c>
      <c r="H173" s="15" t="s">
        <v>296</v>
      </c>
      <c r="I173" s="15" t="s">
        <v>139</v>
      </c>
      <c r="J173" s="15" t="s">
        <v>141</v>
      </c>
      <c r="K173" s="15" t="s">
        <v>297</v>
      </c>
      <c r="L173" s="15" t="s">
        <v>296</v>
      </c>
      <c r="M173" s="15">
        <v>0.38100000000000001</v>
      </c>
      <c r="N173" s="15">
        <v>0.29699999999999999</v>
      </c>
      <c r="O173" s="15">
        <v>3.0000000000000001E-3</v>
      </c>
      <c r="P173" s="15">
        <v>0.307</v>
      </c>
      <c r="Q173" s="15">
        <v>0.19600000000000001</v>
      </c>
      <c r="R173" s="15">
        <v>0.47199999999999998</v>
      </c>
      <c r="S173" s="15">
        <v>9.8309999999999995</v>
      </c>
      <c r="U173" s="15">
        <v>292756.223</v>
      </c>
      <c r="V173" s="15">
        <v>8180</v>
      </c>
    </row>
    <row r="174" spans="2:22" ht="30" x14ac:dyDescent="0.25">
      <c r="B174" s="15" t="s">
        <v>122</v>
      </c>
      <c r="C174" s="15" t="s">
        <v>207</v>
      </c>
      <c r="D174" s="15" t="s">
        <v>225</v>
      </c>
      <c r="E174" s="15">
        <v>2022</v>
      </c>
      <c r="F174" s="15" t="s">
        <v>162</v>
      </c>
      <c r="G174" s="15" t="s">
        <v>133</v>
      </c>
      <c r="H174" s="15" t="s">
        <v>296</v>
      </c>
      <c r="I174" s="15" t="s">
        <v>139</v>
      </c>
      <c r="J174" s="15" t="s">
        <v>141</v>
      </c>
      <c r="K174" s="15" t="s">
        <v>297</v>
      </c>
      <c r="L174" s="15" t="s">
        <v>298</v>
      </c>
      <c r="M174" s="15">
        <v>0.222</v>
      </c>
      <c r="N174" s="15">
        <v>0.17699999999999999</v>
      </c>
      <c r="O174" s="15">
        <v>2.1000000000000001E-2</v>
      </c>
      <c r="P174" s="15">
        <v>0.16400000000000001</v>
      </c>
      <c r="Q174" s="15">
        <v>9.9000000000000005E-2</v>
      </c>
      <c r="R174" s="15">
        <v>0.29599999999999999</v>
      </c>
      <c r="S174" s="15">
        <v>10.195</v>
      </c>
      <c r="U174" s="15">
        <v>317612.136</v>
      </c>
      <c r="V174" s="15">
        <v>70</v>
      </c>
    </row>
    <row r="175" spans="2:22" x14ac:dyDescent="0.25">
      <c r="B175" s="15" t="s">
        <v>122</v>
      </c>
      <c r="C175" s="15" t="s">
        <v>207</v>
      </c>
      <c r="D175" s="15" t="s">
        <v>225</v>
      </c>
      <c r="E175" s="15">
        <v>2022</v>
      </c>
      <c r="F175" s="15" t="s">
        <v>162</v>
      </c>
      <c r="G175" s="15" t="s">
        <v>133</v>
      </c>
      <c r="H175" s="15" t="s">
        <v>296</v>
      </c>
      <c r="I175" s="15" t="s">
        <v>139</v>
      </c>
      <c r="J175" s="15" t="s">
        <v>141</v>
      </c>
      <c r="K175" s="15" t="s">
        <v>297</v>
      </c>
      <c r="L175" s="15" t="s">
        <v>299</v>
      </c>
      <c r="M175" s="15">
        <v>0.55200000000000005</v>
      </c>
      <c r="N175" s="15">
        <v>0.47299999999999998</v>
      </c>
      <c r="O175" s="15">
        <v>0.04</v>
      </c>
      <c r="P175" s="15">
        <v>0.38500000000000001</v>
      </c>
      <c r="Q175" s="15">
        <v>0.23499999999999999</v>
      </c>
      <c r="R175" s="15">
        <v>0.78700000000000003</v>
      </c>
      <c r="S175" s="15">
        <v>9.891</v>
      </c>
      <c r="U175" s="15">
        <v>298435.53399999999</v>
      </c>
      <c r="V175" s="15">
        <v>140</v>
      </c>
    </row>
    <row r="176" spans="2:22" ht="30" x14ac:dyDescent="0.25">
      <c r="B176" s="15" t="s">
        <v>122</v>
      </c>
      <c r="C176" s="15" t="s">
        <v>207</v>
      </c>
      <c r="D176" s="15" t="s">
        <v>225</v>
      </c>
      <c r="E176" s="15">
        <v>2022</v>
      </c>
      <c r="F176" s="15" t="s">
        <v>162</v>
      </c>
      <c r="G176" s="15" t="s">
        <v>133</v>
      </c>
      <c r="H176" s="15" t="s">
        <v>296</v>
      </c>
      <c r="I176" s="15" t="s">
        <v>139</v>
      </c>
      <c r="J176" s="15" t="s">
        <v>141</v>
      </c>
      <c r="K176" s="15" t="s">
        <v>297</v>
      </c>
      <c r="L176" s="15" t="s">
        <v>300</v>
      </c>
      <c r="M176" s="15">
        <v>0.443</v>
      </c>
      <c r="N176" s="15">
        <v>0.40699999999999997</v>
      </c>
      <c r="O176" s="15">
        <v>4.5999999999999999E-2</v>
      </c>
      <c r="P176" s="15">
        <v>0.34499999999999997</v>
      </c>
      <c r="Q176" s="15">
        <v>0.16200000000000001</v>
      </c>
      <c r="R176" s="15">
        <v>0.65</v>
      </c>
      <c r="S176" s="15">
        <v>10.135999999999999</v>
      </c>
      <c r="U176" s="15">
        <v>306158.95899999997</v>
      </c>
      <c r="V176" s="15">
        <v>80</v>
      </c>
    </row>
    <row r="177" spans="2:22" x14ac:dyDescent="0.25">
      <c r="B177" s="15" t="s">
        <v>122</v>
      </c>
      <c r="C177" s="15" t="s">
        <v>207</v>
      </c>
      <c r="D177" s="15" t="s">
        <v>225</v>
      </c>
      <c r="E177" s="15">
        <v>2022</v>
      </c>
      <c r="F177" s="15" t="s">
        <v>162</v>
      </c>
      <c r="G177" s="15" t="s">
        <v>133</v>
      </c>
      <c r="H177" s="15" t="s">
        <v>296</v>
      </c>
      <c r="I177" s="15" t="s">
        <v>139</v>
      </c>
      <c r="J177" s="15" t="s">
        <v>141</v>
      </c>
      <c r="K177" s="15" t="s">
        <v>297</v>
      </c>
      <c r="L177" s="15" t="s">
        <v>301</v>
      </c>
      <c r="M177" s="15">
        <v>0.36099999999999999</v>
      </c>
      <c r="N177" s="15">
        <v>0.255</v>
      </c>
      <c r="O177" s="15">
        <v>3.0000000000000001E-3</v>
      </c>
      <c r="P177" s="15">
        <v>0.29799999999999999</v>
      </c>
      <c r="Q177" s="15">
        <v>0.19500000000000001</v>
      </c>
      <c r="R177" s="15">
        <v>0.45100000000000001</v>
      </c>
      <c r="S177" s="15">
        <v>9.8170000000000002</v>
      </c>
      <c r="U177" s="15">
        <v>292080.02299999999</v>
      </c>
      <c r="V177" s="15">
        <v>6570</v>
      </c>
    </row>
    <row r="178" spans="2:22" ht="30" x14ac:dyDescent="0.25">
      <c r="B178" s="15" t="s">
        <v>122</v>
      </c>
      <c r="C178" s="15" t="s">
        <v>207</v>
      </c>
      <c r="D178" s="15" t="s">
        <v>225</v>
      </c>
      <c r="E178" s="15">
        <v>2022</v>
      </c>
      <c r="F178" s="15" t="s">
        <v>162</v>
      </c>
      <c r="G178" s="15" t="s">
        <v>133</v>
      </c>
      <c r="H178" s="15" t="s">
        <v>296</v>
      </c>
      <c r="I178" s="15" t="s">
        <v>139</v>
      </c>
      <c r="J178" s="15" t="s">
        <v>141</v>
      </c>
      <c r="K178" s="15" t="s">
        <v>297</v>
      </c>
      <c r="L178" s="15" t="s">
        <v>302</v>
      </c>
      <c r="M178" s="15">
        <v>0.42399999999999999</v>
      </c>
      <c r="N178" s="15">
        <v>0.317</v>
      </c>
      <c r="O178" s="15">
        <v>1.6E-2</v>
      </c>
      <c r="P178" s="15">
        <v>0.35199999999999998</v>
      </c>
      <c r="Q178" s="15">
        <v>0.218</v>
      </c>
      <c r="R178" s="15">
        <v>0.53</v>
      </c>
      <c r="S178" s="15">
        <v>9.8439999999999994</v>
      </c>
      <c r="U178" s="15">
        <v>293750.32799999998</v>
      </c>
      <c r="V178" s="15">
        <v>400</v>
      </c>
    </row>
    <row r="179" spans="2:22" ht="30" x14ac:dyDescent="0.25">
      <c r="B179" s="15" t="s">
        <v>122</v>
      </c>
      <c r="C179" s="15" t="s">
        <v>207</v>
      </c>
      <c r="D179" s="15" t="s">
        <v>225</v>
      </c>
      <c r="E179" s="15">
        <v>2022</v>
      </c>
      <c r="F179" s="15" t="s">
        <v>162</v>
      </c>
      <c r="G179" s="15" t="s">
        <v>133</v>
      </c>
      <c r="H179" s="15" t="s">
        <v>296</v>
      </c>
      <c r="I179" s="15" t="s">
        <v>139</v>
      </c>
      <c r="J179" s="15" t="s">
        <v>141</v>
      </c>
      <c r="K179" s="15" t="s">
        <v>297</v>
      </c>
      <c r="L179" s="15" t="s">
        <v>303</v>
      </c>
      <c r="M179" s="15">
        <v>0.52600000000000002</v>
      </c>
      <c r="N179" s="15">
        <v>0.39300000000000002</v>
      </c>
      <c r="O179" s="15">
        <v>2.1999999999999999E-2</v>
      </c>
      <c r="P179" s="15">
        <v>0.43</v>
      </c>
      <c r="Q179" s="15">
        <v>0.27700000000000002</v>
      </c>
      <c r="R179" s="15">
        <v>0.64800000000000002</v>
      </c>
      <c r="S179" s="15">
        <v>9.76</v>
      </c>
      <c r="U179" s="15">
        <v>288049.18300000002</v>
      </c>
      <c r="V179" s="15">
        <v>310</v>
      </c>
    </row>
    <row r="180" spans="2:22" x14ac:dyDescent="0.25">
      <c r="B180" s="15" t="s">
        <v>122</v>
      </c>
      <c r="C180" s="15" t="s">
        <v>207</v>
      </c>
      <c r="D180" s="15" t="s">
        <v>225</v>
      </c>
      <c r="E180" s="15">
        <v>2022</v>
      </c>
      <c r="F180" s="15" t="s">
        <v>162</v>
      </c>
      <c r="G180" s="15" t="s">
        <v>133</v>
      </c>
      <c r="H180" s="15" t="s">
        <v>296</v>
      </c>
      <c r="I180" s="15" t="s">
        <v>139</v>
      </c>
      <c r="J180" s="15" t="s">
        <v>141</v>
      </c>
      <c r="K180" s="15" t="s">
        <v>297</v>
      </c>
      <c r="L180" s="15" t="s">
        <v>304</v>
      </c>
      <c r="M180" s="15">
        <v>1.042</v>
      </c>
      <c r="N180" s="15">
        <v>0.67600000000000005</v>
      </c>
      <c r="O180" s="15">
        <v>9.6000000000000002E-2</v>
      </c>
      <c r="P180" s="15">
        <v>0.98699999999999999</v>
      </c>
      <c r="Q180" s="15">
        <v>0.47499999999999998</v>
      </c>
      <c r="R180" s="15">
        <v>1.2310000000000001</v>
      </c>
      <c r="S180" s="15">
        <v>10.007999999999999</v>
      </c>
      <c r="U180" s="15">
        <v>299178.174</v>
      </c>
      <c r="V180" s="15">
        <v>50</v>
      </c>
    </row>
    <row r="181" spans="2:22" ht="30" x14ac:dyDescent="0.25">
      <c r="B181" s="15" t="s">
        <v>122</v>
      </c>
      <c r="C181" s="15" t="s">
        <v>207</v>
      </c>
      <c r="D181" s="15" t="s">
        <v>225</v>
      </c>
      <c r="E181" s="15">
        <v>2022</v>
      </c>
      <c r="F181" s="15" t="s">
        <v>162</v>
      </c>
      <c r="G181" s="15" t="s">
        <v>133</v>
      </c>
      <c r="H181" s="15" t="s">
        <v>296</v>
      </c>
      <c r="I181" s="15" t="s">
        <v>139</v>
      </c>
      <c r="J181" s="15" t="s">
        <v>141</v>
      </c>
      <c r="K181" s="15" t="s">
        <v>297</v>
      </c>
      <c r="L181" s="15" t="s">
        <v>305</v>
      </c>
      <c r="M181" s="15">
        <v>0.57799999999999996</v>
      </c>
      <c r="N181" s="15">
        <v>0.58899999999999997</v>
      </c>
      <c r="O181" s="15">
        <v>4.7E-2</v>
      </c>
      <c r="P181" s="15">
        <v>0.40799999999999997</v>
      </c>
      <c r="Q181" s="15">
        <v>0.23699999999999999</v>
      </c>
      <c r="R181" s="15">
        <v>0.63700000000000001</v>
      </c>
      <c r="S181" s="15">
        <v>9.9090000000000007</v>
      </c>
      <c r="U181" s="15">
        <v>298093.41899999999</v>
      </c>
      <c r="V181" s="15">
        <v>160</v>
      </c>
    </row>
    <row r="182" spans="2:22" x14ac:dyDescent="0.25">
      <c r="B182" s="15" t="s">
        <v>122</v>
      </c>
      <c r="C182" s="15" t="s">
        <v>207</v>
      </c>
      <c r="D182" s="15" t="s">
        <v>225</v>
      </c>
      <c r="E182" s="15">
        <v>2022</v>
      </c>
      <c r="F182" s="15" t="s">
        <v>162</v>
      </c>
      <c r="G182" s="15" t="s">
        <v>133</v>
      </c>
      <c r="H182" s="15" t="s">
        <v>296</v>
      </c>
      <c r="I182" s="15" t="s">
        <v>139</v>
      </c>
      <c r="J182" s="15" t="s">
        <v>141</v>
      </c>
      <c r="K182" s="15" t="s">
        <v>297</v>
      </c>
      <c r="M182" s="15">
        <v>0.374</v>
      </c>
      <c r="N182" s="15">
        <v>0.317</v>
      </c>
      <c r="O182" s="15">
        <v>2.4E-2</v>
      </c>
      <c r="P182" s="15">
        <v>0.28999999999999998</v>
      </c>
      <c r="Q182" s="15">
        <v>0.17399999999999999</v>
      </c>
      <c r="R182" s="15">
        <v>0.45700000000000002</v>
      </c>
      <c r="S182" s="15">
        <v>9.9009999999999998</v>
      </c>
      <c r="U182" s="15">
        <v>297023.83299999998</v>
      </c>
      <c r="V182" s="15">
        <v>180</v>
      </c>
    </row>
    <row r="183" spans="2:22" x14ac:dyDescent="0.25">
      <c r="B183" s="15" t="s">
        <v>122</v>
      </c>
      <c r="C183" s="15" t="s">
        <v>207</v>
      </c>
      <c r="D183" s="15" t="s">
        <v>226</v>
      </c>
      <c r="E183" s="15">
        <v>2022</v>
      </c>
      <c r="F183" s="15" t="s">
        <v>162</v>
      </c>
      <c r="G183" s="15" t="s">
        <v>133</v>
      </c>
      <c r="H183" s="15" t="s">
        <v>296</v>
      </c>
      <c r="I183" s="15" t="s">
        <v>139</v>
      </c>
      <c r="J183" s="15" t="s">
        <v>141</v>
      </c>
      <c r="K183" s="15" t="s">
        <v>297</v>
      </c>
      <c r="L183" s="15" t="s">
        <v>296</v>
      </c>
      <c r="M183" s="15">
        <v>0.38600000000000001</v>
      </c>
      <c r="N183" s="15">
        <v>0.28000000000000003</v>
      </c>
      <c r="O183" s="15">
        <v>3.0000000000000001E-3</v>
      </c>
      <c r="P183" s="15">
        <v>0.31900000000000001</v>
      </c>
      <c r="Q183" s="15">
        <v>0.20799999999999999</v>
      </c>
      <c r="R183" s="15">
        <v>0.48299999999999998</v>
      </c>
      <c r="S183" s="15">
        <v>10.691000000000001</v>
      </c>
      <c r="U183" s="15">
        <v>558216.71699999995</v>
      </c>
      <c r="V183" s="15">
        <v>8180</v>
      </c>
    </row>
    <row r="184" spans="2:22" ht="30" x14ac:dyDescent="0.25">
      <c r="B184" s="15" t="s">
        <v>122</v>
      </c>
      <c r="C184" s="15" t="s">
        <v>207</v>
      </c>
      <c r="D184" s="15" t="s">
        <v>226</v>
      </c>
      <c r="E184" s="15">
        <v>2022</v>
      </c>
      <c r="F184" s="15" t="s">
        <v>162</v>
      </c>
      <c r="G184" s="15" t="s">
        <v>133</v>
      </c>
      <c r="H184" s="15" t="s">
        <v>296</v>
      </c>
      <c r="I184" s="15" t="s">
        <v>139</v>
      </c>
      <c r="J184" s="15" t="s">
        <v>141</v>
      </c>
      <c r="K184" s="15" t="s">
        <v>297</v>
      </c>
      <c r="L184" s="15" t="s">
        <v>298</v>
      </c>
      <c r="M184" s="15">
        <v>0.23599999999999999</v>
      </c>
      <c r="N184" s="15">
        <v>0.184</v>
      </c>
      <c r="O184" s="15">
        <v>2.1999999999999999E-2</v>
      </c>
      <c r="P184" s="15">
        <v>0.17899999999999999</v>
      </c>
      <c r="Q184" s="15">
        <v>0.108</v>
      </c>
      <c r="R184" s="15">
        <v>0.28000000000000003</v>
      </c>
      <c r="S184" s="15">
        <v>11.096</v>
      </c>
      <c r="U184" s="15">
        <v>597386.76399999997</v>
      </c>
      <c r="V184" s="15">
        <v>70</v>
      </c>
    </row>
    <row r="185" spans="2:22" x14ac:dyDescent="0.25">
      <c r="B185" s="15" t="s">
        <v>122</v>
      </c>
      <c r="C185" s="15" t="s">
        <v>207</v>
      </c>
      <c r="D185" s="15" t="s">
        <v>226</v>
      </c>
      <c r="E185" s="15">
        <v>2022</v>
      </c>
      <c r="F185" s="15" t="s">
        <v>162</v>
      </c>
      <c r="G185" s="15" t="s">
        <v>133</v>
      </c>
      <c r="H185" s="15" t="s">
        <v>296</v>
      </c>
      <c r="I185" s="15" t="s">
        <v>139</v>
      </c>
      <c r="J185" s="15" t="s">
        <v>141</v>
      </c>
      <c r="K185" s="15" t="s">
        <v>297</v>
      </c>
      <c r="L185" s="15" t="s">
        <v>299</v>
      </c>
      <c r="M185" s="15">
        <v>0.53200000000000003</v>
      </c>
      <c r="N185" s="15">
        <v>0.45200000000000001</v>
      </c>
      <c r="O185" s="15">
        <v>3.7999999999999999E-2</v>
      </c>
      <c r="P185" s="15">
        <v>0.38800000000000001</v>
      </c>
      <c r="Q185" s="15">
        <v>0.21099999999999999</v>
      </c>
      <c r="R185" s="15">
        <v>0.67400000000000004</v>
      </c>
      <c r="S185" s="15">
        <v>10.776</v>
      </c>
      <c r="U185" s="15">
        <v>566813.66200000001</v>
      </c>
      <c r="V185" s="15">
        <v>140</v>
      </c>
    </row>
    <row r="186" spans="2:22" ht="30" x14ac:dyDescent="0.25">
      <c r="B186" s="15" t="s">
        <v>122</v>
      </c>
      <c r="C186" s="15" t="s">
        <v>207</v>
      </c>
      <c r="D186" s="15" t="s">
        <v>226</v>
      </c>
      <c r="E186" s="15">
        <v>2022</v>
      </c>
      <c r="F186" s="15" t="s">
        <v>162</v>
      </c>
      <c r="G186" s="15" t="s">
        <v>133</v>
      </c>
      <c r="H186" s="15" t="s">
        <v>296</v>
      </c>
      <c r="I186" s="15" t="s">
        <v>139</v>
      </c>
      <c r="J186" s="15" t="s">
        <v>141</v>
      </c>
      <c r="K186" s="15" t="s">
        <v>297</v>
      </c>
      <c r="L186" s="15" t="s">
        <v>300</v>
      </c>
      <c r="M186" s="15">
        <v>0.36199999999999999</v>
      </c>
      <c r="N186" s="15">
        <v>0.25900000000000001</v>
      </c>
      <c r="O186" s="15">
        <v>2.9000000000000001E-2</v>
      </c>
      <c r="P186" s="15">
        <v>0.29299999999999998</v>
      </c>
      <c r="Q186" s="15">
        <v>0.182</v>
      </c>
      <c r="R186" s="15">
        <v>0.45700000000000002</v>
      </c>
      <c r="S186" s="15">
        <v>10.996</v>
      </c>
      <c r="U186" s="15">
        <v>582167.451</v>
      </c>
      <c r="V186" s="15">
        <v>80</v>
      </c>
    </row>
    <row r="187" spans="2:22" x14ac:dyDescent="0.25">
      <c r="B187" s="15" t="s">
        <v>122</v>
      </c>
      <c r="C187" s="15" t="s">
        <v>207</v>
      </c>
      <c r="D187" s="15" t="s">
        <v>226</v>
      </c>
      <c r="E187" s="15">
        <v>2022</v>
      </c>
      <c r="F187" s="15" t="s">
        <v>162</v>
      </c>
      <c r="G187" s="15" t="s">
        <v>133</v>
      </c>
      <c r="H187" s="15" t="s">
        <v>296</v>
      </c>
      <c r="I187" s="15" t="s">
        <v>139</v>
      </c>
      <c r="J187" s="15" t="s">
        <v>141</v>
      </c>
      <c r="K187" s="15" t="s">
        <v>297</v>
      </c>
      <c r="L187" s="15" t="s">
        <v>301</v>
      </c>
      <c r="M187" s="15">
        <v>0.36799999999999999</v>
      </c>
      <c r="N187" s="15">
        <v>0.24199999999999999</v>
      </c>
      <c r="O187" s="15">
        <v>3.0000000000000001E-3</v>
      </c>
      <c r="P187" s="15">
        <v>0.312</v>
      </c>
      <c r="Q187" s="15">
        <v>0.20699999999999999</v>
      </c>
      <c r="R187" s="15">
        <v>0.46600000000000003</v>
      </c>
      <c r="S187" s="15">
        <v>10.677</v>
      </c>
      <c r="U187" s="15">
        <v>557130.054</v>
      </c>
      <c r="V187" s="15">
        <v>6570</v>
      </c>
    </row>
    <row r="188" spans="2:22" ht="30" x14ac:dyDescent="0.25">
      <c r="B188" s="15" t="s">
        <v>122</v>
      </c>
      <c r="C188" s="15" t="s">
        <v>207</v>
      </c>
      <c r="D188" s="15" t="s">
        <v>226</v>
      </c>
      <c r="E188" s="15">
        <v>2022</v>
      </c>
      <c r="F188" s="15" t="s">
        <v>162</v>
      </c>
      <c r="G188" s="15" t="s">
        <v>133</v>
      </c>
      <c r="H188" s="15" t="s">
        <v>296</v>
      </c>
      <c r="I188" s="15" t="s">
        <v>139</v>
      </c>
      <c r="J188" s="15" t="s">
        <v>141</v>
      </c>
      <c r="K188" s="15" t="s">
        <v>297</v>
      </c>
      <c r="L188" s="15" t="s">
        <v>302</v>
      </c>
      <c r="M188" s="15">
        <v>0.432</v>
      </c>
      <c r="N188" s="15">
        <v>0.31900000000000001</v>
      </c>
      <c r="O188" s="15">
        <v>1.6E-2</v>
      </c>
      <c r="P188" s="15">
        <v>0.35499999999999998</v>
      </c>
      <c r="Q188" s="15">
        <v>0.22500000000000001</v>
      </c>
      <c r="R188" s="15">
        <v>0.51700000000000002</v>
      </c>
      <c r="S188" s="15">
        <v>10.721</v>
      </c>
      <c r="U188" s="15">
        <v>560944.83600000001</v>
      </c>
      <c r="V188" s="15">
        <v>400</v>
      </c>
    </row>
    <row r="189" spans="2:22" ht="30" x14ac:dyDescent="0.25">
      <c r="B189" s="15" t="s">
        <v>122</v>
      </c>
      <c r="C189" s="15" t="s">
        <v>207</v>
      </c>
      <c r="D189" s="15" t="s">
        <v>226</v>
      </c>
      <c r="E189" s="15">
        <v>2022</v>
      </c>
      <c r="F189" s="15" t="s">
        <v>162</v>
      </c>
      <c r="G189" s="15" t="s">
        <v>133</v>
      </c>
      <c r="H189" s="15" t="s">
        <v>296</v>
      </c>
      <c r="I189" s="15" t="s">
        <v>139</v>
      </c>
      <c r="J189" s="15" t="s">
        <v>141</v>
      </c>
      <c r="K189" s="15" t="s">
        <v>297</v>
      </c>
      <c r="L189" s="15" t="s">
        <v>303</v>
      </c>
      <c r="M189" s="15">
        <v>0.53200000000000003</v>
      </c>
      <c r="N189" s="15">
        <v>0.39100000000000001</v>
      </c>
      <c r="O189" s="15">
        <v>2.1999999999999999E-2</v>
      </c>
      <c r="P189" s="15">
        <v>0.436</v>
      </c>
      <c r="Q189" s="15">
        <v>0.28000000000000003</v>
      </c>
      <c r="R189" s="15">
        <v>0.63</v>
      </c>
      <c r="S189" s="15">
        <v>10.595000000000001</v>
      </c>
      <c r="U189" s="15">
        <v>549332.15800000005</v>
      </c>
      <c r="V189" s="15">
        <v>310</v>
      </c>
    </row>
    <row r="190" spans="2:22" x14ac:dyDescent="0.25">
      <c r="B190" s="15" t="s">
        <v>122</v>
      </c>
      <c r="C190" s="15" t="s">
        <v>207</v>
      </c>
      <c r="D190" s="15" t="s">
        <v>226</v>
      </c>
      <c r="E190" s="15">
        <v>2022</v>
      </c>
      <c r="F190" s="15" t="s">
        <v>162</v>
      </c>
      <c r="G190" s="15" t="s">
        <v>133</v>
      </c>
      <c r="H190" s="15" t="s">
        <v>296</v>
      </c>
      <c r="I190" s="15" t="s">
        <v>139</v>
      </c>
      <c r="J190" s="15" t="s">
        <v>141</v>
      </c>
      <c r="K190" s="15" t="s">
        <v>297</v>
      </c>
      <c r="L190" s="15" t="s">
        <v>304</v>
      </c>
      <c r="M190" s="15">
        <v>0.999</v>
      </c>
      <c r="N190" s="15">
        <v>0.58799999999999997</v>
      </c>
      <c r="O190" s="15">
        <v>8.3000000000000004E-2</v>
      </c>
      <c r="P190" s="15">
        <v>0.996</v>
      </c>
      <c r="Q190" s="15">
        <v>0.54</v>
      </c>
      <c r="R190" s="15">
        <v>1.323</v>
      </c>
      <c r="S190" s="15">
        <v>10.851000000000001</v>
      </c>
      <c r="U190" s="15">
        <v>567850.01899999997</v>
      </c>
      <c r="V190" s="15">
        <v>50</v>
      </c>
    </row>
    <row r="191" spans="2:22" ht="30" x14ac:dyDescent="0.25">
      <c r="B191" s="15" t="s">
        <v>122</v>
      </c>
      <c r="C191" s="15" t="s">
        <v>207</v>
      </c>
      <c r="D191" s="15" t="s">
        <v>226</v>
      </c>
      <c r="E191" s="15">
        <v>2022</v>
      </c>
      <c r="F191" s="15" t="s">
        <v>162</v>
      </c>
      <c r="G191" s="15" t="s">
        <v>133</v>
      </c>
      <c r="H191" s="15" t="s">
        <v>296</v>
      </c>
      <c r="I191" s="15" t="s">
        <v>139</v>
      </c>
      <c r="J191" s="15" t="s">
        <v>141</v>
      </c>
      <c r="K191" s="15" t="s">
        <v>297</v>
      </c>
      <c r="L191" s="15" t="s">
        <v>305</v>
      </c>
      <c r="M191" s="15">
        <v>0.54500000000000004</v>
      </c>
      <c r="N191" s="15">
        <v>0.52500000000000002</v>
      </c>
      <c r="O191" s="15">
        <v>4.2000000000000003E-2</v>
      </c>
      <c r="P191" s="15">
        <v>0.39500000000000002</v>
      </c>
      <c r="Q191" s="15">
        <v>0.25</v>
      </c>
      <c r="R191" s="15">
        <v>0.60699999999999998</v>
      </c>
      <c r="S191" s="15">
        <v>10.755000000000001</v>
      </c>
      <c r="U191" s="15">
        <v>565832.99899999995</v>
      </c>
      <c r="V191" s="15">
        <v>160</v>
      </c>
    </row>
    <row r="192" spans="2:22" x14ac:dyDescent="0.25">
      <c r="B192" s="15" t="s">
        <v>122</v>
      </c>
      <c r="C192" s="15" t="s">
        <v>207</v>
      </c>
      <c r="D192" s="15" t="s">
        <v>226</v>
      </c>
      <c r="E192" s="15">
        <v>2022</v>
      </c>
      <c r="F192" s="15" t="s">
        <v>162</v>
      </c>
      <c r="G192" s="15" t="s">
        <v>133</v>
      </c>
      <c r="H192" s="15" t="s">
        <v>296</v>
      </c>
      <c r="I192" s="15" t="s">
        <v>139</v>
      </c>
      <c r="J192" s="15" t="s">
        <v>141</v>
      </c>
      <c r="K192" s="15" t="s">
        <v>297</v>
      </c>
      <c r="M192" s="15">
        <v>0.38800000000000001</v>
      </c>
      <c r="N192" s="15">
        <v>0.33400000000000002</v>
      </c>
      <c r="O192" s="15">
        <v>2.5000000000000001E-2</v>
      </c>
      <c r="P192" s="15">
        <v>0.28199999999999997</v>
      </c>
      <c r="Q192" s="15">
        <v>0.17899999999999999</v>
      </c>
      <c r="R192" s="15">
        <v>0.504</v>
      </c>
      <c r="S192" s="15">
        <v>10.776999999999999</v>
      </c>
      <c r="U192" s="15">
        <v>565677.56499999994</v>
      </c>
      <c r="V192" s="15">
        <v>180</v>
      </c>
    </row>
    <row r="193" spans="2:22" x14ac:dyDescent="0.25">
      <c r="B193" s="15" t="s">
        <v>122</v>
      </c>
      <c r="C193" s="15" t="s">
        <v>207</v>
      </c>
      <c r="D193" s="15" t="s">
        <v>227</v>
      </c>
      <c r="E193" s="15">
        <v>2022</v>
      </c>
      <c r="F193" s="15" t="s">
        <v>162</v>
      </c>
      <c r="G193" s="15" t="s">
        <v>133</v>
      </c>
      <c r="H193" s="15" t="s">
        <v>296</v>
      </c>
      <c r="I193" s="15" t="s">
        <v>139</v>
      </c>
      <c r="J193" s="15" t="s">
        <v>141</v>
      </c>
      <c r="K193" s="15" t="s">
        <v>297</v>
      </c>
      <c r="L193" s="15" t="s">
        <v>296</v>
      </c>
      <c r="M193" s="15">
        <v>0.39100000000000001</v>
      </c>
      <c r="N193" s="15">
        <v>0.27300000000000002</v>
      </c>
      <c r="O193" s="15">
        <v>3.0000000000000001E-3</v>
      </c>
      <c r="P193" s="15">
        <v>0.32800000000000001</v>
      </c>
      <c r="Q193" s="15">
        <v>0.217</v>
      </c>
      <c r="R193" s="15">
        <v>0.48699999999999999</v>
      </c>
      <c r="S193" s="15">
        <v>10.691000000000001</v>
      </c>
      <c r="U193" s="15">
        <v>558218.22900000005</v>
      </c>
      <c r="V193" s="15">
        <v>8180</v>
      </c>
    </row>
    <row r="194" spans="2:22" ht="30" x14ac:dyDescent="0.25">
      <c r="B194" s="15" t="s">
        <v>122</v>
      </c>
      <c r="C194" s="15" t="s">
        <v>207</v>
      </c>
      <c r="D194" s="15" t="s">
        <v>227</v>
      </c>
      <c r="E194" s="15">
        <v>2022</v>
      </c>
      <c r="F194" s="15" t="s">
        <v>162</v>
      </c>
      <c r="G194" s="15" t="s">
        <v>133</v>
      </c>
      <c r="H194" s="15" t="s">
        <v>296</v>
      </c>
      <c r="I194" s="15" t="s">
        <v>139</v>
      </c>
      <c r="J194" s="15" t="s">
        <v>141</v>
      </c>
      <c r="K194" s="15" t="s">
        <v>297</v>
      </c>
      <c r="L194" s="15" t="s">
        <v>298</v>
      </c>
      <c r="M194" s="15">
        <v>0.246</v>
      </c>
      <c r="N194" s="15">
        <v>0.185</v>
      </c>
      <c r="O194" s="15">
        <v>2.1999999999999999E-2</v>
      </c>
      <c r="P194" s="15">
        <v>0.19400000000000001</v>
      </c>
      <c r="Q194" s="15">
        <v>0.124</v>
      </c>
      <c r="R194" s="15">
        <v>0.30599999999999999</v>
      </c>
      <c r="S194" s="15">
        <v>11.096</v>
      </c>
      <c r="U194" s="15">
        <v>597386.76399999997</v>
      </c>
      <c r="V194" s="15">
        <v>70</v>
      </c>
    </row>
    <row r="195" spans="2:22" x14ac:dyDescent="0.25">
      <c r="B195" s="15" t="s">
        <v>122</v>
      </c>
      <c r="C195" s="15" t="s">
        <v>207</v>
      </c>
      <c r="D195" s="15" t="s">
        <v>227</v>
      </c>
      <c r="E195" s="15">
        <v>2022</v>
      </c>
      <c r="F195" s="15" t="s">
        <v>162</v>
      </c>
      <c r="G195" s="15" t="s">
        <v>133</v>
      </c>
      <c r="H195" s="15" t="s">
        <v>296</v>
      </c>
      <c r="I195" s="15" t="s">
        <v>139</v>
      </c>
      <c r="J195" s="15" t="s">
        <v>141</v>
      </c>
      <c r="K195" s="15" t="s">
        <v>297</v>
      </c>
      <c r="L195" s="15" t="s">
        <v>299</v>
      </c>
      <c r="M195" s="15">
        <v>0.53</v>
      </c>
      <c r="N195" s="15">
        <v>0.45600000000000002</v>
      </c>
      <c r="O195" s="15">
        <v>3.9E-2</v>
      </c>
      <c r="P195" s="15">
        <v>0.373</v>
      </c>
      <c r="Q195" s="15">
        <v>0.25800000000000001</v>
      </c>
      <c r="R195" s="15">
        <v>0.623</v>
      </c>
      <c r="S195" s="15">
        <v>10.776</v>
      </c>
      <c r="U195" s="15">
        <v>566819.20299999998</v>
      </c>
      <c r="V195" s="15">
        <v>140</v>
      </c>
    </row>
    <row r="196" spans="2:22" ht="30" x14ac:dyDescent="0.25">
      <c r="B196" s="15" t="s">
        <v>122</v>
      </c>
      <c r="C196" s="15" t="s">
        <v>207</v>
      </c>
      <c r="D196" s="15" t="s">
        <v>227</v>
      </c>
      <c r="E196" s="15">
        <v>2022</v>
      </c>
      <c r="F196" s="15" t="s">
        <v>162</v>
      </c>
      <c r="G196" s="15" t="s">
        <v>133</v>
      </c>
      <c r="H196" s="15" t="s">
        <v>296</v>
      </c>
      <c r="I196" s="15" t="s">
        <v>139</v>
      </c>
      <c r="J196" s="15" t="s">
        <v>141</v>
      </c>
      <c r="K196" s="15" t="s">
        <v>297</v>
      </c>
      <c r="L196" s="15" t="s">
        <v>300</v>
      </c>
      <c r="M196" s="15">
        <v>0.32200000000000001</v>
      </c>
      <c r="N196" s="15">
        <v>0.21</v>
      </c>
      <c r="O196" s="15">
        <v>2.3E-2</v>
      </c>
      <c r="P196" s="15">
        <v>0.26300000000000001</v>
      </c>
      <c r="Q196" s="15">
        <v>0.156</v>
      </c>
      <c r="R196" s="15">
        <v>0.41599999999999998</v>
      </c>
      <c r="S196" s="15">
        <v>10.994999999999999</v>
      </c>
      <c r="U196" s="15">
        <v>582136.80900000001</v>
      </c>
      <c r="V196" s="15">
        <v>80</v>
      </c>
    </row>
    <row r="197" spans="2:22" x14ac:dyDescent="0.25">
      <c r="B197" s="15" t="s">
        <v>122</v>
      </c>
      <c r="C197" s="15" t="s">
        <v>207</v>
      </c>
      <c r="D197" s="15" t="s">
        <v>227</v>
      </c>
      <c r="E197" s="15">
        <v>2022</v>
      </c>
      <c r="F197" s="15" t="s">
        <v>162</v>
      </c>
      <c r="G197" s="15" t="s">
        <v>133</v>
      </c>
      <c r="H197" s="15" t="s">
        <v>296</v>
      </c>
      <c r="I197" s="15" t="s">
        <v>139</v>
      </c>
      <c r="J197" s="15" t="s">
        <v>141</v>
      </c>
      <c r="K197" s="15" t="s">
        <v>297</v>
      </c>
      <c r="L197" s="15" t="s">
        <v>301</v>
      </c>
      <c r="M197" s="15">
        <v>0.375</v>
      </c>
      <c r="N197" s="15">
        <v>0.23899999999999999</v>
      </c>
      <c r="O197" s="15">
        <v>3.0000000000000001E-3</v>
      </c>
      <c r="P197" s="15">
        <v>0.32100000000000001</v>
      </c>
      <c r="Q197" s="15">
        <v>0.215</v>
      </c>
      <c r="R197" s="15">
        <v>0.47</v>
      </c>
      <c r="S197" s="15">
        <v>10.677</v>
      </c>
      <c r="U197" s="15">
        <v>557129.85699999996</v>
      </c>
      <c r="V197" s="15">
        <v>6570</v>
      </c>
    </row>
    <row r="198" spans="2:22" ht="30" x14ac:dyDescent="0.25">
      <c r="B198" s="15" t="s">
        <v>122</v>
      </c>
      <c r="C198" s="15" t="s">
        <v>207</v>
      </c>
      <c r="D198" s="15" t="s">
        <v>227</v>
      </c>
      <c r="E198" s="15">
        <v>2022</v>
      </c>
      <c r="F198" s="15" t="s">
        <v>162</v>
      </c>
      <c r="G198" s="15" t="s">
        <v>133</v>
      </c>
      <c r="H198" s="15" t="s">
        <v>296</v>
      </c>
      <c r="I198" s="15" t="s">
        <v>139</v>
      </c>
      <c r="J198" s="15" t="s">
        <v>141</v>
      </c>
      <c r="K198" s="15" t="s">
        <v>297</v>
      </c>
      <c r="L198" s="15" t="s">
        <v>302</v>
      </c>
      <c r="M198" s="15">
        <v>0.435</v>
      </c>
      <c r="N198" s="15">
        <v>0.309</v>
      </c>
      <c r="O198" s="15">
        <v>1.4999999999999999E-2</v>
      </c>
      <c r="P198" s="15">
        <v>0.372</v>
      </c>
      <c r="Q198" s="15">
        <v>0.23100000000000001</v>
      </c>
      <c r="R198" s="15">
        <v>0.53600000000000003</v>
      </c>
      <c r="S198" s="15">
        <v>10.721</v>
      </c>
      <c r="U198" s="15">
        <v>560959.18999999994</v>
      </c>
      <c r="V198" s="15">
        <v>400</v>
      </c>
    </row>
    <row r="199" spans="2:22" ht="30" x14ac:dyDescent="0.25">
      <c r="B199" s="15" t="s">
        <v>122</v>
      </c>
      <c r="C199" s="15" t="s">
        <v>207</v>
      </c>
      <c r="D199" s="15" t="s">
        <v>227</v>
      </c>
      <c r="E199" s="15">
        <v>2022</v>
      </c>
      <c r="F199" s="15" t="s">
        <v>162</v>
      </c>
      <c r="G199" s="15" t="s">
        <v>133</v>
      </c>
      <c r="H199" s="15" t="s">
        <v>296</v>
      </c>
      <c r="I199" s="15" t="s">
        <v>139</v>
      </c>
      <c r="J199" s="15" t="s">
        <v>141</v>
      </c>
      <c r="K199" s="15" t="s">
        <v>297</v>
      </c>
      <c r="L199" s="15" t="s">
        <v>303</v>
      </c>
      <c r="M199" s="15">
        <v>0.53400000000000003</v>
      </c>
      <c r="N199" s="15">
        <v>0.39300000000000002</v>
      </c>
      <c r="O199" s="15">
        <v>2.1999999999999999E-2</v>
      </c>
      <c r="P199" s="15">
        <v>0.42099999999999999</v>
      </c>
      <c r="Q199" s="15">
        <v>0.28000000000000003</v>
      </c>
      <c r="R199" s="15">
        <v>0.65700000000000003</v>
      </c>
      <c r="S199" s="15">
        <v>10.595000000000001</v>
      </c>
      <c r="U199" s="15">
        <v>549338.90800000005</v>
      </c>
      <c r="V199" s="15">
        <v>310</v>
      </c>
    </row>
    <row r="200" spans="2:22" x14ac:dyDescent="0.25">
      <c r="B200" s="15" t="s">
        <v>122</v>
      </c>
      <c r="C200" s="15" t="s">
        <v>207</v>
      </c>
      <c r="D200" s="15" t="s">
        <v>227</v>
      </c>
      <c r="E200" s="15">
        <v>2022</v>
      </c>
      <c r="F200" s="15" t="s">
        <v>162</v>
      </c>
      <c r="G200" s="15" t="s">
        <v>133</v>
      </c>
      <c r="H200" s="15" t="s">
        <v>296</v>
      </c>
      <c r="I200" s="15" t="s">
        <v>139</v>
      </c>
      <c r="J200" s="15" t="s">
        <v>141</v>
      </c>
      <c r="K200" s="15" t="s">
        <v>297</v>
      </c>
      <c r="L200" s="15" t="s">
        <v>304</v>
      </c>
      <c r="M200" s="15">
        <v>0.89300000000000002</v>
      </c>
      <c r="N200" s="15">
        <v>0.51400000000000001</v>
      </c>
      <c r="O200" s="15">
        <v>7.2999999999999995E-2</v>
      </c>
      <c r="P200" s="15">
        <v>0.93899999999999995</v>
      </c>
      <c r="Q200" s="15">
        <v>0.49</v>
      </c>
      <c r="R200" s="15">
        <v>1.147</v>
      </c>
      <c r="S200" s="15">
        <v>10.851000000000001</v>
      </c>
      <c r="U200" s="15">
        <v>567850.01899999997</v>
      </c>
      <c r="V200" s="15">
        <v>50</v>
      </c>
    </row>
    <row r="201" spans="2:22" ht="30" x14ac:dyDescent="0.25">
      <c r="B201" s="15" t="s">
        <v>122</v>
      </c>
      <c r="C201" s="15" t="s">
        <v>207</v>
      </c>
      <c r="D201" s="15" t="s">
        <v>227</v>
      </c>
      <c r="E201" s="15">
        <v>2022</v>
      </c>
      <c r="F201" s="15" t="s">
        <v>162</v>
      </c>
      <c r="G201" s="15" t="s">
        <v>133</v>
      </c>
      <c r="H201" s="15" t="s">
        <v>296</v>
      </c>
      <c r="I201" s="15" t="s">
        <v>139</v>
      </c>
      <c r="J201" s="15" t="s">
        <v>141</v>
      </c>
      <c r="K201" s="15" t="s">
        <v>297</v>
      </c>
      <c r="L201" s="15" t="s">
        <v>305</v>
      </c>
      <c r="M201" s="15">
        <v>0.54400000000000004</v>
      </c>
      <c r="N201" s="15">
        <v>0.504</v>
      </c>
      <c r="O201" s="15">
        <v>0.04</v>
      </c>
      <c r="P201" s="15">
        <v>0.40400000000000003</v>
      </c>
      <c r="Q201" s="15">
        <v>0.26200000000000001</v>
      </c>
      <c r="R201" s="15">
        <v>0.64500000000000002</v>
      </c>
      <c r="S201" s="15">
        <v>10.755000000000001</v>
      </c>
      <c r="U201" s="15">
        <v>565843.80099999998</v>
      </c>
      <c r="V201" s="15">
        <v>160</v>
      </c>
    </row>
    <row r="202" spans="2:22" x14ac:dyDescent="0.25">
      <c r="B202" s="15" t="s">
        <v>122</v>
      </c>
      <c r="C202" s="15" t="s">
        <v>207</v>
      </c>
      <c r="D202" s="15" t="s">
        <v>227</v>
      </c>
      <c r="E202" s="15">
        <v>2022</v>
      </c>
      <c r="F202" s="15" t="s">
        <v>162</v>
      </c>
      <c r="G202" s="15" t="s">
        <v>133</v>
      </c>
      <c r="H202" s="15" t="s">
        <v>296</v>
      </c>
      <c r="I202" s="15" t="s">
        <v>139</v>
      </c>
      <c r="J202" s="15" t="s">
        <v>141</v>
      </c>
      <c r="K202" s="15" t="s">
        <v>297</v>
      </c>
      <c r="M202" s="15">
        <v>0.38400000000000001</v>
      </c>
      <c r="N202" s="15">
        <v>0.32100000000000001</v>
      </c>
      <c r="O202" s="15">
        <v>2.4E-2</v>
      </c>
      <c r="P202" s="15">
        <v>0.28999999999999998</v>
      </c>
      <c r="Q202" s="15">
        <v>0.17399999999999999</v>
      </c>
      <c r="R202" s="15">
        <v>0.47</v>
      </c>
      <c r="S202" s="15">
        <v>10.776999999999999</v>
      </c>
      <c r="U202" s="15">
        <v>565692.52899999998</v>
      </c>
      <c r="V202" s="15">
        <v>180</v>
      </c>
    </row>
    <row r="203" spans="2:22" x14ac:dyDescent="0.25">
      <c r="B203" s="15" t="s">
        <v>122</v>
      </c>
      <c r="C203" s="15" t="s">
        <v>207</v>
      </c>
      <c r="D203" s="15" t="s">
        <v>228</v>
      </c>
      <c r="E203" s="15">
        <v>2022</v>
      </c>
      <c r="F203" s="15" t="s">
        <v>162</v>
      </c>
      <c r="G203" s="15" t="s">
        <v>133</v>
      </c>
      <c r="H203" s="15" t="s">
        <v>296</v>
      </c>
      <c r="I203" s="15" t="s">
        <v>139</v>
      </c>
      <c r="J203" s="15" t="s">
        <v>141</v>
      </c>
      <c r="K203" s="15" t="s">
        <v>297</v>
      </c>
      <c r="L203" s="15" t="s">
        <v>296</v>
      </c>
      <c r="M203" s="15">
        <v>0.38900000000000001</v>
      </c>
      <c r="N203" s="15">
        <v>0.26600000000000001</v>
      </c>
      <c r="O203" s="15">
        <v>3.0000000000000001E-3</v>
      </c>
      <c r="P203" s="15">
        <v>0.33100000000000002</v>
      </c>
      <c r="Q203" s="15">
        <v>0.217</v>
      </c>
      <c r="R203" s="15">
        <v>0.48499999999999999</v>
      </c>
      <c r="S203" s="15">
        <v>11.670999999999999</v>
      </c>
      <c r="U203" s="15">
        <v>874193.17299999995</v>
      </c>
      <c r="V203" s="15">
        <v>8180</v>
      </c>
    </row>
    <row r="204" spans="2:22" ht="30" x14ac:dyDescent="0.25">
      <c r="B204" s="15" t="s">
        <v>122</v>
      </c>
      <c r="C204" s="15" t="s">
        <v>207</v>
      </c>
      <c r="D204" s="15" t="s">
        <v>228</v>
      </c>
      <c r="E204" s="15">
        <v>2022</v>
      </c>
      <c r="F204" s="15" t="s">
        <v>162</v>
      </c>
      <c r="G204" s="15" t="s">
        <v>133</v>
      </c>
      <c r="H204" s="15" t="s">
        <v>296</v>
      </c>
      <c r="I204" s="15" t="s">
        <v>139</v>
      </c>
      <c r="J204" s="15" t="s">
        <v>141</v>
      </c>
      <c r="K204" s="15" t="s">
        <v>297</v>
      </c>
      <c r="L204" s="15" t="s">
        <v>298</v>
      </c>
      <c r="M204" s="15">
        <v>0.25</v>
      </c>
      <c r="N204" s="15">
        <v>0.184</v>
      </c>
      <c r="O204" s="15">
        <v>2.1999999999999999E-2</v>
      </c>
      <c r="P204" s="15">
        <v>0.21199999999999999</v>
      </c>
      <c r="Q204" s="15">
        <v>0.14899999999999999</v>
      </c>
      <c r="R204" s="15">
        <v>0.28499999999999998</v>
      </c>
      <c r="S204" s="15">
        <v>12.096</v>
      </c>
      <c r="U204" s="15">
        <v>930260.08799999999</v>
      </c>
      <c r="V204" s="15">
        <v>70</v>
      </c>
    </row>
    <row r="205" spans="2:22" x14ac:dyDescent="0.25">
      <c r="B205" s="15" t="s">
        <v>122</v>
      </c>
      <c r="C205" s="15" t="s">
        <v>207</v>
      </c>
      <c r="D205" s="15" t="s">
        <v>228</v>
      </c>
      <c r="E205" s="15">
        <v>2022</v>
      </c>
      <c r="F205" s="15" t="s">
        <v>162</v>
      </c>
      <c r="G205" s="15" t="s">
        <v>133</v>
      </c>
      <c r="H205" s="15" t="s">
        <v>296</v>
      </c>
      <c r="I205" s="15" t="s">
        <v>139</v>
      </c>
      <c r="J205" s="15" t="s">
        <v>141</v>
      </c>
      <c r="K205" s="15" t="s">
        <v>297</v>
      </c>
      <c r="L205" s="15" t="s">
        <v>299</v>
      </c>
      <c r="M205" s="15">
        <v>0.504</v>
      </c>
      <c r="N205" s="15">
        <v>0.42699999999999999</v>
      </c>
      <c r="O205" s="15">
        <v>3.5999999999999997E-2</v>
      </c>
      <c r="P205" s="15">
        <v>0.36599999999999999</v>
      </c>
      <c r="Q205" s="15">
        <v>0.251</v>
      </c>
      <c r="R205" s="15">
        <v>0.625</v>
      </c>
      <c r="S205" s="15">
        <v>11.782</v>
      </c>
      <c r="U205" s="15">
        <v>885949.50399999996</v>
      </c>
      <c r="V205" s="15">
        <v>140</v>
      </c>
    </row>
    <row r="206" spans="2:22" ht="30" x14ac:dyDescent="0.25">
      <c r="B206" s="15" t="s">
        <v>122</v>
      </c>
      <c r="C206" s="15" t="s">
        <v>207</v>
      </c>
      <c r="D206" s="15" t="s">
        <v>228</v>
      </c>
      <c r="E206" s="15">
        <v>2022</v>
      </c>
      <c r="F206" s="15" t="s">
        <v>162</v>
      </c>
      <c r="G206" s="15" t="s">
        <v>133</v>
      </c>
      <c r="H206" s="15" t="s">
        <v>296</v>
      </c>
      <c r="I206" s="15" t="s">
        <v>139</v>
      </c>
      <c r="J206" s="15" t="s">
        <v>141</v>
      </c>
      <c r="K206" s="15" t="s">
        <v>297</v>
      </c>
      <c r="L206" s="15" t="s">
        <v>300</v>
      </c>
      <c r="M206" s="15">
        <v>0.30399999999999999</v>
      </c>
      <c r="N206" s="15">
        <v>0.19600000000000001</v>
      </c>
      <c r="O206" s="15">
        <v>2.1999999999999999E-2</v>
      </c>
      <c r="P206" s="15">
        <v>0.253</v>
      </c>
      <c r="Q206" s="15">
        <v>0.159</v>
      </c>
      <c r="R206" s="15">
        <v>0.436</v>
      </c>
      <c r="S206" s="15">
        <v>11.961</v>
      </c>
      <c r="U206" s="15">
        <v>909454.89199999999</v>
      </c>
      <c r="V206" s="15">
        <v>80</v>
      </c>
    </row>
    <row r="207" spans="2:22" x14ac:dyDescent="0.25">
      <c r="B207" s="15" t="s">
        <v>122</v>
      </c>
      <c r="C207" s="15" t="s">
        <v>207</v>
      </c>
      <c r="D207" s="15" t="s">
        <v>228</v>
      </c>
      <c r="E207" s="15">
        <v>2022</v>
      </c>
      <c r="F207" s="15" t="s">
        <v>162</v>
      </c>
      <c r="G207" s="15" t="s">
        <v>133</v>
      </c>
      <c r="H207" s="15" t="s">
        <v>296</v>
      </c>
      <c r="I207" s="15" t="s">
        <v>139</v>
      </c>
      <c r="J207" s="15" t="s">
        <v>141</v>
      </c>
      <c r="K207" s="15" t="s">
        <v>297</v>
      </c>
      <c r="L207" s="15" t="s">
        <v>301</v>
      </c>
      <c r="M207" s="15">
        <v>0.375</v>
      </c>
      <c r="N207" s="15">
        <v>0.23699999999999999</v>
      </c>
      <c r="O207" s="15">
        <v>3.0000000000000001E-3</v>
      </c>
      <c r="P207" s="15">
        <v>0.32700000000000001</v>
      </c>
      <c r="Q207" s="15">
        <v>0.215</v>
      </c>
      <c r="R207" s="15">
        <v>0.47199999999999998</v>
      </c>
      <c r="S207" s="15">
        <v>11.657</v>
      </c>
      <c r="U207" s="15">
        <v>872621.50199999998</v>
      </c>
      <c r="V207" s="15">
        <v>6570</v>
      </c>
    </row>
    <row r="208" spans="2:22" ht="30" x14ac:dyDescent="0.25">
      <c r="B208" s="15" t="s">
        <v>122</v>
      </c>
      <c r="C208" s="15" t="s">
        <v>207</v>
      </c>
      <c r="D208" s="15" t="s">
        <v>228</v>
      </c>
      <c r="E208" s="15">
        <v>2022</v>
      </c>
      <c r="F208" s="15" t="s">
        <v>162</v>
      </c>
      <c r="G208" s="15" t="s">
        <v>133</v>
      </c>
      <c r="H208" s="15" t="s">
        <v>296</v>
      </c>
      <c r="I208" s="15" t="s">
        <v>139</v>
      </c>
      <c r="J208" s="15" t="s">
        <v>141</v>
      </c>
      <c r="K208" s="15" t="s">
        <v>297</v>
      </c>
      <c r="L208" s="15" t="s">
        <v>302</v>
      </c>
      <c r="M208" s="15">
        <v>0.437</v>
      </c>
      <c r="N208" s="15">
        <v>0.317</v>
      </c>
      <c r="O208" s="15">
        <v>1.6E-2</v>
      </c>
      <c r="P208" s="15">
        <v>0.36599999999999999</v>
      </c>
      <c r="Q208" s="15">
        <v>0.246</v>
      </c>
      <c r="R208" s="15">
        <v>0.54100000000000004</v>
      </c>
      <c r="S208" s="15">
        <v>11.718</v>
      </c>
      <c r="U208" s="15">
        <v>878481.71299999999</v>
      </c>
      <c r="V208" s="15">
        <v>400</v>
      </c>
    </row>
    <row r="209" spans="2:22" ht="30" x14ac:dyDescent="0.25">
      <c r="B209" s="15" t="s">
        <v>122</v>
      </c>
      <c r="C209" s="15" t="s">
        <v>207</v>
      </c>
      <c r="D209" s="15" t="s">
        <v>228</v>
      </c>
      <c r="E209" s="15">
        <v>2022</v>
      </c>
      <c r="F209" s="15" t="s">
        <v>162</v>
      </c>
      <c r="G209" s="15" t="s">
        <v>133</v>
      </c>
      <c r="H209" s="15" t="s">
        <v>296</v>
      </c>
      <c r="I209" s="15" t="s">
        <v>139</v>
      </c>
      <c r="J209" s="15" t="s">
        <v>141</v>
      </c>
      <c r="K209" s="15" t="s">
        <v>297</v>
      </c>
      <c r="L209" s="15" t="s">
        <v>303</v>
      </c>
      <c r="M209" s="15">
        <v>0.52400000000000002</v>
      </c>
      <c r="N209" s="15">
        <v>0.372</v>
      </c>
      <c r="O209" s="15">
        <v>2.1000000000000001E-2</v>
      </c>
      <c r="P209" s="15">
        <v>0.44800000000000001</v>
      </c>
      <c r="Q209" s="15">
        <v>0.28299999999999997</v>
      </c>
      <c r="R209" s="15">
        <v>0.63600000000000001</v>
      </c>
      <c r="S209" s="15">
        <v>11.54</v>
      </c>
      <c r="U209" s="15">
        <v>861024.06900000002</v>
      </c>
      <c r="V209" s="15">
        <v>310</v>
      </c>
    </row>
    <row r="210" spans="2:22" x14ac:dyDescent="0.25">
      <c r="B210" s="15" t="s">
        <v>122</v>
      </c>
      <c r="C210" s="15" t="s">
        <v>207</v>
      </c>
      <c r="D210" s="15" t="s">
        <v>228</v>
      </c>
      <c r="E210" s="15">
        <v>2022</v>
      </c>
      <c r="F210" s="15" t="s">
        <v>162</v>
      </c>
      <c r="G210" s="15" t="s">
        <v>133</v>
      </c>
      <c r="H210" s="15" t="s">
        <v>296</v>
      </c>
      <c r="I210" s="15" t="s">
        <v>139</v>
      </c>
      <c r="J210" s="15" t="s">
        <v>141</v>
      </c>
      <c r="K210" s="15" t="s">
        <v>297</v>
      </c>
      <c r="L210" s="15" t="s">
        <v>304</v>
      </c>
      <c r="M210" s="15">
        <v>0.81</v>
      </c>
      <c r="N210" s="15">
        <v>0.48399999999999999</v>
      </c>
      <c r="O210" s="15">
        <v>6.8000000000000005E-2</v>
      </c>
      <c r="P210" s="15">
        <v>0.82</v>
      </c>
      <c r="Q210" s="15">
        <v>0.46300000000000002</v>
      </c>
      <c r="R210" s="15">
        <v>1.1080000000000001</v>
      </c>
      <c r="S210" s="15">
        <v>11.797000000000001</v>
      </c>
      <c r="U210" s="15">
        <v>886457.50699999998</v>
      </c>
      <c r="V210" s="15">
        <v>50</v>
      </c>
    </row>
    <row r="211" spans="2:22" ht="30" x14ac:dyDescent="0.25">
      <c r="B211" s="15" t="s">
        <v>122</v>
      </c>
      <c r="C211" s="15" t="s">
        <v>207</v>
      </c>
      <c r="D211" s="15" t="s">
        <v>228</v>
      </c>
      <c r="E211" s="15">
        <v>2022</v>
      </c>
      <c r="F211" s="15" t="s">
        <v>162</v>
      </c>
      <c r="G211" s="15" t="s">
        <v>133</v>
      </c>
      <c r="H211" s="15" t="s">
        <v>296</v>
      </c>
      <c r="I211" s="15" t="s">
        <v>139</v>
      </c>
      <c r="J211" s="15" t="s">
        <v>141</v>
      </c>
      <c r="K211" s="15" t="s">
        <v>297</v>
      </c>
      <c r="L211" s="15" t="s">
        <v>305</v>
      </c>
      <c r="M211" s="15">
        <v>0.52100000000000002</v>
      </c>
      <c r="N211" s="15">
        <v>0.46400000000000002</v>
      </c>
      <c r="O211" s="15">
        <v>3.6999999999999998E-2</v>
      </c>
      <c r="P211" s="15">
        <v>0.41499999999999998</v>
      </c>
      <c r="Q211" s="15">
        <v>0.251</v>
      </c>
      <c r="R211" s="15">
        <v>0.61099999999999999</v>
      </c>
      <c r="S211" s="15">
        <v>11.71</v>
      </c>
      <c r="U211" s="15">
        <v>884000.08299999998</v>
      </c>
      <c r="V211" s="15">
        <v>160</v>
      </c>
    </row>
    <row r="212" spans="2:22" x14ac:dyDescent="0.25">
      <c r="B212" s="15" t="s">
        <v>122</v>
      </c>
      <c r="C212" s="15" t="s">
        <v>207</v>
      </c>
      <c r="D212" s="15" t="s">
        <v>228</v>
      </c>
      <c r="E212" s="15">
        <v>2022</v>
      </c>
      <c r="F212" s="15" t="s">
        <v>162</v>
      </c>
      <c r="G212" s="15" t="s">
        <v>133</v>
      </c>
      <c r="H212" s="15" t="s">
        <v>296</v>
      </c>
      <c r="I212" s="15" t="s">
        <v>139</v>
      </c>
      <c r="J212" s="15" t="s">
        <v>141</v>
      </c>
      <c r="K212" s="15" t="s">
        <v>297</v>
      </c>
      <c r="M212" s="15">
        <v>0.374</v>
      </c>
      <c r="N212" s="15">
        <v>0.317</v>
      </c>
      <c r="O212" s="15">
        <v>2.4E-2</v>
      </c>
      <c r="P212" s="15">
        <v>0.27900000000000003</v>
      </c>
      <c r="Q212" s="15">
        <v>0.17699999999999999</v>
      </c>
      <c r="R212" s="15">
        <v>0.46800000000000003</v>
      </c>
      <c r="S212" s="15">
        <v>11.772</v>
      </c>
      <c r="U212" s="15">
        <v>885862.99300000002</v>
      </c>
      <c r="V212" s="15">
        <v>180</v>
      </c>
    </row>
    <row r="213" spans="2:22" x14ac:dyDescent="0.25">
      <c r="B213" s="15" t="s">
        <v>122</v>
      </c>
      <c r="C213" s="15" t="s">
        <v>207</v>
      </c>
      <c r="D213" s="15" t="s">
        <v>229</v>
      </c>
      <c r="E213" s="15">
        <v>2022</v>
      </c>
      <c r="F213" s="15" t="s">
        <v>162</v>
      </c>
      <c r="G213" s="15" t="s">
        <v>133</v>
      </c>
      <c r="H213" s="15" t="s">
        <v>296</v>
      </c>
      <c r="I213" s="15" t="s">
        <v>139</v>
      </c>
      <c r="J213" s="15" t="s">
        <v>141</v>
      </c>
      <c r="K213" s="15" t="s">
        <v>297</v>
      </c>
      <c r="L213" s="15" t="s">
        <v>296</v>
      </c>
      <c r="M213" s="15">
        <v>0.38400000000000001</v>
      </c>
      <c r="N213" s="15">
        <v>0.25900000000000001</v>
      </c>
      <c r="O213" s="15">
        <v>3.0000000000000001E-3</v>
      </c>
      <c r="P213" s="15">
        <v>0.32900000000000001</v>
      </c>
      <c r="Q213" s="15">
        <v>0.215</v>
      </c>
      <c r="R213" s="15">
        <v>0.47799999999999998</v>
      </c>
      <c r="S213" s="15">
        <v>11.670999999999999</v>
      </c>
      <c r="U213" s="15">
        <v>874195.13199999998</v>
      </c>
      <c r="V213" s="15">
        <v>8180</v>
      </c>
    </row>
    <row r="214" spans="2:22" ht="30" x14ac:dyDescent="0.25">
      <c r="B214" s="15" t="s">
        <v>122</v>
      </c>
      <c r="C214" s="15" t="s">
        <v>207</v>
      </c>
      <c r="D214" s="15" t="s">
        <v>229</v>
      </c>
      <c r="E214" s="15">
        <v>2022</v>
      </c>
      <c r="F214" s="15" t="s">
        <v>162</v>
      </c>
      <c r="G214" s="15" t="s">
        <v>133</v>
      </c>
      <c r="H214" s="15" t="s">
        <v>296</v>
      </c>
      <c r="I214" s="15" t="s">
        <v>139</v>
      </c>
      <c r="J214" s="15" t="s">
        <v>141</v>
      </c>
      <c r="K214" s="15" t="s">
        <v>297</v>
      </c>
      <c r="L214" s="15" t="s">
        <v>298</v>
      </c>
      <c r="M214" s="15">
        <v>0.253</v>
      </c>
      <c r="N214" s="15">
        <v>0.17599999999999999</v>
      </c>
      <c r="O214" s="15">
        <v>2.1000000000000001E-2</v>
      </c>
      <c r="P214" s="15">
        <v>0.20799999999999999</v>
      </c>
      <c r="Q214" s="15">
        <v>0.14399999999999999</v>
      </c>
      <c r="R214" s="15">
        <v>0.27900000000000003</v>
      </c>
      <c r="S214" s="15">
        <v>12.096</v>
      </c>
      <c r="U214" s="15">
        <v>930260.08799999999</v>
      </c>
      <c r="V214" s="15">
        <v>70</v>
      </c>
    </row>
    <row r="215" spans="2:22" x14ac:dyDescent="0.25">
      <c r="B215" s="15" t="s">
        <v>122</v>
      </c>
      <c r="C215" s="15" t="s">
        <v>207</v>
      </c>
      <c r="D215" s="15" t="s">
        <v>229</v>
      </c>
      <c r="E215" s="15">
        <v>2022</v>
      </c>
      <c r="F215" s="15" t="s">
        <v>162</v>
      </c>
      <c r="G215" s="15" t="s">
        <v>133</v>
      </c>
      <c r="H215" s="15" t="s">
        <v>296</v>
      </c>
      <c r="I215" s="15" t="s">
        <v>139</v>
      </c>
      <c r="J215" s="15" t="s">
        <v>141</v>
      </c>
      <c r="K215" s="15" t="s">
        <v>297</v>
      </c>
      <c r="L215" s="15" t="s">
        <v>299</v>
      </c>
      <c r="M215" s="15">
        <v>0.49099999999999999</v>
      </c>
      <c r="N215" s="15">
        <v>0.40899999999999997</v>
      </c>
      <c r="O215" s="15">
        <v>3.5000000000000003E-2</v>
      </c>
      <c r="P215" s="15">
        <v>0.38600000000000001</v>
      </c>
      <c r="Q215" s="15">
        <v>0.26600000000000001</v>
      </c>
      <c r="R215" s="15">
        <v>0.58499999999999996</v>
      </c>
      <c r="S215" s="15">
        <v>11.782</v>
      </c>
      <c r="U215" s="15">
        <v>885958.52500000002</v>
      </c>
      <c r="V215" s="15">
        <v>140</v>
      </c>
    </row>
    <row r="216" spans="2:22" ht="30" x14ac:dyDescent="0.25">
      <c r="B216" s="15" t="s">
        <v>122</v>
      </c>
      <c r="C216" s="15" t="s">
        <v>207</v>
      </c>
      <c r="D216" s="15" t="s">
        <v>229</v>
      </c>
      <c r="E216" s="15">
        <v>2022</v>
      </c>
      <c r="F216" s="15" t="s">
        <v>162</v>
      </c>
      <c r="G216" s="15" t="s">
        <v>133</v>
      </c>
      <c r="H216" s="15" t="s">
        <v>296</v>
      </c>
      <c r="I216" s="15" t="s">
        <v>139</v>
      </c>
      <c r="J216" s="15" t="s">
        <v>141</v>
      </c>
      <c r="K216" s="15" t="s">
        <v>297</v>
      </c>
      <c r="L216" s="15" t="s">
        <v>300</v>
      </c>
      <c r="M216" s="15">
        <v>0.29199999999999998</v>
      </c>
      <c r="N216" s="15">
        <v>0.186</v>
      </c>
      <c r="O216" s="15">
        <v>2.1000000000000001E-2</v>
      </c>
      <c r="P216" s="15">
        <v>0.254</v>
      </c>
      <c r="Q216" s="15">
        <v>0.14899999999999999</v>
      </c>
      <c r="R216" s="15">
        <v>0.375</v>
      </c>
      <c r="S216" s="15">
        <v>11.961</v>
      </c>
      <c r="U216" s="15">
        <v>909455.70900000003</v>
      </c>
      <c r="V216" s="15">
        <v>80</v>
      </c>
    </row>
    <row r="217" spans="2:22" x14ac:dyDescent="0.25">
      <c r="B217" s="15" t="s">
        <v>122</v>
      </c>
      <c r="C217" s="15" t="s">
        <v>207</v>
      </c>
      <c r="D217" s="15" t="s">
        <v>229</v>
      </c>
      <c r="E217" s="15">
        <v>2022</v>
      </c>
      <c r="F217" s="15" t="s">
        <v>162</v>
      </c>
      <c r="G217" s="15" t="s">
        <v>133</v>
      </c>
      <c r="H217" s="15" t="s">
        <v>296</v>
      </c>
      <c r="I217" s="15" t="s">
        <v>139</v>
      </c>
      <c r="J217" s="15" t="s">
        <v>141</v>
      </c>
      <c r="K217" s="15" t="s">
        <v>297</v>
      </c>
      <c r="L217" s="15" t="s">
        <v>301</v>
      </c>
      <c r="M217" s="15">
        <v>0.371</v>
      </c>
      <c r="N217" s="15">
        <v>0.23300000000000001</v>
      </c>
      <c r="O217" s="15">
        <v>3.0000000000000001E-3</v>
      </c>
      <c r="P217" s="15">
        <v>0.32400000000000001</v>
      </c>
      <c r="Q217" s="15">
        <v>0.21199999999999999</v>
      </c>
      <c r="R217" s="15">
        <v>0.46700000000000003</v>
      </c>
      <c r="S217" s="15">
        <v>11.657</v>
      </c>
      <c r="U217" s="15">
        <v>872623.26899999997</v>
      </c>
      <c r="V217" s="15">
        <v>6570</v>
      </c>
    </row>
    <row r="218" spans="2:22" ht="30" x14ac:dyDescent="0.25">
      <c r="B218" s="15" t="s">
        <v>122</v>
      </c>
      <c r="C218" s="15" t="s">
        <v>207</v>
      </c>
      <c r="D218" s="15" t="s">
        <v>229</v>
      </c>
      <c r="E218" s="15">
        <v>2022</v>
      </c>
      <c r="F218" s="15" t="s">
        <v>162</v>
      </c>
      <c r="G218" s="15" t="s">
        <v>133</v>
      </c>
      <c r="H218" s="15" t="s">
        <v>296</v>
      </c>
      <c r="I218" s="15" t="s">
        <v>139</v>
      </c>
      <c r="J218" s="15" t="s">
        <v>141</v>
      </c>
      <c r="K218" s="15" t="s">
        <v>297</v>
      </c>
      <c r="L218" s="15" t="s">
        <v>302</v>
      </c>
      <c r="M218" s="15">
        <v>0.432</v>
      </c>
      <c r="N218" s="15">
        <v>0.30299999999999999</v>
      </c>
      <c r="O218" s="15">
        <v>1.4999999999999999E-2</v>
      </c>
      <c r="P218" s="15">
        <v>0.36</v>
      </c>
      <c r="Q218" s="15">
        <v>0.24</v>
      </c>
      <c r="R218" s="15">
        <v>0.53</v>
      </c>
      <c r="S218" s="15">
        <v>11.718</v>
      </c>
      <c r="U218" s="15">
        <v>878493.63600000006</v>
      </c>
      <c r="V218" s="15">
        <v>400</v>
      </c>
    </row>
    <row r="219" spans="2:22" ht="30" x14ac:dyDescent="0.25">
      <c r="B219" s="15" t="s">
        <v>122</v>
      </c>
      <c r="C219" s="15" t="s">
        <v>207</v>
      </c>
      <c r="D219" s="15" t="s">
        <v>229</v>
      </c>
      <c r="E219" s="15">
        <v>2022</v>
      </c>
      <c r="F219" s="15" t="s">
        <v>162</v>
      </c>
      <c r="G219" s="15" t="s">
        <v>133</v>
      </c>
      <c r="H219" s="15" t="s">
        <v>296</v>
      </c>
      <c r="I219" s="15" t="s">
        <v>139</v>
      </c>
      <c r="J219" s="15" t="s">
        <v>141</v>
      </c>
      <c r="K219" s="15" t="s">
        <v>297</v>
      </c>
      <c r="L219" s="15" t="s">
        <v>303</v>
      </c>
      <c r="M219" s="15">
        <v>0.51100000000000001</v>
      </c>
      <c r="N219" s="15">
        <v>0.36</v>
      </c>
      <c r="O219" s="15">
        <v>0.02</v>
      </c>
      <c r="P219" s="15">
        <v>0.439</v>
      </c>
      <c r="Q219" s="15">
        <v>0.27600000000000002</v>
      </c>
      <c r="R219" s="15">
        <v>0.61199999999999999</v>
      </c>
      <c r="S219" s="15">
        <v>11.54</v>
      </c>
      <c r="U219" s="15">
        <v>861039.20799999998</v>
      </c>
      <c r="V219" s="15">
        <v>310</v>
      </c>
    </row>
    <row r="220" spans="2:22" x14ac:dyDescent="0.25">
      <c r="B220" s="15" t="s">
        <v>122</v>
      </c>
      <c r="C220" s="15" t="s">
        <v>207</v>
      </c>
      <c r="D220" s="15" t="s">
        <v>229</v>
      </c>
      <c r="E220" s="15">
        <v>2022</v>
      </c>
      <c r="F220" s="15" t="s">
        <v>162</v>
      </c>
      <c r="G220" s="15" t="s">
        <v>133</v>
      </c>
      <c r="H220" s="15" t="s">
        <v>296</v>
      </c>
      <c r="I220" s="15" t="s">
        <v>139</v>
      </c>
      <c r="J220" s="15" t="s">
        <v>141</v>
      </c>
      <c r="K220" s="15" t="s">
        <v>297</v>
      </c>
      <c r="L220" s="15" t="s">
        <v>304</v>
      </c>
      <c r="M220" s="15">
        <v>0.72699999999999998</v>
      </c>
      <c r="N220" s="15">
        <v>0.45500000000000002</v>
      </c>
      <c r="O220" s="15">
        <v>6.4000000000000001E-2</v>
      </c>
      <c r="P220" s="15">
        <v>0.65800000000000003</v>
      </c>
      <c r="Q220" s="15">
        <v>0.39400000000000002</v>
      </c>
      <c r="R220" s="15">
        <v>0.90900000000000003</v>
      </c>
      <c r="S220" s="15">
        <v>11.797000000000001</v>
      </c>
      <c r="U220" s="15">
        <v>886446.31299999997</v>
      </c>
      <c r="V220" s="15">
        <v>50</v>
      </c>
    </row>
    <row r="221" spans="2:22" ht="30" x14ac:dyDescent="0.25">
      <c r="B221" s="15" t="s">
        <v>122</v>
      </c>
      <c r="C221" s="15" t="s">
        <v>207</v>
      </c>
      <c r="D221" s="15" t="s">
        <v>229</v>
      </c>
      <c r="E221" s="15">
        <v>2022</v>
      </c>
      <c r="F221" s="15" t="s">
        <v>162</v>
      </c>
      <c r="G221" s="15" t="s">
        <v>133</v>
      </c>
      <c r="H221" s="15" t="s">
        <v>296</v>
      </c>
      <c r="I221" s="15" t="s">
        <v>139</v>
      </c>
      <c r="J221" s="15" t="s">
        <v>141</v>
      </c>
      <c r="K221" s="15" t="s">
        <v>297</v>
      </c>
      <c r="L221" s="15" t="s">
        <v>305</v>
      </c>
      <c r="M221" s="15">
        <v>0.504</v>
      </c>
      <c r="N221" s="15">
        <v>0.42899999999999999</v>
      </c>
      <c r="O221" s="15">
        <v>3.4000000000000002E-2</v>
      </c>
      <c r="P221" s="15">
        <v>0.39800000000000002</v>
      </c>
      <c r="Q221" s="15">
        <v>0.247</v>
      </c>
      <c r="R221" s="15">
        <v>0.6</v>
      </c>
      <c r="S221" s="15">
        <v>11.71</v>
      </c>
      <c r="U221" s="15">
        <v>883998.69700000004</v>
      </c>
      <c r="V221" s="15">
        <v>160</v>
      </c>
    </row>
    <row r="222" spans="2:22" x14ac:dyDescent="0.25">
      <c r="B222" s="15" t="s">
        <v>122</v>
      </c>
      <c r="C222" s="15" t="s">
        <v>207</v>
      </c>
      <c r="D222" s="15" t="s">
        <v>229</v>
      </c>
      <c r="E222" s="15">
        <v>2022</v>
      </c>
      <c r="F222" s="15" t="s">
        <v>162</v>
      </c>
      <c r="G222" s="15" t="s">
        <v>133</v>
      </c>
      <c r="H222" s="15" t="s">
        <v>296</v>
      </c>
      <c r="I222" s="15" t="s">
        <v>139</v>
      </c>
      <c r="J222" s="15" t="s">
        <v>141</v>
      </c>
      <c r="K222" s="15" t="s">
        <v>297</v>
      </c>
      <c r="M222" s="15">
        <v>0.373</v>
      </c>
      <c r="N222" s="15">
        <v>0.31900000000000001</v>
      </c>
      <c r="O222" s="15">
        <v>2.4E-2</v>
      </c>
      <c r="P222" s="15">
        <v>0.28799999999999998</v>
      </c>
      <c r="Q222" s="15">
        <v>0.17699999999999999</v>
      </c>
      <c r="R222" s="15">
        <v>0.45600000000000002</v>
      </c>
      <c r="S222" s="15">
        <v>11.772</v>
      </c>
      <c r="U222" s="15">
        <v>885846.28300000005</v>
      </c>
      <c r="V222" s="15">
        <v>180</v>
      </c>
    </row>
    <row r="223" spans="2:22" x14ac:dyDescent="0.25">
      <c r="B223" s="15" t="s">
        <v>122</v>
      </c>
      <c r="C223" s="15" t="s">
        <v>207</v>
      </c>
      <c r="D223" s="15" t="s">
        <v>230</v>
      </c>
      <c r="E223" s="15">
        <v>2022</v>
      </c>
      <c r="F223" s="15" t="s">
        <v>162</v>
      </c>
      <c r="G223" s="15" t="s">
        <v>133</v>
      </c>
      <c r="H223" s="15" t="s">
        <v>296</v>
      </c>
      <c r="I223" s="15" t="s">
        <v>139</v>
      </c>
      <c r="J223" s="15" t="s">
        <v>141</v>
      </c>
      <c r="K223" s="15" t="s">
        <v>297</v>
      </c>
      <c r="L223" s="15" t="s">
        <v>296</v>
      </c>
      <c r="M223" s="15">
        <v>0.379</v>
      </c>
      <c r="N223" s="15">
        <v>0.252</v>
      </c>
      <c r="O223" s="15">
        <v>3.0000000000000001E-3</v>
      </c>
      <c r="P223" s="15">
        <v>0.32300000000000001</v>
      </c>
      <c r="Q223" s="15">
        <v>0.21299999999999999</v>
      </c>
      <c r="R223" s="15">
        <v>0.47499999999999998</v>
      </c>
      <c r="S223" s="15">
        <v>12.551</v>
      </c>
      <c r="U223" s="15">
        <v>1135519.452</v>
      </c>
      <c r="V223" s="15">
        <v>8170</v>
      </c>
    </row>
    <row r="224" spans="2:22" ht="30" x14ac:dyDescent="0.25">
      <c r="B224" s="15" t="s">
        <v>122</v>
      </c>
      <c r="C224" s="15" t="s">
        <v>207</v>
      </c>
      <c r="D224" s="15" t="s">
        <v>230</v>
      </c>
      <c r="E224" s="15">
        <v>2022</v>
      </c>
      <c r="F224" s="15" t="s">
        <v>162</v>
      </c>
      <c r="G224" s="15" t="s">
        <v>133</v>
      </c>
      <c r="H224" s="15" t="s">
        <v>296</v>
      </c>
      <c r="I224" s="15" t="s">
        <v>139</v>
      </c>
      <c r="J224" s="15" t="s">
        <v>141</v>
      </c>
      <c r="K224" s="15" t="s">
        <v>297</v>
      </c>
      <c r="L224" s="15" t="s">
        <v>298</v>
      </c>
      <c r="M224" s="15">
        <v>0.25800000000000001</v>
      </c>
      <c r="N224" s="15">
        <v>0.16300000000000001</v>
      </c>
      <c r="O224" s="15">
        <v>1.9E-2</v>
      </c>
      <c r="P224" s="15">
        <v>0.221</v>
      </c>
      <c r="Q224" s="15">
        <v>0.14199999999999999</v>
      </c>
      <c r="R224" s="15">
        <v>0.34699999999999998</v>
      </c>
      <c r="S224" s="15">
        <v>12.981</v>
      </c>
      <c r="U224" s="15">
        <v>1195208.9539999999</v>
      </c>
      <c r="V224" s="15">
        <v>70</v>
      </c>
    </row>
    <row r="225" spans="2:22" x14ac:dyDescent="0.25">
      <c r="B225" s="15" t="s">
        <v>122</v>
      </c>
      <c r="C225" s="15" t="s">
        <v>207</v>
      </c>
      <c r="D225" s="15" t="s">
        <v>230</v>
      </c>
      <c r="E225" s="15">
        <v>2022</v>
      </c>
      <c r="F225" s="15" t="s">
        <v>162</v>
      </c>
      <c r="G225" s="15" t="s">
        <v>133</v>
      </c>
      <c r="H225" s="15" t="s">
        <v>296</v>
      </c>
      <c r="I225" s="15" t="s">
        <v>139</v>
      </c>
      <c r="J225" s="15" t="s">
        <v>141</v>
      </c>
      <c r="K225" s="15" t="s">
        <v>297</v>
      </c>
      <c r="L225" s="15" t="s">
        <v>299</v>
      </c>
      <c r="M225" s="15">
        <v>0.47099999999999997</v>
      </c>
      <c r="N225" s="15">
        <v>0.35</v>
      </c>
      <c r="O225" s="15">
        <v>0.03</v>
      </c>
      <c r="P225" s="15">
        <v>0.38900000000000001</v>
      </c>
      <c r="Q225" s="15">
        <v>0.26700000000000002</v>
      </c>
      <c r="R225" s="15">
        <v>0.58899999999999997</v>
      </c>
      <c r="S225" s="15">
        <v>12.685</v>
      </c>
      <c r="U225" s="15">
        <v>1148303.2949999999</v>
      </c>
      <c r="V225" s="15">
        <v>140</v>
      </c>
    </row>
    <row r="226" spans="2:22" ht="30" x14ac:dyDescent="0.25">
      <c r="B226" s="15" t="s">
        <v>122</v>
      </c>
      <c r="C226" s="15" t="s">
        <v>207</v>
      </c>
      <c r="D226" s="15" t="s">
        <v>230</v>
      </c>
      <c r="E226" s="15">
        <v>2022</v>
      </c>
      <c r="F226" s="15" t="s">
        <v>162</v>
      </c>
      <c r="G226" s="15" t="s">
        <v>133</v>
      </c>
      <c r="H226" s="15" t="s">
        <v>296</v>
      </c>
      <c r="I226" s="15" t="s">
        <v>139</v>
      </c>
      <c r="J226" s="15" t="s">
        <v>141</v>
      </c>
      <c r="K226" s="15" t="s">
        <v>297</v>
      </c>
      <c r="L226" s="15" t="s">
        <v>300</v>
      </c>
      <c r="M226" s="15">
        <v>0.27600000000000002</v>
      </c>
      <c r="N226" s="15">
        <v>0.17699999999999999</v>
      </c>
      <c r="O226" s="15">
        <v>0.02</v>
      </c>
      <c r="P226" s="15">
        <v>0.24399999999999999</v>
      </c>
      <c r="Q226" s="15">
        <v>0.13400000000000001</v>
      </c>
      <c r="R226" s="15">
        <v>0.36899999999999999</v>
      </c>
      <c r="S226" s="15">
        <v>12.827</v>
      </c>
      <c r="U226" s="15">
        <v>1177423.595</v>
      </c>
      <c r="V226" s="15">
        <v>80</v>
      </c>
    </row>
    <row r="227" spans="2:22" x14ac:dyDescent="0.25">
      <c r="B227" s="15" t="s">
        <v>122</v>
      </c>
      <c r="C227" s="15" t="s">
        <v>207</v>
      </c>
      <c r="D227" s="15" t="s">
        <v>230</v>
      </c>
      <c r="E227" s="15">
        <v>2022</v>
      </c>
      <c r="F227" s="15" t="s">
        <v>162</v>
      </c>
      <c r="G227" s="15" t="s">
        <v>133</v>
      </c>
      <c r="H227" s="15" t="s">
        <v>296</v>
      </c>
      <c r="I227" s="15" t="s">
        <v>139</v>
      </c>
      <c r="J227" s="15" t="s">
        <v>141</v>
      </c>
      <c r="K227" s="15" t="s">
        <v>297</v>
      </c>
      <c r="L227" s="15" t="s">
        <v>301</v>
      </c>
      <c r="M227" s="15">
        <v>0.36699999999999999</v>
      </c>
      <c r="N227" s="15">
        <v>0.22900000000000001</v>
      </c>
      <c r="O227" s="15">
        <v>3.0000000000000001E-3</v>
      </c>
      <c r="P227" s="15">
        <v>0.31900000000000001</v>
      </c>
      <c r="Q227" s="15">
        <v>0.21099999999999999</v>
      </c>
      <c r="R227" s="15">
        <v>0.46400000000000002</v>
      </c>
      <c r="S227" s="15">
        <v>12.538</v>
      </c>
      <c r="U227" s="15">
        <v>1133441.044</v>
      </c>
      <c r="V227" s="15">
        <v>6570</v>
      </c>
    </row>
    <row r="228" spans="2:22" ht="30" x14ac:dyDescent="0.25">
      <c r="B228" s="15" t="s">
        <v>122</v>
      </c>
      <c r="C228" s="15" t="s">
        <v>207</v>
      </c>
      <c r="D228" s="15" t="s">
        <v>230</v>
      </c>
      <c r="E228" s="15">
        <v>2022</v>
      </c>
      <c r="F228" s="15" t="s">
        <v>162</v>
      </c>
      <c r="G228" s="15" t="s">
        <v>133</v>
      </c>
      <c r="H228" s="15" t="s">
        <v>296</v>
      </c>
      <c r="I228" s="15" t="s">
        <v>139</v>
      </c>
      <c r="J228" s="15" t="s">
        <v>141</v>
      </c>
      <c r="K228" s="15" t="s">
        <v>297</v>
      </c>
      <c r="L228" s="15" t="s">
        <v>302</v>
      </c>
      <c r="M228" s="15">
        <v>0.42499999999999999</v>
      </c>
      <c r="N228" s="15">
        <v>0.30099999999999999</v>
      </c>
      <c r="O228" s="15">
        <v>1.4999999999999999E-2</v>
      </c>
      <c r="P228" s="15">
        <v>0.35899999999999999</v>
      </c>
      <c r="Q228" s="15">
        <v>0.24099999999999999</v>
      </c>
      <c r="R228" s="15">
        <v>0.51400000000000001</v>
      </c>
      <c r="S228" s="15">
        <v>12.615</v>
      </c>
      <c r="U228" s="15">
        <v>1139961.8770000001</v>
      </c>
      <c r="V228" s="15">
        <v>400</v>
      </c>
    </row>
    <row r="229" spans="2:22" ht="30" x14ac:dyDescent="0.25">
      <c r="B229" s="15" t="s">
        <v>122</v>
      </c>
      <c r="C229" s="15" t="s">
        <v>207</v>
      </c>
      <c r="D229" s="15" t="s">
        <v>230</v>
      </c>
      <c r="E229" s="15">
        <v>2022</v>
      </c>
      <c r="F229" s="15" t="s">
        <v>162</v>
      </c>
      <c r="G229" s="15" t="s">
        <v>133</v>
      </c>
      <c r="H229" s="15" t="s">
        <v>296</v>
      </c>
      <c r="I229" s="15" t="s">
        <v>139</v>
      </c>
      <c r="J229" s="15" t="s">
        <v>141</v>
      </c>
      <c r="K229" s="15" t="s">
        <v>297</v>
      </c>
      <c r="L229" s="15" t="s">
        <v>303</v>
      </c>
      <c r="M229" s="15">
        <v>0.49399999999999999</v>
      </c>
      <c r="N229" s="15">
        <v>0.35899999999999999</v>
      </c>
      <c r="O229" s="15">
        <v>0.02</v>
      </c>
      <c r="P229" s="15">
        <v>0.40699999999999997</v>
      </c>
      <c r="Q229" s="15">
        <v>0.26700000000000002</v>
      </c>
      <c r="R229" s="15">
        <v>0.60599999999999998</v>
      </c>
      <c r="S229" s="15">
        <v>12.39</v>
      </c>
      <c r="U229" s="15">
        <v>1126753.0889999999</v>
      </c>
      <c r="V229" s="15">
        <v>310</v>
      </c>
    </row>
    <row r="230" spans="2:22" x14ac:dyDescent="0.25">
      <c r="B230" s="15" t="s">
        <v>122</v>
      </c>
      <c r="C230" s="15" t="s">
        <v>207</v>
      </c>
      <c r="D230" s="15" t="s">
        <v>230</v>
      </c>
      <c r="E230" s="15">
        <v>2022</v>
      </c>
      <c r="F230" s="15" t="s">
        <v>162</v>
      </c>
      <c r="G230" s="15" t="s">
        <v>133</v>
      </c>
      <c r="H230" s="15" t="s">
        <v>296</v>
      </c>
      <c r="I230" s="15" t="s">
        <v>139</v>
      </c>
      <c r="J230" s="15" t="s">
        <v>141</v>
      </c>
      <c r="K230" s="15" t="s">
        <v>297</v>
      </c>
      <c r="L230" s="15" t="s">
        <v>304</v>
      </c>
      <c r="M230" s="15">
        <v>0.66400000000000003</v>
      </c>
      <c r="N230" s="15">
        <v>0.42099999999999999</v>
      </c>
      <c r="O230" s="15">
        <v>0.06</v>
      </c>
      <c r="P230" s="15">
        <v>0.58799999999999997</v>
      </c>
      <c r="Q230" s="15">
        <v>0.34599999999999997</v>
      </c>
      <c r="R230" s="15">
        <v>0.81100000000000005</v>
      </c>
      <c r="S230" s="15">
        <v>12.645</v>
      </c>
      <c r="U230" s="15">
        <v>1151384.003</v>
      </c>
      <c r="V230" s="15">
        <v>50</v>
      </c>
    </row>
    <row r="231" spans="2:22" ht="30" x14ac:dyDescent="0.25">
      <c r="B231" s="15" t="s">
        <v>122</v>
      </c>
      <c r="C231" s="15" t="s">
        <v>207</v>
      </c>
      <c r="D231" s="15" t="s">
        <v>230</v>
      </c>
      <c r="E231" s="15">
        <v>2022</v>
      </c>
      <c r="F231" s="15" t="s">
        <v>162</v>
      </c>
      <c r="G231" s="15" t="s">
        <v>133</v>
      </c>
      <c r="H231" s="15" t="s">
        <v>296</v>
      </c>
      <c r="I231" s="15" t="s">
        <v>139</v>
      </c>
      <c r="J231" s="15" t="s">
        <v>141</v>
      </c>
      <c r="K231" s="15" t="s">
        <v>297</v>
      </c>
      <c r="L231" s="15" t="s">
        <v>305</v>
      </c>
      <c r="M231" s="15">
        <v>0.49</v>
      </c>
      <c r="N231" s="15">
        <v>0.39800000000000002</v>
      </c>
      <c r="O231" s="15">
        <v>3.1E-2</v>
      </c>
      <c r="P231" s="15">
        <v>0.376</v>
      </c>
      <c r="Q231" s="15">
        <v>0.25600000000000001</v>
      </c>
      <c r="R231" s="15">
        <v>0.60499999999999998</v>
      </c>
      <c r="S231" s="15">
        <v>12.569000000000001</v>
      </c>
      <c r="U231" s="15">
        <v>1149522.0830000001</v>
      </c>
      <c r="V231" s="15">
        <v>160</v>
      </c>
    </row>
    <row r="232" spans="2:22" x14ac:dyDescent="0.25">
      <c r="B232" s="15" t="s">
        <v>122</v>
      </c>
      <c r="C232" s="15" t="s">
        <v>207</v>
      </c>
      <c r="D232" s="15" t="s">
        <v>230</v>
      </c>
      <c r="E232" s="15">
        <v>2022</v>
      </c>
      <c r="F232" s="15" t="s">
        <v>162</v>
      </c>
      <c r="G232" s="15" t="s">
        <v>133</v>
      </c>
      <c r="H232" s="15" t="s">
        <v>296</v>
      </c>
      <c r="I232" s="15" t="s">
        <v>139</v>
      </c>
      <c r="J232" s="15" t="s">
        <v>141</v>
      </c>
      <c r="K232" s="15" t="s">
        <v>297</v>
      </c>
      <c r="M232" s="15">
        <v>0.372</v>
      </c>
      <c r="N232" s="15">
        <v>0.31</v>
      </c>
      <c r="O232" s="15">
        <v>2.3E-2</v>
      </c>
      <c r="P232" s="15">
        <v>0.29099999999999998</v>
      </c>
      <c r="Q232" s="15">
        <v>0.16400000000000001</v>
      </c>
      <c r="R232" s="15">
        <v>0.434</v>
      </c>
      <c r="S232" s="15">
        <v>12.661</v>
      </c>
      <c r="U232" s="15">
        <v>1148056.179</v>
      </c>
      <c r="V232" s="15">
        <v>180</v>
      </c>
    </row>
    <row r="233" spans="2:22" x14ac:dyDescent="0.25">
      <c r="B233" s="15" t="s">
        <v>122</v>
      </c>
      <c r="C233" s="15" t="s">
        <v>207</v>
      </c>
      <c r="D233" s="15" t="s">
        <v>231</v>
      </c>
      <c r="E233" s="15">
        <v>2022</v>
      </c>
      <c r="F233" s="15" t="s">
        <v>162</v>
      </c>
      <c r="G233" s="15" t="s">
        <v>133</v>
      </c>
      <c r="H233" s="15" t="s">
        <v>296</v>
      </c>
      <c r="I233" s="15" t="s">
        <v>139</v>
      </c>
      <c r="J233" s="15" t="s">
        <v>141</v>
      </c>
      <c r="K233" s="15" t="s">
        <v>297</v>
      </c>
      <c r="L233" s="15" t="s">
        <v>296</v>
      </c>
      <c r="M233" s="15">
        <v>0.375</v>
      </c>
      <c r="N233" s="15">
        <v>0.249</v>
      </c>
      <c r="O233" s="15">
        <v>3.0000000000000001E-3</v>
      </c>
      <c r="P233" s="15">
        <v>0.318</v>
      </c>
      <c r="Q233" s="15">
        <v>0.21</v>
      </c>
      <c r="R233" s="15">
        <v>0.47199999999999998</v>
      </c>
      <c r="S233" s="15">
        <v>12.551</v>
      </c>
      <c r="U233" s="15">
        <v>1135516.301</v>
      </c>
      <c r="V233" s="15">
        <v>8170</v>
      </c>
    </row>
    <row r="234" spans="2:22" ht="30" x14ac:dyDescent="0.25">
      <c r="B234" s="15" t="s">
        <v>122</v>
      </c>
      <c r="C234" s="15" t="s">
        <v>207</v>
      </c>
      <c r="D234" s="15" t="s">
        <v>231</v>
      </c>
      <c r="E234" s="15">
        <v>2022</v>
      </c>
      <c r="F234" s="15" t="s">
        <v>162</v>
      </c>
      <c r="G234" s="15" t="s">
        <v>133</v>
      </c>
      <c r="H234" s="15" t="s">
        <v>296</v>
      </c>
      <c r="I234" s="15" t="s">
        <v>139</v>
      </c>
      <c r="J234" s="15" t="s">
        <v>141</v>
      </c>
      <c r="K234" s="15" t="s">
        <v>297</v>
      </c>
      <c r="L234" s="15" t="s">
        <v>298</v>
      </c>
      <c r="M234" s="15">
        <v>0.26700000000000002</v>
      </c>
      <c r="N234" s="15">
        <v>0.17399999999999999</v>
      </c>
      <c r="O234" s="15">
        <v>2.1000000000000001E-2</v>
      </c>
      <c r="P234" s="15">
        <v>0.215</v>
      </c>
      <c r="Q234" s="15">
        <v>0.16</v>
      </c>
      <c r="R234" s="15">
        <v>0.32600000000000001</v>
      </c>
      <c r="S234" s="15">
        <v>12.981</v>
      </c>
      <c r="U234" s="15">
        <v>1195208.9539999999</v>
      </c>
      <c r="V234" s="15">
        <v>70</v>
      </c>
    </row>
    <row r="235" spans="2:22" x14ac:dyDescent="0.25">
      <c r="B235" s="15" t="s">
        <v>122</v>
      </c>
      <c r="C235" s="15" t="s">
        <v>207</v>
      </c>
      <c r="D235" s="15" t="s">
        <v>231</v>
      </c>
      <c r="E235" s="15">
        <v>2022</v>
      </c>
      <c r="F235" s="15" t="s">
        <v>162</v>
      </c>
      <c r="G235" s="15" t="s">
        <v>133</v>
      </c>
      <c r="H235" s="15" t="s">
        <v>296</v>
      </c>
      <c r="I235" s="15" t="s">
        <v>139</v>
      </c>
      <c r="J235" s="15" t="s">
        <v>141</v>
      </c>
      <c r="K235" s="15" t="s">
        <v>297</v>
      </c>
      <c r="L235" s="15" t="s">
        <v>299</v>
      </c>
      <c r="M235" s="15">
        <v>0.46</v>
      </c>
      <c r="N235" s="15">
        <v>0.307</v>
      </c>
      <c r="O235" s="15">
        <v>2.5999999999999999E-2</v>
      </c>
      <c r="P235" s="15">
        <v>0.376</v>
      </c>
      <c r="Q235" s="15">
        <v>0.26900000000000002</v>
      </c>
      <c r="R235" s="15">
        <v>0.57999999999999996</v>
      </c>
      <c r="S235" s="15">
        <v>12.685</v>
      </c>
      <c r="U235" s="15">
        <v>1148313.5079999999</v>
      </c>
      <c r="V235" s="15">
        <v>140</v>
      </c>
    </row>
    <row r="236" spans="2:22" ht="30" x14ac:dyDescent="0.25">
      <c r="B236" s="15" t="s">
        <v>122</v>
      </c>
      <c r="C236" s="15" t="s">
        <v>207</v>
      </c>
      <c r="D236" s="15" t="s">
        <v>231</v>
      </c>
      <c r="E236" s="15">
        <v>2022</v>
      </c>
      <c r="F236" s="15" t="s">
        <v>162</v>
      </c>
      <c r="G236" s="15" t="s">
        <v>133</v>
      </c>
      <c r="H236" s="15" t="s">
        <v>296</v>
      </c>
      <c r="I236" s="15" t="s">
        <v>139</v>
      </c>
      <c r="J236" s="15" t="s">
        <v>141</v>
      </c>
      <c r="K236" s="15" t="s">
        <v>297</v>
      </c>
      <c r="L236" s="15" t="s">
        <v>300</v>
      </c>
      <c r="M236" s="15">
        <v>0.27400000000000002</v>
      </c>
      <c r="N236" s="15">
        <v>0.17799999999999999</v>
      </c>
      <c r="O236" s="15">
        <v>0.02</v>
      </c>
      <c r="P236" s="15">
        <v>0.23799999999999999</v>
      </c>
      <c r="Q236" s="15">
        <v>0.13200000000000001</v>
      </c>
      <c r="R236" s="15">
        <v>0.35099999999999998</v>
      </c>
      <c r="S236" s="15">
        <v>12.827</v>
      </c>
      <c r="U236" s="15">
        <v>1177432.5020000001</v>
      </c>
      <c r="V236" s="15">
        <v>80</v>
      </c>
    </row>
    <row r="237" spans="2:22" x14ac:dyDescent="0.25">
      <c r="B237" s="15" t="s">
        <v>122</v>
      </c>
      <c r="C237" s="15" t="s">
        <v>207</v>
      </c>
      <c r="D237" s="15" t="s">
        <v>231</v>
      </c>
      <c r="E237" s="15">
        <v>2022</v>
      </c>
      <c r="F237" s="15" t="s">
        <v>162</v>
      </c>
      <c r="G237" s="15" t="s">
        <v>133</v>
      </c>
      <c r="H237" s="15" t="s">
        <v>296</v>
      </c>
      <c r="I237" s="15" t="s">
        <v>139</v>
      </c>
      <c r="J237" s="15" t="s">
        <v>141</v>
      </c>
      <c r="K237" s="15" t="s">
        <v>297</v>
      </c>
      <c r="L237" s="15" t="s">
        <v>301</v>
      </c>
      <c r="M237" s="15">
        <v>0.36299999999999999</v>
      </c>
      <c r="N237" s="15">
        <v>0.22600000000000001</v>
      </c>
      <c r="O237" s="15">
        <v>3.0000000000000001E-3</v>
      </c>
      <c r="P237" s="15">
        <v>0.314</v>
      </c>
      <c r="Q237" s="15">
        <v>0.20899999999999999</v>
      </c>
      <c r="R237" s="15">
        <v>0.46100000000000002</v>
      </c>
      <c r="S237" s="15">
        <v>12.538</v>
      </c>
      <c r="U237" s="15">
        <v>1133435.824</v>
      </c>
      <c r="V237" s="15">
        <v>6570</v>
      </c>
    </row>
    <row r="238" spans="2:22" ht="30" x14ac:dyDescent="0.25">
      <c r="B238" s="15" t="s">
        <v>122</v>
      </c>
      <c r="C238" s="15" t="s">
        <v>207</v>
      </c>
      <c r="D238" s="15" t="s">
        <v>231</v>
      </c>
      <c r="E238" s="15">
        <v>2022</v>
      </c>
      <c r="F238" s="15" t="s">
        <v>162</v>
      </c>
      <c r="G238" s="15" t="s">
        <v>133</v>
      </c>
      <c r="H238" s="15" t="s">
        <v>296</v>
      </c>
      <c r="I238" s="15" t="s">
        <v>139</v>
      </c>
      <c r="J238" s="15" t="s">
        <v>141</v>
      </c>
      <c r="K238" s="15" t="s">
        <v>297</v>
      </c>
      <c r="L238" s="15" t="s">
        <v>302</v>
      </c>
      <c r="M238" s="15">
        <v>0.41799999999999998</v>
      </c>
      <c r="N238" s="15">
        <v>0.29499999999999998</v>
      </c>
      <c r="O238" s="15">
        <v>1.4999999999999999E-2</v>
      </c>
      <c r="P238" s="15">
        <v>0.34</v>
      </c>
      <c r="Q238" s="15">
        <v>0.23699999999999999</v>
      </c>
      <c r="R238" s="15">
        <v>0.51</v>
      </c>
      <c r="S238" s="15">
        <v>12.615</v>
      </c>
      <c r="U238" s="15">
        <v>1139959.7620000001</v>
      </c>
      <c r="V238" s="15">
        <v>400</v>
      </c>
    </row>
    <row r="239" spans="2:22" ht="30" x14ac:dyDescent="0.25">
      <c r="B239" s="15" t="s">
        <v>122</v>
      </c>
      <c r="C239" s="15" t="s">
        <v>207</v>
      </c>
      <c r="D239" s="15" t="s">
        <v>231</v>
      </c>
      <c r="E239" s="15">
        <v>2022</v>
      </c>
      <c r="F239" s="15" t="s">
        <v>162</v>
      </c>
      <c r="G239" s="15" t="s">
        <v>133</v>
      </c>
      <c r="H239" s="15" t="s">
        <v>296</v>
      </c>
      <c r="I239" s="15" t="s">
        <v>139</v>
      </c>
      <c r="J239" s="15" t="s">
        <v>141</v>
      </c>
      <c r="K239" s="15" t="s">
        <v>297</v>
      </c>
      <c r="L239" s="15" t="s">
        <v>303</v>
      </c>
      <c r="M239" s="15">
        <v>0.48499999999999999</v>
      </c>
      <c r="N239" s="15">
        <v>0.35799999999999998</v>
      </c>
      <c r="O239" s="15">
        <v>0.02</v>
      </c>
      <c r="P239" s="15">
        <v>0.39700000000000002</v>
      </c>
      <c r="Q239" s="15">
        <v>0.26200000000000001</v>
      </c>
      <c r="R239" s="15">
        <v>0.61399999999999999</v>
      </c>
      <c r="S239" s="15">
        <v>12.39</v>
      </c>
      <c r="U239" s="15">
        <v>1126741.7409999999</v>
      </c>
      <c r="V239" s="15">
        <v>310</v>
      </c>
    </row>
    <row r="240" spans="2:22" x14ac:dyDescent="0.25">
      <c r="B240" s="15" t="s">
        <v>122</v>
      </c>
      <c r="C240" s="15" t="s">
        <v>207</v>
      </c>
      <c r="D240" s="15" t="s">
        <v>231</v>
      </c>
      <c r="E240" s="15">
        <v>2022</v>
      </c>
      <c r="F240" s="15" t="s">
        <v>162</v>
      </c>
      <c r="G240" s="15" t="s">
        <v>133</v>
      </c>
      <c r="H240" s="15" t="s">
        <v>296</v>
      </c>
      <c r="I240" s="15" t="s">
        <v>139</v>
      </c>
      <c r="J240" s="15" t="s">
        <v>141</v>
      </c>
      <c r="K240" s="15" t="s">
        <v>297</v>
      </c>
      <c r="L240" s="15" t="s">
        <v>304</v>
      </c>
      <c r="M240" s="15">
        <v>0.64900000000000002</v>
      </c>
      <c r="N240" s="15">
        <v>0.436</v>
      </c>
      <c r="O240" s="15">
        <v>6.2E-2</v>
      </c>
      <c r="P240" s="15">
        <v>0.60699999999999998</v>
      </c>
      <c r="Q240" s="15">
        <v>0.374</v>
      </c>
      <c r="R240" s="15">
        <v>0.73899999999999999</v>
      </c>
      <c r="S240" s="15">
        <v>12.645</v>
      </c>
      <c r="U240" s="15">
        <v>1151449.2220000001</v>
      </c>
      <c r="V240" s="15">
        <v>50</v>
      </c>
    </row>
    <row r="241" spans="2:22" ht="30" x14ac:dyDescent="0.25">
      <c r="B241" s="15" t="s">
        <v>122</v>
      </c>
      <c r="C241" s="15" t="s">
        <v>207</v>
      </c>
      <c r="D241" s="15" t="s">
        <v>231</v>
      </c>
      <c r="E241" s="15">
        <v>2022</v>
      </c>
      <c r="F241" s="15" t="s">
        <v>162</v>
      </c>
      <c r="G241" s="15" t="s">
        <v>133</v>
      </c>
      <c r="H241" s="15" t="s">
        <v>296</v>
      </c>
      <c r="I241" s="15" t="s">
        <v>139</v>
      </c>
      <c r="J241" s="15" t="s">
        <v>141</v>
      </c>
      <c r="K241" s="15" t="s">
        <v>297</v>
      </c>
      <c r="L241" s="15" t="s">
        <v>305</v>
      </c>
      <c r="M241" s="15">
        <v>0.47799999999999998</v>
      </c>
      <c r="N241" s="15">
        <v>0.39200000000000002</v>
      </c>
      <c r="O241" s="15">
        <v>3.1E-2</v>
      </c>
      <c r="P241" s="15">
        <v>0.372</v>
      </c>
      <c r="Q241" s="15">
        <v>0.24199999999999999</v>
      </c>
      <c r="R241" s="15">
        <v>0.58099999999999996</v>
      </c>
      <c r="S241" s="15">
        <v>12.569000000000001</v>
      </c>
      <c r="U241" s="15">
        <v>1149526.8400000001</v>
      </c>
      <c r="V241" s="15">
        <v>160</v>
      </c>
    </row>
    <row r="242" spans="2:22" x14ac:dyDescent="0.25">
      <c r="B242" s="15" t="s">
        <v>122</v>
      </c>
      <c r="C242" s="15" t="s">
        <v>207</v>
      </c>
      <c r="D242" s="15" t="s">
        <v>231</v>
      </c>
      <c r="E242" s="15">
        <v>2022</v>
      </c>
      <c r="F242" s="15" t="s">
        <v>162</v>
      </c>
      <c r="G242" s="15" t="s">
        <v>133</v>
      </c>
      <c r="H242" s="15" t="s">
        <v>296</v>
      </c>
      <c r="I242" s="15" t="s">
        <v>139</v>
      </c>
      <c r="J242" s="15" t="s">
        <v>141</v>
      </c>
      <c r="K242" s="15" t="s">
        <v>297</v>
      </c>
      <c r="M242" s="15">
        <v>0.373</v>
      </c>
      <c r="N242" s="15">
        <v>0.32700000000000001</v>
      </c>
      <c r="O242" s="15">
        <v>2.4E-2</v>
      </c>
      <c r="P242" s="15">
        <v>0.29299999999999998</v>
      </c>
      <c r="Q242" s="15">
        <v>0.16400000000000001</v>
      </c>
      <c r="R242" s="15">
        <v>0.435</v>
      </c>
      <c r="S242" s="15">
        <v>12.661</v>
      </c>
      <c r="U242" s="15">
        <v>1148070.338</v>
      </c>
      <c r="V242" s="15">
        <v>180</v>
      </c>
    </row>
    <row r="243" spans="2:22" x14ac:dyDescent="0.25">
      <c r="B243" s="15" t="s">
        <v>122</v>
      </c>
      <c r="C243" s="15" t="s">
        <v>207</v>
      </c>
      <c r="D243" s="15" t="s">
        <v>232</v>
      </c>
      <c r="E243" s="15">
        <v>2022</v>
      </c>
      <c r="F243" s="15" t="s">
        <v>162</v>
      </c>
      <c r="G243" s="15" t="s">
        <v>133</v>
      </c>
      <c r="H243" s="15" t="s">
        <v>296</v>
      </c>
      <c r="I243" s="15" t="s">
        <v>139</v>
      </c>
      <c r="J243" s="15" t="s">
        <v>141</v>
      </c>
      <c r="K243" s="15" t="s">
        <v>297</v>
      </c>
      <c r="L243" s="15" t="s">
        <v>296</v>
      </c>
      <c r="M243" s="15">
        <v>0.379</v>
      </c>
      <c r="N243" s="15">
        <v>0.254</v>
      </c>
      <c r="O243" s="15">
        <v>3.0000000000000001E-3</v>
      </c>
      <c r="P243" s="15">
        <v>0.32</v>
      </c>
      <c r="Q243" s="15">
        <v>0.21099999999999999</v>
      </c>
      <c r="R243" s="15">
        <v>0.47599999999999998</v>
      </c>
      <c r="S243" s="15">
        <v>13.202</v>
      </c>
      <c r="U243" s="15">
        <v>1308894.047</v>
      </c>
      <c r="V243" s="15">
        <v>8180</v>
      </c>
    </row>
    <row r="244" spans="2:22" ht="30" x14ac:dyDescent="0.25">
      <c r="B244" s="15" t="s">
        <v>122</v>
      </c>
      <c r="C244" s="15" t="s">
        <v>207</v>
      </c>
      <c r="D244" s="15" t="s">
        <v>232</v>
      </c>
      <c r="E244" s="15">
        <v>2022</v>
      </c>
      <c r="F244" s="15" t="s">
        <v>162</v>
      </c>
      <c r="G244" s="15" t="s">
        <v>133</v>
      </c>
      <c r="H244" s="15" t="s">
        <v>296</v>
      </c>
      <c r="I244" s="15" t="s">
        <v>139</v>
      </c>
      <c r="J244" s="15" t="s">
        <v>141</v>
      </c>
      <c r="K244" s="15" t="s">
        <v>297</v>
      </c>
      <c r="L244" s="15" t="s">
        <v>298</v>
      </c>
      <c r="M244" s="15">
        <v>0.27300000000000002</v>
      </c>
      <c r="N244" s="15">
        <v>0.17</v>
      </c>
      <c r="O244" s="15">
        <v>0.02</v>
      </c>
      <c r="P244" s="15">
        <v>0.252</v>
      </c>
      <c r="Q244" s="15">
        <v>0.155</v>
      </c>
      <c r="R244" s="15">
        <v>0.34100000000000003</v>
      </c>
      <c r="S244" s="15">
        <v>13.632999999999999</v>
      </c>
      <c r="U244" s="15">
        <v>1378967.6640000001</v>
      </c>
      <c r="V244" s="15">
        <v>70</v>
      </c>
    </row>
    <row r="245" spans="2:22" x14ac:dyDescent="0.25">
      <c r="B245" s="15" t="s">
        <v>122</v>
      </c>
      <c r="C245" s="15" t="s">
        <v>207</v>
      </c>
      <c r="D245" s="15" t="s">
        <v>232</v>
      </c>
      <c r="E245" s="15">
        <v>2022</v>
      </c>
      <c r="F245" s="15" t="s">
        <v>162</v>
      </c>
      <c r="G245" s="15" t="s">
        <v>133</v>
      </c>
      <c r="H245" s="15" t="s">
        <v>296</v>
      </c>
      <c r="I245" s="15" t="s">
        <v>139</v>
      </c>
      <c r="J245" s="15" t="s">
        <v>141</v>
      </c>
      <c r="K245" s="15" t="s">
        <v>297</v>
      </c>
      <c r="L245" s="15" t="s">
        <v>299</v>
      </c>
      <c r="M245" s="15">
        <v>0.46600000000000003</v>
      </c>
      <c r="N245" s="15">
        <v>0.308</v>
      </c>
      <c r="O245" s="15">
        <v>2.5999999999999999E-2</v>
      </c>
      <c r="P245" s="15">
        <v>0.371</v>
      </c>
      <c r="Q245" s="15">
        <v>0.28699999999999998</v>
      </c>
      <c r="R245" s="15">
        <v>0.56299999999999994</v>
      </c>
      <c r="S245" s="15">
        <v>13.353</v>
      </c>
      <c r="U245" s="15">
        <v>1322882.416</v>
      </c>
      <c r="V245" s="15">
        <v>140</v>
      </c>
    </row>
    <row r="246" spans="2:22" ht="30" x14ac:dyDescent="0.25">
      <c r="B246" s="15" t="s">
        <v>122</v>
      </c>
      <c r="C246" s="15" t="s">
        <v>207</v>
      </c>
      <c r="D246" s="15" t="s">
        <v>232</v>
      </c>
      <c r="E246" s="15">
        <v>2022</v>
      </c>
      <c r="F246" s="15" t="s">
        <v>162</v>
      </c>
      <c r="G246" s="15" t="s">
        <v>133</v>
      </c>
      <c r="H246" s="15" t="s">
        <v>296</v>
      </c>
      <c r="I246" s="15" t="s">
        <v>139</v>
      </c>
      <c r="J246" s="15" t="s">
        <v>141</v>
      </c>
      <c r="K246" s="15" t="s">
        <v>297</v>
      </c>
      <c r="L246" s="15" t="s">
        <v>300</v>
      </c>
      <c r="M246" s="15">
        <v>0.28499999999999998</v>
      </c>
      <c r="N246" s="15">
        <v>0.20200000000000001</v>
      </c>
      <c r="O246" s="15">
        <v>2.3E-2</v>
      </c>
      <c r="P246" s="15">
        <v>0.219</v>
      </c>
      <c r="Q246" s="15">
        <v>0.13100000000000001</v>
      </c>
      <c r="R246" s="15">
        <v>0.375</v>
      </c>
      <c r="S246" s="15">
        <v>13.461</v>
      </c>
      <c r="U246" s="15">
        <v>1355760.821</v>
      </c>
      <c r="V246" s="15">
        <v>80</v>
      </c>
    </row>
    <row r="247" spans="2:22" x14ac:dyDescent="0.25">
      <c r="B247" s="15" t="s">
        <v>122</v>
      </c>
      <c r="C247" s="15" t="s">
        <v>207</v>
      </c>
      <c r="D247" s="15" t="s">
        <v>232</v>
      </c>
      <c r="E247" s="15">
        <v>2022</v>
      </c>
      <c r="F247" s="15" t="s">
        <v>162</v>
      </c>
      <c r="G247" s="15" t="s">
        <v>133</v>
      </c>
      <c r="H247" s="15" t="s">
        <v>296</v>
      </c>
      <c r="I247" s="15" t="s">
        <v>139</v>
      </c>
      <c r="J247" s="15" t="s">
        <v>141</v>
      </c>
      <c r="K247" s="15" t="s">
        <v>297</v>
      </c>
      <c r="L247" s="15" t="s">
        <v>301</v>
      </c>
      <c r="M247" s="15">
        <v>0.36699999999999999</v>
      </c>
      <c r="N247" s="15">
        <v>0.23</v>
      </c>
      <c r="O247" s="15">
        <v>3.0000000000000001E-3</v>
      </c>
      <c r="P247" s="15">
        <v>0.316</v>
      </c>
      <c r="Q247" s="15">
        <v>0.21</v>
      </c>
      <c r="R247" s="15">
        <v>0.46500000000000002</v>
      </c>
      <c r="S247" s="15">
        <v>13.19</v>
      </c>
      <c r="U247" s="15">
        <v>1306317.676</v>
      </c>
      <c r="V247" s="15">
        <v>6570</v>
      </c>
    </row>
    <row r="248" spans="2:22" ht="30" x14ac:dyDescent="0.25">
      <c r="B248" s="15" t="s">
        <v>122</v>
      </c>
      <c r="C248" s="15" t="s">
        <v>207</v>
      </c>
      <c r="D248" s="15" t="s">
        <v>232</v>
      </c>
      <c r="E248" s="15">
        <v>2022</v>
      </c>
      <c r="F248" s="15" t="s">
        <v>162</v>
      </c>
      <c r="G248" s="15" t="s">
        <v>133</v>
      </c>
      <c r="H248" s="15" t="s">
        <v>296</v>
      </c>
      <c r="I248" s="15" t="s">
        <v>139</v>
      </c>
      <c r="J248" s="15" t="s">
        <v>141</v>
      </c>
      <c r="K248" s="15" t="s">
        <v>297</v>
      </c>
      <c r="L248" s="15" t="s">
        <v>302</v>
      </c>
      <c r="M248" s="15">
        <v>0.41799999999999998</v>
      </c>
      <c r="N248" s="15">
        <v>0.29199999999999998</v>
      </c>
      <c r="O248" s="15">
        <v>1.4999999999999999E-2</v>
      </c>
      <c r="P248" s="15">
        <v>0.34599999999999997</v>
      </c>
      <c r="Q248" s="15">
        <v>0.23499999999999999</v>
      </c>
      <c r="R248" s="15">
        <v>0.52300000000000002</v>
      </c>
      <c r="S248" s="15">
        <v>13.278</v>
      </c>
      <c r="U248" s="15">
        <v>1313215.26</v>
      </c>
      <c r="V248" s="15">
        <v>400</v>
      </c>
    </row>
    <row r="249" spans="2:22" ht="30" x14ac:dyDescent="0.25">
      <c r="B249" s="15" t="s">
        <v>122</v>
      </c>
      <c r="C249" s="15" t="s">
        <v>207</v>
      </c>
      <c r="D249" s="15" t="s">
        <v>232</v>
      </c>
      <c r="E249" s="15">
        <v>2022</v>
      </c>
      <c r="F249" s="15" t="s">
        <v>162</v>
      </c>
      <c r="G249" s="15" t="s">
        <v>133</v>
      </c>
      <c r="H249" s="15" t="s">
        <v>296</v>
      </c>
      <c r="I249" s="15" t="s">
        <v>139</v>
      </c>
      <c r="J249" s="15" t="s">
        <v>141</v>
      </c>
      <c r="K249" s="15" t="s">
        <v>297</v>
      </c>
      <c r="L249" s="15" t="s">
        <v>303</v>
      </c>
      <c r="M249" s="15">
        <v>0.49099999999999999</v>
      </c>
      <c r="N249" s="15">
        <v>0.35599999999999998</v>
      </c>
      <c r="O249" s="15">
        <v>0.02</v>
      </c>
      <c r="P249" s="15">
        <v>0.40899999999999997</v>
      </c>
      <c r="Q249" s="15">
        <v>0.26200000000000001</v>
      </c>
      <c r="R249" s="15">
        <v>0.59699999999999998</v>
      </c>
      <c r="S249" s="15">
        <v>13.015000000000001</v>
      </c>
      <c r="U249" s="15">
        <v>1302776.723</v>
      </c>
      <c r="V249" s="15">
        <v>310</v>
      </c>
    </row>
    <row r="250" spans="2:22" x14ac:dyDescent="0.25">
      <c r="B250" s="15" t="s">
        <v>122</v>
      </c>
      <c r="C250" s="15" t="s">
        <v>207</v>
      </c>
      <c r="D250" s="15" t="s">
        <v>232</v>
      </c>
      <c r="E250" s="15">
        <v>2022</v>
      </c>
      <c r="F250" s="15" t="s">
        <v>162</v>
      </c>
      <c r="G250" s="15" t="s">
        <v>133</v>
      </c>
      <c r="H250" s="15" t="s">
        <v>296</v>
      </c>
      <c r="I250" s="15" t="s">
        <v>139</v>
      </c>
      <c r="J250" s="15" t="s">
        <v>141</v>
      </c>
      <c r="K250" s="15" t="s">
        <v>297</v>
      </c>
      <c r="L250" s="15" t="s">
        <v>304</v>
      </c>
      <c r="M250" s="15">
        <v>0.64100000000000001</v>
      </c>
      <c r="N250" s="15">
        <v>0.43099999999999999</v>
      </c>
      <c r="O250" s="15">
        <v>6.0999999999999999E-2</v>
      </c>
      <c r="P250" s="15">
        <v>0.60099999999999998</v>
      </c>
      <c r="Q250" s="15">
        <v>0.38200000000000001</v>
      </c>
      <c r="R250" s="15">
        <v>0.86199999999999999</v>
      </c>
      <c r="S250" s="15">
        <v>13.268000000000001</v>
      </c>
      <c r="U250" s="15">
        <v>1327724.0589999999</v>
      </c>
      <c r="V250" s="15">
        <v>50</v>
      </c>
    </row>
    <row r="251" spans="2:22" ht="30" x14ac:dyDescent="0.25">
      <c r="B251" s="15" t="s">
        <v>122</v>
      </c>
      <c r="C251" s="15" t="s">
        <v>207</v>
      </c>
      <c r="D251" s="15" t="s">
        <v>232</v>
      </c>
      <c r="E251" s="15">
        <v>2022</v>
      </c>
      <c r="F251" s="15" t="s">
        <v>162</v>
      </c>
      <c r="G251" s="15" t="s">
        <v>133</v>
      </c>
      <c r="H251" s="15" t="s">
        <v>296</v>
      </c>
      <c r="I251" s="15" t="s">
        <v>139</v>
      </c>
      <c r="J251" s="15" t="s">
        <v>141</v>
      </c>
      <c r="K251" s="15" t="s">
        <v>297</v>
      </c>
      <c r="L251" s="15" t="s">
        <v>305</v>
      </c>
      <c r="M251" s="15">
        <v>0.501</v>
      </c>
      <c r="N251" s="15">
        <v>0.42799999999999999</v>
      </c>
      <c r="O251" s="15">
        <v>3.4000000000000002E-2</v>
      </c>
      <c r="P251" s="15">
        <v>0.37</v>
      </c>
      <c r="Q251" s="15">
        <v>0.23400000000000001</v>
      </c>
      <c r="R251" s="15">
        <v>0.58599999999999997</v>
      </c>
      <c r="S251" s="15">
        <v>13.202</v>
      </c>
      <c r="U251" s="15">
        <v>1325260.46</v>
      </c>
      <c r="V251" s="15">
        <v>160</v>
      </c>
    </row>
    <row r="252" spans="2:22" x14ac:dyDescent="0.25">
      <c r="B252" s="15" t="s">
        <v>122</v>
      </c>
      <c r="C252" s="15" t="s">
        <v>207</v>
      </c>
      <c r="D252" s="15" t="s">
        <v>232</v>
      </c>
      <c r="E252" s="15">
        <v>2022</v>
      </c>
      <c r="F252" s="15" t="s">
        <v>162</v>
      </c>
      <c r="G252" s="15" t="s">
        <v>133</v>
      </c>
      <c r="H252" s="15" t="s">
        <v>296</v>
      </c>
      <c r="I252" s="15" t="s">
        <v>139</v>
      </c>
      <c r="J252" s="15" t="s">
        <v>141</v>
      </c>
      <c r="K252" s="15" t="s">
        <v>297</v>
      </c>
      <c r="M252" s="15">
        <v>0.374</v>
      </c>
      <c r="N252" s="15">
        <v>0.35099999999999998</v>
      </c>
      <c r="O252" s="15">
        <v>2.5999999999999999E-2</v>
      </c>
      <c r="P252" s="15">
        <v>0.28899999999999998</v>
      </c>
      <c r="Q252" s="15">
        <v>0.16</v>
      </c>
      <c r="R252" s="15">
        <v>0.45600000000000002</v>
      </c>
      <c r="S252" s="15">
        <v>13.318</v>
      </c>
      <c r="U252" s="15">
        <v>1322848.2949999999</v>
      </c>
      <c r="V252" s="15">
        <v>180</v>
      </c>
    </row>
    <row r="253" spans="2:22" x14ac:dyDescent="0.25">
      <c r="B253" s="15" t="s">
        <v>122</v>
      </c>
      <c r="C253" s="15" t="s">
        <v>207</v>
      </c>
      <c r="D253" s="15" t="s">
        <v>233</v>
      </c>
      <c r="E253" s="15">
        <v>2022</v>
      </c>
      <c r="F253" s="15" t="s">
        <v>162</v>
      </c>
      <c r="G253" s="15" t="s">
        <v>133</v>
      </c>
      <c r="H253" s="15" t="s">
        <v>296</v>
      </c>
      <c r="I253" s="15" t="s">
        <v>139</v>
      </c>
      <c r="J253" s="15" t="s">
        <v>141</v>
      </c>
      <c r="K253" s="15" t="s">
        <v>297</v>
      </c>
      <c r="L253" s="15" t="s">
        <v>296</v>
      </c>
      <c r="M253" s="15">
        <v>0.39300000000000002</v>
      </c>
      <c r="N253" s="15">
        <v>0.25800000000000001</v>
      </c>
      <c r="O253" s="15">
        <v>3.0000000000000001E-3</v>
      </c>
      <c r="P253" s="15">
        <v>0.33500000000000002</v>
      </c>
      <c r="Q253" s="15">
        <v>0.219</v>
      </c>
      <c r="R253" s="15">
        <v>0.49399999999999999</v>
      </c>
      <c r="S253" s="15">
        <v>13.202</v>
      </c>
      <c r="U253" s="15">
        <v>1308899.52</v>
      </c>
      <c r="V253" s="15">
        <v>8180</v>
      </c>
    </row>
    <row r="254" spans="2:22" ht="30" x14ac:dyDescent="0.25">
      <c r="B254" s="15" t="s">
        <v>122</v>
      </c>
      <c r="C254" s="15" t="s">
        <v>207</v>
      </c>
      <c r="D254" s="15" t="s">
        <v>233</v>
      </c>
      <c r="E254" s="15">
        <v>2022</v>
      </c>
      <c r="F254" s="15" t="s">
        <v>162</v>
      </c>
      <c r="G254" s="15" t="s">
        <v>133</v>
      </c>
      <c r="H254" s="15" t="s">
        <v>296</v>
      </c>
      <c r="I254" s="15" t="s">
        <v>139</v>
      </c>
      <c r="J254" s="15" t="s">
        <v>141</v>
      </c>
      <c r="K254" s="15" t="s">
        <v>297</v>
      </c>
      <c r="L254" s="15" t="s">
        <v>298</v>
      </c>
      <c r="M254" s="15">
        <v>0.27500000000000002</v>
      </c>
      <c r="N254" s="15">
        <v>0.17599999999999999</v>
      </c>
      <c r="O254" s="15">
        <v>2.1000000000000001E-2</v>
      </c>
      <c r="P254" s="15">
        <v>0.23200000000000001</v>
      </c>
      <c r="Q254" s="15">
        <v>0.16800000000000001</v>
      </c>
      <c r="R254" s="15">
        <v>0.32400000000000001</v>
      </c>
      <c r="S254" s="15">
        <v>13.632999999999999</v>
      </c>
      <c r="U254" s="15">
        <v>1378967.6640000001</v>
      </c>
      <c r="V254" s="15">
        <v>70</v>
      </c>
    </row>
    <row r="255" spans="2:22" x14ac:dyDescent="0.25">
      <c r="B255" s="15" t="s">
        <v>122</v>
      </c>
      <c r="C255" s="15" t="s">
        <v>207</v>
      </c>
      <c r="D255" s="15" t="s">
        <v>233</v>
      </c>
      <c r="E255" s="15">
        <v>2022</v>
      </c>
      <c r="F255" s="15" t="s">
        <v>162</v>
      </c>
      <c r="G255" s="15" t="s">
        <v>133</v>
      </c>
      <c r="H255" s="15" t="s">
        <v>296</v>
      </c>
      <c r="I255" s="15" t="s">
        <v>139</v>
      </c>
      <c r="J255" s="15" t="s">
        <v>141</v>
      </c>
      <c r="K255" s="15" t="s">
        <v>297</v>
      </c>
      <c r="L255" s="15" t="s">
        <v>299</v>
      </c>
      <c r="M255" s="15">
        <v>0.48899999999999999</v>
      </c>
      <c r="N255" s="15">
        <v>0.32800000000000001</v>
      </c>
      <c r="O255" s="15">
        <v>2.8000000000000001E-2</v>
      </c>
      <c r="P255" s="15">
        <v>0.40400000000000003</v>
      </c>
      <c r="Q255" s="15">
        <v>0.29199999999999998</v>
      </c>
      <c r="R255" s="15">
        <v>0.60199999999999998</v>
      </c>
      <c r="S255" s="15">
        <v>13.353</v>
      </c>
      <c r="U255" s="15">
        <v>1322875.527</v>
      </c>
      <c r="V255" s="15">
        <v>140</v>
      </c>
    </row>
    <row r="256" spans="2:22" ht="30" x14ac:dyDescent="0.25">
      <c r="B256" s="15" t="s">
        <v>122</v>
      </c>
      <c r="C256" s="15" t="s">
        <v>207</v>
      </c>
      <c r="D256" s="15" t="s">
        <v>233</v>
      </c>
      <c r="E256" s="15">
        <v>2022</v>
      </c>
      <c r="F256" s="15" t="s">
        <v>162</v>
      </c>
      <c r="G256" s="15" t="s">
        <v>133</v>
      </c>
      <c r="H256" s="15" t="s">
        <v>296</v>
      </c>
      <c r="I256" s="15" t="s">
        <v>139</v>
      </c>
      <c r="J256" s="15" t="s">
        <v>141</v>
      </c>
      <c r="K256" s="15" t="s">
        <v>297</v>
      </c>
      <c r="L256" s="15" t="s">
        <v>300</v>
      </c>
      <c r="M256" s="15">
        <v>0.29299999999999998</v>
      </c>
      <c r="N256" s="15">
        <v>0.19800000000000001</v>
      </c>
      <c r="O256" s="15">
        <v>2.1999999999999999E-2</v>
      </c>
      <c r="P256" s="15">
        <v>0.22700000000000001</v>
      </c>
      <c r="Q256" s="15">
        <v>0.158</v>
      </c>
      <c r="R256" s="15">
        <v>0.38600000000000001</v>
      </c>
      <c r="S256" s="15">
        <v>13.461</v>
      </c>
      <c r="U256" s="15">
        <v>1355760.821</v>
      </c>
      <c r="V256" s="15">
        <v>80</v>
      </c>
    </row>
    <row r="257" spans="2:22" x14ac:dyDescent="0.25">
      <c r="B257" s="15" t="s">
        <v>122</v>
      </c>
      <c r="C257" s="15" t="s">
        <v>207</v>
      </c>
      <c r="D257" s="15" t="s">
        <v>233</v>
      </c>
      <c r="E257" s="15">
        <v>2022</v>
      </c>
      <c r="F257" s="15" t="s">
        <v>162</v>
      </c>
      <c r="G257" s="15" t="s">
        <v>133</v>
      </c>
      <c r="H257" s="15" t="s">
        <v>296</v>
      </c>
      <c r="I257" s="15" t="s">
        <v>139</v>
      </c>
      <c r="J257" s="15" t="s">
        <v>141</v>
      </c>
      <c r="K257" s="15" t="s">
        <v>297</v>
      </c>
      <c r="L257" s="15" t="s">
        <v>301</v>
      </c>
      <c r="M257" s="15">
        <v>0.38100000000000001</v>
      </c>
      <c r="N257" s="15">
        <v>0.23699999999999999</v>
      </c>
      <c r="O257" s="15">
        <v>3.0000000000000001E-3</v>
      </c>
      <c r="P257" s="15">
        <v>0.33200000000000002</v>
      </c>
      <c r="Q257" s="15">
        <v>0.217</v>
      </c>
      <c r="R257" s="15">
        <v>0.48399999999999999</v>
      </c>
      <c r="S257" s="15">
        <v>13.19</v>
      </c>
      <c r="U257" s="15">
        <v>1306319.06</v>
      </c>
      <c r="V257" s="15">
        <v>6570</v>
      </c>
    </row>
    <row r="258" spans="2:22" ht="30" x14ac:dyDescent="0.25">
      <c r="B258" s="15" t="s">
        <v>122</v>
      </c>
      <c r="C258" s="15" t="s">
        <v>207</v>
      </c>
      <c r="D258" s="15" t="s">
        <v>233</v>
      </c>
      <c r="E258" s="15">
        <v>2022</v>
      </c>
      <c r="F258" s="15" t="s">
        <v>162</v>
      </c>
      <c r="G258" s="15" t="s">
        <v>133</v>
      </c>
      <c r="H258" s="15" t="s">
        <v>296</v>
      </c>
      <c r="I258" s="15" t="s">
        <v>139</v>
      </c>
      <c r="J258" s="15" t="s">
        <v>141</v>
      </c>
      <c r="K258" s="15" t="s">
        <v>297</v>
      </c>
      <c r="L258" s="15" t="s">
        <v>302</v>
      </c>
      <c r="M258" s="15">
        <v>0.435</v>
      </c>
      <c r="N258" s="15">
        <v>0.307</v>
      </c>
      <c r="O258" s="15">
        <v>1.4999999999999999E-2</v>
      </c>
      <c r="P258" s="15">
        <v>0.34699999999999998</v>
      </c>
      <c r="Q258" s="15">
        <v>0.24199999999999999</v>
      </c>
      <c r="R258" s="15">
        <v>0.53900000000000003</v>
      </c>
      <c r="S258" s="15">
        <v>13.278</v>
      </c>
      <c r="U258" s="15">
        <v>1313240.0190000001</v>
      </c>
      <c r="V258" s="15">
        <v>400</v>
      </c>
    </row>
    <row r="259" spans="2:22" ht="30" x14ac:dyDescent="0.25">
      <c r="B259" s="15" t="s">
        <v>122</v>
      </c>
      <c r="C259" s="15" t="s">
        <v>207</v>
      </c>
      <c r="D259" s="15" t="s">
        <v>233</v>
      </c>
      <c r="E259" s="15">
        <v>2022</v>
      </c>
      <c r="F259" s="15" t="s">
        <v>162</v>
      </c>
      <c r="G259" s="15" t="s">
        <v>133</v>
      </c>
      <c r="H259" s="15" t="s">
        <v>296</v>
      </c>
      <c r="I259" s="15" t="s">
        <v>139</v>
      </c>
      <c r="J259" s="15" t="s">
        <v>141</v>
      </c>
      <c r="K259" s="15" t="s">
        <v>297</v>
      </c>
      <c r="L259" s="15" t="s">
        <v>303</v>
      </c>
      <c r="M259" s="15">
        <v>0.51100000000000001</v>
      </c>
      <c r="N259" s="15">
        <v>0.36699999999999999</v>
      </c>
      <c r="O259" s="15">
        <v>2.1000000000000001E-2</v>
      </c>
      <c r="P259" s="15">
        <v>0.42099999999999999</v>
      </c>
      <c r="Q259" s="15">
        <v>0.28100000000000003</v>
      </c>
      <c r="R259" s="15">
        <v>0.64300000000000002</v>
      </c>
      <c r="S259" s="15">
        <v>13.015000000000001</v>
      </c>
      <c r="U259" s="15">
        <v>1302797.574</v>
      </c>
      <c r="V259" s="15">
        <v>310</v>
      </c>
    </row>
    <row r="260" spans="2:22" x14ac:dyDescent="0.25">
      <c r="B260" s="15" t="s">
        <v>122</v>
      </c>
      <c r="C260" s="15" t="s">
        <v>207</v>
      </c>
      <c r="D260" s="15" t="s">
        <v>233</v>
      </c>
      <c r="E260" s="15">
        <v>2022</v>
      </c>
      <c r="F260" s="15" t="s">
        <v>162</v>
      </c>
      <c r="G260" s="15" t="s">
        <v>133</v>
      </c>
      <c r="H260" s="15" t="s">
        <v>296</v>
      </c>
      <c r="I260" s="15" t="s">
        <v>139</v>
      </c>
      <c r="J260" s="15" t="s">
        <v>141</v>
      </c>
      <c r="K260" s="15" t="s">
        <v>297</v>
      </c>
      <c r="L260" s="15" t="s">
        <v>304</v>
      </c>
      <c r="M260" s="15">
        <v>0.65600000000000003</v>
      </c>
      <c r="N260" s="15">
        <v>0.41399999999999998</v>
      </c>
      <c r="O260" s="15">
        <v>5.8999999999999997E-2</v>
      </c>
      <c r="P260" s="15">
        <v>0.55000000000000004</v>
      </c>
      <c r="Q260" s="15">
        <v>0.36499999999999999</v>
      </c>
      <c r="R260" s="15">
        <v>0.77</v>
      </c>
      <c r="S260" s="15">
        <v>13.268000000000001</v>
      </c>
      <c r="U260" s="15">
        <v>1327742.8689999999</v>
      </c>
      <c r="V260" s="15">
        <v>50</v>
      </c>
    </row>
    <row r="261" spans="2:22" ht="30" x14ac:dyDescent="0.25">
      <c r="B261" s="15" t="s">
        <v>122</v>
      </c>
      <c r="C261" s="15" t="s">
        <v>207</v>
      </c>
      <c r="D261" s="15" t="s">
        <v>233</v>
      </c>
      <c r="E261" s="15">
        <v>2022</v>
      </c>
      <c r="F261" s="15" t="s">
        <v>162</v>
      </c>
      <c r="G261" s="15" t="s">
        <v>133</v>
      </c>
      <c r="H261" s="15" t="s">
        <v>296</v>
      </c>
      <c r="I261" s="15" t="s">
        <v>139</v>
      </c>
      <c r="J261" s="15" t="s">
        <v>141</v>
      </c>
      <c r="K261" s="15" t="s">
        <v>297</v>
      </c>
      <c r="L261" s="15" t="s">
        <v>305</v>
      </c>
      <c r="M261" s="15">
        <v>0.50900000000000001</v>
      </c>
      <c r="N261" s="15">
        <v>0.41199999999999998</v>
      </c>
      <c r="O261" s="15">
        <v>3.3000000000000002E-2</v>
      </c>
      <c r="P261" s="15">
        <v>0.36899999999999999</v>
      </c>
      <c r="Q261" s="15">
        <v>0.26</v>
      </c>
      <c r="R261" s="15">
        <v>0.58199999999999996</v>
      </c>
      <c r="S261" s="15">
        <v>13.202999999999999</v>
      </c>
      <c r="U261" s="15">
        <v>1325279.7250000001</v>
      </c>
      <c r="V261" s="15">
        <v>160</v>
      </c>
    </row>
    <row r="262" spans="2:22" x14ac:dyDescent="0.25">
      <c r="B262" s="15" t="s">
        <v>122</v>
      </c>
      <c r="C262" s="15" t="s">
        <v>207</v>
      </c>
      <c r="D262" s="15" t="s">
        <v>233</v>
      </c>
      <c r="E262" s="15">
        <v>2022</v>
      </c>
      <c r="F262" s="15" t="s">
        <v>162</v>
      </c>
      <c r="G262" s="15" t="s">
        <v>133</v>
      </c>
      <c r="H262" s="15" t="s">
        <v>296</v>
      </c>
      <c r="I262" s="15" t="s">
        <v>139</v>
      </c>
      <c r="J262" s="15" t="s">
        <v>141</v>
      </c>
      <c r="K262" s="15" t="s">
        <v>297</v>
      </c>
      <c r="M262" s="15">
        <v>0.375</v>
      </c>
      <c r="N262" s="15">
        <v>0.318</v>
      </c>
      <c r="O262" s="15">
        <v>2.4E-2</v>
      </c>
      <c r="P262" s="15">
        <v>0.28100000000000003</v>
      </c>
      <c r="Q262" s="15">
        <v>0.17100000000000001</v>
      </c>
      <c r="R262" s="15">
        <v>0.44</v>
      </c>
      <c r="S262" s="15">
        <v>13.318</v>
      </c>
      <c r="U262" s="15">
        <v>1322889.7560000001</v>
      </c>
      <c r="V262" s="15">
        <v>180</v>
      </c>
    </row>
    <row r="263" spans="2:22" x14ac:dyDescent="0.25">
      <c r="B263" s="15" t="s">
        <v>122</v>
      </c>
      <c r="C263" s="15" t="s">
        <v>207</v>
      </c>
      <c r="D263" s="15" t="s">
        <v>234</v>
      </c>
      <c r="E263" s="15">
        <v>2022</v>
      </c>
      <c r="F263" s="15" t="s">
        <v>162</v>
      </c>
      <c r="G263" s="15" t="s">
        <v>133</v>
      </c>
      <c r="H263" s="15" t="s">
        <v>296</v>
      </c>
      <c r="I263" s="15" t="s">
        <v>139</v>
      </c>
      <c r="J263" s="15" t="s">
        <v>141</v>
      </c>
      <c r="K263" s="15" t="s">
        <v>297</v>
      </c>
      <c r="L263" s="15" t="s">
        <v>296</v>
      </c>
      <c r="M263" s="15">
        <v>0.39600000000000002</v>
      </c>
      <c r="N263" s="15">
        <v>0.25900000000000001</v>
      </c>
      <c r="O263" s="15">
        <v>3.0000000000000001E-3</v>
      </c>
      <c r="P263" s="15">
        <v>0.34100000000000003</v>
      </c>
      <c r="Q263" s="15">
        <v>0.222</v>
      </c>
      <c r="R263" s="15">
        <v>0.5</v>
      </c>
      <c r="S263" s="15">
        <v>13.663</v>
      </c>
      <c r="U263" s="15">
        <v>1374974.317</v>
      </c>
      <c r="V263" s="15">
        <v>8170</v>
      </c>
    </row>
    <row r="264" spans="2:22" ht="30" x14ac:dyDescent="0.25">
      <c r="B264" s="15" t="s">
        <v>122</v>
      </c>
      <c r="C264" s="15" t="s">
        <v>207</v>
      </c>
      <c r="D264" s="15" t="s">
        <v>234</v>
      </c>
      <c r="E264" s="15">
        <v>2022</v>
      </c>
      <c r="F264" s="15" t="s">
        <v>162</v>
      </c>
      <c r="G264" s="15" t="s">
        <v>133</v>
      </c>
      <c r="H264" s="15" t="s">
        <v>296</v>
      </c>
      <c r="I264" s="15" t="s">
        <v>139</v>
      </c>
      <c r="J264" s="15" t="s">
        <v>141</v>
      </c>
      <c r="K264" s="15" t="s">
        <v>297</v>
      </c>
      <c r="L264" s="15" t="s">
        <v>298</v>
      </c>
      <c r="M264" s="15">
        <v>0.27800000000000002</v>
      </c>
      <c r="N264" s="15">
        <v>0.192</v>
      </c>
      <c r="O264" s="15">
        <v>2.3E-2</v>
      </c>
      <c r="P264" s="15">
        <v>0.21099999999999999</v>
      </c>
      <c r="Q264" s="15">
        <v>0.15</v>
      </c>
      <c r="R264" s="15">
        <v>0.36699999999999999</v>
      </c>
      <c r="S264" s="15">
        <v>14.077</v>
      </c>
      <c r="U264" s="15">
        <v>1444802.5</v>
      </c>
      <c r="V264" s="15">
        <v>70</v>
      </c>
    </row>
    <row r="265" spans="2:22" x14ac:dyDescent="0.25">
      <c r="B265" s="15" t="s">
        <v>122</v>
      </c>
      <c r="C265" s="15" t="s">
        <v>207</v>
      </c>
      <c r="D265" s="15" t="s">
        <v>234</v>
      </c>
      <c r="E265" s="15">
        <v>2022</v>
      </c>
      <c r="F265" s="15" t="s">
        <v>162</v>
      </c>
      <c r="G265" s="15" t="s">
        <v>133</v>
      </c>
      <c r="H265" s="15" t="s">
        <v>296</v>
      </c>
      <c r="I265" s="15" t="s">
        <v>139</v>
      </c>
      <c r="J265" s="15" t="s">
        <v>141</v>
      </c>
      <c r="K265" s="15" t="s">
        <v>297</v>
      </c>
      <c r="L265" s="15" t="s">
        <v>299</v>
      </c>
      <c r="M265" s="15">
        <v>0.48499999999999999</v>
      </c>
      <c r="N265" s="15">
        <v>0.32900000000000001</v>
      </c>
      <c r="O265" s="15">
        <v>2.8000000000000001E-2</v>
      </c>
      <c r="P265" s="15">
        <v>0.39900000000000002</v>
      </c>
      <c r="Q265" s="15">
        <v>0.28299999999999997</v>
      </c>
      <c r="R265" s="15">
        <v>0.56999999999999995</v>
      </c>
      <c r="S265" s="15">
        <v>13.823</v>
      </c>
      <c r="U265" s="15">
        <v>1387581.0619999999</v>
      </c>
      <c r="V265" s="15">
        <v>140</v>
      </c>
    </row>
    <row r="266" spans="2:22" ht="30" x14ac:dyDescent="0.25">
      <c r="B266" s="15" t="s">
        <v>122</v>
      </c>
      <c r="C266" s="15" t="s">
        <v>207</v>
      </c>
      <c r="D266" s="15" t="s">
        <v>234</v>
      </c>
      <c r="E266" s="15">
        <v>2022</v>
      </c>
      <c r="F266" s="15" t="s">
        <v>162</v>
      </c>
      <c r="G266" s="15" t="s">
        <v>133</v>
      </c>
      <c r="H266" s="15" t="s">
        <v>296</v>
      </c>
      <c r="I266" s="15" t="s">
        <v>139</v>
      </c>
      <c r="J266" s="15" t="s">
        <v>141</v>
      </c>
      <c r="K266" s="15" t="s">
        <v>297</v>
      </c>
      <c r="L266" s="15" t="s">
        <v>300</v>
      </c>
      <c r="M266" s="15">
        <v>0.308</v>
      </c>
      <c r="N266" s="15">
        <v>0.20599999999999999</v>
      </c>
      <c r="O266" s="15">
        <v>2.3E-2</v>
      </c>
      <c r="P266" s="15">
        <v>0.254</v>
      </c>
      <c r="Q266" s="15">
        <v>0.159</v>
      </c>
      <c r="R266" s="15">
        <v>0.41599999999999998</v>
      </c>
      <c r="S266" s="15">
        <v>13.904999999999999</v>
      </c>
      <c r="U266" s="15">
        <v>1424515.959</v>
      </c>
      <c r="V266" s="15">
        <v>80</v>
      </c>
    </row>
    <row r="267" spans="2:22" x14ac:dyDescent="0.25">
      <c r="B267" s="15" t="s">
        <v>122</v>
      </c>
      <c r="C267" s="15" t="s">
        <v>207</v>
      </c>
      <c r="D267" s="15" t="s">
        <v>234</v>
      </c>
      <c r="E267" s="15">
        <v>2022</v>
      </c>
      <c r="F267" s="15" t="s">
        <v>162</v>
      </c>
      <c r="G267" s="15" t="s">
        <v>133</v>
      </c>
      <c r="H267" s="15" t="s">
        <v>296</v>
      </c>
      <c r="I267" s="15" t="s">
        <v>139</v>
      </c>
      <c r="J267" s="15" t="s">
        <v>141</v>
      </c>
      <c r="K267" s="15" t="s">
        <v>297</v>
      </c>
      <c r="L267" s="15" t="s">
        <v>301</v>
      </c>
      <c r="M267" s="15">
        <v>0.38500000000000001</v>
      </c>
      <c r="N267" s="15">
        <v>0.23699999999999999</v>
      </c>
      <c r="O267" s="15">
        <v>3.0000000000000001E-3</v>
      </c>
      <c r="P267" s="15">
        <v>0.33700000000000002</v>
      </c>
      <c r="Q267" s="15">
        <v>0.221</v>
      </c>
      <c r="R267" s="15">
        <v>0.48899999999999999</v>
      </c>
      <c r="S267" s="15">
        <v>13.651999999999999</v>
      </c>
      <c r="U267" s="15">
        <v>1372164.0589999999</v>
      </c>
      <c r="V267" s="15">
        <v>6570</v>
      </c>
    </row>
    <row r="268" spans="2:22" ht="30" x14ac:dyDescent="0.25">
      <c r="B268" s="15" t="s">
        <v>122</v>
      </c>
      <c r="C268" s="15" t="s">
        <v>207</v>
      </c>
      <c r="D268" s="15" t="s">
        <v>234</v>
      </c>
      <c r="E268" s="15">
        <v>2022</v>
      </c>
      <c r="F268" s="15" t="s">
        <v>162</v>
      </c>
      <c r="G268" s="15" t="s">
        <v>133</v>
      </c>
      <c r="H268" s="15" t="s">
        <v>296</v>
      </c>
      <c r="I268" s="15" t="s">
        <v>139</v>
      </c>
      <c r="J268" s="15" t="s">
        <v>141</v>
      </c>
      <c r="K268" s="15" t="s">
        <v>297</v>
      </c>
      <c r="L268" s="15" t="s">
        <v>302</v>
      </c>
      <c r="M268" s="15">
        <v>0.441</v>
      </c>
      <c r="N268" s="15">
        <v>0.309</v>
      </c>
      <c r="O268" s="15">
        <v>1.4999999999999999E-2</v>
      </c>
      <c r="P268" s="15">
        <v>0.36199999999999999</v>
      </c>
      <c r="Q268" s="15">
        <v>0.248</v>
      </c>
      <c r="R268" s="15">
        <v>0.54300000000000004</v>
      </c>
      <c r="S268" s="15">
        <v>13.746</v>
      </c>
      <c r="U268" s="15">
        <v>1377658.898</v>
      </c>
      <c r="V268" s="15">
        <v>400</v>
      </c>
    </row>
    <row r="269" spans="2:22" ht="30" x14ac:dyDescent="0.25">
      <c r="B269" s="15" t="s">
        <v>122</v>
      </c>
      <c r="C269" s="15" t="s">
        <v>207</v>
      </c>
      <c r="D269" s="15" t="s">
        <v>234</v>
      </c>
      <c r="E269" s="15">
        <v>2022</v>
      </c>
      <c r="F269" s="15" t="s">
        <v>162</v>
      </c>
      <c r="G269" s="15" t="s">
        <v>133</v>
      </c>
      <c r="H269" s="15" t="s">
        <v>296</v>
      </c>
      <c r="I269" s="15" t="s">
        <v>139</v>
      </c>
      <c r="J269" s="15" t="s">
        <v>141</v>
      </c>
      <c r="K269" s="15" t="s">
        <v>297</v>
      </c>
      <c r="L269" s="15" t="s">
        <v>303</v>
      </c>
      <c r="M269" s="15">
        <v>0.51100000000000001</v>
      </c>
      <c r="N269" s="15">
        <v>0.36799999999999999</v>
      </c>
      <c r="O269" s="15">
        <v>2.1000000000000001E-2</v>
      </c>
      <c r="P269" s="15">
        <v>0.41</v>
      </c>
      <c r="Q269" s="15">
        <v>0.28399999999999997</v>
      </c>
      <c r="R269" s="15">
        <v>0.63300000000000001</v>
      </c>
      <c r="S269" s="15">
        <v>13.455</v>
      </c>
      <c r="U269" s="15">
        <v>1374147.9739999999</v>
      </c>
      <c r="V269" s="15">
        <v>310</v>
      </c>
    </row>
    <row r="270" spans="2:22" x14ac:dyDescent="0.25">
      <c r="B270" s="15" t="s">
        <v>122</v>
      </c>
      <c r="C270" s="15" t="s">
        <v>207</v>
      </c>
      <c r="D270" s="15" t="s">
        <v>234</v>
      </c>
      <c r="E270" s="15">
        <v>2022</v>
      </c>
      <c r="F270" s="15" t="s">
        <v>162</v>
      </c>
      <c r="G270" s="15" t="s">
        <v>133</v>
      </c>
      <c r="H270" s="15" t="s">
        <v>296</v>
      </c>
      <c r="I270" s="15" t="s">
        <v>139</v>
      </c>
      <c r="J270" s="15" t="s">
        <v>141</v>
      </c>
      <c r="K270" s="15" t="s">
        <v>297</v>
      </c>
      <c r="L270" s="15" t="s">
        <v>304</v>
      </c>
      <c r="M270" s="15">
        <v>0.70199999999999996</v>
      </c>
      <c r="N270" s="15">
        <v>0.47699999999999998</v>
      </c>
      <c r="O270" s="15">
        <v>6.7000000000000004E-2</v>
      </c>
      <c r="P270" s="15">
        <v>0.56399999999999995</v>
      </c>
      <c r="Q270" s="15">
        <v>0.39100000000000001</v>
      </c>
      <c r="R270" s="15">
        <v>0.86199999999999999</v>
      </c>
      <c r="S270" s="15">
        <v>13.704000000000001</v>
      </c>
      <c r="U270" s="15">
        <v>1395981.051</v>
      </c>
      <c r="V270" s="15">
        <v>50</v>
      </c>
    </row>
    <row r="271" spans="2:22" ht="30" x14ac:dyDescent="0.25">
      <c r="B271" s="15" t="s">
        <v>122</v>
      </c>
      <c r="C271" s="15" t="s">
        <v>207</v>
      </c>
      <c r="D271" s="15" t="s">
        <v>234</v>
      </c>
      <c r="E271" s="15">
        <v>2022</v>
      </c>
      <c r="F271" s="15" t="s">
        <v>162</v>
      </c>
      <c r="G271" s="15" t="s">
        <v>133</v>
      </c>
      <c r="H271" s="15" t="s">
        <v>296</v>
      </c>
      <c r="I271" s="15" t="s">
        <v>139</v>
      </c>
      <c r="J271" s="15" t="s">
        <v>141</v>
      </c>
      <c r="K271" s="15" t="s">
        <v>297</v>
      </c>
      <c r="L271" s="15" t="s">
        <v>305</v>
      </c>
      <c r="M271" s="15">
        <v>0.499</v>
      </c>
      <c r="N271" s="15">
        <v>0.39500000000000002</v>
      </c>
      <c r="O271" s="15">
        <v>3.1E-2</v>
      </c>
      <c r="P271" s="15">
        <v>0.39500000000000002</v>
      </c>
      <c r="Q271" s="15">
        <v>0.249</v>
      </c>
      <c r="R271" s="15">
        <v>0.60699999999999998</v>
      </c>
      <c r="S271" s="15">
        <v>13.646000000000001</v>
      </c>
      <c r="U271" s="15">
        <v>1392757.598</v>
      </c>
      <c r="V271" s="15">
        <v>160</v>
      </c>
    </row>
    <row r="272" spans="2:22" x14ac:dyDescent="0.25">
      <c r="B272" s="15" t="s">
        <v>122</v>
      </c>
      <c r="C272" s="15" t="s">
        <v>207</v>
      </c>
      <c r="D272" s="15" t="s">
        <v>234</v>
      </c>
      <c r="E272" s="15">
        <v>2022</v>
      </c>
      <c r="F272" s="15" t="s">
        <v>162</v>
      </c>
      <c r="G272" s="15" t="s">
        <v>133</v>
      </c>
      <c r="H272" s="15" t="s">
        <v>296</v>
      </c>
      <c r="I272" s="15" t="s">
        <v>139</v>
      </c>
      <c r="J272" s="15" t="s">
        <v>141</v>
      </c>
      <c r="K272" s="15" t="s">
        <v>297</v>
      </c>
      <c r="M272" s="15">
        <v>0.378</v>
      </c>
      <c r="N272" s="15">
        <v>0.312</v>
      </c>
      <c r="O272" s="15">
        <v>2.3E-2</v>
      </c>
      <c r="P272" s="15">
        <v>0.28499999999999998</v>
      </c>
      <c r="Q272" s="15">
        <v>0.17399999999999999</v>
      </c>
      <c r="R272" s="15">
        <v>0.46400000000000002</v>
      </c>
      <c r="S272" s="15">
        <v>13.78</v>
      </c>
      <c r="U272" s="15">
        <v>1389002.7779999999</v>
      </c>
      <c r="V272" s="15">
        <v>180</v>
      </c>
    </row>
    <row r="273" spans="2:22" x14ac:dyDescent="0.25">
      <c r="B273" s="15" t="s">
        <v>122</v>
      </c>
      <c r="C273" s="15" t="s">
        <v>207</v>
      </c>
      <c r="D273" s="15" t="s">
        <v>235</v>
      </c>
      <c r="E273" s="15">
        <v>2022</v>
      </c>
      <c r="F273" s="15" t="s">
        <v>162</v>
      </c>
      <c r="G273" s="15" t="s">
        <v>133</v>
      </c>
      <c r="H273" s="15" t="s">
        <v>296</v>
      </c>
      <c r="I273" s="15" t="s">
        <v>139</v>
      </c>
      <c r="J273" s="15" t="s">
        <v>141</v>
      </c>
      <c r="K273" s="15" t="s">
        <v>297</v>
      </c>
      <c r="L273" s="15" t="s">
        <v>296</v>
      </c>
      <c r="M273" s="15">
        <v>0.38800000000000001</v>
      </c>
      <c r="N273" s="15">
        <v>0.25700000000000001</v>
      </c>
      <c r="O273" s="15">
        <v>3.0000000000000001E-3</v>
      </c>
      <c r="P273" s="15">
        <v>0.33300000000000002</v>
      </c>
      <c r="Q273" s="15">
        <v>0.219</v>
      </c>
      <c r="R273" s="15">
        <v>0.48799999999999999</v>
      </c>
      <c r="S273" s="15">
        <v>13.663</v>
      </c>
      <c r="U273" s="15">
        <v>1374941.206</v>
      </c>
      <c r="V273" s="15">
        <v>8180</v>
      </c>
    </row>
    <row r="274" spans="2:22" ht="30" x14ac:dyDescent="0.25">
      <c r="B274" s="15" t="s">
        <v>122</v>
      </c>
      <c r="C274" s="15" t="s">
        <v>207</v>
      </c>
      <c r="D274" s="15" t="s">
        <v>235</v>
      </c>
      <c r="E274" s="15">
        <v>2022</v>
      </c>
      <c r="F274" s="15" t="s">
        <v>162</v>
      </c>
      <c r="G274" s="15" t="s">
        <v>133</v>
      </c>
      <c r="H274" s="15" t="s">
        <v>296</v>
      </c>
      <c r="I274" s="15" t="s">
        <v>139</v>
      </c>
      <c r="J274" s="15" t="s">
        <v>141</v>
      </c>
      <c r="K274" s="15" t="s">
        <v>297</v>
      </c>
      <c r="L274" s="15" t="s">
        <v>298</v>
      </c>
      <c r="M274" s="15">
        <v>0.27100000000000002</v>
      </c>
      <c r="N274" s="15">
        <v>0.17899999999999999</v>
      </c>
      <c r="O274" s="15">
        <v>2.1000000000000001E-2</v>
      </c>
      <c r="P274" s="15">
        <v>0.218</v>
      </c>
      <c r="Q274" s="15">
        <v>0.13700000000000001</v>
      </c>
      <c r="R274" s="15">
        <v>0.36299999999999999</v>
      </c>
      <c r="S274" s="15">
        <v>14.077</v>
      </c>
      <c r="U274" s="15">
        <v>1444775.449</v>
      </c>
      <c r="V274" s="15">
        <v>70</v>
      </c>
    </row>
    <row r="275" spans="2:22" x14ac:dyDescent="0.25">
      <c r="B275" s="15" t="s">
        <v>122</v>
      </c>
      <c r="C275" s="15" t="s">
        <v>207</v>
      </c>
      <c r="D275" s="15" t="s">
        <v>235</v>
      </c>
      <c r="E275" s="15">
        <v>2022</v>
      </c>
      <c r="F275" s="15" t="s">
        <v>162</v>
      </c>
      <c r="G275" s="15" t="s">
        <v>133</v>
      </c>
      <c r="H275" s="15" t="s">
        <v>296</v>
      </c>
      <c r="I275" s="15" t="s">
        <v>139</v>
      </c>
      <c r="J275" s="15" t="s">
        <v>141</v>
      </c>
      <c r="K275" s="15" t="s">
        <v>297</v>
      </c>
      <c r="L275" s="15" t="s">
        <v>299</v>
      </c>
      <c r="M275" s="15">
        <v>0.48799999999999999</v>
      </c>
      <c r="N275" s="15">
        <v>0.32</v>
      </c>
      <c r="O275" s="15">
        <v>2.7E-2</v>
      </c>
      <c r="P275" s="15">
        <v>0.41299999999999998</v>
      </c>
      <c r="Q275" s="15">
        <v>0.27500000000000002</v>
      </c>
      <c r="R275" s="15">
        <v>0.61799999999999999</v>
      </c>
      <c r="S275" s="15">
        <v>13.823</v>
      </c>
      <c r="U275" s="15">
        <v>1387570.7849999999</v>
      </c>
      <c r="V275" s="15">
        <v>140</v>
      </c>
    </row>
    <row r="276" spans="2:22" ht="30" x14ac:dyDescent="0.25">
      <c r="B276" s="15" t="s">
        <v>122</v>
      </c>
      <c r="C276" s="15" t="s">
        <v>207</v>
      </c>
      <c r="D276" s="15" t="s">
        <v>235</v>
      </c>
      <c r="E276" s="15">
        <v>2022</v>
      </c>
      <c r="F276" s="15" t="s">
        <v>162</v>
      </c>
      <c r="G276" s="15" t="s">
        <v>133</v>
      </c>
      <c r="H276" s="15" t="s">
        <v>296</v>
      </c>
      <c r="I276" s="15" t="s">
        <v>139</v>
      </c>
      <c r="J276" s="15" t="s">
        <v>141</v>
      </c>
      <c r="K276" s="15" t="s">
        <v>297</v>
      </c>
      <c r="L276" s="15" t="s">
        <v>300</v>
      </c>
      <c r="M276" s="15">
        <v>0.38700000000000001</v>
      </c>
      <c r="N276" s="15">
        <v>0.47899999999999998</v>
      </c>
      <c r="O276" s="15">
        <v>5.3999999999999999E-2</v>
      </c>
      <c r="P276" s="15">
        <v>0.26100000000000001</v>
      </c>
      <c r="Q276" s="15">
        <v>0.17</v>
      </c>
      <c r="R276" s="15">
        <v>0.41499999999999998</v>
      </c>
      <c r="S276" s="15">
        <v>13.904999999999999</v>
      </c>
      <c r="U276" s="15">
        <v>1424466.8330000001</v>
      </c>
      <c r="V276" s="15">
        <v>80</v>
      </c>
    </row>
    <row r="277" spans="2:22" x14ac:dyDescent="0.25">
      <c r="B277" s="15" t="s">
        <v>122</v>
      </c>
      <c r="C277" s="15" t="s">
        <v>207</v>
      </c>
      <c r="D277" s="15" t="s">
        <v>235</v>
      </c>
      <c r="E277" s="15">
        <v>2022</v>
      </c>
      <c r="F277" s="15" t="s">
        <v>162</v>
      </c>
      <c r="G277" s="15" t="s">
        <v>133</v>
      </c>
      <c r="H277" s="15" t="s">
        <v>296</v>
      </c>
      <c r="I277" s="15" t="s">
        <v>139</v>
      </c>
      <c r="J277" s="15" t="s">
        <v>141</v>
      </c>
      <c r="K277" s="15" t="s">
        <v>297</v>
      </c>
      <c r="L277" s="15" t="s">
        <v>301</v>
      </c>
      <c r="M277" s="15">
        <v>0.377</v>
      </c>
      <c r="N277" s="15">
        <v>0.23300000000000001</v>
      </c>
      <c r="O277" s="15">
        <v>3.0000000000000001E-3</v>
      </c>
      <c r="P277" s="15">
        <v>0.32900000000000001</v>
      </c>
      <c r="Q277" s="15">
        <v>0.217</v>
      </c>
      <c r="R277" s="15">
        <v>0.47799999999999998</v>
      </c>
      <c r="S277" s="15">
        <v>13.651999999999999</v>
      </c>
      <c r="U277" s="15">
        <v>1372121.8959999999</v>
      </c>
      <c r="V277" s="15">
        <v>6570</v>
      </c>
    </row>
    <row r="278" spans="2:22" ht="30" x14ac:dyDescent="0.25">
      <c r="B278" s="15" t="s">
        <v>122</v>
      </c>
      <c r="C278" s="15" t="s">
        <v>207</v>
      </c>
      <c r="D278" s="15" t="s">
        <v>235</v>
      </c>
      <c r="E278" s="15">
        <v>2022</v>
      </c>
      <c r="F278" s="15" t="s">
        <v>162</v>
      </c>
      <c r="G278" s="15" t="s">
        <v>133</v>
      </c>
      <c r="H278" s="15" t="s">
        <v>296</v>
      </c>
      <c r="I278" s="15" t="s">
        <v>139</v>
      </c>
      <c r="J278" s="15" t="s">
        <v>141</v>
      </c>
      <c r="K278" s="15" t="s">
        <v>297</v>
      </c>
      <c r="L278" s="15" t="s">
        <v>302</v>
      </c>
      <c r="M278" s="15">
        <v>0.434</v>
      </c>
      <c r="N278" s="15">
        <v>0.30599999999999999</v>
      </c>
      <c r="O278" s="15">
        <v>1.4999999999999999E-2</v>
      </c>
      <c r="P278" s="15">
        <v>0.34899999999999998</v>
      </c>
      <c r="Q278" s="15">
        <v>0.247</v>
      </c>
      <c r="R278" s="15">
        <v>0.54500000000000004</v>
      </c>
      <c r="S278" s="15">
        <v>13.746</v>
      </c>
      <c r="U278" s="15">
        <v>1377671.56</v>
      </c>
      <c r="V278" s="15">
        <v>400</v>
      </c>
    </row>
    <row r="279" spans="2:22" ht="30" x14ac:dyDescent="0.25">
      <c r="B279" s="15" t="s">
        <v>122</v>
      </c>
      <c r="C279" s="15" t="s">
        <v>207</v>
      </c>
      <c r="D279" s="15" t="s">
        <v>235</v>
      </c>
      <c r="E279" s="15">
        <v>2022</v>
      </c>
      <c r="F279" s="15" t="s">
        <v>162</v>
      </c>
      <c r="G279" s="15" t="s">
        <v>133</v>
      </c>
      <c r="H279" s="15" t="s">
        <v>296</v>
      </c>
      <c r="I279" s="15" t="s">
        <v>139</v>
      </c>
      <c r="J279" s="15" t="s">
        <v>141</v>
      </c>
      <c r="K279" s="15" t="s">
        <v>297</v>
      </c>
      <c r="L279" s="15" t="s">
        <v>303</v>
      </c>
      <c r="M279" s="15">
        <v>0.48899999999999999</v>
      </c>
      <c r="N279" s="15">
        <v>0.34699999999999998</v>
      </c>
      <c r="O279" s="15">
        <v>0.02</v>
      </c>
      <c r="P279" s="15">
        <v>0.41</v>
      </c>
      <c r="Q279" s="15">
        <v>0.255</v>
      </c>
      <c r="R279" s="15">
        <v>0.61</v>
      </c>
      <c r="S279" s="15">
        <v>13.455</v>
      </c>
      <c r="U279" s="15">
        <v>1374131.1810000001</v>
      </c>
      <c r="V279" s="15">
        <v>310</v>
      </c>
    </row>
    <row r="280" spans="2:22" x14ac:dyDescent="0.25">
      <c r="B280" s="15" t="s">
        <v>122</v>
      </c>
      <c r="C280" s="15" t="s">
        <v>207</v>
      </c>
      <c r="D280" s="15" t="s">
        <v>235</v>
      </c>
      <c r="E280" s="15">
        <v>2022</v>
      </c>
      <c r="F280" s="15" t="s">
        <v>162</v>
      </c>
      <c r="G280" s="15" t="s">
        <v>133</v>
      </c>
      <c r="H280" s="15" t="s">
        <v>296</v>
      </c>
      <c r="I280" s="15" t="s">
        <v>139</v>
      </c>
      <c r="J280" s="15" t="s">
        <v>141</v>
      </c>
      <c r="K280" s="15" t="s">
        <v>297</v>
      </c>
      <c r="L280" s="15" t="s">
        <v>304</v>
      </c>
      <c r="M280" s="15">
        <v>0.70199999999999996</v>
      </c>
      <c r="N280" s="15">
        <v>0.45800000000000002</v>
      </c>
      <c r="O280" s="15">
        <v>6.5000000000000002E-2</v>
      </c>
      <c r="P280" s="15">
        <v>0.56699999999999995</v>
      </c>
      <c r="Q280" s="15">
        <v>0.442</v>
      </c>
      <c r="R280" s="15">
        <v>0.76300000000000001</v>
      </c>
      <c r="S280" s="15">
        <v>13.704000000000001</v>
      </c>
      <c r="U280" s="15">
        <v>1395998.0430000001</v>
      </c>
      <c r="V280" s="15">
        <v>50</v>
      </c>
    </row>
    <row r="281" spans="2:22" ht="30" x14ac:dyDescent="0.25">
      <c r="B281" s="15" t="s">
        <v>122</v>
      </c>
      <c r="C281" s="15" t="s">
        <v>207</v>
      </c>
      <c r="D281" s="15" t="s">
        <v>235</v>
      </c>
      <c r="E281" s="15">
        <v>2022</v>
      </c>
      <c r="F281" s="15" t="s">
        <v>162</v>
      </c>
      <c r="G281" s="15" t="s">
        <v>133</v>
      </c>
      <c r="H281" s="15" t="s">
        <v>296</v>
      </c>
      <c r="I281" s="15" t="s">
        <v>139</v>
      </c>
      <c r="J281" s="15" t="s">
        <v>141</v>
      </c>
      <c r="K281" s="15" t="s">
        <v>297</v>
      </c>
      <c r="L281" s="15" t="s">
        <v>305</v>
      </c>
      <c r="M281" s="15">
        <v>0.48599999999999999</v>
      </c>
      <c r="N281" s="15">
        <v>0.38800000000000001</v>
      </c>
      <c r="O281" s="15">
        <v>3.1E-2</v>
      </c>
      <c r="P281" s="15">
        <v>0.38100000000000001</v>
      </c>
      <c r="Q281" s="15">
        <v>0.23799999999999999</v>
      </c>
      <c r="R281" s="15">
        <v>0.59199999999999997</v>
      </c>
      <c r="S281" s="15">
        <v>13.646000000000001</v>
      </c>
      <c r="U281" s="15">
        <v>1392793.3370000001</v>
      </c>
      <c r="V281" s="15">
        <v>160</v>
      </c>
    </row>
    <row r="282" spans="2:22" x14ac:dyDescent="0.25">
      <c r="B282" s="15" t="s">
        <v>122</v>
      </c>
      <c r="C282" s="15" t="s">
        <v>207</v>
      </c>
      <c r="D282" s="15" t="s">
        <v>235</v>
      </c>
      <c r="E282" s="15">
        <v>2022</v>
      </c>
      <c r="F282" s="15" t="s">
        <v>162</v>
      </c>
      <c r="G282" s="15" t="s">
        <v>133</v>
      </c>
      <c r="H282" s="15" t="s">
        <v>296</v>
      </c>
      <c r="I282" s="15" t="s">
        <v>139</v>
      </c>
      <c r="J282" s="15" t="s">
        <v>141</v>
      </c>
      <c r="K282" s="15" t="s">
        <v>297</v>
      </c>
      <c r="M282" s="15">
        <v>0.37</v>
      </c>
      <c r="N282" s="15">
        <v>0.28299999999999997</v>
      </c>
      <c r="O282" s="15">
        <v>2.1000000000000001E-2</v>
      </c>
      <c r="P282" s="15">
        <v>0.29099999999999998</v>
      </c>
      <c r="Q282" s="15">
        <v>0.17299999999999999</v>
      </c>
      <c r="R282" s="15">
        <v>0.48</v>
      </c>
      <c r="S282" s="15">
        <v>13.78</v>
      </c>
      <c r="U282" s="15">
        <v>1389057.3289999999</v>
      </c>
      <c r="V282" s="15">
        <v>180</v>
      </c>
    </row>
    <row r="283" spans="2:22" x14ac:dyDescent="0.25">
      <c r="B283" s="15" t="s">
        <v>122</v>
      </c>
      <c r="C283" s="15" t="s">
        <v>207</v>
      </c>
      <c r="D283" s="15" t="s">
        <v>236</v>
      </c>
      <c r="E283" s="15">
        <v>2022</v>
      </c>
      <c r="F283" s="15" t="s">
        <v>162</v>
      </c>
      <c r="G283" s="15" t="s">
        <v>133</v>
      </c>
      <c r="H283" s="15" t="s">
        <v>296</v>
      </c>
      <c r="I283" s="15" t="s">
        <v>139</v>
      </c>
      <c r="J283" s="15" t="s">
        <v>141</v>
      </c>
      <c r="K283" s="15" t="s">
        <v>297</v>
      </c>
      <c r="L283" s="15" t="s">
        <v>296</v>
      </c>
      <c r="M283" s="15">
        <v>0.373</v>
      </c>
      <c r="N283" s="15">
        <v>0.251</v>
      </c>
      <c r="O283" s="15">
        <v>3.0000000000000001E-3</v>
      </c>
      <c r="P283" s="15">
        <v>0.318</v>
      </c>
      <c r="Q283" s="15">
        <v>0.20799999999999999</v>
      </c>
      <c r="R283" s="15">
        <v>0.46899999999999997</v>
      </c>
      <c r="S283" s="15">
        <v>13.942</v>
      </c>
      <c r="U283" s="15">
        <v>1332024.598</v>
      </c>
      <c r="V283" s="15">
        <v>8180</v>
      </c>
    </row>
    <row r="284" spans="2:22" ht="30" x14ac:dyDescent="0.25">
      <c r="B284" s="15" t="s">
        <v>122</v>
      </c>
      <c r="C284" s="15" t="s">
        <v>207</v>
      </c>
      <c r="D284" s="15" t="s">
        <v>236</v>
      </c>
      <c r="E284" s="15">
        <v>2022</v>
      </c>
      <c r="F284" s="15" t="s">
        <v>162</v>
      </c>
      <c r="G284" s="15" t="s">
        <v>133</v>
      </c>
      <c r="H284" s="15" t="s">
        <v>296</v>
      </c>
      <c r="I284" s="15" t="s">
        <v>139</v>
      </c>
      <c r="J284" s="15" t="s">
        <v>141</v>
      </c>
      <c r="K284" s="15" t="s">
        <v>297</v>
      </c>
      <c r="L284" s="15" t="s">
        <v>298</v>
      </c>
      <c r="M284" s="15">
        <v>0.26100000000000001</v>
      </c>
      <c r="N284" s="15">
        <v>0.16500000000000001</v>
      </c>
      <c r="O284" s="15">
        <v>0.02</v>
      </c>
      <c r="P284" s="15">
        <v>0.19900000000000001</v>
      </c>
      <c r="Q284" s="15">
        <v>0.13200000000000001</v>
      </c>
      <c r="R284" s="15">
        <v>0.38700000000000001</v>
      </c>
      <c r="S284" s="15">
        <v>14.337</v>
      </c>
      <c r="U284" s="15">
        <v>1384040.3459999999</v>
      </c>
      <c r="V284" s="15">
        <v>70</v>
      </c>
    </row>
    <row r="285" spans="2:22" x14ac:dyDescent="0.25">
      <c r="B285" s="15" t="s">
        <v>122</v>
      </c>
      <c r="C285" s="15" t="s">
        <v>207</v>
      </c>
      <c r="D285" s="15" t="s">
        <v>236</v>
      </c>
      <c r="E285" s="15">
        <v>2022</v>
      </c>
      <c r="F285" s="15" t="s">
        <v>162</v>
      </c>
      <c r="G285" s="15" t="s">
        <v>133</v>
      </c>
      <c r="H285" s="15" t="s">
        <v>296</v>
      </c>
      <c r="I285" s="15" t="s">
        <v>139</v>
      </c>
      <c r="J285" s="15" t="s">
        <v>141</v>
      </c>
      <c r="K285" s="15" t="s">
        <v>297</v>
      </c>
      <c r="L285" s="15" t="s">
        <v>299</v>
      </c>
      <c r="M285" s="15">
        <v>0.48499999999999999</v>
      </c>
      <c r="N285" s="15">
        <v>0.33900000000000002</v>
      </c>
      <c r="O285" s="15">
        <v>2.9000000000000001E-2</v>
      </c>
      <c r="P285" s="15">
        <v>0.41499999999999998</v>
      </c>
      <c r="Q285" s="15">
        <v>0.28899999999999998</v>
      </c>
      <c r="R285" s="15">
        <v>0.60199999999999998</v>
      </c>
      <c r="S285" s="15">
        <v>14.106</v>
      </c>
      <c r="U285" s="15">
        <v>1339825.2139999999</v>
      </c>
      <c r="V285" s="15">
        <v>140</v>
      </c>
    </row>
    <row r="286" spans="2:22" ht="30" x14ac:dyDescent="0.25">
      <c r="B286" s="15" t="s">
        <v>122</v>
      </c>
      <c r="C286" s="15" t="s">
        <v>207</v>
      </c>
      <c r="D286" s="15" t="s">
        <v>236</v>
      </c>
      <c r="E286" s="15">
        <v>2022</v>
      </c>
      <c r="F286" s="15" t="s">
        <v>162</v>
      </c>
      <c r="G286" s="15" t="s">
        <v>133</v>
      </c>
      <c r="H286" s="15" t="s">
        <v>296</v>
      </c>
      <c r="I286" s="15" t="s">
        <v>139</v>
      </c>
      <c r="J286" s="15" t="s">
        <v>141</v>
      </c>
      <c r="K286" s="15" t="s">
        <v>297</v>
      </c>
      <c r="L286" s="15" t="s">
        <v>300</v>
      </c>
      <c r="M286" s="15">
        <v>0.36099999999999999</v>
      </c>
      <c r="N286" s="15">
        <v>0.45900000000000002</v>
      </c>
      <c r="O286" s="15">
        <v>5.0999999999999997E-2</v>
      </c>
      <c r="P286" s="15">
        <v>0.25800000000000001</v>
      </c>
      <c r="Q286" s="15">
        <v>0.16</v>
      </c>
      <c r="R286" s="15">
        <v>0.40600000000000003</v>
      </c>
      <c r="S286" s="15">
        <v>14.17</v>
      </c>
      <c r="U286" s="15">
        <v>1374321.372</v>
      </c>
      <c r="V286" s="15">
        <v>80</v>
      </c>
    </row>
    <row r="287" spans="2:22" x14ac:dyDescent="0.25">
      <c r="B287" s="15" t="s">
        <v>122</v>
      </c>
      <c r="C287" s="15" t="s">
        <v>207</v>
      </c>
      <c r="D287" s="15" t="s">
        <v>236</v>
      </c>
      <c r="E287" s="15">
        <v>2022</v>
      </c>
      <c r="F287" s="15" t="s">
        <v>162</v>
      </c>
      <c r="G287" s="15" t="s">
        <v>133</v>
      </c>
      <c r="H287" s="15" t="s">
        <v>296</v>
      </c>
      <c r="I287" s="15" t="s">
        <v>139</v>
      </c>
      <c r="J287" s="15" t="s">
        <v>141</v>
      </c>
      <c r="K287" s="15" t="s">
        <v>297</v>
      </c>
      <c r="L287" s="15" t="s">
        <v>301</v>
      </c>
      <c r="M287" s="15">
        <v>0.36199999999999999</v>
      </c>
      <c r="N287" s="15">
        <v>0.22700000000000001</v>
      </c>
      <c r="O287" s="15">
        <v>3.0000000000000001E-3</v>
      </c>
      <c r="P287" s="15">
        <v>0.314</v>
      </c>
      <c r="Q287" s="15">
        <v>0.20699999999999999</v>
      </c>
      <c r="R287" s="15">
        <v>0.45700000000000002</v>
      </c>
      <c r="S287" s="15">
        <v>13.932</v>
      </c>
      <c r="U287" s="15">
        <v>1329418.044</v>
      </c>
      <c r="V287" s="15">
        <v>6570</v>
      </c>
    </row>
    <row r="288" spans="2:22" ht="30" x14ac:dyDescent="0.25">
      <c r="B288" s="15" t="s">
        <v>122</v>
      </c>
      <c r="C288" s="15" t="s">
        <v>207</v>
      </c>
      <c r="D288" s="15" t="s">
        <v>236</v>
      </c>
      <c r="E288" s="15">
        <v>2022</v>
      </c>
      <c r="F288" s="15" t="s">
        <v>162</v>
      </c>
      <c r="G288" s="15" t="s">
        <v>133</v>
      </c>
      <c r="H288" s="15" t="s">
        <v>296</v>
      </c>
      <c r="I288" s="15" t="s">
        <v>139</v>
      </c>
      <c r="J288" s="15" t="s">
        <v>141</v>
      </c>
      <c r="K288" s="15" t="s">
        <v>297</v>
      </c>
      <c r="L288" s="15" t="s">
        <v>302</v>
      </c>
      <c r="M288" s="15">
        <v>0.42399999999999999</v>
      </c>
      <c r="N288" s="15">
        <v>0.307</v>
      </c>
      <c r="O288" s="15">
        <v>1.4999999999999999E-2</v>
      </c>
      <c r="P288" s="15">
        <v>0.33700000000000002</v>
      </c>
      <c r="Q288" s="15">
        <v>0.23899999999999999</v>
      </c>
      <c r="R288" s="15">
        <v>0.53900000000000003</v>
      </c>
      <c r="S288" s="15">
        <v>14.034000000000001</v>
      </c>
      <c r="U288" s="15">
        <v>1334697.3570000001</v>
      </c>
      <c r="V288" s="15">
        <v>400</v>
      </c>
    </row>
    <row r="289" spans="2:22" ht="30" x14ac:dyDescent="0.25">
      <c r="B289" s="15" t="s">
        <v>122</v>
      </c>
      <c r="C289" s="15" t="s">
        <v>207</v>
      </c>
      <c r="D289" s="15" t="s">
        <v>236</v>
      </c>
      <c r="E289" s="15">
        <v>2022</v>
      </c>
      <c r="F289" s="15" t="s">
        <v>162</v>
      </c>
      <c r="G289" s="15" t="s">
        <v>133</v>
      </c>
      <c r="H289" s="15" t="s">
        <v>296</v>
      </c>
      <c r="I289" s="15" t="s">
        <v>139</v>
      </c>
      <c r="J289" s="15" t="s">
        <v>141</v>
      </c>
      <c r="K289" s="15" t="s">
        <v>297</v>
      </c>
      <c r="L289" s="15" t="s">
        <v>303</v>
      </c>
      <c r="M289" s="15">
        <v>0.46800000000000003</v>
      </c>
      <c r="N289" s="15">
        <v>0.34200000000000003</v>
      </c>
      <c r="O289" s="15">
        <v>1.9E-2</v>
      </c>
      <c r="P289" s="15">
        <v>0.38500000000000001</v>
      </c>
      <c r="Q289" s="15">
        <v>0.25</v>
      </c>
      <c r="R289" s="15">
        <v>0.57999999999999996</v>
      </c>
      <c r="S289" s="15">
        <v>13.714</v>
      </c>
      <c r="U289" s="15">
        <v>1337384.2860000001</v>
      </c>
      <c r="V289" s="15">
        <v>310</v>
      </c>
    </row>
    <row r="290" spans="2:22" x14ac:dyDescent="0.25">
      <c r="B290" s="15" t="s">
        <v>122</v>
      </c>
      <c r="C290" s="15" t="s">
        <v>207</v>
      </c>
      <c r="D290" s="15" t="s">
        <v>236</v>
      </c>
      <c r="E290" s="15">
        <v>2022</v>
      </c>
      <c r="F290" s="15" t="s">
        <v>162</v>
      </c>
      <c r="G290" s="15" t="s">
        <v>133</v>
      </c>
      <c r="H290" s="15" t="s">
        <v>296</v>
      </c>
      <c r="I290" s="15" t="s">
        <v>139</v>
      </c>
      <c r="J290" s="15" t="s">
        <v>141</v>
      </c>
      <c r="K290" s="15" t="s">
        <v>297</v>
      </c>
      <c r="L290" s="15" t="s">
        <v>304</v>
      </c>
      <c r="M290" s="15">
        <v>0.63300000000000001</v>
      </c>
      <c r="N290" s="15">
        <v>0.42299999999999999</v>
      </c>
      <c r="O290" s="15">
        <v>0.06</v>
      </c>
      <c r="P290" s="15">
        <v>0.52800000000000002</v>
      </c>
      <c r="Q290" s="15">
        <v>0.38700000000000001</v>
      </c>
      <c r="R290" s="15">
        <v>0.69399999999999995</v>
      </c>
      <c r="S290" s="15">
        <v>13.962999999999999</v>
      </c>
      <c r="U290" s="15">
        <v>1351268.5120000001</v>
      </c>
      <c r="V290" s="15">
        <v>50</v>
      </c>
    </row>
    <row r="291" spans="2:22" ht="30" x14ac:dyDescent="0.25">
      <c r="B291" s="15" t="s">
        <v>122</v>
      </c>
      <c r="C291" s="15" t="s">
        <v>207</v>
      </c>
      <c r="D291" s="15" t="s">
        <v>236</v>
      </c>
      <c r="E291" s="15">
        <v>2022</v>
      </c>
      <c r="F291" s="15" t="s">
        <v>162</v>
      </c>
      <c r="G291" s="15" t="s">
        <v>133</v>
      </c>
      <c r="H291" s="15" t="s">
        <v>296</v>
      </c>
      <c r="I291" s="15" t="s">
        <v>139</v>
      </c>
      <c r="J291" s="15" t="s">
        <v>141</v>
      </c>
      <c r="K291" s="15" t="s">
        <v>297</v>
      </c>
      <c r="L291" s="15" t="s">
        <v>305</v>
      </c>
      <c r="M291" s="15">
        <v>0.47399999999999998</v>
      </c>
      <c r="N291" s="15">
        <v>0.38800000000000001</v>
      </c>
      <c r="O291" s="15">
        <v>3.1E-2</v>
      </c>
      <c r="P291" s="15">
        <v>0.372</v>
      </c>
      <c r="Q291" s="15">
        <v>0.247</v>
      </c>
      <c r="R291" s="15">
        <v>0.58699999999999997</v>
      </c>
      <c r="S291" s="15">
        <v>13.909000000000001</v>
      </c>
      <c r="U291" s="15">
        <v>1348537.2209999999</v>
      </c>
      <c r="V291" s="15">
        <v>160</v>
      </c>
    </row>
    <row r="292" spans="2:22" x14ac:dyDescent="0.25">
      <c r="B292" s="15" t="s">
        <v>122</v>
      </c>
      <c r="C292" s="15" t="s">
        <v>207</v>
      </c>
      <c r="D292" s="15" t="s">
        <v>236</v>
      </c>
      <c r="E292" s="15">
        <v>2022</v>
      </c>
      <c r="F292" s="15" t="s">
        <v>162</v>
      </c>
      <c r="G292" s="15" t="s">
        <v>133</v>
      </c>
      <c r="H292" s="15" t="s">
        <v>296</v>
      </c>
      <c r="I292" s="15" t="s">
        <v>139</v>
      </c>
      <c r="J292" s="15" t="s">
        <v>141</v>
      </c>
      <c r="K292" s="15" t="s">
        <v>297</v>
      </c>
      <c r="M292" s="15">
        <v>0.36</v>
      </c>
      <c r="N292" s="15">
        <v>0.28299999999999997</v>
      </c>
      <c r="O292" s="15">
        <v>2.1000000000000001E-2</v>
      </c>
      <c r="P292" s="15">
        <v>0.27600000000000002</v>
      </c>
      <c r="Q292" s="15">
        <v>0.17199999999999999</v>
      </c>
      <c r="R292" s="15">
        <v>0.46500000000000002</v>
      </c>
      <c r="S292" s="15">
        <v>14.061</v>
      </c>
      <c r="U292" s="15">
        <v>1344509.03</v>
      </c>
      <c r="V292" s="15">
        <v>180</v>
      </c>
    </row>
    <row r="293" spans="2:22" x14ac:dyDescent="0.25">
      <c r="B293" s="15" t="s">
        <v>122</v>
      </c>
      <c r="C293" s="15" t="s">
        <v>207</v>
      </c>
      <c r="D293" s="15" t="s">
        <v>237</v>
      </c>
      <c r="E293" s="15">
        <v>2022</v>
      </c>
      <c r="F293" s="15" t="s">
        <v>162</v>
      </c>
      <c r="G293" s="15" t="s">
        <v>133</v>
      </c>
      <c r="H293" s="15" t="s">
        <v>296</v>
      </c>
      <c r="I293" s="15" t="s">
        <v>139</v>
      </c>
      <c r="J293" s="15" t="s">
        <v>141</v>
      </c>
      <c r="K293" s="15" t="s">
        <v>297</v>
      </c>
      <c r="L293" s="15" t="s">
        <v>296</v>
      </c>
      <c r="M293" s="15">
        <v>0.36399999999999999</v>
      </c>
      <c r="N293" s="15">
        <v>0.251</v>
      </c>
      <c r="O293" s="15">
        <v>3.0000000000000001E-3</v>
      </c>
      <c r="P293" s="15">
        <v>0.308</v>
      </c>
      <c r="Q293" s="15">
        <v>0.20100000000000001</v>
      </c>
      <c r="R293" s="15">
        <v>0.45800000000000002</v>
      </c>
      <c r="S293" s="15">
        <v>13.942</v>
      </c>
      <c r="U293" s="15">
        <v>1332031.0689999999</v>
      </c>
      <c r="V293" s="15">
        <v>8180</v>
      </c>
    </row>
    <row r="294" spans="2:22" ht="30" x14ac:dyDescent="0.25">
      <c r="B294" s="15" t="s">
        <v>122</v>
      </c>
      <c r="C294" s="15" t="s">
        <v>207</v>
      </c>
      <c r="D294" s="15" t="s">
        <v>237</v>
      </c>
      <c r="E294" s="15">
        <v>2022</v>
      </c>
      <c r="F294" s="15" t="s">
        <v>162</v>
      </c>
      <c r="G294" s="15" t="s">
        <v>133</v>
      </c>
      <c r="H294" s="15" t="s">
        <v>296</v>
      </c>
      <c r="I294" s="15" t="s">
        <v>139</v>
      </c>
      <c r="J294" s="15" t="s">
        <v>141</v>
      </c>
      <c r="K294" s="15" t="s">
        <v>297</v>
      </c>
      <c r="L294" s="15" t="s">
        <v>298</v>
      </c>
      <c r="M294" s="15">
        <v>0.255</v>
      </c>
      <c r="N294" s="15">
        <v>0.16300000000000001</v>
      </c>
      <c r="O294" s="15">
        <v>0.02</v>
      </c>
      <c r="P294" s="15">
        <v>0.22500000000000001</v>
      </c>
      <c r="Q294" s="15">
        <v>0.13</v>
      </c>
      <c r="R294" s="15">
        <v>0.371</v>
      </c>
      <c r="S294" s="15">
        <v>14.337</v>
      </c>
      <c r="U294" s="15">
        <v>1384094.2139999999</v>
      </c>
      <c r="V294" s="15">
        <v>70</v>
      </c>
    </row>
    <row r="295" spans="2:22" x14ac:dyDescent="0.25">
      <c r="B295" s="15" t="s">
        <v>122</v>
      </c>
      <c r="C295" s="15" t="s">
        <v>207</v>
      </c>
      <c r="D295" s="15" t="s">
        <v>237</v>
      </c>
      <c r="E295" s="15">
        <v>2022</v>
      </c>
      <c r="F295" s="15" t="s">
        <v>162</v>
      </c>
      <c r="G295" s="15" t="s">
        <v>133</v>
      </c>
      <c r="H295" s="15" t="s">
        <v>296</v>
      </c>
      <c r="I295" s="15" t="s">
        <v>139</v>
      </c>
      <c r="J295" s="15" t="s">
        <v>141</v>
      </c>
      <c r="K295" s="15" t="s">
        <v>297</v>
      </c>
      <c r="L295" s="15" t="s">
        <v>299</v>
      </c>
      <c r="M295" s="15">
        <v>0.47499999999999998</v>
      </c>
      <c r="N295" s="15">
        <v>0.36499999999999999</v>
      </c>
      <c r="O295" s="15">
        <v>3.1E-2</v>
      </c>
      <c r="P295" s="15">
        <v>0.41399999999999998</v>
      </c>
      <c r="Q295" s="15">
        <v>0.23100000000000001</v>
      </c>
      <c r="R295" s="15">
        <v>0.61</v>
      </c>
      <c r="S295" s="15">
        <v>14.106</v>
      </c>
      <c r="U295" s="15">
        <v>1339902.0730000001</v>
      </c>
      <c r="V295" s="15">
        <v>140</v>
      </c>
    </row>
    <row r="296" spans="2:22" ht="30" x14ac:dyDescent="0.25">
      <c r="B296" s="15" t="s">
        <v>122</v>
      </c>
      <c r="C296" s="15" t="s">
        <v>207</v>
      </c>
      <c r="D296" s="15" t="s">
        <v>237</v>
      </c>
      <c r="E296" s="15">
        <v>2022</v>
      </c>
      <c r="F296" s="15" t="s">
        <v>162</v>
      </c>
      <c r="G296" s="15" t="s">
        <v>133</v>
      </c>
      <c r="H296" s="15" t="s">
        <v>296</v>
      </c>
      <c r="I296" s="15" t="s">
        <v>139</v>
      </c>
      <c r="J296" s="15" t="s">
        <v>141</v>
      </c>
      <c r="K296" s="15" t="s">
        <v>297</v>
      </c>
      <c r="L296" s="15" t="s">
        <v>300</v>
      </c>
      <c r="M296" s="15">
        <v>0.36799999999999999</v>
      </c>
      <c r="N296" s="15">
        <v>0.51600000000000001</v>
      </c>
      <c r="O296" s="15">
        <v>5.8000000000000003E-2</v>
      </c>
      <c r="P296" s="15">
        <v>0.253</v>
      </c>
      <c r="Q296" s="15">
        <v>0.16700000000000001</v>
      </c>
      <c r="R296" s="15">
        <v>0.372</v>
      </c>
      <c r="S296" s="15">
        <v>14.17</v>
      </c>
      <c r="U296" s="15">
        <v>1374288.415</v>
      </c>
      <c r="V296" s="15">
        <v>80</v>
      </c>
    </row>
    <row r="297" spans="2:22" x14ac:dyDescent="0.25">
      <c r="B297" s="15" t="s">
        <v>122</v>
      </c>
      <c r="C297" s="15" t="s">
        <v>207</v>
      </c>
      <c r="D297" s="15" t="s">
        <v>237</v>
      </c>
      <c r="E297" s="15">
        <v>2022</v>
      </c>
      <c r="F297" s="15" t="s">
        <v>162</v>
      </c>
      <c r="G297" s="15" t="s">
        <v>133</v>
      </c>
      <c r="H297" s="15" t="s">
        <v>296</v>
      </c>
      <c r="I297" s="15" t="s">
        <v>139</v>
      </c>
      <c r="J297" s="15" t="s">
        <v>141</v>
      </c>
      <c r="K297" s="15" t="s">
        <v>297</v>
      </c>
      <c r="L297" s="15" t="s">
        <v>301</v>
      </c>
      <c r="M297" s="15">
        <v>0.35199999999999998</v>
      </c>
      <c r="N297" s="15">
        <v>0.223</v>
      </c>
      <c r="O297" s="15">
        <v>3.0000000000000001E-3</v>
      </c>
      <c r="P297" s="15">
        <v>0.30499999999999999</v>
      </c>
      <c r="Q297" s="15">
        <v>0.19900000000000001</v>
      </c>
      <c r="R297" s="15">
        <v>0.44500000000000001</v>
      </c>
      <c r="S297" s="15">
        <v>13.932</v>
      </c>
      <c r="U297" s="15">
        <v>1329424.936</v>
      </c>
      <c r="V297" s="15">
        <v>6570</v>
      </c>
    </row>
    <row r="298" spans="2:22" ht="30" x14ac:dyDescent="0.25">
      <c r="B298" s="15" t="s">
        <v>122</v>
      </c>
      <c r="C298" s="15" t="s">
        <v>207</v>
      </c>
      <c r="D298" s="15" t="s">
        <v>237</v>
      </c>
      <c r="E298" s="15">
        <v>2022</v>
      </c>
      <c r="F298" s="15" t="s">
        <v>162</v>
      </c>
      <c r="G298" s="15" t="s">
        <v>133</v>
      </c>
      <c r="H298" s="15" t="s">
        <v>296</v>
      </c>
      <c r="I298" s="15" t="s">
        <v>139</v>
      </c>
      <c r="J298" s="15" t="s">
        <v>141</v>
      </c>
      <c r="K298" s="15" t="s">
        <v>297</v>
      </c>
      <c r="L298" s="15" t="s">
        <v>302</v>
      </c>
      <c r="M298" s="15">
        <v>0.41799999999999998</v>
      </c>
      <c r="N298" s="15">
        <v>0.311</v>
      </c>
      <c r="O298" s="15">
        <v>1.6E-2</v>
      </c>
      <c r="P298" s="15">
        <v>0.32300000000000001</v>
      </c>
      <c r="Q298" s="15">
        <v>0.23</v>
      </c>
      <c r="R298" s="15">
        <v>0.52600000000000002</v>
      </c>
      <c r="S298" s="15">
        <v>14.034000000000001</v>
      </c>
      <c r="U298" s="15">
        <v>1334693.304</v>
      </c>
      <c r="V298" s="15">
        <v>400</v>
      </c>
    </row>
    <row r="299" spans="2:22" ht="30" x14ac:dyDescent="0.25">
      <c r="B299" s="15" t="s">
        <v>122</v>
      </c>
      <c r="C299" s="15" t="s">
        <v>207</v>
      </c>
      <c r="D299" s="15" t="s">
        <v>237</v>
      </c>
      <c r="E299" s="15">
        <v>2022</v>
      </c>
      <c r="F299" s="15" t="s">
        <v>162</v>
      </c>
      <c r="G299" s="15" t="s">
        <v>133</v>
      </c>
      <c r="H299" s="15" t="s">
        <v>296</v>
      </c>
      <c r="I299" s="15" t="s">
        <v>139</v>
      </c>
      <c r="J299" s="15" t="s">
        <v>141</v>
      </c>
      <c r="K299" s="15" t="s">
        <v>297</v>
      </c>
      <c r="L299" s="15" t="s">
        <v>303</v>
      </c>
      <c r="M299" s="15">
        <v>0.46100000000000002</v>
      </c>
      <c r="N299" s="15">
        <v>0.34200000000000003</v>
      </c>
      <c r="O299" s="15">
        <v>1.9E-2</v>
      </c>
      <c r="P299" s="15">
        <v>0.35499999999999998</v>
      </c>
      <c r="Q299" s="15">
        <v>0.247</v>
      </c>
      <c r="R299" s="15">
        <v>0.58399999999999996</v>
      </c>
      <c r="S299" s="15">
        <v>13.714</v>
      </c>
      <c r="U299" s="15">
        <v>1337381.4029999999</v>
      </c>
      <c r="V299" s="15">
        <v>310</v>
      </c>
    </row>
    <row r="300" spans="2:22" x14ac:dyDescent="0.25">
      <c r="B300" s="15" t="s">
        <v>122</v>
      </c>
      <c r="C300" s="15" t="s">
        <v>207</v>
      </c>
      <c r="D300" s="15" t="s">
        <v>237</v>
      </c>
      <c r="E300" s="15">
        <v>2022</v>
      </c>
      <c r="F300" s="15" t="s">
        <v>162</v>
      </c>
      <c r="G300" s="15" t="s">
        <v>133</v>
      </c>
      <c r="H300" s="15" t="s">
        <v>296</v>
      </c>
      <c r="I300" s="15" t="s">
        <v>139</v>
      </c>
      <c r="J300" s="15" t="s">
        <v>141</v>
      </c>
      <c r="K300" s="15" t="s">
        <v>297</v>
      </c>
      <c r="L300" s="15" t="s">
        <v>304</v>
      </c>
      <c r="M300" s="15">
        <v>0.63900000000000001</v>
      </c>
      <c r="N300" s="15">
        <v>0.45200000000000001</v>
      </c>
      <c r="O300" s="15">
        <v>6.4000000000000001E-2</v>
      </c>
      <c r="P300" s="15">
        <v>0.49299999999999999</v>
      </c>
      <c r="Q300" s="15">
        <v>0.40200000000000002</v>
      </c>
      <c r="R300" s="15">
        <v>0.75800000000000001</v>
      </c>
      <c r="S300" s="15">
        <v>13.962999999999999</v>
      </c>
      <c r="U300" s="15">
        <v>1351268.5120000001</v>
      </c>
      <c r="V300" s="15">
        <v>50</v>
      </c>
    </row>
    <row r="301" spans="2:22" ht="30" x14ac:dyDescent="0.25">
      <c r="B301" s="15" t="s">
        <v>122</v>
      </c>
      <c r="C301" s="15" t="s">
        <v>207</v>
      </c>
      <c r="D301" s="15" t="s">
        <v>237</v>
      </c>
      <c r="E301" s="15">
        <v>2022</v>
      </c>
      <c r="F301" s="15" t="s">
        <v>162</v>
      </c>
      <c r="G301" s="15" t="s">
        <v>133</v>
      </c>
      <c r="H301" s="15" t="s">
        <v>296</v>
      </c>
      <c r="I301" s="15" t="s">
        <v>139</v>
      </c>
      <c r="J301" s="15" t="s">
        <v>141</v>
      </c>
      <c r="K301" s="15" t="s">
        <v>297</v>
      </c>
      <c r="L301" s="15" t="s">
        <v>305</v>
      </c>
      <c r="M301" s="15">
        <v>0.46300000000000002</v>
      </c>
      <c r="N301" s="15">
        <v>0.38</v>
      </c>
      <c r="O301" s="15">
        <v>0.03</v>
      </c>
      <c r="P301" s="15">
        <v>0.35099999999999998</v>
      </c>
      <c r="Q301" s="15">
        <v>0.21199999999999999</v>
      </c>
      <c r="R301" s="15">
        <v>0.55200000000000005</v>
      </c>
      <c r="S301" s="15">
        <v>13.909000000000001</v>
      </c>
      <c r="U301" s="15">
        <v>1348518.5060000001</v>
      </c>
      <c r="V301" s="15">
        <v>160</v>
      </c>
    </row>
    <row r="302" spans="2:22" x14ac:dyDescent="0.25">
      <c r="B302" s="15" t="s">
        <v>122</v>
      </c>
      <c r="C302" s="15" t="s">
        <v>207</v>
      </c>
      <c r="D302" s="15" t="s">
        <v>237</v>
      </c>
      <c r="E302" s="15">
        <v>2022</v>
      </c>
      <c r="F302" s="15" t="s">
        <v>162</v>
      </c>
      <c r="G302" s="15" t="s">
        <v>133</v>
      </c>
      <c r="H302" s="15" t="s">
        <v>296</v>
      </c>
      <c r="I302" s="15" t="s">
        <v>139</v>
      </c>
      <c r="J302" s="15" t="s">
        <v>141</v>
      </c>
      <c r="K302" s="15" t="s">
        <v>297</v>
      </c>
      <c r="M302" s="15">
        <v>0.35499999999999998</v>
      </c>
      <c r="N302" s="15">
        <v>0.28199999999999997</v>
      </c>
      <c r="O302" s="15">
        <v>2.1000000000000001E-2</v>
      </c>
      <c r="P302" s="15">
        <v>0.27</v>
      </c>
      <c r="Q302" s="15">
        <v>0.157</v>
      </c>
      <c r="R302" s="15">
        <v>0.44900000000000001</v>
      </c>
      <c r="S302" s="15">
        <v>14.061</v>
      </c>
      <c r="U302" s="15">
        <v>1344508.0419999999</v>
      </c>
      <c r="V302" s="15">
        <v>180</v>
      </c>
    </row>
    <row r="303" spans="2:22" x14ac:dyDescent="0.25">
      <c r="B303" s="15" t="s">
        <v>122</v>
      </c>
      <c r="C303" s="15" t="s">
        <v>207</v>
      </c>
      <c r="D303" s="15" t="s">
        <v>238</v>
      </c>
      <c r="E303" s="15">
        <v>2022</v>
      </c>
      <c r="F303" s="15" t="s">
        <v>162</v>
      </c>
      <c r="G303" s="15" t="s">
        <v>133</v>
      </c>
      <c r="H303" s="15" t="s">
        <v>296</v>
      </c>
      <c r="I303" s="15" t="s">
        <v>139</v>
      </c>
      <c r="J303" s="15" t="s">
        <v>141</v>
      </c>
      <c r="K303" s="15" t="s">
        <v>297</v>
      </c>
      <c r="L303" s="15" t="s">
        <v>296</v>
      </c>
      <c r="M303" s="15">
        <v>0.36099999999999999</v>
      </c>
      <c r="N303" s="15">
        <v>0.247</v>
      </c>
      <c r="O303" s="15">
        <v>3.0000000000000001E-3</v>
      </c>
      <c r="P303" s="15">
        <v>0.30599999999999999</v>
      </c>
      <c r="Q303" s="15">
        <v>0.20100000000000001</v>
      </c>
      <c r="R303" s="15">
        <v>0.44900000000000001</v>
      </c>
      <c r="S303" s="15">
        <v>14.010999999999999</v>
      </c>
      <c r="U303" s="15">
        <v>1191810.0319999999</v>
      </c>
      <c r="V303" s="15">
        <v>8180</v>
      </c>
    </row>
    <row r="304" spans="2:22" ht="30" x14ac:dyDescent="0.25">
      <c r="B304" s="15" t="s">
        <v>122</v>
      </c>
      <c r="C304" s="15" t="s">
        <v>207</v>
      </c>
      <c r="D304" s="15" t="s">
        <v>238</v>
      </c>
      <c r="E304" s="15">
        <v>2022</v>
      </c>
      <c r="F304" s="15" t="s">
        <v>162</v>
      </c>
      <c r="G304" s="15" t="s">
        <v>133</v>
      </c>
      <c r="H304" s="15" t="s">
        <v>296</v>
      </c>
      <c r="I304" s="15" t="s">
        <v>139</v>
      </c>
      <c r="J304" s="15" t="s">
        <v>141</v>
      </c>
      <c r="K304" s="15" t="s">
        <v>297</v>
      </c>
      <c r="L304" s="15" t="s">
        <v>298</v>
      </c>
      <c r="M304" s="15">
        <v>0.25</v>
      </c>
      <c r="N304" s="15">
        <v>0.157</v>
      </c>
      <c r="O304" s="15">
        <v>1.9E-2</v>
      </c>
      <c r="P304" s="15">
        <v>0.21199999999999999</v>
      </c>
      <c r="Q304" s="15">
        <v>0.14000000000000001</v>
      </c>
      <c r="R304" s="15">
        <v>0.34399999999999997</v>
      </c>
      <c r="S304" s="15">
        <v>14.395</v>
      </c>
      <c r="U304" s="15">
        <v>1229734.625</v>
      </c>
      <c r="V304" s="15">
        <v>70</v>
      </c>
    </row>
    <row r="305" spans="2:22" x14ac:dyDescent="0.25">
      <c r="B305" s="15" t="s">
        <v>122</v>
      </c>
      <c r="C305" s="15" t="s">
        <v>207</v>
      </c>
      <c r="D305" s="15" t="s">
        <v>238</v>
      </c>
      <c r="E305" s="15">
        <v>2022</v>
      </c>
      <c r="F305" s="15" t="s">
        <v>162</v>
      </c>
      <c r="G305" s="15" t="s">
        <v>133</v>
      </c>
      <c r="H305" s="15" t="s">
        <v>296</v>
      </c>
      <c r="I305" s="15" t="s">
        <v>139</v>
      </c>
      <c r="J305" s="15" t="s">
        <v>141</v>
      </c>
      <c r="K305" s="15" t="s">
        <v>297</v>
      </c>
      <c r="L305" s="15" t="s">
        <v>299</v>
      </c>
      <c r="M305" s="15">
        <v>0.46700000000000003</v>
      </c>
      <c r="N305" s="15">
        <v>0.32500000000000001</v>
      </c>
      <c r="O305" s="15">
        <v>2.7E-2</v>
      </c>
      <c r="P305" s="15">
        <v>0.41299999999999998</v>
      </c>
      <c r="Q305" s="15">
        <v>0.23699999999999999</v>
      </c>
      <c r="R305" s="15">
        <v>0.61799999999999999</v>
      </c>
      <c r="S305" s="15">
        <v>14.175000000000001</v>
      </c>
      <c r="U305" s="15">
        <v>1197339.5090000001</v>
      </c>
      <c r="V305" s="15">
        <v>140</v>
      </c>
    </row>
    <row r="306" spans="2:22" ht="30" x14ac:dyDescent="0.25">
      <c r="B306" s="15" t="s">
        <v>122</v>
      </c>
      <c r="C306" s="15" t="s">
        <v>207</v>
      </c>
      <c r="D306" s="15" t="s">
        <v>238</v>
      </c>
      <c r="E306" s="15">
        <v>2022</v>
      </c>
      <c r="F306" s="15" t="s">
        <v>162</v>
      </c>
      <c r="G306" s="15" t="s">
        <v>133</v>
      </c>
      <c r="H306" s="15" t="s">
        <v>296</v>
      </c>
      <c r="I306" s="15" t="s">
        <v>139</v>
      </c>
      <c r="J306" s="15" t="s">
        <v>141</v>
      </c>
      <c r="K306" s="15" t="s">
        <v>297</v>
      </c>
      <c r="L306" s="15" t="s">
        <v>300</v>
      </c>
      <c r="M306" s="15">
        <v>0.34200000000000003</v>
      </c>
      <c r="N306" s="15">
        <v>0.375</v>
      </c>
      <c r="O306" s="15">
        <v>4.2000000000000003E-2</v>
      </c>
      <c r="P306" s="15">
        <v>0.26200000000000001</v>
      </c>
      <c r="Q306" s="15">
        <v>0.17899999999999999</v>
      </c>
      <c r="R306" s="15">
        <v>0.36399999999999999</v>
      </c>
      <c r="S306" s="15">
        <v>14.236000000000001</v>
      </c>
      <c r="U306" s="15">
        <v>1228759.05</v>
      </c>
      <c r="V306" s="15">
        <v>80</v>
      </c>
    </row>
    <row r="307" spans="2:22" x14ac:dyDescent="0.25">
      <c r="B307" s="15" t="s">
        <v>122</v>
      </c>
      <c r="C307" s="15" t="s">
        <v>207</v>
      </c>
      <c r="D307" s="15" t="s">
        <v>238</v>
      </c>
      <c r="E307" s="15">
        <v>2022</v>
      </c>
      <c r="F307" s="15" t="s">
        <v>162</v>
      </c>
      <c r="G307" s="15" t="s">
        <v>133</v>
      </c>
      <c r="H307" s="15" t="s">
        <v>296</v>
      </c>
      <c r="I307" s="15" t="s">
        <v>139</v>
      </c>
      <c r="J307" s="15" t="s">
        <v>141</v>
      </c>
      <c r="K307" s="15" t="s">
        <v>297</v>
      </c>
      <c r="L307" s="15" t="s">
        <v>301</v>
      </c>
      <c r="M307" s="15">
        <v>0.34899999999999998</v>
      </c>
      <c r="N307" s="15">
        <v>0.222</v>
      </c>
      <c r="O307" s="15">
        <v>3.0000000000000001E-3</v>
      </c>
      <c r="P307" s="15">
        <v>0.30099999999999999</v>
      </c>
      <c r="Q307" s="15">
        <v>0.19900000000000001</v>
      </c>
      <c r="R307" s="15">
        <v>0.439</v>
      </c>
      <c r="S307" s="15">
        <v>14.002000000000001</v>
      </c>
      <c r="U307" s="15">
        <v>1189621.5379999999</v>
      </c>
      <c r="V307" s="15">
        <v>6570</v>
      </c>
    </row>
    <row r="308" spans="2:22" ht="30" x14ac:dyDescent="0.25">
      <c r="B308" s="15" t="s">
        <v>122</v>
      </c>
      <c r="C308" s="15" t="s">
        <v>207</v>
      </c>
      <c r="D308" s="15" t="s">
        <v>238</v>
      </c>
      <c r="E308" s="15">
        <v>2022</v>
      </c>
      <c r="F308" s="15" t="s">
        <v>162</v>
      </c>
      <c r="G308" s="15" t="s">
        <v>133</v>
      </c>
      <c r="H308" s="15" t="s">
        <v>296</v>
      </c>
      <c r="I308" s="15" t="s">
        <v>139</v>
      </c>
      <c r="J308" s="15" t="s">
        <v>141</v>
      </c>
      <c r="K308" s="15" t="s">
        <v>297</v>
      </c>
      <c r="L308" s="15" t="s">
        <v>302</v>
      </c>
      <c r="M308" s="15">
        <v>0.41599999999999998</v>
      </c>
      <c r="N308" s="15">
        <v>0.32100000000000001</v>
      </c>
      <c r="O308" s="15">
        <v>1.6E-2</v>
      </c>
      <c r="P308" s="15">
        <v>0.33</v>
      </c>
      <c r="Q308" s="15">
        <v>0.23</v>
      </c>
      <c r="R308" s="15">
        <v>0.50800000000000001</v>
      </c>
      <c r="S308" s="15">
        <v>14.108000000000001</v>
      </c>
      <c r="U308" s="15">
        <v>1193291.8810000001</v>
      </c>
      <c r="V308" s="15">
        <v>400</v>
      </c>
    </row>
    <row r="309" spans="2:22" ht="30" x14ac:dyDescent="0.25">
      <c r="B309" s="15" t="s">
        <v>122</v>
      </c>
      <c r="C309" s="15" t="s">
        <v>207</v>
      </c>
      <c r="D309" s="15" t="s">
        <v>238</v>
      </c>
      <c r="E309" s="15">
        <v>2022</v>
      </c>
      <c r="F309" s="15" t="s">
        <v>162</v>
      </c>
      <c r="G309" s="15" t="s">
        <v>133</v>
      </c>
      <c r="H309" s="15" t="s">
        <v>296</v>
      </c>
      <c r="I309" s="15" t="s">
        <v>139</v>
      </c>
      <c r="J309" s="15" t="s">
        <v>141</v>
      </c>
      <c r="K309" s="15" t="s">
        <v>297</v>
      </c>
      <c r="L309" s="15" t="s">
        <v>303</v>
      </c>
      <c r="M309" s="15">
        <v>0.46300000000000002</v>
      </c>
      <c r="N309" s="15">
        <v>0.34899999999999998</v>
      </c>
      <c r="O309" s="15">
        <v>0.02</v>
      </c>
      <c r="P309" s="15">
        <v>0.371</v>
      </c>
      <c r="Q309" s="15">
        <v>0.249</v>
      </c>
      <c r="R309" s="15">
        <v>0.56799999999999995</v>
      </c>
      <c r="S309" s="15">
        <v>13.77</v>
      </c>
      <c r="U309" s="15">
        <v>1200191.9450000001</v>
      </c>
      <c r="V309" s="15">
        <v>310</v>
      </c>
    </row>
    <row r="310" spans="2:22" x14ac:dyDescent="0.25">
      <c r="B310" s="15" t="s">
        <v>122</v>
      </c>
      <c r="C310" s="15" t="s">
        <v>207</v>
      </c>
      <c r="D310" s="15" t="s">
        <v>238</v>
      </c>
      <c r="E310" s="15">
        <v>2022</v>
      </c>
      <c r="F310" s="15" t="s">
        <v>162</v>
      </c>
      <c r="G310" s="15" t="s">
        <v>133</v>
      </c>
      <c r="H310" s="15" t="s">
        <v>296</v>
      </c>
      <c r="I310" s="15" t="s">
        <v>139</v>
      </c>
      <c r="J310" s="15" t="s">
        <v>141</v>
      </c>
      <c r="K310" s="15" t="s">
        <v>297</v>
      </c>
      <c r="L310" s="15" t="s">
        <v>304</v>
      </c>
      <c r="M310" s="15">
        <v>0.63500000000000001</v>
      </c>
      <c r="N310" s="15">
        <v>0.42099999999999999</v>
      </c>
      <c r="O310" s="15">
        <v>0.06</v>
      </c>
      <c r="P310" s="15">
        <v>0.626</v>
      </c>
      <c r="Q310" s="15">
        <v>0.41</v>
      </c>
      <c r="R310" s="15">
        <v>0.7</v>
      </c>
      <c r="S310" s="15">
        <v>14.021000000000001</v>
      </c>
      <c r="U310" s="15">
        <v>1206870.52</v>
      </c>
      <c r="V310" s="15">
        <v>50</v>
      </c>
    </row>
    <row r="311" spans="2:22" ht="30" x14ac:dyDescent="0.25">
      <c r="B311" s="15" t="s">
        <v>122</v>
      </c>
      <c r="C311" s="15" t="s">
        <v>207</v>
      </c>
      <c r="D311" s="15" t="s">
        <v>238</v>
      </c>
      <c r="E311" s="15">
        <v>2022</v>
      </c>
      <c r="F311" s="15" t="s">
        <v>162</v>
      </c>
      <c r="G311" s="15" t="s">
        <v>133</v>
      </c>
      <c r="H311" s="15" t="s">
        <v>296</v>
      </c>
      <c r="I311" s="15" t="s">
        <v>139</v>
      </c>
      <c r="J311" s="15" t="s">
        <v>141</v>
      </c>
      <c r="K311" s="15" t="s">
        <v>297</v>
      </c>
      <c r="L311" s="15" t="s">
        <v>305</v>
      </c>
      <c r="M311" s="15">
        <v>0.46899999999999997</v>
      </c>
      <c r="N311" s="15">
        <v>0.38800000000000001</v>
      </c>
      <c r="O311" s="15">
        <v>3.1E-2</v>
      </c>
      <c r="P311" s="15">
        <v>0.34799999999999998</v>
      </c>
      <c r="Q311" s="15">
        <v>0.22500000000000001</v>
      </c>
      <c r="R311" s="15">
        <v>0.55800000000000005</v>
      </c>
      <c r="S311" s="15">
        <v>13.968999999999999</v>
      </c>
      <c r="U311" s="15">
        <v>1205662.433</v>
      </c>
      <c r="V311" s="15">
        <v>160</v>
      </c>
    </row>
    <row r="312" spans="2:22" x14ac:dyDescent="0.25">
      <c r="B312" s="15" t="s">
        <v>122</v>
      </c>
      <c r="C312" s="15" t="s">
        <v>207</v>
      </c>
      <c r="D312" s="15" t="s">
        <v>238</v>
      </c>
      <c r="E312" s="15">
        <v>2022</v>
      </c>
      <c r="F312" s="15" t="s">
        <v>162</v>
      </c>
      <c r="G312" s="15" t="s">
        <v>133</v>
      </c>
      <c r="H312" s="15" t="s">
        <v>296</v>
      </c>
      <c r="I312" s="15" t="s">
        <v>139</v>
      </c>
      <c r="J312" s="15" t="s">
        <v>141</v>
      </c>
      <c r="K312" s="15" t="s">
        <v>297</v>
      </c>
      <c r="M312" s="15">
        <v>0.35399999999999998</v>
      </c>
      <c r="N312" s="15">
        <v>0.27800000000000002</v>
      </c>
      <c r="O312" s="15">
        <v>2.1000000000000001E-2</v>
      </c>
      <c r="P312" s="15">
        <v>0.26600000000000001</v>
      </c>
      <c r="Q312" s="15">
        <v>0.16</v>
      </c>
      <c r="R312" s="15">
        <v>0.44600000000000001</v>
      </c>
      <c r="S312" s="15">
        <v>14.129</v>
      </c>
      <c r="U312" s="15">
        <v>1200605.763</v>
      </c>
      <c r="V312" s="15">
        <v>180</v>
      </c>
    </row>
    <row r="313" spans="2:22" x14ac:dyDescent="0.25">
      <c r="B313" s="15" t="s">
        <v>122</v>
      </c>
      <c r="C313" s="15" t="s">
        <v>207</v>
      </c>
      <c r="D313" s="15" t="s">
        <v>239</v>
      </c>
      <c r="E313" s="15">
        <v>2022</v>
      </c>
      <c r="F313" s="15" t="s">
        <v>162</v>
      </c>
      <c r="G313" s="15" t="s">
        <v>133</v>
      </c>
      <c r="H313" s="15" t="s">
        <v>296</v>
      </c>
      <c r="I313" s="15" t="s">
        <v>139</v>
      </c>
      <c r="J313" s="15" t="s">
        <v>141</v>
      </c>
      <c r="K313" s="15" t="s">
        <v>297</v>
      </c>
      <c r="L313" s="15" t="s">
        <v>296</v>
      </c>
      <c r="M313" s="15">
        <v>0.36599999999999999</v>
      </c>
      <c r="N313" s="15">
        <v>0.25</v>
      </c>
      <c r="O313" s="15">
        <v>3.0000000000000001E-3</v>
      </c>
      <c r="P313" s="15">
        <v>0.31</v>
      </c>
      <c r="Q313" s="15">
        <v>0.20300000000000001</v>
      </c>
      <c r="R313" s="15">
        <v>0.45700000000000002</v>
      </c>
      <c r="S313" s="15">
        <v>14.010999999999999</v>
      </c>
      <c r="U313" s="15">
        <v>1191806.93</v>
      </c>
      <c r="V313" s="15">
        <v>8180</v>
      </c>
    </row>
    <row r="314" spans="2:22" ht="30" x14ac:dyDescent="0.25">
      <c r="B314" s="15" t="s">
        <v>122</v>
      </c>
      <c r="C314" s="15" t="s">
        <v>207</v>
      </c>
      <c r="D314" s="15" t="s">
        <v>239</v>
      </c>
      <c r="E314" s="15">
        <v>2022</v>
      </c>
      <c r="F314" s="15" t="s">
        <v>162</v>
      </c>
      <c r="G314" s="15" t="s">
        <v>133</v>
      </c>
      <c r="H314" s="15" t="s">
        <v>296</v>
      </c>
      <c r="I314" s="15" t="s">
        <v>139</v>
      </c>
      <c r="J314" s="15" t="s">
        <v>141</v>
      </c>
      <c r="K314" s="15" t="s">
        <v>297</v>
      </c>
      <c r="L314" s="15" t="s">
        <v>298</v>
      </c>
      <c r="M314" s="15">
        <v>0.253</v>
      </c>
      <c r="N314" s="15">
        <v>0.16200000000000001</v>
      </c>
      <c r="O314" s="15">
        <v>1.9E-2</v>
      </c>
      <c r="P314" s="15">
        <v>0.22900000000000001</v>
      </c>
      <c r="Q314" s="15">
        <v>0.14099999999999999</v>
      </c>
      <c r="R314" s="15">
        <v>0.32300000000000001</v>
      </c>
      <c r="S314" s="15">
        <v>14.395</v>
      </c>
      <c r="U314" s="15">
        <v>1229734.625</v>
      </c>
      <c r="V314" s="15">
        <v>70</v>
      </c>
    </row>
    <row r="315" spans="2:22" x14ac:dyDescent="0.25">
      <c r="B315" s="15" t="s">
        <v>122</v>
      </c>
      <c r="C315" s="15" t="s">
        <v>207</v>
      </c>
      <c r="D315" s="15" t="s">
        <v>239</v>
      </c>
      <c r="E315" s="15">
        <v>2022</v>
      </c>
      <c r="F315" s="15" t="s">
        <v>162</v>
      </c>
      <c r="G315" s="15" t="s">
        <v>133</v>
      </c>
      <c r="H315" s="15" t="s">
        <v>296</v>
      </c>
      <c r="I315" s="15" t="s">
        <v>139</v>
      </c>
      <c r="J315" s="15" t="s">
        <v>141</v>
      </c>
      <c r="K315" s="15" t="s">
        <v>297</v>
      </c>
      <c r="L315" s="15" t="s">
        <v>299</v>
      </c>
      <c r="M315" s="15">
        <v>0.49199999999999999</v>
      </c>
      <c r="N315" s="15">
        <v>0.36499999999999999</v>
      </c>
      <c r="O315" s="15">
        <v>3.1E-2</v>
      </c>
      <c r="P315" s="15">
        <v>0.41399999999999998</v>
      </c>
      <c r="Q315" s="15">
        <v>0.23899999999999999</v>
      </c>
      <c r="R315" s="15">
        <v>0.61099999999999999</v>
      </c>
      <c r="S315" s="15">
        <v>14.175000000000001</v>
      </c>
      <c r="U315" s="15">
        <v>1197323.406</v>
      </c>
      <c r="V315" s="15">
        <v>140</v>
      </c>
    </row>
    <row r="316" spans="2:22" ht="30" x14ac:dyDescent="0.25">
      <c r="B316" s="15" t="s">
        <v>122</v>
      </c>
      <c r="C316" s="15" t="s">
        <v>207</v>
      </c>
      <c r="D316" s="15" t="s">
        <v>239</v>
      </c>
      <c r="E316" s="15">
        <v>2022</v>
      </c>
      <c r="F316" s="15" t="s">
        <v>162</v>
      </c>
      <c r="G316" s="15" t="s">
        <v>133</v>
      </c>
      <c r="H316" s="15" t="s">
        <v>296</v>
      </c>
      <c r="I316" s="15" t="s">
        <v>139</v>
      </c>
      <c r="J316" s="15" t="s">
        <v>141</v>
      </c>
      <c r="K316" s="15" t="s">
        <v>297</v>
      </c>
      <c r="L316" s="15" t="s">
        <v>300</v>
      </c>
      <c r="M316" s="15">
        <v>0.32500000000000001</v>
      </c>
      <c r="N316" s="15">
        <v>0.24099999999999999</v>
      </c>
      <c r="O316" s="15">
        <v>2.7E-2</v>
      </c>
      <c r="P316" s="15">
        <v>0.26700000000000002</v>
      </c>
      <c r="Q316" s="15">
        <v>0.17499999999999999</v>
      </c>
      <c r="R316" s="15">
        <v>0.37</v>
      </c>
      <c r="S316" s="15">
        <v>14.236000000000001</v>
      </c>
      <c r="U316" s="15">
        <v>1228744.574</v>
      </c>
      <c r="V316" s="15">
        <v>80</v>
      </c>
    </row>
    <row r="317" spans="2:22" x14ac:dyDescent="0.25">
      <c r="B317" s="15" t="s">
        <v>122</v>
      </c>
      <c r="C317" s="15" t="s">
        <v>207</v>
      </c>
      <c r="D317" s="15" t="s">
        <v>239</v>
      </c>
      <c r="E317" s="15">
        <v>2022</v>
      </c>
      <c r="F317" s="15" t="s">
        <v>162</v>
      </c>
      <c r="G317" s="15" t="s">
        <v>133</v>
      </c>
      <c r="H317" s="15" t="s">
        <v>296</v>
      </c>
      <c r="I317" s="15" t="s">
        <v>139</v>
      </c>
      <c r="J317" s="15" t="s">
        <v>141</v>
      </c>
      <c r="K317" s="15" t="s">
        <v>297</v>
      </c>
      <c r="L317" s="15" t="s">
        <v>301</v>
      </c>
      <c r="M317" s="15">
        <v>0.35299999999999998</v>
      </c>
      <c r="N317" s="15">
        <v>0.22500000000000001</v>
      </c>
      <c r="O317" s="15">
        <v>3.0000000000000001E-3</v>
      </c>
      <c r="P317" s="15">
        <v>0.30499999999999999</v>
      </c>
      <c r="Q317" s="15">
        <v>0.20100000000000001</v>
      </c>
      <c r="R317" s="15">
        <v>0.44400000000000001</v>
      </c>
      <c r="S317" s="15">
        <v>14.002000000000001</v>
      </c>
      <c r="U317" s="15">
        <v>1189618.216</v>
      </c>
      <c r="V317" s="15">
        <v>6570</v>
      </c>
    </row>
    <row r="318" spans="2:22" ht="30" x14ac:dyDescent="0.25">
      <c r="B318" s="15" t="s">
        <v>122</v>
      </c>
      <c r="C318" s="15" t="s">
        <v>207</v>
      </c>
      <c r="D318" s="15" t="s">
        <v>239</v>
      </c>
      <c r="E318" s="15">
        <v>2022</v>
      </c>
      <c r="F318" s="15" t="s">
        <v>162</v>
      </c>
      <c r="G318" s="15" t="s">
        <v>133</v>
      </c>
      <c r="H318" s="15" t="s">
        <v>296</v>
      </c>
      <c r="I318" s="15" t="s">
        <v>139</v>
      </c>
      <c r="J318" s="15" t="s">
        <v>141</v>
      </c>
      <c r="K318" s="15" t="s">
        <v>297</v>
      </c>
      <c r="L318" s="15" t="s">
        <v>302</v>
      </c>
      <c r="M318" s="15">
        <v>0.42199999999999999</v>
      </c>
      <c r="N318" s="15">
        <v>0.33700000000000002</v>
      </c>
      <c r="O318" s="15">
        <v>1.7000000000000001E-2</v>
      </c>
      <c r="P318" s="15">
        <v>0.32700000000000001</v>
      </c>
      <c r="Q318" s="15">
        <v>0.22500000000000001</v>
      </c>
      <c r="R318" s="15">
        <v>0.52100000000000002</v>
      </c>
      <c r="S318" s="15">
        <v>14.108000000000001</v>
      </c>
      <c r="U318" s="15">
        <v>1193286.9080000001</v>
      </c>
      <c r="V318" s="15">
        <v>400</v>
      </c>
    </row>
    <row r="319" spans="2:22" ht="30" x14ac:dyDescent="0.25">
      <c r="B319" s="15" t="s">
        <v>122</v>
      </c>
      <c r="C319" s="15" t="s">
        <v>207</v>
      </c>
      <c r="D319" s="15" t="s">
        <v>239</v>
      </c>
      <c r="E319" s="15">
        <v>2022</v>
      </c>
      <c r="F319" s="15" t="s">
        <v>162</v>
      </c>
      <c r="G319" s="15" t="s">
        <v>133</v>
      </c>
      <c r="H319" s="15" t="s">
        <v>296</v>
      </c>
      <c r="I319" s="15" t="s">
        <v>139</v>
      </c>
      <c r="J319" s="15" t="s">
        <v>141</v>
      </c>
      <c r="K319" s="15" t="s">
        <v>297</v>
      </c>
      <c r="L319" s="15" t="s">
        <v>303</v>
      </c>
      <c r="M319" s="15">
        <v>0.47299999999999998</v>
      </c>
      <c r="N319" s="15">
        <v>0.35599999999999998</v>
      </c>
      <c r="O319" s="15">
        <v>0.02</v>
      </c>
      <c r="P319" s="15">
        <v>0.39400000000000002</v>
      </c>
      <c r="Q319" s="15">
        <v>0.25</v>
      </c>
      <c r="R319" s="15">
        <v>0.57399999999999995</v>
      </c>
      <c r="S319" s="15">
        <v>13.769</v>
      </c>
      <c r="U319" s="15">
        <v>1200203.348</v>
      </c>
      <c r="V319" s="15">
        <v>310</v>
      </c>
    </row>
    <row r="320" spans="2:22" x14ac:dyDescent="0.25">
      <c r="B320" s="15" t="s">
        <v>122</v>
      </c>
      <c r="C320" s="15" t="s">
        <v>207</v>
      </c>
      <c r="D320" s="15" t="s">
        <v>239</v>
      </c>
      <c r="E320" s="15">
        <v>2022</v>
      </c>
      <c r="F320" s="15" t="s">
        <v>162</v>
      </c>
      <c r="G320" s="15" t="s">
        <v>133</v>
      </c>
      <c r="H320" s="15" t="s">
        <v>296</v>
      </c>
      <c r="I320" s="15" t="s">
        <v>139</v>
      </c>
      <c r="J320" s="15" t="s">
        <v>141</v>
      </c>
      <c r="K320" s="15" t="s">
        <v>297</v>
      </c>
      <c r="L320" s="15" t="s">
        <v>304</v>
      </c>
      <c r="M320" s="15">
        <v>0.68600000000000005</v>
      </c>
      <c r="N320" s="15">
        <v>0.41599999999999998</v>
      </c>
      <c r="O320" s="15">
        <v>5.8999999999999997E-2</v>
      </c>
      <c r="P320" s="15">
        <v>0.63100000000000001</v>
      </c>
      <c r="Q320" s="15">
        <v>0.45700000000000002</v>
      </c>
      <c r="R320" s="15">
        <v>0.83799999999999997</v>
      </c>
      <c r="S320" s="15">
        <v>14.02</v>
      </c>
      <c r="U320" s="15">
        <v>1206834.834</v>
      </c>
      <c r="V320" s="15">
        <v>50</v>
      </c>
    </row>
    <row r="321" spans="2:22" ht="30" x14ac:dyDescent="0.25">
      <c r="B321" s="15" t="s">
        <v>122</v>
      </c>
      <c r="C321" s="15" t="s">
        <v>207</v>
      </c>
      <c r="D321" s="15" t="s">
        <v>239</v>
      </c>
      <c r="E321" s="15">
        <v>2022</v>
      </c>
      <c r="F321" s="15" t="s">
        <v>162</v>
      </c>
      <c r="G321" s="15" t="s">
        <v>133</v>
      </c>
      <c r="H321" s="15" t="s">
        <v>296</v>
      </c>
      <c r="I321" s="15" t="s">
        <v>139</v>
      </c>
      <c r="J321" s="15" t="s">
        <v>141</v>
      </c>
      <c r="K321" s="15" t="s">
        <v>297</v>
      </c>
      <c r="L321" s="15" t="s">
        <v>305</v>
      </c>
      <c r="M321" s="15">
        <v>0.46800000000000003</v>
      </c>
      <c r="N321" s="15">
        <v>0.36599999999999999</v>
      </c>
      <c r="O321" s="15">
        <v>2.9000000000000001E-2</v>
      </c>
      <c r="P321" s="15">
        <v>0.36399999999999999</v>
      </c>
      <c r="Q321" s="15">
        <v>0.23499999999999999</v>
      </c>
      <c r="R321" s="15">
        <v>0.56999999999999995</v>
      </c>
      <c r="S321" s="15">
        <v>13.968999999999999</v>
      </c>
      <c r="U321" s="15">
        <v>1205645.7879999999</v>
      </c>
      <c r="V321" s="15">
        <v>160</v>
      </c>
    </row>
    <row r="322" spans="2:22" x14ac:dyDescent="0.25">
      <c r="B322" s="15" t="s">
        <v>122</v>
      </c>
      <c r="C322" s="15" t="s">
        <v>207</v>
      </c>
      <c r="D322" s="15" t="s">
        <v>239</v>
      </c>
      <c r="E322" s="15">
        <v>2022</v>
      </c>
      <c r="F322" s="15" t="s">
        <v>162</v>
      </c>
      <c r="G322" s="15" t="s">
        <v>133</v>
      </c>
      <c r="H322" s="15" t="s">
        <v>296</v>
      </c>
      <c r="I322" s="15" t="s">
        <v>139</v>
      </c>
      <c r="J322" s="15" t="s">
        <v>141</v>
      </c>
      <c r="K322" s="15" t="s">
        <v>297</v>
      </c>
      <c r="M322" s="15">
        <v>0.36099999999999999</v>
      </c>
      <c r="N322" s="15">
        <v>0.27500000000000002</v>
      </c>
      <c r="O322" s="15">
        <v>2.1000000000000001E-2</v>
      </c>
      <c r="P322" s="15">
        <v>0.28199999999999997</v>
      </c>
      <c r="Q322" s="15">
        <v>0.16500000000000001</v>
      </c>
      <c r="R322" s="15">
        <v>0.47799999999999998</v>
      </c>
      <c r="S322" s="15">
        <v>14.129</v>
      </c>
      <c r="U322" s="15">
        <v>1200615.2590000001</v>
      </c>
      <c r="V322" s="15">
        <v>180</v>
      </c>
    </row>
    <row r="323" spans="2:22" x14ac:dyDescent="0.25">
      <c r="B323" s="15" t="s">
        <v>122</v>
      </c>
      <c r="C323" s="15" t="s">
        <v>207</v>
      </c>
      <c r="D323" s="15" t="s">
        <v>240</v>
      </c>
      <c r="E323" s="15">
        <v>2022</v>
      </c>
      <c r="F323" s="15" t="s">
        <v>162</v>
      </c>
      <c r="G323" s="15" t="s">
        <v>133</v>
      </c>
      <c r="H323" s="15" t="s">
        <v>296</v>
      </c>
      <c r="I323" s="15" t="s">
        <v>139</v>
      </c>
      <c r="J323" s="15" t="s">
        <v>141</v>
      </c>
      <c r="K323" s="15" t="s">
        <v>297</v>
      </c>
      <c r="L323" s="15" t="s">
        <v>296</v>
      </c>
      <c r="M323" s="15">
        <v>0.38100000000000001</v>
      </c>
      <c r="N323" s="15">
        <v>0.26300000000000001</v>
      </c>
      <c r="O323" s="15">
        <v>3.0000000000000001E-3</v>
      </c>
      <c r="P323" s="15">
        <v>0.32</v>
      </c>
      <c r="Q323" s="15">
        <v>0.21099999999999999</v>
      </c>
      <c r="R323" s="15">
        <v>0.47599999999999998</v>
      </c>
      <c r="S323" s="15">
        <v>13.847</v>
      </c>
      <c r="U323" s="15">
        <v>975671.81099999999</v>
      </c>
      <c r="V323" s="15">
        <v>8180</v>
      </c>
    </row>
    <row r="324" spans="2:22" ht="30" x14ac:dyDescent="0.25">
      <c r="B324" s="15" t="s">
        <v>122</v>
      </c>
      <c r="C324" s="15" t="s">
        <v>207</v>
      </c>
      <c r="D324" s="15" t="s">
        <v>240</v>
      </c>
      <c r="E324" s="15">
        <v>2022</v>
      </c>
      <c r="F324" s="15" t="s">
        <v>162</v>
      </c>
      <c r="G324" s="15" t="s">
        <v>133</v>
      </c>
      <c r="H324" s="15" t="s">
        <v>296</v>
      </c>
      <c r="I324" s="15" t="s">
        <v>139</v>
      </c>
      <c r="J324" s="15" t="s">
        <v>141</v>
      </c>
      <c r="K324" s="15" t="s">
        <v>297</v>
      </c>
      <c r="L324" s="15" t="s">
        <v>298</v>
      </c>
      <c r="M324" s="15">
        <v>0.26</v>
      </c>
      <c r="N324" s="15">
        <v>0.16800000000000001</v>
      </c>
      <c r="O324" s="15">
        <v>0.02</v>
      </c>
      <c r="P324" s="15">
        <v>0.23300000000000001</v>
      </c>
      <c r="Q324" s="15">
        <v>0.127</v>
      </c>
      <c r="R324" s="15">
        <v>0.309</v>
      </c>
      <c r="S324" s="15">
        <v>14.231</v>
      </c>
      <c r="U324" s="15">
        <v>1002737.335</v>
      </c>
      <c r="V324" s="15">
        <v>70</v>
      </c>
    </row>
    <row r="325" spans="2:22" x14ac:dyDescent="0.25">
      <c r="B325" s="15" t="s">
        <v>122</v>
      </c>
      <c r="C325" s="15" t="s">
        <v>207</v>
      </c>
      <c r="D325" s="15" t="s">
        <v>240</v>
      </c>
      <c r="E325" s="15">
        <v>2022</v>
      </c>
      <c r="F325" s="15" t="s">
        <v>162</v>
      </c>
      <c r="G325" s="15" t="s">
        <v>133</v>
      </c>
      <c r="H325" s="15" t="s">
        <v>296</v>
      </c>
      <c r="I325" s="15" t="s">
        <v>139</v>
      </c>
      <c r="J325" s="15" t="s">
        <v>141</v>
      </c>
      <c r="K325" s="15" t="s">
        <v>297</v>
      </c>
      <c r="L325" s="15" t="s">
        <v>299</v>
      </c>
      <c r="M325" s="15">
        <v>0.504</v>
      </c>
      <c r="N325" s="15">
        <v>0.34300000000000003</v>
      </c>
      <c r="O325" s="15">
        <v>2.9000000000000001E-2</v>
      </c>
      <c r="P325" s="15">
        <v>0.42799999999999999</v>
      </c>
      <c r="Q325" s="15">
        <v>0.27400000000000002</v>
      </c>
      <c r="R325" s="15">
        <v>0.65800000000000003</v>
      </c>
      <c r="S325" s="15">
        <v>14.007999999999999</v>
      </c>
      <c r="U325" s="15">
        <v>978536.89300000004</v>
      </c>
      <c r="V325" s="15">
        <v>140</v>
      </c>
    </row>
    <row r="326" spans="2:22" ht="30" x14ac:dyDescent="0.25">
      <c r="B326" s="15" t="s">
        <v>122</v>
      </c>
      <c r="C326" s="15" t="s">
        <v>207</v>
      </c>
      <c r="D326" s="15" t="s">
        <v>240</v>
      </c>
      <c r="E326" s="15">
        <v>2022</v>
      </c>
      <c r="F326" s="15" t="s">
        <v>162</v>
      </c>
      <c r="G326" s="15" t="s">
        <v>133</v>
      </c>
      <c r="H326" s="15" t="s">
        <v>296</v>
      </c>
      <c r="I326" s="15" t="s">
        <v>139</v>
      </c>
      <c r="J326" s="15" t="s">
        <v>141</v>
      </c>
      <c r="K326" s="15" t="s">
        <v>297</v>
      </c>
      <c r="L326" s="15" t="s">
        <v>300</v>
      </c>
      <c r="M326" s="15">
        <v>0.316</v>
      </c>
      <c r="N326" s="15">
        <v>0.22</v>
      </c>
      <c r="O326" s="15">
        <v>2.5000000000000001E-2</v>
      </c>
      <c r="P326" s="15">
        <v>0.27500000000000002</v>
      </c>
      <c r="Q326" s="15">
        <v>0.154</v>
      </c>
      <c r="R326" s="15">
        <v>0.378</v>
      </c>
      <c r="S326" s="15">
        <v>14.077999999999999</v>
      </c>
      <c r="U326" s="15">
        <v>1002817.539</v>
      </c>
      <c r="V326" s="15">
        <v>80</v>
      </c>
    </row>
    <row r="327" spans="2:22" x14ac:dyDescent="0.25">
      <c r="B327" s="15" t="s">
        <v>122</v>
      </c>
      <c r="C327" s="15" t="s">
        <v>207</v>
      </c>
      <c r="D327" s="15" t="s">
        <v>240</v>
      </c>
      <c r="E327" s="15">
        <v>2022</v>
      </c>
      <c r="F327" s="15" t="s">
        <v>162</v>
      </c>
      <c r="G327" s="15" t="s">
        <v>133</v>
      </c>
      <c r="H327" s="15" t="s">
        <v>296</v>
      </c>
      <c r="I327" s="15" t="s">
        <v>139</v>
      </c>
      <c r="J327" s="15" t="s">
        <v>141</v>
      </c>
      <c r="K327" s="15" t="s">
        <v>297</v>
      </c>
      <c r="L327" s="15" t="s">
        <v>301</v>
      </c>
      <c r="M327" s="15">
        <v>0.36699999999999999</v>
      </c>
      <c r="N327" s="15">
        <v>0.23699999999999999</v>
      </c>
      <c r="O327" s="15">
        <v>3.0000000000000001E-3</v>
      </c>
      <c r="P327" s="15">
        <v>0.315</v>
      </c>
      <c r="Q327" s="15">
        <v>0.20799999999999999</v>
      </c>
      <c r="R327" s="15">
        <v>0.46400000000000002</v>
      </c>
      <c r="S327" s="15">
        <v>13.839</v>
      </c>
      <c r="U327" s="15">
        <v>973982.13399999996</v>
      </c>
      <c r="V327" s="15">
        <v>6570</v>
      </c>
    </row>
    <row r="328" spans="2:22" ht="30" x14ac:dyDescent="0.25">
      <c r="B328" s="15" t="s">
        <v>122</v>
      </c>
      <c r="C328" s="15" t="s">
        <v>207</v>
      </c>
      <c r="D328" s="15" t="s">
        <v>240</v>
      </c>
      <c r="E328" s="15">
        <v>2022</v>
      </c>
      <c r="F328" s="15" t="s">
        <v>162</v>
      </c>
      <c r="G328" s="15" t="s">
        <v>133</v>
      </c>
      <c r="H328" s="15" t="s">
        <v>296</v>
      </c>
      <c r="I328" s="15" t="s">
        <v>139</v>
      </c>
      <c r="J328" s="15" t="s">
        <v>141</v>
      </c>
      <c r="K328" s="15" t="s">
        <v>297</v>
      </c>
      <c r="L328" s="15" t="s">
        <v>302</v>
      </c>
      <c r="M328" s="15">
        <v>0.439</v>
      </c>
      <c r="N328" s="15">
        <v>0.34</v>
      </c>
      <c r="O328" s="15">
        <v>1.7000000000000001E-2</v>
      </c>
      <c r="P328" s="15">
        <v>0.34100000000000003</v>
      </c>
      <c r="Q328" s="15">
        <v>0.24</v>
      </c>
      <c r="R328" s="15">
        <v>0.52200000000000002</v>
      </c>
      <c r="S328" s="15">
        <v>13.946</v>
      </c>
      <c r="U328" s="15">
        <v>975716.67599999998</v>
      </c>
      <c r="V328" s="15">
        <v>400</v>
      </c>
    </row>
    <row r="329" spans="2:22" ht="30" x14ac:dyDescent="0.25">
      <c r="B329" s="15" t="s">
        <v>122</v>
      </c>
      <c r="C329" s="15" t="s">
        <v>207</v>
      </c>
      <c r="D329" s="15" t="s">
        <v>240</v>
      </c>
      <c r="E329" s="15">
        <v>2022</v>
      </c>
      <c r="F329" s="15" t="s">
        <v>162</v>
      </c>
      <c r="G329" s="15" t="s">
        <v>133</v>
      </c>
      <c r="H329" s="15" t="s">
        <v>296</v>
      </c>
      <c r="I329" s="15" t="s">
        <v>139</v>
      </c>
      <c r="J329" s="15" t="s">
        <v>141</v>
      </c>
      <c r="K329" s="15" t="s">
        <v>297</v>
      </c>
      <c r="L329" s="15" t="s">
        <v>303</v>
      </c>
      <c r="M329" s="15">
        <v>0.495</v>
      </c>
      <c r="N329" s="15">
        <v>0.372</v>
      </c>
      <c r="O329" s="15">
        <v>2.1000000000000001E-2</v>
      </c>
      <c r="P329" s="15">
        <v>0.40300000000000002</v>
      </c>
      <c r="Q329" s="15">
        <v>0.27</v>
      </c>
      <c r="R329" s="15">
        <v>0.59299999999999997</v>
      </c>
      <c r="S329" s="15">
        <v>13.598000000000001</v>
      </c>
      <c r="U329" s="15">
        <v>985493.48499999999</v>
      </c>
      <c r="V329" s="15">
        <v>310</v>
      </c>
    </row>
    <row r="330" spans="2:22" x14ac:dyDescent="0.25">
      <c r="B330" s="15" t="s">
        <v>122</v>
      </c>
      <c r="C330" s="15" t="s">
        <v>207</v>
      </c>
      <c r="D330" s="15" t="s">
        <v>240</v>
      </c>
      <c r="E330" s="15">
        <v>2022</v>
      </c>
      <c r="F330" s="15" t="s">
        <v>162</v>
      </c>
      <c r="G330" s="15" t="s">
        <v>133</v>
      </c>
      <c r="H330" s="15" t="s">
        <v>296</v>
      </c>
      <c r="I330" s="15" t="s">
        <v>139</v>
      </c>
      <c r="J330" s="15" t="s">
        <v>141</v>
      </c>
      <c r="K330" s="15" t="s">
        <v>297</v>
      </c>
      <c r="L330" s="15" t="s">
        <v>304</v>
      </c>
      <c r="M330" s="15">
        <v>0.76100000000000001</v>
      </c>
      <c r="N330" s="15">
        <v>0.47099999999999997</v>
      </c>
      <c r="O330" s="15">
        <v>6.7000000000000004E-2</v>
      </c>
      <c r="P330" s="15">
        <v>0.71199999999999997</v>
      </c>
      <c r="Q330" s="15">
        <v>0.47799999999999998</v>
      </c>
      <c r="R330" s="15">
        <v>0.86299999999999999</v>
      </c>
      <c r="S330" s="15">
        <v>13.856</v>
      </c>
      <c r="U330" s="15">
        <v>986502.16599999997</v>
      </c>
      <c r="V330" s="15">
        <v>50</v>
      </c>
    </row>
    <row r="331" spans="2:22" ht="30" x14ac:dyDescent="0.25">
      <c r="B331" s="15" t="s">
        <v>122</v>
      </c>
      <c r="C331" s="15" t="s">
        <v>207</v>
      </c>
      <c r="D331" s="15" t="s">
        <v>240</v>
      </c>
      <c r="E331" s="15">
        <v>2022</v>
      </c>
      <c r="F331" s="15" t="s">
        <v>162</v>
      </c>
      <c r="G331" s="15" t="s">
        <v>133</v>
      </c>
      <c r="H331" s="15" t="s">
        <v>296</v>
      </c>
      <c r="I331" s="15" t="s">
        <v>139</v>
      </c>
      <c r="J331" s="15" t="s">
        <v>141</v>
      </c>
      <c r="K331" s="15" t="s">
        <v>297</v>
      </c>
      <c r="L331" s="15" t="s">
        <v>305</v>
      </c>
      <c r="M331" s="15">
        <v>0.502</v>
      </c>
      <c r="N331" s="15">
        <v>0.42399999999999999</v>
      </c>
      <c r="O331" s="15">
        <v>3.3000000000000002E-2</v>
      </c>
      <c r="P331" s="15">
        <v>0.36399999999999999</v>
      </c>
      <c r="Q331" s="15">
        <v>0.246</v>
      </c>
      <c r="R331" s="15">
        <v>0.59499999999999997</v>
      </c>
      <c r="S331" s="15">
        <v>13.807</v>
      </c>
      <c r="U331" s="15">
        <v>985805.61800000002</v>
      </c>
      <c r="V331" s="15">
        <v>160</v>
      </c>
    </row>
    <row r="332" spans="2:22" x14ac:dyDescent="0.25">
      <c r="B332" s="15" t="s">
        <v>122</v>
      </c>
      <c r="C332" s="15" t="s">
        <v>207</v>
      </c>
      <c r="D332" s="15" t="s">
        <v>240</v>
      </c>
      <c r="E332" s="15">
        <v>2022</v>
      </c>
      <c r="F332" s="15" t="s">
        <v>162</v>
      </c>
      <c r="G332" s="15" t="s">
        <v>133</v>
      </c>
      <c r="H332" s="15" t="s">
        <v>296</v>
      </c>
      <c r="I332" s="15" t="s">
        <v>139</v>
      </c>
      <c r="J332" s="15" t="s">
        <v>141</v>
      </c>
      <c r="K332" s="15" t="s">
        <v>297</v>
      </c>
      <c r="M332" s="15">
        <v>0.38500000000000001</v>
      </c>
      <c r="N332" s="15">
        <v>0.3</v>
      </c>
      <c r="O332" s="15">
        <v>2.1999999999999999E-2</v>
      </c>
      <c r="P332" s="15">
        <v>0.30399999999999999</v>
      </c>
      <c r="Q332" s="15">
        <v>0.16900000000000001</v>
      </c>
      <c r="R332" s="15">
        <v>0.496</v>
      </c>
      <c r="S332" s="15">
        <v>13.96</v>
      </c>
      <c r="U332" s="15">
        <v>982015.29500000004</v>
      </c>
      <c r="V332" s="15">
        <v>180</v>
      </c>
    </row>
    <row r="333" spans="2:22" x14ac:dyDescent="0.25">
      <c r="B333" s="15" t="s">
        <v>122</v>
      </c>
      <c r="C333" s="15" t="s">
        <v>207</v>
      </c>
      <c r="D333" s="15" t="s">
        <v>241</v>
      </c>
      <c r="E333" s="15">
        <v>2022</v>
      </c>
      <c r="F333" s="15" t="s">
        <v>162</v>
      </c>
      <c r="G333" s="15" t="s">
        <v>133</v>
      </c>
      <c r="H333" s="15" t="s">
        <v>296</v>
      </c>
      <c r="I333" s="15" t="s">
        <v>139</v>
      </c>
      <c r="J333" s="15" t="s">
        <v>141</v>
      </c>
      <c r="K333" s="15" t="s">
        <v>297</v>
      </c>
      <c r="L333" s="15" t="s">
        <v>296</v>
      </c>
      <c r="M333" s="15">
        <v>0.41599999999999998</v>
      </c>
      <c r="N333" s="15">
        <v>0.28899999999999998</v>
      </c>
      <c r="O333" s="15">
        <v>3.0000000000000001E-3</v>
      </c>
      <c r="P333" s="15">
        <v>0.35</v>
      </c>
      <c r="Q333" s="15">
        <v>0.22800000000000001</v>
      </c>
      <c r="R333" s="15">
        <v>0.51700000000000002</v>
      </c>
      <c r="S333" s="15">
        <v>13.847</v>
      </c>
      <c r="U333" s="15">
        <v>975665.88399999996</v>
      </c>
      <c r="V333" s="15">
        <v>8180</v>
      </c>
    </row>
    <row r="334" spans="2:22" ht="30" x14ac:dyDescent="0.25">
      <c r="B334" s="15" t="s">
        <v>122</v>
      </c>
      <c r="C334" s="15" t="s">
        <v>207</v>
      </c>
      <c r="D334" s="15" t="s">
        <v>241</v>
      </c>
      <c r="E334" s="15">
        <v>2022</v>
      </c>
      <c r="F334" s="15" t="s">
        <v>162</v>
      </c>
      <c r="G334" s="15" t="s">
        <v>133</v>
      </c>
      <c r="H334" s="15" t="s">
        <v>296</v>
      </c>
      <c r="I334" s="15" t="s">
        <v>139</v>
      </c>
      <c r="J334" s="15" t="s">
        <v>141</v>
      </c>
      <c r="K334" s="15" t="s">
        <v>297</v>
      </c>
      <c r="L334" s="15" t="s">
        <v>298</v>
      </c>
      <c r="M334" s="15">
        <v>0.27700000000000002</v>
      </c>
      <c r="N334" s="15">
        <v>0.18099999999999999</v>
      </c>
      <c r="O334" s="15">
        <v>2.1999999999999999E-2</v>
      </c>
      <c r="P334" s="15">
        <v>0.23899999999999999</v>
      </c>
      <c r="Q334" s="15">
        <v>0.13</v>
      </c>
      <c r="R334" s="15">
        <v>0.35399999999999998</v>
      </c>
      <c r="S334" s="15">
        <v>14.231</v>
      </c>
      <c r="U334" s="15">
        <v>1002726.192</v>
      </c>
      <c r="V334" s="15">
        <v>70</v>
      </c>
    </row>
    <row r="335" spans="2:22" x14ac:dyDescent="0.25">
      <c r="B335" s="15" t="s">
        <v>122</v>
      </c>
      <c r="C335" s="15" t="s">
        <v>207</v>
      </c>
      <c r="D335" s="15" t="s">
        <v>241</v>
      </c>
      <c r="E335" s="15">
        <v>2022</v>
      </c>
      <c r="F335" s="15" t="s">
        <v>162</v>
      </c>
      <c r="G335" s="15" t="s">
        <v>133</v>
      </c>
      <c r="H335" s="15" t="s">
        <v>296</v>
      </c>
      <c r="I335" s="15" t="s">
        <v>139</v>
      </c>
      <c r="J335" s="15" t="s">
        <v>141</v>
      </c>
      <c r="K335" s="15" t="s">
        <v>297</v>
      </c>
      <c r="L335" s="15" t="s">
        <v>299</v>
      </c>
      <c r="M335" s="15">
        <v>0.57599999999999996</v>
      </c>
      <c r="N335" s="15">
        <v>0.44600000000000001</v>
      </c>
      <c r="O335" s="15">
        <v>3.7999999999999999E-2</v>
      </c>
      <c r="P335" s="15">
        <v>0.441</v>
      </c>
      <c r="Q335" s="15">
        <v>0.28699999999999998</v>
      </c>
      <c r="R335" s="15">
        <v>0.71099999999999997</v>
      </c>
      <c r="S335" s="15">
        <v>14.007999999999999</v>
      </c>
      <c r="U335" s="15">
        <v>978566.24399999995</v>
      </c>
      <c r="V335" s="15">
        <v>140</v>
      </c>
    </row>
    <row r="336" spans="2:22" ht="30" x14ac:dyDescent="0.25">
      <c r="B336" s="15" t="s">
        <v>122</v>
      </c>
      <c r="C336" s="15" t="s">
        <v>207</v>
      </c>
      <c r="D336" s="15" t="s">
        <v>241</v>
      </c>
      <c r="E336" s="15">
        <v>2022</v>
      </c>
      <c r="F336" s="15" t="s">
        <v>162</v>
      </c>
      <c r="G336" s="15" t="s">
        <v>133</v>
      </c>
      <c r="H336" s="15" t="s">
        <v>296</v>
      </c>
      <c r="I336" s="15" t="s">
        <v>139</v>
      </c>
      <c r="J336" s="15" t="s">
        <v>141</v>
      </c>
      <c r="K336" s="15" t="s">
        <v>297</v>
      </c>
      <c r="L336" s="15" t="s">
        <v>300</v>
      </c>
      <c r="M336" s="15">
        <v>0.34399999999999997</v>
      </c>
      <c r="N336" s="15">
        <v>0.27400000000000002</v>
      </c>
      <c r="O336" s="15">
        <v>3.1E-2</v>
      </c>
      <c r="P336" s="15">
        <v>0.28100000000000003</v>
      </c>
      <c r="Q336" s="15">
        <v>0.18099999999999999</v>
      </c>
      <c r="R336" s="15">
        <v>0.39600000000000002</v>
      </c>
      <c r="S336" s="15">
        <v>14.077999999999999</v>
      </c>
      <c r="U336" s="15">
        <v>1002846.497</v>
      </c>
      <c r="V336" s="15">
        <v>80</v>
      </c>
    </row>
    <row r="337" spans="2:22" x14ac:dyDescent="0.25">
      <c r="B337" s="15" t="s">
        <v>122</v>
      </c>
      <c r="C337" s="15" t="s">
        <v>207</v>
      </c>
      <c r="D337" s="15" t="s">
        <v>241</v>
      </c>
      <c r="E337" s="15">
        <v>2022</v>
      </c>
      <c r="F337" s="15" t="s">
        <v>162</v>
      </c>
      <c r="G337" s="15" t="s">
        <v>133</v>
      </c>
      <c r="H337" s="15" t="s">
        <v>296</v>
      </c>
      <c r="I337" s="15" t="s">
        <v>139</v>
      </c>
      <c r="J337" s="15" t="s">
        <v>141</v>
      </c>
      <c r="K337" s="15" t="s">
        <v>297</v>
      </c>
      <c r="L337" s="15" t="s">
        <v>301</v>
      </c>
      <c r="M337" s="15">
        <v>0.4</v>
      </c>
      <c r="N337" s="15">
        <v>0.25900000000000001</v>
      </c>
      <c r="O337" s="15">
        <v>3.0000000000000001E-3</v>
      </c>
      <c r="P337" s="15">
        <v>0.34499999999999997</v>
      </c>
      <c r="Q337" s="15">
        <v>0.22500000000000001</v>
      </c>
      <c r="R337" s="15">
        <v>0.502</v>
      </c>
      <c r="S337" s="15">
        <v>13.839</v>
      </c>
      <c r="U337" s="15">
        <v>973975.12199999997</v>
      </c>
      <c r="V337" s="15">
        <v>6570</v>
      </c>
    </row>
    <row r="338" spans="2:22" ht="30" x14ac:dyDescent="0.25">
      <c r="B338" s="15" t="s">
        <v>122</v>
      </c>
      <c r="C338" s="15" t="s">
        <v>207</v>
      </c>
      <c r="D338" s="15" t="s">
        <v>241</v>
      </c>
      <c r="E338" s="15">
        <v>2022</v>
      </c>
      <c r="F338" s="15" t="s">
        <v>162</v>
      </c>
      <c r="G338" s="15" t="s">
        <v>133</v>
      </c>
      <c r="H338" s="15" t="s">
        <v>296</v>
      </c>
      <c r="I338" s="15" t="s">
        <v>139</v>
      </c>
      <c r="J338" s="15" t="s">
        <v>141</v>
      </c>
      <c r="K338" s="15" t="s">
        <v>297</v>
      </c>
      <c r="L338" s="15" t="s">
        <v>302</v>
      </c>
      <c r="M338" s="15">
        <v>0.47299999999999998</v>
      </c>
      <c r="N338" s="15">
        <v>0.35399999999999998</v>
      </c>
      <c r="O338" s="15">
        <v>1.7999999999999999E-2</v>
      </c>
      <c r="P338" s="15">
        <v>0.371</v>
      </c>
      <c r="Q338" s="15">
        <v>0.26100000000000001</v>
      </c>
      <c r="R338" s="15">
        <v>0.56299999999999994</v>
      </c>
      <c r="S338" s="15">
        <v>13.946</v>
      </c>
      <c r="U338" s="15">
        <v>975709.61600000004</v>
      </c>
      <c r="V338" s="15">
        <v>400</v>
      </c>
    </row>
    <row r="339" spans="2:22" ht="30" x14ac:dyDescent="0.25">
      <c r="B339" s="15" t="s">
        <v>122</v>
      </c>
      <c r="C339" s="15" t="s">
        <v>207</v>
      </c>
      <c r="D339" s="15" t="s">
        <v>241</v>
      </c>
      <c r="E339" s="15">
        <v>2022</v>
      </c>
      <c r="F339" s="15" t="s">
        <v>162</v>
      </c>
      <c r="G339" s="15" t="s">
        <v>133</v>
      </c>
      <c r="H339" s="15" t="s">
        <v>296</v>
      </c>
      <c r="I339" s="15" t="s">
        <v>139</v>
      </c>
      <c r="J339" s="15" t="s">
        <v>141</v>
      </c>
      <c r="K339" s="15" t="s">
        <v>297</v>
      </c>
      <c r="L339" s="15" t="s">
        <v>303</v>
      </c>
      <c r="M339" s="15">
        <v>0.54900000000000004</v>
      </c>
      <c r="N339" s="15">
        <v>0.40500000000000003</v>
      </c>
      <c r="O339" s="15">
        <v>2.3E-2</v>
      </c>
      <c r="P339" s="15">
        <v>0.45100000000000001</v>
      </c>
      <c r="Q339" s="15">
        <v>0.28399999999999997</v>
      </c>
      <c r="R339" s="15">
        <v>0.68100000000000005</v>
      </c>
      <c r="S339" s="15">
        <v>13.598000000000001</v>
      </c>
      <c r="U339" s="15">
        <v>985493.52599999995</v>
      </c>
      <c r="V339" s="15">
        <v>310</v>
      </c>
    </row>
    <row r="340" spans="2:22" x14ac:dyDescent="0.25">
      <c r="B340" s="15" t="s">
        <v>122</v>
      </c>
      <c r="C340" s="15" t="s">
        <v>207</v>
      </c>
      <c r="D340" s="15" t="s">
        <v>241</v>
      </c>
      <c r="E340" s="15">
        <v>2022</v>
      </c>
      <c r="F340" s="15" t="s">
        <v>162</v>
      </c>
      <c r="G340" s="15" t="s">
        <v>133</v>
      </c>
      <c r="H340" s="15" t="s">
        <v>296</v>
      </c>
      <c r="I340" s="15" t="s">
        <v>139</v>
      </c>
      <c r="J340" s="15" t="s">
        <v>141</v>
      </c>
      <c r="K340" s="15" t="s">
        <v>297</v>
      </c>
      <c r="L340" s="15" t="s">
        <v>304</v>
      </c>
      <c r="M340" s="15">
        <v>0.83099999999999996</v>
      </c>
      <c r="N340" s="15">
        <v>0.54200000000000004</v>
      </c>
      <c r="O340" s="15">
        <v>7.6999999999999999E-2</v>
      </c>
      <c r="P340" s="15">
        <v>0.63200000000000001</v>
      </c>
      <c r="Q340" s="15">
        <v>0.48799999999999999</v>
      </c>
      <c r="R340" s="15">
        <v>1.1180000000000001</v>
      </c>
      <c r="S340" s="15">
        <v>13.856</v>
      </c>
      <c r="U340" s="15">
        <v>986502.16599999997</v>
      </c>
      <c r="V340" s="15">
        <v>50</v>
      </c>
    </row>
    <row r="341" spans="2:22" ht="30" x14ac:dyDescent="0.25">
      <c r="B341" s="15" t="s">
        <v>122</v>
      </c>
      <c r="C341" s="15" t="s">
        <v>207</v>
      </c>
      <c r="D341" s="15" t="s">
        <v>241</v>
      </c>
      <c r="E341" s="15">
        <v>2022</v>
      </c>
      <c r="F341" s="15" t="s">
        <v>162</v>
      </c>
      <c r="G341" s="15" t="s">
        <v>133</v>
      </c>
      <c r="H341" s="15" t="s">
        <v>296</v>
      </c>
      <c r="I341" s="15" t="s">
        <v>139</v>
      </c>
      <c r="J341" s="15" t="s">
        <v>141</v>
      </c>
      <c r="K341" s="15" t="s">
        <v>297</v>
      </c>
      <c r="L341" s="15" t="s">
        <v>305</v>
      </c>
      <c r="M341" s="15">
        <v>0.55200000000000005</v>
      </c>
      <c r="N341" s="15">
        <v>0.44</v>
      </c>
      <c r="O341" s="15">
        <v>3.5000000000000003E-2</v>
      </c>
      <c r="P341" s="15">
        <v>0.40400000000000003</v>
      </c>
      <c r="Q341" s="15">
        <v>0.26100000000000001</v>
      </c>
      <c r="R341" s="15">
        <v>0.72099999999999997</v>
      </c>
      <c r="S341" s="15">
        <v>13.805999999999999</v>
      </c>
      <c r="U341" s="15">
        <v>985769.97600000002</v>
      </c>
      <c r="V341" s="15">
        <v>160</v>
      </c>
    </row>
    <row r="342" spans="2:22" x14ac:dyDescent="0.25">
      <c r="B342" s="15" t="s">
        <v>122</v>
      </c>
      <c r="C342" s="15" t="s">
        <v>207</v>
      </c>
      <c r="D342" s="15" t="s">
        <v>241</v>
      </c>
      <c r="E342" s="15">
        <v>2022</v>
      </c>
      <c r="F342" s="15" t="s">
        <v>162</v>
      </c>
      <c r="G342" s="15" t="s">
        <v>133</v>
      </c>
      <c r="H342" s="15" t="s">
        <v>296</v>
      </c>
      <c r="I342" s="15" t="s">
        <v>139</v>
      </c>
      <c r="J342" s="15" t="s">
        <v>141</v>
      </c>
      <c r="K342" s="15" t="s">
        <v>297</v>
      </c>
      <c r="M342" s="15">
        <v>0.41499999999999998</v>
      </c>
      <c r="N342" s="15">
        <v>0.32200000000000001</v>
      </c>
      <c r="O342" s="15">
        <v>2.4E-2</v>
      </c>
      <c r="P342" s="15">
        <v>0.32100000000000001</v>
      </c>
      <c r="Q342" s="15">
        <v>0.189</v>
      </c>
      <c r="R342" s="15">
        <v>0.54200000000000004</v>
      </c>
      <c r="S342" s="15">
        <v>13.96</v>
      </c>
      <c r="U342" s="15">
        <v>982017.75600000005</v>
      </c>
      <c r="V342" s="15">
        <v>180</v>
      </c>
    </row>
    <row r="343" spans="2:22" x14ac:dyDescent="0.25">
      <c r="B343" s="15" t="s">
        <v>122</v>
      </c>
      <c r="C343" s="15" t="s">
        <v>207</v>
      </c>
      <c r="D343" s="15" t="s">
        <v>242</v>
      </c>
      <c r="E343" s="15">
        <v>2022</v>
      </c>
      <c r="F343" s="15" t="s">
        <v>162</v>
      </c>
      <c r="G343" s="15" t="s">
        <v>133</v>
      </c>
      <c r="H343" s="15" t="s">
        <v>296</v>
      </c>
      <c r="I343" s="15" t="s">
        <v>139</v>
      </c>
      <c r="J343" s="15" t="s">
        <v>141</v>
      </c>
      <c r="K343" s="15" t="s">
        <v>297</v>
      </c>
      <c r="L343" s="15" t="s">
        <v>296</v>
      </c>
      <c r="M343" s="15">
        <v>0.46500000000000002</v>
      </c>
      <c r="N343" s="15">
        <v>0.32100000000000001</v>
      </c>
      <c r="O343" s="15">
        <v>4.0000000000000001E-3</v>
      </c>
      <c r="P343" s="15">
        <v>0.38800000000000001</v>
      </c>
      <c r="Q343" s="15">
        <v>0.249</v>
      </c>
      <c r="R343" s="15">
        <v>0.58399999999999996</v>
      </c>
      <c r="S343" s="15">
        <v>13.504</v>
      </c>
      <c r="U343" s="15">
        <v>733917.04</v>
      </c>
      <c r="V343" s="15">
        <v>8180</v>
      </c>
    </row>
    <row r="344" spans="2:22" ht="30" x14ac:dyDescent="0.25">
      <c r="B344" s="15" t="s">
        <v>122</v>
      </c>
      <c r="C344" s="15" t="s">
        <v>207</v>
      </c>
      <c r="D344" s="15" t="s">
        <v>242</v>
      </c>
      <c r="E344" s="15">
        <v>2022</v>
      </c>
      <c r="F344" s="15" t="s">
        <v>162</v>
      </c>
      <c r="G344" s="15" t="s">
        <v>133</v>
      </c>
      <c r="H344" s="15" t="s">
        <v>296</v>
      </c>
      <c r="I344" s="15" t="s">
        <v>139</v>
      </c>
      <c r="J344" s="15" t="s">
        <v>141</v>
      </c>
      <c r="K344" s="15" t="s">
        <v>297</v>
      </c>
      <c r="L344" s="15" t="s">
        <v>298</v>
      </c>
      <c r="M344" s="15">
        <v>0.30399999999999999</v>
      </c>
      <c r="N344" s="15">
        <v>0.21199999999999999</v>
      </c>
      <c r="O344" s="15">
        <v>2.5000000000000001E-2</v>
      </c>
      <c r="P344" s="15">
        <v>0.23799999999999999</v>
      </c>
      <c r="Q344" s="15">
        <v>0.16300000000000001</v>
      </c>
      <c r="R344" s="15">
        <v>0.39</v>
      </c>
      <c r="S344" s="15">
        <v>13.872</v>
      </c>
      <c r="U344" s="15">
        <v>754199.90099999995</v>
      </c>
      <c r="V344" s="15">
        <v>70</v>
      </c>
    </row>
    <row r="345" spans="2:22" x14ac:dyDescent="0.25">
      <c r="B345" s="15" t="s">
        <v>122</v>
      </c>
      <c r="C345" s="15" t="s">
        <v>207</v>
      </c>
      <c r="D345" s="15" t="s">
        <v>242</v>
      </c>
      <c r="E345" s="15">
        <v>2022</v>
      </c>
      <c r="F345" s="15" t="s">
        <v>162</v>
      </c>
      <c r="G345" s="15" t="s">
        <v>133</v>
      </c>
      <c r="H345" s="15" t="s">
        <v>296</v>
      </c>
      <c r="I345" s="15" t="s">
        <v>139</v>
      </c>
      <c r="J345" s="15" t="s">
        <v>141</v>
      </c>
      <c r="K345" s="15" t="s">
        <v>297</v>
      </c>
      <c r="L345" s="15" t="s">
        <v>299</v>
      </c>
      <c r="M345" s="15">
        <v>0.64600000000000002</v>
      </c>
      <c r="N345" s="15">
        <v>0.52</v>
      </c>
      <c r="O345" s="15">
        <v>4.3999999999999997E-2</v>
      </c>
      <c r="P345" s="15">
        <v>0.496</v>
      </c>
      <c r="Q345" s="15">
        <v>0.30399999999999999</v>
      </c>
      <c r="R345" s="15">
        <v>0.76</v>
      </c>
      <c r="S345" s="15">
        <v>13.654</v>
      </c>
      <c r="U345" s="15">
        <v>735298.29399999999</v>
      </c>
      <c r="V345" s="15">
        <v>140</v>
      </c>
    </row>
    <row r="346" spans="2:22" ht="30" x14ac:dyDescent="0.25">
      <c r="B346" s="15" t="s">
        <v>122</v>
      </c>
      <c r="C346" s="15" t="s">
        <v>207</v>
      </c>
      <c r="D346" s="15" t="s">
        <v>242</v>
      </c>
      <c r="E346" s="15">
        <v>2022</v>
      </c>
      <c r="F346" s="15" t="s">
        <v>162</v>
      </c>
      <c r="G346" s="15" t="s">
        <v>133</v>
      </c>
      <c r="H346" s="15" t="s">
        <v>296</v>
      </c>
      <c r="I346" s="15" t="s">
        <v>139</v>
      </c>
      <c r="J346" s="15" t="s">
        <v>141</v>
      </c>
      <c r="K346" s="15" t="s">
        <v>297</v>
      </c>
      <c r="L346" s="15" t="s">
        <v>300</v>
      </c>
      <c r="M346" s="15">
        <v>0.38500000000000001</v>
      </c>
      <c r="N346" s="15">
        <v>0.318</v>
      </c>
      <c r="O346" s="15">
        <v>3.5999999999999997E-2</v>
      </c>
      <c r="P346" s="15">
        <v>0.29499999999999998</v>
      </c>
      <c r="Q346" s="15">
        <v>0.18</v>
      </c>
      <c r="R346" s="15">
        <v>0.45300000000000001</v>
      </c>
      <c r="S346" s="15">
        <v>13.739000000000001</v>
      </c>
      <c r="U346" s="15">
        <v>752452.49199999997</v>
      </c>
      <c r="V346" s="15">
        <v>80</v>
      </c>
    </row>
    <row r="347" spans="2:22" x14ac:dyDescent="0.25">
      <c r="B347" s="15" t="s">
        <v>122</v>
      </c>
      <c r="C347" s="15" t="s">
        <v>207</v>
      </c>
      <c r="D347" s="15" t="s">
        <v>242</v>
      </c>
      <c r="E347" s="15">
        <v>2022</v>
      </c>
      <c r="F347" s="15" t="s">
        <v>162</v>
      </c>
      <c r="G347" s="15" t="s">
        <v>133</v>
      </c>
      <c r="H347" s="15" t="s">
        <v>296</v>
      </c>
      <c r="I347" s="15" t="s">
        <v>139</v>
      </c>
      <c r="J347" s="15" t="s">
        <v>141</v>
      </c>
      <c r="K347" s="15" t="s">
        <v>297</v>
      </c>
      <c r="L347" s="15" t="s">
        <v>301</v>
      </c>
      <c r="M347" s="15">
        <v>0.44800000000000001</v>
      </c>
      <c r="N347" s="15">
        <v>0.28899999999999998</v>
      </c>
      <c r="O347" s="15">
        <v>4.0000000000000001E-3</v>
      </c>
      <c r="P347" s="15">
        <v>0.38300000000000001</v>
      </c>
      <c r="Q347" s="15">
        <v>0.246</v>
      </c>
      <c r="R347" s="15">
        <v>0.56599999999999995</v>
      </c>
      <c r="S347" s="15">
        <v>13.496</v>
      </c>
      <c r="U347" s="15">
        <v>732604.37800000003</v>
      </c>
      <c r="V347" s="15">
        <v>6570</v>
      </c>
    </row>
    <row r="348" spans="2:22" ht="30" x14ac:dyDescent="0.25">
      <c r="B348" s="15" t="s">
        <v>122</v>
      </c>
      <c r="C348" s="15" t="s">
        <v>207</v>
      </c>
      <c r="D348" s="15" t="s">
        <v>242</v>
      </c>
      <c r="E348" s="15">
        <v>2022</v>
      </c>
      <c r="F348" s="15" t="s">
        <v>162</v>
      </c>
      <c r="G348" s="15" t="s">
        <v>133</v>
      </c>
      <c r="H348" s="15" t="s">
        <v>296</v>
      </c>
      <c r="I348" s="15" t="s">
        <v>139</v>
      </c>
      <c r="J348" s="15" t="s">
        <v>141</v>
      </c>
      <c r="K348" s="15" t="s">
        <v>297</v>
      </c>
      <c r="L348" s="15" t="s">
        <v>302</v>
      </c>
      <c r="M348" s="15">
        <v>0.51800000000000002</v>
      </c>
      <c r="N348" s="15">
        <v>0.373</v>
      </c>
      <c r="O348" s="15">
        <v>1.9E-2</v>
      </c>
      <c r="P348" s="15">
        <v>0.40799999999999997</v>
      </c>
      <c r="Q348" s="15">
        <v>0.27900000000000003</v>
      </c>
      <c r="R348" s="15">
        <v>0.622</v>
      </c>
      <c r="S348" s="15">
        <v>13.598000000000001</v>
      </c>
      <c r="U348" s="15">
        <v>733574.92299999995</v>
      </c>
      <c r="V348" s="15">
        <v>400</v>
      </c>
    </row>
    <row r="349" spans="2:22" ht="30" x14ac:dyDescent="0.25">
      <c r="B349" s="15" t="s">
        <v>122</v>
      </c>
      <c r="C349" s="15" t="s">
        <v>207</v>
      </c>
      <c r="D349" s="15" t="s">
        <v>242</v>
      </c>
      <c r="E349" s="15">
        <v>2022</v>
      </c>
      <c r="F349" s="15" t="s">
        <v>162</v>
      </c>
      <c r="G349" s="15" t="s">
        <v>133</v>
      </c>
      <c r="H349" s="15" t="s">
        <v>296</v>
      </c>
      <c r="I349" s="15" t="s">
        <v>139</v>
      </c>
      <c r="J349" s="15" t="s">
        <v>141</v>
      </c>
      <c r="K349" s="15" t="s">
        <v>297</v>
      </c>
      <c r="L349" s="15" t="s">
        <v>303</v>
      </c>
      <c r="M349" s="15">
        <v>0.629</v>
      </c>
      <c r="N349" s="15">
        <v>0.45600000000000002</v>
      </c>
      <c r="O349" s="15">
        <v>2.5999999999999999E-2</v>
      </c>
      <c r="P349" s="15">
        <v>0.51500000000000001</v>
      </c>
      <c r="Q349" s="15">
        <v>0.32700000000000001</v>
      </c>
      <c r="R349" s="15">
        <v>0.78</v>
      </c>
      <c r="S349" s="15">
        <v>13.259</v>
      </c>
      <c r="U349" s="15">
        <v>743512.55799999996</v>
      </c>
      <c r="V349" s="15">
        <v>310</v>
      </c>
    </row>
    <row r="350" spans="2:22" x14ac:dyDescent="0.25">
      <c r="B350" s="15" t="s">
        <v>122</v>
      </c>
      <c r="C350" s="15" t="s">
        <v>207</v>
      </c>
      <c r="D350" s="15" t="s">
        <v>242</v>
      </c>
      <c r="E350" s="15">
        <v>2022</v>
      </c>
      <c r="F350" s="15" t="s">
        <v>162</v>
      </c>
      <c r="G350" s="15" t="s">
        <v>133</v>
      </c>
      <c r="H350" s="15" t="s">
        <v>296</v>
      </c>
      <c r="I350" s="15" t="s">
        <v>139</v>
      </c>
      <c r="J350" s="15" t="s">
        <v>141</v>
      </c>
      <c r="K350" s="15" t="s">
        <v>297</v>
      </c>
      <c r="L350" s="15" t="s">
        <v>304</v>
      </c>
      <c r="M350" s="15">
        <v>0.84199999999999997</v>
      </c>
      <c r="N350" s="15">
        <v>0.51100000000000001</v>
      </c>
      <c r="O350" s="15">
        <v>7.1999999999999995E-2</v>
      </c>
      <c r="P350" s="15">
        <v>0.73</v>
      </c>
      <c r="Q350" s="15">
        <v>0.53100000000000003</v>
      </c>
      <c r="R350" s="15">
        <v>1.0029999999999999</v>
      </c>
      <c r="S350" s="15">
        <v>13.521000000000001</v>
      </c>
      <c r="U350" s="15">
        <v>742846.61399999994</v>
      </c>
      <c r="V350" s="15">
        <v>50</v>
      </c>
    </row>
    <row r="351" spans="2:22" ht="30" x14ac:dyDescent="0.25">
      <c r="B351" s="15" t="s">
        <v>122</v>
      </c>
      <c r="C351" s="15" t="s">
        <v>207</v>
      </c>
      <c r="D351" s="15" t="s">
        <v>242</v>
      </c>
      <c r="E351" s="15">
        <v>2022</v>
      </c>
      <c r="F351" s="15" t="s">
        <v>162</v>
      </c>
      <c r="G351" s="15" t="s">
        <v>133</v>
      </c>
      <c r="H351" s="15" t="s">
        <v>296</v>
      </c>
      <c r="I351" s="15" t="s">
        <v>139</v>
      </c>
      <c r="J351" s="15" t="s">
        <v>141</v>
      </c>
      <c r="K351" s="15" t="s">
        <v>297</v>
      </c>
      <c r="L351" s="15" t="s">
        <v>305</v>
      </c>
      <c r="M351" s="15">
        <v>0.61899999999999999</v>
      </c>
      <c r="N351" s="15">
        <v>0.51100000000000001</v>
      </c>
      <c r="O351" s="15">
        <v>0.04</v>
      </c>
      <c r="P351" s="15">
        <v>0.435</v>
      </c>
      <c r="Q351" s="15">
        <v>0.29099999999999998</v>
      </c>
      <c r="R351" s="15">
        <v>0.745</v>
      </c>
      <c r="S351" s="15">
        <v>13.467000000000001</v>
      </c>
      <c r="U351" s="15">
        <v>742132.33200000005</v>
      </c>
      <c r="V351" s="15">
        <v>160</v>
      </c>
    </row>
    <row r="352" spans="2:22" x14ac:dyDescent="0.25">
      <c r="B352" s="15" t="s">
        <v>122</v>
      </c>
      <c r="C352" s="15" t="s">
        <v>207</v>
      </c>
      <c r="D352" s="15" t="s">
        <v>242</v>
      </c>
      <c r="E352" s="15">
        <v>2022</v>
      </c>
      <c r="F352" s="15" t="s">
        <v>162</v>
      </c>
      <c r="G352" s="15" t="s">
        <v>133</v>
      </c>
      <c r="H352" s="15" t="s">
        <v>296</v>
      </c>
      <c r="I352" s="15" t="s">
        <v>139</v>
      </c>
      <c r="J352" s="15" t="s">
        <v>141</v>
      </c>
      <c r="K352" s="15" t="s">
        <v>297</v>
      </c>
      <c r="M352" s="15">
        <v>0.46600000000000003</v>
      </c>
      <c r="N352" s="15">
        <v>0.38100000000000001</v>
      </c>
      <c r="O352" s="15">
        <v>2.8000000000000001E-2</v>
      </c>
      <c r="P352" s="15">
        <v>0.35199999999999998</v>
      </c>
      <c r="Q352" s="15">
        <v>0.22500000000000001</v>
      </c>
      <c r="R352" s="15">
        <v>0.63200000000000001</v>
      </c>
      <c r="S352" s="15">
        <v>13.609</v>
      </c>
      <c r="U352" s="15">
        <v>737984.03099999996</v>
      </c>
      <c r="V352" s="15">
        <v>180</v>
      </c>
    </row>
    <row r="353" spans="2:22" x14ac:dyDescent="0.25">
      <c r="B353" s="15" t="s">
        <v>122</v>
      </c>
      <c r="C353" s="15" t="s">
        <v>207</v>
      </c>
      <c r="D353" s="15" t="s">
        <v>243</v>
      </c>
      <c r="E353" s="15">
        <v>2022</v>
      </c>
      <c r="F353" s="15" t="s">
        <v>162</v>
      </c>
      <c r="G353" s="15" t="s">
        <v>133</v>
      </c>
      <c r="H353" s="15" t="s">
        <v>296</v>
      </c>
      <c r="I353" s="15" t="s">
        <v>139</v>
      </c>
      <c r="J353" s="15" t="s">
        <v>141</v>
      </c>
      <c r="K353" s="15" t="s">
        <v>297</v>
      </c>
      <c r="L353" s="15" t="s">
        <v>296</v>
      </c>
      <c r="M353" s="15">
        <v>0.52300000000000002</v>
      </c>
      <c r="N353" s="15">
        <v>0.35699999999999998</v>
      </c>
      <c r="O353" s="15">
        <v>4.0000000000000001E-3</v>
      </c>
      <c r="P353" s="15">
        <v>0.442</v>
      </c>
      <c r="Q353" s="15">
        <v>0.27800000000000002</v>
      </c>
      <c r="R353" s="15">
        <v>0.66500000000000004</v>
      </c>
      <c r="S353" s="15">
        <v>13.504</v>
      </c>
      <c r="U353" s="15">
        <v>733919.1</v>
      </c>
      <c r="V353" s="15">
        <v>8180</v>
      </c>
    </row>
    <row r="354" spans="2:22" ht="30" x14ac:dyDescent="0.25">
      <c r="B354" s="15" t="s">
        <v>122</v>
      </c>
      <c r="C354" s="15" t="s">
        <v>207</v>
      </c>
      <c r="D354" s="15" t="s">
        <v>243</v>
      </c>
      <c r="E354" s="15">
        <v>2022</v>
      </c>
      <c r="F354" s="15" t="s">
        <v>162</v>
      </c>
      <c r="G354" s="15" t="s">
        <v>133</v>
      </c>
      <c r="H354" s="15" t="s">
        <v>296</v>
      </c>
      <c r="I354" s="15" t="s">
        <v>139</v>
      </c>
      <c r="J354" s="15" t="s">
        <v>141</v>
      </c>
      <c r="K354" s="15" t="s">
        <v>297</v>
      </c>
      <c r="L354" s="15" t="s">
        <v>298</v>
      </c>
      <c r="M354" s="15">
        <v>0.33100000000000002</v>
      </c>
      <c r="N354" s="15">
        <v>0.22600000000000001</v>
      </c>
      <c r="O354" s="15">
        <v>2.7E-2</v>
      </c>
      <c r="P354" s="15">
        <v>0.28799999999999998</v>
      </c>
      <c r="Q354" s="15">
        <v>0.16700000000000001</v>
      </c>
      <c r="R354" s="15">
        <v>0.4</v>
      </c>
      <c r="S354" s="15">
        <v>13.872</v>
      </c>
      <c r="U354" s="15">
        <v>754199.90099999995</v>
      </c>
      <c r="V354" s="15">
        <v>70</v>
      </c>
    </row>
    <row r="355" spans="2:22" x14ac:dyDescent="0.25">
      <c r="B355" s="15" t="s">
        <v>122</v>
      </c>
      <c r="C355" s="15" t="s">
        <v>207</v>
      </c>
      <c r="D355" s="15" t="s">
        <v>243</v>
      </c>
      <c r="E355" s="15">
        <v>2022</v>
      </c>
      <c r="F355" s="15" t="s">
        <v>162</v>
      </c>
      <c r="G355" s="15" t="s">
        <v>133</v>
      </c>
      <c r="H355" s="15" t="s">
        <v>296</v>
      </c>
      <c r="I355" s="15" t="s">
        <v>139</v>
      </c>
      <c r="J355" s="15" t="s">
        <v>141</v>
      </c>
      <c r="K355" s="15" t="s">
        <v>297</v>
      </c>
      <c r="L355" s="15" t="s">
        <v>299</v>
      </c>
      <c r="M355" s="15">
        <v>0.74399999999999999</v>
      </c>
      <c r="N355" s="15">
        <v>0.66300000000000003</v>
      </c>
      <c r="O355" s="15">
        <v>5.6000000000000001E-2</v>
      </c>
      <c r="P355" s="15">
        <v>0.622</v>
      </c>
      <c r="Q355" s="15">
        <v>0.34699999999999998</v>
      </c>
      <c r="R355" s="15">
        <v>0.90600000000000003</v>
      </c>
      <c r="S355" s="15">
        <v>13.654</v>
      </c>
      <c r="U355" s="15">
        <v>735297.94299999997</v>
      </c>
      <c r="V355" s="15">
        <v>140</v>
      </c>
    </row>
    <row r="356" spans="2:22" ht="30" x14ac:dyDescent="0.25">
      <c r="B356" s="15" t="s">
        <v>122</v>
      </c>
      <c r="C356" s="15" t="s">
        <v>207</v>
      </c>
      <c r="D356" s="15" t="s">
        <v>243</v>
      </c>
      <c r="E356" s="15">
        <v>2022</v>
      </c>
      <c r="F356" s="15" t="s">
        <v>162</v>
      </c>
      <c r="G356" s="15" t="s">
        <v>133</v>
      </c>
      <c r="H356" s="15" t="s">
        <v>296</v>
      </c>
      <c r="I356" s="15" t="s">
        <v>139</v>
      </c>
      <c r="J356" s="15" t="s">
        <v>141</v>
      </c>
      <c r="K356" s="15" t="s">
        <v>297</v>
      </c>
      <c r="L356" s="15" t="s">
        <v>300</v>
      </c>
      <c r="M356" s="15">
        <v>0.432</v>
      </c>
      <c r="N356" s="15">
        <v>0.38100000000000001</v>
      </c>
      <c r="O356" s="15">
        <v>4.2999999999999997E-2</v>
      </c>
      <c r="P356" s="15">
        <v>0.32200000000000001</v>
      </c>
      <c r="Q356" s="15">
        <v>0.22500000000000001</v>
      </c>
      <c r="R356" s="15">
        <v>0.48599999999999999</v>
      </c>
      <c r="S356" s="15">
        <v>13.739000000000001</v>
      </c>
      <c r="U356" s="15">
        <v>752445.74</v>
      </c>
      <c r="V356" s="15">
        <v>80</v>
      </c>
    </row>
    <row r="357" spans="2:22" x14ac:dyDescent="0.25">
      <c r="B357" s="15" t="s">
        <v>122</v>
      </c>
      <c r="C357" s="15" t="s">
        <v>207</v>
      </c>
      <c r="D357" s="15" t="s">
        <v>243</v>
      </c>
      <c r="E357" s="15">
        <v>2022</v>
      </c>
      <c r="F357" s="15" t="s">
        <v>162</v>
      </c>
      <c r="G357" s="15" t="s">
        <v>133</v>
      </c>
      <c r="H357" s="15" t="s">
        <v>296</v>
      </c>
      <c r="I357" s="15" t="s">
        <v>139</v>
      </c>
      <c r="J357" s="15" t="s">
        <v>141</v>
      </c>
      <c r="K357" s="15" t="s">
        <v>297</v>
      </c>
      <c r="L357" s="15" t="s">
        <v>301</v>
      </c>
      <c r="M357" s="15">
        <v>0.504</v>
      </c>
      <c r="N357" s="15">
        <v>0.318</v>
      </c>
      <c r="O357" s="15">
        <v>4.0000000000000001E-3</v>
      </c>
      <c r="P357" s="15">
        <v>0.437</v>
      </c>
      <c r="Q357" s="15">
        <v>0.27700000000000002</v>
      </c>
      <c r="R357" s="15">
        <v>0.64500000000000002</v>
      </c>
      <c r="S357" s="15">
        <v>13.496</v>
      </c>
      <c r="U357" s="15">
        <v>732606.42500000005</v>
      </c>
      <c r="V357" s="15">
        <v>6570</v>
      </c>
    </row>
    <row r="358" spans="2:22" ht="30" x14ac:dyDescent="0.25">
      <c r="B358" s="15" t="s">
        <v>122</v>
      </c>
      <c r="C358" s="15" t="s">
        <v>207</v>
      </c>
      <c r="D358" s="15" t="s">
        <v>243</v>
      </c>
      <c r="E358" s="15">
        <v>2022</v>
      </c>
      <c r="F358" s="15" t="s">
        <v>162</v>
      </c>
      <c r="G358" s="15" t="s">
        <v>133</v>
      </c>
      <c r="H358" s="15" t="s">
        <v>296</v>
      </c>
      <c r="I358" s="15" t="s">
        <v>139</v>
      </c>
      <c r="J358" s="15" t="s">
        <v>141</v>
      </c>
      <c r="K358" s="15" t="s">
        <v>297</v>
      </c>
      <c r="L358" s="15" t="s">
        <v>302</v>
      </c>
      <c r="M358" s="15">
        <v>0.57399999999999995</v>
      </c>
      <c r="N358" s="15">
        <v>0.39900000000000002</v>
      </c>
      <c r="O358" s="15">
        <v>0.02</v>
      </c>
      <c r="P358" s="15">
        <v>0.46100000000000002</v>
      </c>
      <c r="Q358" s="15">
        <v>0.312</v>
      </c>
      <c r="R358" s="15">
        <v>0.70199999999999996</v>
      </c>
      <c r="S358" s="15">
        <v>13.598000000000001</v>
      </c>
      <c r="U358" s="15">
        <v>733575.41399999999</v>
      </c>
      <c r="V358" s="15">
        <v>400</v>
      </c>
    </row>
    <row r="359" spans="2:22" ht="30" x14ac:dyDescent="0.25">
      <c r="B359" s="15" t="s">
        <v>122</v>
      </c>
      <c r="C359" s="15" t="s">
        <v>207</v>
      </c>
      <c r="D359" s="15" t="s">
        <v>243</v>
      </c>
      <c r="E359" s="15">
        <v>2022</v>
      </c>
      <c r="F359" s="15" t="s">
        <v>162</v>
      </c>
      <c r="G359" s="15" t="s">
        <v>133</v>
      </c>
      <c r="H359" s="15" t="s">
        <v>296</v>
      </c>
      <c r="I359" s="15" t="s">
        <v>139</v>
      </c>
      <c r="J359" s="15" t="s">
        <v>141</v>
      </c>
      <c r="K359" s="15" t="s">
        <v>297</v>
      </c>
      <c r="L359" s="15" t="s">
        <v>303</v>
      </c>
      <c r="M359" s="15">
        <v>0.71699999999999997</v>
      </c>
      <c r="N359" s="15">
        <v>0.50600000000000001</v>
      </c>
      <c r="O359" s="15">
        <v>2.9000000000000001E-2</v>
      </c>
      <c r="P359" s="15">
        <v>0.59199999999999997</v>
      </c>
      <c r="Q359" s="15">
        <v>0.38</v>
      </c>
      <c r="R359" s="15">
        <v>0.91800000000000004</v>
      </c>
      <c r="S359" s="15">
        <v>13.259</v>
      </c>
      <c r="U359" s="15">
        <v>743506.47199999995</v>
      </c>
      <c r="V359" s="15">
        <v>310</v>
      </c>
    </row>
    <row r="360" spans="2:22" x14ac:dyDescent="0.25">
      <c r="B360" s="15" t="s">
        <v>122</v>
      </c>
      <c r="C360" s="15" t="s">
        <v>207</v>
      </c>
      <c r="D360" s="15" t="s">
        <v>243</v>
      </c>
      <c r="E360" s="15">
        <v>2022</v>
      </c>
      <c r="F360" s="15" t="s">
        <v>162</v>
      </c>
      <c r="G360" s="15" t="s">
        <v>133</v>
      </c>
      <c r="H360" s="15" t="s">
        <v>296</v>
      </c>
      <c r="I360" s="15" t="s">
        <v>139</v>
      </c>
      <c r="J360" s="15" t="s">
        <v>141</v>
      </c>
      <c r="K360" s="15" t="s">
        <v>297</v>
      </c>
      <c r="L360" s="15" t="s">
        <v>304</v>
      </c>
      <c r="M360" s="15">
        <v>1.0680000000000001</v>
      </c>
      <c r="N360" s="15">
        <v>0.71099999999999997</v>
      </c>
      <c r="O360" s="15">
        <v>0.10100000000000001</v>
      </c>
      <c r="P360" s="15">
        <v>0.94299999999999995</v>
      </c>
      <c r="Q360" s="15">
        <v>0.60199999999999998</v>
      </c>
      <c r="R360" s="15">
        <v>1.345</v>
      </c>
      <c r="S360" s="15">
        <v>13.521000000000001</v>
      </c>
      <c r="U360" s="15">
        <v>742846.61399999994</v>
      </c>
      <c r="V360" s="15">
        <v>50</v>
      </c>
    </row>
    <row r="361" spans="2:22" ht="30" x14ac:dyDescent="0.25">
      <c r="B361" s="15" t="s">
        <v>122</v>
      </c>
      <c r="C361" s="15" t="s">
        <v>207</v>
      </c>
      <c r="D361" s="15" t="s">
        <v>243</v>
      </c>
      <c r="E361" s="15">
        <v>2022</v>
      </c>
      <c r="F361" s="15" t="s">
        <v>162</v>
      </c>
      <c r="G361" s="15" t="s">
        <v>133</v>
      </c>
      <c r="H361" s="15" t="s">
        <v>296</v>
      </c>
      <c r="I361" s="15" t="s">
        <v>139</v>
      </c>
      <c r="J361" s="15" t="s">
        <v>141</v>
      </c>
      <c r="K361" s="15" t="s">
        <v>297</v>
      </c>
      <c r="L361" s="15" t="s">
        <v>305</v>
      </c>
      <c r="M361" s="15">
        <v>0.66100000000000003</v>
      </c>
      <c r="N361" s="15">
        <v>0.51500000000000001</v>
      </c>
      <c r="O361" s="15">
        <v>4.1000000000000002E-2</v>
      </c>
      <c r="P361" s="15">
        <v>0.501</v>
      </c>
      <c r="Q361" s="15">
        <v>0.311</v>
      </c>
      <c r="R361" s="15">
        <v>0.83899999999999997</v>
      </c>
      <c r="S361" s="15">
        <v>13.467000000000001</v>
      </c>
      <c r="U361" s="15">
        <v>742126.09</v>
      </c>
      <c r="V361" s="15">
        <v>160</v>
      </c>
    </row>
    <row r="362" spans="2:22" x14ac:dyDescent="0.25">
      <c r="B362" s="15" t="s">
        <v>122</v>
      </c>
      <c r="C362" s="15" t="s">
        <v>207</v>
      </c>
      <c r="D362" s="15" t="s">
        <v>243</v>
      </c>
      <c r="E362" s="15">
        <v>2022</v>
      </c>
      <c r="F362" s="15" t="s">
        <v>162</v>
      </c>
      <c r="G362" s="15" t="s">
        <v>133</v>
      </c>
      <c r="H362" s="15" t="s">
        <v>296</v>
      </c>
      <c r="I362" s="15" t="s">
        <v>139</v>
      </c>
      <c r="J362" s="15" t="s">
        <v>141</v>
      </c>
      <c r="K362" s="15" t="s">
        <v>297</v>
      </c>
      <c r="M362" s="15">
        <v>0.505</v>
      </c>
      <c r="N362" s="15">
        <v>0.39600000000000002</v>
      </c>
      <c r="O362" s="15">
        <v>0.03</v>
      </c>
      <c r="P362" s="15">
        <v>0.40400000000000003</v>
      </c>
      <c r="Q362" s="15">
        <v>0.22900000000000001</v>
      </c>
      <c r="R362" s="15">
        <v>0.64400000000000002</v>
      </c>
      <c r="S362" s="15">
        <v>13.61</v>
      </c>
      <c r="U362" s="15">
        <v>738006.26300000004</v>
      </c>
      <c r="V362" s="15">
        <v>180</v>
      </c>
    </row>
    <row r="363" spans="2:22" x14ac:dyDescent="0.25">
      <c r="B363" s="15" t="s">
        <v>122</v>
      </c>
      <c r="C363" s="15" t="s">
        <v>207</v>
      </c>
      <c r="D363" s="15" t="s">
        <v>244</v>
      </c>
      <c r="E363" s="15">
        <v>2022</v>
      </c>
      <c r="F363" s="15" t="s">
        <v>162</v>
      </c>
      <c r="G363" s="15" t="s">
        <v>133</v>
      </c>
      <c r="H363" s="15" t="s">
        <v>296</v>
      </c>
      <c r="I363" s="15" t="s">
        <v>139</v>
      </c>
      <c r="J363" s="15" t="s">
        <v>141</v>
      </c>
      <c r="K363" s="15" t="s">
        <v>297</v>
      </c>
      <c r="L363" s="15" t="s">
        <v>296</v>
      </c>
      <c r="M363" s="15">
        <v>0.55800000000000005</v>
      </c>
      <c r="N363" s="15">
        <v>0.373</v>
      </c>
      <c r="O363" s="15">
        <v>4.0000000000000001E-3</v>
      </c>
      <c r="P363" s="15">
        <v>0.47499999999999998</v>
      </c>
      <c r="Q363" s="15">
        <v>0.29699999999999999</v>
      </c>
      <c r="R363" s="15">
        <v>0.71399999999999997</v>
      </c>
      <c r="S363" s="15">
        <v>13.057</v>
      </c>
      <c r="U363" s="15">
        <v>502752.86099999998</v>
      </c>
      <c r="V363" s="15">
        <v>8180</v>
      </c>
    </row>
    <row r="364" spans="2:22" ht="30" x14ac:dyDescent="0.25">
      <c r="B364" s="15" t="s">
        <v>122</v>
      </c>
      <c r="C364" s="15" t="s">
        <v>207</v>
      </c>
      <c r="D364" s="15" t="s">
        <v>244</v>
      </c>
      <c r="E364" s="15">
        <v>2022</v>
      </c>
      <c r="F364" s="15" t="s">
        <v>162</v>
      </c>
      <c r="G364" s="15" t="s">
        <v>133</v>
      </c>
      <c r="H364" s="15" t="s">
        <v>296</v>
      </c>
      <c r="I364" s="15" t="s">
        <v>139</v>
      </c>
      <c r="J364" s="15" t="s">
        <v>141</v>
      </c>
      <c r="K364" s="15" t="s">
        <v>297</v>
      </c>
      <c r="L364" s="15" t="s">
        <v>298</v>
      </c>
      <c r="M364" s="15">
        <v>0.34200000000000003</v>
      </c>
      <c r="N364" s="15">
        <v>0.251</v>
      </c>
      <c r="O364" s="15">
        <v>0.03</v>
      </c>
      <c r="P364" s="15">
        <v>0.28100000000000003</v>
      </c>
      <c r="Q364" s="15">
        <v>0.159</v>
      </c>
      <c r="R364" s="15">
        <v>0.441</v>
      </c>
      <c r="S364" s="15">
        <v>13.406000000000001</v>
      </c>
      <c r="U364" s="15">
        <v>508993.91399999999</v>
      </c>
      <c r="V364" s="15">
        <v>70</v>
      </c>
    </row>
    <row r="365" spans="2:22" x14ac:dyDescent="0.25">
      <c r="B365" s="15" t="s">
        <v>122</v>
      </c>
      <c r="C365" s="15" t="s">
        <v>207</v>
      </c>
      <c r="D365" s="15" t="s">
        <v>244</v>
      </c>
      <c r="E365" s="15">
        <v>2022</v>
      </c>
      <c r="F365" s="15" t="s">
        <v>162</v>
      </c>
      <c r="G365" s="15" t="s">
        <v>133</v>
      </c>
      <c r="H365" s="15" t="s">
        <v>296</v>
      </c>
      <c r="I365" s="15" t="s">
        <v>139</v>
      </c>
      <c r="J365" s="15" t="s">
        <v>141</v>
      </c>
      <c r="K365" s="15" t="s">
        <v>297</v>
      </c>
      <c r="L365" s="15" t="s">
        <v>299</v>
      </c>
      <c r="M365" s="15">
        <v>0.76800000000000002</v>
      </c>
      <c r="N365" s="15">
        <v>0.56100000000000005</v>
      </c>
      <c r="O365" s="15">
        <v>4.7E-2</v>
      </c>
      <c r="P365" s="15">
        <v>0.64200000000000002</v>
      </c>
      <c r="Q365" s="15">
        <v>0.41299999999999998</v>
      </c>
      <c r="R365" s="15">
        <v>0.93500000000000005</v>
      </c>
      <c r="S365" s="15">
        <v>13.193</v>
      </c>
      <c r="U365" s="15">
        <v>501925.00300000003</v>
      </c>
      <c r="V365" s="15">
        <v>140</v>
      </c>
    </row>
    <row r="366" spans="2:22" ht="30" x14ac:dyDescent="0.25">
      <c r="B366" s="15" t="s">
        <v>122</v>
      </c>
      <c r="C366" s="15" t="s">
        <v>207</v>
      </c>
      <c r="D366" s="15" t="s">
        <v>244</v>
      </c>
      <c r="E366" s="15">
        <v>2022</v>
      </c>
      <c r="F366" s="15" t="s">
        <v>162</v>
      </c>
      <c r="G366" s="15" t="s">
        <v>133</v>
      </c>
      <c r="H366" s="15" t="s">
        <v>296</v>
      </c>
      <c r="I366" s="15" t="s">
        <v>139</v>
      </c>
      <c r="J366" s="15" t="s">
        <v>141</v>
      </c>
      <c r="K366" s="15" t="s">
        <v>297</v>
      </c>
      <c r="L366" s="15" t="s">
        <v>300</v>
      </c>
      <c r="M366" s="15">
        <v>0.44500000000000001</v>
      </c>
      <c r="N366" s="15">
        <v>0.33500000000000002</v>
      </c>
      <c r="O366" s="15">
        <v>3.6999999999999998E-2</v>
      </c>
      <c r="P366" s="15">
        <v>0.32900000000000001</v>
      </c>
      <c r="Q366" s="15">
        <v>0.217</v>
      </c>
      <c r="R366" s="15">
        <v>0.5</v>
      </c>
      <c r="S366" s="15">
        <v>13.297000000000001</v>
      </c>
      <c r="U366" s="15">
        <v>511591.21399999998</v>
      </c>
      <c r="V366" s="15">
        <v>80</v>
      </c>
    </row>
    <row r="367" spans="2:22" x14ac:dyDescent="0.25">
      <c r="B367" s="15" t="s">
        <v>122</v>
      </c>
      <c r="C367" s="15" t="s">
        <v>207</v>
      </c>
      <c r="D367" s="15" t="s">
        <v>244</v>
      </c>
      <c r="E367" s="15">
        <v>2022</v>
      </c>
      <c r="F367" s="15" t="s">
        <v>162</v>
      </c>
      <c r="G367" s="15" t="s">
        <v>133</v>
      </c>
      <c r="H367" s="15" t="s">
        <v>296</v>
      </c>
      <c r="I367" s="15" t="s">
        <v>139</v>
      </c>
      <c r="J367" s="15" t="s">
        <v>141</v>
      </c>
      <c r="K367" s="15" t="s">
        <v>297</v>
      </c>
      <c r="L367" s="15" t="s">
        <v>301</v>
      </c>
      <c r="M367" s="15">
        <v>0.53900000000000003</v>
      </c>
      <c r="N367" s="15">
        <v>0.33900000000000002</v>
      </c>
      <c r="O367" s="15">
        <v>4.0000000000000001E-3</v>
      </c>
      <c r="P367" s="15">
        <v>0.46700000000000003</v>
      </c>
      <c r="Q367" s="15">
        <v>0.29599999999999999</v>
      </c>
      <c r="R367" s="15">
        <v>0.69399999999999995</v>
      </c>
      <c r="S367" s="15">
        <v>13.05</v>
      </c>
      <c r="U367" s="15">
        <v>502103.98</v>
      </c>
      <c r="V367" s="15">
        <v>6570</v>
      </c>
    </row>
    <row r="368" spans="2:22" ht="30" x14ac:dyDescent="0.25">
      <c r="B368" s="15" t="s">
        <v>122</v>
      </c>
      <c r="C368" s="15" t="s">
        <v>207</v>
      </c>
      <c r="D368" s="15" t="s">
        <v>244</v>
      </c>
      <c r="E368" s="15">
        <v>2022</v>
      </c>
      <c r="F368" s="15" t="s">
        <v>162</v>
      </c>
      <c r="G368" s="15" t="s">
        <v>133</v>
      </c>
      <c r="H368" s="15" t="s">
        <v>296</v>
      </c>
      <c r="I368" s="15" t="s">
        <v>139</v>
      </c>
      <c r="J368" s="15" t="s">
        <v>141</v>
      </c>
      <c r="K368" s="15" t="s">
        <v>297</v>
      </c>
      <c r="L368" s="15" t="s">
        <v>302</v>
      </c>
      <c r="M368" s="15">
        <v>0.61099999999999999</v>
      </c>
      <c r="N368" s="15">
        <v>0.41499999999999998</v>
      </c>
      <c r="O368" s="15">
        <v>2.1000000000000001E-2</v>
      </c>
      <c r="P368" s="15">
        <v>0.52700000000000002</v>
      </c>
      <c r="Q368" s="15">
        <v>0.32300000000000001</v>
      </c>
      <c r="R368" s="15">
        <v>0.76400000000000001</v>
      </c>
      <c r="S368" s="15">
        <v>13.143000000000001</v>
      </c>
      <c r="U368" s="15">
        <v>501823.11300000001</v>
      </c>
      <c r="V368" s="15">
        <v>400</v>
      </c>
    </row>
    <row r="369" spans="2:22" ht="30" x14ac:dyDescent="0.25">
      <c r="B369" s="15" t="s">
        <v>122</v>
      </c>
      <c r="C369" s="15" t="s">
        <v>207</v>
      </c>
      <c r="D369" s="15" t="s">
        <v>244</v>
      </c>
      <c r="E369" s="15">
        <v>2022</v>
      </c>
      <c r="F369" s="15" t="s">
        <v>162</v>
      </c>
      <c r="G369" s="15" t="s">
        <v>133</v>
      </c>
      <c r="H369" s="15" t="s">
        <v>296</v>
      </c>
      <c r="I369" s="15" t="s">
        <v>139</v>
      </c>
      <c r="J369" s="15" t="s">
        <v>141</v>
      </c>
      <c r="K369" s="15" t="s">
        <v>297</v>
      </c>
      <c r="L369" s="15" t="s">
        <v>303</v>
      </c>
      <c r="M369" s="15">
        <v>0.77</v>
      </c>
      <c r="N369" s="15">
        <v>0.53</v>
      </c>
      <c r="O369" s="15">
        <v>0.03</v>
      </c>
      <c r="P369" s="15">
        <v>0.63600000000000001</v>
      </c>
      <c r="Q369" s="15">
        <v>0.42099999999999999</v>
      </c>
      <c r="R369" s="15">
        <v>1.0760000000000001</v>
      </c>
      <c r="S369" s="15">
        <v>12.821999999999999</v>
      </c>
      <c r="U369" s="15">
        <v>510539.33199999999</v>
      </c>
      <c r="V369" s="15">
        <v>310</v>
      </c>
    </row>
    <row r="370" spans="2:22" x14ac:dyDescent="0.25">
      <c r="B370" s="15" t="s">
        <v>122</v>
      </c>
      <c r="C370" s="15" t="s">
        <v>207</v>
      </c>
      <c r="D370" s="15" t="s">
        <v>244</v>
      </c>
      <c r="E370" s="15">
        <v>2022</v>
      </c>
      <c r="F370" s="15" t="s">
        <v>162</v>
      </c>
      <c r="G370" s="15" t="s">
        <v>133</v>
      </c>
      <c r="H370" s="15" t="s">
        <v>296</v>
      </c>
      <c r="I370" s="15" t="s">
        <v>139</v>
      </c>
      <c r="J370" s="15" t="s">
        <v>141</v>
      </c>
      <c r="K370" s="15" t="s">
        <v>297</v>
      </c>
      <c r="L370" s="15" t="s">
        <v>304</v>
      </c>
      <c r="M370" s="15">
        <v>1.103</v>
      </c>
      <c r="N370" s="15">
        <v>0.65300000000000002</v>
      </c>
      <c r="O370" s="15">
        <v>9.1999999999999998E-2</v>
      </c>
      <c r="P370" s="15">
        <v>1.115</v>
      </c>
      <c r="Q370" s="15">
        <v>0.57599999999999996</v>
      </c>
      <c r="R370" s="15">
        <v>1.292</v>
      </c>
      <c r="S370" s="15">
        <v>13.086</v>
      </c>
      <c r="U370" s="15">
        <v>506838.94699999999</v>
      </c>
      <c r="V370" s="15">
        <v>50</v>
      </c>
    </row>
    <row r="371" spans="2:22" ht="30" x14ac:dyDescent="0.25">
      <c r="B371" s="15" t="s">
        <v>122</v>
      </c>
      <c r="C371" s="15" t="s">
        <v>207</v>
      </c>
      <c r="D371" s="15" t="s">
        <v>244</v>
      </c>
      <c r="E371" s="15">
        <v>2022</v>
      </c>
      <c r="F371" s="15" t="s">
        <v>162</v>
      </c>
      <c r="G371" s="15" t="s">
        <v>133</v>
      </c>
      <c r="H371" s="15" t="s">
        <v>296</v>
      </c>
      <c r="I371" s="15" t="s">
        <v>139</v>
      </c>
      <c r="J371" s="15" t="s">
        <v>141</v>
      </c>
      <c r="K371" s="15" t="s">
        <v>297</v>
      </c>
      <c r="L371" s="15" t="s">
        <v>305</v>
      </c>
      <c r="M371" s="15">
        <v>0.68500000000000005</v>
      </c>
      <c r="N371" s="15">
        <v>0.52900000000000003</v>
      </c>
      <c r="O371" s="15">
        <v>4.2000000000000003E-2</v>
      </c>
      <c r="P371" s="15">
        <v>0.51700000000000002</v>
      </c>
      <c r="Q371" s="15">
        <v>0.33400000000000002</v>
      </c>
      <c r="R371" s="15">
        <v>0.81</v>
      </c>
      <c r="S371" s="15">
        <v>13.028</v>
      </c>
      <c r="U371" s="15">
        <v>506340.027</v>
      </c>
      <c r="V371" s="15">
        <v>160</v>
      </c>
    </row>
    <row r="372" spans="2:22" x14ac:dyDescent="0.25">
      <c r="B372" s="15" t="s">
        <v>122</v>
      </c>
      <c r="C372" s="15" t="s">
        <v>207</v>
      </c>
      <c r="D372" s="15" t="s">
        <v>244</v>
      </c>
      <c r="E372" s="15">
        <v>2022</v>
      </c>
      <c r="F372" s="15" t="s">
        <v>162</v>
      </c>
      <c r="G372" s="15" t="s">
        <v>133</v>
      </c>
      <c r="H372" s="15" t="s">
        <v>296</v>
      </c>
      <c r="I372" s="15" t="s">
        <v>139</v>
      </c>
      <c r="J372" s="15" t="s">
        <v>141</v>
      </c>
      <c r="K372" s="15" t="s">
        <v>297</v>
      </c>
      <c r="M372" s="15">
        <v>0.53700000000000003</v>
      </c>
      <c r="N372" s="15">
        <v>0.441</v>
      </c>
      <c r="O372" s="15">
        <v>3.3000000000000002E-2</v>
      </c>
      <c r="P372" s="15">
        <v>0.40400000000000003</v>
      </c>
      <c r="Q372" s="15">
        <v>0.24399999999999999</v>
      </c>
      <c r="R372" s="15">
        <v>0.68899999999999995</v>
      </c>
      <c r="S372" s="15">
        <v>13.157</v>
      </c>
      <c r="U372" s="15">
        <v>504387.63</v>
      </c>
      <c r="V372" s="15">
        <v>180</v>
      </c>
    </row>
    <row r="373" spans="2:22" x14ac:dyDescent="0.25">
      <c r="B373" s="15" t="s">
        <v>122</v>
      </c>
      <c r="C373" s="15" t="s">
        <v>207</v>
      </c>
      <c r="D373" s="15" t="s">
        <v>245</v>
      </c>
      <c r="E373" s="15">
        <v>2022</v>
      </c>
      <c r="F373" s="15" t="s">
        <v>162</v>
      </c>
      <c r="G373" s="15" t="s">
        <v>133</v>
      </c>
      <c r="H373" s="15" t="s">
        <v>296</v>
      </c>
      <c r="I373" s="15" t="s">
        <v>139</v>
      </c>
      <c r="J373" s="15" t="s">
        <v>141</v>
      </c>
      <c r="K373" s="15" t="s">
        <v>297</v>
      </c>
      <c r="L373" s="15" t="s">
        <v>296</v>
      </c>
      <c r="M373" s="15">
        <v>0.56599999999999995</v>
      </c>
      <c r="N373" s="15">
        <v>0.373</v>
      </c>
      <c r="O373" s="15">
        <v>4.0000000000000001E-3</v>
      </c>
      <c r="P373" s="15">
        <v>0.48499999999999999</v>
      </c>
      <c r="Q373" s="15">
        <v>0.30499999999999999</v>
      </c>
      <c r="R373" s="15">
        <v>0.72699999999999998</v>
      </c>
      <c r="S373" s="15">
        <v>13.057</v>
      </c>
      <c r="U373" s="15">
        <v>502752.94199999998</v>
      </c>
      <c r="V373" s="15">
        <v>8180</v>
      </c>
    </row>
    <row r="374" spans="2:22" ht="30" x14ac:dyDescent="0.25">
      <c r="B374" s="15" t="s">
        <v>122</v>
      </c>
      <c r="C374" s="15" t="s">
        <v>207</v>
      </c>
      <c r="D374" s="15" t="s">
        <v>245</v>
      </c>
      <c r="E374" s="15">
        <v>2022</v>
      </c>
      <c r="F374" s="15" t="s">
        <v>162</v>
      </c>
      <c r="G374" s="15" t="s">
        <v>133</v>
      </c>
      <c r="H374" s="15" t="s">
        <v>296</v>
      </c>
      <c r="I374" s="15" t="s">
        <v>139</v>
      </c>
      <c r="J374" s="15" t="s">
        <v>141</v>
      </c>
      <c r="K374" s="15" t="s">
        <v>297</v>
      </c>
      <c r="L374" s="15" t="s">
        <v>298</v>
      </c>
      <c r="M374" s="15">
        <v>0.35</v>
      </c>
      <c r="N374" s="15">
        <v>0.26700000000000002</v>
      </c>
      <c r="O374" s="15">
        <v>3.2000000000000001E-2</v>
      </c>
      <c r="P374" s="15">
        <v>0.28199999999999997</v>
      </c>
      <c r="Q374" s="15">
        <v>0.154</v>
      </c>
      <c r="R374" s="15">
        <v>0.47299999999999998</v>
      </c>
      <c r="S374" s="15">
        <v>13.406000000000001</v>
      </c>
      <c r="U374" s="15">
        <v>508993.91399999999</v>
      </c>
      <c r="V374" s="15">
        <v>70</v>
      </c>
    </row>
    <row r="375" spans="2:22" x14ac:dyDescent="0.25">
      <c r="B375" s="15" t="s">
        <v>122</v>
      </c>
      <c r="C375" s="15" t="s">
        <v>207</v>
      </c>
      <c r="D375" s="15" t="s">
        <v>245</v>
      </c>
      <c r="E375" s="15">
        <v>2022</v>
      </c>
      <c r="F375" s="15" t="s">
        <v>162</v>
      </c>
      <c r="G375" s="15" t="s">
        <v>133</v>
      </c>
      <c r="H375" s="15" t="s">
        <v>296</v>
      </c>
      <c r="I375" s="15" t="s">
        <v>139</v>
      </c>
      <c r="J375" s="15" t="s">
        <v>141</v>
      </c>
      <c r="K375" s="15" t="s">
        <v>297</v>
      </c>
      <c r="L375" s="15" t="s">
        <v>299</v>
      </c>
      <c r="M375" s="15">
        <v>0.78300000000000003</v>
      </c>
      <c r="N375" s="15">
        <v>0.54800000000000004</v>
      </c>
      <c r="O375" s="15">
        <v>4.5999999999999999E-2</v>
      </c>
      <c r="P375" s="15">
        <v>0.65100000000000002</v>
      </c>
      <c r="Q375" s="15">
        <v>0.38500000000000001</v>
      </c>
      <c r="R375" s="15">
        <v>1.024</v>
      </c>
      <c r="S375" s="15">
        <v>13.193</v>
      </c>
      <c r="U375" s="15">
        <v>501926.83199999999</v>
      </c>
      <c r="V375" s="15">
        <v>140</v>
      </c>
    </row>
    <row r="376" spans="2:22" ht="30" x14ac:dyDescent="0.25">
      <c r="B376" s="15" t="s">
        <v>122</v>
      </c>
      <c r="C376" s="15" t="s">
        <v>207</v>
      </c>
      <c r="D376" s="15" t="s">
        <v>245</v>
      </c>
      <c r="E376" s="15">
        <v>2022</v>
      </c>
      <c r="F376" s="15" t="s">
        <v>162</v>
      </c>
      <c r="G376" s="15" t="s">
        <v>133</v>
      </c>
      <c r="H376" s="15" t="s">
        <v>296</v>
      </c>
      <c r="I376" s="15" t="s">
        <v>139</v>
      </c>
      <c r="J376" s="15" t="s">
        <v>141</v>
      </c>
      <c r="K376" s="15" t="s">
        <v>297</v>
      </c>
      <c r="L376" s="15" t="s">
        <v>300</v>
      </c>
      <c r="M376" s="15">
        <v>0.48</v>
      </c>
      <c r="N376" s="15">
        <v>0.376</v>
      </c>
      <c r="O376" s="15">
        <v>4.2000000000000003E-2</v>
      </c>
      <c r="P376" s="15">
        <v>0.33400000000000002</v>
      </c>
      <c r="Q376" s="15">
        <v>0.215</v>
      </c>
      <c r="R376" s="15">
        <v>0.52300000000000002</v>
      </c>
      <c r="S376" s="15">
        <v>13.297000000000001</v>
      </c>
      <c r="U376" s="15">
        <v>511591.21399999998</v>
      </c>
      <c r="V376" s="15">
        <v>80</v>
      </c>
    </row>
    <row r="377" spans="2:22" x14ac:dyDescent="0.25">
      <c r="B377" s="15" t="s">
        <v>122</v>
      </c>
      <c r="C377" s="15" t="s">
        <v>207</v>
      </c>
      <c r="D377" s="15" t="s">
        <v>245</v>
      </c>
      <c r="E377" s="15">
        <v>2022</v>
      </c>
      <c r="F377" s="15" t="s">
        <v>162</v>
      </c>
      <c r="G377" s="15" t="s">
        <v>133</v>
      </c>
      <c r="H377" s="15" t="s">
        <v>296</v>
      </c>
      <c r="I377" s="15" t="s">
        <v>139</v>
      </c>
      <c r="J377" s="15" t="s">
        <v>141</v>
      </c>
      <c r="K377" s="15" t="s">
        <v>297</v>
      </c>
      <c r="L377" s="15" t="s">
        <v>301</v>
      </c>
      <c r="M377" s="15">
        <v>0.54500000000000004</v>
      </c>
      <c r="N377" s="15">
        <v>0.33700000000000002</v>
      </c>
      <c r="O377" s="15">
        <v>4.0000000000000001E-3</v>
      </c>
      <c r="P377" s="15">
        <v>0.47499999999999998</v>
      </c>
      <c r="Q377" s="15">
        <v>0.30499999999999999</v>
      </c>
      <c r="R377" s="15">
        <v>0.70499999999999996</v>
      </c>
      <c r="S377" s="15">
        <v>13.05</v>
      </c>
      <c r="U377" s="15">
        <v>502104.359</v>
      </c>
      <c r="V377" s="15">
        <v>6570</v>
      </c>
    </row>
    <row r="378" spans="2:22" ht="30" x14ac:dyDescent="0.25">
      <c r="B378" s="15" t="s">
        <v>122</v>
      </c>
      <c r="C378" s="15" t="s">
        <v>207</v>
      </c>
      <c r="D378" s="15" t="s">
        <v>245</v>
      </c>
      <c r="E378" s="15">
        <v>2022</v>
      </c>
      <c r="F378" s="15" t="s">
        <v>162</v>
      </c>
      <c r="G378" s="15" t="s">
        <v>133</v>
      </c>
      <c r="H378" s="15" t="s">
        <v>296</v>
      </c>
      <c r="I378" s="15" t="s">
        <v>139</v>
      </c>
      <c r="J378" s="15" t="s">
        <v>141</v>
      </c>
      <c r="K378" s="15" t="s">
        <v>297</v>
      </c>
      <c r="L378" s="15" t="s">
        <v>302</v>
      </c>
      <c r="M378" s="15">
        <v>0.63600000000000001</v>
      </c>
      <c r="N378" s="15">
        <v>0.44500000000000001</v>
      </c>
      <c r="O378" s="15">
        <v>2.1999999999999999E-2</v>
      </c>
      <c r="P378" s="15">
        <v>0.53800000000000003</v>
      </c>
      <c r="Q378" s="15">
        <v>0.34100000000000003</v>
      </c>
      <c r="R378" s="15">
        <v>0.79500000000000004</v>
      </c>
      <c r="S378" s="15">
        <v>13.143000000000001</v>
      </c>
      <c r="U378" s="15">
        <v>501823.42</v>
      </c>
      <c r="V378" s="15">
        <v>400</v>
      </c>
    </row>
    <row r="379" spans="2:22" ht="30" x14ac:dyDescent="0.25">
      <c r="B379" s="15" t="s">
        <v>122</v>
      </c>
      <c r="C379" s="15" t="s">
        <v>207</v>
      </c>
      <c r="D379" s="15" t="s">
        <v>245</v>
      </c>
      <c r="E379" s="15">
        <v>2022</v>
      </c>
      <c r="F379" s="15" t="s">
        <v>162</v>
      </c>
      <c r="G379" s="15" t="s">
        <v>133</v>
      </c>
      <c r="H379" s="15" t="s">
        <v>296</v>
      </c>
      <c r="I379" s="15" t="s">
        <v>139</v>
      </c>
      <c r="J379" s="15" t="s">
        <v>141</v>
      </c>
      <c r="K379" s="15" t="s">
        <v>297</v>
      </c>
      <c r="L379" s="15" t="s">
        <v>303</v>
      </c>
      <c r="M379" s="15">
        <v>0.77900000000000003</v>
      </c>
      <c r="N379" s="15">
        <v>0.53100000000000003</v>
      </c>
      <c r="O379" s="15">
        <v>0.03</v>
      </c>
      <c r="P379" s="15">
        <v>0.65</v>
      </c>
      <c r="Q379" s="15">
        <v>0.41099999999999998</v>
      </c>
      <c r="R379" s="15">
        <v>0.95899999999999996</v>
      </c>
      <c r="S379" s="15">
        <v>12.821999999999999</v>
      </c>
      <c r="U379" s="15">
        <v>510531.10399999999</v>
      </c>
      <c r="V379" s="15">
        <v>310</v>
      </c>
    </row>
    <row r="380" spans="2:22" x14ac:dyDescent="0.25">
      <c r="B380" s="15" t="s">
        <v>122</v>
      </c>
      <c r="C380" s="15" t="s">
        <v>207</v>
      </c>
      <c r="D380" s="15" t="s">
        <v>245</v>
      </c>
      <c r="E380" s="15">
        <v>2022</v>
      </c>
      <c r="F380" s="15" t="s">
        <v>162</v>
      </c>
      <c r="G380" s="15" t="s">
        <v>133</v>
      </c>
      <c r="H380" s="15" t="s">
        <v>296</v>
      </c>
      <c r="I380" s="15" t="s">
        <v>139</v>
      </c>
      <c r="J380" s="15" t="s">
        <v>141</v>
      </c>
      <c r="K380" s="15" t="s">
        <v>297</v>
      </c>
      <c r="L380" s="15" t="s">
        <v>304</v>
      </c>
      <c r="M380" s="15">
        <v>1.085</v>
      </c>
      <c r="N380" s="15">
        <v>0.54200000000000004</v>
      </c>
      <c r="O380" s="15">
        <v>7.6999999999999999E-2</v>
      </c>
      <c r="P380" s="15">
        <v>1.0129999999999999</v>
      </c>
      <c r="Q380" s="15">
        <v>0.68100000000000005</v>
      </c>
      <c r="R380" s="15">
        <v>1.345</v>
      </c>
      <c r="S380" s="15">
        <v>13.086</v>
      </c>
      <c r="U380" s="15">
        <v>506838.94699999999</v>
      </c>
      <c r="V380" s="15">
        <v>50</v>
      </c>
    </row>
    <row r="381" spans="2:22" ht="30" x14ac:dyDescent="0.25">
      <c r="B381" s="15" t="s">
        <v>122</v>
      </c>
      <c r="C381" s="15" t="s">
        <v>207</v>
      </c>
      <c r="D381" s="15" t="s">
        <v>245</v>
      </c>
      <c r="E381" s="15">
        <v>2022</v>
      </c>
      <c r="F381" s="15" t="s">
        <v>162</v>
      </c>
      <c r="G381" s="15" t="s">
        <v>133</v>
      </c>
      <c r="H381" s="15" t="s">
        <v>296</v>
      </c>
      <c r="I381" s="15" t="s">
        <v>139</v>
      </c>
      <c r="J381" s="15" t="s">
        <v>141</v>
      </c>
      <c r="K381" s="15" t="s">
        <v>297</v>
      </c>
      <c r="L381" s="15" t="s">
        <v>305</v>
      </c>
      <c r="M381" s="15">
        <v>0.72599999999999998</v>
      </c>
      <c r="N381" s="15">
        <v>0.55900000000000005</v>
      </c>
      <c r="O381" s="15">
        <v>4.3999999999999997E-2</v>
      </c>
      <c r="P381" s="15">
        <v>0.58899999999999997</v>
      </c>
      <c r="Q381" s="15">
        <v>0.35399999999999998</v>
      </c>
      <c r="R381" s="15">
        <v>0.87</v>
      </c>
      <c r="S381" s="15">
        <v>13.028</v>
      </c>
      <c r="U381" s="15">
        <v>506343.79</v>
      </c>
      <c r="V381" s="15">
        <v>160</v>
      </c>
    </row>
    <row r="382" spans="2:22" x14ac:dyDescent="0.25">
      <c r="B382" s="15" t="s">
        <v>122</v>
      </c>
      <c r="C382" s="15" t="s">
        <v>207</v>
      </c>
      <c r="D382" s="15" t="s">
        <v>245</v>
      </c>
      <c r="E382" s="15">
        <v>2022</v>
      </c>
      <c r="F382" s="15" t="s">
        <v>162</v>
      </c>
      <c r="G382" s="15" t="s">
        <v>133</v>
      </c>
      <c r="H382" s="15" t="s">
        <v>296</v>
      </c>
      <c r="I382" s="15" t="s">
        <v>139</v>
      </c>
      <c r="J382" s="15" t="s">
        <v>141</v>
      </c>
      <c r="K382" s="15" t="s">
        <v>297</v>
      </c>
      <c r="M382" s="15">
        <v>0.54600000000000004</v>
      </c>
      <c r="N382" s="15">
        <v>0.438</v>
      </c>
      <c r="O382" s="15">
        <v>3.3000000000000002E-2</v>
      </c>
      <c r="P382" s="15">
        <v>0.432</v>
      </c>
      <c r="Q382" s="15">
        <v>0.24</v>
      </c>
      <c r="R382" s="15">
        <v>0.75900000000000001</v>
      </c>
      <c r="S382" s="15">
        <v>13.157</v>
      </c>
      <c r="U382" s="15">
        <v>504390.57400000002</v>
      </c>
      <c r="V382" s="15">
        <v>180</v>
      </c>
    </row>
    <row r="383" spans="2:22" x14ac:dyDescent="0.25">
      <c r="B383" s="15" t="s">
        <v>122</v>
      </c>
      <c r="C383" s="15" t="s">
        <v>207</v>
      </c>
      <c r="D383" s="15" t="s">
        <v>246</v>
      </c>
      <c r="E383" s="15">
        <v>2022</v>
      </c>
      <c r="F383" s="15" t="s">
        <v>162</v>
      </c>
      <c r="G383" s="15" t="s">
        <v>133</v>
      </c>
      <c r="H383" s="15" t="s">
        <v>296</v>
      </c>
      <c r="I383" s="15" t="s">
        <v>139</v>
      </c>
      <c r="J383" s="15" t="s">
        <v>141</v>
      </c>
      <c r="K383" s="15" t="s">
        <v>297</v>
      </c>
      <c r="L383" s="15" t="s">
        <v>296</v>
      </c>
      <c r="M383" s="15">
        <v>0.55400000000000005</v>
      </c>
      <c r="N383" s="15">
        <v>0.372</v>
      </c>
      <c r="O383" s="15">
        <v>4.0000000000000001E-3</v>
      </c>
      <c r="P383" s="15">
        <v>0.46600000000000003</v>
      </c>
      <c r="Q383" s="15">
        <v>0.29899999999999999</v>
      </c>
      <c r="R383" s="15">
        <v>0.70499999999999996</v>
      </c>
      <c r="S383" s="15">
        <v>12.513</v>
      </c>
      <c r="U383" s="15">
        <v>299193.88299999997</v>
      </c>
      <c r="V383" s="15">
        <v>8170</v>
      </c>
    </row>
    <row r="384" spans="2:22" ht="30" x14ac:dyDescent="0.25">
      <c r="B384" s="15" t="s">
        <v>122</v>
      </c>
      <c r="C384" s="15" t="s">
        <v>207</v>
      </c>
      <c r="D384" s="15" t="s">
        <v>246</v>
      </c>
      <c r="E384" s="15">
        <v>2022</v>
      </c>
      <c r="F384" s="15" t="s">
        <v>162</v>
      </c>
      <c r="G384" s="15" t="s">
        <v>133</v>
      </c>
      <c r="H384" s="15" t="s">
        <v>296</v>
      </c>
      <c r="I384" s="15" t="s">
        <v>139</v>
      </c>
      <c r="J384" s="15" t="s">
        <v>141</v>
      </c>
      <c r="K384" s="15" t="s">
        <v>297</v>
      </c>
      <c r="L384" s="15" t="s">
        <v>298</v>
      </c>
      <c r="M384" s="15">
        <v>0.36099999999999999</v>
      </c>
      <c r="N384" s="15">
        <v>0.28599999999999998</v>
      </c>
      <c r="O384" s="15">
        <v>3.4000000000000002E-2</v>
      </c>
      <c r="P384" s="15">
        <v>0.28599999999999998</v>
      </c>
      <c r="Q384" s="15">
        <v>0.157</v>
      </c>
      <c r="R384" s="15">
        <v>0.41899999999999998</v>
      </c>
      <c r="S384" s="15">
        <v>12.861000000000001</v>
      </c>
      <c r="U384" s="15">
        <v>297763.68199999997</v>
      </c>
      <c r="V384" s="15">
        <v>70</v>
      </c>
    </row>
    <row r="385" spans="2:22" x14ac:dyDescent="0.25">
      <c r="B385" s="15" t="s">
        <v>122</v>
      </c>
      <c r="C385" s="15" t="s">
        <v>207</v>
      </c>
      <c r="D385" s="15" t="s">
        <v>246</v>
      </c>
      <c r="E385" s="15">
        <v>2022</v>
      </c>
      <c r="F385" s="15" t="s">
        <v>162</v>
      </c>
      <c r="G385" s="15" t="s">
        <v>133</v>
      </c>
      <c r="H385" s="15" t="s">
        <v>296</v>
      </c>
      <c r="I385" s="15" t="s">
        <v>139</v>
      </c>
      <c r="J385" s="15" t="s">
        <v>141</v>
      </c>
      <c r="K385" s="15" t="s">
        <v>297</v>
      </c>
      <c r="L385" s="15" t="s">
        <v>299</v>
      </c>
      <c r="M385" s="15">
        <v>0.77300000000000002</v>
      </c>
      <c r="N385" s="15">
        <v>0.51800000000000002</v>
      </c>
      <c r="O385" s="15">
        <v>4.3999999999999997E-2</v>
      </c>
      <c r="P385" s="15">
        <v>0.68400000000000005</v>
      </c>
      <c r="Q385" s="15">
        <v>0.36699999999999999</v>
      </c>
      <c r="R385" s="15">
        <v>0.95799999999999996</v>
      </c>
      <c r="S385" s="15">
        <v>12.635</v>
      </c>
      <c r="U385" s="15">
        <v>297388.04399999999</v>
      </c>
      <c r="V385" s="15">
        <v>140</v>
      </c>
    </row>
    <row r="386" spans="2:22" ht="30" x14ac:dyDescent="0.25">
      <c r="B386" s="15" t="s">
        <v>122</v>
      </c>
      <c r="C386" s="15" t="s">
        <v>207</v>
      </c>
      <c r="D386" s="15" t="s">
        <v>246</v>
      </c>
      <c r="E386" s="15">
        <v>2022</v>
      </c>
      <c r="F386" s="15" t="s">
        <v>162</v>
      </c>
      <c r="G386" s="15" t="s">
        <v>133</v>
      </c>
      <c r="H386" s="15" t="s">
        <v>296</v>
      </c>
      <c r="I386" s="15" t="s">
        <v>139</v>
      </c>
      <c r="J386" s="15" t="s">
        <v>141</v>
      </c>
      <c r="K386" s="15" t="s">
        <v>297</v>
      </c>
      <c r="L386" s="15" t="s">
        <v>300</v>
      </c>
      <c r="M386" s="15">
        <v>0.46700000000000003</v>
      </c>
      <c r="N386" s="15">
        <v>0.372</v>
      </c>
      <c r="O386" s="15">
        <v>4.2000000000000003E-2</v>
      </c>
      <c r="P386" s="15">
        <v>0.34699999999999998</v>
      </c>
      <c r="Q386" s="15">
        <v>0.216</v>
      </c>
      <c r="R386" s="15">
        <v>0.56200000000000006</v>
      </c>
      <c r="S386" s="15">
        <v>12.766999999999999</v>
      </c>
      <c r="U386" s="15">
        <v>300593.03000000003</v>
      </c>
      <c r="V386" s="15">
        <v>80</v>
      </c>
    </row>
    <row r="387" spans="2:22" x14ac:dyDescent="0.25">
      <c r="B387" s="15" t="s">
        <v>122</v>
      </c>
      <c r="C387" s="15" t="s">
        <v>207</v>
      </c>
      <c r="D387" s="15" t="s">
        <v>246</v>
      </c>
      <c r="E387" s="15">
        <v>2022</v>
      </c>
      <c r="F387" s="15" t="s">
        <v>162</v>
      </c>
      <c r="G387" s="15" t="s">
        <v>133</v>
      </c>
      <c r="H387" s="15" t="s">
        <v>296</v>
      </c>
      <c r="I387" s="15" t="s">
        <v>139</v>
      </c>
      <c r="J387" s="15" t="s">
        <v>141</v>
      </c>
      <c r="K387" s="15" t="s">
        <v>297</v>
      </c>
      <c r="L387" s="15" t="s">
        <v>301</v>
      </c>
      <c r="M387" s="15">
        <v>0.53200000000000003</v>
      </c>
      <c r="N387" s="15">
        <v>0.33500000000000002</v>
      </c>
      <c r="O387" s="15">
        <v>4.0000000000000001E-3</v>
      </c>
      <c r="P387" s="15">
        <v>0.45700000000000002</v>
      </c>
      <c r="Q387" s="15">
        <v>0.29799999999999999</v>
      </c>
      <c r="R387" s="15">
        <v>0.67500000000000004</v>
      </c>
      <c r="S387" s="15">
        <v>12.505000000000001</v>
      </c>
      <c r="U387" s="15">
        <v>298981.06</v>
      </c>
      <c r="V387" s="15">
        <v>6570</v>
      </c>
    </row>
    <row r="388" spans="2:22" ht="30" x14ac:dyDescent="0.25">
      <c r="B388" s="15" t="s">
        <v>122</v>
      </c>
      <c r="C388" s="15" t="s">
        <v>207</v>
      </c>
      <c r="D388" s="15" t="s">
        <v>246</v>
      </c>
      <c r="E388" s="15">
        <v>2022</v>
      </c>
      <c r="F388" s="15" t="s">
        <v>162</v>
      </c>
      <c r="G388" s="15" t="s">
        <v>133</v>
      </c>
      <c r="H388" s="15" t="s">
        <v>296</v>
      </c>
      <c r="I388" s="15" t="s">
        <v>139</v>
      </c>
      <c r="J388" s="15" t="s">
        <v>141</v>
      </c>
      <c r="K388" s="15" t="s">
        <v>297</v>
      </c>
      <c r="L388" s="15" t="s">
        <v>302</v>
      </c>
      <c r="M388" s="15">
        <v>0.63600000000000001</v>
      </c>
      <c r="N388" s="15">
        <v>0.46</v>
      </c>
      <c r="O388" s="15">
        <v>2.3E-2</v>
      </c>
      <c r="P388" s="15">
        <v>0.51800000000000002</v>
      </c>
      <c r="Q388" s="15">
        <v>0.32800000000000001</v>
      </c>
      <c r="R388" s="15">
        <v>0.79</v>
      </c>
      <c r="S388" s="15">
        <v>12.593</v>
      </c>
      <c r="U388" s="15">
        <v>298611.65399999998</v>
      </c>
      <c r="V388" s="15">
        <v>400</v>
      </c>
    </row>
    <row r="389" spans="2:22" ht="30" x14ac:dyDescent="0.25">
      <c r="B389" s="15" t="s">
        <v>122</v>
      </c>
      <c r="C389" s="15" t="s">
        <v>207</v>
      </c>
      <c r="D389" s="15" t="s">
        <v>246</v>
      </c>
      <c r="E389" s="15">
        <v>2022</v>
      </c>
      <c r="F389" s="15" t="s">
        <v>162</v>
      </c>
      <c r="G389" s="15" t="s">
        <v>133</v>
      </c>
      <c r="H389" s="15" t="s">
        <v>296</v>
      </c>
      <c r="I389" s="15" t="s">
        <v>139</v>
      </c>
      <c r="J389" s="15" t="s">
        <v>141</v>
      </c>
      <c r="K389" s="15" t="s">
        <v>297</v>
      </c>
      <c r="L389" s="15" t="s">
        <v>303</v>
      </c>
      <c r="M389" s="15">
        <v>0.76500000000000001</v>
      </c>
      <c r="N389" s="15">
        <v>0.53800000000000003</v>
      </c>
      <c r="O389" s="15">
        <v>3.1E-2</v>
      </c>
      <c r="P389" s="15">
        <v>0.65700000000000003</v>
      </c>
      <c r="Q389" s="15">
        <v>0.40400000000000003</v>
      </c>
      <c r="R389" s="15">
        <v>0.89800000000000002</v>
      </c>
      <c r="S389" s="15">
        <v>12.292</v>
      </c>
      <c r="U389" s="15">
        <v>304561.929</v>
      </c>
      <c r="V389" s="15">
        <v>310</v>
      </c>
    </row>
    <row r="390" spans="2:22" x14ac:dyDescent="0.25">
      <c r="B390" s="15" t="s">
        <v>122</v>
      </c>
      <c r="C390" s="15" t="s">
        <v>207</v>
      </c>
      <c r="D390" s="15" t="s">
        <v>246</v>
      </c>
      <c r="E390" s="15">
        <v>2022</v>
      </c>
      <c r="F390" s="15" t="s">
        <v>162</v>
      </c>
      <c r="G390" s="15" t="s">
        <v>133</v>
      </c>
      <c r="H390" s="15" t="s">
        <v>296</v>
      </c>
      <c r="I390" s="15" t="s">
        <v>139</v>
      </c>
      <c r="J390" s="15" t="s">
        <v>141</v>
      </c>
      <c r="K390" s="15" t="s">
        <v>297</v>
      </c>
      <c r="L390" s="15" t="s">
        <v>304</v>
      </c>
      <c r="M390" s="15">
        <v>1.1000000000000001</v>
      </c>
      <c r="N390" s="15">
        <v>0.6</v>
      </c>
      <c r="O390" s="15">
        <v>8.5000000000000006E-2</v>
      </c>
      <c r="P390" s="15">
        <v>0.92200000000000004</v>
      </c>
      <c r="Q390" s="15">
        <v>0.60399999999999998</v>
      </c>
      <c r="R390" s="15">
        <v>1.431</v>
      </c>
      <c r="S390" s="15">
        <v>12.56</v>
      </c>
      <c r="U390" s="15">
        <v>300215.97899999999</v>
      </c>
      <c r="V390" s="15">
        <v>50</v>
      </c>
    </row>
    <row r="391" spans="2:22" ht="30" x14ac:dyDescent="0.25">
      <c r="B391" s="15" t="s">
        <v>122</v>
      </c>
      <c r="C391" s="15" t="s">
        <v>207</v>
      </c>
      <c r="D391" s="15" t="s">
        <v>246</v>
      </c>
      <c r="E391" s="15">
        <v>2022</v>
      </c>
      <c r="F391" s="15" t="s">
        <v>162</v>
      </c>
      <c r="G391" s="15" t="s">
        <v>133</v>
      </c>
      <c r="H391" s="15" t="s">
        <v>296</v>
      </c>
      <c r="I391" s="15" t="s">
        <v>139</v>
      </c>
      <c r="J391" s="15" t="s">
        <v>141</v>
      </c>
      <c r="K391" s="15" t="s">
        <v>297</v>
      </c>
      <c r="L391" s="15" t="s">
        <v>305</v>
      </c>
      <c r="M391" s="15">
        <v>0.69799999999999995</v>
      </c>
      <c r="N391" s="15">
        <v>0.51100000000000001</v>
      </c>
      <c r="O391" s="15">
        <v>0.04</v>
      </c>
      <c r="P391" s="15">
        <v>0.57599999999999996</v>
      </c>
      <c r="Q391" s="15">
        <v>0.34399999999999997</v>
      </c>
      <c r="R391" s="15">
        <v>0.85799999999999998</v>
      </c>
      <c r="S391" s="15">
        <v>12.497999999999999</v>
      </c>
      <c r="U391" s="15">
        <v>299806.96000000002</v>
      </c>
      <c r="V391" s="15">
        <v>160</v>
      </c>
    </row>
    <row r="392" spans="2:22" x14ac:dyDescent="0.25">
      <c r="B392" s="15" t="s">
        <v>122</v>
      </c>
      <c r="C392" s="15" t="s">
        <v>207</v>
      </c>
      <c r="D392" s="15" t="s">
        <v>246</v>
      </c>
      <c r="E392" s="15">
        <v>2022</v>
      </c>
      <c r="F392" s="15" t="s">
        <v>162</v>
      </c>
      <c r="G392" s="15" t="s">
        <v>133</v>
      </c>
      <c r="H392" s="15" t="s">
        <v>296</v>
      </c>
      <c r="I392" s="15" t="s">
        <v>139</v>
      </c>
      <c r="J392" s="15" t="s">
        <v>141</v>
      </c>
      <c r="K392" s="15" t="s">
        <v>297</v>
      </c>
      <c r="M392" s="15">
        <v>0.52100000000000002</v>
      </c>
      <c r="N392" s="15">
        <v>0.45</v>
      </c>
      <c r="O392" s="15">
        <v>3.4000000000000002E-2</v>
      </c>
      <c r="P392" s="15">
        <v>0.40799999999999997</v>
      </c>
      <c r="Q392" s="15">
        <v>0.23499999999999999</v>
      </c>
      <c r="R392" s="15">
        <v>0.68600000000000005</v>
      </c>
      <c r="S392" s="15">
        <v>12.605</v>
      </c>
      <c r="U392" s="15">
        <v>298972.902</v>
      </c>
      <c r="V392" s="15">
        <v>180</v>
      </c>
    </row>
    <row r="393" spans="2:22" x14ac:dyDescent="0.25">
      <c r="B393" s="15" t="s">
        <v>122</v>
      </c>
      <c r="C393" s="15" t="s">
        <v>207</v>
      </c>
      <c r="D393" s="15" t="s">
        <v>247</v>
      </c>
      <c r="E393" s="15">
        <v>2022</v>
      </c>
      <c r="F393" s="15" t="s">
        <v>162</v>
      </c>
      <c r="G393" s="15" t="s">
        <v>133</v>
      </c>
      <c r="H393" s="15" t="s">
        <v>296</v>
      </c>
      <c r="I393" s="15" t="s">
        <v>139</v>
      </c>
      <c r="J393" s="15" t="s">
        <v>141</v>
      </c>
      <c r="K393" s="15" t="s">
        <v>297</v>
      </c>
      <c r="L393" s="15" t="s">
        <v>296</v>
      </c>
      <c r="M393" s="15">
        <v>0.53</v>
      </c>
      <c r="N393" s="15">
        <v>0.35799999999999998</v>
      </c>
      <c r="O393" s="15">
        <v>4.0000000000000001E-3</v>
      </c>
      <c r="P393" s="15">
        <v>0.44700000000000001</v>
      </c>
      <c r="Q393" s="15">
        <v>0.28999999999999998</v>
      </c>
      <c r="R393" s="15">
        <v>0.66600000000000004</v>
      </c>
      <c r="S393" s="15">
        <v>12.513</v>
      </c>
      <c r="U393" s="15">
        <v>299193.09999999998</v>
      </c>
      <c r="V393" s="15">
        <v>8170</v>
      </c>
    </row>
    <row r="394" spans="2:22" ht="30" x14ac:dyDescent="0.25">
      <c r="B394" s="15" t="s">
        <v>122</v>
      </c>
      <c r="C394" s="15" t="s">
        <v>207</v>
      </c>
      <c r="D394" s="15" t="s">
        <v>247</v>
      </c>
      <c r="E394" s="15">
        <v>2022</v>
      </c>
      <c r="F394" s="15" t="s">
        <v>162</v>
      </c>
      <c r="G394" s="15" t="s">
        <v>133</v>
      </c>
      <c r="H394" s="15" t="s">
        <v>296</v>
      </c>
      <c r="I394" s="15" t="s">
        <v>139</v>
      </c>
      <c r="J394" s="15" t="s">
        <v>141</v>
      </c>
      <c r="K394" s="15" t="s">
        <v>297</v>
      </c>
      <c r="L394" s="15" t="s">
        <v>298</v>
      </c>
      <c r="M394" s="15">
        <v>0.375</v>
      </c>
      <c r="N394" s="15">
        <v>0.312</v>
      </c>
      <c r="O394" s="15">
        <v>3.6999999999999998E-2</v>
      </c>
      <c r="P394" s="15">
        <v>0.311</v>
      </c>
      <c r="Q394" s="15">
        <v>0.14799999999999999</v>
      </c>
      <c r="R394" s="15">
        <v>0.45600000000000002</v>
      </c>
      <c r="S394" s="15">
        <v>12.861000000000001</v>
      </c>
      <c r="U394" s="15">
        <v>297763.68199999997</v>
      </c>
      <c r="V394" s="15">
        <v>70</v>
      </c>
    </row>
    <row r="395" spans="2:22" x14ac:dyDescent="0.25">
      <c r="B395" s="15" t="s">
        <v>122</v>
      </c>
      <c r="C395" s="15" t="s">
        <v>207</v>
      </c>
      <c r="D395" s="15" t="s">
        <v>247</v>
      </c>
      <c r="E395" s="15">
        <v>2022</v>
      </c>
      <c r="F395" s="15" t="s">
        <v>162</v>
      </c>
      <c r="G395" s="15" t="s">
        <v>133</v>
      </c>
      <c r="H395" s="15" t="s">
        <v>296</v>
      </c>
      <c r="I395" s="15" t="s">
        <v>139</v>
      </c>
      <c r="J395" s="15" t="s">
        <v>141</v>
      </c>
      <c r="K395" s="15" t="s">
        <v>297</v>
      </c>
      <c r="L395" s="15" t="s">
        <v>299</v>
      </c>
      <c r="M395" s="15">
        <v>0.73699999999999999</v>
      </c>
      <c r="N395" s="15">
        <v>0.47</v>
      </c>
      <c r="O395" s="15">
        <v>0.04</v>
      </c>
      <c r="P395" s="15">
        <v>0.66100000000000003</v>
      </c>
      <c r="Q395" s="15">
        <v>0.40500000000000003</v>
      </c>
      <c r="R395" s="15">
        <v>0.97499999999999998</v>
      </c>
      <c r="S395" s="15">
        <v>12.635</v>
      </c>
      <c r="U395" s="15">
        <v>297383.24099999998</v>
      </c>
      <c r="V395" s="15">
        <v>140</v>
      </c>
    </row>
    <row r="396" spans="2:22" ht="30" x14ac:dyDescent="0.25">
      <c r="B396" s="15" t="s">
        <v>122</v>
      </c>
      <c r="C396" s="15" t="s">
        <v>207</v>
      </c>
      <c r="D396" s="15" t="s">
        <v>247</v>
      </c>
      <c r="E396" s="15">
        <v>2022</v>
      </c>
      <c r="F396" s="15" t="s">
        <v>162</v>
      </c>
      <c r="G396" s="15" t="s">
        <v>133</v>
      </c>
      <c r="H396" s="15" t="s">
        <v>296</v>
      </c>
      <c r="I396" s="15" t="s">
        <v>139</v>
      </c>
      <c r="J396" s="15" t="s">
        <v>141</v>
      </c>
      <c r="K396" s="15" t="s">
        <v>297</v>
      </c>
      <c r="L396" s="15" t="s">
        <v>300</v>
      </c>
      <c r="M396" s="15">
        <v>0.439</v>
      </c>
      <c r="N396" s="15">
        <v>0.34799999999999998</v>
      </c>
      <c r="O396" s="15">
        <v>3.9E-2</v>
      </c>
      <c r="P396" s="15">
        <v>0.312</v>
      </c>
      <c r="Q396" s="15">
        <v>0.214</v>
      </c>
      <c r="R396" s="15">
        <v>0.51700000000000002</v>
      </c>
      <c r="S396" s="15">
        <v>12.766999999999999</v>
      </c>
      <c r="U396" s="15">
        <v>300593.902</v>
      </c>
      <c r="V396" s="15">
        <v>80</v>
      </c>
    </row>
    <row r="397" spans="2:22" x14ac:dyDescent="0.25">
      <c r="B397" s="15" t="s">
        <v>122</v>
      </c>
      <c r="C397" s="15" t="s">
        <v>207</v>
      </c>
      <c r="D397" s="15" t="s">
        <v>247</v>
      </c>
      <c r="E397" s="15">
        <v>2022</v>
      </c>
      <c r="F397" s="15" t="s">
        <v>162</v>
      </c>
      <c r="G397" s="15" t="s">
        <v>133</v>
      </c>
      <c r="H397" s="15" t="s">
        <v>296</v>
      </c>
      <c r="I397" s="15" t="s">
        <v>139</v>
      </c>
      <c r="J397" s="15" t="s">
        <v>141</v>
      </c>
      <c r="K397" s="15" t="s">
        <v>297</v>
      </c>
      <c r="L397" s="15" t="s">
        <v>301</v>
      </c>
      <c r="M397" s="15">
        <v>0.51</v>
      </c>
      <c r="N397" s="15">
        <v>0.32500000000000001</v>
      </c>
      <c r="O397" s="15">
        <v>4.0000000000000001E-3</v>
      </c>
      <c r="P397" s="15">
        <v>0.438</v>
      </c>
      <c r="Q397" s="15">
        <v>0.28799999999999998</v>
      </c>
      <c r="R397" s="15">
        <v>0.63900000000000001</v>
      </c>
      <c r="S397" s="15">
        <v>12.505000000000001</v>
      </c>
      <c r="U397" s="15">
        <v>298979.95699999999</v>
      </c>
      <c r="V397" s="15">
        <v>6570</v>
      </c>
    </row>
    <row r="398" spans="2:22" ht="30" x14ac:dyDescent="0.25">
      <c r="B398" s="15" t="s">
        <v>122</v>
      </c>
      <c r="C398" s="15" t="s">
        <v>207</v>
      </c>
      <c r="D398" s="15" t="s">
        <v>247</v>
      </c>
      <c r="E398" s="15">
        <v>2022</v>
      </c>
      <c r="F398" s="15" t="s">
        <v>162</v>
      </c>
      <c r="G398" s="15" t="s">
        <v>133</v>
      </c>
      <c r="H398" s="15" t="s">
        <v>296</v>
      </c>
      <c r="I398" s="15" t="s">
        <v>139</v>
      </c>
      <c r="J398" s="15" t="s">
        <v>141</v>
      </c>
      <c r="K398" s="15" t="s">
        <v>297</v>
      </c>
      <c r="L398" s="15" t="s">
        <v>302</v>
      </c>
      <c r="M398" s="15">
        <v>0.60599999999999998</v>
      </c>
      <c r="N398" s="15">
        <v>0.44500000000000001</v>
      </c>
      <c r="O398" s="15">
        <v>2.1999999999999999E-2</v>
      </c>
      <c r="P398" s="15">
        <v>0.48499999999999999</v>
      </c>
      <c r="Q398" s="15">
        <v>0.33</v>
      </c>
      <c r="R398" s="15">
        <v>0.75</v>
      </c>
      <c r="S398" s="15">
        <v>12.593</v>
      </c>
      <c r="U398" s="15">
        <v>298611.65399999998</v>
      </c>
      <c r="V398" s="15">
        <v>400</v>
      </c>
    </row>
    <row r="399" spans="2:22" ht="30" x14ac:dyDescent="0.25">
      <c r="B399" s="15" t="s">
        <v>122</v>
      </c>
      <c r="C399" s="15" t="s">
        <v>207</v>
      </c>
      <c r="D399" s="15" t="s">
        <v>247</v>
      </c>
      <c r="E399" s="15">
        <v>2022</v>
      </c>
      <c r="F399" s="15" t="s">
        <v>162</v>
      </c>
      <c r="G399" s="15" t="s">
        <v>133</v>
      </c>
      <c r="H399" s="15" t="s">
        <v>296</v>
      </c>
      <c r="I399" s="15" t="s">
        <v>139</v>
      </c>
      <c r="J399" s="15" t="s">
        <v>141</v>
      </c>
      <c r="K399" s="15" t="s">
        <v>297</v>
      </c>
      <c r="L399" s="15" t="s">
        <v>303</v>
      </c>
      <c r="M399" s="15">
        <v>0.72299999999999998</v>
      </c>
      <c r="N399" s="15">
        <v>0.51700000000000002</v>
      </c>
      <c r="O399" s="15">
        <v>2.9000000000000001E-2</v>
      </c>
      <c r="P399" s="15">
        <v>0.59199999999999997</v>
      </c>
      <c r="Q399" s="15">
        <v>0.37</v>
      </c>
      <c r="R399" s="15">
        <v>0.876</v>
      </c>
      <c r="S399" s="15">
        <v>12.292</v>
      </c>
      <c r="U399" s="15">
        <v>304566.38</v>
      </c>
      <c r="V399" s="15">
        <v>310</v>
      </c>
    </row>
    <row r="400" spans="2:22" x14ac:dyDescent="0.25">
      <c r="B400" s="15" t="s">
        <v>122</v>
      </c>
      <c r="C400" s="15" t="s">
        <v>207</v>
      </c>
      <c r="D400" s="15" t="s">
        <v>247</v>
      </c>
      <c r="E400" s="15">
        <v>2022</v>
      </c>
      <c r="F400" s="15" t="s">
        <v>162</v>
      </c>
      <c r="G400" s="15" t="s">
        <v>133</v>
      </c>
      <c r="H400" s="15" t="s">
        <v>296</v>
      </c>
      <c r="I400" s="15" t="s">
        <v>139</v>
      </c>
      <c r="J400" s="15" t="s">
        <v>141</v>
      </c>
      <c r="K400" s="15" t="s">
        <v>297</v>
      </c>
      <c r="L400" s="15" t="s">
        <v>304</v>
      </c>
      <c r="M400" s="15">
        <v>1.0169999999999999</v>
      </c>
      <c r="N400" s="15">
        <v>0.55900000000000005</v>
      </c>
      <c r="O400" s="15">
        <v>7.9000000000000001E-2</v>
      </c>
      <c r="P400" s="15">
        <v>0.83599999999999997</v>
      </c>
      <c r="Q400" s="15">
        <v>0.59099999999999997</v>
      </c>
      <c r="R400" s="15">
        <v>1.276</v>
      </c>
      <c r="S400" s="15">
        <v>12.56</v>
      </c>
      <c r="U400" s="15">
        <v>300215.97899999999</v>
      </c>
      <c r="V400" s="15">
        <v>50</v>
      </c>
    </row>
    <row r="401" spans="2:22" ht="30" x14ac:dyDescent="0.25">
      <c r="B401" s="15" t="s">
        <v>122</v>
      </c>
      <c r="C401" s="15" t="s">
        <v>207</v>
      </c>
      <c r="D401" s="15" t="s">
        <v>247</v>
      </c>
      <c r="E401" s="15">
        <v>2022</v>
      </c>
      <c r="F401" s="15" t="s">
        <v>162</v>
      </c>
      <c r="G401" s="15" t="s">
        <v>133</v>
      </c>
      <c r="H401" s="15" t="s">
        <v>296</v>
      </c>
      <c r="I401" s="15" t="s">
        <v>139</v>
      </c>
      <c r="J401" s="15" t="s">
        <v>141</v>
      </c>
      <c r="K401" s="15" t="s">
        <v>297</v>
      </c>
      <c r="L401" s="15" t="s">
        <v>305</v>
      </c>
      <c r="M401" s="15">
        <v>0.67500000000000004</v>
      </c>
      <c r="N401" s="15">
        <v>0.48899999999999999</v>
      </c>
      <c r="O401" s="15">
        <v>3.9E-2</v>
      </c>
      <c r="P401" s="15">
        <v>0.58699999999999997</v>
      </c>
      <c r="Q401" s="15">
        <v>0.32600000000000001</v>
      </c>
      <c r="R401" s="15">
        <v>0.85699999999999998</v>
      </c>
      <c r="S401" s="15">
        <v>12.497999999999999</v>
      </c>
      <c r="U401" s="15">
        <v>299805.59399999998</v>
      </c>
      <c r="V401" s="15">
        <v>160</v>
      </c>
    </row>
    <row r="402" spans="2:22" x14ac:dyDescent="0.25">
      <c r="B402" s="15" t="s">
        <v>122</v>
      </c>
      <c r="C402" s="15" t="s">
        <v>207</v>
      </c>
      <c r="D402" s="15" t="s">
        <v>247</v>
      </c>
      <c r="E402" s="15">
        <v>2022</v>
      </c>
      <c r="F402" s="15" t="s">
        <v>162</v>
      </c>
      <c r="G402" s="15" t="s">
        <v>133</v>
      </c>
      <c r="H402" s="15" t="s">
        <v>296</v>
      </c>
      <c r="I402" s="15" t="s">
        <v>139</v>
      </c>
      <c r="J402" s="15" t="s">
        <v>141</v>
      </c>
      <c r="K402" s="15" t="s">
        <v>297</v>
      </c>
      <c r="M402" s="15">
        <v>0.49199999999999999</v>
      </c>
      <c r="N402" s="15">
        <v>0.40500000000000003</v>
      </c>
      <c r="O402" s="15">
        <v>0.03</v>
      </c>
      <c r="P402" s="15">
        <v>0.41199999999999998</v>
      </c>
      <c r="Q402" s="15">
        <v>0.23699999999999999</v>
      </c>
      <c r="R402" s="15">
        <v>0.61699999999999999</v>
      </c>
      <c r="S402" s="15">
        <v>12.605</v>
      </c>
      <c r="U402" s="15">
        <v>298974.27299999999</v>
      </c>
      <c r="V402" s="15">
        <v>180</v>
      </c>
    </row>
    <row r="403" spans="2:22" x14ac:dyDescent="0.25">
      <c r="B403" s="15" t="s">
        <v>122</v>
      </c>
      <c r="C403" s="15" t="s">
        <v>207</v>
      </c>
      <c r="D403" s="15" t="s">
        <v>248</v>
      </c>
      <c r="E403" s="15">
        <v>2022</v>
      </c>
      <c r="F403" s="15" t="s">
        <v>162</v>
      </c>
      <c r="G403" s="15" t="s">
        <v>133</v>
      </c>
      <c r="H403" s="15" t="s">
        <v>296</v>
      </c>
      <c r="I403" s="15" t="s">
        <v>139</v>
      </c>
      <c r="J403" s="15" t="s">
        <v>141</v>
      </c>
      <c r="K403" s="15" t="s">
        <v>297</v>
      </c>
      <c r="L403" s="15" t="s">
        <v>296</v>
      </c>
      <c r="M403" s="15">
        <v>0.503</v>
      </c>
      <c r="N403" s="15">
        <v>0.34300000000000003</v>
      </c>
      <c r="O403" s="15">
        <v>4.0000000000000001E-3</v>
      </c>
      <c r="P403" s="15">
        <v>0.41699999999999998</v>
      </c>
      <c r="Q403" s="15">
        <v>0.27400000000000002</v>
      </c>
      <c r="R403" s="15">
        <v>0.626</v>
      </c>
      <c r="S403" s="15">
        <v>11.877000000000001</v>
      </c>
      <c r="U403" s="15">
        <v>133189.53599999999</v>
      </c>
      <c r="V403" s="15">
        <v>8170</v>
      </c>
    </row>
    <row r="404" spans="2:22" ht="30" x14ac:dyDescent="0.25">
      <c r="B404" s="15" t="s">
        <v>122</v>
      </c>
      <c r="C404" s="15" t="s">
        <v>207</v>
      </c>
      <c r="D404" s="15" t="s">
        <v>248</v>
      </c>
      <c r="E404" s="15">
        <v>2022</v>
      </c>
      <c r="F404" s="15" t="s">
        <v>162</v>
      </c>
      <c r="G404" s="15" t="s">
        <v>133</v>
      </c>
      <c r="H404" s="15" t="s">
        <v>296</v>
      </c>
      <c r="I404" s="15" t="s">
        <v>139</v>
      </c>
      <c r="J404" s="15" t="s">
        <v>141</v>
      </c>
      <c r="K404" s="15" t="s">
        <v>297</v>
      </c>
      <c r="L404" s="15" t="s">
        <v>298</v>
      </c>
      <c r="M404" s="15">
        <v>0.36399999999999999</v>
      </c>
      <c r="N404" s="15">
        <v>0.28799999999999998</v>
      </c>
      <c r="O404" s="15">
        <v>3.4000000000000002E-2</v>
      </c>
      <c r="P404" s="15">
        <v>0.29499999999999998</v>
      </c>
      <c r="Q404" s="15">
        <v>0.17499999999999999</v>
      </c>
      <c r="R404" s="15">
        <v>0.46800000000000003</v>
      </c>
      <c r="S404" s="15">
        <v>12.23</v>
      </c>
      <c r="U404" s="15">
        <v>126296.06600000001</v>
      </c>
      <c r="V404" s="15">
        <v>70</v>
      </c>
    </row>
    <row r="405" spans="2:22" x14ac:dyDescent="0.25">
      <c r="B405" s="15" t="s">
        <v>122</v>
      </c>
      <c r="C405" s="15" t="s">
        <v>207</v>
      </c>
      <c r="D405" s="15" t="s">
        <v>248</v>
      </c>
      <c r="E405" s="15">
        <v>2022</v>
      </c>
      <c r="F405" s="15" t="s">
        <v>162</v>
      </c>
      <c r="G405" s="15" t="s">
        <v>133</v>
      </c>
      <c r="H405" s="15" t="s">
        <v>296</v>
      </c>
      <c r="I405" s="15" t="s">
        <v>139</v>
      </c>
      <c r="J405" s="15" t="s">
        <v>141</v>
      </c>
      <c r="K405" s="15" t="s">
        <v>297</v>
      </c>
      <c r="L405" s="15" t="s">
        <v>299</v>
      </c>
      <c r="M405" s="15">
        <v>0.71399999999999997</v>
      </c>
      <c r="N405" s="15">
        <v>0.46100000000000002</v>
      </c>
      <c r="O405" s="15">
        <v>3.9E-2</v>
      </c>
      <c r="P405" s="15">
        <v>0.64300000000000002</v>
      </c>
      <c r="Q405" s="15">
        <v>0.33100000000000002</v>
      </c>
      <c r="R405" s="15">
        <v>0.89400000000000002</v>
      </c>
      <c r="S405" s="15">
        <v>11.984999999999999</v>
      </c>
      <c r="U405" s="15">
        <v>130912.342</v>
      </c>
      <c r="V405" s="15">
        <v>140</v>
      </c>
    </row>
    <row r="406" spans="2:22" ht="30" x14ac:dyDescent="0.25">
      <c r="B406" s="15" t="s">
        <v>122</v>
      </c>
      <c r="C406" s="15" t="s">
        <v>207</v>
      </c>
      <c r="D406" s="15" t="s">
        <v>248</v>
      </c>
      <c r="E406" s="15">
        <v>2022</v>
      </c>
      <c r="F406" s="15" t="s">
        <v>162</v>
      </c>
      <c r="G406" s="15" t="s">
        <v>133</v>
      </c>
      <c r="H406" s="15" t="s">
        <v>296</v>
      </c>
      <c r="I406" s="15" t="s">
        <v>139</v>
      </c>
      <c r="J406" s="15" t="s">
        <v>141</v>
      </c>
      <c r="K406" s="15" t="s">
        <v>297</v>
      </c>
      <c r="L406" s="15" t="s">
        <v>300</v>
      </c>
      <c r="M406" s="15">
        <v>0.40699999999999997</v>
      </c>
      <c r="N406" s="15">
        <v>0.28999999999999998</v>
      </c>
      <c r="O406" s="15">
        <v>3.2000000000000001E-2</v>
      </c>
      <c r="P406" s="15">
        <v>0.31</v>
      </c>
      <c r="Q406" s="15">
        <v>0.20699999999999999</v>
      </c>
      <c r="R406" s="15">
        <v>0.52300000000000002</v>
      </c>
      <c r="S406" s="15">
        <v>12.145</v>
      </c>
      <c r="U406" s="15">
        <v>129371.845</v>
      </c>
      <c r="V406" s="15">
        <v>80</v>
      </c>
    </row>
    <row r="407" spans="2:22" x14ac:dyDescent="0.25">
      <c r="B407" s="15" t="s">
        <v>122</v>
      </c>
      <c r="C407" s="15" t="s">
        <v>207</v>
      </c>
      <c r="D407" s="15" t="s">
        <v>248</v>
      </c>
      <c r="E407" s="15">
        <v>2022</v>
      </c>
      <c r="F407" s="15" t="s">
        <v>162</v>
      </c>
      <c r="G407" s="15" t="s">
        <v>133</v>
      </c>
      <c r="H407" s="15" t="s">
        <v>296</v>
      </c>
      <c r="I407" s="15" t="s">
        <v>139</v>
      </c>
      <c r="J407" s="15" t="s">
        <v>141</v>
      </c>
      <c r="K407" s="15" t="s">
        <v>297</v>
      </c>
      <c r="L407" s="15" t="s">
        <v>301</v>
      </c>
      <c r="M407" s="15">
        <v>0.48399999999999999</v>
      </c>
      <c r="N407" s="15">
        <v>0.312</v>
      </c>
      <c r="O407" s="15">
        <v>4.0000000000000001E-3</v>
      </c>
      <c r="P407" s="15">
        <v>0.41</v>
      </c>
      <c r="Q407" s="15">
        <v>0.27100000000000002</v>
      </c>
      <c r="R407" s="15">
        <v>0.60399999999999998</v>
      </c>
      <c r="S407" s="15">
        <v>11.868</v>
      </c>
      <c r="U407" s="15">
        <v>133274.595</v>
      </c>
      <c r="V407" s="15">
        <v>6570</v>
      </c>
    </row>
    <row r="408" spans="2:22" ht="30" x14ac:dyDescent="0.25">
      <c r="B408" s="15" t="s">
        <v>122</v>
      </c>
      <c r="C408" s="15" t="s">
        <v>207</v>
      </c>
      <c r="D408" s="15" t="s">
        <v>248</v>
      </c>
      <c r="E408" s="15">
        <v>2022</v>
      </c>
      <c r="F408" s="15" t="s">
        <v>162</v>
      </c>
      <c r="G408" s="15" t="s">
        <v>133</v>
      </c>
      <c r="H408" s="15" t="s">
        <v>296</v>
      </c>
      <c r="I408" s="15" t="s">
        <v>139</v>
      </c>
      <c r="J408" s="15" t="s">
        <v>141</v>
      </c>
      <c r="K408" s="15" t="s">
        <v>297</v>
      </c>
      <c r="L408" s="15" t="s">
        <v>302</v>
      </c>
      <c r="M408" s="15">
        <v>0.57699999999999996</v>
      </c>
      <c r="N408" s="15">
        <v>0.44</v>
      </c>
      <c r="O408" s="15">
        <v>2.1999999999999999E-2</v>
      </c>
      <c r="P408" s="15">
        <v>0.46200000000000002</v>
      </c>
      <c r="Q408" s="15">
        <v>0.30599999999999999</v>
      </c>
      <c r="R408" s="15">
        <v>0.69299999999999995</v>
      </c>
      <c r="S408" s="15">
        <v>11.946999999999999</v>
      </c>
      <c r="U408" s="15">
        <v>132436.77299999999</v>
      </c>
      <c r="V408" s="15">
        <v>400</v>
      </c>
    </row>
    <row r="409" spans="2:22" ht="30" x14ac:dyDescent="0.25">
      <c r="B409" s="15" t="s">
        <v>122</v>
      </c>
      <c r="C409" s="15" t="s">
        <v>207</v>
      </c>
      <c r="D409" s="15" t="s">
        <v>248</v>
      </c>
      <c r="E409" s="15">
        <v>2022</v>
      </c>
      <c r="F409" s="15" t="s">
        <v>162</v>
      </c>
      <c r="G409" s="15" t="s">
        <v>133</v>
      </c>
      <c r="H409" s="15" t="s">
        <v>296</v>
      </c>
      <c r="I409" s="15" t="s">
        <v>139</v>
      </c>
      <c r="J409" s="15" t="s">
        <v>141</v>
      </c>
      <c r="K409" s="15" t="s">
        <v>297</v>
      </c>
      <c r="L409" s="15" t="s">
        <v>303</v>
      </c>
      <c r="M409" s="15">
        <v>0.66400000000000003</v>
      </c>
      <c r="N409" s="15">
        <v>0.47099999999999997</v>
      </c>
      <c r="O409" s="15">
        <v>2.7E-2</v>
      </c>
      <c r="P409" s="15">
        <v>0.55500000000000005</v>
      </c>
      <c r="Q409" s="15">
        <v>0.35099999999999998</v>
      </c>
      <c r="R409" s="15">
        <v>0.78500000000000003</v>
      </c>
      <c r="S409" s="15">
        <v>11.678000000000001</v>
      </c>
      <c r="U409" s="15">
        <v>137067.136</v>
      </c>
      <c r="V409" s="15">
        <v>310</v>
      </c>
    </row>
    <row r="410" spans="2:22" x14ac:dyDescent="0.25">
      <c r="B410" s="15" t="s">
        <v>122</v>
      </c>
      <c r="C410" s="15" t="s">
        <v>207</v>
      </c>
      <c r="D410" s="15" t="s">
        <v>248</v>
      </c>
      <c r="E410" s="15">
        <v>2022</v>
      </c>
      <c r="F410" s="15" t="s">
        <v>162</v>
      </c>
      <c r="G410" s="15" t="s">
        <v>133</v>
      </c>
      <c r="H410" s="15" t="s">
        <v>296</v>
      </c>
      <c r="I410" s="15" t="s">
        <v>139</v>
      </c>
      <c r="J410" s="15" t="s">
        <v>141</v>
      </c>
      <c r="K410" s="15" t="s">
        <v>297</v>
      </c>
      <c r="L410" s="15" t="s">
        <v>304</v>
      </c>
      <c r="M410" s="15">
        <v>0.95799999999999996</v>
      </c>
      <c r="N410" s="15">
        <v>0.51900000000000002</v>
      </c>
      <c r="O410" s="15">
        <v>7.2999999999999995E-2</v>
      </c>
      <c r="P410" s="15">
        <v>0.93400000000000005</v>
      </c>
      <c r="Q410" s="15">
        <v>0.59399999999999997</v>
      </c>
      <c r="R410" s="15">
        <v>1.165</v>
      </c>
      <c r="S410" s="15">
        <v>11.943</v>
      </c>
      <c r="U410" s="15">
        <v>132675.12</v>
      </c>
      <c r="V410" s="15">
        <v>50</v>
      </c>
    </row>
    <row r="411" spans="2:22" ht="30" x14ac:dyDescent="0.25">
      <c r="B411" s="15" t="s">
        <v>122</v>
      </c>
      <c r="C411" s="15" t="s">
        <v>207</v>
      </c>
      <c r="D411" s="15" t="s">
        <v>248</v>
      </c>
      <c r="E411" s="15">
        <v>2022</v>
      </c>
      <c r="F411" s="15" t="s">
        <v>162</v>
      </c>
      <c r="G411" s="15" t="s">
        <v>133</v>
      </c>
      <c r="H411" s="15" t="s">
        <v>296</v>
      </c>
      <c r="I411" s="15" t="s">
        <v>139</v>
      </c>
      <c r="J411" s="15" t="s">
        <v>141</v>
      </c>
      <c r="K411" s="15" t="s">
        <v>297</v>
      </c>
      <c r="L411" s="15" t="s">
        <v>305</v>
      </c>
      <c r="M411" s="15">
        <v>0.64200000000000002</v>
      </c>
      <c r="N411" s="15">
        <v>0.47399999999999998</v>
      </c>
      <c r="O411" s="15">
        <v>3.6999999999999998E-2</v>
      </c>
      <c r="P411" s="15">
        <v>0.501</v>
      </c>
      <c r="Q411" s="15">
        <v>0.313</v>
      </c>
      <c r="R411" s="15">
        <v>0.81</v>
      </c>
      <c r="S411" s="15">
        <v>11.882</v>
      </c>
      <c r="U411" s="15">
        <v>132320.49299999999</v>
      </c>
      <c r="V411" s="15">
        <v>160</v>
      </c>
    </row>
    <row r="412" spans="2:22" x14ac:dyDescent="0.25">
      <c r="B412" s="15" t="s">
        <v>122</v>
      </c>
      <c r="C412" s="15" t="s">
        <v>207</v>
      </c>
      <c r="D412" s="15" t="s">
        <v>248</v>
      </c>
      <c r="E412" s="15">
        <v>2022</v>
      </c>
      <c r="F412" s="15" t="s">
        <v>162</v>
      </c>
      <c r="G412" s="15" t="s">
        <v>133</v>
      </c>
      <c r="H412" s="15" t="s">
        <v>296</v>
      </c>
      <c r="I412" s="15" t="s">
        <v>139</v>
      </c>
      <c r="J412" s="15" t="s">
        <v>141</v>
      </c>
      <c r="K412" s="15" t="s">
        <v>297</v>
      </c>
      <c r="M412" s="15">
        <v>0.48099999999999998</v>
      </c>
      <c r="N412" s="15">
        <v>0.38800000000000001</v>
      </c>
      <c r="O412" s="15">
        <v>2.9000000000000001E-2</v>
      </c>
      <c r="P412" s="15">
        <v>0.38800000000000001</v>
      </c>
      <c r="Q412" s="15">
        <v>0.218</v>
      </c>
      <c r="R412" s="15">
        <v>0.60599999999999998</v>
      </c>
      <c r="S412" s="15">
        <v>11.962</v>
      </c>
      <c r="U412" s="15">
        <v>131956.77799999999</v>
      </c>
      <c r="V412" s="15">
        <v>180</v>
      </c>
    </row>
    <row r="413" spans="2:22" x14ac:dyDescent="0.25">
      <c r="B413" s="15" t="s">
        <v>122</v>
      </c>
      <c r="C413" s="15" t="s">
        <v>207</v>
      </c>
      <c r="D413" s="15" t="s">
        <v>249</v>
      </c>
      <c r="E413" s="15">
        <v>2022</v>
      </c>
      <c r="F413" s="15" t="s">
        <v>162</v>
      </c>
      <c r="G413" s="15" t="s">
        <v>133</v>
      </c>
      <c r="H413" s="15" t="s">
        <v>296</v>
      </c>
      <c r="I413" s="15" t="s">
        <v>139</v>
      </c>
      <c r="J413" s="15" t="s">
        <v>141</v>
      </c>
      <c r="K413" s="15" t="s">
        <v>297</v>
      </c>
      <c r="L413" s="15" t="s">
        <v>296</v>
      </c>
      <c r="M413" s="15">
        <v>0.47899999999999998</v>
      </c>
      <c r="N413" s="15">
        <v>0.32900000000000001</v>
      </c>
      <c r="O413" s="15">
        <v>4.0000000000000001E-3</v>
      </c>
      <c r="P413" s="15">
        <v>0.39800000000000002</v>
      </c>
      <c r="Q413" s="15">
        <v>0.26100000000000001</v>
      </c>
      <c r="R413" s="15">
        <v>0.59599999999999997</v>
      </c>
      <c r="S413" s="15">
        <v>11.877000000000001</v>
      </c>
      <c r="U413" s="15">
        <v>133189.698</v>
      </c>
      <c r="V413" s="15">
        <v>8170</v>
      </c>
    </row>
    <row r="414" spans="2:22" ht="30" x14ac:dyDescent="0.25">
      <c r="B414" s="15" t="s">
        <v>122</v>
      </c>
      <c r="C414" s="15" t="s">
        <v>207</v>
      </c>
      <c r="D414" s="15" t="s">
        <v>249</v>
      </c>
      <c r="E414" s="15">
        <v>2022</v>
      </c>
      <c r="F414" s="15" t="s">
        <v>162</v>
      </c>
      <c r="G414" s="15" t="s">
        <v>133</v>
      </c>
      <c r="H414" s="15" t="s">
        <v>296</v>
      </c>
      <c r="I414" s="15" t="s">
        <v>139</v>
      </c>
      <c r="J414" s="15" t="s">
        <v>141</v>
      </c>
      <c r="K414" s="15" t="s">
        <v>297</v>
      </c>
      <c r="L414" s="15" t="s">
        <v>298</v>
      </c>
      <c r="M414" s="15">
        <v>0.35</v>
      </c>
      <c r="N414" s="15">
        <v>0.25600000000000001</v>
      </c>
      <c r="O414" s="15">
        <v>3.1E-2</v>
      </c>
      <c r="P414" s="15">
        <v>0.28399999999999997</v>
      </c>
      <c r="Q414" s="15">
        <v>0.157</v>
      </c>
      <c r="R414" s="15">
        <v>0.45900000000000002</v>
      </c>
      <c r="S414" s="15">
        <v>12.23</v>
      </c>
      <c r="U414" s="15">
        <v>126296.06600000001</v>
      </c>
      <c r="V414" s="15">
        <v>70</v>
      </c>
    </row>
    <row r="415" spans="2:22" x14ac:dyDescent="0.25">
      <c r="B415" s="15" t="s">
        <v>122</v>
      </c>
      <c r="C415" s="15" t="s">
        <v>207</v>
      </c>
      <c r="D415" s="15" t="s">
        <v>249</v>
      </c>
      <c r="E415" s="15">
        <v>2022</v>
      </c>
      <c r="F415" s="15" t="s">
        <v>162</v>
      </c>
      <c r="G415" s="15" t="s">
        <v>133</v>
      </c>
      <c r="H415" s="15" t="s">
        <v>296</v>
      </c>
      <c r="I415" s="15" t="s">
        <v>139</v>
      </c>
      <c r="J415" s="15" t="s">
        <v>141</v>
      </c>
      <c r="K415" s="15" t="s">
        <v>297</v>
      </c>
      <c r="L415" s="15" t="s">
        <v>299</v>
      </c>
      <c r="M415" s="15">
        <v>0.67800000000000005</v>
      </c>
      <c r="N415" s="15">
        <v>0.45800000000000002</v>
      </c>
      <c r="O415" s="15">
        <v>3.9E-2</v>
      </c>
      <c r="P415" s="15">
        <v>0.59099999999999997</v>
      </c>
      <c r="Q415" s="15">
        <v>0.33800000000000002</v>
      </c>
      <c r="R415" s="15">
        <v>0.84899999999999998</v>
      </c>
      <c r="S415" s="15">
        <v>11.984999999999999</v>
      </c>
      <c r="U415" s="15">
        <v>130912.322</v>
      </c>
      <c r="V415" s="15">
        <v>140</v>
      </c>
    </row>
    <row r="416" spans="2:22" ht="30" x14ac:dyDescent="0.25">
      <c r="B416" s="15" t="s">
        <v>122</v>
      </c>
      <c r="C416" s="15" t="s">
        <v>207</v>
      </c>
      <c r="D416" s="15" t="s">
        <v>249</v>
      </c>
      <c r="E416" s="15">
        <v>2022</v>
      </c>
      <c r="F416" s="15" t="s">
        <v>162</v>
      </c>
      <c r="G416" s="15" t="s">
        <v>133</v>
      </c>
      <c r="H416" s="15" t="s">
        <v>296</v>
      </c>
      <c r="I416" s="15" t="s">
        <v>139</v>
      </c>
      <c r="J416" s="15" t="s">
        <v>141</v>
      </c>
      <c r="K416" s="15" t="s">
        <v>297</v>
      </c>
      <c r="L416" s="15" t="s">
        <v>300</v>
      </c>
      <c r="M416" s="15">
        <v>0.42499999999999999</v>
      </c>
      <c r="N416" s="15">
        <v>0.32900000000000001</v>
      </c>
      <c r="O416" s="15">
        <v>3.6999999999999998E-2</v>
      </c>
      <c r="P416" s="15">
        <v>0.29199999999999998</v>
      </c>
      <c r="Q416" s="15">
        <v>0.219</v>
      </c>
      <c r="R416" s="15">
        <v>0.54500000000000004</v>
      </c>
      <c r="S416" s="15">
        <v>12.145</v>
      </c>
      <c r="U416" s="15">
        <v>129371.845</v>
      </c>
      <c r="V416" s="15">
        <v>80</v>
      </c>
    </row>
    <row r="417" spans="2:22" x14ac:dyDescent="0.25">
      <c r="B417" s="15" t="s">
        <v>122</v>
      </c>
      <c r="C417" s="15" t="s">
        <v>207</v>
      </c>
      <c r="D417" s="15" t="s">
        <v>249</v>
      </c>
      <c r="E417" s="15">
        <v>2022</v>
      </c>
      <c r="F417" s="15" t="s">
        <v>162</v>
      </c>
      <c r="G417" s="15" t="s">
        <v>133</v>
      </c>
      <c r="H417" s="15" t="s">
        <v>296</v>
      </c>
      <c r="I417" s="15" t="s">
        <v>139</v>
      </c>
      <c r="J417" s="15" t="s">
        <v>141</v>
      </c>
      <c r="K417" s="15" t="s">
        <v>297</v>
      </c>
      <c r="L417" s="15" t="s">
        <v>301</v>
      </c>
      <c r="M417" s="15">
        <v>0.46</v>
      </c>
      <c r="N417" s="15">
        <v>0.29699999999999999</v>
      </c>
      <c r="O417" s="15">
        <v>4.0000000000000001E-3</v>
      </c>
      <c r="P417" s="15">
        <v>0.39100000000000001</v>
      </c>
      <c r="Q417" s="15">
        <v>0.25900000000000001</v>
      </c>
      <c r="R417" s="15">
        <v>0.57299999999999995</v>
      </c>
      <c r="S417" s="15">
        <v>11.868</v>
      </c>
      <c r="U417" s="15">
        <v>133274.59599999999</v>
      </c>
      <c r="V417" s="15">
        <v>6570</v>
      </c>
    </row>
    <row r="418" spans="2:22" ht="30" x14ac:dyDescent="0.25">
      <c r="B418" s="15" t="s">
        <v>122</v>
      </c>
      <c r="C418" s="15" t="s">
        <v>207</v>
      </c>
      <c r="D418" s="15" t="s">
        <v>249</v>
      </c>
      <c r="E418" s="15">
        <v>2022</v>
      </c>
      <c r="F418" s="15" t="s">
        <v>162</v>
      </c>
      <c r="G418" s="15" t="s">
        <v>133</v>
      </c>
      <c r="H418" s="15" t="s">
        <v>296</v>
      </c>
      <c r="I418" s="15" t="s">
        <v>139</v>
      </c>
      <c r="J418" s="15" t="s">
        <v>141</v>
      </c>
      <c r="K418" s="15" t="s">
        <v>297</v>
      </c>
      <c r="L418" s="15" t="s">
        <v>302</v>
      </c>
      <c r="M418" s="15">
        <v>0.54900000000000004</v>
      </c>
      <c r="N418" s="15">
        <v>0.41399999999999998</v>
      </c>
      <c r="O418" s="15">
        <v>2.1000000000000001E-2</v>
      </c>
      <c r="P418" s="15">
        <v>0.43</v>
      </c>
      <c r="Q418" s="15">
        <v>0.30199999999999999</v>
      </c>
      <c r="R418" s="15">
        <v>0.65400000000000003</v>
      </c>
      <c r="S418" s="15">
        <v>11.946999999999999</v>
      </c>
      <c r="U418" s="15">
        <v>132438.383</v>
      </c>
      <c r="V418" s="15">
        <v>400</v>
      </c>
    </row>
    <row r="419" spans="2:22" ht="30" x14ac:dyDescent="0.25">
      <c r="B419" s="15" t="s">
        <v>122</v>
      </c>
      <c r="C419" s="15" t="s">
        <v>207</v>
      </c>
      <c r="D419" s="15" t="s">
        <v>249</v>
      </c>
      <c r="E419" s="15">
        <v>2022</v>
      </c>
      <c r="F419" s="15" t="s">
        <v>162</v>
      </c>
      <c r="G419" s="15" t="s">
        <v>133</v>
      </c>
      <c r="H419" s="15" t="s">
        <v>296</v>
      </c>
      <c r="I419" s="15" t="s">
        <v>139</v>
      </c>
      <c r="J419" s="15" t="s">
        <v>141</v>
      </c>
      <c r="K419" s="15" t="s">
        <v>297</v>
      </c>
      <c r="L419" s="15" t="s">
        <v>303</v>
      </c>
      <c r="M419" s="15">
        <v>0.623</v>
      </c>
      <c r="N419" s="15">
        <v>0.45100000000000001</v>
      </c>
      <c r="O419" s="15">
        <v>2.5999999999999999E-2</v>
      </c>
      <c r="P419" s="15">
        <v>0.51700000000000002</v>
      </c>
      <c r="Q419" s="15">
        <v>0.33100000000000002</v>
      </c>
      <c r="R419" s="15">
        <v>0.74399999999999999</v>
      </c>
      <c r="S419" s="15">
        <v>11.678000000000001</v>
      </c>
      <c r="U419" s="15">
        <v>137068.141</v>
      </c>
      <c r="V419" s="15">
        <v>310</v>
      </c>
    </row>
    <row r="420" spans="2:22" x14ac:dyDescent="0.25">
      <c r="B420" s="15" t="s">
        <v>122</v>
      </c>
      <c r="C420" s="15" t="s">
        <v>207</v>
      </c>
      <c r="D420" s="15" t="s">
        <v>249</v>
      </c>
      <c r="E420" s="15">
        <v>2022</v>
      </c>
      <c r="F420" s="15" t="s">
        <v>162</v>
      </c>
      <c r="G420" s="15" t="s">
        <v>133</v>
      </c>
      <c r="H420" s="15" t="s">
        <v>296</v>
      </c>
      <c r="I420" s="15" t="s">
        <v>139</v>
      </c>
      <c r="J420" s="15" t="s">
        <v>141</v>
      </c>
      <c r="K420" s="15" t="s">
        <v>297</v>
      </c>
      <c r="L420" s="15" t="s">
        <v>304</v>
      </c>
      <c r="M420" s="15">
        <v>0.97699999999999998</v>
      </c>
      <c r="N420" s="15">
        <v>0.56799999999999995</v>
      </c>
      <c r="O420" s="15">
        <v>0.08</v>
      </c>
      <c r="P420" s="15">
        <v>0.82</v>
      </c>
      <c r="Q420" s="15">
        <v>0.59399999999999997</v>
      </c>
      <c r="R420" s="15">
        <v>1.1499999999999999</v>
      </c>
      <c r="S420" s="15">
        <v>11.942</v>
      </c>
      <c r="U420" s="15">
        <v>132675.12</v>
      </c>
      <c r="V420" s="15">
        <v>50</v>
      </c>
    </row>
    <row r="421" spans="2:22" ht="30" x14ac:dyDescent="0.25">
      <c r="B421" s="15" t="s">
        <v>122</v>
      </c>
      <c r="C421" s="15" t="s">
        <v>207</v>
      </c>
      <c r="D421" s="15" t="s">
        <v>249</v>
      </c>
      <c r="E421" s="15">
        <v>2022</v>
      </c>
      <c r="F421" s="15" t="s">
        <v>162</v>
      </c>
      <c r="G421" s="15" t="s">
        <v>133</v>
      </c>
      <c r="H421" s="15" t="s">
        <v>296</v>
      </c>
      <c r="I421" s="15" t="s">
        <v>139</v>
      </c>
      <c r="J421" s="15" t="s">
        <v>141</v>
      </c>
      <c r="K421" s="15" t="s">
        <v>297</v>
      </c>
      <c r="L421" s="15" t="s">
        <v>305</v>
      </c>
      <c r="M421" s="15">
        <v>0.61899999999999999</v>
      </c>
      <c r="N421" s="15">
        <v>0.47299999999999998</v>
      </c>
      <c r="O421" s="15">
        <v>3.6999999999999998E-2</v>
      </c>
      <c r="P421" s="15">
        <v>0.52100000000000002</v>
      </c>
      <c r="Q421" s="15">
        <v>0.30099999999999999</v>
      </c>
      <c r="R421" s="15">
        <v>0.73199999999999998</v>
      </c>
      <c r="S421" s="15">
        <v>11.882</v>
      </c>
      <c r="U421" s="15">
        <v>132320.49299999999</v>
      </c>
      <c r="V421" s="15">
        <v>160</v>
      </c>
    </row>
    <row r="422" spans="2:22" x14ac:dyDescent="0.25">
      <c r="B422" s="15" t="s">
        <v>122</v>
      </c>
      <c r="C422" s="15" t="s">
        <v>207</v>
      </c>
      <c r="D422" s="15" t="s">
        <v>249</v>
      </c>
      <c r="E422" s="15">
        <v>2022</v>
      </c>
      <c r="F422" s="15" t="s">
        <v>162</v>
      </c>
      <c r="G422" s="15" t="s">
        <v>133</v>
      </c>
      <c r="H422" s="15" t="s">
        <v>296</v>
      </c>
      <c r="I422" s="15" t="s">
        <v>139</v>
      </c>
      <c r="J422" s="15" t="s">
        <v>141</v>
      </c>
      <c r="K422" s="15" t="s">
        <v>297</v>
      </c>
      <c r="M422" s="15">
        <v>0.46800000000000003</v>
      </c>
      <c r="N422" s="15">
        <v>0.38600000000000001</v>
      </c>
      <c r="O422" s="15">
        <v>2.9000000000000001E-2</v>
      </c>
      <c r="P422" s="15">
        <v>0.38600000000000001</v>
      </c>
      <c r="Q422" s="15">
        <v>0.22500000000000001</v>
      </c>
      <c r="R422" s="15">
        <v>0.59</v>
      </c>
      <c r="S422" s="15">
        <v>11.962</v>
      </c>
      <c r="U422" s="15">
        <v>131960.038</v>
      </c>
      <c r="V422" s="15">
        <v>180</v>
      </c>
    </row>
    <row r="423" spans="2:22" x14ac:dyDescent="0.25">
      <c r="B423" s="15" t="s">
        <v>122</v>
      </c>
      <c r="C423" s="15" t="s">
        <v>207</v>
      </c>
      <c r="D423" s="15" t="s">
        <v>250</v>
      </c>
      <c r="E423" s="15">
        <v>2022</v>
      </c>
      <c r="F423" s="15" t="s">
        <v>162</v>
      </c>
      <c r="G423" s="15" t="s">
        <v>133</v>
      </c>
      <c r="H423" s="15" t="s">
        <v>296</v>
      </c>
      <c r="I423" s="15" t="s">
        <v>139</v>
      </c>
      <c r="J423" s="15" t="s">
        <v>141</v>
      </c>
      <c r="K423" s="15" t="s">
        <v>297</v>
      </c>
      <c r="L423" s="15" t="s">
        <v>296</v>
      </c>
      <c r="M423" s="15">
        <v>0.45800000000000002</v>
      </c>
      <c r="N423" s="15">
        <v>0.32600000000000001</v>
      </c>
      <c r="O423" s="15">
        <v>4.0000000000000001E-3</v>
      </c>
      <c r="P423" s="15">
        <v>0.378</v>
      </c>
      <c r="Q423" s="15">
        <v>0.251</v>
      </c>
      <c r="R423" s="15">
        <v>0.56499999999999995</v>
      </c>
      <c r="S423" s="15">
        <v>11.22</v>
      </c>
      <c r="U423" s="15">
        <v>33484.447999999997</v>
      </c>
      <c r="V423" s="15">
        <v>8170</v>
      </c>
    </row>
    <row r="424" spans="2:22" ht="30" x14ac:dyDescent="0.25">
      <c r="B424" s="15" t="s">
        <v>122</v>
      </c>
      <c r="C424" s="15" t="s">
        <v>207</v>
      </c>
      <c r="D424" s="15" t="s">
        <v>250</v>
      </c>
      <c r="E424" s="15">
        <v>2022</v>
      </c>
      <c r="F424" s="15" t="s">
        <v>162</v>
      </c>
      <c r="G424" s="15" t="s">
        <v>133</v>
      </c>
      <c r="H424" s="15" t="s">
        <v>296</v>
      </c>
      <c r="I424" s="15" t="s">
        <v>139</v>
      </c>
      <c r="J424" s="15" t="s">
        <v>141</v>
      </c>
      <c r="K424" s="15" t="s">
        <v>297</v>
      </c>
      <c r="L424" s="15" t="s">
        <v>298</v>
      </c>
      <c r="M424" s="15">
        <v>0.32300000000000001</v>
      </c>
      <c r="N424" s="15">
        <v>0.22700000000000001</v>
      </c>
      <c r="O424" s="15">
        <v>2.7E-2</v>
      </c>
      <c r="P424" s="15">
        <v>0.27900000000000003</v>
      </c>
      <c r="Q424" s="15">
        <v>0.16500000000000001</v>
      </c>
      <c r="R424" s="15">
        <v>0.436</v>
      </c>
      <c r="S424" s="15">
        <v>11.582000000000001</v>
      </c>
      <c r="U424" s="15">
        <v>28372.888999999999</v>
      </c>
      <c r="V424" s="15">
        <v>70</v>
      </c>
    </row>
    <row r="425" spans="2:22" x14ac:dyDescent="0.25">
      <c r="B425" s="15" t="s">
        <v>122</v>
      </c>
      <c r="C425" s="15" t="s">
        <v>207</v>
      </c>
      <c r="D425" s="15" t="s">
        <v>250</v>
      </c>
      <c r="E425" s="15">
        <v>2022</v>
      </c>
      <c r="F425" s="15" t="s">
        <v>162</v>
      </c>
      <c r="G425" s="15" t="s">
        <v>133</v>
      </c>
      <c r="H425" s="15" t="s">
        <v>296</v>
      </c>
      <c r="I425" s="15" t="s">
        <v>139</v>
      </c>
      <c r="J425" s="15" t="s">
        <v>141</v>
      </c>
      <c r="K425" s="15" t="s">
        <v>297</v>
      </c>
      <c r="L425" s="15" t="s">
        <v>299</v>
      </c>
      <c r="M425" s="15">
        <v>0.63400000000000001</v>
      </c>
      <c r="N425" s="15">
        <v>0.42899999999999999</v>
      </c>
      <c r="O425" s="15">
        <v>3.5999999999999997E-2</v>
      </c>
      <c r="P425" s="15">
        <v>0.57799999999999996</v>
      </c>
      <c r="Q425" s="15">
        <v>0.317</v>
      </c>
      <c r="R425" s="15">
        <v>0.78300000000000003</v>
      </c>
      <c r="S425" s="15">
        <v>11.314</v>
      </c>
      <c r="U425" s="15">
        <v>32108.062000000002</v>
      </c>
      <c r="V425" s="15">
        <v>140</v>
      </c>
    </row>
    <row r="426" spans="2:22" ht="30" x14ac:dyDescent="0.25">
      <c r="B426" s="15" t="s">
        <v>122</v>
      </c>
      <c r="C426" s="15" t="s">
        <v>207</v>
      </c>
      <c r="D426" s="15" t="s">
        <v>250</v>
      </c>
      <c r="E426" s="15">
        <v>2022</v>
      </c>
      <c r="F426" s="15" t="s">
        <v>162</v>
      </c>
      <c r="G426" s="15" t="s">
        <v>133</v>
      </c>
      <c r="H426" s="15" t="s">
        <v>296</v>
      </c>
      <c r="I426" s="15" t="s">
        <v>139</v>
      </c>
      <c r="J426" s="15" t="s">
        <v>141</v>
      </c>
      <c r="K426" s="15" t="s">
        <v>297</v>
      </c>
      <c r="L426" s="15" t="s">
        <v>300</v>
      </c>
      <c r="M426" s="15">
        <v>0.40500000000000003</v>
      </c>
      <c r="N426" s="15">
        <v>0.33700000000000002</v>
      </c>
      <c r="O426" s="15">
        <v>3.7999999999999999E-2</v>
      </c>
      <c r="P426" s="15">
        <v>0.27500000000000002</v>
      </c>
      <c r="Q426" s="15">
        <v>0.20300000000000001</v>
      </c>
      <c r="R426" s="15">
        <v>0.51600000000000001</v>
      </c>
      <c r="S426" s="15">
        <v>11.507999999999999</v>
      </c>
      <c r="U426" s="15">
        <v>30196.937000000002</v>
      </c>
      <c r="V426" s="15">
        <v>80</v>
      </c>
    </row>
    <row r="427" spans="2:22" x14ac:dyDescent="0.25">
      <c r="B427" s="15" t="s">
        <v>122</v>
      </c>
      <c r="C427" s="15" t="s">
        <v>207</v>
      </c>
      <c r="D427" s="15" t="s">
        <v>250</v>
      </c>
      <c r="E427" s="15">
        <v>2022</v>
      </c>
      <c r="F427" s="15" t="s">
        <v>162</v>
      </c>
      <c r="G427" s="15" t="s">
        <v>133</v>
      </c>
      <c r="H427" s="15" t="s">
        <v>296</v>
      </c>
      <c r="I427" s="15" t="s">
        <v>139</v>
      </c>
      <c r="J427" s="15" t="s">
        <v>141</v>
      </c>
      <c r="K427" s="15" t="s">
        <v>297</v>
      </c>
      <c r="L427" s="15" t="s">
        <v>301</v>
      </c>
      <c r="M427" s="15">
        <v>0.441</v>
      </c>
      <c r="N427" s="15">
        <v>0.30099999999999999</v>
      </c>
      <c r="O427" s="15">
        <v>4.0000000000000001E-3</v>
      </c>
      <c r="P427" s="15">
        <v>0.372</v>
      </c>
      <c r="Q427" s="15">
        <v>0.249</v>
      </c>
      <c r="R427" s="15">
        <v>0.54200000000000004</v>
      </c>
      <c r="S427" s="15">
        <v>11.211</v>
      </c>
      <c r="U427" s="15">
        <v>33594.334999999999</v>
      </c>
      <c r="V427" s="15">
        <v>6570</v>
      </c>
    </row>
    <row r="428" spans="2:22" ht="30" x14ac:dyDescent="0.25">
      <c r="B428" s="15" t="s">
        <v>122</v>
      </c>
      <c r="C428" s="15" t="s">
        <v>207</v>
      </c>
      <c r="D428" s="15" t="s">
        <v>250</v>
      </c>
      <c r="E428" s="15">
        <v>2022</v>
      </c>
      <c r="F428" s="15" t="s">
        <v>162</v>
      </c>
      <c r="G428" s="15" t="s">
        <v>133</v>
      </c>
      <c r="H428" s="15" t="s">
        <v>296</v>
      </c>
      <c r="I428" s="15" t="s">
        <v>139</v>
      </c>
      <c r="J428" s="15" t="s">
        <v>141</v>
      </c>
      <c r="K428" s="15" t="s">
        <v>297</v>
      </c>
      <c r="L428" s="15" t="s">
        <v>302</v>
      </c>
      <c r="M428" s="15">
        <v>0.51700000000000002</v>
      </c>
      <c r="N428" s="15">
        <v>0.38900000000000001</v>
      </c>
      <c r="O428" s="15">
        <v>1.9E-2</v>
      </c>
      <c r="P428" s="15">
        <v>0.40699999999999997</v>
      </c>
      <c r="Q428" s="15">
        <v>0.28199999999999997</v>
      </c>
      <c r="R428" s="15">
        <v>0.60699999999999998</v>
      </c>
      <c r="S428" s="15">
        <v>11.279</v>
      </c>
      <c r="U428" s="15">
        <v>32832.75</v>
      </c>
      <c r="V428" s="15">
        <v>400</v>
      </c>
    </row>
    <row r="429" spans="2:22" ht="30" x14ac:dyDescent="0.25">
      <c r="B429" s="15" t="s">
        <v>122</v>
      </c>
      <c r="C429" s="15" t="s">
        <v>207</v>
      </c>
      <c r="D429" s="15" t="s">
        <v>250</v>
      </c>
      <c r="E429" s="15">
        <v>2022</v>
      </c>
      <c r="F429" s="15" t="s">
        <v>162</v>
      </c>
      <c r="G429" s="15" t="s">
        <v>133</v>
      </c>
      <c r="H429" s="15" t="s">
        <v>296</v>
      </c>
      <c r="I429" s="15" t="s">
        <v>139</v>
      </c>
      <c r="J429" s="15" t="s">
        <v>141</v>
      </c>
      <c r="K429" s="15" t="s">
        <v>297</v>
      </c>
      <c r="L429" s="15" t="s">
        <v>303</v>
      </c>
      <c r="M429" s="15">
        <v>0.58799999999999997</v>
      </c>
      <c r="N429" s="15">
        <v>0.438</v>
      </c>
      <c r="O429" s="15">
        <v>2.5000000000000001E-2</v>
      </c>
      <c r="P429" s="15">
        <v>0.46899999999999997</v>
      </c>
      <c r="Q429" s="15">
        <v>0.31900000000000001</v>
      </c>
      <c r="R429" s="15">
        <v>0.67700000000000005</v>
      </c>
      <c r="S429" s="15">
        <v>11.042999999999999</v>
      </c>
      <c r="U429" s="15">
        <v>35750.101000000002</v>
      </c>
      <c r="V429" s="15">
        <v>310</v>
      </c>
    </row>
    <row r="430" spans="2:22" x14ac:dyDescent="0.25">
      <c r="B430" s="15" t="s">
        <v>122</v>
      </c>
      <c r="C430" s="15" t="s">
        <v>207</v>
      </c>
      <c r="D430" s="15" t="s">
        <v>250</v>
      </c>
      <c r="E430" s="15">
        <v>2022</v>
      </c>
      <c r="F430" s="15" t="s">
        <v>162</v>
      </c>
      <c r="G430" s="15" t="s">
        <v>133</v>
      </c>
      <c r="H430" s="15" t="s">
        <v>296</v>
      </c>
      <c r="I430" s="15" t="s">
        <v>139</v>
      </c>
      <c r="J430" s="15" t="s">
        <v>141</v>
      </c>
      <c r="K430" s="15" t="s">
        <v>297</v>
      </c>
      <c r="L430" s="15" t="s">
        <v>304</v>
      </c>
      <c r="M430" s="15">
        <v>0.91700000000000004</v>
      </c>
      <c r="N430" s="15">
        <v>0.52600000000000002</v>
      </c>
      <c r="O430" s="15">
        <v>7.3999999999999996E-2</v>
      </c>
      <c r="P430" s="15">
        <v>0.80500000000000005</v>
      </c>
      <c r="Q430" s="15">
        <v>0.51700000000000002</v>
      </c>
      <c r="R430" s="15">
        <v>1.2170000000000001</v>
      </c>
      <c r="S430" s="15">
        <v>11.307</v>
      </c>
      <c r="U430" s="15">
        <v>32722.541000000001</v>
      </c>
      <c r="V430" s="15">
        <v>50</v>
      </c>
    </row>
    <row r="431" spans="2:22" ht="30" x14ac:dyDescent="0.25">
      <c r="B431" s="15" t="s">
        <v>122</v>
      </c>
      <c r="C431" s="15" t="s">
        <v>207</v>
      </c>
      <c r="D431" s="15" t="s">
        <v>250</v>
      </c>
      <c r="E431" s="15">
        <v>2022</v>
      </c>
      <c r="F431" s="15" t="s">
        <v>162</v>
      </c>
      <c r="G431" s="15" t="s">
        <v>133</v>
      </c>
      <c r="H431" s="15" t="s">
        <v>296</v>
      </c>
      <c r="I431" s="15" t="s">
        <v>139</v>
      </c>
      <c r="J431" s="15" t="s">
        <v>141</v>
      </c>
      <c r="K431" s="15" t="s">
        <v>297</v>
      </c>
      <c r="L431" s="15" t="s">
        <v>305</v>
      </c>
      <c r="M431" s="15">
        <v>0.59</v>
      </c>
      <c r="N431" s="15">
        <v>0.46</v>
      </c>
      <c r="O431" s="15">
        <v>3.5999999999999997E-2</v>
      </c>
      <c r="P431" s="15">
        <v>0.47799999999999998</v>
      </c>
      <c r="Q431" s="15">
        <v>0.26300000000000001</v>
      </c>
      <c r="R431" s="15">
        <v>0.74099999999999999</v>
      </c>
      <c r="S431" s="15">
        <v>11.247</v>
      </c>
      <c r="U431" s="15">
        <v>32745.742999999999</v>
      </c>
      <c r="V431" s="15">
        <v>160</v>
      </c>
    </row>
    <row r="432" spans="2:22" x14ac:dyDescent="0.25">
      <c r="B432" s="15" t="s">
        <v>122</v>
      </c>
      <c r="C432" s="15" t="s">
        <v>207</v>
      </c>
      <c r="D432" s="15" t="s">
        <v>250</v>
      </c>
      <c r="E432" s="15">
        <v>2022</v>
      </c>
      <c r="F432" s="15" t="s">
        <v>162</v>
      </c>
      <c r="G432" s="15" t="s">
        <v>133</v>
      </c>
      <c r="H432" s="15" t="s">
        <v>296</v>
      </c>
      <c r="I432" s="15" t="s">
        <v>139</v>
      </c>
      <c r="J432" s="15" t="s">
        <v>141</v>
      </c>
      <c r="K432" s="15" t="s">
        <v>297</v>
      </c>
      <c r="M432" s="15">
        <v>0.44900000000000001</v>
      </c>
      <c r="N432" s="15">
        <v>0.36699999999999999</v>
      </c>
      <c r="O432" s="15">
        <v>2.7E-2</v>
      </c>
      <c r="P432" s="15">
        <v>0.34899999999999998</v>
      </c>
      <c r="Q432" s="15">
        <v>0.216</v>
      </c>
      <c r="R432" s="15">
        <v>0.57899999999999996</v>
      </c>
      <c r="S432" s="15">
        <v>11.298999999999999</v>
      </c>
      <c r="U432" s="15">
        <v>32410.952000000001</v>
      </c>
      <c r="V432" s="15">
        <v>180</v>
      </c>
    </row>
    <row r="433" spans="2:22" x14ac:dyDescent="0.25">
      <c r="B433" s="15" t="s">
        <v>122</v>
      </c>
      <c r="C433" s="15" t="s">
        <v>207</v>
      </c>
      <c r="D433" s="15" t="s">
        <v>251</v>
      </c>
      <c r="E433" s="15">
        <v>2022</v>
      </c>
      <c r="F433" s="15" t="s">
        <v>162</v>
      </c>
      <c r="G433" s="15" t="s">
        <v>133</v>
      </c>
      <c r="H433" s="15" t="s">
        <v>296</v>
      </c>
      <c r="I433" s="15" t="s">
        <v>139</v>
      </c>
      <c r="J433" s="15" t="s">
        <v>141</v>
      </c>
      <c r="K433" s="15" t="s">
        <v>297</v>
      </c>
      <c r="L433" s="15" t="s">
        <v>296</v>
      </c>
      <c r="M433" s="15">
        <v>0.437</v>
      </c>
      <c r="N433" s="15">
        <v>0.317</v>
      </c>
      <c r="O433" s="15">
        <v>4.0000000000000001E-3</v>
      </c>
      <c r="P433" s="15">
        <v>0.36</v>
      </c>
      <c r="Q433" s="15">
        <v>0.23699999999999999</v>
      </c>
      <c r="R433" s="15">
        <v>0.53900000000000003</v>
      </c>
      <c r="S433" s="15">
        <v>11.22</v>
      </c>
      <c r="U433" s="15">
        <v>33484.392</v>
      </c>
      <c r="V433" s="15">
        <v>8170</v>
      </c>
    </row>
    <row r="434" spans="2:22" ht="30" x14ac:dyDescent="0.25">
      <c r="B434" s="15" t="s">
        <v>122</v>
      </c>
      <c r="C434" s="15" t="s">
        <v>207</v>
      </c>
      <c r="D434" s="15" t="s">
        <v>251</v>
      </c>
      <c r="E434" s="15">
        <v>2022</v>
      </c>
      <c r="F434" s="15" t="s">
        <v>162</v>
      </c>
      <c r="G434" s="15" t="s">
        <v>133</v>
      </c>
      <c r="H434" s="15" t="s">
        <v>296</v>
      </c>
      <c r="I434" s="15" t="s">
        <v>139</v>
      </c>
      <c r="J434" s="15" t="s">
        <v>141</v>
      </c>
      <c r="K434" s="15" t="s">
        <v>297</v>
      </c>
      <c r="L434" s="15" t="s">
        <v>298</v>
      </c>
      <c r="M434" s="15">
        <v>0.30599999999999999</v>
      </c>
      <c r="N434" s="15">
        <v>0.22</v>
      </c>
      <c r="O434" s="15">
        <v>2.5999999999999999E-2</v>
      </c>
      <c r="P434" s="15">
        <v>0.25800000000000001</v>
      </c>
      <c r="Q434" s="15">
        <v>0.156</v>
      </c>
      <c r="R434" s="15">
        <v>0.41499999999999998</v>
      </c>
      <c r="S434" s="15">
        <v>11.582000000000001</v>
      </c>
      <c r="U434" s="15">
        <v>28372.888999999999</v>
      </c>
      <c r="V434" s="15">
        <v>70</v>
      </c>
    </row>
    <row r="435" spans="2:22" x14ac:dyDescent="0.25">
      <c r="B435" s="15" t="s">
        <v>122</v>
      </c>
      <c r="C435" s="15" t="s">
        <v>207</v>
      </c>
      <c r="D435" s="15" t="s">
        <v>251</v>
      </c>
      <c r="E435" s="15">
        <v>2022</v>
      </c>
      <c r="F435" s="15" t="s">
        <v>162</v>
      </c>
      <c r="G435" s="15" t="s">
        <v>133</v>
      </c>
      <c r="H435" s="15" t="s">
        <v>296</v>
      </c>
      <c r="I435" s="15" t="s">
        <v>139</v>
      </c>
      <c r="J435" s="15" t="s">
        <v>141</v>
      </c>
      <c r="K435" s="15" t="s">
        <v>297</v>
      </c>
      <c r="L435" s="15" t="s">
        <v>299</v>
      </c>
      <c r="M435" s="15">
        <v>0.60799999999999998</v>
      </c>
      <c r="N435" s="15">
        <v>0.43</v>
      </c>
      <c r="O435" s="15">
        <v>3.5999999999999997E-2</v>
      </c>
      <c r="P435" s="15">
        <v>0.53300000000000003</v>
      </c>
      <c r="Q435" s="15">
        <v>0.27</v>
      </c>
      <c r="R435" s="15">
        <v>0.79200000000000004</v>
      </c>
      <c r="S435" s="15">
        <v>11.314</v>
      </c>
      <c r="U435" s="15">
        <v>32108.062000000002</v>
      </c>
      <c r="V435" s="15">
        <v>140</v>
      </c>
    </row>
    <row r="436" spans="2:22" ht="30" x14ac:dyDescent="0.25">
      <c r="B436" s="15" t="s">
        <v>122</v>
      </c>
      <c r="C436" s="15" t="s">
        <v>207</v>
      </c>
      <c r="D436" s="15" t="s">
        <v>251</v>
      </c>
      <c r="E436" s="15">
        <v>2022</v>
      </c>
      <c r="F436" s="15" t="s">
        <v>162</v>
      </c>
      <c r="G436" s="15" t="s">
        <v>133</v>
      </c>
      <c r="H436" s="15" t="s">
        <v>296</v>
      </c>
      <c r="I436" s="15" t="s">
        <v>139</v>
      </c>
      <c r="J436" s="15" t="s">
        <v>141</v>
      </c>
      <c r="K436" s="15" t="s">
        <v>297</v>
      </c>
      <c r="L436" s="15" t="s">
        <v>300</v>
      </c>
      <c r="M436" s="15">
        <v>0.40300000000000002</v>
      </c>
      <c r="N436" s="15">
        <v>0.34100000000000003</v>
      </c>
      <c r="O436" s="15">
        <v>3.7999999999999999E-2</v>
      </c>
      <c r="P436" s="15">
        <v>0.26900000000000002</v>
      </c>
      <c r="Q436" s="15">
        <v>0.19900000000000001</v>
      </c>
      <c r="R436" s="15">
        <v>0.48899999999999999</v>
      </c>
      <c r="S436" s="15">
        <v>11.507999999999999</v>
      </c>
      <c r="U436" s="15">
        <v>30196.937000000002</v>
      </c>
      <c r="V436" s="15">
        <v>80</v>
      </c>
    </row>
    <row r="437" spans="2:22" x14ac:dyDescent="0.25">
      <c r="B437" s="15" t="s">
        <v>122</v>
      </c>
      <c r="C437" s="15" t="s">
        <v>207</v>
      </c>
      <c r="D437" s="15" t="s">
        <v>251</v>
      </c>
      <c r="E437" s="15">
        <v>2022</v>
      </c>
      <c r="F437" s="15" t="s">
        <v>162</v>
      </c>
      <c r="G437" s="15" t="s">
        <v>133</v>
      </c>
      <c r="H437" s="15" t="s">
        <v>296</v>
      </c>
      <c r="I437" s="15" t="s">
        <v>139</v>
      </c>
      <c r="J437" s="15" t="s">
        <v>141</v>
      </c>
      <c r="K437" s="15" t="s">
        <v>297</v>
      </c>
      <c r="L437" s="15" t="s">
        <v>301</v>
      </c>
      <c r="M437" s="15">
        <v>0.42199999999999999</v>
      </c>
      <c r="N437" s="15">
        <v>0.29299999999999998</v>
      </c>
      <c r="O437" s="15">
        <v>4.0000000000000001E-3</v>
      </c>
      <c r="P437" s="15">
        <v>0.35399999999999998</v>
      </c>
      <c r="Q437" s="15">
        <v>0.23499999999999999</v>
      </c>
      <c r="R437" s="15">
        <v>0.52100000000000002</v>
      </c>
      <c r="S437" s="15">
        <v>11.211</v>
      </c>
      <c r="U437" s="15">
        <v>33594.296999999999</v>
      </c>
      <c r="V437" s="15">
        <v>6570</v>
      </c>
    </row>
    <row r="438" spans="2:22" ht="30" x14ac:dyDescent="0.25">
      <c r="B438" s="15" t="s">
        <v>122</v>
      </c>
      <c r="C438" s="15" t="s">
        <v>207</v>
      </c>
      <c r="D438" s="15" t="s">
        <v>251</v>
      </c>
      <c r="E438" s="15">
        <v>2022</v>
      </c>
      <c r="F438" s="15" t="s">
        <v>162</v>
      </c>
      <c r="G438" s="15" t="s">
        <v>133</v>
      </c>
      <c r="H438" s="15" t="s">
        <v>296</v>
      </c>
      <c r="I438" s="15" t="s">
        <v>139</v>
      </c>
      <c r="J438" s="15" t="s">
        <v>141</v>
      </c>
      <c r="K438" s="15" t="s">
        <v>297</v>
      </c>
      <c r="L438" s="15" t="s">
        <v>302</v>
      </c>
      <c r="M438" s="15">
        <v>0.495</v>
      </c>
      <c r="N438" s="15">
        <v>0.38500000000000001</v>
      </c>
      <c r="O438" s="15">
        <v>1.9E-2</v>
      </c>
      <c r="P438" s="15">
        <v>0.39600000000000002</v>
      </c>
      <c r="Q438" s="15">
        <v>0.27100000000000002</v>
      </c>
      <c r="R438" s="15">
        <v>0.58599999999999997</v>
      </c>
      <c r="S438" s="15">
        <v>11.279</v>
      </c>
      <c r="U438" s="15">
        <v>32832.457999999999</v>
      </c>
      <c r="V438" s="15">
        <v>400</v>
      </c>
    </row>
    <row r="439" spans="2:22" ht="30" x14ac:dyDescent="0.25">
      <c r="B439" s="15" t="s">
        <v>122</v>
      </c>
      <c r="C439" s="15" t="s">
        <v>207</v>
      </c>
      <c r="D439" s="15" t="s">
        <v>251</v>
      </c>
      <c r="E439" s="15">
        <v>2022</v>
      </c>
      <c r="F439" s="15" t="s">
        <v>162</v>
      </c>
      <c r="G439" s="15" t="s">
        <v>133</v>
      </c>
      <c r="H439" s="15" t="s">
        <v>296</v>
      </c>
      <c r="I439" s="15" t="s">
        <v>139</v>
      </c>
      <c r="J439" s="15" t="s">
        <v>141</v>
      </c>
      <c r="K439" s="15" t="s">
        <v>297</v>
      </c>
      <c r="L439" s="15" t="s">
        <v>303</v>
      </c>
      <c r="M439" s="15">
        <v>0.55900000000000005</v>
      </c>
      <c r="N439" s="15">
        <v>0.42</v>
      </c>
      <c r="O439" s="15">
        <v>2.4E-2</v>
      </c>
      <c r="P439" s="15">
        <v>0.438</v>
      </c>
      <c r="Q439" s="15">
        <v>0.30399999999999999</v>
      </c>
      <c r="R439" s="15">
        <v>0.66</v>
      </c>
      <c r="S439" s="15">
        <v>11.042999999999999</v>
      </c>
      <c r="U439" s="15">
        <v>35749.406999999999</v>
      </c>
      <c r="V439" s="15">
        <v>310</v>
      </c>
    </row>
    <row r="440" spans="2:22" x14ac:dyDescent="0.25">
      <c r="B440" s="15" t="s">
        <v>122</v>
      </c>
      <c r="C440" s="15" t="s">
        <v>207</v>
      </c>
      <c r="D440" s="15" t="s">
        <v>251</v>
      </c>
      <c r="E440" s="15">
        <v>2022</v>
      </c>
      <c r="F440" s="15" t="s">
        <v>162</v>
      </c>
      <c r="G440" s="15" t="s">
        <v>133</v>
      </c>
      <c r="H440" s="15" t="s">
        <v>296</v>
      </c>
      <c r="I440" s="15" t="s">
        <v>139</v>
      </c>
      <c r="J440" s="15" t="s">
        <v>141</v>
      </c>
      <c r="K440" s="15" t="s">
        <v>297</v>
      </c>
      <c r="L440" s="15" t="s">
        <v>304</v>
      </c>
      <c r="M440" s="15">
        <v>0.83</v>
      </c>
      <c r="N440" s="15">
        <v>0.51</v>
      </c>
      <c r="O440" s="15">
        <v>7.1999999999999995E-2</v>
      </c>
      <c r="P440" s="15">
        <v>0.68700000000000006</v>
      </c>
      <c r="Q440" s="15">
        <v>0.46500000000000002</v>
      </c>
      <c r="R440" s="15">
        <v>1.0309999999999999</v>
      </c>
      <c r="S440" s="15">
        <v>11.307</v>
      </c>
      <c r="U440" s="15">
        <v>32722.541000000001</v>
      </c>
      <c r="V440" s="15">
        <v>50</v>
      </c>
    </row>
    <row r="441" spans="2:22" ht="30" x14ac:dyDescent="0.25">
      <c r="B441" s="15" t="s">
        <v>122</v>
      </c>
      <c r="C441" s="15" t="s">
        <v>207</v>
      </c>
      <c r="D441" s="15" t="s">
        <v>251</v>
      </c>
      <c r="E441" s="15">
        <v>2022</v>
      </c>
      <c r="F441" s="15" t="s">
        <v>162</v>
      </c>
      <c r="G441" s="15" t="s">
        <v>133</v>
      </c>
      <c r="H441" s="15" t="s">
        <v>296</v>
      </c>
      <c r="I441" s="15" t="s">
        <v>139</v>
      </c>
      <c r="J441" s="15" t="s">
        <v>141</v>
      </c>
      <c r="K441" s="15" t="s">
        <v>297</v>
      </c>
      <c r="L441" s="15" t="s">
        <v>305</v>
      </c>
      <c r="M441" s="15">
        <v>0.56499999999999995</v>
      </c>
      <c r="N441" s="15">
        <v>0.439</v>
      </c>
      <c r="O441" s="15">
        <v>3.5000000000000003E-2</v>
      </c>
      <c r="P441" s="15">
        <v>0.42699999999999999</v>
      </c>
      <c r="Q441" s="15">
        <v>0.26600000000000001</v>
      </c>
      <c r="R441" s="15">
        <v>0.67800000000000005</v>
      </c>
      <c r="S441" s="15">
        <v>11.247</v>
      </c>
      <c r="U441" s="15">
        <v>32745.742999999999</v>
      </c>
      <c r="V441" s="15">
        <v>160</v>
      </c>
    </row>
    <row r="442" spans="2:22" x14ac:dyDescent="0.25">
      <c r="B442" s="15" t="s">
        <v>122</v>
      </c>
      <c r="C442" s="15" t="s">
        <v>207</v>
      </c>
      <c r="D442" s="15" t="s">
        <v>251</v>
      </c>
      <c r="E442" s="15">
        <v>2022</v>
      </c>
      <c r="F442" s="15" t="s">
        <v>162</v>
      </c>
      <c r="G442" s="15" t="s">
        <v>133</v>
      </c>
      <c r="H442" s="15" t="s">
        <v>296</v>
      </c>
      <c r="I442" s="15" t="s">
        <v>139</v>
      </c>
      <c r="J442" s="15" t="s">
        <v>141</v>
      </c>
      <c r="K442" s="15" t="s">
        <v>297</v>
      </c>
      <c r="M442" s="15">
        <v>0.42699999999999999</v>
      </c>
      <c r="N442" s="15">
        <v>0.35</v>
      </c>
      <c r="O442" s="15">
        <v>2.5999999999999999E-2</v>
      </c>
      <c r="P442" s="15">
        <v>0.32300000000000001</v>
      </c>
      <c r="Q442" s="15">
        <v>0.19900000000000001</v>
      </c>
      <c r="R442" s="15">
        <v>0.53900000000000003</v>
      </c>
      <c r="S442" s="15">
        <v>11.298999999999999</v>
      </c>
      <c r="U442" s="15">
        <v>32411.621999999999</v>
      </c>
      <c r="V442" s="15">
        <v>180</v>
      </c>
    </row>
    <row r="443" spans="2:22" x14ac:dyDescent="0.25">
      <c r="B443" s="15" t="s">
        <v>122</v>
      </c>
      <c r="C443" s="15" t="s">
        <v>207</v>
      </c>
      <c r="D443" s="15" t="s">
        <v>252</v>
      </c>
      <c r="E443" s="15">
        <v>2022</v>
      </c>
      <c r="F443" s="15" t="s">
        <v>162</v>
      </c>
      <c r="G443" s="15" t="s">
        <v>133</v>
      </c>
      <c r="H443" s="15" t="s">
        <v>296</v>
      </c>
      <c r="I443" s="15" t="s">
        <v>139</v>
      </c>
      <c r="J443" s="15" t="s">
        <v>141</v>
      </c>
      <c r="K443" s="15" t="s">
        <v>297</v>
      </c>
      <c r="L443" s="15" t="s">
        <v>296</v>
      </c>
      <c r="M443" s="15">
        <v>0.41199999999999998</v>
      </c>
      <c r="N443" s="15">
        <v>0.30499999999999999</v>
      </c>
      <c r="O443" s="15">
        <v>3.0000000000000001E-3</v>
      </c>
      <c r="P443" s="15">
        <v>0.33400000000000002</v>
      </c>
      <c r="Q443" s="15">
        <v>0.221</v>
      </c>
      <c r="R443" s="15">
        <v>0.50700000000000001</v>
      </c>
      <c r="S443" s="15">
        <v>10.634</v>
      </c>
      <c r="U443" s="15">
        <v>1763.3520000000001</v>
      </c>
      <c r="V443" s="15">
        <v>8170</v>
      </c>
    </row>
    <row r="444" spans="2:22" ht="30" x14ac:dyDescent="0.25">
      <c r="B444" s="15" t="s">
        <v>122</v>
      </c>
      <c r="C444" s="15" t="s">
        <v>207</v>
      </c>
      <c r="D444" s="15" t="s">
        <v>252</v>
      </c>
      <c r="E444" s="15">
        <v>2022</v>
      </c>
      <c r="F444" s="15" t="s">
        <v>162</v>
      </c>
      <c r="G444" s="15" t="s">
        <v>133</v>
      </c>
      <c r="H444" s="15" t="s">
        <v>296</v>
      </c>
      <c r="I444" s="15" t="s">
        <v>139</v>
      </c>
      <c r="J444" s="15" t="s">
        <v>141</v>
      </c>
      <c r="K444" s="15" t="s">
        <v>297</v>
      </c>
      <c r="L444" s="15" t="s">
        <v>298</v>
      </c>
      <c r="M444" s="15">
        <v>0.29299999999999998</v>
      </c>
      <c r="N444" s="15">
        <v>0.222</v>
      </c>
      <c r="O444" s="15">
        <v>2.7E-2</v>
      </c>
      <c r="P444" s="15">
        <v>0.26200000000000001</v>
      </c>
      <c r="Q444" s="15">
        <v>0.13700000000000001</v>
      </c>
      <c r="R444" s="15">
        <v>0.376</v>
      </c>
      <c r="S444" s="15">
        <v>10.989000000000001</v>
      </c>
      <c r="U444" s="15">
        <v>997.31700000000001</v>
      </c>
      <c r="V444" s="15">
        <v>70</v>
      </c>
    </row>
    <row r="445" spans="2:22" x14ac:dyDescent="0.25">
      <c r="B445" s="15" t="s">
        <v>122</v>
      </c>
      <c r="C445" s="15" t="s">
        <v>207</v>
      </c>
      <c r="D445" s="15" t="s">
        <v>252</v>
      </c>
      <c r="E445" s="15">
        <v>2022</v>
      </c>
      <c r="F445" s="15" t="s">
        <v>162</v>
      </c>
      <c r="G445" s="15" t="s">
        <v>133</v>
      </c>
      <c r="H445" s="15" t="s">
        <v>296</v>
      </c>
      <c r="I445" s="15" t="s">
        <v>139</v>
      </c>
      <c r="J445" s="15" t="s">
        <v>141</v>
      </c>
      <c r="K445" s="15" t="s">
        <v>297</v>
      </c>
      <c r="L445" s="15" t="s">
        <v>299</v>
      </c>
      <c r="M445" s="15">
        <v>0.56899999999999995</v>
      </c>
      <c r="N445" s="15">
        <v>0.42199999999999999</v>
      </c>
      <c r="O445" s="15">
        <v>3.5999999999999997E-2</v>
      </c>
      <c r="P445" s="15">
        <v>0.47599999999999998</v>
      </c>
      <c r="Q445" s="15">
        <v>0.26100000000000001</v>
      </c>
      <c r="R445" s="15">
        <v>0.73499999999999999</v>
      </c>
      <c r="S445" s="15">
        <v>10.712999999999999</v>
      </c>
      <c r="U445" s="15">
        <v>1521.1130000000001</v>
      </c>
      <c r="V445" s="15">
        <v>140</v>
      </c>
    </row>
    <row r="446" spans="2:22" ht="30" x14ac:dyDescent="0.25">
      <c r="B446" s="15" t="s">
        <v>122</v>
      </c>
      <c r="C446" s="15" t="s">
        <v>207</v>
      </c>
      <c r="D446" s="15" t="s">
        <v>252</v>
      </c>
      <c r="E446" s="15">
        <v>2022</v>
      </c>
      <c r="F446" s="15" t="s">
        <v>162</v>
      </c>
      <c r="G446" s="15" t="s">
        <v>133</v>
      </c>
      <c r="H446" s="15" t="s">
        <v>296</v>
      </c>
      <c r="I446" s="15" t="s">
        <v>139</v>
      </c>
      <c r="J446" s="15" t="s">
        <v>141</v>
      </c>
      <c r="K446" s="15" t="s">
        <v>297</v>
      </c>
      <c r="L446" s="15" t="s">
        <v>300</v>
      </c>
      <c r="M446" s="15">
        <v>0.35499999999999998</v>
      </c>
      <c r="N446" s="15">
        <v>0.27200000000000002</v>
      </c>
      <c r="O446" s="15">
        <v>0.03</v>
      </c>
      <c r="P446" s="15">
        <v>0.252</v>
      </c>
      <c r="Q446" s="15">
        <v>0.183</v>
      </c>
      <c r="R446" s="15">
        <v>0.45</v>
      </c>
      <c r="S446" s="15">
        <v>10.933</v>
      </c>
      <c r="U446" s="15">
        <v>1130.3420000000001</v>
      </c>
      <c r="V446" s="15">
        <v>80</v>
      </c>
    </row>
    <row r="447" spans="2:22" x14ac:dyDescent="0.25">
      <c r="B447" s="15" t="s">
        <v>122</v>
      </c>
      <c r="C447" s="15" t="s">
        <v>207</v>
      </c>
      <c r="D447" s="15" t="s">
        <v>252</v>
      </c>
      <c r="E447" s="15">
        <v>2022</v>
      </c>
      <c r="F447" s="15" t="s">
        <v>162</v>
      </c>
      <c r="G447" s="15" t="s">
        <v>133</v>
      </c>
      <c r="H447" s="15" t="s">
        <v>296</v>
      </c>
      <c r="I447" s="15" t="s">
        <v>139</v>
      </c>
      <c r="J447" s="15" t="s">
        <v>141</v>
      </c>
      <c r="K447" s="15" t="s">
        <v>297</v>
      </c>
      <c r="L447" s="15" t="s">
        <v>301</v>
      </c>
      <c r="M447" s="15">
        <v>0.39700000000000002</v>
      </c>
      <c r="N447" s="15">
        <v>0.28299999999999997</v>
      </c>
      <c r="O447" s="15">
        <v>3.0000000000000001E-3</v>
      </c>
      <c r="P447" s="15">
        <v>0.32900000000000001</v>
      </c>
      <c r="Q447" s="15">
        <v>0.22</v>
      </c>
      <c r="R447" s="15">
        <v>0.49</v>
      </c>
      <c r="S447" s="15">
        <v>10.622999999999999</v>
      </c>
      <c r="U447" s="15">
        <v>1782.0060000000001</v>
      </c>
      <c r="V447" s="15">
        <v>6570</v>
      </c>
    </row>
    <row r="448" spans="2:22" ht="30" x14ac:dyDescent="0.25">
      <c r="B448" s="15" t="s">
        <v>122</v>
      </c>
      <c r="C448" s="15" t="s">
        <v>207</v>
      </c>
      <c r="D448" s="15" t="s">
        <v>252</v>
      </c>
      <c r="E448" s="15">
        <v>2022</v>
      </c>
      <c r="F448" s="15" t="s">
        <v>162</v>
      </c>
      <c r="G448" s="15" t="s">
        <v>133</v>
      </c>
      <c r="H448" s="15" t="s">
        <v>296</v>
      </c>
      <c r="I448" s="15" t="s">
        <v>139</v>
      </c>
      <c r="J448" s="15" t="s">
        <v>141</v>
      </c>
      <c r="K448" s="15" t="s">
        <v>297</v>
      </c>
      <c r="L448" s="15" t="s">
        <v>302</v>
      </c>
      <c r="M448" s="15">
        <v>0.47099999999999997</v>
      </c>
      <c r="N448" s="15">
        <v>0.373</v>
      </c>
      <c r="O448" s="15">
        <v>1.9E-2</v>
      </c>
      <c r="P448" s="15">
        <v>0.36899999999999999</v>
      </c>
      <c r="Q448" s="15">
        <v>0.25</v>
      </c>
      <c r="R448" s="15">
        <v>0.56200000000000006</v>
      </c>
      <c r="S448" s="15">
        <v>10.679</v>
      </c>
      <c r="U448" s="15">
        <v>1572.2049999999999</v>
      </c>
      <c r="V448" s="15">
        <v>400</v>
      </c>
    </row>
    <row r="449" spans="2:22" ht="30" x14ac:dyDescent="0.25">
      <c r="B449" s="15" t="s">
        <v>122</v>
      </c>
      <c r="C449" s="15" t="s">
        <v>207</v>
      </c>
      <c r="D449" s="15" t="s">
        <v>252</v>
      </c>
      <c r="E449" s="15">
        <v>2022</v>
      </c>
      <c r="F449" s="15" t="s">
        <v>162</v>
      </c>
      <c r="G449" s="15" t="s">
        <v>133</v>
      </c>
      <c r="H449" s="15" t="s">
        <v>296</v>
      </c>
      <c r="I449" s="15" t="s">
        <v>139</v>
      </c>
      <c r="J449" s="15" t="s">
        <v>141</v>
      </c>
      <c r="K449" s="15" t="s">
        <v>297</v>
      </c>
      <c r="L449" s="15" t="s">
        <v>303</v>
      </c>
      <c r="M449" s="15">
        <v>0.52500000000000002</v>
      </c>
      <c r="N449" s="15">
        <v>0.40300000000000002</v>
      </c>
      <c r="O449" s="15">
        <v>2.3E-2</v>
      </c>
      <c r="P449" s="15">
        <v>0.40500000000000003</v>
      </c>
      <c r="Q449" s="15">
        <v>0.27100000000000002</v>
      </c>
      <c r="R449" s="15">
        <v>0.628</v>
      </c>
      <c r="S449" s="15">
        <v>10.489000000000001</v>
      </c>
      <c r="U449" s="15">
        <v>2279.049</v>
      </c>
      <c r="V449" s="15">
        <v>310</v>
      </c>
    </row>
    <row r="450" spans="2:22" x14ac:dyDescent="0.25">
      <c r="B450" s="15" t="s">
        <v>122</v>
      </c>
      <c r="C450" s="15" t="s">
        <v>207</v>
      </c>
      <c r="D450" s="15" t="s">
        <v>252</v>
      </c>
      <c r="E450" s="15">
        <v>2022</v>
      </c>
      <c r="F450" s="15" t="s">
        <v>162</v>
      </c>
      <c r="G450" s="15" t="s">
        <v>133</v>
      </c>
      <c r="H450" s="15" t="s">
        <v>296</v>
      </c>
      <c r="I450" s="15" t="s">
        <v>139</v>
      </c>
      <c r="J450" s="15" t="s">
        <v>141</v>
      </c>
      <c r="K450" s="15" t="s">
        <v>297</v>
      </c>
      <c r="L450" s="15" t="s">
        <v>304</v>
      </c>
      <c r="M450" s="15">
        <v>0.746</v>
      </c>
      <c r="N450" s="15">
        <v>0.49199999999999999</v>
      </c>
      <c r="O450" s="15">
        <v>7.0000000000000007E-2</v>
      </c>
      <c r="P450" s="15">
        <v>0.61199999999999999</v>
      </c>
      <c r="Q450" s="15">
        <v>0.40300000000000002</v>
      </c>
      <c r="R450" s="15">
        <v>0.86299999999999999</v>
      </c>
      <c r="S450" s="15">
        <v>10.744</v>
      </c>
      <c r="U450" s="15">
        <v>1638.7729999999999</v>
      </c>
      <c r="V450" s="15">
        <v>50</v>
      </c>
    </row>
    <row r="451" spans="2:22" ht="30" x14ac:dyDescent="0.25">
      <c r="B451" s="15" t="s">
        <v>122</v>
      </c>
      <c r="C451" s="15" t="s">
        <v>207</v>
      </c>
      <c r="D451" s="15" t="s">
        <v>252</v>
      </c>
      <c r="E451" s="15">
        <v>2022</v>
      </c>
      <c r="F451" s="15" t="s">
        <v>162</v>
      </c>
      <c r="G451" s="15" t="s">
        <v>133</v>
      </c>
      <c r="H451" s="15" t="s">
        <v>296</v>
      </c>
      <c r="I451" s="15" t="s">
        <v>139</v>
      </c>
      <c r="J451" s="15" t="s">
        <v>141</v>
      </c>
      <c r="K451" s="15" t="s">
        <v>297</v>
      </c>
      <c r="L451" s="15" t="s">
        <v>305</v>
      </c>
      <c r="M451" s="15">
        <v>0.53300000000000003</v>
      </c>
      <c r="N451" s="15">
        <v>0.43</v>
      </c>
      <c r="O451" s="15">
        <v>3.4000000000000002E-2</v>
      </c>
      <c r="P451" s="15">
        <v>0.40300000000000002</v>
      </c>
      <c r="Q451" s="15">
        <v>0.25900000000000001</v>
      </c>
      <c r="R451" s="15">
        <v>0.623</v>
      </c>
      <c r="S451" s="15">
        <v>10.683</v>
      </c>
      <c r="U451" s="15">
        <v>1654.499</v>
      </c>
      <c r="V451" s="15">
        <v>160</v>
      </c>
    </row>
    <row r="452" spans="2:22" x14ac:dyDescent="0.25">
      <c r="B452" s="15" t="s">
        <v>122</v>
      </c>
      <c r="C452" s="15" t="s">
        <v>207</v>
      </c>
      <c r="D452" s="15" t="s">
        <v>252</v>
      </c>
      <c r="E452" s="15">
        <v>2022</v>
      </c>
      <c r="F452" s="15" t="s">
        <v>162</v>
      </c>
      <c r="G452" s="15" t="s">
        <v>133</v>
      </c>
      <c r="H452" s="15" t="s">
        <v>296</v>
      </c>
      <c r="I452" s="15" t="s">
        <v>139</v>
      </c>
      <c r="J452" s="15" t="s">
        <v>141</v>
      </c>
      <c r="K452" s="15" t="s">
        <v>297</v>
      </c>
      <c r="M452" s="15">
        <v>0.39900000000000002</v>
      </c>
      <c r="N452" s="15">
        <v>0.32800000000000001</v>
      </c>
      <c r="O452" s="15">
        <v>2.4E-2</v>
      </c>
      <c r="P452" s="15">
        <v>0.308</v>
      </c>
      <c r="Q452" s="15">
        <v>0.188</v>
      </c>
      <c r="R452" s="15">
        <v>0.51200000000000001</v>
      </c>
      <c r="S452" s="15">
        <v>10.707000000000001</v>
      </c>
      <c r="U452" s="15">
        <v>1501.4849999999999</v>
      </c>
      <c r="V452" s="15">
        <v>180</v>
      </c>
    </row>
    <row r="453" spans="2:22" x14ac:dyDescent="0.25">
      <c r="B453" s="15" t="s">
        <v>122</v>
      </c>
      <c r="C453" s="15" t="s">
        <v>207</v>
      </c>
      <c r="D453" s="15" t="s">
        <v>253</v>
      </c>
      <c r="E453" s="15">
        <v>2022</v>
      </c>
      <c r="F453" s="15" t="s">
        <v>162</v>
      </c>
      <c r="G453" s="15" t="s">
        <v>133</v>
      </c>
      <c r="H453" s="15" t="s">
        <v>296</v>
      </c>
      <c r="I453" s="15" t="s">
        <v>139</v>
      </c>
      <c r="J453" s="15" t="s">
        <v>141</v>
      </c>
      <c r="K453" s="15" t="s">
        <v>297</v>
      </c>
      <c r="L453" s="15" t="s">
        <v>296</v>
      </c>
      <c r="M453" s="15">
        <v>0.38500000000000001</v>
      </c>
      <c r="N453" s="15">
        <v>0.29599999999999999</v>
      </c>
      <c r="O453" s="15">
        <v>3.0000000000000001E-3</v>
      </c>
      <c r="P453" s="15">
        <v>0.31</v>
      </c>
      <c r="Q453" s="15">
        <v>0.20100000000000001</v>
      </c>
      <c r="R453" s="15">
        <v>0.47699999999999998</v>
      </c>
      <c r="S453" s="15">
        <v>10.634</v>
      </c>
      <c r="U453" s="15">
        <v>1763.3779999999999</v>
      </c>
      <c r="V453" s="15">
        <v>8170</v>
      </c>
    </row>
    <row r="454" spans="2:22" ht="30" x14ac:dyDescent="0.25">
      <c r="B454" s="15" t="s">
        <v>122</v>
      </c>
      <c r="C454" s="15" t="s">
        <v>207</v>
      </c>
      <c r="D454" s="15" t="s">
        <v>253</v>
      </c>
      <c r="E454" s="15">
        <v>2022</v>
      </c>
      <c r="F454" s="15" t="s">
        <v>162</v>
      </c>
      <c r="G454" s="15" t="s">
        <v>133</v>
      </c>
      <c r="H454" s="15" t="s">
        <v>296</v>
      </c>
      <c r="I454" s="15" t="s">
        <v>139</v>
      </c>
      <c r="J454" s="15" t="s">
        <v>141</v>
      </c>
      <c r="K454" s="15" t="s">
        <v>297</v>
      </c>
      <c r="L454" s="15" t="s">
        <v>298</v>
      </c>
      <c r="M454" s="15">
        <v>0.27300000000000002</v>
      </c>
      <c r="N454" s="15">
        <v>0.20399999999999999</v>
      </c>
      <c r="O454" s="15">
        <v>2.4E-2</v>
      </c>
      <c r="P454" s="15">
        <v>0.22800000000000001</v>
      </c>
      <c r="Q454" s="15">
        <v>0.153</v>
      </c>
      <c r="R454" s="15">
        <v>0.32600000000000001</v>
      </c>
      <c r="S454" s="15">
        <v>10.989000000000001</v>
      </c>
      <c r="U454" s="15">
        <v>997.31700000000001</v>
      </c>
      <c r="V454" s="15">
        <v>70</v>
      </c>
    </row>
    <row r="455" spans="2:22" x14ac:dyDescent="0.25">
      <c r="B455" s="15" t="s">
        <v>122</v>
      </c>
      <c r="C455" s="15" t="s">
        <v>207</v>
      </c>
      <c r="D455" s="15" t="s">
        <v>253</v>
      </c>
      <c r="E455" s="15">
        <v>2022</v>
      </c>
      <c r="F455" s="15" t="s">
        <v>162</v>
      </c>
      <c r="G455" s="15" t="s">
        <v>133</v>
      </c>
      <c r="H455" s="15" t="s">
        <v>296</v>
      </c>
      <c r="I455" s="15" t="s">
        <v>139</v>
      </c>
      <c r="J455" s="15" t="s">
        <v>141</v>
      </c>
      <c r="K455" s="15" t="s">
        <v>297</v>
      </c>
      <c r="L455" s="15" t="s">
        <v>299</v>
      </c>
      <c r="M455" s="15">
        <v>0.51500000000000001</v>
      </c>
      <c r="N455" s="15">
        <v>0.41099999999999998</v>
      </c>
      <c r="O455" s="15">
        <v>3.5000000000000003E-2</v>
      </c>
      <c r="P455" s="15">
        <v>0.40500000000000003</v>
      </c>
      <c r="Q455" s="15">
        <v>0.23100000000000001</v>
      </c>
      <c r="R455" s="15">
        <v>0.69499999999999995</v>
      </c>
      <c r="S455" s="15">
        <v>10.712999999999999</v>
      </c>
      <c r="U455" s="15">
        <v>1521.28</v>
      </c>
      <c r="V455" s="15">
        <v>140</v>
      </c>
    </row>
    <row r="456" spans="2:22" ht="30" x14ac:dyDescent="0.25">
      <c r="B456" s="15" t="s">
        <v>122</v>
      </c>
      <c r="C456" s="15" t="s">
        <v>207</v>
      </c>
      <c r="D456" s="15" t="s">
        <v>253</v>
      </c>
      <c r="E456" s="15">
        <v>2022</v>
      </c>
      <c r="F456" s="15" t="s">
        <v>162</v>
      </c>
      <c r="G456" s="15" t="s">
        <v>133</v>
      </c>
      <c r="H456" s="15" t="s">
        <v>296</v>
      </c>
      <c r="I456" s="15" t="s">
        <v>139</v>
      </c>
      <c r="J456" s="15" t="s">
        <v>141</v>
      </c>
      <c r="K456" s="15" t="s">
        <v>297</v>
      </c>
      <c r="L456" s="15" t="s">
        <v>300</v>
      </c>
      <c r="M456" s="15">
        <v>0.312</v>
      </c>
      <c r="N456" s="15">
        <v>0.25</v>
      </c>
      <c r="O456" s="15">
        <v>2.8000000000000001E-2</v>
      </c>
      <c r="P456" s="15">
        <v>0.23300000000000001</v>
      </c>
      <c r="Q456" s="15">
        <v>0.157</v>
      </c>
      <c r="R456" s="15">
        <v>0.40500000000000003</v>
      </c>
      <c r="S456" s="15">
        <v>10.933</v>
      </c>
      <c r="U456" s="15">
        <v>1130.3420000000001</v>
      </c>
      <c r="V456" s="15">
        <v>80</v>
      </c>
    </row>
    <row r="457" spans="2:22" x14ac:dyDescent="0.25">
      <c r="B457" s="15" t="s">
        <v>122</v>
      </c>
      <c r="C457" s="15" t="s">
        <v>207</v>
      </c>
      <c r="D457" s="15" t="s">
        <v>253</v>
      </c>
      <c r="E457" s="15">
        <v>2022</v>
      </c>
      <c r="F457" s="15" t="s">
        <v>162</v>
      </c>
      <c r="G457" s="15" t="s">
        <v>133</v>
      </c>
      <c r="H457" s="15" t="s">
        <v>296</v>
      </c>
      <c r="I457" s="15" t="s">
        <v>139</v>
      </c>
      <c r="J457" s="15" t="s">
        <v>141</v>
      </c>
      <c r="K457" s="15" t="s">
        <v>297</v>
      </c>
      <c r="L457" s="15" t="s">
        <v>301</v>
      </c>
      <c r="M457" s="15">
        <v>0.372</v>
      </c>
      <c r="N457" s="15">
        <v>0.27500000000000002</v>
      </c>
      <c r="O457" s="15">
        <v>3.0000000000000001E-3</v>
      </c>
      <c r="P457" s="15">
        <v>0.30499999999999999</v>
      </c>
      <c r="Q457" s="15">
        <v>0.2</v>
      </c>
      <c r="R457" s="15">
        <v>0.46300000000000002</v>
      </c>
      <c r="S457" s="15">
        <v>10.622999999999999</v>
      </c>
      <c r="U457" s="15">
        <v>1782.03</v>
      </c>
      <c r="V457" s="15">
        <v>6570</v>
      </c>
    </row>
    <row r="458" spans="2:22" ht="30" x14ac:dyDescent="0.25">
      <c r="B458" s="15" t="s">
        <v>122</v>
      </c>
      <c r="C458" s="15" t="s">
        <v>207</v>
      </c>
      <c r="D458" s="15" t="s">
        <v>253</v>
      </c>
      <c r="E458" s="15">
        <v>2022</v>
      </c>
      <c r="F458" s="15" t="s">
        <v>162</v>
      </c>
      <c r="G458" s="15" t="s">
        <v>133</v>
      </c>
      <c r="H458" s="15" t="s">
        <v>296</v>
      </c>
      <c r="I458" s="15" t="s">
        <v>139</v>
      </c>
      <c r="J458" s="15" t="s">
        <v>141</v>
      </c>
      <c r="K458" s="15" t="s">
        <v>297</v>
      </c>
      <c r="L458" s="15" t="s">
        <v>302</v>
      </c>
      <c r="M458" s="15">
        <v>0.44900000000000001</v>
      </c>
      <c r="N458" s="15">
        <v>0.36799999999999999</v>
      </c>
      <c r="O458" s="15">
        <v>1.7999999999999999E-2</v>
      </c>
      <c r="P458" s="15">
        <v>0.34399999999999997</v>
      </c>
      <c r="Q458" s="15">
        <v>0.24099999999999999</v>
      </c>
      <c r="R458" s="15">
        <v>0.52800000000000002</v>
      </c>
      <c r="S458" s="15">
        <v>10.679</v>
      </c>
      <c r="U458" s="15">
        <v>1572.2</v>
      </c>
      <c r="V458" s="15">
        <v>400</v>
      </c>
    </row>
    <row r="459" spans="2:22" ht="30" x14ac:dyDescent="0.25">
      <c r="B459" s="15" t="s">
        <v>122</v>
      </c>
      <c r="C459" s="15" t="s">
        <v>207</v>
      </c>
      <c r="D459" s="15" t="s">
        <v>253</v>
      </c>
      <c r="E459" s="15">
        <v>2022</v>
      </c>
      <c r="F459" s="15" t="s">
        <v>162</v>
      </c>
      <c r="G459" s="15" t="s">
        <v>133</v>
      </c>
      <c r="H459" s="15" t="s">
        <v>296</v>
      </c>
      <c r="I459" s="15" t="s">
        <v>139</v>
      </c>
      <c r="J459" s="15" t="s">
        <v>141</v>
      </c>
      <c r="K459" s="15" t="s">
        <v>297</v>
      </c>
      <c r="L459" s="15" t="s">
        <v>303</v>
      </c>
      <c r="M459" s="15">
        <v>0.48899999999999999</v>
      </c>
      <c r="N459" s="15">
        <v>0.38100000000000001</v>
      </c>
      <c r="O459" s="15">
        <v>2.1999999999999999E-2</v>
      </c>
      <c r="P459" s="15">
        <v>0.36799999999999999</v>
      </c>
      <c r="Q459" s="15">
        <v>0.247</v>
      </c>
      <c r="R459" s="15">
        <v>0.60199999999999998</v>
      </c>
      <c r="S459" s="15">
        <v>10.489000000000001</v>
      </c>
      <c r="U459" s="15">
        <v>2279.049</v>
      </c>
      <c r="V459" s="15">
        <v>310</v>
      </c>
    </row>
    <row r="460" spans="2:22" x14ac:dyDescent="0.25">
      <c r="B460" s="15" t="s">
        <v>122</v>
      </c>
      <c r="C460" s="15" t="s">
        <v>207</v>
      </c>
      <c r="D460" s="15" t="s">
        <v>253</v>
      </c>
      <c r="E460" s="15">
        <v>2022</v>
      </c>
      <c r="F460" s="15" t="s">
        <v>162</v>
      </c>
      <c r="G460" s="15" t="s">
        <v>133</v>
      </c>
      <c r="H460" s="15" t="s">
        <v>296</v>
      </c>
      <c r="I460" s="15" t="s">
        <v>139</v>
      </c>
      <c r="J460" s="15" t="s">
        <v>141</v>
      </c>
      <c r="K460" s="15" t="s">
        <v>297</v>
      </c>
      <c r="L460" s="15" t="s">
        <v>304</v>
      </c>
      <c r="M460" s="15">
        <v>0.70699999999999996</v>
      </c>
      <c r="N460" s="15">
        <v>0.52600000000000002</v>
      </c>
      <c r="O460" s="15">
        <v>7.3999999999999996E-2</v>
      </c>
      <c r="P460" s="15">
        <v>0.51700000000000002</v>
      </c>
      <c r="Q460" s="15">
        <v>0.38400000000000001</v>
      </c>
      <c r="R460" s="15">
        <v>0.92800000000000005</v>
      </c>
      <c r="S460" s="15">
        <v>10.744</v>
      </c>
      <c r="U460" s="15">
        <v>1638.7729999999999</v>
      </c>
      <c r="V460" s="15">
        <v>50</v>
      </c>
    </row>
    <row r="461" spans="2:22" ht="30" x14ac:dyDescent="0.25">
      <c r="B461" s="15" t="s">
        <v>122</v>
      </c>
      <c r="C461" s="15" t="s">
        <v>207</v>
      </c>
      <c r="D461" s="15" t="s">
        <v>253</v>
      </c>
      <c r="E461" s="15">
        <v>2022</v>
      </c>
      <c r="F461" s="15" t="s">
        <v>162</v>
      </c>
      <c r="G461" s="15" t="s">
        <v>133</v>
      </c>
      <c r="H461" s="15" t="s">
        <v>296</v>
      </c>
      <c r="I461" s="15" t="s">
        <v>139</v>
      </c>
      <c r="J461" s="15" t="s">
        <v>141</v>
      </c>
      <c r="K461" s="15" t="s">
        <v>297</v>
      </c>
      <c r="L461" s="15" t="s">
        <v>305</v>
      </c>
      <c r="M461" s="15">
        <v>0.49299999999999999</v>
      </c>
      <c r="N461" s="15">
        <v>0.40899999999999997</v>
      </c>
      <c r="O461" s="15">
        <v>3.2000000000000001E-2</v>
      </c>
      <c r="P461" s="15">
        <v>0.39800000000000002</v>
      </c>
      <c r="Q461" s="15">
        <v>0.252</v>
      </c>
      <c r="R461" s="15">
        <v>0.55200000000000005</v>
      </c>
      <c r="S461" s="15">
        <v>10.683</v>
      </c>
      <c r="U461" s="15">
        <v>1654.499</v>
      </c>
      <c r="V461" s="15">
        <v>160</v>
      </c>
    </row>
    <row r="462" spans="2:22" x14ac:dyDescent="0.25">
      <c r="B462" s="15" t="s">
        <v>122</v>
      </c>
      <c r="C462" s="15" t="s">
        <v>207</v>
      </c>
      <c r="D462" s="15" t="s">
        <v>253</v>
      </c>
      <c r="E462" s="15">
        <v>2022</v>
      </c>
      <c r="F462" s="15" t="s">
        <v>162</v>
      </c>
      <c r="G462" s="15" t="s">
        <v>133</v>
      </c>
      <c r="H462" s="15" t="s">
        <v>296</v>
      </c>
      <c r="I462" s="15" t="s">
        <v>139</v>
      </c>
      <c r="J462" s="15" t="s">
        <v>141</v>
      </c>
      <c r="K462" s="15" t="s">
        <v>297</v>
      </c>
      <c r="M462" s="15">
        <v>0.374</v>
      </c>
      <c r="N462" s="15">
        <v>0.314</v>
      </c>
      <c r="O462" s="15">
        <v>2.3E-2</v>
      </c>
      <c r="P462" s="15">
        <v>0.27700000000000002</v>
      </c>
      <c r="Q462" s="15">
        <v>0.18</v>
      </c>
      <c r="R462" s="15">
        <v>0.48099999999999998</v>
      </c>
      <c r="S462" s="15">
        <v>10.707000000000001</v>
      </c>
      <c r="U462" s="15">
        <v>1501.4849999999999</v>
      </c>
      <c r="V462" s="15">
        <v>180</v>
      </c>
    </row>
    <row r="463" spans="2:22" x14ac:dyDescent="0.25">
      <c r="B463" s="15" t="s">
        <v>122</v>
      </c>
      <c r="C463" s="15" t="s">
        <v>207</v>
      </c>
      <c r="D463" s="15" t="s">
        <v>254</v>
      </c>
      <c r="E463" s="15">
        <v>2022</v>
      </c>
      <c r="F463" s="15" t="s">
        <v>162</v>
      </c>
      <c r="G463" s="15" t="s">
        <v>133</v>
      </c>
      <c r="H463" s="15" t="s">
        <v>296</v>
      </c>
      <c r="I463" s="15" t="s">
        <v>139</v>
      </c>
      <c r="J463" s="15" t="s">
        <v>141</v>
      </c>
      <c r="K463" s="15" t="s">
        <v>297</v>
      </c>
      <c r="L463" s="15" t="s">
        <v>296</v>
      </c>
      <c r="M463" s="15">
        <v>0.34799999999999998</v>
      </c>
      <c r="N463" s="15">
        <v>0.28699999999999998</v>
      </c>
      <c r="O463" s="15">
        <v>3.0000000000000001E-3</v>
      </c>
      <c r="P463" s="15">
        <v>0.27300000000000002</v>
      </c>
      <c r="Q463" s="15">
        <v>0.17299999999999999</v>
      </c>
      <c r="R463" s="15">
        <v>0.432</v>
      </c>
      <c r="S463" s="15">
        <v>10.186999999999999</v>
      </c>
      <c r="U463" s="15">
        <v>0.41799999999999998</v>
      </c>
      <c r="V463" s="15">
        <v>8170</v>
      </c>
    </row>
    <row r="464" spans="2:22" ht="30" x14ac:dyDescent="0.25">
      <c r="B464" s="15" t="s">
        <v>122</v>
      </c>
      <c r="C464" s="15" t="s">
        <v>207</v>
      </c>
      <c r="D464" s="15" t="s">
        <v>254</v>
      </c>
      <c r="E464" s="15">
        <v>2022</v>
      </c>
      <c r="F464" s="15" t="s">
        <v>162</v>
      </c>
      <c r="G464" s="15" t="s">
        <v>133</v>
      </c>
      <c r="H464" s="15" t="s">
        <v>296</v>
      </c>
      <c r="I464" s="15" t="s">
        <v>139</v>
      </c>
      <c r="J464" s="15" t="s">
        <v>141</v>
      </c>
      <c r="K464" s="15" t="s">
        <v>297</v>
      </c>
      <c r="L464" s="15" t="s">
        <v>298</v>
      </c>
      <c r="M464" s="15">
        <v>0.251</v>
      </c>
      <c r="N464" s="15">
        <v>0.185</v>
      </c>
      <c r="O464" s="15">
        <v>2.1999999999999999E-2</v>
      </c>
      <c r="P464" s="15">
        <v>0.20499999999999999</v>
      </c>
      <c r="Q464" s="15">
        <v>0.13200000000000001</v>
      </c>
      <c r="R464" s="15">
        <v>0.311</v>
      </c>
      <c r="S464" s="15">
        <v>10.536</v>
      </c>
      <c r="U464" s="15">
        <v>0</v>
      </c>
      <c r="V464" s="15">
        <v>70</v>
      </c>
    </row>
    <row r="465" spans="2:22" x14ac:dyDescent="0.25">
      <c r="B465" s="15" t="s">
        <v>122</v>
      </c>
      <c r="C465" s="15" t="s">
        <v>207</v>
      </c>
      <c r="D465" s="15" t="s">
        <v>254</v>
      </c>
      <c r="E465" s="15">
        <v>2022</v>
      </c>
      <c r="F465" s="15" t="s">
        <v>162</v>
      </c>
      <c r="G465" s="15" t="s">
        <v>133</v>
      </c>
      <c r="H465" s="15" t="s">
        <v>296</v>
      </c>
      <c r="I465" s="15" t="s">
        <v>139</v>
      </c>
      <c r="J465" s="15" t="s">
        <v>141</v>
      </c>
      <c r="K465" s="15" t="s">
        <v>297</v>
      </c>
      <c r="L465" s="15" t="s">
        <v>299</v>
      </c>
      <c r="M465" s="15">
        <v>0.46200000000000002</v>
      </c>
      <c r="N465" s="15">
        <v>0.374</v>
      </c>
      <c r="O465" s="15">
        <v>3.2000000000000001E-2</v>
      </c>
      <c r="P465" s="15">
        <v>0.41099999999999998</v>
      </c>
      <c r="Q465" s="15">
        <v>0.18</v>
      </c>
      <c r="R465" s="15">
        <v>0.64100000000000001</v>
      </c>
      <c r="S465" s="15">
        <v>10.252000000000001</v>
      </c>
      <c r="U465" s="15">
        <v>0.22900000000000001</v>
      </c>
      <c r="V465" s="15">
        <v>140</v>
      </c>
    </row>
    <row r="466" spans="2:22" ht="30" x14ac:dyDescent="0.25">
      <c r="B466" s="15" t="s">
        <v>122</v>
      </c>
      <c r="C466" s="15" t="s">
        <v>207</v>
      </c>
      <c r="D466" s="15" t="s">
        <v>254</v>
      </c>
      <c r="E466" s="15">
        <v>2022</v>
      </c>
      <c r="F466" s="15" t="s">
        <v>162</v>
      </c>
      <c r="G466" s="15" t="s">
        <v>133</v>
      </c>
      <c r="H466" s="15" t="s">
        <v>296</v>
      </c>
      <c r="I466" s="15" t="s">
        <v>139</v>
      </c>
      <c r="J466" s="15" t="s">
        <v>141</v>
      </c>
      <c r="K466" s="15" t="s">
        <v>297</v>
      </c>
      <c r="L466" s="15" t="s">
        <v>300</v>
      </c>
      <c r="M466" s="15">
        <v>0.371</v>
      </c>
      <c r="N466" s="15">
        <v>0.46200000000000002</v>
      </c>
      <c r="O466" s="15">
        <v>5.1999999999999998E-2</v>
      </c>
      <c r="P466" s="15">
        <v>0.19400000000000001</v>
      </c>
      <c r="Q466" s="15">
        <v>0.14199999999999999</v>
      </c>
      <c r="R466" s="15">
        <v>0.378</v>
      </c>
      <c r="S466" s="15">
        <v>10.493</v>
      </c>
      <c r="U466" s="15">
        <v>0</v>
      </c>
      <c r="V466" s="15">
        <v>80</v>
      </c>
    </row>
    <row r="467" spans="2:22" x14ac:dyDescent="0.25">
      <c r="B467" s="15" t="s">
        <v>122</v>
      </c>
      <c r="C467" s="15" t="s">
        <v>207</v>
      </c>
      <c r="D467" s="15" t="s">
        <v>254</v>
      </c>
      <c r="E467" s="15">
        <v>2022</v>
      </c>
      <c r="F467" s="15" t="s">
        <v>162</v>
      </c>
      <c r="G467" s="15" t="s">
        <v>133</v>
      </c>
      <c r="H467" s="15" t="s">
        <v>296</v>
      </c>
      <c r="I467" s="15" t="s">
        <v>139</v>
      </c>
      <c r="J467" s="15" t="s">
        <v>141</v>
      </c>
      <c r="K467" s="15" t="s">
        <v>297</v>
      </c>
      <c r="L467" s="15" t="s">
        <v>301</v>
      </c>
      <c r="M467" s="15">
        <v>0.33500000000000002</v>
      </c>
      <c r="N467" s="15">
        <v>0.26400000000000001</v>
      </c>
      <c r="O467" s="15">
        <v>3.0000000000000001E-3</v>
      </c>
      <c r="P467" s="15">
        <v>0.26900000000000002</v>
      </c>
      <c r="Q467" s="15">
        <v>0.17199999999999999</v>
      </c>
      <c r="R467" s="15">
        <v>0.41799999999999998</v>
      </c>
      <c r="S467" s="15">
        <v>10.175000000000001</v>
      </c>
      <c r="U467" s="15">
        <v>0.189</v>
      </c>
      <c r="V467" s="15">
        <v>6570</v>
      </c>
    </row>
    <row r="468" spans="2:22" ht="30" x14ac:dyDescent="0.25">
      <c r="B468" s="15" t="s">
        <v>122</v>
      </c>
      <c r="C468" s="15" t="s">
        <v>207</v>
      </c>
      <c r="D468" s="15" t="s">
        <v>254</v>
      </c>
      <c r="E468" s="15">
        <v>2022</v>
      </c>
      <c r="F468" s="15" t="s">
        <v>162</v>
      </c>
      <c r="G468" s="15" t="s">
        <v>133</v>
      </c>
      <c r="H468" s="15" t="s">
        <v>296</v>
      </c>
      <c r="I468" s="15" t="s">
        <v>139</v>
      </c>
      <c r="J468" s="15" t="s">
        <v>141</v>
      </c>
      <c r="K468" s="15" t="s">
        <v>297</v>
      </c>
      <c r="L468" s="15" t="s">
        <v>302</v>
      </c>
      <c r="M468" s="15">
        <v>0.41299999999999998</v>
      </c>
      <c r="N468" s="15">
        <v>0.36499999999999999</v>
      </c>
      <c r="O468" s="15">
        <v>1.7999999999999999E-2</v>
      </c>
      <c r="P468" s="15">
        <v>0.31</v>
      </c>
      <c r="Q468" s="15">
        <v>0.19900000000000001</v>
      </c>
      <c r="R468" s="15">
        <v>0.50900000000000001</v>
      </c>
      <c r="S468" s="15">
        <v>10.222</v>
      </c>
      <c r="U468" s="15">
        <v>0.23899999999999999</v>
      </c>
      <c r="V468" s="15">
        <v>400</v>
      </c>
    </row>
    <row r="469" spans="2:22" ht="30" x14ac:dyDescent="0.25">
      <c r="B469" s="15" t="s">
        <v>122</v>
      </c>
      <c r="C469" s="15" t="s">
        <v>207</v>
      </c>
      <c r="D469" s="15" t="s">
        <v>254</v>
      </c>
      <c r="E469" s="15">
        <v>2022</v>
      </c>
      <c r="F469" s="15" t="s">
        <v>162</v>
      </c>
      <c r="G469" s="15" t="s">
        <v>133</v>
      </c>
      <c r="H469" s="15" t="s">
        <v>296</v>
      </c>
      <c r="I469" s="15" t="s">
        <v>139</v>
      </c>
      <c r="J469" s="15" t="s">
        <v>141</v>
      </c>
      <c r="K469" s="15" t="s">
        <v>297</v>
      </c>
      <c r="L469" s="15" t="s">
        <v>303</v>
      </c>
      <c r="M469" s="15">
        <v>0.441</v>
      </c>
      <c r="N469" s="15">
        <v>0.36099999999999999</v>
      </c>
      <c r="O469" s="15">
        <v>2.1000000000000001E-2</v>
      </c>
      <c r="P469" s="15">
        <v>0.32600000000000001</v>
      </c>
      <c r="Q469" s="15">
        <v>0.20699999999999999</v>
      </c>
      <c r="R469" s="15">
        <v>0.53700000000000003</v>
      </c>
      <c r="S469" s="15">
        <v>10.061</v>
      </c>
      <c r="U469" s="15">
        <v>5.7859999999999996</v>
      </c>
      <c r="V469" s="15">
        <v>310</v>
      </c>
    </row>
    <row r="470" spans="2:22" x14ac:dyDescent="0.25">
      <c r="B470" s="15" t="s">
        <v>122</v>
      </c>
      <c r="C470" s="15" t="s">
        <v>207</v>
      </c>
      <c r="D470" s="15" t="s">
        <v>254</v>
      </c>
      <c r="E470" s="15">
        <v>2022</v>
      </c>
      <c r="F470" s="15" t="s">
        <v>162</v>
      </c>
      <c r="G470" s="15" t="s">
        <v>133</v>
      </c>
      <c r="H470" s="15" t="s">
        <v>296</v>
      </c>
      <c r="I470" s="15" t="s">
        <v>139</v>
      </c>
      <c r="J470" s="15" t="s">
        <v>141</v>
      </c>
      <c r="K470" s="15" t="s">
        <v>297</v>
      </c>
      <c r="L470" s="15" t="s">
        <v>304</v>
      </c>
      <c r="M470" s="15">
        <v>0.60899999999999999</v>
      </c>
      <c r="N470" s="15">
        <v>0.45500000000000002</v>
      </c>
      <c r="O470" s="15">
        <v>6.4000000000000001E-2</v>
      </c>
      <c r="P470" s="15">
        <v>0.498</v>
      </c>
      <c r="Q470" s="15">
        <v>0.253</v>
      </c>
      <c r="R470" s="15">
        <v>0.69399999999999995</v>
      </c>
      <c r="S470" s="15">
        <v>10.311999999999999</v>
      </c>
      <c r="U470" s="15">
        <v>2.1819999999999999</v>
      </c>
      <c r="V470" s="15">
        <v>50</v>
      </c>
    </row>
    <row r="471" spans="2:22" ht="30" x14ac:dyDescent="0.25">
      <c r="B471" s="15" t="s">
        <v>122</v>
      </c>
      <c r="C471" s="15" t="s">
        <v>207</v>
      </c>
      <c r="D471" s="15" t="s">
        <v>254</v>
      </c>
      <c r="E471" s="15">
        <v>2022</v>
      </c>
      <c r="F471" s="15" t="s">
        <v>162</v>
      </c>
      <c r="G471" s="15" t="s">
        <v>133</v>
      </c>
      <c r="H471" s="15" t="s">
        <v>296</v>
      </c>
      <c r="I471" s="15" t="s">
        <v>139</v>
      </c>
      <c r="J471" s="15" t="s">
        <v>141</v>
      </c>
      <c r="K471" s="15" t="s">
        <v>297</v>
      </c>
      <c r="L471" s="15" t="s">
        <v>305</v>
      </c>
      <c r="M471" s="15">
        <v>0.45500000000000002</v>
      </c>
      <c r="N471" s="15">
        <v>0.43099999999999999</v>
      </c>
      <c r="O471" s="15">
        <v>3.4000000000000002E-2</v>
      </c>
      <c r="P471" s="15">
        <v>0.34499999999999997</v>
      </c>
      <c r="Q471" s="15">
        <v>0.22800000000000001</v>
      </c>
      <c r="R471" s="15">
        <v>0.50800000000000001</v>
      </c>
      <c r="S471" s="15">
        <v>10.249000000000001</v>
      </c>
      <c r="U471" s="15">
        <v>0.76300000000000001</v>
      </c>
      <c r="V471" s="15">
        <v>160</v>
      </c>
    </row>
    <row r="472" spans="2:22" x14ac:dyDescent="0.25">
      <c r="B472" s="15" t="s">
        <v>122</v>
      </c>
      <c r="C472" s="15" t="s">
        <v>207</v>
      </c>
      <c r="D472" s="15" t="s">
        <v>254</v>
      </c>
      <c r="E472" s="15">
        <v>2022</v>
      </c>
      <c r="F472" s="15" t="s">
        <v>162</v>
      </c>
      <c r="G472" s="15" t="s">
        <v>133</v>
      </c>
      <c r="H472" s="15" t="s">
        <v>296</v>
      </c>
      <c r="I472" s="15" t="s">
        <v>139</v>
      </c>
      <c r="J472" s="15" t="s">
        <v>141</v>
      </c>
      <c r="K472" s="15" t="s">
        <v>297</v>
      </c>
      <c r="M472" s="15">
        <v>0.33600000000000002</v>
      </c>
      <c r="N472" s="15">
        <v>0.29299999999999998</v>
      </c>
      <c r="O472" s="15">
        <v>2.1999999999999999E-2</v>
      </c>
      <c r="P472" s="15">
        <v>0.24199999999999999</v>
      </c>
      <c r="Q472" s="15">
        <v>0.14399999999999999</v>
      </c>
      <c r="R472" s="15">
        <v>0.45</v>
      </c>
      <c r="S472" s="15">
        <v>10.259</v>
      </c>
      <c r="U472" s="15">
        <v>0</v>
      </c>
      <c r="V472" s="15">
        <v>180</v>
      </c>
    </row>
    <row r="473" spans="2:22" x14ac:dyDescent="0.25">
      <c r="B473" s="15" t="s">
        <v>122</v>
      </c>
      <c r="C473" s="15" t="s">
        <v>207</v>
      </c>
      <c r="D473" s="15" t="s">
        <v>255</v>
      </c>
      <c r="E473" s="15">
        <v>2022</v>
      </c>
      <c r="F473" s="15" t="s">
        <v>162</v>
      </c>
      <c r="G473" s="15" t="s">
        <v>133</v>
      </c>
      <c r="H473" s="15" t="s">
        <v>296</v>
      </c>
      <c r="I473" s="15" t="s">
        <v>139</v>
      </c>
      <c r="J473" s="15" t="s">
        <v>141</v>
      </c>
      <c r="K473" s="15" t="s">
        <v>297</v>
      </c>
      <c r="L473" s="15" t="s">
        <v>296</v>
      </c>
      <c r="M473" s="15">
        <v>0.307</v>
      </c>
      <c r="N473" s="15">
        <v>0.27200000000000002</v>
      </c>
      <c r="O473" s="15">
        <v>3.0000000000000001E-3</v>
      </c>
      <c r="P473" s="15">
        <v>0.23300000000000001</v>
      </c>
      <c r="Q473" s="15">
        <v>0.14399999999999999</v>
      </c>
      <c r="R473" s="15">
        <v>0.38100000000000001</v>
      </c>
      <c r="S473" s="15">
        <v>10.186999999999999</v>
      </c>
      <c r="U473" s="15">
        <v>0.41799999999999998</v>
      </c>
      <c r="V473" s="15">
        <v>8170</v>
      </c>
    </row>
    <row r="474" spans="2:22" ht="30" x14ac:dyDescent="0.25">
      <c r="B474" s="15" t="s">
        <v>122</v>
      </c>
      <c r="C474" s="15" t="s">
        <v>207</v>
      </c>
      <c r="D474" s="15" t="s">
        <v>255</v>
      </c>
      <c r="E474" s="15">
        <v>2022</v>
      </c>
      <c r="F474" s="15" t="s">
        <v>162</v>
      </c>
      <c r="G474" s="15" t="s">
        <v>133</v>
      </c>
      <c r="H474" s="15" t="s">
        <v>296</v>
      </c>
      <c r="I474" s="15" t="s">
        <v>139</v>
      </c>
      <c r="J474" s="15" t="s">
        <v>141</v>
      </c>
      <c r="K474" s="15" t="s">
        <v>297</v>
      </c>
      <c r="L474" s="15" t="s">
        <v>298</v>
      </c>
      <c r="M474" s="15">
        <v>0.22700000000000001</v>
      </c>
      <c r="N474" s="15">
        <v>0.161</v>
      </c>
      <c r="O474" s="15">
        <v>1.9E-2</v>
      </c>
      <c r="P474" s="15">
        <v>0.16400000000000001</v>
      </c>
      <c r="Q474" s="15">
        <v>0.11700000000000001</v>
      </c>
      <c r="R474" s="15">
        <v>0.28899999999999998</v>
      </c>
      <c r="S474" s="15">
        <v>10.536</v>
      </c>
      <c r="U474" s="15">
        <v>0</v>
      </c>
      <c r="V474" s="15">
        <v>70</v>
      </c>
    </row>
    <row r="475" spans="2:22" x14ac:dyDescent="0.25">
      <c r="B475" s="15" t="s">
        <v>122</v>
      </c>
      <c r="C475" s="15" t="s">
        <v>207</v>
      </c>
      <c r="D475" s="15" t="s">
        <v>255</v>
      </c>
      <c r="E475" s="15">
        <v>2022</v>
      </c>
      <c r="F475" s="15" t="s">
        <v>162</v>
      </c>
      <c r="G475" s="15" t="s">
        <v>133</v>
      </c>
      <c r="H475" s="15" t="s">
        <v>296</v>
      </c>
      <c r="I475" s="15" t="s">
        <v>139</v>
      </c>
      <c r="J475" s="15" t="s">
        <v>141</v>
      </c>
      <c r="K475" s="15" t="s">
        <v>297</v>
      </c>
      <c r="L475" s="15" t="s">
        <v>299</v>
      </c>
      <c r="M475" s="15">
        <v>0.40200000000000002</v>
      </c>
      <c r="N475" s="15">
        <v>0.33700000000000002</v>
      </c>
      <c r="O475" s="15">
        <v>2.9000000000000001E-2</v>
      </c>
      <c r="P475" s="15">
        <v>0.29699999999999999</v>
      </c>
      <c r="Q475" s="15">
        <v>0.155</v>
      </c>
      <c r="R475" s="15">
        <v>0.52</v>
      </c>
      <c r="S475" s="15">
        <v>10.252000000000001</v>
      </c>
      <c r="U475" s="15">
        <v>0.22900000000000001</v>
      </c>
      <c r="V475" s="15">
        <v>140</v>
      </c>
    </row>
    <row r="476" spans="2:22" ht="30" x14ac:dyDescent="0.25">
      <c r="B476" s="15" t="s">
        <v>122</v>
      </c>
      <c r="C476" s="15" t="s">
        <v>207</v>
      </c>
      <c r="D476" s="15" t="s">
        <v>255</v>
      </c>
      <c r="E476" s="15">
        <v>2022</v>
      </c>
      <c r="F476" s="15" t="s">
        <v>162</v>
      </c>
      <c r="G476" s="15" t="s">
        <v>133</v>
      </c>
      <c r="H476" s="15" t="s">
        <v>296</v>
      </c>
      <c r="I476" s="15" t="s">
        <v>139</v>
      </c>
      <c r="J476" s="15" t="s">
        <v>141</v>
      </c>
      <c r="K476" s="15" t="s">
        <v>297</v>
      </c>
      <c r="L476" s="15" t="s">
        <v>300</v>
      </c>
      <c r="M476" s="15">
        <v>0.35499999999999998</v>
      </c>
      <c r="N476" s="15">
        <v>0.505</v>
      </c>
      <c r="O476" s="15">
        <v>5.6000000000000001E-2</v>
      </c>
      <c r="P476" s="15">
        <v>0.16300000000000001</v>
      </c>
      <c r="Q476" s="15">
        <v>0.11799999999999999</v>
      </c>
      <c r="R476" s="15">
        <v>0.32200000000000001</v>
      </c>
      <c r="S476" s="15">
        <v>10.493</v>
      </c>
      <c r="U476" s="15">
        <v>0</v>
      </c>
      <c r="V476" s="15">
        <v>80</v>
      </c>
    </row>
    <row r="477" spans="2:22" x14ac:dyDescent="0.25">
      <c r="B477" s="15" t="s">
        <v>122</v>
      </c>
      <c r="C477" s="15" t="s">
        <v>207</v>
      </c>
      <c r="D477" s="15" t="s">
        <v>255</v>
      </c>
      <c r="E477" s="15">
        <v>2022</v>
      </c>
      <c r="F477" s="15" t="s">
        <v>162</v>
      </c>
      <c r="G477" s="15" t="s">
        <v>133</v>
      </c>
      <c r="H477" s="15" t="s">
        <v>296</v>
      </c>
      <c r="I477" s="15" t="s">
        <v>139</v>
      </c>
      <c r="J477" s="15" t="s">
        <v>141</v>
      </c>
      <c r="K477" s="15" t="s">
        <v>297</v>
      </c>
      <c r="L477" s="15" t="s">
        <v>301</v>
      </c>
      <c r="M477" s="15">
        <v>0.29499999999999998</v>
      </c>
      <c r="N477" s="15">
        <v>0.247</v>
      </c>
      <c r="O477" s="15">
        <v>3.0000000000000001E-3</v>
      </c>
      <c r="P477" s="15">
        <v>0.22800000000000001</v>
      </c>
      <c r="Q477" s="15">
        <v>0.14199999999999999</v>
      </c>
      <c r="R477" s="15">
        <v>0.37</v>
      </c>
      <c r="S477" s="15">
        <v>10.175000000000001</v>
      </c>
      <c r="U477" s="15">
        <v>0.189</v>
      </c>
      <c r="V477" s="15">
        <v>6570</v>
      </c>
    </row>
    <row r="478" spans="2:22" ht="30" x14ac:dyDescent="0.25">
      <c r="B478" s="15" t="s">
        <v>122</v>
      </c>
      <c r="C478" s="15" t="s">
        <v>207</v>
      </c>
      <c r="D478" s="15" t="s">
        <v>255</v>
      </c>
      <c r="E478" s="15">
        <v>2022</v>
      </c>
      <c r="F478" s="15" t="s">
        <v>162</v>
      </c>
      <c r="G478" s="15" t="s">
        <v>133</v>
      </c>
      <c r="H478" s="15" t="s">
        <v>296</v>
      </c>
      <c r="I478" s="15" t="s">
        <v>139</v>
      </c>
      <c r="J478" s="15" t="s">
        <v>141</v>
      </c>
      <c r="K478" s="15" t="s">
        <v>297</v>
      </c>
      <c r="L478" s="15" t="s">
        <v>302</v>
      </c>
      <c r="M478" s="15">
        <v>0.372</v>
      </c>
      <c r="N478" s="15">
        <v>0.36699999999999999</v>
      </c>
      <c r="O478" s="15">
        <v>1.7999999999999999E-2</v>
      </c>
      <c r="P478" s="15">
        <v>0.27</v>
      </c>
      <c r="Q478" s="15">
        <v>0.16900000000000001</v>
      </c>
      <c r="R478" s="15">
        <v>0.44400000000000001</v>
      </c>
      <c r="S478" s="15">
        <v>10.222</v>
      </c>
      <c r="U478" s="15">
        <v>0.23899999999999999</v>
      </c>
      <c r="V478" s="15">
        <v>400</v>
      </c>
    </row>
    <row r="479" spans="2:22" ht="30" x14ac:dyDescent="0.25">
      <c r="B479" s="15" t="s">
        <v>122</v>
      </c>
      <c r="C479" s="15" t="s">
        <v>207</v>
      </c>
      <c r="D479" s="15" t="s">
        <v>255</v>
      </c>
      <c r="E479" s="15">
        <v>2022</v>
      </c>
      <c r="F479" s="15" t="s">
        <v>162</v>
      </c>
      <c r="G479" s="15" t="s">
        <v>133</v>
      </c>
      <c r="H479" s="15" t="s">
        <v>296</v>
      </c>
      <c r="I479" s="15" t="s">
        <v>139</v>
      </c>
      <c r="J479" s="15" t="s">
        <v>141</v>
      </c>
      <c r="K479" s="15" t="s">
        <v>297</v>
      </c>
      <c r="L479" s="15" t="s">
        <v>303</v>
      </c>
      <c r="M479" s="15">
        <v>0.39100000000000001</v>
      </c>
      <c r="N479" s="15">
        <v>0.33500000000000002</v>
      </c>
      <c r="O479" s="15">
        <v>1.9E-2</v>
      </c>
      <c r="P479" s="15">
        <v>0.27900000000000003</v>
      </c>
      <c r="Q479" s="15">
        <v>0.17699999999999999</v>
      </c>
      <c r="R479" s="15">
        <v>0.495</v>
      </c>
      <c r="S479" s="15">
        <v>10.061</v>
      </c>
      <c r="U479" s="15">
        <v>5.7859999999999996</v>
      </c>
      <c r="V479" s="15">
        <v>310</v>
      </c>
    </row>
    <row r="480" spans="2:22" x14ac:dyDescent="0.25">
      <c r="B480" s="15" t="s">
        <v>122</v>
      </c>
      <c r="C480" s="15" t="s">
        <v>207</v>
      </c>
      <c r="D480" s="15" t="s">
        <v>255</v>
      </c>
      <c r="E480" s="15">
        <v>2022</v>
      </c>
      <c r="F480" s="15" t="s">
        <v>162</v>
      </c>
      <c r="G480" s="15" t="s">
        <v>133</v>
      </c>
      <c r="H480" s="15" t="s">
        <v>296</v>
      </c>
      <c r="I480" s="15" t="s">
        <v>139</v>
      </c>
      <c r="J480" s="15" t="s">
        <v>141</v>
      </c>
      <c r="K480" s="15" t="s">
        <v>297</v>
      </c>
      <c r="L480" s="15" t="s">
        <v>304</v>
      </c>
      <c r="M480" s="15">
        <v>0.56699999999999995</v>
      </c>
      <c r="N480" s="15">
        <v>0.435</v>
      </c>
      <c r="O480" s="15">
        <v>6.0999999999999999E-2</v>
      </c>
      <c r="P480" s="15">
        <v>0.51600000000000001</v>
      </c>
      <c r="Q480" s="15">
        <v>0.21099999999999999</v>
      </c>
      <c r="R480" s="15">
        <v>0.69</v>
      </c>
      <c r="S480" s="15">
        <v>10.311999999999999</v>
      </c>
      <c r="U480" s="15">
        <v>2.1819999999999999</v>
      </c>
      <c r="V480" s="15">
        <v>50</v>
      </c>
    </row>
    <row r="481" spans="2:22" ht="30" x14ac:dyDescent="0.25">
      <c r="B481" s="15" t="s">
        <v>122</v>
      </c>
      <c r="C481" s="15" t="s">
        <v>207</v>
      </c>
      <c r="D481" s="15" t="s">
        <v>255</v>
      </c>
      <c r="E481" s="15">
        <v>2022</v>
      </c>
      <c r="F481" s="15" t="s">
        <v>162</v>
      </c>
      <c r="G481" s="15" t="s">
        <v>133</v>
      </c>
      <c r="H481" s="15" t="s">
        <v>296</v>
      </c>
      <c r="I481" s="15" t="s">
        <v>139</v>
      </c>
      <c r="J481" s="15" t="s">
        <v>141</v>
      </c>
      <c r="K481" s="15" t="s">
        <v>297</v>
      </c>
      <c r="L481" s="15" t="s">
        <v>305</v>
      </c>
      <c r="M481" s="15">
        <v>0.41199999999999998</v>
      </c>
      <c r="N481" s="15">
        <v>0.42499999999999999</v>
      </c>
      <c r="O481" s="15">
        <v>3.4000000000000002E-2</v>
      </c>
      <c r="P481" s="15">
        <v>0.307</v>
      </c>
      <c r="Q481" s="15">
        <v>0.17899999999999999</v>
      </c>
      <c r="R481" s="15">
        <v>0.48199999999999998</v>
      </c>
      <c r="S481" s="15">
        <v>10.249000000000001</v>
      </c>
      <c r="U481" s="15">
        <v>0.76300000000000001</v>
      </c>
      <c r="V481" s="15">
        <v>160</v>
      </c>
    </row>
    <row r="482" spans="2:22" x14ac:dyDescent="0.25">
      <c r="B482" s="15" t="s">
        <v>122</v>
      </c>
      <c r="C482" s="15" t="s">
        <v>207</v>
      </c>
      <c r="D482" s="15" t="s">
        <v>255</v>
      </c>
      <c r="E482" s="15">
        <v>2022</v>
      </c>
      <c r="F482" s="15" t="s">
        <v>162</v>
      </c>
      <c r="G482" s="15" t="s">
        <v>133</v>
      </c>
      <c r="H482" s="15" t="s">
        <v>296</v>
      </c>
      <c r="I482" s="15" t="s">
        <v>139</v>
      </c>
      <c r="J482" s="15" t="s">
        <v>141</v>
      </c>
      <c r="K482" s="15" t="s">
        <v>297</v>
      </c>
      <c r="M482" s="15">
        <v>0.29299999999999998</v>
      </c>
      <c r="N482" s="15">
        <v>0.27600000000000002</v>
      </c>
      <c r="O482" s="15">
        <v>2.1000000000000001E-2</v>
      </c>
      <c r="P482" s="15">
        <v>0.21</v>
      </c>
      <c r="Q482" s="15">
        <v>0.11600000000000001</v>
      </c>
      <c r="R482" s="15">
        <v>0.374</v>
      </c>
      <c r="S482" s="15">
        <v>10.259</v>
      </c>
      <c r="U482" s="15">
        <v>0</v>
      </c>
      <c r="V482" s="15">
        <v>180</v>
      </c>
    </row>
  </sheetData>
  <mergeCells count="1">
    <mergeCell ref="B1:V1"/>
  </mergeCells>
  <pageMargins left="0.7" right="0.7" top="0.75" bottom="0.75" header="0.3" footer="0.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dimension ref="A1:V338"/>
  <sheetViews>
    <sheetView zoomScale="85" zoomScaleNormal="85" workbookViewId="0">
      <selection activeCell="B1" sqref="B1:V1"/>
    </sheetView>
  </sheetViews>
  <sheetFormatPr defaultColWidth="16" defaultRowHeight="15" x14ac:dyDescent="0.25"/>
  <cols>
    <col min="1" max="1" width="22.7109375" style="18" customWidth="1"/>
    <col min="2" max="2" width="19.42578125" style="15" customWidth="1"/>
    <col min="3" max="3" width="17.5703125" style="15" customWidth="1"/>
    <col min="4" max="4" width="16" style="15"/>
    <col min="5" max="5" width="17.5703125" style="15" customWidth="1"/>
    <col min="6" max="6" width="17.28515625" style="15" customWidth="1"/>
    <col min="7" max="7" width="28.140625" style="15" customWidth="1"/>
    <col min="8" max="8" width="27.140625" style="15" customWidth="1"/>
    <col min="9" max="9" width="24.5703125" style="15" customWidth="1"/>
    <col min="10" max="10" width="16" style="15"/>
    <col min="11" max="11" width="24.5703125" style="15" customWidth="1"/>
    <col min="12" max="13" width="16" style="15"/>
    <col min="14" max="14" width="17.7109375" style="15" customWidth="1"/>
    <col min="15" max="15" width="18.85546875" style="15" customWidth="1"/>
    <col min="16" max="16" width="18" style="15" customWidth="1"/>
    <col min="17" max="17" width="16" style="15"/>
    <col min="18" max="18" width="19" style="15" customWidth="1"/>
    <col min="19" max="19" width="16" style="15"/>
    <col min="20" max="20" width="18.7109375" style="15" customWidth="1"/>
    <col min="21" max="21" width="16" style="15"/>
    <col min="22" max="22" width="18.42578125" style="15" customWidth="1"/>
    <col min="23" max="16384" width="16" style="15"/>
  </cols>
  <sheetData>
    <row r="1" spans="1:22" ht="38.25" customHeight="1" x14ac:dyDescent="0.25">
      <c r="A1" s="37" t="str">
        <f>HYPERLINK("#Contents!A1","Return to table of contents")</f>
        <v>Return to table of contents</v>
      </c>
      <c r="B1" s="47" t="s">
        <v>389</v>
      </c>
      <c r="C1" s="47"/>
      <c r="D1" s="47"/>
      <c r="E1" s="47"/>
      <c r="F1" s="47"/>
      <c r="G1" s="47"/>
      <c r="H1" s="47"/>
      <c r="I1" s="47"/>
      <c r="J1" s="47"/>
      <c r="K1" s="47"/>
      <c r="L1" s="47"/>
      <c r="M1" s="47"/>
      <c r="N1" s="47"/>
      <c r="O1" s="47"/>
      <c r="P1" s="47"/>
      <c r="Q1" s="47"/>
      <c r="R1" s="47"/>
      <c r="S1" s="47"/>
      <c r="T1" s="47"/>
      <c r="U1" s="47"/>
      <c r="V1" s="48"/>
    </row>
    <row r="2" spans="1:22" ht="30" x14ac:dyDescent="0.25">
      <c r="A2" s="19"/>
      <c r="B2" s="5" t="s">
        <v>120</v>
      </c>
      <c r="C2" s="5" t="s">
        <v>123</v>
      </c>
      <c r="D2" s="5" t="s">
        <v>126</v>
      </c>
      <c r="E2" s="5" t="s">
        <v>127</v>
      </c>
      <c r="F2" s="5" t="s">
        <v>128</v>
      </c>
      <c r="G2" s="5" t="s">
        <v>131</v>
      </c>
      <c r="H2" s="5" t="s">
        <v>134</v>
      </c>
      <c r="I2" s="5" t="s">
        <v>137</v>
      </c>
      <c r="J2" s="5" t="s">
        <v>140</v>
      </c>
      <c r="K2" s="5" t="s">
        <v>142</v>
      </c>
      <c r="L2" s="5" t="s">
        <v>145</v>
      </c>
      <c r="M2" s="5" t="s">
        <v>147</v>
      </c>
      <c r="N2" s="5" t="s">
        <v>149</v>
      </c>
      <c r="O2" s="5" t="s">
        <v>150</v>
      </c>
      <c r="P2" s="5" t="s">
        <v>151</v>
      </c>
      <c r="Q2" s="5" t="s">
        <v>152</v>
      </c>
      <c r="R2" s="5" t="s">
        <v>153</v>
      </c>
      <c r="S2" s="5" t="s">
        <v>154</v>
      </c>
      <c r="T2" s="5" t="s">
        <v>155</v>
      </c>
      <c r="U2" s="5" t="s">
        <v>156</v>
      </c>
      <c r="V2" s="5" t="s">
        <v>158</v>
      </c>
    </row>
    <row r="3" spans="1:22" x14ac:dyDescent="0.25">
      <c r="A3" s="19"/>
      <c r="B3" s="15" t="s">
        <v>136</v>
      </c>
      <c r="C3" s="15" t="s">
        <v>207</v>
      </c>
      <c r="D3" s="15" t="s">
        <v>208</v>
      </c>
      <c r="E3" s="15">
        <v>2022</v>
      </c>
      <c r="F3" s="15" t="s">
        <v>162</v>
      </c>
      <c r="G3" s="15" t="s">
        <v>133</v>
      </c>
      <c r="H3" s="15" t="s">
        <v>136</v>
      </c>
      <c r="I3" s="15" t="s">
        <v>139</v>
      </c>
      <c r="J3" s="15" t="s">
        <v>141</v>
      </c>
      <c r="K3" s="15" t="s">
        <v>144</v>
      </c>
      <c r="L3" s="15" t="s">
        <v>316</v>
      </c>
      <c r="M3" s="15">
        <v>0.31</v>
      </c>
      <c r="N3" s="15">
        <v>0.51100000000000001</v>
      </c>
      <c r="O3" s="15">
        <v>1.2999999999999999E-2</v>
      </c>
      <c r="P3" s="15">
        <v>0.107</v>
      </c>
      <c r="Q3" s="15">
        <v>2.4E-2</v>
      </c>
      <c r="R3" s="15">
        <v>0.372</v>
      </c>
      <c r="S3" s="15">
        <v>9.8670000000000009</v>
      </c>
      <c r="U3" s="15">
        <v>0</v>
      </c>
      <c r="V3" s="15">
        <v>1520</v>
      </c>
    </row>
    <row r="4" spans="1:22" x14ac:dyDescent="0.25">
      <c r="B4" s="15" t="s">
        <v>136</v>
      </c>
      <c r="C4" s="15" t="s">
        <v>207</v>
      </c>
      <c r="D4" s="15" t="s">
        <v>208</v>
      </c>
      <c r="E4" s="15">
        <v>2022</v>
      </c>
      <c r="F4" s="15" t="s">
        <v>162</v>
      </c>
      <c r="G4" s="15" t="s">
        <v>133</v>
      </c>
      <c r="H4" s="15" t="s">
        <v>136</v>
      </c>
      <c r="I4" s="15" t="s">
        <v>139</v>
      </c>
      <c r="J4" s="15" t="s">
        <v>141</v>
      </c>
      <c r="K4" s="15" t="s">
        <v>144</v>
      </c>
      <c r="L4" s="15" t="s">
        <v>317</v>
      </c>
      <c r="M4" s="15">
        <v>0.31900000000000001</v>
      </c>
      <c r="N4" s="15">
        <v>0.56000000000000005</v>
      </c>
      <c r="O4" s="15">
        <v>1.0999999999999999E-2</v>
      </c>
      <c r="P4" s="15">
        <v>0.11</v>
      </c>
      <c r="Q4" s="15">
        <v>2.8000000000000001E-2</v>
      </c>
      <c r="R4" s="15">
        <v>0.34399999999999997</v>
      </c>
      <c r="S4" s="15">
        <v>9.8979999999999997</v>
      </c>
      <c r="U4" s="15">
        <v>0</v>
      </c>
      <c r="V4" s="15">
        <v>2630</v>
      </c>
    </row>
    <row r="5" spans="1:22" x14ac:dyDescent="0.25">
      <c r="B5" s="15" t="s">
        <v>136</v>
      </c>
      <c r="C5" s="15" t="s">
        <v>207</v>
      </c>
      <c r="D5" s="15" t="s">
        <v>208</v>
      </c>
      <c r="E5" s="15">
        <v>2022</v>
      </c>
      <c r="F5" s="15" t="s">
        <v>162</v>
      </c>
      <c r="G5" s="15" t="s">
        <v>133</v>
      </c>
      <c r="H5" s="15" t="s">
        <v>136</v>
      </c>
      <c r="I5" s="15" t="s">
        <v>139</v>
      </c>
      <c r="J5" s="15" t="s">
        <v>141</v>
      </c>
      <c r="K5" s="15" t="s">
        <v>144</v>
      </c>
      <c r="L5" s="15" t="s">
        <v>318</v>
      </c>
      <c r="M5" s="15">
        <v>0.40300000000000002</v>
      </c>
      <c r="N5" s="15">
        <v>0.627</v>
      </c>
      <c r="O5" s="15">
        <v>2.1999999999999999E-2</v>
      </c>
      <c r="P5" s="15">
        <v>0.17599999999999999</v>
      </c>
      <c r="Q5" s="15">
        <v>5.1999999999999998E-2</v>
      </c>
      <c r="R5" s="15">
        <v>0.50900000000000001</v>
      </c>
      <c r="S5" s="15">
        <v>9.8539999999999992</v>
      </c>
      <c r="U5" s="15">
        <v>0</v>
      </c>
      <c r="V5" s="15">
        <v>800</v>
      </c>
    </row>
    <row r="6" spans="1:22" x14ac:dyDescent="0.25">
      <c r="B6" s="15" t="s">
        <v>136</v>
      </c>
      <c r="C6" s="15" t="s">
        <v>207</v>
      </c>
      <c r="D6" s="15" t="s">
        <v>208</v>
      </c>
      <c r="E6" s="15">
        <v>2022</v>
      </c>
      <c r="F6" s="15" t="s">
        <v>162</v>
      </c>
      <c r="G6" s="15" t="s">
        <v>133</v>
      </c>
      <c r="H6" s="15" t="s">
        <v>136</v>
      </c>
      <c r="I6" s="15" t="s">
        <v>139</v>
      </c>
      <c r="J6" s="15" t="s">
        <v>141</v>
      </c>
      <c r="K6" s="15" t="s">
        <v>144</v>
      </c>
      <c r="L6" s="15" t="s">
        <v>319</v>
      </c>
      <c r="M6" s="15">
        <v>0.42899999999999999</v>
      </c>
      <c r="N6" s="15">
        <v>0.60499999999999998</v>
      </c>
      <c r="O6" s="15">
        <v>2.1999999999999999E-2</v>
      </c>
      <c r="P6" s="15">
        <v>0.185</v>
      </c>
      <c r="Q6" s="15">
        <v>6.8000000000000005E-2</v>
      </c>
      <c r="R6" s="15">
        <v>0.53500000000000003</v>
      </c>
      <c r="S6" s="15">
        <v>9.9139999999999997</v>
      </c>
      <c r="U6" s="15">
        <v>0</v>
      </c>
      <c r="V6" s="15">
        <v>780</v>
      </c>
    </row>
    <row r="7" spans="1:22" x14ac:dyDescent="0.25">
      <c r="B7" s="15" t="s">
        <v>136</v>
      </c>
      <c r="C7" s="15" t="s">
        <v>207</v>
      </c>
      <c r="D7" s="15" t="s">
        <v>208</v>
      </c>
      <c r="E7" s="15">
        <v>2022</v>
      </c>
      <c r="F7" s="15" t="s">
        <v>162</v>
      </c>
      <c r="G7" s="15" t="s">
        <v>133</v>
      </c>
      <c r="H7" s="15" t="s">
        <v>136</v>
      </c>
      <c r="I7" s="15" t="s">
        <v>139</v>
      </c>
      <c r="J7" s="15" t="s">
        <v>141</v>
      </c>
      <c r="K7" s="15" t="s">
        <v>144</v>
      </c>
      <c r="L7" s="15" t="s">
        <v>320</v>
      </c>
      <c r="M7" s="15">
        <v>0.56899999999999995</v>
      </c>
      <c r="N7" s="15">
        <v>0.78300000000000003</v>
      </c>
      <c r="O7" s="15">
        <v>5.2999999999999999E-2</v>
      </c>
      <c r="P7" s="15">
        <v>0.28399999999999997</v>
      </c>
      <c r="Q7" s="15">
        <v>7.0999999999999994E-2</v>
      </c>
      <c r="R7" s="15">
        <v>0.71099999999999997</v>
      </c>
      <c r="S7" s="15">
        <v>10.025</v>
      </c>
      <c r="U7" s="15">
        <v>0</v>
      </c>
      <c r="V7" s="15">
        <v>220</v>
      </c>
    </row>
    <row r="8" spans="1:22" x14ac:dyDescent="0.25">
      <c r="B8" s="15" t="s">
        <v>136</v>
      </c>
      <c r="C8" s="15" t="s">
        <v>207</v>
      </c>
      <c r="D8" s="15" t="s">
        <v>208</v>
      </c>
      <c r="E8" s="15">
        <v>2022</v>
      </c>
      <c r="F8" s="15" t="s">
        <v>162</v>
      </c>
      <c r="G8" s="15" t="s">
        <v>133</v>
      </c>
      <c r="H8" s="15" t="s">
        <v>136</v>
      </c>
      <c r="I8" s="15" t="s">
        <v>139</v>
      </c>
      <c r="J8" s="15" t="s">
        <v>141</v>
      </c>
      <c r="K8" s="15" t="s">
        <v>144</v>
      </c>
      <c r="L8" s="15" t="s">
        <v>146</v>
      </c>
      <c r="M8" s="15">
        <v>0.67500000000000004</v>
      </c>
      <c r="N8" s="15">
        <v>0.70499999999999996</v>
      </c>
      <c r="O8" s="15">
        <v>7.3999999999999996E-2</v>
      </c>
      <c r="P8" s="15">
        <v>0.38600000000000001</v>
      </c>
      <c r="Q8" s="15">
        <v>0.18099999999999999</v>
      </c>
      <c r="R8" s="15">
        <v>0.89500000000000002</v>
      </c>
      <c r="S8" s="15">
        <v>10.037000000000001</v>
      </c>
      <c r="U8" s="15">
        <v>0</v>
      </c>
      <c r="V8" s="15">
        <v>90</v>
      </c>
    </row>
    <row r="9" spans="1:22" x14ac:dyDescent="0.25">
      <c r="B9" s="15" t="s">
        <v>136</v>
      </c>
      <c r="C9" s="15" t="s">
        <v>207</v>
      </c>
      <c r="D9" s="15" t="s">
        <v>208</v>
      </c>
      <c r="E9" s="15">
        <v>2022</v>
      </c>
      <c r="F9" s="15" t="s">
        <v>162</v>
      </c>
      <c r="G9" s="15" t="s">
        <v>133</v>
      </c>
      <c r="H9" s="15" t="s">
        <v>136</v>
      </c>
      <c r="I9" s="15" t="s">
        <v>139</v>
      </c>
      <c r="J9" s="15" t="s">
        <v>141</v>
      </c>
      <c r="K9" s="15" t="s">
        <v>144</v>
      </c>
      <c r="L9" s="15" t="s">
        <v>354</v>
      </c>
      <c r="M9" s="15">
        <v>0.39800000000000002</v>
      </c>
      <c r="N9" s="15">
        <v>0.68100000000000005</v>
      </c>
      <c r="O9" s="15">
        <v>6.2E-2</v>
      </c>
      <c r="P9" s="15">
        <v>0.13800000000000001</v>
      </c>
      <c r="Q9" s="15">
        <v>0.04</v>
      </c>
      <c r="R9" s="15">
        <v>0.47599999999999998</v>
      </c>
      <c r="S9" s="15">
        <v>9.9220000000000006</v>
      </c>
      <c r="U9" s="15">
        <v>0</v>
      </c>
      <c r="V9" s="15">
        <v>120</v>
      </c>
    </row>
    <row r="10" spans="1:22" x14ac:dyDescent="0.25">
      <c r="B10" s="15" t="s">
        <v>136</v>
      </c>
      <c r="C10" s="15" t="s">
        <v>207</v>
      </c>
      <c r="D10" s="15" t="s">
        <v>209</v>
      </c>
      <c r="E10" s="15">
        <v>2022</v>
      </c>
      <c r="F10" s="15" t="s">
        <v>162</v>
      </c>
      <c r="G10" s="15" t="s">
        <v>133</v>
      </c>
      <c r="H10" s="15" t="s">
        <v>136</v>
      </c>
      <c r="I10" s="15" t="s">
        <v>139</v>
      </c>
      <c r="J10" s="15" t="s">
        <v>141</v>
      </c>
      <c r="K10" s="15" t="s">
        <v>144</v>
      </c>
      <c r="L10" s="15" t="s">
        <v>316</v>
      </c>
      <c r="M10" s="15">
        <v>0.26300000000000001</v>
      </c>
      <c r="N10" s="15">
        <v>0.48099999999999998</v>
      </c>
      <c r="O10" s="15">
        <v>1.2E-2</v>
      </c>
      <c r="P10" s="15">
        <v>8.1000000000000003E-2</v>
      </c>
      <c r="Q10" s="15">
        <v>1.4E-2</v>
      </c>
      <c r="R10" s="15">
        <v>0.28199999999999997</v>
      </c>
      <c r="S10" s="15">
        <v>9.8569999999999993</v>
      </c>
      <c r="U10" s="15">
        <v>0</v>
      </c>
      <c r="V10" s="15">
        <v>1520</v>
      </c>
    </row>
    <row r="11" spans="1:22" x14ac:dyDescent="0.25">
      <c r="B11" s="15" t="s">
        <v>136</v>
      </c>
      <c r="C11" s="15" t="s">
        <v>207</v>
      </c>
      <c r="D11" s="15" t="s">
        <v>209</v>
      </c>
      <c r="E11" s="15">
        <v>2022</v>
      </c>
      <c r="F11" s="15" t="s">
        <v>162</v>
      </c>
      <c r="G11" s="15" t="s">
        <v>133</v>
      </c>
      <c r="H11" s="15" t="s">
        <v>136</v>
      </c>
      <c r="I11" s="15" t="s">
        <v>139</v>
      </c>
      <c r="J11" s="15" t="s">
        <v>141</v>
      </c>
      <c r="K11" s="15" t="s">
        <v>144</v>
      </c>
      <c r="L11" s="15" t="s">
        <v>317</v>
      </c>
      <c r="M11" s="15">
        <v>0.25700000000000001</v>
      </c>
      <c r="N11" s="15">
        <v>0.49</v>
      </c>
      <c r="O11" s="15">
        <v>0.01</v>
      </c>
      <c r="P11" s="15">
        <v>8.4000000000000005E-2</v>
      </c>
      <c r="Q11" s="15">
        <v>1.7999999999999999E-2</v>
      </c>
      <c r="R11" s="15">
        <v>0.252</v>
      </c>
      <c r="S11" s="15">
        <v>9.8889999999999993</v>
      </c>
      <c r="U11" s="15">
        <v>0</v>
      </c>
      <c r="V11" s="15">
        <v>2620</v>
      </c>
    </row>
    <row r="12" spans="1:22" x14ac:dyDescent="0.25">
      <c r="B12" s="15" t="s">
        <v>136</v>
      </c>
      <c r="C12" s="15" t="s">
        <v>207</v>
      </c>
      <c r="D12" s="15" t="s">
        <v>209</v>
      </c>
      <c r="E12" s="15">
        <v>2022</v>
      </c>
      <c r="F12" s="15" t="s">
        <v>162</v>
      </c>
      <c r="G12" s="15" t="s">
        <v>133</v>
      </c>
      <c r="H12" s="15" t="s">
        <v>136</v>
      </c>
      <c r="I12" s="15" t="s">
        <v>139</v>
      </c>
      <c r="J12" s="15" t="s">
        <v>141</v>
      </c>
      <c r="K12" s="15" t="s">
        <v>144</v>
      </c>
      <c r="L12" s="15" t="s">
        <v>318</v>
      </c>
      <c r="M12" s="15">
        <v>0.34699999999999998</v>
      </c>
      <c r="N12" s="15">
        <v>0.58799999999999997</v>
      </c>
      <c r="O12" s="15">
        <v>2.1000000000000001E-2</v>
      </c>
      <c r="P12" s="15">
        <v>0.126</v>
      </c>
      <c r="Q12" s="15">
        <v>3.5000000000000003E-2</v>
      </c>
      <c r="R12" s="15">
        <v>0.437</v>
      </c>
      <c r="S12" s="15">
        <v>9.8469999999999995</v>
      </c>
      <c r="U12" s="15">
        <v>0</v>
      </c>
      <c r="V12" s="15">
        <v>800</v>
      </c>
    </row>
    <row r="13" spans="1:22" x14ac:dyDescent="0.25">
      <c r="B13" s="15" t="s">
        <v>136</v>
      </c>
      <c r="C13" s="15" t="s">
        <v>207</v>
      </c>
      <c r="D13" s="15" t="s">
        <v>209</v>
      </c>
      <c r="E13" s="15">
        <v>2022</v>
      </c>
      <c r="F13" s="15" t="s">
        <v>162</v>
      </c>
      <c r="G13" s="15" t="s">
        <v>133</v>
      </c>
      <c r="H13" s="15" t="s">
        <v>136</v>
      </c>
      <c r="I13" s="15" t="s">
        <v>139</v>
      </c>
      <c r="J13" s="15" t="s">
        <v>141</v>
      </c>
      <c r="K13" s="15" t="s">
        <v>144</v>
      </c>
      <c r="L13" s="15" t="s">
        <v>319</v>
      </c>
      <c r="M13" s="15">
        <v>0.36799999999999999</v>
      </c>
      <c r="N13" s="15">
        <v>0.57299999999999995</v>
      </c>
      <c r="O13" s="15">
        <v>2.1000000000000001E-2</v>
      </c>
      <c r="P13" s="15">
        <v>0.14099999999999999</v>
      </c>
      <c r="Q13" s="15">
        <v>4.5999999999999999E-2</v>
      </c>
      <c r="R13" s="15">
        <v>0.40200000000000002</v>
      </c>
      <c r="S13" s="15">
        <v>9.9049999999999994</v>
      </c>
      <c r="U13" s="15">
        <v>0</v>
      </c>
      <c r="V13" s="15">
        <v>780</v>
      </c>
    </row>
    <row r="14" spans="1:22" x14ac:dyDescent="0.25">
      <c r="B14" s="15" t="s">
        <v>136</v>
      </c>
      <c r="C14" s="15" t="s">
        <v>207</v>
      </c>
      <c r="D14" s="15" t="s">
        <v>209</v>
      </c>
      <c r="E14" s="15">
        <v>2022</v>
      </c>
      <c r="F14" s="15" t="s">
        <v>162</v>
      </c>
      <c r="G14" s="15" t="s">
        <v>133</v>
      </c>
      <c r="H14" s="15" t="s">
        <v>136</v>
      </c>
      <c r="I14" s="15" t="s">
        <v>139</v>
      </c>
      <c r="J14" s="15" t="s">
        <v>141</v>
      </c>
      <c r="K14" s="15" t="s">
        <v>144</v>
      </c>
      <c r="L14" s="15" t="s">
        <v>320</v>
      </c>
      <c r="M14" s="15">
        <v>0.46100000000000002</v>
      </c>
      <c r="N14" s="15">
        <v>0.66200000000000003</v>
      </c>
      <c r="O14" s="15">
        <v>4.4999999999999998E-2</v>
      </c>
      <c r="P14" s="15">
        <v>0.20499999999999999</v>
      </c>
      <c r="Q14" s="15">
        <v>5.2999999999999999E-2</v>
      </c>
      <c r="R14" s="15">
        <v>0.57399999999999995</v>
      </c>
      <c r="S14" s="15">
        <v>10.019</v>
      </c>
      <c r="U14" s="15">
        <v>0</v>
      </c>
      <c r="V14" s="15">
        <v>220</v>
      </c>
    </row>
    <row r="15" spans="1:22" x14ac:dyDescent="0.25">
      <c r="B15" s="15" t="s">
        <v>136</v>
      </c>
      <c r="C15" s="15" t="s">
        <v>207</v>
      </c>
      <c r="D15" s="15" t="s">
        <v>209</v>
      </c>
      <c r="E15" s="15">
        <v>2022</v>
      </c>
      <c r="F15" s="15" t="s">
        <v>162</v>
      </c>
      <c r="G15" s="15" t="s">
        <v>133</v>
      </c>
      <c r="H15" s="15" t="s">
        <v>136</v>
      </c>
      <c r="I15" s="15" t="s">
        <v>139</v>
      </c>
      <c r="J15" s="15" t="s">
        <v>141</v>
      </c>
      <c r="K15" s="15" t="s">
        <v>144</v>
      </c>
      <c r="L15" s="15" t="s">
        <v>146</v>
      </c>
      <c r="M15" s="15">
        <v>0.57399999999999995</v>
      </c>
      <c r="N15" s="15">
        <v>0.65100000000000002</v>
      </c>
      <c r="O15" s="15">
        <v>6.9000000000000006E-2</v>
      </c>
      <c r="P15" s="15">
        <v>0.32</v>
      </c>
      <c r="Q15" s="15">
        <v>0.11899999999999999</v>
      </c>
      <c r="R15" s="15">
        <v>0.74099999999999999</v>
      </c>
      <c r="S15" s="15">
        <v>10.025</v>
      </c>
      <c r="U15" s="15">
        <v>0</v>
      </c>
      <c r="V15" s="15">
        <v>90</v>
      </c>
    </row>
    <row r="16" spans="1:22" x14ac:dyDescent="0.25">
      <c r="B16" s="15" t="s">
        <v>136</v>
      </c>
      <c r="C16" s="15" t="s">
        <v>207</v>
      </c>
      <c r="D16" s="15" t="s">
        <v>209</v>
      </c>
      <c r="E16" s="15">
        <v>2022</v>
      </c>
      <c r="F16" s="15" t="s">
        <v>162</v>
      </c>
      <c r="G16" s="15" t="s">
        <v>133</v>
      </c>
      <c r="H16" s="15" t="s">
        <v>136</v>
      </c>
      <c r="I16" s="15" t="s">
        <v>139</v>
      </c>
      <c r="J16" s="15" t="s">
        <v>141</v>
      </c>
      <c r="K16" s="15" t="s">
        <v>144</v>
      </c>
      <c r="L16" s="15" t="s">
        <v>354</v>
      </c>
      <c r="M16" s="15">
        <v>0.35199999999999998</v>
      </c>
      <c r="N16" s="15">
        <v>0.68</v>
      </c>
      <c r="O16" s="15">
        <v>6.2E-2</v>
      </c>
      <c r="P16" s="15">
        <v>9.2999999999999999E-2</v>
      </c>
      <c r="Q16" s="15">
        <v>2.8000000000000001E-2</v>
      </c>
      <c r="R16" s="15">
        <v>0.39300000000000002</v>
      </c>
      <c r="S16" s="15">
        <v>9.9139999999999997</v>
      </c>
      <c r="U16" s="15">
        <v>0</v>
      </c>
      <c r="V16" s="15">
        <v>120</v>
      </c>
    </row>
    <row r="17" spans="2:22" x14ac:dyDescent="0.25">
      <c r="B17" s="15" t="s">
        <v>136</v>
      </c>
      <c r="C17" s="15" t="s">
        <v>207</v>
      </c>
      <c r="D17" s="15" t="s">
        <v>210</v>
      </c>
      <c r="E17" s="15">
        <v>2022</v>
      </c>
      <c r="F17" s="15" t="s">
        <v>162</v>
      </c>
      <c r="G17" s="15" t="s">
        <v>133</v>
      </c>
      <c r="H17" s="15" t="s">
        <v>136</v>
      </c>
      <c r="I17" s="15" t="s">
        <v>139</v>
      </c>
      <c r="J17" s="15" t="s">
        <v>141</v>
      </c>
      <c r="K17" s="15" t="s">
        <v>144</v>
      </c>
      <c r="L17" s="15" t="s">
        <v>316</v>
      </c>
      <c r="M17" s="15">
        <v>0.23699999999999999</v>
      </c>
      <c r="N17" s="15">
        <v>0.44900000000000001</v>
      </c>
      <c r="O17" s="15">
        <v>1.2E-2</v>
      </c>
      <c r="P17" s="15">
        <v>6.8000000000000005E-2</v>
      </c>
      <c r="Q17" s="15">
        <v>0.01</v>
      </c>
      <c r="R17" s="15">
        <v>0.23400000000000001</v>
      </c>
      <c r="S17" s="15">
        <v>9.5879999999999992</v>
      </c>
      <c r="U17" s="15">
        <v>0</v>
      </c>
      <c r="V17" s="15">
        <v>1510</v>
      </c>
    </row>
    <row r="18" spans="2:22" x14ac:dyDescent="0.25">
      <c r="B18" s="15" t="s">
        <v>136</v>
      </c>
      <c r="C18" s="15" t="s">
        <v>207</v>
      </c>
      <c r="D18" s="15" t="s">
        <v>210</v>
      </c>
      <c r="E18" s="15">
        <v>2022</v>
      </c>
      <c r="F18" s="15" t="s">
        <v>162</v>
      </c>
      <c r="G18" s="15" t="s">
        <v>133</v>
      </c>
      <c r="H18" s="15" t="s">
        <v>136</v>
      </c>
      <c r="I18" s="15" t="s">
        <v>139</v>
      </c>
      <c r="J18" s="15" t="s">
        <v>141</v>
      </c>
      <c r="K18" s="15" t="s">
        <v>144</v>
      </c>
      <c r="L18" s="15" t="s">
        <v>317</v>
      </c>
      <c r="M18" s="15">
        <v>0.22700000000000001</v>
      </c>
      <c r="N18" s="15">
        <v>0.45500000000000002</v>
      </c>
      <c r="O18" s="15">
        <v>8.9999999999999993E-3</v>
      </c>
      <c r="P18" s="15">
        <v>6.9000000000000006E-2</v>
      </c>
      <c r="Q18" s="15">
        <v>1.2E-2</v>
      </c>
      <c r="R18" s="15">
        <v>0.21299999999999999</v>
      </c>
      <c r="S18" s="15">
        <v>9.6219999999999999</v>
      </c>
      <c r="U18" s="15">
        <v>0</v>
      </c>
      <c r="V18" s="15">
        <v>2600</v>
      </c>
    </row>
    <row r="19" spans="2:22" x14ac:dyDescent="0.25">
      <c r="B19" s="15" t="s">
        <v>136</v>
      </c>
      <c r="C19" s="15" t="s">
        <v>207</v>
      </c>
      <c r="D19" s="15" t="s">
        <v>210</v>
      </c>
      <c r="E19" s="15">
        <v>2022</v>
      </c>
      <c r="F19" s="15" t="s">
        <v>162</v>
      </c>
      <c r="G19" s="15" t="s">
        <v>133</v>
      </c>
      <c r="H19" s="15" t="s">
        <v>136</v>
      </c>
      <c r="I19" s="15" t="s">
        <v>139</v>
      </c>
      <c r="J19" s="15" t="s">
        <v>141</v>
      </c>
      <c r="K19" s="15" t="s">
        <v>144</v>
      </c>
      <c r="L19" s="15" t="s">
        <v>318</v>
      </c>
      <c r="M19" s="15">
        <v>0.32400000000000001</v>
      </c>
      <c r="N19" s="15">
        <v>0.57899999999999996</v>
      </c>
      <c r="O19" s="15">
        <v>0.02</v>
      </c>
      <c r="P19" s="15">
        <v>0.108</v>
      </c>
      <c r="Q19" s="15">
        <v>2.1999999999999999E-2</v>
      </c>
      <c r="R19" s="15">
        <v>0.36599999999999999</v>
      </c>
      <c r="S19" s="15">
        <v>9.5660000000000007</v>
      </c>
      <c r="U19" s="15">
        <v>0</v>
      </c>
      <c r="V19" s="15">
        <v>800</v>
      </c>
    </row>
    <row r="20" spans="2:22" x14ac:dyDescent="0.25">
      <c r="B20" s="15" t="s">
        <v>136</v>
      </c>
      <c r="C20" s="15" t="s">
        <v>207</v>
      </c>
      <c r="D20" s="15" t="s">
        <v>210</v>
      </c>
      <c r="E20" s="15">
        <v>2022</v>
      </c>
      <c r="F20" s="15" t="s">
        <v>162</v>
      </c>
      <c r="G20" s="15" t="s">
        <v>133</v>
      </c>
      <c r="H20" s="15" t="s">
        <v>136</v>
      </c>
      <c r="I20" s="15" t="s">
        <v>139</v>
      </c>
      <c r="J20" s="15" t="s">
        <v>141</v>
      </c>
      <c r="K20" s="15" t="s">
        <v>144</v>
      </c>
      <c r="L20" s="15" t="s">
        <v>319</v>
      </c>
      <c r="M20" s="15">
        <v>0.33700000000000002</v>
      </c>
      <c r="N20" s="15">
        <v>0.54600000000000004</v>
      </c>
      <c r="O20" s="15">
        <v>0.02</v>
      </c>
      <c r="P20" s="15">
        <v>0.11899999999999999</v>
      </c>
      <c r="Q20" s="15">
        <v>3.5999999999999997E-2</v>
      </c>
      <c r="R20" s="15">
        <v>0.36899999999999999</v>
      </c>
      <c r="S20" s="15">
        <v>9.6229999999999993</v>
      </c>
      <c r="U20" s="15">
        <v>0</v>
      </c>
      <c r="V20" s="15">
        <v>770</v>
      </c>
    </row>
    <row r="21" spans="2:22" x14ac:dyDescent="0.25">
      <c r="B21" s="15" t="s">
        <v>136</v>
      </c>
      <c r="C21" s="15" t="s">
        <v>207</v>
      </c>
      <c r="D21" s="15" t="s">
        <v>210</v>
      </c>
      <c r="E21" s="15">
        <v>2022</v>
      </c>
      <c r="F21" s="15" t="s">
        <v>162</v>
      </c>
      <c r="G21" s="15" t="s">
        <v>133</v>
      </c>
      <c r="H21" s="15" t="s">
        <v>136</v>
      </c>
      <c r="I21" s="15" t="s">
        <v>139</v>
      </c>
      <c r="J21" s="15" t="s">
        <v>141</v>
      </c>
      <c r="K21" s="15" t="s">
        <v>144</v>
      </c>
      <c r="L21" s="15" t="s">
        <v>320</v>
      </c>
      <c r="M21" s="15">
        <v>0.45200000000000001</v>
      </c>
      <c r="N21" s="15">
        <v>0.746</v>
      </c>
      <c r="O21" s="15">
        <v>0.05</v>
      </c>
      <c r="P21" s="15">
        <v>0.17199999999999999</v>
      </c>
      <c r="Q21" s="15">
        <v>0.04</v>
      </c>
      <c r="R21" s="15">
        <v>0.55200000000000005</v>
      </c>
      <c r="S21" s="15">
        <v>9.7189999999999994</v>
      </c>
      <c r="U21" s="15">
        <v>0</v>
      </c>
      <c r="V21" s="15">
        <v>220</v>
      </c>
    </row>
    <row r="22" spans="2:22" x14ac:dyDescent="0.25">
      <c r="B22" s="15" t="s">
        <v>136</v>
      </c>
      <c r="C22" s="15" t="s">
        <v>207</v>
      </c>
      <c r="D22" s="15" t="s">
        <v>210</v>
      </c>
      <c r="E22" s="15">
        <v>2022</v>
      </c>
      <c r="F22" s="15" t="s">
        <v>162</v>
      </c>
      <c r="G22" s="15" t="s">
        <v>133</v>
      </c>
      <c r="H22" s="15" t="s">
        <v>136</v>
      </c>
      <c r="I22" s="15" t="s">
        <v>139</v>
      </c>
      <c r="J22" s="15" t="s">
        <v>141</v>
      </c>
      <c r="K22" s="15" t="s">
        <v>144</v>
      </c>
      <c r="L22" s="15" t="s">
        <v>146</v>
      </c>
      <c r="M22" s="15">
        <v>0.55300000000000005</v>
      </c>
      <c r="N22" s="15">
        <v>0.71399999999999997</v>
      </c>
      <c r="O22" s="15">
        <v>7.4999999999999997E-2</v>
      </c>
      <c r="P22" s="15">
        <v>0.29099999999999998</v>
      </c>
      <c r="Q22" s="15">
        <v>8.2000000000000003E-2</v>
      </c>
      <c r="R22" s="15">
        <v>0.68799999999999994</v>
      </c>
      <c r="S22" s="15">
        <v>9.7579999999999991</v>
      </c>
      <c r="U22" s="15">
        <v>0</v>
      </c>
      <c r="V22" s="15">
        <v>90</v>
      </c>
    </row>
    <row r="23" spans="2:22" x14ac:dyDescent="0.25">
      <c r="B23" s="15" t="s">
        <v>136</v>
      </c>
      <c r="C23" s="15" t="s">
        <v>207</v>
      </c>
      <c r="D23" s="15" t="s">
        <v>210</v>
      </c>
      <c r="E23" s="15">
        <v>2022</v>
      </c>
      <c r="F23" s="15" t="s">
        <v>162</v>
      </c>
      <c r="G23" s="15" t="s">
        <v>133</v>
      </c>
      <c r="H23" s="15" t="s">
        <v>136</v>
      </c>
      <c r="I23" s="15" t="s">
        <v>139</v>
      </c>
      <c r="J23" s="15" t="s">
        <v>141</v>
      </c>
      <c r="K23" s="15" t="s">
        <v>144</v>
      </c>
      <c r="L23" s="15" t="s">
        <v>354</v>
      </c>
      <c r="M23" s="15">
        <v>0.29099999999999998</v>
      </c>
      <c r="N23" s="15">
        <v>0.55100000000000005</v>
      </c>
      <c r="O23" s="15">
        <v>0.05</v>
      </c>
      <c r="P23" s="15">
        <v>9.0999999999999998E-2</v>
      </c>
      <c r="Q23" s="15">
        <v>2.9000000000000001E-2</v>
      </c>
      <c r="R23" s="15">
        <v>0.309</v>
      </c>
      <c r="S23" s="15">
        <v>9.6549999999999994</v>
      </c>
      <c r="U23" s="15">
        <v>0</v>
      </c>
      <c r="V23" s="15">
        <v>120</v>
      </c>
    </row>
    <row r="24" spans="2:22" x14ac:dyDescent="0.25">
      <c r="B24" s="15" t="s">
        <v>136</v>
      </c>
      <c r="C24" s="15" t="s">
        <v>207</v>
      </c>
      <c r="D24" s="15" t="s">
        <v>211</v>
      </c>
      <c r="E24" s="15">
        <v>2022</v>
      </c>
      <c r="F24" s="15" t="s">
        <v>162</v>
      </c>
      <c r="G24" s="15" t="s">
        <v>133</v>
      </c>
      <c r="H24" s="15" t="s">
        <v>136</v>
      </c>
      <c r="I24" s="15" t="s">
        <v>139</v>
      </c>
      <c r="J24" s="15" t="s">
        <v>141</v>
      </c>
      <c r="K24" s="15" t="s">
        <v>144</v>
      </c>
      <c r="L24" s="15" t="s">
        <v>316</v>
      </c>
      <c r="M24" s="15">
        <v>0.224</v>
      </c>
      <c r="N24" s="15">
        <v>0.435</v>
      </c>
      <c r="O24" s="15">
        <v>1.0999999999999999E-2</v>
      </c>
      <c r="P24" s="15">
        <v>6.3E-2</v>
      </c>
      <c r="Q24" s="15">
        <v>5.0000000000000001E-3</v>
      </c>
      <c r="R24" s="15">
        <v>0.219</v>
      </c>
      <c r="S24" s="15">
        <v>9.5939999999999994</v>
      </c>
      <c r="U24" s="15">
        <v>0</v>
      </c>
      <c r="V24" s="15">
        <v>1520</v>
      </c>
    </row>
    <row r="25" spans="2:22" x14ac:dyDescent="0.25">
      <c r="B25" s="15" t="s">
        <v>136</v>
      </c>
      <c r="C25" s="15" t="s">
        <v>207</v>
      </c>
      <c r="D25" s="15" t="s">
        <v>211</v>
      </c>
      <c r="E25" s="15">
        <v>2022</v>
      </c>
      <c r="F25" s="15" t="s">
        <v>162</v>
      </c>
      <c r="G25" s="15" t="s">
        <v>133</v>
      </c>
      <c r="H25" s="15" t="s">
        <v>136</v>
      </c>
      <c r="I25" s="15" t="s">
        <v>139</v>
      </c>
      <c r="J25" s="15" t="s">
        <v>141</v>
      </c>
      <c r="K25" s="15" t="s">
        <v>144</v>
      </c>
      <c r="L25" s="15" t="s">
        <v>317</v>
      </c>
      <c r="M25" s="15">
        <v>0.215</v>
      </c>
      <c r="N25" s="15">
        <v>0.442</v>
      </c>
      <c r="O25" s="15">
        <v>8.9999999999999993E-3</v>
      </c>
      <c r="P25" s="15">
        <v>6.3E-2</v>
      </c>
      <c r="Q25" s="15">
        <v>8.0000000000000002E-3</v>
      </c>
      <c r="R25" s="15">
        <v>0.19900000000000001</v>
      </c>
      <c r="S25" s="15">
        <v>9.6270000000000007</v>
      </c>
      <c r="U25" s="15">
        <v>0</v>
      </c>
      <c r="V25" s="15">
        <v>2640</v>
      </c>
    </row>
    <row r="26" spans="2:22" x14ac:dyDescent="0.25">
      <c r="B26" s="15" t="s">
        <v>136</v>
      </c>
      <c r="C26" s="15" t="s">
        <v>207</v>
      </c>
      <c r="D26" s="15" t="s">
        <v>211</v>
      </c>
      <c r="E26" s="15">
        <v>2022</v>
      </c>
      <c r="F26" s="15" t="s">
        <v>162</v>
      </c>
      <c r="G26" s="15" t="s">
        <v>133</v>
      </c>
      <c r="H26" s="15" t="s">
        <v>136</v>
      </c>
      <c r="I26" s="15" t="s">
        <v>139</v>
      </c>
      <c r="J26" s="15" t="s">
        <v>141</v>
      </c>
      <c r="K26" s="15" t="s">
        <v>144</v>
      </c>
      <c r="L26" s="15" t="s">
        <v>318</v>
      </c>
      <c r="M26" s="15">
        <v>0.32100000000000001</v>
      </c>
      <c r="N26" s="15">
        <v>0.59299999999999997</v>
      </c>
      <c r="O26" s="15">
        <v>2.1000000000000001E-2</v>
      </c>
      <c r="P26" s="15">
        <v>0.10199999999999999</v>
      </c>
      <c r="Q26" s="15">
        <v>1.9E-2</v>
      </c>
      <c r="R26" s="15">
        <v>0.35199999999999998</v>
      </c>
      <c r="S26" s="15">
        <v>9.5749999999999993</v>
      </c>
      <c r="U26" s="15">
        <v>0</v>
      </c>
      <c r="V26" s="15">
        <v>810</v>
      </c>
    </row>
    <row r="27" spans="2:22" x14ac:dyDescent="0.25">
      <c r="B27" s="15" t="s">
        <v>136</v>
      </c>
      <c r="C27" s="15" t="s">
        <v>207</v>
      </c>
      <c r="D27" s="15" t="s">
        <v>211</v>
      </c>
      <c r="E27" s="15">
        <v>2022</v>
      </c>
      <c r="F27" s="15" t="s">
        <v>162</v>
      </c>
      <c r="G27" s="15" t="s">
        <v>133</v>
      </c>
      <c r="H27" s="15" t="s">
        <v>136</v>
      </c>
      <c r="I27" s="15" t="s">
        <v>139</v>
      </c>
      <c r="J27" s="15" t="s">
        <v>141</v>
      </c>
      <c r="K27" s="15" t="s">
        <v>144</v>
      </c>
      <c r="L27" s="15" t="s">
        <v>319</v>
      </c>
      <c r="M27" s="15">
        <v>0.33</v>
      </c>
      <c r="N27" s="15">
        <v>0.54900000000000004</v>
      </c>
      <c r="O27" s="15">
        <v>0.02</v>
      </c>
      <c r="P27" s="15">
        <v>0.106</v>
      </c>
      <c r="Q27" s="15">
        <v>3.5000000000000003E-2</v>
      </c>
      <c r="R27" s="15">
        <v>0.35599999999999998</v>
      </c>
      <c r="S27" s="15">
        <v>9.6289999999999996</v>
      </c>
      <c r="U27" s="15">
        <v>0</v>
      </c>
      <c r="V27" s="15">
        <v>780</v>
      </c>
    </row>
    <row r="28" spans="2:22" x14ac:dyDescent="0.25">
      <c r="B28" s="15" t="s">
        <v>136</v>
      </c>
      <c r="C28" s="15" t="s">
        <v>207</v>
      </c>
      <c r="D28" s="15" t="s">
        <v>211</v>
      </c>
      <c r="E28" s="15">
        <v>2022</v>
      </c>
      <c r="F28" s="15" t="s">
        <v>162</v>
      </c>
      <c r="G28" s="15" t="s">
        <v>133</v>
      </c>
      <c r="H28" s="15" t="s">
        <v>136</v>
      </c>
      <c r="I28" s="15" t="s">
        <v>139</v>
      </c>
      <c r="J28" s="15" t="s">
        <v>141</v>
      </c>
      <c r="K28" s="15" t="s">
        <v>144</v>
      </c>
      <c r="L28" s="15" t="s">
        <v>320</v>
      </c>
      <c r="M28" s="15">
        <v>0.44400000000000001</v>
      </c>
      <c r="N28" s="15">
        <v>0.78600000000000003</v>
      </c>
      <c r="O28" s="15">
        <v>5.2999999999999999E-2</v>
      </c>
      <c r="P28" s="15">
        <v>0.156</v>
      </c>
      <c r="Q28" s="15">
        <v>2.8000000000000001E-2</v>
      </c>
      <c r="R28" s="15">
        <v>0.502</v>
      </c>
      <c r="S28" s="15">
        <v>9.7439999999999998</v>
      </c>
      <c r="U28" s="15">
        <v>0</v>
      </c>
      <c r="V28" s="15">
        <v>220</v>
      </c>
    </row>
    <row r="29" spans="2:22" x14ac:dyDescent="0.25">
      <c r="B29" s="15" t="s">
        <v>136</v>
      </c>
      <c r="C29" s="15" t="s">
        <v>207</v>
      </c>
      <c r="D29" s="15" t="s">
        <v>211</v>
      </c>
      <c r="E29" s="15">
        <v>2022</v>
      </c>
      <c r="F29" s="15" t="s">
        <v>162</v>
      </c>
      <c r="G29" s="15" t="s">
        <v>133</v>
      </c>
      <c r="H29" s="15" t="s">
        <v>136</v>
      </c>
      <c r="I29" s="15" t="s">
        <v>139</v>
      </c>
      <c r="J29" s="15" t="s">
        <v>141</v>
      </c>
      <c r="K29" s="15" t="s">
        <v>144</v>
      </c>
      <c r="L29" s="15" t="s">
        <v>146</v>
      </c>
      <c r="M29" s="15">
        <v>0.51200000000000001</v>
      </c>
      <c r="N29" s="15">
        <v>0.64400000000000002</v>
      </c>
      <c r="O29" s="15">
        <v>6.4000000000000001E-2</v>
      </c>
      <c r="P29" s="15">
        <v>0.314</v>
      </c>
      <c r="Q29" s="15">
        <v>5.8000000000000003E-2</v>
      </c>
      <c r="R29" s="15">
        <v>0.69299999999999995</v>
      </c>
      <c r="S29" s="15">
        <v>9.7859999999999996</v>
      </c>
      <c r="U29" s="15">
        <v>0</v>
      </c>
      <c r="V29" s="15">
        <v>100</v>
      </c>
    </row>
    <row r="30" spans="2:22" x14ac:dyDescent="0.25">
      <c r="B30" s="15" t="s">
        <v>136</v>
      </c>
      <c r="C30" s="15" t="s">
        <v>207</v>
      </c>
      <c r="D30" s="15" t="s">
        <v>211</v>
      </c>
      <c r="E30" s="15">
        <v>2022</v>
      </c>
      <c r="F30" s="15" t="s">
        <v>162</v>
      </c>
      <c r="G30" s="15" t="s">
        <v>133</v>
      </c>
      <c r="H30" s="15" t="s">
        <v>136</v>
      </c>
      <c r="I30" s="15" t="s">
        <v>139</v>
      </c>
      <c r="J30" s="15" t="s">
        <v>141</v>
      </c>
      <c r="K30" s="15" t="s">
        <v>144</v>
      </c>
      <c r="L30" s="15" t="s">
        <v>354</v>
      </c>
      <c r="M30" s="15">
        <v>0.29499999999999998</v>
      </c>
      <c r="N30" s="15">
        <v>0.60599999999999998</v>
      </c>
      <c r="O30" s="15">
        <v>5.5E-2</v>
      </c>
      <c r="P30" s="15">
        <v>8.8999999999999996E-2</v>
      </c>
      <c r="Q30" s="15">
        <v>0.02</v>
      </c>
      <c r="R30" s="15">
        <v>0.28100000000000003</v>
      </c>
      <c r="S30" s="15">
        <v>9.6530000000000005</v>
      </c>
      <c r="U30" s="15">
        <v>0</v>
      </c>
      <c r="V30" s="15">
        <v>120</v>
      </c>
    </row>
    <row r="31" spans="2:22" x14ac:dyDescent="0.25">
      <c r="B31" s="15" t="s">
        <v>136</v>
      </c>
      <c r="C31" s="15" t="s">
        <v>207</v>
      </c>
      <c r="D31" s="15" t="s">
        <v>212</v>
      </c>
      <c r="E31" s="15">
        <v>2022</v>
      </c>
      <c r="F31" s="15" t="s">
        <v>162</v>
      </c>
      <c r="G31" s="15" t="s">
        <v>133</v>
      </c>
      <c r="H31" s="15" t="s">
        <v>136</v>
      </c>
      <c r="I31" s="15" t="s">
        <v>139</v>
      </c>
      <c r="J31" s="15" t="s">
        <v>141</v>
      </c>
      <c r="K31" s="15" t="s">
        <v>144</v>
      </c>
      <c r="L31" s="15" t="s">
        <v>316</v>
      </c>
      <c r="M31" s="15">
        <v>0.217</v>
      </c>
      <c r="N31" s="15">
        <v>0.435</v>
      </c>
      <c r="O31" s="15">
        <v>1.0999999999999999E-2</v>
      </c>
      <c r="P31" s="15">
        <v>0.06</v>
      </c>
      <c r="Q31" s="15">
        <v>5.0000000000000001E-3</v>
      </c>
      <c r="R31" s="15">
        <v>0.21</v>
      </c>
      <c r="S31" s="15">
        <v>9.3369999999999997</v>
      </c>
      <c r="U31" s="15">
        <v>0</v>
      </c>
      <c r="V31" s="15">
        <v>1520</v>
      </c>
    </row>
    <row r="32" spans="2:22" x14ac:dyDescent="0.25">
      <c r="B32" s="15" t="s">
        <v>136</v>
      </c>
      <c r="C32" s="15" t="s">
        <v>207</v>
      </c>
      <c r="D32" s="15" t="s">
        <v>212</v>
      </c>
      <c r="E32" s="15">
        <v>2022</v>
      </c>
      <c r="F32" s="15" t="s">
        <v>162</v>
      </c>
      <c r="G32" s="15" t="s">
        <v>133</v>
      </c>
      <c r="H32" s="15" t="s">
        <v>136</v>
      </c>
      <c r="I32" s="15" t="s">
        <v>139</v>
      </c>
      <c r="J32" s="15" t="s">
        <v>141</v>
      </c>
      <c r="K32" s="15" t="s">
        <v>144</v>
      </c>
      <c r="L32" s="15" t="s">
        <v>317</v>
      </c>
      <c r="M32" s="15">
        <v>0.21099999999999999</v>
      </c>
      <c r="N32" s="15">
        <v>0.44</v>
      </c>
      <c r="O32" s="15">
        <v>8.9999999999999993E-3</v>
      </c>
      <c r="P32" s="15">
        <v>5.8000000000000003E-2</v>
      </c>
      <c r="Q32" s="15">
        <v>6.0000000000000001E-3</v>
      </c>
      <c r="R32" s="15">
        <v>0.19400000000000001</v>
      </c>
      <c r="S32" s="15">
        <v>9.3710000000000004</v>
      </c>
      <c r="U32" s="15">
        <v>0</v>
      </c>
      <c r="V32" s="15">
        <v>2640</v>
      </c>
    </row>
    <row r="33" spans="2:22" x14ac:dyDescent="0.25">
      <c r="B33" s="15" t="s">
        <v>136</v>
      </c>
      <c r="C33" s="15" t="s">
        <v>207</v>
      </c>
      <c r="D33" s="15" t="s">
        <v>212</v>
      </c>
      <c r="E33" s="15">
        <v>2022</v>
      </c>
      <c r="F33" s="15" t="s">
        <v>162</v>
      </c>
      <c r="G33" s="15" t="s">
        <v>133</v>
      </c>
      <c r="H33" s="15" t="s">
        <v>136</v>
      </c>
      <c r="I33" s="15" t="s">
        <v>139</v>
      </c>
      <c r="J33" s="15" t="s">
        <v>141</v>
      </c>
      <c r="K33" s="15" t="s">
        <v>144</v>
      </c>
      <c r="L33" s="15" t="s">
        <v>318</v>
      </c>
      <c r="M33" s="15">
        <v>0.31900000000000001</v>
      </c>
      <c r="N33" s="15">
        <v>0.58299999999999996</v>
      </c>
      <c r="O33" s="15">
        <v>0.02</v>
      </c>
      <c r="P33" s="15">
        <v>9.4E-2</v>
      </c>
      <c r="Q33" s="15">
        <v>1.7999999999999999E-2</v>
      </c>
      <c r="R33" s="15">
        <v>0.35599999999999998</v>
      </c>
      <c r="S33" s="15">
        <v>9.3119999999999994</v>
      </c>
      <c r="U33" s="15">
        <v>0</v>
      </c>
      <c r="V33" s="15">
        <v>810</v>
      </c>
    </row>
    <row r="34" spans="2:22" x14ac:dyDescent="0.25">
      <c r="B34" s="15" t="s">
        <v>136</v>
      </c>
      <c r="C34" s="15" t="s">
        <v>207</v>
      </c>
      <c r="D34" s="15" t="s">
        <v>212</v>
      </c>
      <c r="E34" s="15">
        <v>2022</v>
      </c>
      <c r="F34" s="15" t="s">
        <v>162</v>
      </c>
      <c r="G34" s="15" t="s">
        <v>133</v>
      </c>
      <c r="H34" s="15" t="s">
        <v>136</v>
      </c>
      <c r="I34" s="15" t="s">
        <v>139</v>
      </c>
      <c r="J34" s="15" t="s">
        <v>141</v>
      </c>
      <c r="K34" s="15" t="s">
        <v>144</v>
      </c>
      <c r="L34" s="15" t="s">
        <v>319</v>
      </c>
      <c r="M34" s="15">
        <v>0.32400000000000001</v>
      </c>
      <c r="N34" s="15">
        <v>0.53700000000000003</v>
      </c>
      <c r="O34" s="15">
        <v>1.9E-2</v>
      </c>
      <c r="P34" s="15">
        <v>0.1</v>
      </c>
      <c r="Q34" s="15">
        <v>2.3E-2</v>
      </c>
      <c r="R34" s="15">
        <v>0.376</v>
      </c>
      <c r="S34" s="15">
        <v>9.3580000000000005</v>
      </c>
      <c r="U34" s="15">
        <v>0</v>
      </c>
      <c r="V34" s="15">
        <v>780</v>
      </c>
    </row>
    <row r="35" spans="2:22" x14ac:dyDescent="0.25">
      <c r="B35" s="15" t="s">
        <v>136</v>
      </c>
      <c r="C35" s="15" t="s">
        <v>207</v>
      </c>
      <c r="D35" s="15" t="s">
        <v>212</v>
      </c>
      <c r="E35" s="15">
        <v>2022</v>
      </c>
      <c r="F35" s="15" t="s">
        <v>162</v>
      </c>
      <c r="G35" s="15" t="s">
        <v>133</v>
      </c>
      <c r="H35" s="15" t="s">
        <v>136</v>
      </c>
      <c r="I35" s="15" t="s">
        <v>139</v>
      </c>
      <c r="J35" s="15" t="s">
        <v>141</v>
      </c>
      <c r="K35" s="15" t="s">
        <v>144</v>
      </c>
      <c r="L35" s="15" t="s">
        <v>320</v>
      </c>
      <c r="M35" s="15">
        <v>0.41</v>
      </c>
      <c r="N35" s="15">
        <v>0.65700000000000003</v>
      </c>
      <c r="O35" s="15">
        <v>4.3999999999999997E-2</v>
      </c>
      <c r="P35" s="15">
        <v>0.14799999999999999</v>
      </c>
      <c r="Q35" s="15">
        <v>2.5000000000000001E-2</v>
      </c>
      <c r="R35" s="15">
        <v>0.47599999999999998</v>
      </c>
      <c r="S35" s="15">
        <v>9.4730000000000008</v>
      </c>
      <c r="U35" s="15">
        <v>0</v>
      </c>
      <c r="V35" s="15">
        <v>220</v>
      </c>
    </row>
    <row r="36" spans="2:22" x14ac:dyDescent="0.25">
      <c r="B36" s="15" t="s">
        <v>136</v>
      </c>
      <c r="C36" s="15" t="s">
        <v>207</v>
      </c>
      <c r="D36" s="15" t="s">
        <v>212</v>
      </c>
      <c r="E36" s="15">
        <v>2022</v>
      </c>
      <c r="F36" s="15" t="s">
        <v>162</v>
      </c>
      <c r="G36" s="15" t="s">
        <v>133</v>
      </c>
      <c r="H36" s="15" t="s">
        <v>136</v>
      </c>
      <c r="I36" s="15" t="s">
        <v>139</v>
      </c>
      <c r="J36" s="15" t="s">
        <v>141</v>
      </c>
      <c r="K36" s="15" t="s">
        <v>144</v>
      </c>
      <c r="L36" s="15" t="s">
        <v>146</v>
      </c>
      <c r="M36" s="15">
        <v>0.48199999999999998</v>
      </c>
      <c r="N36" s="15">
        <v>0.621</v>
      </c>
      <c r="O36" s="15">
        <v>6.2E-2</v>
      </c>
      <c r="P36" s="15">
        <v>0.26900000000000002</v>
      </c>
      <c r="Q36" s="15">
        <v>6.8000000000000005E-2</v>
      </c>
      <c r="R36" s="15">
        <v>0.59199999999999997</v>
      </c>
      <c r="S36" s="15">
        <v>9.5079999999999991</v>
      </c>
      <c r="U36" s="15">
        <v>0</v>
      </c>
      <c r="V36" s="15">
        <v>100</v>
      </c>
    </row>
    <row r="37" spans="2:22" x14ac:dyDescent="0.25">
      <c r="B37" s="15" t="s">
        <v>136</v>
      </c>
      <c r="C37" s="15" t="s">
        <v>207</v>
      </c>
      <c r="D37" s="15" t="s">
        <v>212</v>
      </c>
      <c r="E37" s="15">
        <v>2022</v>
      </c>
      <c r="F37" s="15" t="s">
        <v>162</v>
      </c>
      <c r="G37" s="15" t="s">
        <v>133</v>
      </c>
      <c r="H37" s="15" t="s">
        <v>136</v>
      </c>
      <c r="I37" s="15" t="s">
        <v>139</v>
      </c>
      <c r="J37" s="15" t="s">
        <v>141</v>
      </c>
      <c r="K37" s="15" t="s">
        <v>144</v>
      </c>
      <c r="L37" s="15" t="s">
        <v>354</v>
      </c>
      <c r="M37" s="15">
        <v>0.28799999999999998</v>
      </c>
      <c r="N37" s="15">
        <v>0.59299999999999997</v>
      </c>
      <c r="O37" s="15">
        <v>5.3999999999999999E-2</v>
      </c>
      <c r="P37" s="15">
        <v>8.4000000000000005E-2</v>
      </c>
      <c r="Q37" s="15">
        <v>1.7999999999999999E-2</v>
      </c>
      <c r="R37" s="15">
        <v>0.20200000000000001</v>
      </c>
      <c r="S37" s="15">
        <v>9.4039999999999999</v>
      </c>
      <c r="U37" s="15">
        <v>0</v>
      </c>
      <c r="V37" s="15">
        <v>120</v>
      </c>
    </row>
    <row r="38" spans="2:22" x14ac:dyDescent="0.25">
      <c r="B38" s="15" t="s">
        <v>136</v>
      </c>
      <c r="C38" s="15" t="s">
        <v>207</v>
      </c>
      <c r="D38" s="15" t="s">
        <v>213</v>
      </c>
      <c r="E38" s="15">
        <v>2022</v>
      </c>
      <c r="F38" s="15" t="s">
        <v>162</v>
      </c>
      <c r="G38" s="15" t="s">
        <v>133</v>
      </c>
      <c r="H38" s="15" t="s">
        <v>136</v>
      </c>
      <c r="I38" s="15" t="s">
        <v>139</v>
      </c>
      <c r="J38" s="15" t="s">
        <v>141</v>
      </c>
      <c r="K38" s="15" t="s">
        <v>144</v>
      </c>
      <c r="L38" s="15" t="s">
        <v>316</v>
      </c>
      <c r="M38" s="15">
        <v>0.216</v>
      </c>
      <c r="N38" s="15">
        <v>0.436</v>
      </c>
      <c r="O38" s="15">
        <v>1.0999999999999999E-2</v>
      </c>
      <c r="P38" s="15">
        <v>5.7000000000000002E-2</v>
      </c>
      <c r="Q38" s="15">
        <v>4.0000000000000001E-3</v>
      </c>
      <c r="R38" s="15">
        <v>0.19900000000000001</v>
      </c>
      <c r="S38" s="15">
        <v>9.3379999999999992</v>
      </c>
      <c r="U38" s="15">
        <v>0</v>
      </c>
      <c r="V38" s="15">
        <v>1520</v>
      </c>
    </row>
    <row r="39" spans="2:22" x14ac:dyDescent="0.25">
      <c r="B39" s="15" t="s">
        <v>136</v>
      </c>
      <c r="C39" s="15" t="s">
        <v>207</v>
      </c>
      <c r="D39" s="15" t="s">
        <v>213</v>
      </c>
      <c r="E39" s="15">
        <v>2022</v>
      </c>
      <c r="F39" s="15" t="s">
        <v>162</v>
      </c>
      <c r="G39" s="15" t="s">
        <v>133</v>
      </c>
      <c r="H39" s="15" t="s">
        <v>136</v>
      </c>
      <c r="I39" s="15" t="s">
        <v>139</v>
      </c>
      <c r="J39" s="15" t="s">
        <v>141</v>
      </c>
      <c r="K39" s="15" t="s">
        <v>144</v>
      </c>
      <c r="L39" s="15" t="s">
        <v>317</v>
      </c>
      <c r="M39" s="15">
        <v>0.214</v>
      </c>
      <c r="N39" s="15">
        <v>0.44800000000000001</v>
      </c>
      <c r="O39" s="15">
        <v>8.9999999999999993E-3</v>
      </c>
      <c r="P39" s="15">
        <v>5.8999999999999997E-2</v>
      </c>
      <c r="Q39" s="15">
        <v>5.0000000000000001E-3</v>
      </c>
      <c r="R39" s="15">
        <v>0.2</v>
      </c>
      <c r="S39" s="15">
        <v>9.3710000000000004</v>
      </c>
      <c r="U39" s="15">
        <v>0</v>
      </c>
      <c r="V39" s="15">
        <v>2640</v>
      </c>
    </row>
    <row r="40" spans="2:22" x14ac:dyDescent="0.25">
      <c r="B40" s="15" t="s">
        <v>136</v>
      </c>
      <c r="C40" s="15" t="s">
        <v>207</v>
      </c>
      <c r="D40" s="15" t="s">
        <v>213</v>
      </c>
      <c r="E40" s="15">
        <v>2022</v>
      </c>
      <c r="F40" s="15" t="s">
        <v>162</v>
      </c>
      <c r="G40" s="15" t="s">
        <v>133</v>
      </c>
      <c r="H40" s="15" t="s">
        <v>136</v>
      </c>
      <c r="I40" s="15" t="s">
        <v>139</v>
      </c>
      <c r="J40" s="15" t="s">
        <v>141</v>
      </c>
      <c r="K40" s="15" t="s">
        <v>144</v>
      </c>
      <c r="L40" s="15" t="s">
        <v>318</v>
      </c>
      <c r="M40" s="15">
        <v>0.32300000000000001</v>
      </c>
      <c r="N40" s="15">
        <v>0.61299999999999999</v>
      </c>
      <c r="O40" s="15">
        <v>2.1999999999999999E-2</v>
      </c>
      <c r="P40" s="15">
        <v>9.2999999999999999E-2</v>
      </c>
      <c r="Q40" s="15">
        <v>1.4E-2</v>
      </c>
      <c r="R40" s="15">
        <v>0.34899999999999998</v>
      </c>
      <c r="S40" s="15">
        <v>9.3119999999999994</v>
      </c>
      <c r="U40" s="15">
        <v>0</v>
      </c>
      <c r="V40" s="15">
        <v>810</v>
      </c>
    </row>
    <row r="41" spans="2:22" x14ac:dyDescent="0.25">
      <c r="B41" s="15" t="s">
        <v>136</v>
      </c>
      <c r="C41" s="15" t="s">
        <v>207</v>
      </c>
      <c r="D41" s="15" t="s">
        <v>213</v>
      </c>
      <c r="E41" s="15">
        <v>2022</v>
      </c>
      <c r="F41" s="15" t="s">
        <v>162</v>
      </c>
      <c r="G41" s="15" t="s">
        <v>133</v>
      </c>
      <c r="H41" s="15" t="s">
        <v>136</v>
      </c>
      <c r="I41" s="15" t="s">
        <v>139</v>
      </c>
      <c r="J41" s="15" t="s">
        <v>141</v>
      </c>
      <c r="K41" s="15" t="s">
        <v>144</v>
      </c>
      <c r="L41" s="15" t="s">
        <v>319</v>
      </c>
      <c r="M41" s="15">
        <v>0.32900000000000001</v>
      </c>
      <c r="N41" s="15">
        <v>0.53900000000000003</v>
      </c>
      <c r="O41" s="15">
        <v>1.9E-2</v>
      </c>
      <c r="P41" s="15">
        <v>0.112</v>
      </c>
      <c r="Q41" s="15">
        <v>2.1999999999999999E-2</v>
      </c>
      <c r="R41" s="15">
        <v>0.38500000000000001</v>
      </c>
      <c r="S41" s="15">
        <v>9.359</v>
      </c>
      <c r="U41" s="15">
        <v>0</v>
      </c>
      <c r="V41" s="15">
        <v>780</v>
      </c>
    </row>
    <row r="42" spans="2:22" x14ac:dyDescent="0.25">
      <c r="B42" s="15" t="s">
        <v>136</v>
      </c>
      <c r="C42" s="15" t="s">
        <v>207</v>
      </c>
      <c r="D42" s="15" t="s">
        <v>213</v>
      </c>
      <c r="E42" s="15">
        <v>2022</v>
      </c>
      <c r="F42" s="15" t="s">
        <v>162</v>
      </c>
      <c r="G42" s="15" t="s">
        <v>133</v>
      </c>
      <c r="H42" s="15" t="s">
        <v>136</v>
      </c>
      <c r="I42" s="15" t="s">
        <v>139</v>
      </c>
      <c r="J42" s="15" t="s">
        <v>141</v>
      </c>
      <c r="K42" s="15" t="s">
        <v>144</v>
      </c>
      <c r="L42" s="15" t="s">
        <v>320</v>
      </c>
      <c r="M42" s="15">
        <v>0.38100000000000001</v>
      </c>
      <c r="N42" s="15">
        <v>0.58699999999999997</v>
      </c>
      <c r="O42" s="15">
        <v>0.04</v>
      </c>
      <c r="P42" s="15">
        <v>0.13800000000000001</v>
      </c>
      <c r="Q42" s="15">
        <v>2.5999999999999999E-2</v>
      </c>
      <c r="R42" s="15">
        <v>0.442</v>
      </c>
      <c r="S42" s="15">
        <v>9.4740000000000002</v>
      </c>
      <c r="U42" s="15">
        <v>0</v>
      </c>
      <c r="V42" s="15">
        <v>220</v>
      </c>
    </row>
    <row r="43" spans="2:22" x14ac:dyDescent="0.25">
      <c r="B43" s="15" t="s">
        <v>136</v>
      </c>
      <c r="C43" s="15" t="s">
        <v>207</v>
      </c>
      <c r="D43" s="15" t="s">
        <v>213</v>
      </c>
      <c r="E43" s="15">
        <v>2022</v>
      </c>
      <c r="F43" s="15" t="s">
        <v>162</v>
      </c>
      <c r="G43" s="15" t="s">
        <v>133</v>
      </c>
      <c r="H43" s="15" t="s">
        <v>136</v>
      </c>
      <c r="I43" s="15" t="s">
        <v>139</v>
      </c>
      <c r="J43" s="15" t="s">
        <v>141</v>
      </c>
      <c r="K43" s="15" t="s">
        <v>144</v>
      </c>
      <c r="L43" s="15" t="s">
        <v>146</v>
      </c>
      <c r="M43" s="15">
        <v>0.47699999999999998</v>
      </c>
      <c r="N43" s="15">
        <v>0.61899999999999999</v>
      </c>
      <c r="O43" s="15">
        <v>6.2E-2</v>
      </c>
      <c r="P43" s="15">
        <v>0.28299999999999997</v>
      </c>
      <c r="Q43" s="15">
        <v>4.7E-2</v>
      </c>
      <c r="R43" s="15">
        <v>0.52600000000000002</v>
      </c>
      <c r="S43" s="15">
        <v>9.5090000000000003</v>
      </c>
      <c r="U43" s="15">
        <v>0</v>
      </c>
      <c r="V43" s="15">
        <v>100</v>
      </c>
    </row>
    <row r="44" spans="2:22" x14ac:dyDescent="0.25">
      <c r="B44" s="15" t="s">
        <v>136</v>
      </c>
      <c r="C44" s="15" t="s">
        <v>207</v>
      </c>
      <c r="D44" s="15" t="s">
        <v>213</v>
      </c>
      <c r="E44" s="15">
        <v>2022</v>
      </c>
      <c r="F44" s="15" t="s">
        <v>162</v>
      </c>
      <c r="G44" s="15" t="s">
        <v>133</v>
      </c>
      <c r="H44" s="15" t="s">
        <v>136</v>
      </c>
      <c r="I44" s="15" t="s">
        <v>139</v>
      </c>
      <c r="J44" s="15" t="s">
        <v>141</v>
      </c>
      <c r="K44" s="15" t="s">
        <v>144</v>
      </c>
      <c r="L44" s="15" t="s">
        <v>354</v>
      </c>
      <c r="M44" s="15">
        <v>0.29899999999999999</v>
      </c>
      <c r="N44" s="15">
        <v>0.58699999999999997</v>
      </c>
      <c r="O44" s="15">
        <v>5.3999999999999999E-2</v>
      </c>
      <c r="P44" s="15">
        <v>7.6999999999999999E-2</v>
      </c>
      <c r="Q44" s="15">
        <v>1.7999999999999999E-2</v>
      </c>
      <c r="R44" s="15">
        <v>0.24099999999999999</v>
      </c>
      <c r="S44" s="15">
        <v>9.4109999999999996</v>
      </c>
      <c r="U44" s="15">
        <v>0</v>
      </c>
      <c r="V44" s="15">
        <v>120</v>
      </c>
    </row>
    <row r="45" spans="2:22" x14ac:dyDescent="0.25">
      <c r="B45" s="15" t="s">
        <v>136</v>
      </c>
      <c r="C45" s="15" t="s">
        <v>207</v>
      </c>
      <c r="D45" s="15" t="s">
        <v>214</v>
      </c>
      <c r="E45" s="15">
        <v>2022</v>
      </c>
      <c r="F45" s="15" t="s">
        <v>162</v>
      </c>
      <c r="G45" s="15" t="s">
        <v>133</v>
      </c>
      <c r="H45" s="15" t="s">
        <v>136</v>
      </c>
      <c r="I45" s="15" t="s">
        <v>139</v>
      </c>
      <c r="J45" s="15" t="s">
        <v>141</v>
      </c>
      <c r="K45" s="15" t="s">
        <v>144</v>
      </c>
      <c r="L45" s="15" t="s">
        <v>316</v>
      </c>
      <c r="M45" s="15">
        <v>0.217</v>
      </c>
      <c r="N45" s="15">
        <v>0.437</v>
      </c>
      <c r="O45" s="15">
        <v>1.0999999999999999E-2</v>
      </c>
      <c r="P45" s="15">
        <v>5.5E-2</v>
      </c>
      <c r="Q45" s="15">
        <v>3.0000000000000001E-3</v>
      </c>
      <c r="R45" s="15">
        <v>0.20300000000000001</v>
      </c>
      <c r="S45" s="15">
        <v>9.1170000000000009</v>
      </c>
      <c r="U45" s="15">
        <v>0</v>
      </c>
      <c r="V45" s="15">
        <v>1520</v>
      </c>
    </row>
    <row r="46" spans="2:22" x14ac:dyDescent="0.25">
      <c r="B46" s="15" t="s">
        <v>136</v>
      </c>
      <c r="C46" s="15" t="s">
        <v>207</v>
      </c>
      <c r="D46" s="15" t="s">
        <v>214</v>
      </c>
      <c r="E46" s="15">
        <v>2022</v>
      </c>
      <c r="F46" s="15" t="s">
        <v>162</v>
      </c>
      <c r="G46" s="15" t="s">
        <v>133</v>
      </c>
      <c r="H46" s="15" t="s">
        <v>136</v>
      </c>
      <c r="I46" s="15" t="s">
        <v>139</v>
      </c>
      <c r="J46" s="15" t="s">
        <v>141</v>
      </c>
      <c r="K46" s="15" t="s">
        <v>144</v>
      </c>
      <c r="L46" s="15" t="s">
        <v>317</v>
      </c>
      <c r="M46" s="15">
        <v>0.222</v>
      </c>
      <c r="N46" s="15">
        <v>0.47299999999999998</v>
      </c>
      <c r="O46" s="15">
        <v>8.9999999999999993E-3</v>
      </c>
      <c r="P46" s="15">
        <v>5.8999999999999997E-2</v>
      </c>
      <c r="Q46" s="15">
        <v>6.0000000000000001E-3</v>
      </c>
      <c r="R46" s="15">
        <v>0.20300000000000001</v>
      </c>
      <c r="S46" s="15">
        <v>9.1509999999999998</v>
      </c>
      <c r="U46" s="15">
        <v>0</v>
      </c>
      <c r="V46" s="15">
        <v>2640</v>
      </c>
    </row>
    <row r="47" spans="2:22" x14ac:dyDescent="0.25">
      <c r="B47" s="15" t="s">
        <v>136</v>
      </c>
      <c r="C47" s="15" t="s">
        <v>207</v>
      </c>
      <c r="D47" s="15" t="s">
        <v>214</v>
      </c>
      <c r="E47" s="15">
        <v>2022</v>
      </c>
      <c r="F47" s="15" t="s">
        <v>162</v>
      </c>
      <c r="G47" s="15" t="s">
        <v>133</v>
      </c>
      <c r="H47" s="15" t="s">
        <v>136</v>
      </c>
      <c r="I47" s="15" t="s">
        <v>139</v>
      </c>
      <c r="J47" s="15" t="s">
        <v>141</v>
      </c>
      <c r="K47" s="15" t="s">
        <v>144</v>
      </c>
      <c r="L47" s="15" t="s">
        <v>318</v>
      </c>
      <c r="M47" s="15">
        <v>0.33400000000000002</v>
      </c>
      <c r="N47" s="15">
        <v>0.63300000000000001</v>
      </c>
      <c r="O47" s="15">
        <v>2.1999999999999999E-2</v>
      </c>
      <c r="P47" s="15">
        <v>9.4E-2</v>
      </c>
      <c r="Q47" s="15">
        <v>1.6E-2</v>
      </c>
      <c r="R47" s="15">
        <v>0.35799999999999998</v>
      </c>
      <c r="S47" s="15">
        <v>9.0850000000000009</v>
      </c>
      <c r="U47" s="15">
        <v>0</v>
      </c>
      <c r="V47" s="15">
        <v>810</v>
      </c>
    </row>
    <row r="48" spans="2:22" x14ac:dyDescent="0.25">
      <c r="B48" s="15" t="s">
        <v>136</v>
      </c>
      <c r="C48" s="15" t="s">
        <v>207</v>
      </c>
      <c r="D48" s="15" t="s">
        <v>214</v>
      </c>
      <c r="E48" s="15">
        <v>2022</v>
      </c>
      <c r="F48" s="15" t="s">
        <v>162</v>
      </c>
      <c r="G48" s="15" t="s">
        <v>133</v>
      </c>
      <c r="H48" s="15" t="s">
        <v>136</v>
      </c>
      <c r="I48" s="15" t="s">
        <v>139</v>
      </c>
      <c r="J48" s="15" t="s">
        <v>141</v>
      </c>
      <c r="K48" s="15" t="s">
        <v>144</v>
      </c>
      <c r="L48" s="15" t="s">
        <v>319</v>
      </c>
      <c r="M48" s="15">
        <v>0.34699999999999998</v>
      </c>
      <c r="N48" s="15">
        <v>0.56799999999999995</v>
      </c>
      <c r="O48" s="15">
        <v>0.02</v>
      </c>
      <c r="P48" s="15">
        <v>0.10299999999999999</v>
      </c>
      <c r="Q48" s="15">
        <v>2.3E-2</v>
      </c>
      <c r="R48" s="15">
        <v>0.40600000000000003</v>
      </c>
      <c r="S48" s="15">
        <v>9.1280000000000001</v>
      </c>
      <c r="U48" s="15">
        <v>0</v>
      </c>
      <c r="V48" s="15">
        <v>780</v>
      </c>
    </row>
    <row r="49" spans="2:22" x14ac:dyDescent="0.25">
      <c r="B49" s="15" t="s">
        <v>136</v>
      </c>
      <c r="C49" s="15" t="s">
        <v>207</v>
      </c>
      <c r="D49" s="15" t="s">
        <v>214</v>
      </c>
      <c r="E49" s="15">
        <v>2022</v>
      </c>
      <c r="F49" s="15" t="s">
        <v>162</v>
      </c>
      <c r="G49" s="15" t="s">
        <v>133</v>
      </c>
      <c r="H49" s="15" t="s">
        <v>136</v>
      </c>
      <c r="I49" s="15" t="s">
        <v>139</v>
      </c>
      <c r="J49" s="15" t="s">
        <v>141</v>
      </c>
      <c r="K49" s="15" t="s">
        <v>144</v>
      </c>
      <c r="L49" s="15" t="s">
        <v>320</v>
      </c>
      <c r="M49" s="15">
        <v>0.40600000000000003</v>
      </c>
      <c r="N49" s="15">
        <v>0.66800000000000004</v>
      </c>
      <c r="O49" s="15">
        <v>4.4999999999999998E-2</v>
      </c>
      <c r="P49" s="15">
        <v>0.14299999999999999</v>
      </c>
      <c r="Q49" s="15">
        <v>0.02</v>
      </c>
      <c r="R49" s="15">
        <v>0.47399999999999998</v>
      </c>
      <c r="S49" s="15">
        <v>9.2439999999999998</v>
      </c>
      <c r="U49" s="15">
        <v>0</v>
      </c>
      <c r="V49" s="15">
        <v>220</v>
      </c>
    </row>
    <row r="50" spans="2:22" x14ac:dyDescent="0.25">
      <c r="B50" s="15" t="s">
        <v>136</v>
      </c>
      <c r="C50" s="15" t="s">
        <v>207</v>
      </c>
      <c r="D50" s="15" t="s">
        <v>214</v>
      </c>
      <c r="E50" s="15">
        <v>2022</v>
      </c>
      <c r="F50" s="15" t="s">
        <v>162</v>
      </c>
      <c r="G50" s="15" t="s">
        <v>133</v>
      </c>
      <c r="H50" s="15" t="s">
        <v>136</v>
      </c>
      <c r="I50" s="15" t="s">
        <v>139</v>
      </c>
      <c r="J50" s="15" t="s">
        <v>141</v>
      </c>
      <c r="K50" s="15" t="s">
        <v>144</v>
      </c>
      <c r="L50" s="15" t="s">
        <v>146</v>
      </c>
      <c r="M50" s="15">
        <v>0.501</v>
      </c>
      <c r="N50" s="15">
        <v>0.65900000000000003</v>
      </c>
      <c r="O50" s="15">
        <v>6.6000000000000003E-2</v>
      </c>
      <c r="P50" s="15">
        <v>0.19900000000000001</v>
      </c>
      <c r="Q50" s="15">
        <v>4.2999999999999997E-2</v>
      </c>
      <c r="R50" s="15">
        <v>0.65400000000000003</v>
      </c>
      <c r="S50" s="15">
        <v>9.2729999999999997</v>
      </c>
      <c r="U50" s="15">
        <v>0</v>
      </c>
      <c r="V50" s="15">
        <v>100</v>
      </c>
    </row>
    <row r="51" spans="2:22" x14ac:dyDescent="0.25">
      <c r="B51" s="15" t="s">
        <v>136</v>
      </c>
      <c r="C51" s="15" t="s">
        <v>207</v>
      </c>
      <c r="D51" s="15" t="s">
        <v>214</v>
      </c>
      <c r="E51" s="15">
        <v>2022</v>
      </c>
      <c r="F51" s="15" t="s">
        <v>162</v>
      </c>
      <c r="G51" s="15" t="s">
        <v>133</v>
      </c>
      <c r="H51" s="15" t="s">
        <v>136</v>
      </c>
      <c r="I51" s="15" t="s">
        <v>139</v>
      </c>
      <c r="J51" s="15" t="s">
        <v>141</v>
      </c>
      <c r="K51" s="15" t="s">
        <v>144</v>
      </c>
      <c r="L51" s="15" t="s">
        <v>354</v>
      </c>
      <c r="M51" s="15">
        <v>0.30299999999999999</v>
      </c>
      <c r="N51" s="15">
        <v>0.57799999999999996</v>
      </c>
      <c r="O51" s="15">
        <v>5.2999999999999999E-2</v>
      </c>
      <c r="P51" s="15">
        <v>7.4999999999999997E-2</v>
      </c>
      <c r="Q51" s="15">
        <v>1.7000000000000001E-2</v>
      </c>
      <c r="R51" s="15">
        <v>0.28499999999999998</v>
      </c>
      <c r="S51" s="15">
        <v>9.1929999999999996</v>
      </c>
      <c r="U51" s="15">
        <v>0</v>
      </c>
      <c r="V51" s="15">
        <v>120</v>
      </c>
    </row>
    <row r="52" spans="2:22" x14ac:dyDescent="0.25">
      <c r="B52" s="15" t="s">
        <v>136</v>
      </c>
      <c r="C52" s="15" t="s">
        <v>207</v>
      </c>
      <c r="D52" s="15" t="s">
        <v>215</v>
      </c>
      <c r="E52" s="15">
        <v>2022</v>
      </c>
      <c r="F52" s="15" t="s">
        <v>162</v>
      </c>
      <c r="G52" s="15" t="s">
        <v>133</v>
      </c>
      <c r="H52" s="15" t="s">
        <v>136</v>
      </c>
      <c r="I52" s="15" t="s">
        <v>139</v>
      </c>
      <c r="J52" s="15" t="s">
        <v>141</v>
      </c>
      <c r="K52" s="15" t="s">
        <v>144</v>
      </c>
      <c r="L52" s="15" t="s">
        <v>316</v>
      </c>
      <c r="M52" s="15">
        <v>0.22</v>
      </c>
      <c r="N52" s="15">
        <v>0.44400000000000001</v>
      </c>
      <c r="O52" s="15">
        <v>1.0999999999999999E-2</v>
      </c>
      <c r="P52" s="15">
        <v>5.7000000000000002E-2</v>
      </c>
      <c r="Q52" s="15">
        <v>4.0000000000000001E-3</v>
      </c>
      <c r="R52" s="15">
        <v>0.20699999999999999</v>
      </c>
      <c r="S52" s="15">
        <v>9.1170000000000009</v>
      </c>
      <c r="U52" s="15">
        <v>0</v>
      </c>
      <c r="V52" s="15">
        <v>1520</v>
      </c>
    </row>
    <row r="53" spans="2:22" x14ac:dyDescent="0.25">
      <c r="B53" s="15" t="s">
        <v>136</v>
      </c>
      <c r="C53" s="15" t="s">
        <v>207</v>
      </c>
      <c r="D53" s="15" t="s">
        <v>215</v>
      </c>
      <c r="E53" s="15">
        <v>2022</v>
      </c>
      <c r="F53" s="15" t="s">
        <v>162</v>
      </c>
      <c r="G53" s="15" t="s">
        <v>133</v>
      </c>
      <c r="H53" s="15" t="s">
        <v>136</v>
      </c>
      <c r="I53" s="15" t="s">
        <v>139</v>
      </c>
      <c r="J53" s="15" t="s">
        <v>141</v>
      </c>
      <c r="K53" s="15" t="s">
        <v>144</v>
      </c>
      <c r="L53" s="15" t="s">
        <v>317</v>
      </c>
      <c r="M53" s="15">
        <v>0.23300000000000001</v>
      </c>
      <c r="N53" s="15">
        <v>0.48799999999999999</v>
      </c>
      <c r="O53" s="15">
        <v>0.01</v>
      </c>
      <c r="P53" s="15">
        <v>6.0999999999999999E-2</v>
      </c>
      <c r="Q53" s="15">
        <v>6.0000000000000001E-3</v>
      </c>
      <c r="R53" s="15">
        <v>0.215</v>
      </c>
      <c r="S53" s="15">
        <v>9.1509999999999998</v>
      </c>
      <c r="U53" s="15">
        <v>0</v>
      </c>
      <c r="V53" s="15">
        <v>2640</v>
      </c>
    </row>
    <row r="54" spans="2:22" x14ac:dyDescent="0.25">
      <c r="B54" s="15" t="s">
        <v>136</v>
      </c>
      <c r="C54" s="15" t="s">
        <v>207</v>
      </c>
      <c r="D54" s="15" t="s">
        <v>215</v>
      </c>
      <c r="E54" s="15">
        <v>2022</v>
      </c>
      <c r="F54" s="15" t="s">
        <v>162</v>
      </c>
      <c r="G54" s="15" t="s">
        <v>133</v>
      </c>
      <c r="H54" s="15" t="s">
        <v>136</v>
      </c>
      <c r="I54" s="15" t="s">
        <v>139</v>
      </c>
      <c r="J54" s="15" t="s">
        <v>141</v>
      </c>
      <c r="K54" s="15" t="s">
        <v>144</v>
      </c>
      <c r="L54" s="15" t="s">
        <v>318</v>
      </c>
      <c r="M54" s="15">
        <v>0.34</v>
      </c>
      <c r="N54" s="15">
        <v>0.623</v>
      </c>
      <c r="O54" s="15">
        <v>2.1999999999999999E-2</v>
      </c>
      <c r="P54" s="15">
        <v>9.1999999999999998E-2</v>
      </c>
      <c r="Q54" s="15">
        <v>1.7000000000000001E-2</v>
      </c>
      <c r="R54" s="15">
        <v>0.40100000000000002</v>
      </c>
      <c r="S54" s="15">
        <v>9.0860000000000003</v>
      </c>
      <c r="U54" s="15">
        <v>0</v>
      </c>
      <c r="V54" s="15">
        <v>810</v>
      </c>
    </row>
    <row r="55" spans="2:22" x14ac:dyDescent="0.25">
      <c r="B55" s="15" t="s">
        <v>136</v>
      </c>
      <c r="C55" s="15" t="s">
        <v>207</v>
      </c>
      <c r="D55" s="15" t="s">
        <v>215</v>
      </c>
      <c r="E55" s="15">
        <v>2022</v>
      </c>
      <c r="F55" s="15" t="s">
        <v>162</v>
      </c>
      <c r="G55" s="15" t="s">
        <v>133</v>
      </c>
      <c r="H55" s="15" t="s">
        <v>136</v>
      </c>
      <c r="I55" s="15" t="s">
        <v>139</v>
      </c>
      <c r="J55" s="15" t="s">
        <v>141</v>
      </c>
      <c r="K55" s="15" t="s">
        <v>144</v>
      </c>
      <c r="L55" s="15" t="s">
        <v>319</v>
      </c>
      <c r="M55" s="15">
        <v>0.378</v>
      </c>
      <c r="N55" s="15">
        <v>0.65900000000000003</v>
      </c>
      <c r="O55" s="15">
        <v>2.4E-2</v>
      </c>
      <c r="P55" s="15">
        <v>0.114</v>
      </c>
      <c r="Q55" s="15">
        <v>2.1999999999999999E-2</v>
      </c>
      <c r="R55" s="15">
        <v>0.42499999999999999</v>
      </c>
      <c r="S55" s="15">
        <v>9.1289999999999996</v>
      </c>
      <c r="U55" s="15">
        <v>0</v>
      </c>
      <c r="V55" s="15">
        <v>780</v>
      </c>
    </row>
    <row r="56" spans="2:22" x14ac:dyDescent="0.25">
      <c r="B56" s="15" t="s">
        <v>136</v>
      </c>
      <c r="C56" s="15" t="s">
        <v>207</v>
      </c>
      <c r="D56" s="15" t="s">
        <v>215</v>
      </c>
      <c r="E56" s="15">
        <v>2022</v>
      </c>
      <c r="F56" s="15" t="s">
        <v>162</v>
      </c>
      <c r="G56" s="15" t="s">
        <v>133</v>
      </c>
      <c r="H56" s="15" t="s">
        <v>136</v>
      </c>
      <c r="I56" s="15" t="s">
        <v>139</v>
      </c>
      <c r="J56" s="15" t="s">
        <v>141</v>
      </c>
      <c r="K56" s="15" t="s">
        <v>144</v>
      </c>
      <c r="L56" s="15" t="s">
        <v>320</v>
      </c>
      <c r="M56" s="15">
        <v>0.48499999999999999</v>
      </c>
      <c r="N56" s="15">
        <v>0.93200000000000005</v>
      </c>
      <c r="O56" s="15">
        <v>6.3E-2</v>
      </c>
      <c r="P56" s="15">
        <v>0.17299999999999999</v>
      </c>
      <c r="Q56" s="15">
        <v>2.7E-2</v>
      </c>
      <c r="R56" s="15">
        <v>0.55500000000000005</v>
      </c>
      <c r="S56" s="15">
        <v>9.2439999999999998</v>
      </c>
      <c r="U56" s="15">
        <v>0</v>
      </c>
      <c r="V56" s="15">
        <v>220</v>
      </c>
    </row>
    <row r="57" spans="2:22" x14ac:dyDescent="0.25">
      <c r="B57" s="15" t="s">
        <v>136</v>
      </c>
      <c r="C57" s="15" t="s">
        <v>207</v>
      </c>
      <c r="D57" s="15" t="s">
        <v>215</v>
      </c>
      <c r="E57" s="15">
        <v>2022</v>
      </c>
      <c r="F57" s="15" t="s">
        <v>162</v>
      </c>
      <c r="G57" s="15" t="s">
        <v>133</v>
      </c>
      <c r="H57" s="15" t="s">
        <v>136</v>
      </c>
      <c r="I57" s="15" t="s">
        <v>139</v>
      </c>
      <c r="J57" s="15" t="s">
        <v>141</v>
      </c>
      <c r="K57" s="15" t="s">
        <v>144</v>
      </c>
      <c r="L57" s="15" t="s">
        <v>146</v>
      </c>
      <c r="M57" s="15">
        <v>0.52900000000000003</v>
      </c>
      <c r="N57" s="15">
        <v>0.69299999999999995</v>
      </c>
      <c r="O57" s="15">
        <v>6.9000000000000006E-2</v>
      </c>
      <c r="P57" s="15">
        <v>0.25800000000000001</v>
      </c>
      <c r="Q57" s="15">
        <v>6.3E-2</v>
      </c>
      <c r="R57" s="15">
        <v>0.76800000000000002</v>
      </c>
      <c r="S57" s="15">
        <v>9.2739999999999991</v>
      </c>
      <c r="U57" s="15">
        <v>0</v>
      </c>
      <c r="V57" s="15">
        <v>100</v>
      </c>
    </row>
    <row r="58" spans="2:22" x14ac:dyDescent="0.25">
      <c r="B58" s="15" t="s">
        <v>136</v>
      </c>
      <c r="C58" s="15" t="s">
        <v>207</v>
      </c>
      <c r="D58" s="15" t="s">
        <v>215</v>
      </c>
      <c r="E58" s="15">
        <v>2022</v>
      </c>
      <c r="F58" s="15" t="s">
        <v>162</v>
      </c>
      <c r="G58" s="15" t="s">
        <v>133</v>
      </c>
      <c r="H58" s="15" t="s">
        <v>136</v>
      </c>
      <c r="I58" s="15" t="s">
        <v>139</v>
      </c>
      <c r="J58" s="15" t="s">
        <v>141</v>
      </c>
      <c r="K58" s="15" t="s">
        <v>144</v>
      </c>
      <c r="L58" s="15" t="s">
        <v>354</v>
      </c>
      <c r="M58" s="15">
        <v>0.308</v>
      </c>
      <c r="N58" s="15">
        <v>0.57499999999999996</v>
      </c>
      <c r="O58" s="15">
        <v>5.1999999999999998E-2</v>
      </c>
      <c r="P58" s="15">
        <v>7.4999999999999997E-2</v>
      </c>
      <c r="Q58" s="15">
        <v>2.5999999999999999E-2</v>
      </c>
      <c r="R58" s="15">
        <v>0.316</v>
      </c>
      <c r="S58" s="15">
        <v>9.1869999999999994</v>
      </c>
      <c r="U58" s="15">
        <v>0</v>
      </c>
      <c r="V58" s="15">
        <v>120</v>
      </c>
    </row>
    <row r="59" spans="2:22" x14ac:dyDescent="0.25">
      <c r="B59" s="15" t="s">
        <v>136</v>
      </c>
      <c r="C59" s="15" t="s">
        <v>207</v>
      </c>
      <c r="D59" s="15" t="s">
        <v>216</v>
      </c>
      <c r="E59" s="15">
        <v>2022</v>
      </c>
      <c r="F59" s="15" t="s">
        <v>162</v>
      </c>
      <c r="G59" s="15" t="s">
        <v>133</v>
      </c>
      <c r="H59" s="15" t="s">
        <v>136</v>
      </c>
      <c r="I59" s="15" t="s">
        <v>139</v>
      </c>
      <c r="J59" s="15" t="s">
        <v>141</v>
      </c>
      <c r="K59" s="15" t="s">
        <v>144</v>
      </c>
      <c r="L59" s="15" t="s">
        <v>316</v>
      </c>
      <c r="M59" s="15">
        <v>0.23200000000000001</v>
      </c>
      <c r="N59" s="15">
        <v>0.45800000000000002</v>
      </c>
      <c r="O59" s="15">
        <v>1.2E-2</v>
      </c>
      <c r="P59" s="15">
        <v>6.4000000000000001E-2</v>
      </c>
      <c r="Q59" s="15">
        <v>5.0000000000000001E-3</v>
      </c>
      <c r="R59" s="15">
        <v>0.218</v>
      </c>
      <c r="S59" s="15">
        <v>8.9529999999999994</v>
      </c>
      <c r="U59" s="15">
        <v>0</v>
      </c>
      <c r="V59" s="15">
        <v>1520</v>
      </c>
    </row>
    <row r="60" spans="2:22" x14ac:dyDescent="0.25">
      <c r="B60" s="15" t="s">
        <v>136</v>
      </c>
      <c r="C60" s="15" t="s">
        <v>207</v>
      </c>
      <c r="D60" s="15" t="s">
        <v>216</v>
      </c>
      <c r="E60" s="15">
        <v>2022</v>
      </c>
      <c r="F60" s="15" t="s">
        <v>162</v>
      </c>
      <c r="G60" s="15" t="s">
        <v>133</v>
      </c>
      <c r="H60" s="15" t="s">
        <v>136</v>
      </c>
      <c r="I60" s="15" t="s">
        <v>139</v>
      </c>
      <c r="J60" s="15" t="s">
        <v>141</v>
      </c>
      <c r="K60" s="15" t="s">
        <v>144</v>
      </c>
      <c r="L60" s="15" t="s">
        <v>317</v>
      </c>
      <c r="M60" s="15">
        <v>0.25800000000000001</v>
      </c>
      <c r="N60" s="15">
        <v>0.53300000000000003</v>
      </c>
      <c r="O60" s="15">
        <v>0.01</v>
      </c>
      <c r="P60" s="15">
        <v>6.6000000000000003E-2</v>
      </c>
      <c r="Q60" s="15">
        <v>7.0000000000000001E-3</v>
      </c>
      <c r="R60" s="15">
        <v>0.23899999999999999</v>
      </c>
      <c r="S60" s="15">
        <v>8.9890000000000008</v>
      </c>
      <c r="U60" s="15">
        <v>0</v>
      </c>
      <c r="V60" s="15">
        <v>2640</v>
      </c>
    </row>
    <row r="61" spans="2:22" x14ac:dyDescent="0.25">
      <c r="B61" s="15" t="s">
        <v>136</v>
      </c>
      <c r="C61" s="15" t="s">
        <v>207</v>
      </c>
      <c r="D61" s="15" t="s">
        <v>216</v>
      </c>
      <c r="E61" s="15">
        <v>2022</v>
      </c>
      <c r="F61" s="15" t="s">
        <v>162</v>
      </c>
      <c r="G61" s="15" t="s">
        <v>133</v>
      </c>
      <c r="H61" s="15" t="s">
        <v>136</v>
      </c>
      <c r="I61" s="15" t="s">
        <v>139</v>
      </c>
      <c r="J61" s="15" t="s">
        <v>141</v>
      </c>
      <c r="K61" s="15" t="s">
        <v>144</v>
      </c>
      <c r="L61" s="15" t="s">
        <v>318</v>
      </c>
      <c r="M61" s="15">
        <v>0.38500000000000001</v>
      </c>
      <c r="N61" s="15">
        <v>0.7</v>
      </c>
      <c r="O61" s="15">
        <v>2.5000000000000001E-2</v>
      </c>
      <c r="P61" s="15">
        <v>0.11</v>
      </c>
      <c r="Q61" s="15">
        <v>2.1000000000000001E-2</v>
      </c>
      <c r="R61" s="15">
        <v>0.439</v>
      </c>
      <c r="S61" s="15">
        <v>8.92</v>
      </c>
      <c r="U61" s="15">
        <v>0</v>
      </c>
      <c r="V61" s="15">
        <v>810</v>
      </c>
    </row>
    <row r="62" spans="2:22" x14ac:dyDescent="0.25">
      <c r="B62" s="15" t="s">
        <v>136</v>
      </c>
      <c r="C62" s="15" t="s">
        <v>207</v>
      </c>
      <c r="D62" s="15" t="s">
        <v>216</v>
      </c>
      <c r="E62" s="15">
        <v>2022</v>
      </c>
      <c r="F62" s="15" t="s">
        <v>162</v>
      </c>
      <c r="G62" s="15" t="s">
        <v>133</v>
      </c>
      <c r="H62" s="15" t="s">
        <v>136</v>
      </c>
      <c r="I62" s="15" t="s">
        <v>139</v>
      </c>
      <c r="J62" s="15" t="s">
        <v>141</v>
      </c>
      <c r="K62" s="15" t="s">
        <v>144</v>
      </c>
      <c r="L62" s="15" t="s">
        <v>319</v>
      </c>
      <c r="M62" s="15">
        <v>0.40200000000000002</v>
      </c>
      <c r="N62" s="15">
        <v>0.623</v>
      </c>
      <c r="O62" s="15">
        <v>2.1999999999999999E-2</v>
      </c>
      <c r="P62" s="15">
        <v>0.123</v>
      </c>
      <c r="Q62" s="15">
        <v>2.8000000000000001E-2</v>
      </c>
      <c r="R62" s="15">
        <v>0.499</v>
      </c>
      <c r="S62" s="15">
        <v>8.9600000000000009</v>
      </c>
      <c r="U62" s="15">
        <v>0</v>
      </c>
      <c r="V62" s="15">
        <v>780</v>
      </c>
    </row>
    <row r="63" spans="2:22" x14ac:dyDescent="0.25">
      <c r="B63" s="15" t="s">
        <v>136</v>
      </c>
      <c r="C63" s="15" t="s">
        <v>207</v>
      </c>
      <c r="D63" s="15" t="s">
        <v>216</v>
      </c>
      <c r="E63" s="15">
        <v>2022</v>
      </c>
      <c r="F63" s="15" t="s">
        <v>162</v>
      </c>
      <c r="G63" s="15" t="s">
        <v>133</v>
      </c>
      <c r="H63" s="15" t="s">
        <v>136</v>
      </c>
      <c r="I63" s="15" t="s">
        <v>139</v>
      </c>
      <c r="J63" s="15" t="s">
        <v>141</v>
      </c>
      <c r="K63" s="15" t="s">
        <v>144</v>
      </c>
      <c r="L63" s="15" t="s">
        <v>320</v>
      </c>
      <c r="M63" s="15">
        <v>0.54300000000000004</v>
      </c>
      <c r="N63" s="15">
        <v>1.2330000000000001</v>
      </c>
      <c r="O63" s="15">
        <v>8.3000000000000004E-2</v>
      </c>
      <c r="P63" s="15">
        <v>0.17</v>
      </c>
      <c r="Q63" s="15">
        <v>2.7E-2</v>
      </c>
      <c r="R63" s="15">
        <v>0.67300000000000004</v>
      </c>
      <c r="S63" s="15">
        <v>9.0749999999999993</v>
      </c>
      <c r="U63" s="15">
        <v>0</v>
      </c>
      <c r="V63" s="15">
        <v>220</v>
      </c>
    </row>
    <row r="64" spans="2:22" x14ac:dyDescent="0.25">
      <c r="B64" s="15" t="s">
        <v>136</v>
      </c>
      <c r="C64" s="15" t="s">
        <v>207</v>
      </c>
      <c r="D64" s="15" t="s">
        <v>216</v>
      </c>
      <c r="E64" s="15">
        <v>2022</v>
      </c>
      <c r="F64" s="15" t="s">
        <v>162</v>
      </c>
      <c r="G64" s="15" t="s">
        <v>133</v>
      </c>
      <c r="H64" s="15" t="s">
        <v>136</v>
      </c>
      <c r="I64" s="15" t="s">
        <v>139</v>
      </c>
      <c r="J64" s="15" t="s">
        <v>141</v>
      </c>
      <c r="K64" s="15" t="s">
        <v>144</v>
      </c>
      <c r="L64" s="15" t="s">
        <v>146</v>
      </c>
      <c r="M64" s="15">
        <v>0.64700000000000002</v>
      </c>
      <c r="N64" s="15">
        <v>0.78300000000000003</v>
      </c>
      <c r="O64" s="15">
        <v>7.8E-2</v>
      </c>
      <c r="P64" s="15">
        <v>0.29499999999999998</v>
      </c>
      <c r="Q64" s="15">
        <v>5.8999999999999997E-2</v>
      </c>
      <c r="R64" s="15">
        <v>0.89</v>
      </c>
      <c r="S64" s="15">
        <v>9.0990000000000002</v>
      </c>
      <c r="U64" s="15">
        <v>0</v>
      </c>
      <c r="V64" s="15">
        <v>100</v>
      </c>
    </row>
    <row r="65" spans="2:22" x14ac:dyDescent="0.25">
      <c r="B65" s="15" t="s">
        <v>136</v>
      </c>
      <c r="C65" s="15" t="s">
        <v>207</v>
      </c>
      <c r="D65" s="15" t="s">
        <v>216</v>
      </c>
      <c r="E65" s="15">
        <v>2022</v>
      </c>
      <c r="F65" s="15" t="s">
        <v>162</v>
      </c>
      <c r="G65" s="15" t="s">
        <v>133</v>
      </c>
      <c r="H65" s="15" t="s">
        <v>136</v>
      </c>
      <c r="I65" s="15" t="s">
        <v>139</v>
      </c>
      <c r="J65" s="15" t="s">
        <v>141</v>
      </c>
      <c r="K65" s="15" t="s">
        <v>144</v>
      </c>
      <c r="L65" s="15" t="s">
        <v>354</v>
      </c>
      <c r="M65" s="15">
        <v>0.32700000000000001</v>
      </c>
      <c r="N65" s="15">
        <v>0.57599999999999996</v>
      </c>
      <c r="O65" s="15">
        <v>5.2999999999999999E-2</v>
      </c>
      <c r="P65" s="15">
        <v>8.4000000000000005E-2</v>
      </c>
      <c r="Q65" s="15">
        <v>2.1000000000000001E-2</v>
      </c>
      <c r="R65" s="15">
        <v>0.33400000000000002</v>
      </c>
      <c r="S65" s="15">
        <v>9.0299999999999994</v>
      </c>
      <c r="U65" s="15">
        <v>0</v>
      </c>
      <c r="V65" s="15">
        <v>120</v>
      </c>
    </row>
    <row r="66" spans="2:22" x14ac:dyDescent="0.25">
      <c r="B66" s="15" t="s">
        <v>136</v>
      </c>
      <c r="C66" s="15" t="s">
        <v>207</v>
      </c>
      <c r="D66" s="15" t="s">
        <v>217</v>
      </c>
      <c r="E66" s="15">
        <v>2022</v>
      </c>
      <c r="F66" s="15" t="s">
        <v>162</v>
      </c>
      <c r="G66" s="15" t="s">
        <v>133</v>
      </c>
      <c r="H66" s="15" t="s">
        <v>136</v>
      </c>
      <c r="I66" s="15" t="s">
        <v>139</v>
      </c>
      <c r="J66" s="15" t="s">
        <v>141</v>
      </c>
      <c r="K66" s="15" t="s">
        <v>144</v>
      </c>
      <c r="L66" s="15" t="s">
        <v>316</v>
      </c>
      <c r="M66" s="15">
        <v>0.26200000000000001</v>
      </c>
      <c r="N66" s="15">
        <v>0.50900000000000001</v>
      </c>
      <c r="O66" s="15">
        <v>1.2999999999999999E-2</v>
      </c>
      <c r="P66" s="15">
        <v>6.9000000000000006E-2</v>
      </c>
      <c r="Q66" s="15">
        <v>7.0000000000000001E-3</v>
      </c>
      <c r="R66" s="15">
        <v>0.25600000000000001</v>
      </c>
      <c r="S66" s="15">
        <v>8.9529999999999994</v>
      </c>
      <c r="U66" s="15">
        <v>0</v>
      </c>
      <c r="V66" s="15">
        <v>1520</v>
      </c>
    </row>
    <row r="67" spans="2:22" x14ac:dyDescent="0.25">
      <c r="B67" s="15" t="s">
        <v>136</v>
      </c>
      <c r="C67" s="15" t="s">
        <v>207</v>
      </c>
      <c r="D67" s="15" t="s">
        <v>217</v>
      </c>
      <c r="E67" s="15">
        <v>2022</v>
      </c>
      <c r="F67" s="15" t="s">
        <v>162</v>
      </c>
      <c r="G67" s="15" t="s">
        <v>133</v>
      </c>
      <c r="H67" s="15" t="s">
        <v>136</v>
      </c>
      <c r="I67" s="15" t="s">
        <v>139</v>
      </c>
      <c r="J67" s="15" t="s">
        <v>141</v>
      </c>
      <c r="K67" s="15" t="s">
        <v>144</v>
      </c>
      <c r="L67" s="15" t="s">
        <v>317</v>
      </c>
      <c r="M67" s="15">
        <v>0.29599999999999999</v>
      </c>
      <c r="N67" s="15">
        <v>0.59499999999999997</v>
      </c>
      <c r="O67" s="15">
        <v>1.2E-2</v>
      </c>
      <c r="P67" s="15">
        <v>7.9000000000000001E-2</v>
      </c>
      <c r="Q67" s="15">
        <v>8.9999999999999993E-3</v>
      </c>
      <c r="R67" s="15">
        <v>0.28399999999999997</v>
      </c>
      <c r="S67" s="15">
        <v>8.9890000000000008</v>
      </c>
      <c r="U67" s="15">
        <v>0</v>
      </c>
      <c r="V67" s="15">
        <v>2640</v>
      </c>
    </row>
    <row r="68" spans="2:22" x14ac:dyDescent="0.25">
      <c r="B68" s="15" t="s">
        <v>136</v>
      </c>
      <c r="C68" s="15" t="s">
        <v>207</v>
      </c>
      <c r="D68" s="15" t="s">
        <v>217</v>
      </c>
      <c r="E68" s="15">
        <v>2022</v>
      </c>
      <c r="F68" s="15" t="s">
        <v>162</v>
      </c>
      <c r="G68" s="15" t="s">
        <v>133</v>
      </c>
      <c r="H68" s="15" t="s">
        <v>136</v>
      </c>
      <c r="I68" s="15" t="s">
        <v>139</v>
      </c>
      <c r="J68" s="15" t="s">
        <v>141</v>
      </c>
      <c r="K68" s="15" t="s">
        <v>144</v>
      </c>
      <c r="L68" s="15" t="s">
        <v>318</v>
      </c>
      <c r="M68" s="15">
        <v>0.48099999999999998</v>
      </c>
      <c r="N68" s="15">
        <v>0.88400000000000001</v>
      </c>
      <c r="O68" s="15">
        <v>3.1E-2</v>
      </c>
      <c r="P68" s="15">
        <v>0.13300000000000001</v>
      </c>
      <c r="Q68" s="15">
        <v>2.5000000000000001E-2</v>
      </c>
      <c r="R68" s="15">
        <v>0.53</v>
      </c>
      <c r="S68" s="15">
        <v>8.92</v>
      </c>
      <c r="U68" s="15">
        <v>0</v>
      </c>
      <c r="V68" s="15">
        <v>810</v>
      </c>
    </row>
    <row r="69" spans="2:22" x14ac:dyDescent="0.25">
      <c r="B69" s="15" t="s">
        <v>136</v>
      </c>
      <c r="C69" s="15" t="s">
        <v>207</v>
      </c>
      <c r="D69" s="15" t="s">
        <v>217</v>
      </c>
      <c r="E69" s="15">
        <v>2022</v>
      </c>
      <c r="F69" s="15" t="s">
        <v>162</v>
      </c>
      <c r="G69" s="15" t="s">
        <v>133</v>
      </c>
      <c r="H69" s="15" t="s">
        <v>136</v>
      </c>
      <c r="I69" s="15" t="s">
        <v>139</v>
      </c>
      <c r="J69" s="15" t="s">
        <v>141</v>
      </c>
      <c r="K69" s="15" t="s">
        <v>144</v>
      </c>
      <c r="L69" s="15" t="s">
        <v>319</v>
      </c>
      <c r="M69" s="15">
        <v>0.49299999999999999</v>
      </c>
      <c r="N69" s="15">
        <v>0.78100000000000003</v>
      </c>
      <c r="O69" s="15">
        <v>2.8000000000000001E-2</v>
      </c>
      <c r="P69" s="15">
        <v>0.151</v>
      </c>
      <c r="Q69" s="15">
        <v>3.6999999999999998E-2</v>
      </c>
      <c r="R69" s="15">
        <v>0.60099999999999998</v>
      </c>
      <c r="S69" s="15">
        <v>8.9600000000000009</v>
      </c>
      <c r="U69" s="15">
        <v>0</v>
      </c>
      <c r="V69" s="15">
        <v>780</v>
      </c>
    </row>
    <row r="70" spans="2:22" x14ac:dyDescent="0.25">
      <c r="B70" s="15" t="s">
        <v>136</v>
      </c>
      <c r="C70" s="15" t="s">
        <v>207</v>
      </c>
      <c r="D70" s="15" t="s">
        <v>217</v>
      </c>
      <c r="E70" s="15">
        <v>2022</v>
      </c>
      <c r="F70" s="15" t="s">
        <v>162</v>
      </c>
      <c r="G70" s="15" t="s">
        <v>133</v>
      </c>
      <c r="H70" s="15" t="s">
        <v>136</v>
      </c>
      <c r="I70" s="15" t="s">
        <v>139</v>
      </c>
      <c r="J70" s="15" t="s">
        <v>141</v>
      </c>
      <c r="K70" s="15" t="s">
        <v>144</v>
      </c>
      <c r="L70" s="15" t="s">
        <v>320</v>
      </c>
      <c r="M70" s="15">
        <v>0.60399999999999998</v>
      </c>
      <c r="N70" s="15">
        <v>1.137</v>
      </c>
      <c r="O70" s="15">
        <v>7.6999999999999999E-2</v>
      </c>
      <c r="P70" s="15">
        <v>0.183</v>
      </c>
      <c r="Q70" s="15">
        <v>2.4E-2</v>
      </c>
      <c r="R70" s="15">
        <v>0.73499999999999999</v>
      </c>
      <c r="S70" s="15">
        <v>9.0760000000000005</v>
      </c>
      <c r="U70" s="15">
        <v>0</v>
      </c>
      <c r="V70" s="15">
        <v>220</v>
      </c>
    </row>
    <row r="71" spans="2:22" x14ac:dyDescent="0.25">
      <c r="B71" s="15" t="s">
        <v>136</v>
      </c>
      <c r="C71" s="15" t="s">
        <v>207</v>
      </c>
      <c r="D71" s="15" t="s">
        <v>217</v>
      </c>
      <c r="E71" s="15">
        <v>2022</v>
      </c>
      <c r="F71" s="15" t="s">
        <v>162</v>
      </c>
      <c r="G71" s="15" t="s">
        <v>133</v>
      </c>
      <c r="H71" s="15" t="s">
        <v>136</v>
      </c>
      <c r="I71" s="15" t="s">
        <v>139</v>
      </c>
      <c r="J71" s="15" t="s">
        <v>141</v>
      </c>
      <c r="K71" s="15" t="s">
        <v>144</v>
      </c>
      <c r="L71" s="15" t="s">
        <v>146</v>
      </c>
      <c r="M71" s="15">
        <v>0.79800000000000004</v>
      </c>
      <c r="N71" s="15">
        <v>1.1259999999999999</v>
      </c>
      <c r="O71" s="15">
        <v>0.113</v>
      </c>
      <c r="P71" s="15">
        <v>0.38300000000000001</v>
      </c>
      <c r="Q71" s="15">
        <v>9.9000000000000005E-2</v>
      </c>
      <c r="R71" s="15">
        <v>1.0760000000000001</v>
      </c>
      <c r="S71" s="15">
        <v>9.0990000000000002</v>
      </c>
      <c r="U71" s="15">
        <v>0</v>
      </c>
      <c r="V71" s="15">
        <v>100</v>
      </c>
    </row>
    <row r="72" spans="2:22" x14ac:dyDescent="0.25">
      <c r="B72" s="15" t="s">
        <v>136</v>
      </c>
      <c r="C72" s="15" t="s">
        <v>207</v>
      </c>
      <c r="D72" s="15" t="s">
        <v>217</v>
      </c>
      <c r="E72" s="15">
        <v>2022</v>
      </c>
      <c r="F72" s="15" t="s">
        <v>162</v>
      </c>
      <c r="G72" s="15" t="s">
        <v>133</v>
      </c>
      <c r="H72" s="15" t="s">
        <v>136</v>
      </c>
      <c r="I72" s="15" t="s">
        <v>139</v>
      </c>
      <c r="J72" s="15" t="s">
        <v>141</v>
      </c>
      <c r="K72" s="15" t="s">
        <v>144</v>
      </c>
      <c r="L72" s="15" t="s">
        <v>354</v>
      </c>
      <c r="M72" s="15">
        <v>0.38500000000000001</v>
      </c>
      <c r="N72" s="15">
        <v>0.60499999999999998</v>
      </c>
      <c r="O72" s="15">
        <v>5.5E-2</v>
      </c>
      <c r="P72" s="15">
        <v>0.11</v>
      </c>
      <c r="Q72" s="15">
        <v>2.5999999999999999E-2</v>
      </c>
      <c r="R72" s="15">
        <v>0.45100000000000001</v>
      </c>
      <c r="S72" s="15">
        <v>9.0299999999999994</v>
      </c>
      <c r="U72" s="15">
        <v>0</v>
      </c>
      <c r="V72" s="15">
        <v>120</v>
      </c>
    </row>
    <row r="73" spans="2:22" x14ac:dyDescent="0.25">
      <c r="B73" s="15" t="s">
        <v>136</v>
      </c>
      <c r="C73" s="15" t="s">
        <v>207</v>
      </c>
      <c r="D73" s="15" t="s">
        <v>218</v>
      </c>
      <c r="E73" s="15">
        <v>2022</v>
      </c>
      <c r="F73" s="15" t="s">
        <v>162</v>
      </c>
      <c r="G73" s="15" t="s">
        <v>133</v>
      </c>
      <c r="H73" s="15" t="s">
        <v>136</v>
      </c>
      <c r="I73" s="15" t="s">
        <v>139</v>
      </c>
      <c r="J73" s="15" t="s">
        <v>141</v>
      </c>
      <c r="K73" s="15" t="s">
        <v>144</v>
      </c>
      <c r="L73" s="15" t="s">
        <v>316</v>
      </c>
      <c r="M73" s="15">
        <v>0.34200000000000003</v>
      </c>
      <c r="N73" s="15">
        <v>0.72899999999999998</v>
      </c>
      <c r="O73" s="15">
        <v>1.9E-2</v>
      </c>
      <c r="P73" s="15">
        <v>8.2000000000000003E-2</v>
      </c>
      <c r="Q73" s="15">
        <v>0.01</v>
      </c>
      <c r="R73" s="15">
        <v>0.317</v>
      </c>
      <c r="S73" s="15">
        <v>8.8689999999999998</v>
      </c>
      <c r="U73" s="15">
        <v>255.50299999999999</v>
      </c>
      <c r="V73" s="15">
        <v>1520</v>
      </c>
    </row>
    <row r="74" spans="2:22" x14ac:dyDescent="0.25">
      <c r="B74" s="15" t="s">
        <v>136</v>
      </c>
      <c r="C74" s="15" t="s">
        <v>207</v>
      </c>
      <c r="D74" s="15" t="s">
        <v>218</v>
      </c>
      <c r="E74" s="15">
        <v>2022</v>
      </c>
      <c r="F74" s="15" t="s">
        <v>162</v>
      </c>
      <c r="G74" s="15" t="s">
        <v>133</v>
      </c>
      <c r="H74" s="15" t="s">
        <v>136</v>
      </c>
      <c r="I74" s="15" t="s">
        <v>139</v>
      </c>
      <c r="J74" s="15" t="s">
        <v>141</v>
      </c>
      <c r="K74" s="15" t="s">
        <v>144</v>
      </c>
      <c r="L74" s="15" t="s">
        <v>317</v>
      </c>
      <c r="M74" s="15">
        <v>0.39900000000000002</v>
      </c>
      <c r="N74" s="15">
        <v>0.85799999999999998</v>
      </c>
      <c r="O74" s="15">
        <v>1.7000000000000001E-2</v>
      </c>
      <c r="P74" s="15">
        <v>9.7000000000000003E-2</v>
      </c>
      <c r="Q74" s="15">
        <v>1.4E-2</v>
      </c>
      <c r="R74" s="15">
        <v>0.374</v>
      </c>
      <c r="S74" s="15">
        <v>8.9049999999999994</v>
      </c>
      <c r="U74" s="15">
        <v>252.20099999999999</v>
      </c>
      <c r="V74" s="15">
        <v>2640</v>
      </c>
    </row>
    <row r="75" spans="2:22" x14ac:dyDescent="0.25">
      <c r="B75" s="15" t="s">
        <v>136</v>
      </c>
      <c r="C75" s="15" t="s">
        <v>207</v>
      </c>
      <c r="D75" s="15" t="s">
        <v>218</v>
      </c>
      <c r="E75" s="15">
        <v>2022</v>
      </c>
      <c r="F75" s="15" t="s">
        <v>162</v>
      </c>
      <c r="G75" s="15" t="s">
        <v>133</v>
      </c>
      <c r="H75" s="15" t="s">
        <v>136</v>
      </c>
      <c r="I75" s="15" t="s">
        <v>139</v>
      </c>
      <c r="J75" s="15" t="s">
        <v>141</v>
      </c>
      <c r="K75" s="15" t="s">
        <v>144</v>
      </c>
      <c r="L75" s="15" t="s">
        <v>318</v>
      </c>
      <c r="M75" s="15">
        <v>0.63300000000000001</v>
      </c>
      <c r="N75" s="15">
        <v>1.103</v>
      </c>
      <c r="O75" s="15">
        <v>3.9E-2</v>
      </c>
      <c r="P75" s="15">
        <v>0.17799999999999999</v>
      </c>
      <c r="Q75" s="15">
        <v>3.5999999999999997E-2</v>
      </c>
      <c r="R75" s="15">
        <v>0.75600000000000001</v>
      </c>
      <c r="S75" s="15">
        <v>8.8360000000000003</v>
      </c>
      <c r="U75" s="15">
        <v>231.53800000000001</v>
      </c>
      <c r="V75" s="15">
        <v>810</v>
      </c>
    </row>
    <row r="76" spans="2:22" x14ac:dyDescent="0.25">
      <c r="B76" s="15" t="s">
        <v>136</v>
      </c>
      <c r="C76" s="15" t="s">
        <v>207</v>
      </c>
      <c r="D76" s="15" t="s">
        <v>218</v>
      </c>
      <c r="E76" s="15">
        <v>2022</v>
      </c>
      <c r="F76" s="15" t="s">
        <v>162</v>
      </c>
      <c r="G76" s="15" t="s">
        <v>133</v>
      </c>
      <c r="H76" s="15" t="s">
        <v>136</v>
      </c>
      <c r="I76" s="15" t="s">
        <v>139</v>
      </c>
      <c r="J76" s="15" t="s">
        <v>141</v>
      </c>
      <c r="K76" s="15" t="s">
        <v>144</v>
      </c>
      <c r="L76" s="15" t="s">
        <v>319</v>
      </c>
      <c r="M76" s="15">
        <v>0.67800000000000005</v>
      </c>
      <c r="N76" s="15">
        <v>1.0089999999999999</v>
      </c>
      <c r="O76" s="15">
        <v>3.5999999999999997E-2</v>
      </c>
      <c r="P76" s="15">
        <v>0.23799999999999999</v>
      </c>
      <c r="Q76" s="15">
        <v>5.2999999999999999E-2</v>
      </c>
      <c r="R76" s="15">
        <v>0.96799999999999997</v>
      </c>
      <c r="S76" s="15">
        <v>8.875</v>
      </c>
      <c r="U76" s="15">
        <v>221.82</v>
      </c>
      <c r="V76" s="15">
        <v>780</v>
      </c>
    </row>
    <row r="77" spans="2:22" x14ac:dyDescent="0.25">
      <c r="B77" s="15" t="s">
        <v>136</v>
      </c>
      <c r="C77" s="15" t="s">
        <v>207</v>
      </c>
      <c r="D77" s="15" t="s">
        <v>218</v>
      </c>
      <c r="E77" s="15">
        <v>2022</v>
      </c>
      <c r="F77" s="15" t="s">
        <v>162</v>
      </c>
      <c r="G77" s="15" t="s">
        <v>133</v>
      </c>
      <c r="H77" s="15" t="s">
        <v>136</v>
      </c>
      <c r="I77" s="15" t="s">
        <v>139</v>
      </c>
      <c r="J77" s="15" t="s">
        <v>141</v>
      </c>
      <c r="K77" s="15" t="s">
        <v>144</v>
      </c>
      <c r="L77" s="15" t="s">
        <v>320</v>
      </c>
      <c r="M77" s="15">
        <v>0.85099999999999998</v>
      </c>
      <c r="N77" s="15">
        <v>1.4930000000000001</v>
      </c>
      <c r="O77" s="15">
        <v>0.10100000000000001</v>
      </c>
      <c r="P77" s="15">
        <v>0.26800000000000002</v>
      </c>
      <c r="Q77" s="15">
        <v>5.8999999999999997E-2</v>
      </c>
      <c r="R77" s="15">
        <v>1.012</v>
      </c>
      <c r="S77" s="15">
        <v>8.99</v>
      </c>
      <c r="U77" s="15">
        <v>193.43</v>
      </c>
      <c r="V77" s="15">
        <v>220</v>
      </c>
    </row>
    <row r="78" spans="2:22" x14ac:dyDescent="0.25">
      <c r="B78" s="15" t="s">
        <v>136</v>
      </c>
      <c r="C78" s="15" t="s">
        <v>207</v>
      </c>
      <c r="D78" s="15" t="s">
        <v>218</v>
      </c>
      <c r="E78" s="15">
        <v>2022</v>
      </c>
      <c r="F78" s="15" t="s">
        <v>162</v>
      </c>
      <c r="G78" s="15" t="s">
        <v>133</v>
      </c>
      <c r="H78" s="15" t="s">
        <v>136</v>
      </c>
      <c r="I78" s="15" t="s">
        <v>139</v>
      </c>
      <c r="J78" s="15" t="s">
        <v>141</v>
      </c>
      <c r="K78" s="15" t="s">
        <v>144</v>
      </c>
      <c r="L78" s="15" t="s">
        <v>146</v>
      </c>
      <c r="M78" s="15">
        <v>1.0620000000000001</v>
      </c>
      <c r="N78" s="15">
        <v>1.488</v>
      </c>
      <c r="O78" s="15">
        <v>0.14899999999999999</v>
      </c>
      <c r="P78" s="15">
        <v>0.52400000000000002</v>
      </c>
      <c r="Q78" s="15">
        <v>0.13500000000000001</v>
      </c>
      <c r="R78" s="15">
        <v>1.381</v>
      </c>
      <c r="S78" s="15">
        <v>9.0090000000000003</v>
      </c>
      <c r="U78" s="15">
        <v>163.762</v>
      </c>
      <c r="V78" s="15">
        <v>100</v>
      </c>
    </row>
    <row r="79" spans="2:22" x14ac:dyDescent="0.25">
      <c r="B79" s="15" t="s">
        <v>136</v>
      </c>
      <c r="C79" s="15" t="s">
        <v>207</v>
      </c>
      <c r="D79" s="15" t="s">
        <v>218</v>
      </c>
      <c r="E79" s="15">
        <v>2022</v>
      </c>
      <c r="F79" s="15" t="s">
        <v>162</v>
      </c>
      <c r="G79" s="15" t="s">
        <v>133</v>
      </c>
      <c r="H79" s="15" t="s">
        <v>136</v>
      </c>
      <c r="I79" s="15" t="s">
        <v>139</v>
      </c>
      <c r="J79" s="15" t="s">
        <v>141</v>
      </c>
      <c r="K79" s="15" t="s">
        <v>144</v>
      </c>
      <c r="L79" s="15" t="s">
        <v>354</v>
      </c>
      <c r="M79" s="15">
        <v>0.504</v>
      </c>
      <c r="N79" s="15">
        <v>0.84599999999999997</v>
      </c>
      <c r="O79" s="15">
        <v>7.6999999999999999E-2</v>
      </c>
      <c r="P79" s="15">
        <v>0.11</v>
      </c>
      <c r="Q79" s="15">
        <v>3.2000000000000001E-2</v>
      </c>
      <c r="R79" s="15">
        <v>0.49399999999999999</v>
      </c>
      <c r="S79" s="15">
        <v>8.9489999999999998</v>
      </c>
      <c r="U79" s="15">
        <v>242.33600000000001</v>
      </c>
      <c r="V79" s="15">
        <v>120</v>
      </c>
    </row>
    <row r="80" spans="2:22" x14ac:dyDescent="0.25">
      <c r="B80" s="15" t="s">
        <v>136</v>
      </c>
      <c r="C80" s="15" t="s">
        <v>207</v>
      </c>
      <c r="D80" s="15" t="s">
        <v>219</v>
      </c>
      <c r="E80" s="15">
        <v>2022</v>
      </c>
      <c r="F80" s="15" t="s">
        <v>162</v>
      </c>
      <c r="G80" s="15" t="s">
        <v>133</v>
      </c>
      <c r="H80" s="15" t="s">
        <v>136</v>
      </c>
      <c r="I80" s="15" t="s">
        <v>139</v>
      </c>
      <c r="J80" s="15" t="s">
        <v>141</v>
      </c>
      <c r="K80" s="15" t="s">
        <v>144</v>
      </c>
      <c r="L80" s="15" t="s">
        <v>316</v>
      </c>
      <c r="M80" s="15">
        <v>0.47099999999999997</v>
      </c>
      <c r="N80" s="15">
        <v>0.99299999999999999</v>
      </c>
      <c r="O80" s="15">
        <v>2.5000000000000001E-2</v>
      </c>
      <c r="P80" s="15">
        <v>0.11600000000000001</v>
      </c>
      <c r="Q80" s="15">
        <v>1.9E-2</v>
      </c>
      <c r="R80" s="15">
        <v>0.47099999999999997</v>
      </c>
      <c r="S80" s="15">
        <v>8.8699999999999992</v>
      </c>
      <c r="U80" s="15">
        <v>255.506</v>
      </c>
      <c r="V80" s="15">
        <v>1520</v>
      </c>
    </row>
    <row r="81" spans="2:22" x14ac:dyDescent="0.25">
      <c r="B81" s="15" t="s">
        <v>136</v>
      </c>
      <c r="C81" s="15" t="s">
        <v>207</v>
      </c>
      <c r="D81" s="15" t="s">
        <v>219</v>
      </c>
      <c r="E81" s="15">
        <v>2022</v>
      </c>
      <c r="F81" s="15" t="s">
        <v>162</v>
      </c>
      <c r="G81" s="15" t="s">
        <v>133</v>
      </c>
      <c r="H81" s="15" t="s">
        <v>136</v>
      </c>
      <c r="I81" s="15" t="s">
        <v>139</v>
      </c>
      <c r="J81" s="15" t="s">
        <v>141</v>
      </c>
      <c r="K81" s="15" t="s">
        <v>144</v>
      </c>
      <c r="L81" s="15" t="s">
        <v>317</v>
      </c>
      <c r="M81" s="15">
        <v>0.621</v>
      </c>
      <c r="N81" s="15">
        <v>1.218</v>
      </c>
      <c r="O81" s="15">
        <v>2.4E-2</v>
      </c>
      <c r="P81" s="15">
        <v>0.14799999999999999</v>
      </c>
      <c r="Q81" s="15">
        <v>2.7E-2</v>
      </c>
      <c r="R81" s="15">
        <v>0.59199999999999997</v>
      </c>
      <c r="S81" s="15">
        <v>8.9060000000000006</v>
      </c>
      <c r="U81" s="15">
        <v>252.25700000000001</v>
      </c>
      <c r="V81" s="15">
        <v>2640</v>
      </c>
    </row>
    <row r="82" spans="2:22" x14ac:dyDescent="0.25">
      <c r="B82" s="15" t="s">
        <v>136</v>
      </c>
      <c r="C82" s="15" t="s">
        <v>207</v>
      </c>
      <c r="D82" s="15" t="s">
        <v>219</v>
      </c>
      <c r="E82" s="15">
        <v>2022</v>
      </c>
      <c r="F82" s="15" t="s">
        <v>162</v>
      </c>
      <c r="G82" s="15" t="s">
        <v>133</v>
      </c>
      <c r="H82" s="15" t="s">
        <v>136</v>
      </c>
      <c r="I82" s="15" t="s">
        <v>139</v>
      </c>
      <c r="J82" s="15" t="s">
        <v>141</v>
      </c>
      <c r="K82" s="15" t="s">
        <v>144</v>
      </c>
      <c r="L82" s="15" t="s">
        <v>318</v>
      </c>
      <c r="M82" s="15">
        <v>0.94899999999999995</v>
      </c>
      <c r="N82" s="15">
        <v>1.61</v>
      </c>
      <c r="O82" s="15">
        <v>5.7000000000000002E-2</v>
      </c>
      <c r="P82" s="15">
        <v>0.27300000000000002</v>
      </c>
      <c r="Q82" s="15">
        <v>6.4000000000000001E-2</v>
      </c>
      <c r="R82" s="15">
        <v>1.131</v>
      </c>
      <c r="S82" s="15">
        <v>8.8369999999999997</v>
      </c>
      <c r="U82" s="15">
        <v>231.529</v>
      </c>
      <c r="V82" s="15">
        <v>810</v>
      </c>
    </row>
    <row r="83" spans="2:22" x14ac:dyDescent="0.25">
      <c r="B83" s="15" t="s">
        <v>136</v>
      </c>
      <c r="C83" s="15" t="s">
        <v>207</v>
      </c>
      <c r="D83" s="15" t="s">
        <v>219</v>
      </c>
      <c r="E83" s="15">
        <v>2022</v>
      </c>
      <c r="F83" s="15" t="s">
        <v>162</v>
      </c>
      <c r="G83" s="15" t="s">
        <v>133</v>
      </c>
      <c r="H83" s="15" t="s">
        <v>136</v>
      </c>
      <c r="I83" s="15" t="s">
        <v>139</v>
      </c>
      <c r="J83" s="15" t="s">
        <v>141</v>
      </c>
      <c r="K83" s="15" t="s">
        <v>144</v>
      </c>
      <c r="L83" s="15" t="s">
        <v>319</v>
      </c>
      <c r="M83" s="15">
        <v>1.1180000000000001</v>
      </c>
      <c r="N83" s="15">
        <v>1.613</v>
      </c>
      <c r="O83" s="15">
        <v>5.8000000000000003E-2</v>
      </c>
      <c r="P83" s="15">
        <v>0.45300000000000001</v>
      </c>
      <c r="Q83" s="15">
        <v>9.2999999999999999E-2</v>
      </c>
      <c r="R83" s="15">
        <v>1.5069999999999999</v>
      </c>
      <c r="S83" s="15">
        <v>8.8759999999999994</v>
      </c>
      <c r="U83" s="15">
        <v>221.81800000000001</v>
      </c>
      <c r="V83" s="15">
        <v>780</v>
      </c>
    </row>
    <row r="84" spans="2:22" x14ac:dyDescent="0.25">
      <c r="B84" s="15" t="s">
        <v>136</v>
      </c>
      <c r="C84" s="15" t="s">
        <v>207</v>
      </c>
      <c r="D84" s="15" t="s">
        <v>219</v>
      </c>
      <c r="E84" s="15">
        <v>2022</v>
      </c>
      <c r="F84" s="15" t="s">
        <v>162</v>
      </c>
      <c r="G84" s="15" t="s">
        <v>133</v>
      </c>
      <c r="H84" s="15" t="s">
        <v>136</v>
      </c>
      <c r="I84" s="15" t="s">
        <v>139</v>
      </c>
      <c r="J84" s="15" t="s">
        <v>141</v>
      </c>
      <c r="K84" s="15" t="s">
        <v>144</v>
      </c>
      <c r="L84" s="15" t="s">
        <v>320</v>
      </c>
      <c r="M84" s="15">
        <v>1.2150000000000001</v>
      </c>
      <c r="N84" s="15">
        <v>1.8979999999999999</v>
      </c>
      <c r="O84" s="15">
        <v>0.128</v>
      </c>
      <c r="P84" s="15">
        <v>0.432</v>
      </c>
      <c r="Q84" s="15">
        <v>8.5999999999999993E-2</v>
      </c>
      <c r="R84" s="15">
        <v>1.57</v>
      </c>
      <c r="S84" s="15">
        <v>8.9909999999999997</v>
      </c>
      <c r="U84" s="15">
        <v>193.41900000000001</v>
      </c>
      <c r="V84" s="15">
        <v>220</v>
      </c>
    </row>
    <row r="85" spans="2:22" x14ac:dyDescent="0.25">
      <c r="B85" s="15" t="s">
        <v>136</v>
      </c>
      <c r="C85" s="15" t="s">
        <v>207</v>
      </c>
      <c r="D85" s="15" t="s">
        <v>219</v>
      </c>
      <c r="E85" s="15">
        <v>2022</v>
      </c>
      <c r="F85" s="15" t="s">
        <v>162</v>
      </c>
      <c r="G85" s="15" t="s">
        <v>133</v>
      </c>
      <c r="H85" s="15" t="s">
        <v>136</v>
      </c>
      <c r="I85" s="15" t="s">
        <v>139</v>
      </c>
      <c r="J85" s="15" t="s">
        <v>141</v>
      </c>
      <c r="K85" s="15" t="s">
        <v>144</v>
      </c>
      <c r="L85" s="15" t="s">
        <v>146</v>
      </c>
      <c r="M85" s="15">
        <v>1.5549999999999999</v>
      </c>
      <c r="N85" s="15">
        <v>2.1920000000000002</v>
      </c>
      <c r="O85" s="15">
        <v>0.219</v>
      </c>
      <c r="P85" s="15">
        <v>0.63600000000000001</v>
      </c>
      <c r="Q85" s="15">
        <v>0.159</v>
      </c>
      <c r="R85" s="15">
        <v>1.907</v>
      </c>
      <c r="S85" s="15">
        <v>9.01</v>
      </c>
      <c r="U85" s="15">
        <v>163.733</v>
      </c>
      <c r="V85" s="15">
        <v>100</v>
      </c>
    </row>
    <row r="86" spans="2:22" x14ac:dyDescent="0.25">
      <c r="B86" s="15" t="s">
        <v>136</v>
      </c>
      <c r="C86" s="15" t="s">
        <v>207</v>
      </c>
      <c r="D86" s="15" t="s">
        <v>219</v>
      </c>
      <c r="E86" s="15">
        <v>2022</v>
      </c>
      <c r="F86" s="15" t="s">
        <v>162</v>
      </c>
      <c r="G86" s="15" t="s">
        <v>133</v>
      </c>
      <c r="H86" s="15" t="s">
        <v>136</v>
      </c>
      <c r="I86" s="15" t="s">
        <v>139</v>
      </c>
      <c r="J86" s="15" t="s">
        <v>141</v>
      </c>
      <c r="K86" s="15" t="s">
        <v>144</v>
      </c>
      <c r="L86" s="15" t="s">
        <v>354</v>
      </c>
      <c r="M86" s="15">
        <v>0.67800000000000005</v>
      </c>
      <c r="N86" s="15">
        <v>1.135</v>
      </c>
      <c r="O86" s="15">
        <v>0.104</v>
      </c>
      <c r="P86" s="15">
        <v>0.14499999999999999</v>
      </c>
      <c r="Q86" s="15">
        <v>3.9E-2</v>
      </c>
      <c r="R86" s="15">
        <v>0.79900000000000004</v>
      </c>
      <c r="S86" s="15">
        <v>8.9580000000000002</v>
      </c>
      <c r="U86" s="15">
        <v>244.411</v>
      </c>
      <c r="V86" s="15">
        <v>120</v>
      </c>
    </row>
    <row r="87" spans="2:22" x14ac:dyDescent="0.25">
      <c r="B87" s="15" t="s">
        <v>136</v>
      </c>
      <c r="C87" s="15" t="s">
        <v>207</v>
      </c>
      <c r="D87" s="15" t="s">
        <v>220</v>
      </c>
      <c r="E87" s="15">
        <v>2022</v>
      </c>
      <c r="F87" s="15" t="s">
        <v>162</v>
      </c>
      <c r="G87" s="15" t="s">
        <v>133</v>
      </c>
      <c r="H87" s="15" t="s">
        <v>136</v>
      </c>
      <c r="I87" s="15" t="s">
        <v>139</v>
      </c>
      <c r="J87" s="15" t="s">
        <v>141</v>
      </c>
      <c r="K87" s="15" t="s">
        <v>144</v>
      </c>
      <c r="L87" s="15" t="s">
        <v>316</v>
      </c>
      <c r="M87" s="15">
        <v>0.72699999999999998</v>
      </c>
      <c r="N87" s="15">
        <v>1.355</v>
      </c>
      <c r="O87" s="15">
        <v>3.5000000000000003E-2</v>
      </c>
      <c r="P87" s="15">
        <v>0.187</v>
      </c>
      <c r="Q87" s="15">
        <v>3.6999999999999998E-2</v>
      </c>
      <c r="R87" s="15">
        <v>0.81100000000000005</v>
      </c>
      <c r="S87" s="15">
        <v>8.9380000000000006</v>
      </c>
      <c r="U87" s="15">
        <v>20974.934000000001</v>
      </c>
      <c r="V87" s="15">
        <v>1520</v>
      </c>
    </row>
    <row r="88" spans="2:22" x14ac:dyDescent="0.25">
      <c r="B88" s="15" t="s">
        <v>136</v>
      </c>
      <c r="C88" s="15" t="s">
        <v>207</v>
      </c>
      <c r="D88" s="15" t="s">
        <v>220</v>
      </c>
      <c r="E88" s="15">
        <v>2022</v>
      </c>
      <c r="F88" s="15" t="s">
        <v>162</v>
      </c>
      <c r="G88" s="15" t="s">
        <v>133</v>
      </c>
      <c r="H88" s="15" t="s">
        <v>136</v>
      </c>
      <c r="I88" s="15" t="s">
        <v>139</v>
      </c>
      <c r="J88" s="15" t="s">
        <v>141</v>
      </c>
      <c r="K88" s="15" t="s">
        <v>144</v>
      </c>
      <c r="L88" s="15" t="s">
        <v>317</v>
      </c>
      <c r="M88" s="15">
        <v>0.98899999999999999</v>
      </c>
      <c r="N88" s="15">
        <v>1.569</v>
      </c>
      <c r="O88" s="15">
        <v>3.1E-2</v>
      </c>
      <c r="P88" s="15">
        <v>0.27900000000000003</v>
      </c>
      <c r="Q88" s="15">
        <v>5.6000000000000001E-2</v>
      </c>
      <c r="R88" s="15">
        <v>1.2090000000000001</v>
      </c>
      <c r="S88" s="15">
        <v>8.9710000000000001</v>
      </c>
      <c r="U88" s="15">
        <v>20917.759999999998</v>
      </c>
      <c r="V88" s="15">
        <v>2640</v>
      </c>
    </row>
    <row r="89" spans="2:22" x14ac:dyDescent="0.25">
      <c r="B89" s="15" t="s">
        <v>136</v>
      </c>
      <c r="C89" s="15" t="s">
        <v>207</v>
      </c>
      <c r="D89" s="15" t="s">
        <v>220</v>
      </c>
      <c r="E89" s="15">
        <v>2022</v>
      </c>
      <c r="F89" s="15" t="s">
        <v>162</v>
      </c>
      <c r="G89" s="15" t="s">
        <v>133</v>
      </c>
      <c r="H89" s="15" t="s">
        <v>136</v>
      </c>
      <c r="I89" s="15" t="s">
        <v>139</v>
      </c>
      <c r="J89" s="15" t="s">
        <v>141</v>
      </c>
      <c r="K89" s="15" t="s">
        <v>144</v>
      </c>
      <c r="L89" s="15" t="s">
        <v>318</v>
      </c>
      <c r="M89" s="15">
        <v>1.385</v>
      </c>
      <c r="N89" s="15">
        <v>1.851</v>
      </c>
      <c r="O89" s="15">
        <v>6.5000000000000002E-2</v>
      </c>
      <c r="P89" s="15">
        <v>0.64700000000000002</v>
      </c>
      <c r="Q89" s="15">
        <v>0.13700000000000001</v>
      </c>
      <c r="R89" s="15">
        <v>1.956</v>
      </c>
      <c r="S89" s="15">
        <v>8.9109999999999996</v>
      </c>
      <c r="U89" s="15">
        <v>20920.580000000002</v>
      </c>
      <c r="V89" s="15">
        <v>810</v>
      </c>
    </row>
    <row r="90" spans="2:22" x14ac:dyDescent="0.25">
      <c r="B90" s="15" t="s">
        <v>136</v>
      </c>
      <c r="C90" s="15" t="s">
        <v>207</v>
      </c>
      <c r="D90" s="15" t="s">
        <v>220</v>
      </c>
      <c r="E90" s="15">
        <v>2022</v>
      </c>
      <c r="F90" s="15" t="s">
        <v>162</v>
      </c>
      <c r="G90" s="15" t="s">
        <v>133</v>
      </c>
      <c r="H90" s="15" t="s">
        <v>136</v>
      </c>
      <c r="I90" s="15" t="s">
        <v>139</v>
      </c>
      <c r="J90" s="15" t="s">
        <v>141</v>
      </c>
      <c r="K90" s="15" t="s">
        <v>144</v>
      </c>
      <c r="L90" s="15" t="s">
        <v>319</v>
      </c>
      <c r="M90" s="15">
        <v>2.0209999999999999</v>
      </c>
      <c r="N90" s="15">
        <v>2.4529999999999998</v>
      </c>
      <c r="O90" s="15">
        <v>8.7999999999999995E-2</v>
      </c>
      <c r="P90" s="15">
        <v>1.1100000000000001</v>
      </c>
      <c r="Q90" s="15">
        <v>0.26800000000000002</v>
      </c>
      <c r="R90" s="15">
        <v>2.9209999999999998</v>
      </c>
      <c r="S90" s="15">
        <v>8.952</v>
      </c>
      <c r="U90" s="15">
        <v>20928.135999999999</v>
      </c>
      <c r="V90" s="15">
        <v>780</v>
      </c>
    </row>
    <row r="91" spans="2:22" x14ac:dyDescent="0.25">
      <c r="B91" s="15" t="s">
        <v>136</v>
      </c>
      <c r="C91" s="15" t="s">
        <v>207</v>
      </c>
      <c r="D91" s="15" t="s">
        <v>220</v>
      </c>
      <c r="E91" s="15">
        <v>2022</v>
      </c>
      <c r="F91" s="15" t="s">
        <v>162</v>
      </c>
      <c r="G91" s="15" t="s">
        <v>133</v>
      </c>
      <c r="H91" s="15" t="s">
        <v>136</v>
      </c>
      <c r="I91" s="15" t="s">
        <v>139</v>
      </c>
      <c r="J91" s="15" t="s">
        <v>141</v>
      </c>
      <c r="K91" s="15" t="s">
        <v>144</v>
      </c>
      <c r="L91" s="15" t="s">
        <v>320</v>
      </c>
      <c r="M91" s="15">
        <v>1.974</v>
      </c>
      <c r="N91" s="15">
        <v>2.6389999999999998</v>
      </c>
      <c r="O91" s="15">
        <v>0.17799999999999999</v>
      </c>
      <c r="P91" s="15">
        <v>0.84499999999999997</v>
      </c>
      <c r="Q91" s="15">
        <v>0.18099999999999999</v>
      </c>
      <c r="R91" s="15">
        <v>2.6509999999999998</v>
      </c>
      <c r="S91" s="15">
        <v>9.0649999999999995</v>
      </c>
      <c r="U91" s="15">
        <v>20759.792000000001</v>
      </c>
      <c r="V91" s="15">
        <v>220</v>
      </c>
    </row>
    <row r="92" spans="2:22" x14ac:dyDescent="0.25">
      <c r="B92" s="15" t="s">
        <v>136</v>
      </c>
      <c r="C92" s="15" t="s">
        <v>207</v>
      </c>
      <c r="D92" s="15" t="s">
        <v>220</v>
      </c>
      <c r="E92" s="15">
        <v>2022</v>
      </c>
      <c r="F92" s="15" t="s">
        <v>162</v>
      </c>
      <c r="G92" s="15" t="s">
        <v>133</v>
      </c>
      <c r="H92" s="15" t="s">
        <v>136</v>
      </c>
      <c r="I92" s="15" t="s">
        <v>139</v>
      </c>
      <c r="J92" s="15" t="s">
        <v>141</v>
      </c>
      <c r="K92" s="15" t="s">
        <v>144</v>
      </c>
      <c r="L92" s="15" t="s">
        <v>146</v>
      </c>
      <c r="M92" s="15">
        <v>1.9910000000000001</v>
      </c>
      <c r="N92" s="15">
        <v>3.0990000000000002</v>
      </c>
      <c r="O92" s="15">
        <v>0.31</v>
      </c>
      <c r="P92" s="15">
        <v>0.76400000000000001</v>
      </c>
      <c r="Q92" s="15">
        <v>0.3</v>
      </c>
      <c r="R92" s="15">
        <v>2.415</v>
      </c>
      <c r="S92" s="15">
        <v>9.0790000000000006</v>
      </c>
      <c r="U92" s="15">
        <v>20727.374</v>
      </c>
      <c r="V92" s="15">
        <v>100</v>
      </c>
    </row>
    <row r="93" spans="2:22" x14ac:dyDescent="0.25">
      <c r="B93" s="15" t="s">
        <v>136</v>
      </c>
      <c r="C93" s="15" t="s">
        <v>207</v>
      </c>
      <c r="D93" s="15" t="s">
        <v>220</v>
      </c>
      <c r="E93" s="15">
        <v>2022</v>
      </c>
      <c r="F93" s="15" t="s">
        <v>162</v>
      </c>
      <c r="G93" s="15" t="s">
        <v>133</v>
      </c>
      <c r="H93" s="15" t="s">
        <v>136</v>
      </c>
      <c r="I93" s="15" t="s">
        <v>139</v>
      </c>
      <c r="J93" s="15" t="s">
        <v>141</v>
      </c>
      <c r="K93" s="15" t="s">
        <v>144</v>
      </c>
      <c r="L93" s="15" t="s">
        <v>354</v>
      </c>
      <c r="M93" s="15">
        <v>1.0349999999999999</v>
      </c>
      <c r="N93" s="15">
        <v>1.5780000000000001</v>
      </c>
      <c r="O93" s="15">
        <v>0.14399999999999999</v>
      </c>
      <c r="P93" s="15">
        <v>0.27</v>
      </c>
      <c r="Q93" s="15">
        <v>9.2999999999999999E-2</v>
      </c>
      <c r="R93" s="15">
        <v>1.331</v>
      </c>
      <c r="S93" s="15">
        <v>9.0169999999999995</v>
      </c>
      <c r="U93" s="15">
        <v>20497.080000000002</v>
      </c>
      <c r="V93" s="15">
        <v>120</v>
      </c>
    </row>
    <row r="94" spans="2:22" x14ac:dyDescent="0.25">
      <c r="B94" s="15" t="s">
        <v>136</v>
      </c>
      <c r="C94" s="15" t="s">
        <v>207</v>
      </c>
      <c r="D94" s="15" t="s">
        <v>221</v>
      </c>
      <c r="E94" s="15">
        <v>2022</v>
      </c>
      <c r="F94" s="15" t="s">
        <v>162</v>
      </c>
      <c r="G94" s="15" t="s">
        <v>133</v>
      </c>
      <c r="H94" s="15" t="s">
        <v>136</v>
      </c>
      <c r="I94" s="15" t="s">
        <v>139</v>
      </c>
      <c r="J94" s="15" t="s">
        <v>141</v>
      </c>
      <c r="K94" s="15" t="s">
        <v>144</v>
      </c>
      <c r="L94" s="15" t="s">
        <v>316</v>
      </c>
      <c r="M94" s="15">
        <v>1.1870000000000001</v>
      </c>
      <c r="N94" s="15">
        <v>1.877</v>
      </c>
      <c r="O94" s="15">
        <v>4.8000000000000001E-2</v>
      </c>
      <c r="P94" s="15">
        <v>0.41199999999999998</v>
      </c>
      <c r="Q94" s="15">
        <v>8.5999999999999993E-2</v>
      </c>
      <c r="R94" s="15">
        <v>1.496</v>
      </c>
      <c r="S94" s="15">
        <v>8.9390000000000001</v>
      </c>
      <c r="U94" s="15">
        <v>20974.647000000001</v>
      </c>
      <c r="V94" s="15">
        <v>1520</v>
      </c>
    </row>
    <row r="95" spans="2:22" x14ac:dyDescent="0.25">
      <c r="B95" s="15" t="s">
        <v>136</v>
      </c>
      <c r="C95" s="15" t="s">
        <v>207</v>
      </c>
      <c r="D95" s="15" t="s">
        <v>221</v>
      </c>
      <c r="E95" s="15">
        <v>2022</v>
      </c>
      <c r="F95" s="15" t="s">
        <v>162</v>
      </c>
      <c r="G95" s="15" t="s">
        <v>133</v>
      </c>
      <c r="H95" s="15" t="s">
        <v>136</v>
      </c>
      <c r="I95" s="15" t="s">
        <v>139</v>
      </c>
      <c r="J95" s="15" t="s">
        <v>141</v>
      </c>
      <c r="K95" s="15" t="s">
        <v>144</v>
      </c>
      <c r="L95" s="15" t="s">
        <v>317</v>
      </c>
      <c r="M95" s="15">
        <v>1.6819999999999999</v>
      </c>
      <c r="N95" s="15">
        <v>2.2959999999999998</v>
      </c>
      <c r="O95" s="15">
        <v>4.4999999999999998E-2</v>
      </c>
      <c r="P95" s="15">
        <v>0.72499999999999998</v>
      </c>
      <c r="Q95" s="15">
        <v>0.14199999999999999</v>
      </c>
      <c r="R95" s="15">
        <v>2.3380000000000001</v>
      </c>
      <c r="S95" s="15">
        <v>8.9730000000000008</v>
      </c>
      <c r="U95" s="15">
        <v>20918.272000000001</v>
      </c>
      <c r="V95" s="15">
        <v>2640</v>
      </c>
    </row>
    <row r="96" spans="2:22" x14ac:dyDescent="0.25">
      <c r="B96" s="15" t="s">
        <v>136</v>
      </c>
      <c r="C96" s="15" t="s">
        <v>207</v>
      </c>
      <c r="D96" s="15" t="s">
        <v>221</v>
      </c>
      <c r="E96" s="15">
        <v>2022</v>
      </c>
      <c r="F96" s="15" t="s">
        <v>162</v>
      </c>
      <c r="G96" s="15" t="s">
        <v>133</v>
      </c>
      <c r="H96" s="15" t="s">
        <v>136</v>
      </c>
      <c r="I96" s="15" t="s">
        <v>139</v>
      </c>
      <c r="J96" s="15" t="s">
        <v>141</v>
      </c>
      <c r="K96" s="15" t="s">
        <v>144</v>
      </c>
      <c r="L96" s="15" t="s">
        <v>318</v>
      </c>
      <c r="M96" s="15">
        <v>2.2000000000000002</v>
      </c>
      <c r="N96" s="15">
        <v>2.298</v>
      </c>
      <c r="O96" s="15">
        <v>8.1000000000000003E-2</v>
      </c>
      <c r="P96" s="15">
        <v>1.3779999999999999</v>
      </c>
      <c r="Q96" s="15">
        <v>0.42199999999999999</v>
      </c>
      <c r="R96" s="15">
        <v>3.2890000000000001</v>
      </c>
      <c r="S96" s="15">
        <v>8.9120000000000008</v>
      </c>
      <c r="U96" s="15">
        <v>20920.936000000002</v>
      </c>
      <c r="V96" s="15">
        <v>810</v>
      </c>
    </row>
    <row r="97" spans="2:22" x14ac:dyDescent="0.25">
      <c r="B97" s="15" t="s">
        <v>136</v>
      </c>
      <c r="C97" s="15" t="s">
        <v>207</v>
      </c>
      <c r="D97" s="15" t="s">
        <v>221</v>
      </c>
      <c r="E97" s="15">
        <v>2022</v>
      </c>
      <c r="F97" s="15" t="s">
        <v>162</v>
      </c>
      <c r="G97" s="15" t="s">
        <v>133</v>
      </c>
      <c r="H97" s="15" t="s">
        <v>136</v>
      </c>
      <c r="I97" s="15" t="s">
        <v>139</v>
      </c>
      <c r="J97" s="15" t="s">
        <v>141</v>
      </c>
      <c r="K97" s="15" t="s">
        <v>144</v>
      </c>
      <c r="L97" s="15" t="s">
        <v>319</v>
      </c>
      <c r="M97" s="15">
        <v>2.8660000000000001</v>
      </c>
      <c r="N97" s="15">
        <v>2.7360000000000002</v>
      </c>
      <c r="O97" s="15">
        <v>9.8000000000000004E-2</v>
      </c>
      <c r="P97" s="15">
        <v>2.1280000000000001</v>
      </c>
      <c r="Q97" s="15">
        <v>0.75900000000000001</v>
      </c>
      <c r="R97" s="15">
        <v>4.2389999999999999</v>
      </c>
      <c r="S97" s="15">
        <v>8.9540000000000006</v>
      </c>
      <c r="U97" s="15">
        <v>20927.444</v>
      </c>
      <c r="V97" s="15">
        <v>780</v>
      </c>
    </row>
    <row r="98" spans="2:22" x14ac:dyDescent="0.25">
      <c r="B98" s="15" t="s">
        <v>136</v>
      </c>
      <c r="C98" s="15" t="s">
        <v>207</v>
      </c>
      <c r="D98" s="15" t="s">
        <v>221</v>
      </c>
      <c r="E98" s="15">
        <v>2022</v>
      </c>
      <c r="F98" s="15" t="s">
        <v>162</v>
      </c>
      <c r="G98" s="15" t="s">
        <v>133</v>
      </c>
      <c r="H98" s="15" t="s">
        <v>136</v>
      </c>
      <c r="I98" s="15" t="s">
        <v>139</v>
      </c>
      <c r="J98" s="15" t="s">
        <v>141</v>
      </c>
      <c r="K98" s="15" t="s">
        <v>144</v>
      </c>
      <c r="L98" s="15" t="s">
        <v>320</v>
      </c>
      <c r="M98" s="15">
        <v>2.8460000000000001</v>
      </c>
      <c r="N98" s="15">
        <v>2.859</v>
      </c>
      <c r="O98" s="15">
        <v>0.193</v>
      </c>
      <c r="P98" s="15">
        <v>1.7849999999999999</v>
      </c>
      <c r="Q98" s="15">
        <v>0.63700000000000001</v>
      </c>
      <c r="R98" s="15">
        <v>4.0389999999999997</v>
      </c>
      <c r="S98" s="15">
        <v>9.0660000000000007</v>
      </c>
      <c r="U98" s="15">
        <v>20790.832999999999</v>
      </c>
      <c r="V98" s="15">
        <v>220</v>
      </c>
    </row>
    <row r="99" spans="2:22" x14ac:dyDescent="0.25">
      <c r="B99" s="15" t="s">
        <v>136</v>
      </c>
      <c r="C99" s="15" t="s">
        <v>207</v>
      </c>
      <c r="D99" s="15" t="s">
        <v>221</v>
      </c>
      <c r="E99" s="15">
        <v>2022</v>
      </c>
      <c r="F99" s="15" t="s">
        <v>162</v>
      </c>
      <c r="G99" s="15" t="s">
        <v>133</v>
      </c>
      <c r="H99" s="15" t="s">
        <v>136</v>
      </c>
      <c r="I99" s="15" t="s">
        <v>139</v>
      </c>
      <c r="J99" s="15" t="s">
        <v>141</v>
      </c>
      <c r="K99" s="15" t="s">
        <v>144</v>
      </c>
      <c r="L99" s="15" t="s">
        <v>146</v>
      </c>
      <c r="M99" s="15">
        <v>2.7149999999999999</v>
      </c>
      <c r="N99" s="15">
        <v>3.4710000000000001</v>
      </c>
      <c r="O99" s="15">
        <v>0.34699999999999998</v>
      </c>
      <c r="P99" s="15">
        <v>1.762</v>
      </c>
      <c r="Q99" s="15">
        <v>0.65400000000000003</v>
      </c>
      <c r="R99" s="15">
        <v>3.1360000000000001</v>
      </c>
      <c r="S99" s="15">
        <v>9.08</v>
      </c>
      <c r="U99" s="15">
        <v>20729.655999999999</v>
      </c>
      <c r="V99" s="15">
        <v>100</v>
      </c>
    </row>
    <row r="100" spans="2:22" x14ac:dyDescent="0.25">
      <c r="B100" s="15" t="s">
        <v>136</v>
      </c>
      <c r="C100" s="15" t="s">
        <v>207</v>
      </c>
      <c r="D100" s="15" t="s">
        <v>221</v>
      </c>
      <c r="E100" s="15">
        <v>2022</v>
      </c>
      <c r="F100" s="15" t="s">
        <v>162</v>
      </c>
      <c r="G100" s="15" t="s">
        <v>133</v>
      </c>
      <c r="H100" s="15" t="s">
        <v>136</v>
      </c>
      <c r="I100" s="15" t="s">
        <v>139</v>
      </c>
      <c r="J100" s="15" t="s">
        <v>141</v>
      </c>
      <c r="K100" s="15" t="s">
        <v>144</v>
      </c>
      <c r="L100" s="15" t="s">
        <v>354</v>
      </c>
      <c r="M100" s="15">
        <v>1.712</v>
      </c>
      <c r="N100" s="15">
        <v>2.4729999999999999</v>
      </c>
      <c r="O100" s="15">
        <v>0.22600000000000001</v>
      </c>
      <c r="P100" s="15">
        <v>0.69799999999999995</v>
      </c>
      <c r="Q100" s="15">
        <v>0.14199999999999999</v>
      </c>
      <c r="R100" s="15">
        <v>1.835</v>
      </c>
      <c r="S100" s="15">
        <v>9.0180000000000007</v>
      </c>
      <c r="U100" s="15">
        <v>20494.355</v>
      </c>
      <c r="V100" s="15">
        <v>120</v>
      </c>
    </row>
    <row r="101" spans="2:22" x14ac:dyDescent="0.25">
      <c r="B101" s="15" t="s">
        <v>136</v>
      </c>
      <c r="C101" s="15" t="s">
        <v>207</v>
      </c>
      <c r="D101" s="15" t="s">
        <v>222</v>
      </c>
      <c r="E101" s="15">
        <v>2022</v>
      </c>
      <c r="F101" s="15" t="s">
        <v>162</v>
      </c>
      <c r="G101" s="15" t="s">
        <v>133</v>
      </c>
      <c r="H101" s="15" t="s">
        <v>136</v>
      </c>
      <c r="I101" s="15" t="s">
        <v>139</v>
      </c>
      <c r="J101" s="15" t="s">
        <v>141</v>
      </c>
      <c r="K101" s="15" t="s">
        <v>144</v>
      </c>
      <c r="L101" s="15" t="s">
        <v>316</v>
      </c>
      <c r="M101" s="15">
        <v>1.5940000000000001</v>
      </c>
      <c r="N101" s="15">
        <v>2.0499999999999998</v>
      </c>
      <c r="O101" s="15">
        <v>5.2999999999999999E-2</v>
      </c>
      <c r="P101" s="15">
        <v>0.76700000000000002</v>
      </c>
      <c r="Q101" s="15">
        <v>0.19</v>
      </c>
      <c r="R101" s="15">
        <v>2.2250000000000001</v>
      </c>
      <c r="S101" s="15">
        <v>9.2270000000000003</v>
      </c>
      <c r="U101" s="15">
        <v>110462.621</v>
      </c>
      <c r="V101" s="15">
        <v>1520</v>
      </c>
    </row>
    <row r="102" spans="2:22" x14ac:dyDescent="0.25">
      <c r="B102" s="15" t="s">
        <v>136</v>
      </c>
      <c r="C102" s="15" t="s">
        <v>207</v>
      </c>
      <c r="D102" s="15" t="s">
        <v>222</v>
      </c>
      <c r="E102" s="15">
        <v>2022</v>
      </c>
      <c r="F102" s="15" t="s">
        <v>162</v>
      </c>
      <c r="G102" s="15" t="s">
        <v>133</v>
      </c>
      <c r="H102" s="15" t="s">
        <v>136</v>
      </c>
      <c r="I102" s="15" t="s">
        <v>139</v>
      </c>
      <c r="J102" s="15" t="s">
        <v>141</v>
      </c>
      <c r="K102" s="15" t="s">
        <v>144</v>
      </c>
      <c r="L102" s="15" t="s">
        <v>317</v>
      </c>
      <c r="M102" s="15">
        <v>2.411</v>
      </c>
      <c r="N102" s="15">
        <v>2.7549999999999999</v>
      </c>
      <c r="O102" s="15">
        <v>5.3999999999999999E-2</v>
      </c>
      <c r="P102" s="15">
        <v>1.4810000000000001</v>
      </c>
      <c r="Q102" s="15">
        <v>0.38500000000000001</v>
      </c>
      <c r="R102" s="15">
        <v>3.5139999999999998</v>
      </c>
      <c r="S102" s="15">
        <v>9.2590000000000003</v>
      </c>
      <c r="U102" s="15">
        <v>110660.47500000001</v>
      </c>
      <c r="V102" s="15">
        <v>2640</v>
      </c>
    </row>
    <row r="103" spans="2:22" x14ac:dyDescent="0.25">
      <c r="B103" s="15" t="s">
        <v>136</v>
      </c>
      <c r="C103" s="15" t="s">
        <v>207</v>
      </c>
      <c r="D103" s="15" t="s">
        <v>222</v>
      </c>
      <c r="E103" s="15">
        <v>2022</v>
      </c>
      <c r="F103" s="15" t="s">
        <v>162</v>
      </c>
      <c r="G103" s="15" t="s">
        <v>133</v>
      </c>
      <c r="H103" s="15" t="s">
        <v>136</v>
      </c>
      <c r="I103" s="15" t="s">
        <v>139</v>
      </c>
      <c r="J103" s="15" t="s">
        <v>141</v>
      </c>
      <c r="K103" s="15" t="s">
        <v>144</v>
      </c>
      <c r="L103" s="15" t="s">
        <v>318</v>
      </c>
      <c r="M103" s="15">
        <v>2.7050000000000001</v>
      </c>
      <c r="N103" s="15">
        <v>2.323</v>
      </c>
      <c r="O103" s="15">
        <v>8.2000000000000003E-2</v>
      </c>
      <c r="P103" s="15">
        <v>2.0459999999999998</v>
      </c>
      <c r="Q103" s="15">
        <v>0.81599999999999995</v>
      </c>
      <c r="R103" s="15">
        <v>4.0910000000000002</v>
      </c>
      <c r="S103" s="15">
        <v>9.2140000000000004</v>
      </c>
      <c r="U103" s="15">
        <v>111326.47900000001</v>
      </c>
      <c r="V103" s="15">
        <v>810</v>
      </c>
    </row>
    <row r="104" spans="2:22" x14ac:dyDescent="0.25">
      <c r="B104" s="15" t="s">
        <v>136</v>
      </c>
      <c r="C104" s="15" t="s">
        <v>207</v>
      </c>
      <c r="D104" s="15" t="s">
        <v>222</v>
      </c>
      <c r="E104" s="15">
        <v>2022</v>
      </c>
      <c r="F104" s="15" t="s">
        <v>162</v>
      </c>
      <c r="G104" s="15" t="s">
        <v>133</v>
      </c>
      <c r="H104" s="15" t="s">
        <v>136</v>
      </c>
      <c r="I104" s="15" t="s">
        <v>139</v>
      </c>
      <c r="J104" s="15" t="s">
        <v>141</v>
      </c>
      <c r="K104" s="15" t="s">
        <v>144</v>
      </c>
      <c r="L104" s="15" t="s">
        <v>319</v>
      </c>
      <c r="M104" s="15">
        <v>3.3559999999999999</v>
      </c>
      <c r="N104" s="15">
        <v>2.6440000000000001</v>
      </c>
      <c r="O104" s="15">
        <v>9.5000000000000001E-2</v>
      </c>
      <c r="P104" s="15">
        <v>2.6459999999999999</v>
      </c>
      <c r="Q104" s="15">
        <v>1.294</v>
      </c>
      <c r="R104" s="15">
        <v>4.6790000000000003</v>
      </c>
      <c r="S104" s="15">
        <v>9.26</v>
      </c>
      <c r="U104" s="15">
        <v>112276.173</v>
      </c>
      <c r="V104" s="15">
        <v>780</v>
      </c>
    </row>
    <row r="105" spans="2:22" x14ac:dyDescent="0.25">
      <c r="B105" s="15" t="s">
        <v>136</v>
      </c>
      <c r="C105" s="15" t="s">
        <v>207</v>
      </c>
      <c r="D105" s="15" t="s">
        <v>222</v>
      </c>
      <c r="E105" s="15">
        <v>2022</v>
      </c>
      <c r="F105" s="15" t="s">
        <v>162</v>
      </c>
      <c r="G105" s="15" t="s">
        <v>133</v>
      </c>
      <c r="H105" s="15" t="s">
        <v>136</v>
      </c>
      <c r="I105" s="15" t="s">
        <v>139</v>
      </c>
      <c r="J105" s="15" t="s">
        <v>141</v>
      </c>
      <c r="K105" s="15" t="s">
        <v>144</v>
      </c>
      <c r="L105" s="15" t="s">
        <v>320</v>
      </c>
      <c r="M105" s="15">
        <v>3.419</v>
      </c>
      <c r="N105" s="15">
        <v>2.9369999999999998</v>
      </c>
      <c r="O105" s="15">
        <v>0.19800000000000001</v>
      </c>
      <c r="P105" s="15">
        <v>2.601</v>
      </c>
      <c r="Q105" s="15">
        <v>1.1639999999999999</v>
      </c>
      <c r="R105" s="15">
        <v>4.8540000000000001</v>
      </c>
      <c r="S105" s="15">
        <v>9.3650000000000002</v>
      </c>
      <c r="U105" s="15">
        <v>112398.12</v>
      </c>
      <c r="V105" s="15">
        <v>220</v>
      </c>
    </row>
    <row r="106" spans="2:22" x14ac:dyDescent="0.25">
      <c r="B106" s="15" t="s">
        <v>136</v>
      </c>
      <c r="C106" s="15" t="s">
        <v>207</v>
      </c>
      <c r="D106" s="15" t="s">
        <v>222</v>
      </c>
      <c r="E106" s="15">
        <v>2022</v>
      </c>
      <c r="F106" s="15" t="s">
        <v>162</v>
      </c>
      <c r="G106" s="15" t="s">
        <v>133</v>
      </c>
      <c r="H106" s="15" t="s">
        <v>136</v>
      </c>
      <c r="I106" s="15" t="s">
        <v>139</v>
      </c>
      <c r="J106" s="15" t="s">
        <v>141</v>
      </c>
      <c r="K106" s="15" t="s">
        <v>144</v>
      </c>
      <c r="L106" s="15" t="s">
        <v>146</v>
      </c>
      <c r="M106" s="15">
        <v>3.5920000000000001</v>
      </c>
      <c r="N106" s="15">
        <v>3.5</v>
      </c>
      <c r="O106" s="15">
        <v>0.35</v>
      </c>
      <c r="P106" s="15">
        <v>2.3959999999999999</v>
      </c>
      <c r="Q106" s="15">
        <v>1.3160000000000001</v>
      </c>
      <c r="R106" s="15">
        <v>4.4450000000000003</v>
      </c>
      <c r="S106" s="15">
        <v>9.3789999999999996</v>
      </c>
      <c r="U106" s="15">
        <v>112999.745</v>
      </c>
      <c r="V106" s="15">
        <v>100</v>
      </c>
    </row>
    <row r="107" spans="2:22" x14ac:dyDescent="0.25">
      <c r="B107" s="15" t="s">
        <v>136</v>
      </c>
      <c r="C107" s="15" t="s">
        <v>207</v>
      </c>
      <c r="D107" s="15" t="s">
        <v>222</v>
      </c>
      <c r="E107" s="15">
        <v>2022</v>
      </c>
      <c r="F107" s="15" t="s">
        <v>162</v>
      </c>
      <c r="G107" s="15" t="s">
        <v>133</v>
      </c>
      <c r="H107" s="15" t="s">
        <v>136</v>
      </c>
      <c r="I107" s="15" t="s">
        <v>139</v>
      </c>
      <c r="J107" s="15" t="s">
        <v>141</v>
      </c>
      <c r="K107" s="15" t="s">
        <v>144</v>
      </c>
      <c r="L107" s="15" t="s">
        <v>354</v>
      </c>
      <c r="M107" s="15">
        <v>2.4889999999999999</v>
      </c>
      <c r="N107" s="15">
        <v>3.2919999999999998</v>
      </c>
      <c r="O107" s="15">
        <v>0.3</v>
      </c>
      <c r="P107" s="15">
        <v>1.331</v>
      </c>
      <c r="Q107" s="15">
        <v>0.26700000000000002</v>
      </c>
      <c r="R107" s="15">
        <v>3.55</v>
      </c>
      <c r="S107" s="15">
        <v>9.2840000000000007</v>
      </c>
      <c r="U107" s="15">
        <v>108735.89</v>
      </c>
      <c r="V107" s="15">
        <v>120</v>
      </c>
    </row>
    <row r="108" spans="2:22" x14ac:dyDescent="0.25">
      <c r="B108" s="15" t="s">
        <v>136</v>
      </c>
      <c r="C108" s="15" t="s">
        <v>207</v>
      </c>
      <c r="D108" s="15" t="s">
        <v>223</v>
      </c>
      <c r="E108" s="15">
        <v>2022</v>
      </c>
      <c r="F108" s="15" t="s">
        <v>162</v>
      </c>
      <c r="G108" s="15" t="s">
        <v>133</v>
      </c>
      <c r="H108" s="15" t="s">
        <v>136</v>
      </c>
      <c r="I108" s="15" t="s">
        <v>139</v>
      </c>
      <c r="J108" s="15" t="s">
        <v>141</v>
      </c>
      <c r="K108" s="15" t="s">
        <v>144</v>
      </c>
      <c r="L108" s="15" t="s">
        <v>316</v>
      </c>
      <c r="M108" s="15">
        <v>1.859</v>
      </c>
      <c r="N108" s="15">
        <v>2.0390000000000001</v>
      </c>
      <c r="O108" s="15">
        <v>5.1999999999999998E-2</v>
      </c>
      <c r="P108" s="15">
        <v>1.167</v>
      </c>
      <c r="Q108" s="15">
        <v>0.34399999999999997</v>
      </c>
      <c r="R108" s="15">
        <v>2.6789999999999998</v>
      </c>
      <c r="S108" s="15">
        <v>9.2279999999999998</v>
      </c>
      <c r="U108" s="15">
        <v>110462.624</v>
      </c>
      <c r="V108" s="15">
        <v>1520</v>
      </c>
    </row>
    <row r="109" spans="2:22" x14ac:dyDescent="0.25">
      <c r="B109" s="15" t="s">
        <v>136</v>
      </c>
      <c r="C109" s="15" t="s">
        <v>207</v>
      </c>
      <c r="D109" s="15" t="s">
        <v>223</v>
      </c>
      <c r="E109" s="15">
        <v>2022</v>
      </c>
      <c r="F109" s="15" t="s">
        <v>162</v>
      </c>
      <c r="G109" s="15" t="s">
        <v>133</v>
      </c>
      <c r="H109" s="15" t="s">
        <v>136</v>
      </c>
      <c r="I109" s="15" t="s">
        <v>139</v>
      </c>
      <c r="J109" s="15" t="s">
        <v>141</v>
      </c>
      <c r="K109" s="15" t="s">
        <v>144</v>
      </c>
      <c r="L109" s="15" t="s">
        <v>317</v>
      </c>
      <c r="M109" s="15">
        <v>2.7959999999999998</v>
      </c>
      <c r="N109" s="15">
        <v>2.746</v>
      </c>
      <c r="O109" s="15">
        <v>5.2999999999999999E-2</v>
      </c>
      <c r="P109" s="15">
        <v>2.0630000000000002</v>
      </c>
      <c r="Q109" s="15">
        <v>0.71499999999999997</v>
      </c>
      <c r="R109" s="15">
        <v>3.9620000000000002</v>
      </c>
      <c r="S109" s="15">
        <v>9.2609999999999992</v>
      </c>
      <c r="U109" s="15">
        <v>110677.54399999999</v>
      </c>
      <c r="V109" s="15">
        <v>2640</v>
      </c>
    </row>
    <row r="110" spans="2:22" x14ac:dyDescent="0.25">
      <c r="B110" s="15" t="s">
        <v>136</v>
      </c>
      <c r="C110" s="15" t="s">
        <v>207</v>
      </c>
      <c r="D110" s="15" t="s">
        <v>223</v>
      </c>
      <c r="E110" s="15">
        <v>2022</v>
      </c>
      <c r="F110" s="15" t="s">
        <v>162</v>
      </c>
      <c r="G110" s="15" t="s">
        <v>133</v>
      </c>
      <c r="H110" s="15" t="s">
        <v>136</v>
      </c>
      <c r="I110" s="15" t="s">
        <v>139</v>
      </c>
      <c r="J110" s="15" t="s">
        <v>141</v>
      </c>
      <c r="K110" s="15" t="s">
        <v>144</v>
      </c>
      <c r="L110" s="15" t="s">
        <v>318</v>
      </c>
      <c r="M110" s="15">
        <v>2.7959999999999998</v>
      </c>
      <c r="N110" s="15">
        <v>2.3319999999999999</v>
      </c>
      <c r="O110" s="15">
        <v>8.2000000000000003E-2</v>
      </c>
      <c r="P110" s="15">
        <v>2.2530000000000001</v>
      </c>
      <c r="Q110" s="15">
        <v>1.0880000000000001</v>
      </c>
      <c r="R110" s="15">
        <v>3.8279999999999998</v>
      </c>
      <c r="S110" s="15">
        <v>9.2149999999999999</v>
      </c>
      <c r="U110" s="15">
        <v>111330.156</v>
      </c>
      <c r="V110" s="15">
        <v>810</v>
      </c>
    </row>
    <row r="111" spans="2:22" x14ac:dyDescent="0.25">
      <c r="B111" s="15" t="s">
        <v>136</v>
      </c>
      <c r="C111" s="15" t="s">
        <v>207</v>
      </c>
      <c r="D111" s="15" t="s">
        <v>223</v>
      </c>
      <c r="E111" s="15">
        <v>2022</v>
      </c>
      <c r="F111" s="15" t="s">
        <v>162</v>
      </c>
      <c r="G111" s="15" t="s">
        <v>133</v>
      </c>
      <c r="H111" s="15" t="s">
        <v>136</v>
      </c>
      <c r="I111" s="15" t="s">
        <v>139</v>
      </c>
      <c r="J111" s="15" t="s">
        <v>141</v>
      </c>
      <c r="K111" s="15" t="s">
        <v>144</v>
      </c>
      <c r="L111" s="15" t="s">
        <v>319</v>
      </c>
      <c r="M111" s="15">
        <v>3.3290000000000002</v>
      </c>
      <c r="N111" s="15">
        <v>2.5289999999999999</v>
      </c>
      <c r="O111" s="15">
        <v>9.0999999999999998E-2</v>
      </c>
      <c r="P111" s="15">
        <v>2.7069999999999999</v>
      </c>
      <c r="Q111" s="15">
        <v>1.5329999999999999</v>
      </c>
      <c r="R111" s="15">
        <v>4.5330000000000004</v>
      </c>
      <c r="S111" s="15">
        <v>9.2609999999999992</v>
      </c>
      <c r="U111" s="15">
        <v>112273.658</v>
      </c>
      <c r="V111" s="15">
        <v>780</v>
      </c>
    </row>
    <row r="112" spans="2:22" x14ac:dyDescent="0.25">
      <c r="B112" s="15" t="s">
        <v>136</v>
      </c>
      <c r="C112" s="15" t="s">
        <v>207</v>
      </c>
      <c r="D112" s="15" t="s">
        <v>223</v>
      </c>
      <c r="E112" s="15">
        <v>2022</v>
      </c>
      <c r="F112" s="15" t="s">
        <v>162</v>
      </c>
      <c r="G112" s="15" t="s">
        <v>133</v>
      </c>
      <c r="H112" s="15" t="s">
        <v>136</v>
      </c>
      <c r="I112" s="15" t="s">
        <v>139</v>
      </c>
      <c r="J112" s="15" t="s">
        <v>141</v>
      </c>
      <c r="K112" s="15" t="s">
        <v>144</v>
      </c>
      <c r="L112" s="15" t="s">
        <v>320</v>
      </c>
      <c r="M112" s="15">
        <v>3.44</v>
      </c>
      <c r="N112" s="15">
        <v>2.4969999999999999</v>
      </c>
      <c r="O112" s="15">
        <v>0.16800000000000001</v>
      </c>
      <c r="P112" s="15">
        <v>2.9860000000000002</v>
      </c>
      <c r="Q112" s="15">
        <v>1.8</v>
      </c>
      <c r="R112" s="15">
        <v>4.609</v>
      </c>
      <c r="S112" s="15">
        <v>9.3659999999999997</v>
      </c>
      <c r="U112" s="15">
        <v>112386.49099999999</v>
      </c>
      <c r="V112" s="15">
        <v>220</v>
      </c>
    </row>
    <row r="113" spans="2:22" x14ac:dyDescent="0.25">
      <c r="B113" s="15" t="s">
        <v>136</v>
      </c>
      <c r="C113" s="15" t="s">
        <v>207</v>
      </c>
      <c r="D113" s="15" t="s">
        <v>223</v>
      </c>
      <c r="E113" s="15">
        <v>2022</v>
      </c>
      <c r="F113" s="15" t="s">
        <v>162</v>
      </c>
      <c r="G113" s="15" t="s">
        <v>133</v>
      </c>
      <c r="H113" s="15" t="s">
        <v>136</v>
      </c>
      <c r="I113" s="15" t="s">
        <v>139</v>
      </c>
      <c r="J113" s="15" t="s">
        <v>141</v>
      </c>
      <c r="K113" s="15" t="s">
        <v>144</v>
      </c>
      <c r="L113" s="15" t="s">
        <v>146</v>
      </c>
      <c r="M113" s="15">
        <v>3.2989999999999999</v>
      </c>
      <c r="N113" s="15">
        <v>3.09</v>
      </c>
      <c r="O113" s="15">
        <v>0.309</v>
      </c>
      <c r="P113" s="15">
        <v>2.7280000000000002</v>
      </c>
      <c r="Q113" s="15">
        <v>1.369</v>
      </c>
      <c r="R113" s="15">
        <v>4.1879999999999997</v>
      </c>
      <c r="S113" s="15">
        <v>9.3789999999999996</v>
      </c>
      <c r="U113" s="15">
        <v>113010.22100000001</v>
      </c>
      <c r="V113" s="15">
        <v>100</v>
      </c>
    </row>
    <row r="114" spans="2:22" x14ac:dyDescent="0.25">
      <c r="B114" s="15" t="s">
        <v>136</v>
      </c>
      <c r="C114" s="15" t="s">
        <v>207</v>
      </c>
      <c r="D114" s="15" t="s">
        <v>223</v>
      </c>
      <c r="E114" s="15">
        <v>2022</v>
      </c>
      <c r="F114" s="15" t="s">
        <v>162</v>
      </c>
      <c r="G114" s="15" t="s">
        <v>133</v>
      </c>
      <c r="H114" s="15" t="s">
        <v>136</v>
      </c>
      <c r="I114" s="15" t="s">
        <v>139</v>
      </c>
      <c r="J114" s="15" t="s">
        <v>141</v>
      </c>
      <c r="K114" s="15" t="s">
        <v>144</v>
      </c>
      <c r="L114" s="15" t="s">
        <v>354</v>
      </c>
      <c r="M114" s="15">
        <v>2.976</v>
      </c>
      <c r="N114" s="15">
        <v>3.2330000000000001</v>
      </c>
      <c r="O114" s="15">
        <v>0.29499999999999998</v>
      </c>
      <c r="P114" s="15">
        <v>1.9219999999999999</v>
      </c>
      <c r="Q114" s="15">
        <v>0.69799999999999995</v>
      </c>
      <c r="R114" s="15">
        <v>3.6539999999999999</v>
      </c>
      <c r="S114" s="15">
        <v>9.2850000000000001</v>
      </c>
      <c r="U114" s="15">
        <v>108739.209</v>
      </c>
      <c r="V114" s="15">
        <v>120</v>
      </c>
    </row>
    <row r="115" spans="2:22" x14ac:dyDescent="0.25">
      <c r="B115" s="15" t="s">
        <v>136</v>
      </c>
      <c r="C115" s="15" t="s">
        <v>207</v>
      </c>
      <c r="D115" s="15" t="s">
        <v>224</v>
      </c>
      <c r="E115" s="15">
        <v>2022</v>
      </c>
      <c r="F115" s="15" t="s">
        <v>162</v>
      </c>
      <c r="G115" s="15" t="s">
        <v>133</v>
      </c>
      <c r="H115" s="15" t="s">
        <v>136</v>
      </c>
      <c r="I115" s="15" t="s">
        <v>139</v>
      </c>
      <c r="J115" s="15" t="s">
        <v>141</v>
      </c>
      <c r="K115" s="15" t="s">
        <v>144</v>
      </c>
      <c r="L115" s="15" t="s">
        <v>316</v>
      </c>
      <c r="M115" s="15">
        <v>1.8280000000000001</v>
      </c>
      <c r="N115" s="15">
        <v>1.8420000000000001</v>
      </c>
      <c r="O115" s="15">
        <v>4.7E-2</v>
      </c>
      <c r="P115" s="15">
        <v>1.288</v>
      </c>
      <c r="Q115" s="15">
        <v>0.47699999999999998</v>
      </c>
      <c r="R115" s="15">
        <v>2.605</v>
      </c>
      <c r="S115" s="15">
        <v>9.8140000000000001</v>
      </c>
      <c r="U115" s="15">
        <v>291348.22899999999</v>
      </c>
      <c r="V115" s="15">
        <v>1520</v>
      </c>
    </row>
    <row r="116" spans="2:22" x14ac:dyDescent="0.25">
      <c r="B116" s="15" t="s">
        <v>136</v>
      </c>
      <c r="C116" s="15" t="s">
        <v>207</v>
      </c>
      <c r="D116" s="15" t="s">
        <v>224</v>
      </c>
      <c r="E116" s="15">
        <v>2022</v>
      </c>
      <c r="F116" s="15" t="s">
        <v>162</v>
      </c>
      <c r="G116" s="15" t="s">
        <v>133</v>
      </c>
      <c r="H116" s="15" t="s">
        <v>136</v>
      </c>
      <c r="I116" s="15" t="s">
        <v>139</v>
      </c>
      <c r="J116" s="15" t="s">
        <v>141</v>
      </c>
      <c r="K116" s="15" t="s">
        <v>144</v>
      </c>
      <c r="L116" s="15" t="s">
        <v>317</v>
      </c>
      <c r="M116" s="15">
        <v>2.7240000000000002</v>
      </c>
      <c r="N116" s="15">
        <v>2.3879999999999999</v>
      </c>
      <c r="O116" s="15">
        <v>4.5999999999999999E-2</v>
      </c>
      <c r="P116" s="15">
        <v>2.14</v>
      </c>
      <c r="Q116" s="15">
        <v>0.95499999999999996</v>
      </c>
      <c r="R116" s="15">
        <v>3.8860000000000001</v>
      </c>
      <c r="S116" s="15">
        <v>9.8460000000000001</v>
      </c>
      <c r="U116" s="15">
        <v>292323.52899999998</v>
      </c>
      <c r="V116" s="15">
        <v>2640</v>
      </c>
    </row>
    <row r="117" spans="2:22" x14ac:dyDescent="0.25">
      <c r="B117" s="15" t="s">
        <v>136</v>
      </c>
      <c r="C117" s="15" t="s">
        <v>207</v>
      </c>
      <c r="D117" s="15" t="s">
        <v>224</v>
      </c>
      <c r="E117" s="15">
        <v>2022</v>
      </c>
      <c r="F117" s="15" t="s">
        <v>162</v>
      </c>
      <c r="G117" s="15" t="s">
        <v>133</v>
      </c>
      <c r="H117" s="15" t="s">
        <v>136</v>
      </c>
      <c r="I117" s="15" t="s">
        <v>139</v>
      </c>
      <c r="J117" s="15" t="s">
        <v>141</v>
      </c>
      <c r="K117" s="15" t="s">
        <v>144</v>
      </c>
      <c r="L117" s="15" t="s">
        <v>318</v>
      </c>
      <c r="M117" s="15">
        <v>2.5209999999999999</v>
      </c>
      <c r="N117" s="15">
        <v>2.089</v>
      </c>
      <c r="O117" s="15">
        <v>7.2999999999999995E-2</v>
      </c>
      <c r="P117" s="15">
        <v>2.0249999999999999</v>
      </c>
      <c r="Q117" s="15">
        <v>1.018</v>
      </c>
      <c r="R117" s="15">
        <v>3.343</v>
      </c>
      <c r="S117" s="15">
        <v>9.8239999999999998</v>
      </c>
      <c r="U117" s="15">
        <v>294383.40600000002</v>
      </c>
      <c r="V117" s="15">
        <v>810</v>
      </c>
    </row>
    <row r="118" spans="2:22" x14ac:dyDescent="0.25">
      <c r="B118" s="15" t="s">
        <v>136</v>
      </c>
      <c r="C118" s="15" t="s">
        <v>207</v>
      </c>
      <c r="D118" s="15" t="s">
        <v>224</v>
      </c>
      <c r="E118" s="15">
        <v>2022</v>
      </c>
      <c r="F118" s="15" t="s">
        <v>162</v>
      </c>
      <c r="G118" s="15" t="s">
        <v>133</v>
      </c>
      <c r="H118" s="15" t="s">
        <v>136</v>
      </c>
      <c r="I118" s="15" t="s">
        <v>139</v>
      </c>
      <c r="J118" s="15" t="s">
        <v>141</v>
      </c>
      <c r="K118" s="15" t="s">
        <v>144</v>
      </c>
      <c r="L118" s="15" t="s">
        <v>319</v>
      </c>
      <c r="M118" s="15">
        <v>2.7509999999999999</v>
      </c>
      <c r="N118" s="15">
        <v>1.9830000000000001</v>
      </c>
      <c r="O118" s="15">
        <v>7.0999999999999994E-2</v>
      </c>
      <c r="P118" s="15">
        <v>2.33</v>
      </c>
      <c r="Q118" s="15">
        <v>1.296</v>
      </c>
      <c r="R118" s="15">
        <v>3.7810000000000001</v>
      </c>
      <c r="S118" s="15">
        <v>9.8789999999999996</v>
      </c>
      <c r="U118" s="15">
        <v>297361.897</v>
      </c>
      <c r="V118" s="15">
        <v>780</v>
      </c>
    </row>
    <row r="119" spans="2:22" x14ac:dyDescent="0.25">
      <c r="B119" s="15" t="s">
        <v>136</v>
      </c>
      <c r="C119" s="15" t="s">
        <v>207</v>
      </c>
      <c r="D119" s="15" t="s">
        <v>224</v>
      </c>
      <c r="E119" s="15">
        <v>2022</v>
      </c>
      <c r="F119" s="15" t="s">
        <v>162</v>
      </c>
      <c r="G119" s="15" t="s">
        <v>133</v>
      </c>
      <c r="H119" s="15" t="s">
        <v>136</v>
      </c>
      <c r="I119" s="15" t="s">
        <v>139</v>
      </c>
      <c r="J119" s="15" t="s">
        <v>141</v>
      </c>
      <c r="K119" s="15" t="s">
        <v>144</v>
      </c>
      <c r="L119" s="15" t="s">
        <v>320</v>
      </c>
      <c r="M119" s="15">
        <v>2.9430000000000001</v>
      </c>
      <c r="N119" s="15">
        <v>2.0880000000000001</v>
      </c>
      <c r="O119" s="15">
        <v>0.14099999999999999</v>
      </c>
      <c r="P119" s="15">
        <v>2.5390000000000001</v>
      </c>
      <c r="Q119" s="15">
        <v>1.4710000000000001</v>
      </c>
      <c r="R119" s="15">
        <v>3.9470000000000001</v>
      </c>
      <c r="S119" s="15">
        <v>9.9700000000000006</v>
      </c>
      <c r="U119" s="15">
        <v>298590.48200000002</v>
      </c>
      <c r="V119" s="15">
        <v>220</v>
      </c>
    </row>
    <row r="120" spans="2:22" x14ac:dyDescent="0.25">
      <c r="B120" s="15" t="s">
        <v>136</v>
      </c>
      <c r="C120" s="15" t="s">
        <v>207</v>
      </c>
      <c r="D120" s="15" t="s">
        <v>224</v>
      </c>
      <c r="E120" s="15">
        <v>2022</v>
      </c>
      <c r="F120" s="15" t="s">
        <v>162</v>
      </c>
      <c r="G120" s="15" t="s">
        <v>133</v>
      </c>
      <c r="H120" s="15" t="s">
        <v>136</v>
      </c>
      <c r="I120" s="15" t="s">
        <v>139</v>
      </c>
      <c r="J120" s="15" t="s">
        <v>141</v>
      </c>
      <c r="K120" s="15" t="s">
        <v>144</v>
      </c>
      <c r="L120" s="15" t="s">
        <v>146</v>
      </c>
      <c r="M120" s="15">
        <v>2.952</v>
      </c>
      <c r="N120" s="15">
        <v>2.754</v>
      </c>
      <c r="O120" s="15">
        <v>0.27500000000000002</v>
      </c>
      <c r="P120" s="15">
        <v>2.2669999999999999</v>
      </c>
      <c r="Q120" s="15">
        <v>1.0669999999999999</v>
      </c>
      <c r="R120" s="15">
        <v>3.726</v>
      </c>
      <c r="S120" s="15">
        <v>9.9860000000000007</v>
      </c>
      <c r="U120" s="15">
        <v>300346.90700000001</v>
      </c>
      <c r="V120" s="15">
        <v>100</v>
      </c>
    </row>
    <row r="121" spans="2:22" x14ac:dyDescent="0.25">
      <c r="B121" s="15" t="s">
        <v>136</v>
      </c>
      <c r="C121" s="15" t="s">
        <v>207</v>
      </c>
      <c r="D121" s="15" t="s">
        <v>224</v>
      </c>
      <c r="E121" s="15">
        <v>2022</v>
      </c>
      <c r="F121" s="15" t="s">
        <v>162</v>
      </c>
      <c r="G121" s="15" t="s">
        <v>133</v>
      </c>
      <c r="H121" s="15" t="s">
        <v>136</v>
      </c>
      <c r="I121" s="15" t="s">
        <v>139</v>
      </c>
      <c r="J121" s="15" t="s">
        <v>141</v>
      </c>
      <c r="K121" s="15" t="s">
        <v>144</v>
      </c>
      <c r="L121" s="15" t="s">
        <v>354</v>
      </c>
      <c r="M121" s="15">
        <v>2.5449999999999999</v>
      </c>
      <c r="N121" s="15">
        <v>2.3290000000000002</v>
      </c>
      <c r="O121" s="15">
        <v>0.21299999999999999</v>
      </c>
      <c r="P121" s="15">
        <v>1.9330000000000001</v>
      </c>
      <c r="Q121" s="15">
        <v>0.94499999999999995</v>
      </c>
      <c r="R121" s="15">
        <v>3.3809999999999998</v>
      </c>
      <c r="S121" s="15">
        <v>9.8490000000000002</v>
      </c>
      <c r="U121" s="15">
        <v>288353.87599999999</v>
      </c>
      <c r="V121" s="15">
        <v>120</v>
      </c>
    </row>
    <row r="122" spans="2:22" x14ac:dyDescent="0.25">
      <c r="B122" s="15" t="s">
        <v>136</v>
      </c>
      <c r="C122" s="15" t="s">
        <v>207</v>
      </c>
      <c r="D122" s="15" t="s">
        <v>225</v>
      </c>
      <c r="E122" s="15">
        <v>2022</v>
      </c>
      <c r="F122" s="15" t="s">
        <v>162</v>
      </c>
      <c r="G122" s="15" t="s">
        <v>133</v>
      </c>
      <c r="H122" s="15" t="s">
        <v>136</v>
      </c>
      <c r="I122" s="15" t="s">
        <v>139</v>
      </c>
      <c r="J122" s="15" t="s">
        <v>141</v>
      </c>
      <c r="K122" s="15" t="s">
        <v>144</v>
      </c>
      <c r="L122" s="15" t="s">
        <v>316</v>
      </c>
      <c r="M122" s="15">
        <v>1.712</v>
      </c>
      <c r="N122" s="15">
        <v>1.728</v>
      </c>
      <c r="O122" s="15">
        <v>4.3999999999999997E-2</v>
      </c>
      <c r="P122" s="15">
        <v>1.2070000000000001</v>
      </c>
      <c r="Q122" s="15">
        <v>0.52800000000000002</v>
      </c>
      <c r="R122" s="15">
        <v>2.4</v>
      </c>
      <c r="S122" s="15">
        <v>9.8140000000000001</v>
      </c>
      <c r="U122" s="15">
        <v>291345.359</v>
      </c>
      <c r="V122" s="15">
        <v>1520</v>
      </c>
    </row>
    <row r="123" spans="2:22" x14ac:dyDescent="0.25">
      <c r="B123" s="15" t="s">
        <v>136</v>
      </c>
      <c r="C123" s="15" t="s">
        <v>207</v>
      </c>
      <c r="D123" s="15" t="s">
        <v>225</v>
      </c>
      <c r="E123" s="15">
        <v>2022</v>
      </c>
      <c r="F123" s="15" t="s">
        <v>162</v>
      </c>
      <c r="G123" s="15" t="s">
        <v>133</v>
      </c>
      <c r="H123" s="15" t="s">
        <v>136</v>
      </c>
      <c r="I123" s="15" t="s">
        <v>139</v>
      </c>
      <c r="J123" s="15" t="s">
        <v>141</v>
      </c>
      <c r="K123" s="15" t="s">
        <v>144</v>
      </c>
      <c r="L123" s="15" t="s">
        <v>317</v>
      </c>
      <c r="M123" s="15">
        <v>2.4540000000000002</v>
      </c>
      <c r="N123" s="15">
        <v>2.0270000000000001</v>
      </c>
      <c r="O123" s="15">
        <v>3.9E-2</v>
      </c>
      <c r="P123" s="15">
        <v>1.9850000000000001</v>
      </c>
      <c r="Q123" s="15">
        <v>0.98099999999999998</v>
      </c>
      <c r="R123" s="15">
        <v>3.4390000000000001</v>
      </c>
      <c r="S123" s="15">
        <v>9.8450000000000006</v>
      </c>
      <c r="U123" s="15">
        <v>292236.97200000001</v>
      </c>
      <c r="V123" s="15">
        <v>2640</v>
      </c>
    </row>
    <row r="124" spans="2:22" x14ac:dyDescent="0.25">
      <c r="B124" s="15" t="s">
        <v>136</v>
      </c>
      <c r="C124" s="15" t="s">
        <v>207</v>
      </c>
      <c r="D124" s="15" t="s">
        <v>225</v>
      </c>
      <c r="E124" s="15">
        <v>2022</v>
      </c>
      <c r="F124" s="15" t="s">
        <v>162</v>
      </c>
      <c r="G124" s="15" t="s">
        <v>133</v>
      </c>
      <c r="H124" s="15" t="s">
        <v>136</v>
      </c>
      <c r="I124" s="15" t="s">
        <v>139</v>
      </c>
      <c r="J124" s="15" t="s">
        <v>141</v>
      </c>
      <c r="K124" s="15" t="s">
        <v>144</v>
      </c>
      <c r="L124" s="15" t="s">
        <v>318</v>
      </c>
      <c r="M124" s="15">
        <v>2.2269999999999999</v>
      </c>
      <c r="N124" s="15">
        <v>1.843</v>
      </c>
      <c r="O124" s="15">
        <v>6.5000000000000002E-2</v>
      </c>
      <c r="P124" s="15">
        <v>1.679</v>
      </c>
      <c r="Q124" s="15">
        <v>0.88700000000000001</v>
      </c>
      <c r="R124" s="15">
        <v>2.9910000000000001</v>
      </c>
      <c r="S124" s="15">
        <v>9.8239999999999998</v>
      </c>
      <c r="U124" s="15">
        <v>294382.57</v>
      </c>
      <c r="V124" s="15">
        <v>810</v>
      </c>
    </row>
    <row r="125" spans="2:22" x14ac:dyDescent="0.25">
      <c r="B125" s="15" t="s">
        <v>136</v>
      </c>
      <c r="C125" s="15" t="s">
        <v>207</v>
      </c>
      <c r="D125" s="15" t="s">
        <v>225</v>
      </c>
      <c r="E125" s="15">
        <v>2022</v>
      </c>
      <c r="F125" s="15" t="s">
        <v>162</v>
      </c>
      <c r="G125" s="15" t="s">
        <v>133</v>
      </c>
      <c r="H125" s="15" t="s">
        <v>136</v>
      </c>
      <c r="I125" s="15" t="s">
        <v>139</v>
      </c>
      <c r="J125" s="15" t="s">
        <v>141</v>
      </c>
      <c r="K125" s="15" t="s">
        <v>144</v>
      </c>
      <c r="L125" s="15" t="s">
        <v>319</v>
      </c>
      <c r="M125" s="15">
        <v>2.2149999999999999</v>
      </c>
      <c r="N125" s="15">
        <v>1.7629999999999999</v>
      </c>
      <c r="O125" s="15">
        <v>6.3E-2</v>
      </c>
      <c r="P125" s="15">
        <v>1.778</v>
      </c>
      <c r="Q125" s="15">
        <v>1.101</v>
      </c>
      <c r="R125" s="15">
        <v>2.794</v>
      </c>
      <c r="S125" s="15">
        <v>9.8789999999999996</v>
      </c>
      <c r="U125" s="15">
        <v>297366.67300000001</v>
      </c>
      <c r="V125" s="15">
        <v>780</v>
      </c>
    </row>
    <row r="126" spans="2:22" x14ac:dyDescent="0.25">
      <c r="B126" s="15" t="s">
        <v>136</v>
      </c>
      <c r="C126" s="15" t="s">
        <v>207</v>
      </c>
      <c r="D126" s="15" t="s">
        <v>225</v>
      </c>
      <c r="E126" s="15">
        <v>2022</v>
      </c>
      <c r="F126" s="15" t="s">
        <v>162</v>
      </c>
      <c r="G126" s="15" t="s">
        <v>133</v>
      </c>
      <c r="H126" s="15" t="s">
        <v>136</v>
      </c>
      <c r="I126" s="15" t="s">
        <v>139</v>
      </c>
      <c r="J126" s="15" t="s">
        <v>141</v>
      </c>
      <c r="K126" s="15" t="s">
        <v>144</v>
      </c>
      <c r="L126" s="15" t="s">
        <v>320</v>
      </c>
      <c r="M126" s="15">
        <v>2.3759999999999999</v>
      </c>
      <c r="N126" s="15">
        <v>1.7689999999999999</v>
      </c>
      <c r="O126" s="15">
        <v>0.11899999999999999</v>
      </c>
      <c r="P126" s="15">
        <v>2.1280000000000001</v>
      </c>
      <c r="Q126" s="15">
        <v>1.0509999999999999</v>
      </c>
      <c r="R126" s="15">
        <v>3.2250000000000001</v>
      </c>
      <c r="S126" s="15">
        <v>9.9710000000000001</v>
      </c>
      <c r="U126" s="15">
        <v>298581.92200000002</v>
      </c>
      <c r="V126" s="15">
        <v>220</v>
      </c>
    </row>
    <row r="127" spans="2:22" x14ac:dyDescent="0.25">
      <c r="B127" s="15" t="s">
        <v>136</v>
      </c>
      <c r="C127" s="15" t="s">
        <v>207</v>
      </c>
      <c r="D127" s="15" t="s">
        <v>225</v>
      </c>
      <c r="E127" s="15">
        <v>2022</v>
      </c>
      <c r="F127" s="15" t="s">
        <v>162</v>
      </c>
      <c r="G127" s="15" t="s">
        <v>133</v>
      </c>
      <c r="H127" s="15" t="s">
        <v>136</v>
      </c>
      <c r="I127" s="15" t="s">
        <v>139</v>
      </c>
      <c r="J127" s="15" t="s">
        <v>141</v>
      </c>
      <c r="K127" s="15" t="s">
        <v>144</v>
      </c>
      <c r="L127" s="15" t="s">
        <v>146</v>
      </c>
      <c r="M127" s="15">
        <v>2.4740000000000002</v>
      </c>
      <c r="N127" s="15">
        <v>2.254</v>
      </c>
      <c r="O127" s="15">
        <v>0.22500000000000001</v>
      </c>
      <c r="P127" s="15">
        <v>1.7629999999999999</v>
      </c>
      <c r="Q127" s="15">
        <v>0.93300000000000005</v>
      </c>
      <c r="R127" s="15">
        <v>3.1339999999999999</v>
      </c>
      <c r="S127" s="15">
        <v>9.9870000000000001</v>
      </c>
      <c r="U127" s="15">
        <v>300342.43800000002</v>
      </c>
      <c r="V127" s="15">
        <v>100</v>
      </c>
    </row>
    <row r="128" spans="2:22" x14ac:dyDescent="0.25">
      <c r="B128" s="15" t="s">
        <v>136</v>
      </c>
      <c r="C128" s="15" t="s">
        <v>207</v>
      </c>
      <c r="D128" s="15" t="s">
        <v>225</v>
      </c>
      <c r="E128" s="15">
        <v>2022</v>
      </c>
      <c r="F128" s="15" t="s">
        <v>162</v>
      </c>
      <c r="G128" s="15" t="s">
        <v>133</v>
      </c>
      <c r="H128" s="15" t="s">
        <v>136</v>
      </c>
      <c r="I128" s="15" t="s">
        <v>139</v>
      </c>
      <c r="J128" s="15" t="s">
        <v>141</v>
      </c>
      <c r="K128" s="15" t="s">
        <v>144</v>
      </c>
      <c r="L128" s="15" t="s">
        <v>354</v>
      </c>
      <c r="M128" s="15">
        <v>2.2469999999999999</v>
      </c>
      <c r="N128" s="15">
        <v>1.9630000000000001</v>
      </c>
      <c r="O128" s="15">
        <v>0.17899999999999999</v>
      </c>
      <c r="P128" s="15">
        <v>1.7629999999999999</v>
      </c>
      <c r="Q128" s="15">
        <v>0.77500000000000002</v>
      </c>
      <c r="R128" s="15">
        <v>3.3479999999999999</v>
      </c>
      <c r="S128" s="15">
        <v>9.8490000000000002</v>
      </c>
      <c r="U128" s="15">
        <v>288367.71000000002</v>
      </c>
      <c r="V128" s="15">
        <v>120</v>
      </c>
    </row>
    <row r="129" spans="2:22" x14ac:dyDescent="0.25">
      <c r="B129" s="15" t="s">
        <v>136</v>
      </c>
      <c r="C129" s="15" t="s">
        <v>207</v>
      </c>
      <c r="D129" s="15" t="s">
        <v>226</v>
      </c>
      <c r="E129" s="15">
        <v>2022</v>
      </c>
      <c r="F129" s="15" t="s">
        <v>162</v>
      </c>
      <c r="G129" s="15" t="s">
        <v>133</v>
      </c>
      <c r="H129" s="15" t="s">
        <v>136</v>
      </c>
      <c r="I129" s="15" t="s">
        <v>139</v>
      </c>
      <c r="J129" s="15" t="s">
        <v>141</v>
      </c>
      <c r="K129" s="15" t="s">
        <v>144</v>
      </c>
      <c r="L129" s="15" t="s">
        <v>316</v>
      </c>
      <c r="M129" s="15">
        <v>1.472</v>
      </c>
      <c r="N129" s="15">
        <v>1.3919999999999999</v>
      </c>
      <c r="O129" s="15">
        <v>3.5999999999999997E-2</v>
      </c>
      <c r="P129" s="15">
        <v>1.0409999999999999</v>
      </c>
      <c r="Q129" s="15">
        <v>0.50700000000000001</v>
      </c>
      <c r="R129" s="15">
        <v>2.0499999999999998</v>
      </c>
      <c r="S129" s="15">
        <v>10.673</v>
      </c>
      <c r="U129" s="15">
        <v>556308.00300000003</v>
      </c>
      <c r="V129" s="15">
        <v>1520</v>
      </c>
    </row>
    <row r="130" spans="2:22" x14ac:dyDescent="0.25">
      <c r="B130" s="15" t="s">
        <v>136</v>
      </c>
      <c r="C130" s="15" t="s">
        <v>207</v>
      </c>
      <c r="D130" s="15" t="s">
        <v>226</v>
      </c>
      <c r="E130" s="15">
        <v>2022</v>
      </c>
      <c r="F130" s="15" t="s">
        <v>162</v>
      </c>
      <c r="G130" s="15" t="s">
        <v>133</v>
      </c>
      <c r="H130" s="15" t="s">
        <v>136</v>
      </c>
      <c r="I130" s="15" t="s">
        <v>139</v>
      </c>
      <c r="J130" s="15" t="s">
        <v>141</v>
      </c>
      <c r="K130" s="15" t="s">
        <v>144</v>
      </c>
      <c r="L130" s="15" t="s">
        <v>317</v>
      </c>
      <c r="M130" s="15">
        <v>2.069</v>
      </c>
      <c r="N130" s="15">
        <v>1.708</v>
      </c>
      <c r="O130" s="15">
        <v>3.3000000000000002E-2</v>
      </c>
      <c r="P130" s="15">
        <v>1.653</v>
      </c>
      <c r="Q130" s="15">
        <v>0.86</v>
      </c>
      <c r="R130" s="15">
        <v>2.8149999999999999</v>
      </c>
      <c r="S130" s="15">
        <v>10.696999999999999</v>
      </c>
      <c r="U130" s="15">
        <v>558392.005</v>
      </c>
      <c r="V130" s="15">
        <v>2640</v>
      </c>
    </row>
    <row r="131" spans="2:22" x14ac:dyDescent="0.25">
      <c r="B131" s="15" t="s">
        <v>136</v>
      </c>
      <c r="C131" s="15" t="s">
        <v>207</v>
      </c>
      <c r="D131" s="15" t="s">
        <v>226</v>
      </c>
      <c r="E131" s="15">
        <v>2022</v>
      </c>
      <c r="F131" s="15" t="s">
        <v>162</v>
      </c>
      <c r="G131" s="15" t="s">
        <v>133</v>
      </c>
      <c r="H131" s="15" t="s">
        <v>136</v>
      </c>
      <c r="I131" s="15" t="s">
        <v>139</v>
      </c>
      <c r="J131" s="15" t="s">
        <v>141</v>
      </c>
      <c r="K131" s="15" t="s">
        <v>144</v>
      </c>
      <c r="L131" s="15" t="s">
        <v>318</v>
      </c>
      <c r="M131" s="15">
        <v>1.8759999999999999</v>
      </c>
      <c r="N131" s="15">
        <v>1.5740000000000001</v>
      </c>
      <c r="O131" s="15">
        <v>5.5E-2</v>
      </c>
      <c r="P131" s="15">
        <v>1.4890000000000001</v>
      </c>
      <c r="Q131" s="15">
        <v>0.74399999999999999</v>
      </c>
      <c r="R131" s="15">
        <v>2.5329999999999999</v>
      </c>
      <c r="S131" s="15">
        <v>10.709</v>
      </c>
      <c r="U131" s="15">
        <v>561741.07299999997</v>
      </c>
      <c r="V131" s="15">
        <v>810</v>
      </c>
    </row>
    <row r="132" spans="2:22" x14ac:dyDescent="0.25">
      <c r="B132" s="15" t="s">
        <v>136</v>
      </c>
      <c r="C132" s="15" t="s">
        <v>207</v>
      </c>
      <c r="D132" s="15" t="s">
        <v>226</v>
      </c>
      <c r="E132" s="15">
        <v>2022</v>
      </c>
      <c r="F132" s="15" t="s">
        <v>162</v>
      </c>
      <c r="G132" s="15" t="s">
        <v>133</v>
      </c>
      <c r="H132" s="15" t="s">
        <v>136</v>
      </c>
      <c r="I132" s="15" t="s">
        <v>139</v>
      </c>
      <c r="J132" s="15" t="s">
        <v>141</v>
      </c>
      <c r="K132" s="15" t="s">
        <v>144</v>
      </c>
      <c r="L132" s="15" t="s">
        <v>319</v>
      </c>
      <c r="M132" s="15">
        <v>1.8</v>
      </c>
      <c r="N132" s="15">
        <v>1.4350000000000001</v>
      </c>
      <c r="O132" s="15">
        <v>5.0999999999999997E-2</v>
      </c>
      <c r="P132" s="15">
        <v>1.4590000000000001</v>
      </c>
      <c r="Q132" s="15">
        <v>0.88300000000000001</v>
      </c>
      <c r="R132" s="15">
        <v>2.2879999999999998</v>
      </c>
      <c r="S132" s="15">
        <v>10.776</v>
      </c>
      <c r="U132" s="15">
        <v>567061.87699999998</v>
      </c>
      <c r="V132" s="15">
        <v>780</v>
      </c>
    </row>
    <row r="133" spans="2:22" x14ac:dyDescent="0.25">
      <c r="B133" s="15" t="s">
        <v>136</v>
      </c>
      <c r="C133" s="15" t="s">
        <v>207</v>
      </c>
      <c r="D133" s="15" t="s">
        <v>226</v>
      </c>
      <c r="E133" s="15">
        <v>2022</v>
      </c>
      <c r="F133" s="15" t="s">
        <v>162</v>
      </c>
      <c r="G133" s="15" t="s">
        <v>133</v>
      </c>
      <c r="H133" s="15" t="s">
        <v>136</v>
      </c>
      <c r="I133" s="15" t="s">
        <v>139</v>
      </c>
      <c r="J133" s="15" t="s">
        <v>141</v>
      </c>
      <c r="K133" s="15" t="s">
        <v>144</v>
      </c>
      <c r="L133" s="15" t="s">
        <v>320</v>
      </c>
      <c r="M133" s="15">
        <v>1.9379999999999999</v>
      </c>
      <c r="N133" s="15">
        <v>1.4390000000000001</v>
      </c>
      <c r="O133" s="15">
        <v>9.7000000000000003E-2</v>
      </c>
      <c r="P133" s="15">
        <v>1.5589999999999999</v>
      </c>
      <c r="Q133" s="15">
        <v>0.90900000000000003</v>
      </c>
      <c r="R133" s="15">
        <v>2.62</v>
      </c>
      <c r="S133" s="15">
        <v>10.85</v>
      </c>
      <c r="U133" s="15">
        <v>568839.07799999998</v>
      </c>
      <c r="V133" s="15">
        <v>220</v>
      </c>
    </row>
    <row r="134" spans="2:22" x14ac:dyDescent="0.25">
      <c r="B134" s="15" t="s">
        <v>136</v>
      </c>
      <c r="C134" s="15" t="s">
        <v>207</v>
      </c>
      <c r="D134" s="15" t="s">
        <v>226</v>
      </c>
      <c r="E134" s="15">
        <v>2022</v>
      </c>
      <c r="F134" s="15" t="s">
        <v>162</v>
      </c>
      <c r="G134" s="15" t="s">
        <v>133</v>
      </c>
      <c r="H134" s="15" t="s">
        <v>136</v>
      </c>
      <c r="I134" s="15" t="s">
        <v>139</v>
      </c>
      <c r="J134" s="15" t="s">
        <v>141</v>
      </c>
      <c r="K134" s="15" t="s">
        <v>144</v>
      </c>
      <c r="L134" s="15" t="s">
        <v>146</v>
      </c>
      <c r="M134" s="15">
        <v>2.1110000000000002</v>
      </c>
      <c r="N134" s="15">
        <v>1.9390000000000001</v>
      </c>
      <c r="O134" s="15">
        <v>0.19400000000000001</v>
      </c>
      <c r="P134" s="15">
        <v>1.472</v>
      </c>
      <c r="Q134" s="15">
        <v>0.82</v>
      </c>
      <c r="R134" s="15">
        <v>2.5870000000000002</v>
      </c>
      <c r="S134" s="15">
        <v>10.877000000000001</v>
      </c>
      <c r="U134" s="15">
        <v>572317.42099999997</v>
      </c>
      <c r="V134" s="15">
        <v>100</v>
      </c>
    </row>
    <row r="135" spans="2:22" x14ac:dyDescent="0.25">
      <c r="B135" s="15" t="s">
        <v>136</v>
      </c>
      <c r="C135" s="15" t="s">
        <v>207</v>
      </c>
      <c r="D135" s="15" t="s">
        <v>226</v>
      </c>
      <c r="E135" s="15">
        <v>2022</v>
      </c>
      <c r="F135" s="15" t="s">
        <v>162</v>
      </c>
      <c r="G135" s="15" t="s">
        <v>133</v>
      </c>
      <c r="H135" s="15" t="s">
        <v>136</v>
      </c>
      <c r="I135" s="15" t="s">
        <v>139</v>
      </c>
      <c r="J135" s="15" t="s">
        <v>141</v>
      </c>
      <c r="K135" s="15" t="s">
        <v>144</v>
      </c>
      <c r="L135" s="15" t="s">
        <v>354</v>
      </c>
      <c r="M135" s="15">
        <v>2.0299999999999998</v>
      </c>
      <c r="N135" s="15">
        <v>1.7390000000000001</v>
      </c>
      <c r="O135" s="15">
        <v>0.159</v>
      </c>
      <c r="P135" s="15">
        <v>1.59</v>
      </c>
      <c r="Q135" s="15">
        <v>0.82899999999999996</v>
      </c>
      <c r="R135" s="15">
        <v>3.1019999999999999</v>
      </c>
      <c r="S135" s="15">
        <v>10.680999999999999</v>
      </c>
      <c r="U135" s="15">
        <v>552099.74600000004</v>
      </c>
      <c r="V135" s="15">
        <v>120</v>
      </c>
    </row>
    <row r="136" spans="2:22" x14ac:dyDescent="0.25">
      <c r="B136" s="15" t="s">
        <v>136</v>
      </c>
      <c r="C136" s="15" t="s">
        <v>207</v>
      </c>
      <c r="D136" s="15" t="s">
        <v>227</v>
      </c>
      <c r="E136" s="15">
        <v>2022</v>
      </c>
      <c r="F136" s="15" t="s">
        <v>162</v>
      </c>
      <c r="G136" s="15" t="s">
        <v>133</v>
      </c>
      <c r="H136" s="15" t="s">
        <v>136</v>
      </c>
      <c r="I136" s="15" t="s">
        <v>139</v>
      </c>
      <c r="J136" s="15" t="s">
        <v>141</v>
      </c>
      <c r="K136" s="15" t="s">
        <v>144</v>
      </c>
      <c r="L136" s="15" t="s">
        <v>316</v>
      </c>
      <c r="M136" s="15">
        <v>1.2749999999999999</v>
      </c>
      <c r="N136" s="15">
        <v>1.226</v>
      </c>
      <c r="O136" s="15">
        <v>3.1E-2</v>
      </c>
      <c r="P136" s="15">
        <v>0.92200000000000004</v>
      </c>
      <c r="Q136" s="15">
        <v>0.436</v>
      </c>
      <c r="R136" s="15">
        <v>1.7130000000000001</v>
      </c>
      <c r="S136" s="15">
        <v>10.673</v>
      </c>
      <c r="U136" s="15">
        <v>556312.41899999999</v>
      </c>
      <c r="V136" s="15">
        <v>1520</v>
      </c>
    </row>
    <row r="137" spans="2:22" x14ac:dyDescent="0.25">
      <c r="B137" s="15" t="s">
        <v>136</v>
      </c>
      <c r="C137" s="15" t="s">
        <v>207</v>
      </c>
      <c r="D137" s="15" t="s">
        <v>227</v>
      </c>
      <c r="E137" s="15">
        <v>2022</v>
      </c>
      <c r="F137" s="15" t="s">
        <v>162</v>
      </c>
      <c r="G137" s="15" t="s">
        <v>133</v>
      </c>
      <c r="H137" s="15" t="s">
        <v>136</v>
      </c>
      <c r="I137" s="15" t="s">
        <v>139</v>
      </c>
      <c r="J137" s="15" t="s">
        <v>141</v>
      </c>
      <c r="K137" s="15" t="s">
        <v>144</v>
      </c>
      <c r="L137" s="15" t="s">
        <v>317</v>
      </c>
      <c r="M137" s="15">
        <v>1.7330000000000001</v>
      </c>
      <c r="N137" s="15">
        <v>1.46</v>
      </c>
      <c r="O137" s="15">
        <v>2.8000000000000001E-2</v>
      </c>
      <c r="P137" s="15">
        <v>1.347</v>
      </c>
      <c r="Q137" s="15">
        <v>0.71299999999999997</v>
      </c>
      <c r="R137" s="15">
        <v>2.347</v>
      </c>
      <c r="S137" s="15">
        <v>10.698</v>
      </c>
      <c r="U137" s="15">
        <v>558406.98100000003</v>
      </c>
      <c r="V137" s="15">
        <v>2640</v>
      </c>
    </row>
    <row r="138" spans="2:22" x14ac:dyDescent="0.25">
      <c r="B138" s="15" t="s">
        <v>136</v>
      </c>
      <c r="C138" s="15" t="s">
        <v>207</v>
      </c>
      <c r="D138" s="15" t="s">
        <v>227</v>
      </c>
      <c r="E138" s="15">
        <v>2022</v>
      </c>
      <c r="F138" s="15" t="s">
        <v>162</v>
      </c>
      <c r="G138" s="15" t="s">
        <v>133</v>
      </c>
      <c r="H138" s="15" t="s">
        <v>136</v>
      </c>
      <c r="I138" s="15" t="s">
        <v>139</v>
      </c>
      <c r="J138" s="15" t="s">
        <v>141</v>
      </c>
      <c r="K138" s="15" t="s">
        <v>144</v>
      </c>
      <c r="L138" s="15" t="s">
        <v>318</v>
      </c>
      <c r="M138" s="15">
        <v>1.6</v>
      </c>
      <c r="N138" s="15">
        <v>1.252</v>
      </c>
      <c r="O138" s="15">
        <v>4.3999999999999997E-2</v>
      </c>
      <c r="P138" s="15">
        <v>1.3120000000000001</v>
      </c>
      <c r="Q138" s="15">
        <v>0.69</v>
      </c>
      <c r="R138" s="15">
        <v>2.1749999999999998</v>
      </c>
      <c r="S138" s="15">
        <v>10.709</v>
      </c>
      <c r="U138" s="15">
        <v>561753.69799999997</v>
      </c>
      <c r="V138" s="15">
        <v>810</v>
      </c>
    </row>
    <row r="139" spans="2:22" x14ac:dyDescent="0.25">
      <c r="B139" s="15" t="s">
        <v>136</v>
      </c>
      <c r="C139" s="15" t="s">
        <v>207</v>
      </c>
      <c r="D139" s="15" t="s">
        <v>227</v>
      </c>
      <c r="E139" s="15">
        <v>2022</v>
      </c>
      <c r="F139" s="15" t="s">
        <v>162</v>
      </c>
      <c r="G139" s="15" t="s">
        <v>133</v>
      </c>
      <c r="H139" s="15" t="s">
        <v>136</v>
      </c>
      <c r="I139" s="15" t="s">
        <v>139</v>
      </c>
      <c r="J139" s="15" t="s">
        <v>141</v>
      </c>
      <c r="K139" s="15" t="s">
        <v>144</v>
      </c>
      <c r="L139" s="15" t="s">
        <v>319</v>
      </c>
      <c r="M139" s="15">
        <v>1.569</v>
      </c>
      <c r="N139" s="15">
        <v>1.212</v>
      </c>
      <c r="O139" s="15">
        <v>4.2999999999999997E-2</v>
      </c>
      <c r="P139" s="15">
        <v>1.2909999999999999</v>
      </c>
      <c r="Q139" s="15">
        <v>0.76</v>
      </c>
      <c r="R139" s="15">
        <v>2.0030000000000001</v>
      </c>
      <c r="S139" s="15">
        <v>10.776</v>
      </c>
      <c r="U139" s="15">
        <v>567055.60199999996</v>
      </c>
      <c r="V139" s="15">
        <v>780</v>
      </c>
    </row>
    <row r="140" spans="2:22" x14ac:dyDescent="0.25">
      <c r="B140" s="15" t="s">
        <v>136</v>
      </c>
      <c r="C140" s="15" t="s">
        <v>207</v>
      </c>
      <c r="D140" s="15" t="s">
        <v>227</v>
      </c>
      <c r="E140" s="15">
        <v>2022</v>
      </c>
      <c r="F140" s="15" t="s">
        <v>162</v>
      </c>
      <c r="G140" s="15" t="s">
        <v>133</v>
      </c>
      <c r="H140" s="15" t="s">
        <v>136</v>
      </c>
      <c r="I140" s="15" t="s">
        <v>139</v>
      </c>
      <c r="J140" s="15" t="s">
        <v>141</v>
      </c>
      <c r="K140" s="15" t="s">
        <v>144</v>
      </c>
      <c r="L140" s="15" t="s">
        <v>320</v>
      </c>
      <c r="M140" s="15">
        <v>1.7070000000000001</v>
      </c>
      <c r="N140" s="15">
        <v>1.333</v>
      </c>
      <c r="O140" s="15">
        <v>0.09</v>
      </c>
      <c r="P140" s="15">
        <v>1.4350000000000001</v>
      </c>
      <c r="Q140" s="15">
        <v>0.76900000000000002</v>
      </c>
      <c r="R140" s="15">
        <v>2.1819999999999999</v>
      </c>
      <c r="S140" s="15">
        <v>10.843999999999999</v>
      </c>
      <c r="U140" s="15">
        <v>568788.88800000004</v>
      </c>
      <c r="V140" s="15">
        <v>220</v>
      </c>
    </row>
    <row r="141" spans="2:22" x14ac:dyDescent="0.25">
      <c r="B141" s="15" t="s">
        <v>136</v>
      </c>
      <c r="C141" s="15" t="s">
        <v>207</v>
      </c>
      <c r="D141" s="15" t="s">
        <v>227</v>
      </c>
      <c r="E141" s="15">
        <v>2022</v>
      </c>
      <c r="F141" s="15" t="s">
        <v>162</v>
      </c>
      <c r="G141" s="15" t="s">
        <v>133</v>
      </c>
      <c r="H141" s="15" t="s">
        <v>136</v>
      </c>
      <c r="I141" s="15" t="s">
        <v>139</v>
      </c>
      <c r="J141" s="15" t="s">
        <v>141</v>
      </c>
      <c r="K141" s="15" t="s">
        <v>144</v>
      </c>
      <c r="L141" s="15" t="s">
        <v>146</v>
      </c>
      <c r="M141" s="15">
        <v>1.954</v>
      </c>
      <c r="N141" s="15">
        <v>1.653</v>
      </c>
      <c r="O141" s="15">
        <v>0.16500000000000001</v>
      </c>
      <c r="P141" s="15">
        <v>1.504</v>
      </c>
      <c r="Q141" s="15">
        <v>0.92500000000000004</v>
      </c>
      <c r="R141" s="15">
        <v>2.5150000000000001</v>
      </c>
      <c r="S141" s="15">
        <v>10.877000000000001</v>
      </c>
      <c r="U141" s="15">
        <v>572214.91399999999</v>
      </c>
      <c r="V141" s="15">
        <v>100</v>
      </c>
    </row>
    <row r="142" spans="2:22" x14ac:dyDescent="0.25">
      <c r="B142" s="15" t="s">
        <v>136</v>
      </c>
      <c r="C142" s="15" t="s">
        <v>207</v>
      </c>
      <c r="D142" s="15" t="s">
        <v>227</v>
      </c>
      <c r="E142" s="15">
        <v>2022</v>
      </c>
      <c r="F142" s="15" t="s">
        <v>162</v>
      </c>
      <c r="G142" s="15" t="s">
        <v>133</v>
      </c>
      <c r="H142" s="15" t="s">
        <v>136</v>
      </c>
      <c r="I142" s="15" t="s">
        <v>139</v>
      </c>
      <c r="J142" s="15" t="s">
        <v>141</v>
      </c>
      <c r="K142" s="15" t="s">
        <v>144</v>
      </c>
      <c r="L142" s="15" t="s">
        <v>354</v>
      </c>
      <c r="M142" s="15">
        <v>1.732</v>
      </c>
      <c r="N142" s="15">
        <v>1.415</v>
      </c>
      <c r="O142" s="15">
        <v>0.129</v>
      </c>
      <c r="P142" s="15">
        <v>1.335</v>
      </c>
      <c r="Q142" s="15">
        <v>0.69299999999999995</v>
      </c>
      <c r="R142" s="15">
        <v>2.4529999999999998</v>
      </c>
      <c r="S142" s="15">
        <v>10.680999999999999</v>
      </c>
      <c r="U142" s="15">
        <v>552066.78899999999</v>
      </c>
      <c r="V142" s="15">
        <v>120</v>
      </c>
    </row>
    <row r="143" spans="2:22" x14ac:dyDescent="0.25">
      <c r="B143" s="15" t="s">
        <v>136</v>
      </c>
      <c r="C143" s="15" t="s">
        <v>207</v>
      </c>
      <c r="D143" s="15" t="s">
        <v>228</v>
      </c>
      <c r="E143" s="15">
        <v>2022</v>
      </c>
      <c r="F143" s="15" t="s">
        <v>162</v>
      </c>
      <c r="G143" s="15" t="s">
        <v>133</v>
      </c>
      <c r="H143" s="15" t="s">
        <v>136</v>
      </c>
      <c r="I143" s="15" t="s">
        <v>139</v>
      </c>
      <c r="J143" s="15" t="s">
        <v>141</v>
      </c>
      <c r="K143" s="15" t="s">
        <v>144</v>
      </c>
      <c r="L143" s="15" t="s">
        <v>316</v>
      </c>
      <c r="M143" s="15">
        <v>1.0840000000000001</v>
      </c>
      <c r="N143" s="15">
        <v>1.0049999999999999</v>
      </c>
      <c r="O143" s="15">
        <v>2.5999999999999999E-2</v>
      </c>
      <c r="P143" s="15">
        <v>0.78800000000000003</v>
      </c>
      <c r="Q143" s="15">
        <v>0.38700000000000001</v>
      </c>
      <c r="R143" s="15">
        <v>1.4970000000000001</v>
      </c>
      <c r="S143" s="15">
        <v>11.654</v>
      </c>
      <c r="U143" s="15">
        <v>871327.66299999994</v>
      </c>
      <c r="V143" s="15">
        <v>1520</v>
      </c>
    </row>
    <row r="144" spans="2:22" x14ac:dyDescent="0.25">
      <c r="B144" s="15" t="s">
        <v>136</v>
      </c>
      <c r="C144" s="15" t="s">
        <v>207</v>
      </c>
      <c r="D144" s="15" t="s">
        <v>228</v>
      </c>
      <c r="E144" s="15">
        <v>2022</v>
      </c>
      <c r="F144" s="15" t="s">
        <v>162</v>
      </c>
      <c r="G144" s="15" t="s">
        <v>133</v>
      </c>
      <c r="H144" s="15" t="s">
        <v>136</v>
      </c>
      <c r="I144" s="15" t="s">
        <v>139</v>
      </c>
      <c r="J144" s="15" t="s">
        <v>141</v>
      </c>
      <c r="K144" s="15" t="s">
        <v>144</v>
      </c>
      <c r="L144" s="15" t="s">
        <v>317</v>
      </c>
      <c r="M144" s="15">
        <v>1.486</v>
      </c>
      <c r="N144" s="15">
        <v>1.242</v>
      </c>
      <c r="O144" s="15">
        <v>2.4E-2</v>
      </c>
      <c r="P144" s="15">
        <v>1.1639999999999999</v>
      </c>
      <c r="Q144" s="15">
        <v>0.61499999999999999</v>
      </c>
      <c r="R144" s="15">
        <v>2.032</v>
      </c>
      <c r="S144" s="15">
        <v>11.670999999999999</v>
      </c>
      <c r="U144" s="15">
        <v>874567.92200000002</v>
      </c>
      <c r="V144" s="15">
        <v>2640</v>
      </c>
    </row>
    <row r="145" spans="2:22" x14ac:dyDescent="0.25">
      <c r="B145" s="15" t="s">
        <v>136</v>
      </c>
      <c r="C145" s="15" t="s">
        <v>207</v>
      </c>
      <c r="D145" s="15" t="s">
        <v>228</v>
      </c>
      <c r="E145" s="15">
        <v>2022</v>
      </c>
      <c r="F145" s="15" t="s">
        <v>162</v>
      </c>
      <c r="G145" s="15" t="s">
        <v>133</v>
      </c>
      <c r="H145" s="15" t="s">
        <v>136</v>
      </c>
      <c r="I145" s="15" t="s">
        <v>139</v>
      </c>
      <c r="J145" s="15" t="s">
        <v>141</v>
      </c>
      <c r="K145" s="15" t="s">
        <v>144</v>
      </c>
      <c r="L145" s="15" t="s">
        <v>318</v>
      </c>
      <c r="M145" s="15">
        <v>1.4079999999999999</v>
      </c>
      <c r="N145" s="15">
        <v>1.0960000000000001</v>
      </c>
      <c r="O145" s="15">
        <v>3.9E-2</v>
      </c>
      <c r="P145" s="15">
        <v>1.157</v>
      </c>
      <c r="Q145" s="15">
        <v>0.64500000000000002</v>
      </c>
      <c r="R145" s="15">
        <v>1.9330000000000001</v>
      </c>
      <c r="S145" s="15">
        <v>11.715</v>
      </c>
      <c r="U145" s="15">
        <v>879536.19</v>
      </c>
      <c r="V145" s="15">
        <v>810</v>
      </c>
    </row>
    <row r="146" spans="2:22" x14ac:dyDescent="0.25">
      <c r="B146" s="15" t="s">
        <v>136</v>
      </c>
      <c r="C146" s="15" t="s">
        <v>207</v>
      </c>
      <c r="D146" s="15" t="s">
        <v>228</v>
      </c>
      <c r="E146" s="15">
        <v>2022</v>
      </c>
      <c r="F146" s="15" t="s">
        <v>162</v>
      </c>
      <c r="G146" s="15" t="s">
        <v>133</v>
      </c>
      <c r="H146" s="15" t="s">
        <v>136</v>
      </c>
      <c r="I146" s="15" t="s">
        <v>139</v>
      </c>
      <c r="J146" s="15" t="s">
        <v>141</v>
      </c>
      <c r="K146" s="15" t="s">
        <v>144</v>
      </c>
      <c r="L146" s="15" t="s">
        <v>319</v>
      </c>
      <c r="M146" s="15">
        <v>1.43</v>
      </c>
      <c r="N146" s="15">
        <v>1.08</v>
      </c>
      <c r="O146" s="15">
        <v>3.9E-2</v>
      </c>
      <c r="P146" s="15">
        <v>1.171</v>
      </c>
      <c r="Q146" s="15">
        <v>0.69899999999999995</v>
      </c>
      <c r="R146" s="15">
        <v>1.887</v>
      </c>
      <c r="S146" s="15">
        <v>11.792</v>
      </c>
      <c r="U146" s="15">
        <v>887180.95299999998</v>
      </c>
      <c r="V146" s="15">
        <v>780</v>
      </c>
    </row>
    <row r="147" spans="2:22" x14ac:dyDescent="0.25">
      <c r="B147" s="15" t="s">
        <v>136</v>
      </c>
      <c r="C147" s="15" t="s">
        <v>207</v>
      </c>
      <c r="D147" s="15" t="s">
        <v>228</v>
      </c>
      <c r="E147" s="15">
        <v>2022</v>
      </c>
      <c r="F147" s="15" t="s">
        <v>162</v>
      </c>
      <c r="G147" s="15" t="s">
        <v>133</v>
      </c>
      <c r="H147" s="15" t="s">
        <v>136</v>
      </c>
      <c r="I147" s="15" t="s">
        <v>139</v>
      </c>
      <c r="J147" s="15" t="s">
        <v>141</v>
      </c>
      <c r="K147" s="15" t="s">
        <v>144</v>
      </c>
      <c r="L147" s="15" t="s">
        <v>320</v>
      </c>
      <c r="M147" s="15">
        <v>1.6040000000000001</v>
      </c>
      <c r="N147" s="15">
        <v>1.274</v>
      </c>
      <c r="O147" s="15">
        <v>8.5999999999999993E-2</v>
      </c>
      <c r="P147" s="15">
        <v>1.25</v>
      </c>
      <c r="Q147" s="15">
        <v>0.82</v>
      </c>
      <c r="R147" s="15">
        <v>2.0699999999999998</v>
      </c>
      <c r="S147" s="15">
        <v>11.848000000000001</v>
      </c>
      <c r="U147" s="15">
        <v>890246.11800000002</v>
      </c>
      <c r="V147" s="15">
        <v>220</v>
      </c>
    </row>
    <row r="148" spans="2:22" x14ac:dyDescent="0.25">
      <c r="B148" s="15" t="s">
        <v>136</v>
      </c>
      <c r="C148" s="15" t="s">
        <v>207</v>
      </c>
      <c r="D148" s="15" t="s">
        <v>228</v>
      </c>
      <c r="E148" s="15">
        <v>2022</v>
      </c>
      <c r="F148" s="15" t="s">
        <v>162</v>
      </c>
      <c r="G148" s="15" t="s">
        <v>133</v>
      </c>
      <c r="H148" s="15" t="s">
        <v>136</v>
      </c>
      <c r="I148" s="15" t="s">
        <v>139</v>
      </c>
      <c r="J148" s="15" t="s">
        <v>141</v>
      </c>
      <c r="K148" s="15" t="s">
        <v>144</v>
      </c>
      <c r="L148" s="15" t="s">
        <v>146</v>
      </c>
      <c r="M148" s="15">
        <v>2.0379999999999998</v>
      </c>
      <c r="N148" s="15">
        <v>1.859</v>
      </c>
      <c r="O148" s="15">
        <v>0.186</v>
      </c>
      <c r="P148" s="15">
        <v>1.431</v>
      </c>
      <c r="Q148" s="15">
        <v>0.93500000000000005</v>
      </c>
      <c r="R148" s="15">
        <v>2.5379999999999998</v>
      </c>
      <c r="S148" s="15">
        <v>11.894</v>
      </c>
      <c r="U148" s="15">
        <v>895007.71200000006</v>
      </c>
      <c r="V148" s="15">
        <v>100</v>
      </c>
    </row>
    <row r="149" spans="2:22" x14ac:dyDescent="0.25">
      <c r="B149" s="15" t="s">
        <v>136</v>
      </c>
      <c r="C149" s="15" t="s">
        <v>207</v>
      </c>
      <c r="D149" s="15" t="s">
        <v>228</v>
      </c>
      <c r="E149" s="15">
        <v>2022</v>
      </c>
      <c r="F149" s="15" t="s">
        <v>162</v>
      </c>
      <c r="G149" s="15" t="s">
        <v>133</v>
      </c>
      <c r="H149" s="15" t="s">
        <v>136</v>
      </c>
      <c r="I149" s="15" t="s">
        <v>139</v>
      </c>
      <c r="J149" s="15" t="s">
        <v>141</v>
      </c>
      <c r="K149" s="15" t="s">
        <v>144</v>
      </c>
      <c r="L149" s="15" t="s">
        <v>354</v>
      </c>
      <c r="M149" s="15">
        <v>1.409</v>
      </c>
      <c r="N149" s="15">
        <v>1.1259999999999999</v>
      </c>
      <c r="O149" s="15">
        <v>0.10299999999999999</v>
      </c>
      <c r="P149" s="15">
        <v>1.141</v>
      </c>
      <c r="Q149" s="15">
        <v>0.59899999999999998</v>
      </c>
      <c r="R149" s="15">
        <v>1.861</v>
      </c>
      <c r="S149" s="15">
        <v>11.635999999999999</v>
      </c>
      <c r="U149" s="15">
        <v>866396.66599999997</v>
      </c>
      <c r="V149" s="15">
        <v>120</v>
      </c>
    </row>
    <row r="150" spans="2:22" x14ac:dyDescent="0.25">
      <c r="B150" s="15" t="s">
        <v>136</v>
      </c>
      <c r="C150" s="15" t="s">
        <v>207</v>
      </c>
      <c r="D150" s="15" t="s">
        <v>229</v>
      </c>
      <c r="E150" s="15">
        <v>2022</v>
      </c>
      <c r="F150" s="15" t="s">
        <v>162</v>
      </c>
      <c r="G150" s="15" t="s">
        <v>133</v>
      </c>
      <c r="H150" s="15" t="s">
        <v>136</v>
      </c>
      <c r="I150" s="15" t="s">
        <v>139</v>
      </c>
      <c r="J150" s="15" t="s">
        <v>141</v>
      </c>
      <c r="K150" s="15" t="s">
        <v>144</v>
      </c>
      <c r="L150" s="15" t="s">
        <v>316</v>
      </c>
      <c r="M150" s="15">
        <v>0.95199999999999996</v>
      </c>
      <c r="N150" s="15">
        <v>0.89200000000000002</v>
      </c>
      <c r="O150" s="15">
        <v>2.3E-2</v>
      </c>
      <c r="P150" s="15">
        <v>0.70099999999999996</v>
      </c>
      <c r="Q150" s="15">
        <v>0.34200000000000003</v>
      </c>
      <c r="R150" s="15">
        <v>1.2769999999999999</v>
      </c>
      <c r="S150" s="15">
        <v>11.654</v>
      </c>
      <c r="U150" s="15">
        <v>871316.59400000004</v>
      </c>
      <c r="V150" s="15">
        <v>1520</v>
      </c>
    </row>
    <row r="151" spans="2:22" x14ac:dyDescent="0.25">
      <c r="B151" s="15" t="s">
        <v>136</v>
      </c>
      <c r="C151" s="15" t="s">
        <v>207</v>
      </c>
      <c r="D151" s="15" t="s">
        <v>229</v>
      </c>
      <c r="E151" s="15">
        <v>2022</v>
      </c>
      <c r="F151" s="15" t="s">
        <v>162</v>
      </c>
      <c r="G151" s="15" t="s">
        <v>133</v>
      </c>
      <c r="H151" s="15" t="s">
        <v>136</v>
      </c>
      <c r="I151" s="15" t="s">
        <v>139</v>
      </c>
      <c r="J151" s="15" t="s">
        <v>141</v>
      </c>
      <c r="K151" s="15" t="s">
        <v>144</v>
      </c>
      <c r="L151" s="15" t="s">
        <v>317</v>
      </c>
      <c r="M151" s="15">
        <v>1.28</v>
      </c>
      <c r="N151" s="15">
        <v>1.0720000000000001</v>
      </c>
      <c r="O151" s="15">
        <v>2.1000000000000001E-2</v>
      </c>
      <c r="P151" s="15">
        <v>1.0049999999999999</v>
      </c>
      <c r="Q151" s="15">
        <v>0.53</v>
      </c>
      <c r="R151" s="15">
        <v>1.726</v>
      </c>
      <c r="S151" s="15">
        <v>11.670999999999999</v>
      </c>
      <c r="U151" s="15">
        <v>874560.66500000004</v>
      </c>
      <c r="V151" s="15">
        <v>2640</v>
      </c>
    </row>
    <row r="152" spans="2:22" x14ac:dyDescent="0.25">
      <c r="B152" s="15" t="s">
        <v>136</v>
      </c>
      <c r="C152" s="15" t="s">
        <v>207</v>
      </c>
      <c r="D152" s="15" t="s">
        <v>229</v>
      </c>
      <c r="E152" s="15">
        <v>2022</v>
      </c>
      <c r="F152" s="15" t="s">
        <v>162</v>
      </c>
      <c r="G152" s="15" t="s">
        <v>133</v>
      </c>
      <c r="H152" s="15" t="s">
        <v>136</v>
      </c>
      <c r="I152" s="15" t="s">
        <v>139</v>
      </c>
      <c r="J152" s="15" t="s">
        <v>141</v>
      </c>
      <c r="K152" s="15" t="s">
        <v>144</v>
      </c>
      <c r="L152" s="15" t="s">
        <v>318</v>
      </c>
      <c r="M152" s="15">
        <v>1.2589999999999999</v>
      </c>
      <c r="N152" s="15">
        <v>0.95899999999999996</v>
      </c>
      <c r="O152" s="15">
        <v>3.4000000000000002E-2</v>
      </c>
      <c r="P152" s="15">
        <v>1.0189999999999999</v>
      </c>
      <c r="Q152" s="15">
        <v>0.55100000000000005</v>
      </c>
      <c r="R152" s="15">
        <v>1.7390000000000001</v>
      </c>
      <c r="S152" s="15">
        <v>11.715</v>
      </c>
      <c r="U152" s="15">
        <v>879524.35800000001</v>
      </c>
      <c r="V152" s="15">
        <v>810</v>
      </c>
    </row>
    <row r="153" spans="2:22" x14ac:dyDescent="0.25">
      <c r="B153" s="15" t="s">
        <v>136</v>
      </c>
      <c r="C153" s="15" t="s">
        <v>207</v>
      </c>
      <c r="D153" s="15" t="s">
        <v>229</v>
      </c>
      <c r="E153" s="15">
        <v>2022</v>
      </c>
      <c r="F153" s="15" t="s">
        <v>162</v>
      </c>
      <c r="G153" s="15" t="s">
        <v>133</v>
      </c>
      <c r="H153" s="15" t="s">
        <v>136</v>
      </c>
      <c r="I153" s="15" t="s">
        <v>139</v>
      </c>
      <c r="J153" s="15" t="s">
        <v>141</v>
      </c>
      <c r="K153" s="15" t="s">
        <v>144</v>
      </c>
      <c r="L153" s="15" t="s">
        <v>319</v>
      </c>
      <c r="M153" s="15">
        <v>1.3360000000000001</v>
      </c>
      <c r="N153" s="15">
        <v>1.0329999999999999</v>
      </c>
      <c r="O153" s="15">
        <v>3.6999999999999998E-2</v>
      </c>
      <c r="P153" s="15">
        <v>1.113</v>
      </c>
      <c r="Q153" s="15">
        <v>0.68700000000000006</v>
      </c>
      <c r="R153" s="15">
        <v>1.71</v>
      </c>
      <c r="S153" s="15">
        <v>11.792999999999999</v>
      </c>
      <c r="U153" s="15">
        <v>887187.91399999999</v>
      </c>
      <c r="V153" s="15">
        <v>780</v>
      </c>
    </row>
    <row r="154" spans="2:22" x14ac:dyDescent="0.25">
      <c r="B154" s="15" t="s">
        <v>136</v>
      </c>
      <c r="C154" s="15" t="s">
        <v>207</v>
      </c>
      <c r="D154" s="15" t="s">
        <v>229</v>
      </c>
      <c r="E154" s="15">
        <v>2022</v>
      </c>
      <c r="F154" s="15" t="s">
        <v>162</v>
      </c>
      <c r="G154" s="15" t="s">
        <v>133</v>
      </c>
      <c r="H154" s="15" t="s">
        <v>136</v>
      </c>
      <c r="I154" s="15" t="s">
        <v>139</v>
      </c>
      <c r="J154" s="15" t="s">
        <v>141</v>
      </c>
      <c r="K154" s="15" t="s">
        <v>144</v>
      </c>
      <c r="L154" s="15" t="s">
        <v>320</v>
      </c>
      <c r="M154" s="15">
        <v>1.534</v>
      </c>
      <c r="N154" s="15">
        <v>1.2410000000000001</v>
      </c>
      <c r="O154" s="15">
        <v>8.4000000000000005E-2</v>
      </c>
      <c r="P154" s="15">
        <v>1.266</v>
      </c>
      <c r="Q154" s="15">
        <v>0.78</v>
      </c>
      <c r="R154" s="15">
        <v>2.0009999999999999</v>
      </c>
      <c r="S154" s="15">
        <v>11.852</v>
      </c>
      <c r="U154" s="15">
        <v>890399.99899999995</v>
      </c>
      <c r="V154" s="15">
        <v>220</v>
      </c>
    </row>
    <row r="155" spans="2:22" x14ac:dyDescent="0.25">
      <c r="B155" s="15" t="s">
        <v>136</v>
      </c>
      <c r="C155" s="15" t="s">
        <v>207</v>
      </c>
      <c r="D155" s="15" t="s">
        <v>229</v>
      </c>
      <c r="E155" s="15">
        <v>2022</v>
      </c>
      <c r="F155" s="15" t="s">
        <v>162</v>
      </c>
      <c r="G155" s="15" t="s">
        <v>133</v>
      </c>
      <c r="H155" s="15" t="s">
        <v>136</v>
      </c>
      <c r="I155" s="15" t="s">
        <v>139</v>
      </c>
      <c r="J155" s="15" t="s">
        <v>141</v>
      </c>
      <c r="K155" s="15" t="s">
        <v>144</v>
      </c>
      <c r="L155" s="15" t="s">
        <v>146</v>
      </c>
      <c r="M155" s="15">
        <v>1.9830000000000001</v>
      </c>
      <c r="N155" s="15">
        <v>1.7529999999999999</v>
      </c>
      <c r="O155" s="15">
        <v>0.17499999999999999</v>
      </c>
      <c r="P155" s="15">
        <v>1.343</v>
      </c>
      <c r="Q155" s="15">
        <v>0.91</v>
      </c>
      <c r="R155" s="15">
        <v>2.3620000000000001</v>
      </c>
      <c r="S155" s="15">
        <v>11.894</v>
      </c>
      <c r="U155" s="15">
        <v>895050.24100000004</v>
      </c>
      <c r="V155" s="15">
        <v>100</v>
      </c>
    </row>
    <row r="156" spans="2:22" x14ac:dyDescent="0.25">
      <c r="B156" s="15" t="s">
        <v>136</v>
      </c>
      <c r="C156" s="15" t="s">
        <v>207</v>
      </c>
      <c r="D156" s="15" t="s">
        <v>229</v>
      </c>
      <c r="E156" s="15">
        <v>2022</v>
      </c>
      <c r="F156" s="15" t="s">
        <v>162</v>
      </c>
      <c r="G156" s="15" t="s">
        <v>133</v>
      </c>
      <c r="H156" s="15" t="s">
        <v>136</v>
      </c>
      <c r="I156" s="15" t="s">
        <v>139</v>
      </c>
      <c r="J156" s="15" t="s">
        <v>141</v>
      </c>
      <c r="K156" s="15" t="s">
        <v>144</v>
      </c>
      <c r="L156" s="15" t="s">
        <v>354</v>
      </c>
      <c r="M156" s="15">
        <v>1.218</v>
      </c>
      <c r="N156" s="15">
        <v>0.96099999999999997</v>
      </c>
      <c r="O156" s="15">
        <v>8.7999999999999995E-2</v>
      </c>
      <c r="P156" s="15">
        <v>1.004</v>
      </c>
      <c r="Q156" s="15">
        <v>0.53900000000000003</v>
      </c>
      <c r="R156" s="15">
        <v>1.631</v>
      </c>
      <c r="S156" s="15">
        <v>11.635999999999999</v>
      </c>
      <c r="U156" s="15">
        <v>866382.86399999994</v>
      </c>
      <c r="V156" s="15">
        <v>120</v>
      </c>
    </row>
    <row r="157" spans="2:22" x14ac:dyDescent="0.25">
      <c r="B157" s="15" t="s">
        <v>136</v>
      </c>
      <c r="C157" s="15" t="s">
        <v>207</v>
      </c>
      <c r="D157" s="15" t="s">
        <v>230</v>
      </c>
      <c r="E157" s="15">
        <v>2022</v>
      </c>
      <c r="F157" s="15" t="s">
        <v>162</v>
      </c>
      <c r="G157" s="15" t="s">
        <v>133</v>
      </c>
      <c r="H157" s="15" t="s">
        <v>136</v>
      </c>
      <c r="I157" s="15" t="s">
        <v>139</v>
      </c>
      <c r="J157" s="15" t="s">
        <v>141</v>
      </c>
      <c r="K157" s="15" t="s">
        <v>144</v>
      </c>
      <c r="L157" s="15" t="s">
        <v>316</v>
      </c>
      <c r="M157" s="15">
        <v>0.86299999999999999</v>
      </c>
      <c r="N157" s="15">
        <v>0.79200000000000004</v>
      </c>
      <c r="O157" s="15">
        <v>0.02</v>
      </c>
      <c r="P157" s="15">
        <v>0.64100000000000001</v>
      </c>
      <c r="Q157" s="15">
        <v>0.312</v>
      </c>
      <c r="R157" s="15">
        <v>1.177</v>
      </c>
      <c r="S157" s="15">
        <v>12.538</v>
      </c>
      <c r="U157" s="15">
        <v>1132331.9010000001</v>
      </c>
      <c r="V157" s="15">
        <v>1520</v>
      </c>
    </row>
    <row r="158" spans="2:22" x14ac:dyDescent="0.25">
      <c r="B158" s="15" t="s">
        <v>136</v>
      </c>
      <c r="C158" s="15" t="s">
        <v>207</v>
      </c>
      <c r="D158" s="15" t="s">
        <v>230</v>
      </c>
      <c r="E158" s="15">
        <v>2022</v>
      </c>
      <c r="F158" s="15" t="s">
        <v>162</v>
      </c>
      <c r="G158" s="15" t="s">
        <v>133</v>
      </c>
      <c r="H158" s="15" t="s">
        <v>136</v>
      </c>
      <c r="I158" s="15" t="s">
        <v>139</v>
      </c>
      <c r="J158" s="15" t="s">
        <v>141</v>
      </c>
      <c r="K158" s="15" t="s">
        <v>144</v>
      </c>
      <c r="L158" s="15" t="s">
        <v>317</v>
      </c>
      <c r="M158" s="15">
        <v>1.163</v>
      </c>
      <c r="N158" s="15">
        <v>0.97099999999999997</v>
      </c>
      <c r="O158" s="15">
        <v>1.9E-2</v>
      </c>
      <c r="P158" s="15">
        <v>0.90200000000000002</v>
      </c>
      <c r="Q158" s="15">
        <v>0.48899999999999999</v>
      </c>
      <c r="R158" s="15">
        <v>1.5629999999999999</v>
      </c>
      <c r="S158" s="15">
        <v>12.547000000000001</v>
      </c>
      <c r="U158" s="15">
        <v>1135875.7949999999</v>
      </c>
      <c r="V158" s="15">
        <v>2640</v>
      </c>
    </row>
    <row r="159" spans="2:22" x14ac:dyDescent="0.25">
      <c r="B159" s="15" t="s">
        <v>136</v>
      </c>
      <c r="C159" s="15" t="s">
        <v>207</v>
      </c>
      <c r="D159" s="15" t="s">
        <v>230</v>
      </c>
      <c r="E159" s="15">
        <v>2022</v>
      </c>
      <c r="F159" s="15" t="s">
        <v>162</v>
      </c>
      <c r="G159" s="15" t="s">
        <v>133</v>
      </c>
      <c r="H159" s="15" t="s">
        <v>136</v>
      </c>
      <c r="I159" s="15" t="s">
        <v>139</v>
      </c>
      <c r="J159" s="15" t="s">
        <v>141</v>
      </c>
      <c r="K159" s="15" t="s">
        <v>144</v>
      </c>
      <c r="L159" s="15" t="s">
        <v>318</v>
      </c>
      <c r="M159" s="15">
        <v>1.1890000000000001</v>
      </c>
      <c r="N159" s="15">
        <v>0.94199999999999995</v>
      </c>
      <c r="O159" s="15">
        <v>3.3000000000000002E-2</v>
      </c>
      <c r="P159" s="15">
        <v>0.95599999999999996</v>
      </c>
      <c r="Q159" s="15">
        <v>0.498</v>
      </c>
      <c r="R159" s="15">
        <v>1.6439999999999999</v>
      </c>
      <c r="S159" s="15">
        <v>12.615</v>
      </c>
      <c r="U159" s="15">
        <v>1141100.6310000001</v>
      </c>
      <c r="V159" s="15">
        <v>810</v>
      </c>
    </row>
    <row r="160" spans="2:22" x14ac:dyDescent="0.25">
      <c r="B160" s="15" t="s">
        <v>136</v>
      </c>
      <c r="C160" s="15" t="s">
        <v>207</v>
      </c>
      <c r="D160" s="15" t="s">
        <v>230</v>
      </c>
      <c r="E160" s="15">
        <v>2022</v>
      </c>
      <c r="F160" s="15" t="s">
        <v>162</v>
      </c>
      <c r="G160" s="15" t="s">
        <v>133</v>
      </c>
      <c r="H160" s="15" t="s">
        <v>136</v>
      </c>
      <c r="I160" s="15" t="s">
        <v>139</v>
      </c>
      <c r="J160" s="15" t="s">
        <v>141</v>
      </c>
      <c r="K160" s="15" t="s">
        <v>144</v>
      </c>
      <c r="L160" s="15" t="s">
        <v>319</v>
      </c>
      <c r="M160" s="15">
        <v>1.292</v>
      </c>
      <c r="N160" s="15">
        <v>1.01</v>
      </c>
      <c r="O160" s="15">
        <v>3.5999999999999997E-2</v>
      </c>
      <c r="P160" s="15">
        <v>1.056</v>
      </c>
      <c r="Q160" s="15">
        <v>0.64800000000000002</v>
      </c>
      <c r="R160" s="15">
        <v>1.66</v>
      </c>
      <c r="S160" s="15">
        <v>12.702</v>
      </c>
      <c r="U160" s="15">
        <v>1149707.477</v>
      </c>
      <c r="V160" s="15">
        <v>780</v>
      </c>
    </row>
    <row r="161" spans="2:22" x14ac:dyDescent="0.25">
      <c r="B161" s="15" t="s">
        <v>136</v>
      </c>
      <c r="C161" s="15" t="s">
        <v>207</v>
      </c>
      <c r="D161" s="15" t="s">
        <v>230</v>
      </c>
      <c r="E161" s="15">
        <v>2022</v>
      </c>
      <c r="F161" s="15" t="s">
        <v>162</v>
      </c>
      <c r="G161" s="15" t="s">
        <v>133</v>
      </c>
      <c r="H161" s="15" t="s">
        <v>136</v>
      </c>
      <c r="I161" s="15" t="s">
        <v>139</v>
      </c>
      <c r="J161" s="15" t="s">
        <v>141</v>
      </c>
      <c r="K161" s="15" t="s">
        <v>144</v>
      </c>
      <c r="L161" s="15" t="s">
        <v>320</v>
      </c>
      <c r="M161" s="15">
        <v>1.478</v>
      </c>
      <c r="N161" s="15">
        <v>1.125</v>
      </c>
      <c r="O161" s="15">
        <v>7.5999999999999998E-2</v>
      </c>
      <c r="P161" s="15">
        <v>1.1739999999999999</v>
      </c>
      <c r="Q161" s="15">
        <v>0.69899999999999995</v>
      </c>
      <c r="R161" s="15">
        <v>1.9039999999999999</v>
      </c>
      <c r="S161" s="15">
        <v>12.750999999999999</v>
      </c>
      <c r="U161" s="15">
        <v>1154438.5830000001</v>
      </c>
      <c r="V161" s="15">
        <v>220</v>
      </c>
    </row>
    <row r="162" spans="2:22" x14ac:dyDescent="0.25">
      <c r="B162" s="15" t="s">
        <v>136</v>
      </c>
      <c r="C162" s="15" t="s">
        <v>207</v>
      </c>
      <c r="D162" s="15" t="s">
        <v>230</v>
      </c>
      <c r="E162" s="15">
        <v>2022</v>
      </c>
      <c r="F162" s="15" t="s">
        <v>162</v>
      </c>
      <c r="G162" s="15" t="s">
        <v>133</v>
      </c>
      <c r="H162" s="15" t="s">
        <v>136</v>
      </c>
      <c r="I162" s="15" t="s">
        <v>139</v>
      </c>
      <c r="J162" s="15" t="s">
        <v>141</v>
      </c>
      <c r="K162" s="15" t="s">
        <v>144</v>
      </c>
      <c r="L162" s="15" t="s">
        <v>146</v>
      </c>
      <c r="M162" s="15">
        <v>1.8959999999999999</v>
      </c>
      <c r="N162" s="15">
        <v>1.6439999999999999</v>
      </c>
      <c r="O162" s="15">
        <v>0.16400000000000001</v>
      </c>
      <c r="P162" s="15">
        <v>1.31</v>
      </c>
      <c r="Q162" s="15">
        <v>0.875</v>
      </c>
      <c r="R162" s="15">
        <v>2.62</v>
      </c>
      <c r="S162" s="15">
        <v>12.807</v>
      </c>
      <c r="U162" s="15">
        <v>1157867.953</v>
      </c>
      <c r="V162" s="15">
        <v>100</v>
      </c>
    </row>
    <row r="163" spans="2:22" x14ac:dyDescent="0.25">
      <c r="B163" s="15" t="s">
        <v>136</v>
      </c>
      <c r="C163" s="15" t="s">
        <v>207</v>
      </c>
      <c r="D163" s="15" t="s">
        <v>230</v>
      </c>
      <c r="E163" s="15">
        <v>2022</v>
      </c>
      <c r="F163" s="15" t="s">
        <v>162</v>
      </c>
      <c r="G163" s="15" t="s">
        <v>133</v>
      </c>
      <c r="H163" s="15" t="s">
        <v>136</v>
      </c>
      <c r="I163" s="15" t="s">
        <v>139</v>
      </c>
      <c r="J163" s="15" t="s">
        <v>141</v>
      </c>
      <c r="K163" s="15" t="s">
        <v>144</v>
      </c>
      <c r="L163" s="15" t="s">
        <v>354</v>
      </c>
      <c r="M163" s="15">
        <v>1.0940000000000001</v>
      </c>
      <c r="N163" s="15">
        <v>0.85099999999999998</v>
      </c>
      <c r="O163" s="15">
        <v>7.8E-2</v>
      </c>
      <c r="P163" s="15">
        <v>0.89500000000000002</v>
      </c>
      <c r="Q163" s="15">
        <v>0.53200000000000003</v>
      </c>
      <c r="R163" s="15">
        <v>1.425</v>
      </c>
      <c r="S163" s="15">
        <v>12.5</v>
      </c>
      <c r="U163" s="15">
        <v>1127505.959</v>
      </c>
      <c r="V163" s="15">
        <v>120</v>
      </c>
    </row>
    <row r="164" spans="2:22" x14ac:dyDescent="0.25">
      <c r="B164" s="15" t="s">
        <v>136</v>
      </c>
      <c r="C164" s="15" t="s">
        <v>207</v>
      </c>
      <c r="D164" s="15" t="s">
        <v>231</v>
      </c>
      <c r="E164" s="15">
        <v>2022</v>
      </c>
      <c r="F164" s="15" t="s">
        <v>162</v>
      </c>
      <c r="G164" s="15" t="s">
        <v>133</v>
      </c>
      <c r="H164" s="15" t="s">
        <v>136</v>
      </c>
      <c r="I164" s="15" t="s">
        <v>139</v>
      </c>
      <c r="J164" s="15" t="s">
        <v>141</v>
      </c>
      <c r="K164" s="15" t="s">
        <v>144</v>
      </c>
      <c r="L164" s="15" t="s">
        <v>316</v>
      </c>
      <c r="M164" s="15">
        <v>0.82099999999999995</v>
      </c>
      <c r="N164" s="15">
        <v>0.752</v>
      </c>
      <c r="O164" s="15">
        <v>1.9E-2</v>
      </c>
      <c r="P164" s="15">
        <v>0.60199999999999998</v>
      </c>
      <c r="Q164" s="15">
        <v>0.29499999999999998</v>
      </c>
      <c r="R164" s="15">
        <v>1.1200000000000001</v>
      </c>
      <c r="S164" s="15">
        <v>12.538</v>
      </c>
      <c r="U164" s="15">
        <v>1132334.0209999999</v>
      </c>
      <c r="V164" s="15">
        <v>1520</v>
      </c>
    </row>
    <row r="165" spans="2:22" x14ac:dyDescent="0.25">
      <c r="B165" s="15" t="s">
        <v>136</v>
      </c>
      <c r="C165" s="15" t="s">
        <v>207</v>
      </c>
      <c r="D165" s="15" t="s">
        <v>231</v>
      </c>
      <c r="E165" s="15">
        <v>2022</v>
      </c>
      <c r="F165" s="15" t="s">
        <v>162</v>
      </c>
      <c r="G165" s="15" t="s">
        <v>133</v>
      </c>
      <c r="H165" s="15" t="s">
        <v>136</v>
      </c>
      <c r="I165" s="15" t="s">
        <v>139</v>
      </c>
      <c r="J165" s="15" t="s">
        <v>141</v>
      </c>
      <c r="K165" s="15" t="s">
        <v>144</v>
      </c>
      <c r="L165" s="15" t="s">
        <v>317</v>
      </c>
      <c r="M165" s="15">
        <v>1.117</v>
      </c>
      <c r="N165" s="15">
        <v>0.98399999999999999</v>
      </c>
      <c r="O165" s="15">
        <v>1.9E-2</v>
      </c>
      <c r="P165" s="15">
        <v>0.86699999999999999</v>
      </c>
      <c r="Q165" s="15">
        <v>0.46200000000000002</v>
      </c>
      <c r="R165" s="15">
        <v>1.4890000000000001</v>
      </c>
      <c r="S165" s="15">
        <v>12.548</v>
      </c>
      <c r="U165" s="15">
        <v>1135913.5490000001</v>
      </c>
      <c r="V165" s="15">
        <v>2640</v>
      </c>
    </row>
    <row r="166" spans="2:22" x14ac:dyDescent="0.25">
      <c r="B166" s="15" t="s">
        <v>136</v>
      </c>
      <c r="C166" s="15" t="s">
        <v>207</v>
      </c>
      <c r="D166" s="15" t="s">
        <v>231</v>
      </c>
      <c r="E166" s="15">
        <v>2022</v>
      </c>
      <c r="F166" s="15" t="s">
        <v>162</v>
      </c>
      <c r="G166" s="15" t="s">
        <v>133</v>
      </c>
      <c r="H166" s="15" t="s">
        <v>136</v>
      </c>
      <c r="I166" s="15" t="s">
        <v>139</v>
      </c>
      <c r="J166" s="15" t="s">
        <v>141</v>
      </c>
      <c r="K166" s="15" t="s">
        <v>144</v>
      </c>
      <c r="L166" s="15" t="s">
        <v>318</v>
      </c>
      <c r="M166" s="15">
        <v>1.143</v>
      </c>
      <c r="N166" s="15">
        <v>0.89100000000000001</v>
      </c>
      <c r="O166" s="15">
        <v>3.1E-2</v>
      </c>
      <c r="P166" s="15">
        <v>0.93500000000000005</v>
      </c>
      <c r="Q166" s="15">
        <v>0.49299999999999999</v>
      </c>
      <c r="R166" s="15">
        <v>1.5309999999999999</v>
      </c>
      <c r="S166" s="15">
        <v>12.615</v>
      </c>
      <c r="U166" s="15">
        <v>1141111.118</v>
      </c>
      <c r="V166" s="15">
        <v>810</v>
      </c>
    </row>
    <row r="167" spans="2:22" x14ac:dyDescent="0.25">
      <c r="B167" s="15" t="s">
        <v>136</v>
      </c>
      <c r="C167" s="15" t="s">
        <v>207</v>
      </c>
      <c r="D167" s="15" t="s">
        <v>231</v>
      </c>
      <c r="E167" s="15">
        <v>2022</v>
      </c>
      <c r="F167" s="15" t="s">
        <v>162</v>
      </c>
      <c r="G167" s="15" t="s">
        <v>133</v>
      </c>
      <c r="H167" s="15" t="s">
        <v>136</v>
      </c>
      <c r="I167" s="15" t="s">
        <v>139</v>
      </c>
      <c r="J167" s="15" t="s">
        <v>141</v>
      </c>
      <c r="K167" s="15" t="s">
        <v>144</v>
      </c>
      <c r="L167" s="15" t="s">
        <v>319</v>
      </c>
      <c r="M167" s="15">
        <v>1.278</v>
      </c>
      <c r="N167" s="15">
        <v>1.034</v>
      </c>
      <c r="O167" s="15">
        <v>3.6999999999999998E-2</v>
      </c>
      <c r="P167" s="15">
        <v>1.032</v>
      </c>
      <c r="Q167" s="15">
        <v>0.64900000000000002</v>
      </c>
      <c r="R167" s="15">
        <v>1.631</v>
      </c>
      <c r="S167" s="15">
        <v>12.702</v>
      </c>
      <c r="U167" s="15">
        <v>1149646.7109999999</v>
      </c>
      <c r="V167" s="15">
        <v>780</v>
      </c>
    </row>
    <row r="168" spans="2:22" x14ac:dyDescent="0.25">
      <c r="B168" s="15" t="s">
        <v>136</v>
      </c>
      <c r="C168" s="15" t="s">
        <v>207</v>
      </c>
      <c r="D168" s="15" t="s">
        <v>231</v>
      </c>
      <c r="E168" s="15">
        <v>2022</v>
      </c>
      <c r="F168" s="15" t="s">
        <v>162</v>
      </c>
      <c r="G168" s="15" t="s">
        <v>133</v>
      </c>
      <c r="H168" s="15" t="s">
        <v>136</v>
      </c>
      <c r="I168" s="15" t="s">
        <v>139</v>
      </c>
      <c r="J168" s="15" t="s">
        <v>141</v>
      </c>
      <c r="K168" s="15" t="s">
        <v>144</v>
      </c>
      <c r="L168" s="15" t="s">
        <v>320</v>
      </c>
      <c r="M168" s="15">
        <v>1.4330000000000001</v>
      </c>
      <c r="N168" s="15">
        <v>1.107</v>
      </c>
      <c r="O168" s="15">
        <v>7.4999999999999997E-2</v>
      </c>
      <c r="P168" s="15">
        <v>1.1339999999999999</v>
      </c>
      <c r="Q168" s="15">
        <v>0.68</v>
      </c>
      <c r="R168" s="15">
        <v>1.8520000000000001</v>
      </c>
      <c r="S168" s="15">
        <v>12.750999999999999</v>
      </c>
      <c r="U168" s="15">
        <v>1154466.152</v>
      </c>
      <c r="V168" s="15">
        <v>220</v>
      </c>
    </row>
    <row r="169" spans="2:22" x14ac:dyDescent="0.25">
      <c r="B169" s="15" t="s">
        <v>136</v>
      </c>
      <c r="C169" s="15" t="s">
        <v>207</v>
      </c>
      <c r="D169" s="15" t="s">
        <v>231</v>
      </c>
      <c r="E169" s="15">
        <v>2022</v>
      </c>
      <c r="F169" s="15" t="s">
        <v>162</v>
      </c>
      <c r="G169" s="15" t="s">
        <v>133</v>
      </c>
      <c r="H169" s="15" t="s">
        <v>136</v>
      </c>
      <c r="I169" s="15" t="s">
        <v>139</v>
      </c>
      <c r="J169" s="15" t="s">
        <v>141</v>
      </c>
      <c r="K169" s="15" t="s">
        <v>144</v>
      </c>
      <c r="L169" s="15" t="s">
        <v>146</v>
      </c>
      <c r="M169" s="15">
        <v>1.82</v>
      </c>
      <c r="N169" s="15">
        <v>1.49</v>
      </c>
      <c r="O169" s="15">
        <v>0.14899999999999999</v>
      </c>
      <c r="P169" s="15">
        <v>1.331</v>
      </c>
      <c r="Q169" s="15">
        <v>0.91400000000000003</v>
      </c>
      <c r="R169" s="15">
        <v>2.633</v>
      </c>
      <c r="S169" s="15">
        <v>12.807</v>
      </c>
      <c r="U169" s="15">
        <v>1157871.719</v>
      </c>
      <c r="V169" s="15">
        <v>100</v>
      </c>
    </row>
    <row r="170" spans="2:22" x14ac:dyDescent="0.25">
      <c r="B170" s="15" t="s">
        <v>136</v>
      </c>
      <c r="C170" s="15" t="s">
        <v>207</v>
      </c>
      <c r="D170" s="15" t="s">
        <v>231</v>
      </c>
      <c r="E170" s="15">
        <v>2022</v>
      </c>
      <c r="F170" s="15" t="s">
        <v>162</v>
      </c>
      <c r="G170" s="15" t="s">
        <v>133</v>
      </c>
      <c r="H170" s="15" t="s">
        <v>136</v>
      </c>
      <c r="I170" s="15" t="s">
        <v>139</v>
      </c>
      <c r="J170" s="15" t="s">
        <v>141</v>
      </c>
      <c r="K170" s="15" t="s">
        <v>144</v>
      </c>
      <c r="L170" s="15" t="s">
        <v>354</v>
      </c>
      <c r="M170" s="15">
        <v>1.0089999999999999</v>
      </c>
      <c r="N170" s="15">
        <v>0.76900000000000002</v>
      </c>
      <c r="O170" s="15">
        <v>7.0000000000000007E-2</v>
      </c>
      <c r="P170" s="15">
        <v>0.86</v>
      </c>
      <c r="Q170" s="15">
        <v>0.46100000000000002</v>
      </c>
      <c r="R170" s="15">
        <v>1.3939999999999999</v>
      </c>
      <c r="S170" s="15">
        <v>12.5</v>
      </c>
      <c r="U170" s="15">
        <v>1127447.3219999999</v>
      </c>
      <c r="V170" s="15">
        <v>120</v>
      </c>
    </row>
    <row r="171" spans="2:22" x14ac:dyDescent="0.25">
      <c r="B171" s="15" t="s">
        <v>136</v>
      </c>
      <c r="C171" s="15" t="s">
        <v>207</v>
      </c>
      <c r="D171" s="15" t="s">
        <v>232</v>
      </c>
      <c r="E171" s="15">
        <v>2022</v>
      </c>
      <c r="F171" s="15" t="s">
        <v>162</v>
      </c>
      <c r="G171" s="15" t="s">
        <v>133</v>
      </c>
      <c r="H171" s="15" t="s">
        <v>136</v>
      </c>
      <c r="I171" s="15" t="s">
        <v>139</v>
      </c>
      <c r="J171" s="15" t="s">
        <v>141</v>
      </c>
      <c r="K171" s="15" t="s">
        <v>144</v>
      </c>
      <c r="L171" s="15" t="s">
        <v>316</v>
      </c>
      <c r="M171" s="15">
        <v>0.82299999999999995</v>
      </c>
      <c r="N171" s="15">
        <v>0.754</v>
      </c>
      <c r="O171" s="15">
        <v>1.9E-2</v>
      </c>
      <c r="P171" s="15">
        <v>0.60099999999999998</v>
      </c>
      <c r="Q171" s="15">
        <v>0.30599999999999999</v>
      </c>
      <c r="R171" s="15">
        <v>1.1140000000000001</v>
      </c>
      <c r="S171" s="15">
        <v>13.192</v>
      </c>
      <c r="U171" s="15">
        <v>1304461.1839999999</v>
      </c>
      <c r="V171" s="15">
        <v>1520</v>
      </c>
    </row>
    <row r="172" spans="2:22" x14ac:dyDescent="0.25">
      <c r="B172" s="15" t="s">
        <v>136</v>
      </c>
      <c r="C172" s="15" t="s">
        <v>207</v>
      </c>
      <c r="D172" s="15" t="s">
        <v>232</v>
      </c>
      <c r="E172" s="15">
        <v>2022</v>
      </c>
      <c r="F172" s="15" t="s">
        <v>162</v>
      </c>
      <c r="G172" s="15" t="s">
        <v>133</v>
      </c>
      <c r="H172" s="15" t="s">
        <v>136</v>
      </c>
      <c r="I172" s="15" t="s">
        <v>139</v>
      </c>
      <c r="J172" s="15" t="s">
        <v>141</v>
      </c>
      <c r="K172" s="15" t="s">
        <v>144</v>
      </c>
      <c r="L172" s="15" t="s">
        <v>317</v>
      </c>
      <c r="M172" s="15">
        <v>1.1479999999999999</v>
      </c>
      <c r="N172" s="15">
        <v>0.996</v>
      </c>
      <c r="O172" s="15">
        <v>1.9E-2</v>
      </c>
      <c r="P172" s="15">
        <v>0.88200000000000001</v>
      </c>
      <c r="Q172" s="15">
        <v>0.48399999999999999</v>
      </c>
      <c r="R172" s="15">
        <v>1.512</v>
      </c>
      <c r="S172" s="15">
        <v>13.196</v>
      </c>
      <c r="U172" s="15">
        <v>1308789.014</v>
      </c>
      <c r="V172" s="15">
        <v>2640</v>
      </c>
    </row>
    <row r="173" spans="2:22" x14ac:dyDescent="0.25">
      <c r="B173" s="15" t="s">
        <v>136</v>
      </c>
      <c r="C173" s="15" t="s">
        <v>207</v>
      </c>
      <c r="D173" s="15" t="s">
        <v>232</v>
      </c>
      <c r="E173" s="15">
        <v>2022</v>
      </c>
      <c r="F173" s="15" t="s">
        <v>162</v>
      </c>
      <c r="G173" s="15" t="s">
        <v>133</v>
      </c>
      <c r="H173" s="15" t="s">
        <v>136</v>
      </c>
      <c r="I173" s="15" t="s">
        <v>139</v>
      </c>
      <c r="J173" s="15" t="s">
        <v>141</v>
      </c>
      <c r="K173" s="15" t="s">
        <v>144</v>
      </c>
      <c r="L173" s="15" t="s">
        <v>318</v>
      </c>
      <c r="M173" s="15">
        <v>1.1539999999999999</v>
      </c>
      <c r="N173" s="15">
        <v>0.88200000000000001</v>
      </c>
      <c r="O173" s="15">
        <v>3.1E-2</v>
      </c>
      <c r="P173" s="15">
        <v>0.95199999999999996</v>
      </c>
      <c r="Q173" s="15">
        <v>0.52400000000000002</v>
      </c>
      <c r="R173" s="15">
        <v>1.5820000000000001</v>
      </c>
      <c r="S173" s="15">
        <v>13.28</v>
      </c>
      <c r="U173" s="15">
        <v>1314537.273</v>
      </c>
      <c r="V173" s="15">
        <v>810</v>
      </c>
    </row>
    <row r="174" spans="2:22" x14ac:dyDescent="0.25">
      <c r="B174" s="15" t="s">
        <v>136</v>
      </c>
      <c r="C174" s="15" t="s">
        <v>207</v>
      </c>
      <c r="D174" s="15" t="s">
        <v>232</v>
      </c>
      <c r="E174" s="15">
        <v>2022</v>
      </c>
      <c r="F174" s="15" t="s">
        <v>162</v>
      </c>
      <c r="G174" s="15" t="s">
        <v>133</v>
      </c>
      <c r="H174" s="15" t="s">
        <v>136</v>
      </c>
      <c r="I174" s="15" t="s">
        <v>139</v>
      </c>
      <c r="J174" s="15" t="s">
        <v>141</v>
      </c>
      <c r="K174" s="15" t="s">
        <v>144</v>
      </c>
      <c r="L174" s="15" t="s">
        <v>319</v>
      </c>
      <c r="M174" s="15">
        <v>1.327</v>
      </c>
      <c r="N174" s="15">
        <v>1.0680000000000001</v>
      </c>
      <c r="O174" s="15">
        <v>3.7999999999999999E-2</v>
      </c>
      <c r="P174" s="15">
        <v>1.052</v>
      </c>
      <c r="Q174" s="15">
        <v>0.64200000000000002</v>
      </c>
      <c r="R174" s="15">
        <v>1.651</v>
      </c>
      <c r="S174" s="15">
        <v>13.374000000000001</v>
      </c>
      <c r="U174" s="15">
        <v>1324127.7109999999</v>
      </c>
      <c r="V174" s="15">
        <v>780</v>
      </c>
    </row>
    <row r="175" spans="2:22" x14ac:dyDescent="0.25">
      <c r="B175" s="15" t="s">
        <v>136</v>
      </c>
      <c r="C175" s="15" t="s">
        <v>207</v>
      </c>
      <c r="D175" s="15" t="s">
        <v>232</v>
      </c>
      <c r="E175" s="15">
        <v>2022</v>
      </c>
      <c r="F175" s="15" t="s">
        <v>162</v>
      </c>
      <c r="G175" s="15" t="s">
        <v>133</v>
      </c>
      <c r="H175" s="15" t="s">
        <v>136</v>
      </c>
      <c r="I175" s="15" t="s">
        <v>139</v>
      </c>
      <c r="J175" s="15" t="s">
        <v>141</v>
      </c>
      <c r="K175" s="15" t="s">
        <v>144</v>
      </c>
      <c r="L175" s="15" t="s">
        <v>320</v>
      </c>
      <c r="M175" s="15">
        <v>1.4079999999999999</v>
      </c>
      <c r="N175" s="15">
        <v>1.0549999999999999</v>
      </c>
      <c r="O175" s="15">
        <v>7.0999999999999994E-2</v>
      </c>
      <c r="P175" s="15">
        <v>1.177</v>
      </c>
      <c r="Q175" s="15">
        <v>0.71899999999999997</v>
      </c>
      <c r="R175" s="15">
        <v>1.796</v>
      </c>
      <c r="S175" s="15">
        <v>13.416</v>
      </c>
      <c r="U175" s="15">
        <v>1329473.28</v>
      </c>
      <c r="V175" s="15">
        <v>220</v>
      </c>
    </row>
    <row r="176" spans="2:22" x14ac:dyDescent="0.25">
      <c r="B176" s="15" t="s">
        <v>136</v>
      </c>
      <c r="C176" s="15" t="s">
        <v>207</v>
      </c>
      <c r="D176" s="15" t="s">
        <v>232</v>
      </c>
      <c r="E176" s="15">
        <v>2022</v>
      </c>
      <c r="F176" s="15" t="s">
        <v>162</v>
      </c>
      <c r="G176" s="15" t="s">
        <v>133</v>
      </c>
      <c r="H176" s="15" t="s">
        <v>136</v>
      </c>
      <c r="I176" s="15" t="s">
        <v>139</v>
      </c>
      <c r="J176" s="15" t="s">
        <v>141</v>
      </c>
      <c r="K176" s="15" t="s">
        <v>144</v>
      </c>
      <c r="L176" s="15" t="s">
        <v>146</v>
      </c>
      <c r="M176" s="15">
        <v>1.784</v>
      </c>
      <c r="N176" s="15">
        <v>1.526</v>
      </c>
      <c r="O176" s="15">
        <v>0.153</v>
      </c>
      <c r="P176" s="15">
        <v>1.341</v>
      </c>
      <c r="Q176" s="15">
        <v>0.85299999999999998</v>
      </c>
      <c r="R176" s="15">
        <v>2.3290000000000002</v>
      </c>
      <c r="S176" s="15">
        <v>13.481999999999999</v>
      </c>
      <c r="U176" s="15">
        <v>1331352.2509999999</v>
      </c>
      <c r="V176" s="15">
        <v>100</v>
      </c>
    </row>
    <row r="177" spans="2:22" x14ac:dyDescent="0.25">
      <c r="B177" s="15" t="s">
        <v>136</v>
      </c>
      <c r="C177" s="15" t="s">
        <v>207</v>
      </c>
      <c r="D177" s="15" t="s">
        <v>232</v>
      </c>
      <c r="E177" s="15">
        <v>2022</v>
      </c>
      <c r="F177" s="15" t="s">
        <v>162</v>
      </c>
      <c r="G177" s="15" t="s">
        <v>133</v>
      </c>
      <c r="H177" s="15" t="s">
        <v>136</v>
      </c>
      <c r="I177" s="15" t="s">
        <v>139</v>
      </c>
      <c r="J177" s="15" t="s">
        <v>141</v>
      </c>
      <c r="K177" s="15" t="s">
        <v>144</v>
      </c>
      <c r="L177" s="15" t="s">
        <v>354</v>
      </c>
      <c r="M177" s="15">
        <v>1.0029999999999999</v>
      </c>
      <c r="N177" s="15">
        <v>0.77200000000000002</v>
      </c>
      <c r="O177" s="15">
        <v>7.0000000000000007E-2</v>
      </c>
      <c r="P177" s="15">
        <v>0.86</v>
      </c>
      <c r="Q177" s="15">
        <v>0.495</v>
      </c>
      <c r="R177" s="15">
        <v>1.3779999999999999</v>
      </c>
      <c r="S177" s="15">
        <v>13.141</v>
      </c>
      <c r="U177" s="15">
        <v>1299722.074</v>
      </c>
      <c r="V177" s="15">
        <v>120</v>
      </c>
    </row>
    <row r="178" spans="2:22" x14ac:dyDescent="0.25">
      <c r="B178" s="15" t="s">
        <v>136</v>
      </c>
      <c r="C178" s="15" t="s">
        <v>207</v>
      </c>
      <c r="D178" s="15" t="s">
        <v>233</v>
      </c>
      <c r="E178" s="15">
        <v>2022</v>
      </c>
      <c r="F178" s="15" t="s">
        <v>162</v>
      </c>
      <c r="G178" s="15" t="s">
        <v>133</v>
      </c>
      <c r="H178" s="15" t="s">
        <v>136</v>
      </c>
      <c r="I178" s="15" t="s">
        <v>139</v>
      </c>
      <c r="J178" s="15" t="s">
        <v>141</v>
      </c>
      <c r="K178" s="15" t="s">
        <v>144</v>
      </c>
      <c r="L178" s="15" t="s">
        <v>316</v>
      </c>
      <c r="M178" s="15">
        <v>0.876</v>
      </c>
      <c r="N178" s="15">
        <v>0.90600000000000003</v>
      </c>
      <c r="O178" s="15">
        <v>2.3E-2</v>
      </c>
      <c r="P178" s="15">
        <v>0.63800000000000001</v>
      </c>
      <c r="Q178" s="15">
        <v>0.33400000000000002</v>
      </c>
      <c r="R178" s="15">
        <v>1.1080000000000001</v>
      </c>
      <c r="S178" s="15">
        <v>13.192</v>
      </c>
      <c r="U178" s="15">
        <v>1304462.1980000001</v>
      </c>
      <c r="V178" s="15">
        <v>1520</v>
      </c>
    </row>
    <row r="179" spans="2:22" x14ac:dyDescent="0.25">
      <c r="B179" s="15" t="s">
        <v>136</v>
      </c>
      <c r="C179" s="15" t="s">
        <v>207</v>
      </c>
      <c r="D179" s="15" t="s">
        <v>233</v>
      </c>
      <c r="E179" s="15">
        <v>2022</v>
      </c>
      <c r="F179" s="15" t="s">
        <v>162</v>
      </c>
      <c r="G179" s="15" t="s">
        <v>133</v>
      </c>
      <c r="H179" s="15" t="s">
        <v>136</v>
      </c>
      <c r="I179" s="15" t="s">
        <v>139</v>
      </c>
      <c r="J179" s="15" t="s">
        <v>141</v>
      </c>
      <c r="K179" s="15" t="s">
        <v>144</v>
      </c>
      <c r="L179" s="15" t="s">
        <v>317</v>
      </c>
      <c r="M179" s="15">
        <v>1.2490000000000001</v>
      </c>
      <c r="N179" s="15">
        <v>1.171</v>
      </c>
      <c r="O179" s="15">
        <v>2.3E-2</v>
      </c>
      <c r="P179" s="15">
        <v>0.95599999999999996</v>
      </c>
      <c r="Q179" s="15">
        <v>0.52</v>
      </c>
      <c r="R179" s="15">
        <v>1.6060000000000001</v>
      </c>
      <c r="S179" s="15">
        <v>13.196999999999999</v>
      </c>
      <c r="U179" s="15">
        <v>1308737.28</v>
      </c>
      <c r="V179" s="15">
        <v>2640</v>
      </c>
    </row>
    <row r="180" spans="2:22" x14ac:dyDescent="0.25">
      <c r="B180" s="15" t="s">
        <v>136</v>
      </c>
      <c r="C180" s="15" t="s">
        <v>207</v>
      </c>
      <c r="D180" s="15" t="s">
        <v>233</v>
      </c>
      <c r="E180" s="15">
        <v>2022</v>
      </c>
      <c r="F180" s="15" t="s">
        <v>162</v>
      </c>
      <c r="G180" s="15" t="s">
        <v>133</v>
      </c>
      <c r="H180" s="15" t="s">
        <v>136</v>
      </c>
      <c r="I180" s="15" t="s">
        <v>139</v>
      </c>
      <c r="J180" s="15" t="s">
        <v>141</v>
      </c>
      <c r="K180" s="15" t="s">
        <v>144</v>
      </c>
      <c r="L180" s="15" t="s">
        <v>318</v>
      </c>
      <c r="M180" s="15">
        <v>1.1930000000000001</v>
      </c>
      <c r="N180" s="15">
        <v>0.95899999999999996</v>
      </c>
      <c r="O180" s="15">
        <v>3.4000000000000002E-2</v>
      </c>
      <c r="P180" s="15">
        <v>0.96799999999999997</v>
      </c>
      <c r="Q180" s="15">
        <v>0.54500000000000004</v>
      </c>
      <c r="R180" s="15">
        <v>1.569</v>
      </c>
      <c r="S180" s="15">
        <v>13.28</v>
      </c>
      <c r="U180" s="15">
        <v>1314551.8929999999</v>
      </c>
      <c r="V180" s="15">
        <v>810</v>
      </c>
    </row>
    <row r="181" spans="2:22" x14ac:dyDescent="0.25">
      <c r="B181" s="15" t="s">
        <v>136</v>
      </c>
      <c r="C181" s="15" t="s">
        <v>207</v>
      </c>
      <c r="D181" s="15" t="s">
        <v>233</v>
      </c>
      <c r="E181" s="15">
        <v>2022</v>
      </c>
      <c r="F181" s="15" t="s">
        <v>162</v>
      </c>
      <c r="G181" s="15" t="s">
        <v>133</v>
      </c>
      <c r="H181" s="15" t="s">
        <v>136</v>
      </c>
      <c r="I181" s="15" t="s">
        <v>139</v>
      </c>
      <c r="J181" s="15" t="s">
        <v>141</v>
      </c>
      <c r="K181" s="15" t="s">
        <v>144</v>
      </c>
      <c r="L181" s="15" t="s">
        <v>319</v>
      </c>
      <c r="M181" s="15">
        <v>1.43</v>
      </c>
      <c r="N181" s="15">
        <v>1.2789999999999999</v>
      </c>
      <c r="O181" s="15">
        <v>4.5999999999999999E-2</v>
      </c>
      <c r="P181" s="15">
        <v>1.0980000000000001</v>
      </c>
      <c r="Q181" s="15">
        <v>0.67100000000000004</v>
      </c>
      <c r="R181" s="15">
        <v>1.7470000000000001</v>
      </c>
      <c r="S181" s="15">
        <v>13.375</v>
      </c>
      <c r="U181" s="15">
        <v>1324354.3759999999</v>
      </c>
      <c r="V181" s="15">
        <v>780</v>
      </c>
    </row>
    <row r="182" spans="2:22" x14ac:dyDescent="0.25">
      <c r="B182" s="15" t="s">
        <v>136</v>
      </c>
      <c r="C182" s="15" t="s">
        <v>207</v>
      </c>
      <c r="D182" s="15" t="s">
        <v>233</v>
      </c>
      <c r="E182" s="15">
        <v>2022</v>
      </c>
      <c r="F182" s="15" t="s">
        <v>162</v>
      </c>
      <c r="G182" s="15" t="s">
        <v>133</v>
      </c>
      <c r="H182" s="15" t="s">
        <v>136</v>
      </c>
      <c r="I182" s="15" t="s">
        <v>139</v>
      </c>
      <c r="J182" s="15" t="s">
        <v>141</v>
      </c>
      <c r="K182" s="15" t="s">
        <v>144</v>
      </c>
      <c r="L182" s="15" t="s">
        <v>320</v>
      </c>
      <c r="M182" s="15">
        <v>1.496</v>
      </c>
      <c r="N182" s="15">
        <v>1.1879999999999999</v>
      </c>
      <c r="O182" s="15">
        <v>0.08</v>
      </c>
      <c r="P182" s="15">
        <v>1.256</v>
      </c>
      <c r="Q182" s="15">
        <v>0.77100000000000002</v>
      </c>
      <c r="R182" s="15">
        <v>1.8879999999999999</v>
      </c>
      <c r="S182" s="15">
        <v>13.416</v>
      </c>
      <c r="U182" s="15">
        <v>1329521.6869999999</v>
      </c>
      <c r="V182" s="15">
        <v>220</v>
      </c>
    </row>
    <row r="183" spans="2:22" x14ac:dyDescent="0.25">
      <c r="B183" s="15" t="s">
        <v>136</v>
      </c>
      <c r="C183" s="15" t="s">
        <v>207</v>
      </c>
      <c r="D183" s="15" t="s">
        <v>233</v>
      </c>
      <c r="E183" s="15">
        <v>2022</v>
      </c>
      <c r="F183" s="15" t="s">
        <v>162</v>
      </c>
      <c r="G183" s="15" t="s">
        <v>133</v>
      </c>
      <c r="H183" s="15" t="s">
        <v>136</v>
      </c>
      <c r="I183" s="15" t="s">
        <v>139</v>
      </c>
      <c r="J183" s="15" t="s">
        <v>141</v>
      </c>
      <c r="K183" s="15" t="s">
        <v>144</v>
      </c>
      <c r="L183" s="15" t="s">
        <v>146</v>
      </c>
      <c r="M183" s="15">
        <v>1.851</v>
      </c>
      <c r="N183" s="15">
        <v>1.617</v>
      </c>
      <c r="O183" s="15">
        <v>0.16200000000000001</v>
      </c>
      <c r="P183" s="15">
        <v>1.3520000000000001</v>
      </c>
      <c r="Q183" s="15">
        <v>0.92600000000000005</v>
      </c>
      <c r="R183" s="15">
        <v>2.472</v>
      </c>
      <c r="S183" s="15">
        <v>13.484</v>
      </c>
      <c r="U183" s="15">
        <v>1331536.7120000001</v>
      </c>
      <c r="V183" s="15">
        <v>100</v>
      </c>
    </row>
    <row r="184" spans="2:22" x14ac:dyDescent="0.25">
      <c r="B184" s="15" t="s">
        <v>136</v>
      </c>
      <c r="C184" s="15" t="s">
        <v>207</v>
      </c>
      <c r="D184" s="15" t="s">
        <v>233</v>
      </c>
      <c r="E184" s="15">
        <v>2022</v>
      </c>
      <c r="F184" s="15" t="s">
        <v>162</v>
      </c>
      <c r="G184" s="15" t="s">
        <v>133</v>
      </c>
      <c r="H184" s="15" t="s">
        <v>136</v>
      </c>
      <c r="I184" s="15" t="s">
        <v>139</v>
      </c>
      <c r="J184" s="15" t="s">
        <v>141</v>
      </c>
      <c r="K184" s="15" t="s">
        <v>144</v>
      </c>
      <c r="L184" s="15" t="s">
        <v>354</v>
      </c>
      <c r="M184" s="15">
        <v>1.153</v>
      </c>
      <c r="N184" s="15">
        <v>1.04</v>
      </c>
      <c r="O184" s="15">
        <v>9.5000000000000001E-2</v>
      </c>
      <c r="P184" s="15">
        <v>0.86099999999999999</v>
      </c>
      <c r="Q184" s="15">
        <v>0.48199999999999998</v>
      </c>
      <c r="R184" s="15">
        <v>1.585</v>
      </c>
      <c r="S184" s="15">
        <v>13.141</v>
      </c>
      <c r="U184" s="15">
        <v>1299719.5020000001</v>
      </c>
      <c r="V184" s="15">
        <v>120</v>
      </c>
    </row>
    <row r="185" spans="2:22" x14ac:dyDescent="0.25">
      <c r="B185" s="15" t="s">
        <v>136</v>
      </c>
      <c r="C185" s="15" t="s">
        <v>207</v>
      </c>
      <c r="D185" s="15" t="s">
        <v>234</v>
      </c>
      <c r="E185" s="15">
        <v>2022</v>
      </c>
      <c r="F185" s="15" t="s">
        <v>162</v>
      </c>
      <c r="G185" s="15" t="s">
        <v>133</v>
      </c>
      <c r="H185" s="15" t="s">
        <v>136</v>
      </c>
      <c r="I185" s="15" t="s">
        <v>139</v>
      </c>
      <c r="J185" s="15" t="s">
        <v>141</v>
      </c>
      <c r="K185" s="15" t="s">
        <v>144</v>
      </c>
      <c r="L185" s="15" t="s">
        <v>316</v>
      </c>
      <c r="M185" s="15">
        <v>0.82499999999999996</v>
      </c>
      <c r="N185" s="15">
        <v>0.755</v>
      </c>
      <c r="O185" s="15">
        <v>1.9E-2</v>
      </c>
      <c r="P185" s="15">
        <v>0.63</v>
      </c>
      <c r="Q185" s="15">
        <v>0.32</v>
      </c>
      <c r="R185" s="15">
        <v>1.0760000000000001</v>
      </c>
      <c r="S185" s="15">
        <v>13.657999999999999</v>
      </c>
      <c r="U185" s="15">
        <v>1370311.1769999999</v>
      </c>
      <c r="V185" s="15">
        <v>1530</v>
      </c>
    </row>
    <row r="186" spans="2:22" x14ac:dyDescent="0.25">
      <c r="B186" s="15" t="s">
        <v>136</v>
      </c>
      <c r="C186" s="15" t="s">
        <v>207</v>
      </c>
      <c r="D186" s="15" t="s">
        <v>234</v>
      </c>
      <c r="E186" s="15">
        <v>2022</v>
      </c>
      <c r="F186" s="15" t="s">
        <v>162</v>
      </c>
      <c r="G186" s="15" t="s">
        <v>133</v>
      </c>
      <c r="H186" s="15" t="s">
        <v>136</v>
      </c>
      <c r="I186" s="15" t="s">
        <v>139</v>
      </c>
      <c r="J186" s="15" t="s">
        <v>141</v>
      </c>
      <c r="K186" s="15" t="s">
        <v>144</v>
      </c>
      <c r="L186" s="15" t="s">
        <v>317</v>
      </c>
      <c r="M186" s="15">
        <v>1.1539999999999999</v>
      </c>
      <c r="N186" s="15">
        <v>0.94599999999999995</v>
      </c>
      <c r="O186" s="15">
        <v>1.7999999999999999E-2</v>
      </c>
      <c r="P186" s="15">
        <v>0.93100000000000005</v>
      </c>
      <c r="Q186" s="15">
        <v>0.51500000000000001</v>
      </c>
      <c r="R186" s="15">
        <v>1.514</v>
      </c>
      <c r="S186" s="15">
        <v>13.657</v>
      </c>
      <c r="U186" s="15">
        <v>1374622.9040000001</v>
      </c>
      <c r="V186" s="15">
        <v>2640</v>
      </c>
    </row>
    <row r="187" spans="2:22" x14ac:dyDescent="0.25">
      <c r="B187" s="15" t="s">
        <v>136</v>
      </c>
      <c r="C187" s="15" t="s">
        <v>207</v>
      </c>
      <c r="D187" s="15" t="s">
        <v>234</v>
      </c>
      <c r="E187" s="15">
        <v>2022</v>
      </c>
      <c r="F187" s="15" t="s">
        <v>162</v>
      </c>
      <c r="G187" s="15" t="s">
        <v>133</v>
      </c>
      <c r="H187" s="15" t="s">
        <v>136</v>
      </c>
      <c r="I187" s="15" t="s">
        <v>139</v>
      </c>
      <c r="J187" s="15" t="s">
        <v>141</v>
      </c>
      <c r="K187" s="15" t="s">
        <v>144</v>
      </c>
      <c r="L187" s="15" t="s">
        <v>318</v>
      </c>
      <c r="M187" s="15">
        <v>1.109</v>
      </c>
      <c r="N187" s="15">
        <v>0.82099999999999995</v>
      </c>
      <c r="O187" s="15">
        <v>2.9000000000000001E-2</v>
      </c>
      <c r="P187" s="15">
        <v>0.91</v>
      </c>
      <c r="Q187" s="15">
        <v>0.52</v>
      </c>
      <c r="R187" s="15">
        <v>1.482</v>
      </c>
      <c r="S187" s="15">
        <v>13.749000000000001</v>
      </c>
      <c r="U187" s="15">
        <v>1379790.314</v>
      </c>
      <c r="V187" s="15">
        <v>810</v>
      </c>
    </row>
    <row r="188" spans="2:22" x14ac:dyDescent="0.25">
      <c r="B188" s="15" t="s">
        <v>136</v>
      </c>
      <c r="C188" s="15" t="s">
        <v>207</v>
      </c>
      <c r="D188" s="15" t="s">
        <v>234</v>
      </c>
      <c r="E188" s="15">
        <v>2022</v>
      </c>
      <c r="F188" s="15" t="s">
        <v>162</v>
      </c>
      <c r="G188" s="15" t="s">
        <v>133</v>
      </c>
      <c r="H188" s="15" t="s">
        <v>136</v>
      </c>
      <c r="I188" s="15" t="s">
        <v>139</v>
      </c>
      <c r="J188" s="15" t="s">
        <v>141</v>
      </c>
      <c r="K188" s="15" t="s">
        <v>144</v>
      </c>
      <c r="L188" s="15" t="s">
        <v>319</v>
      </c>
      <c r="M188" s="15">
        <v>1.2949999999999999</v>
      </c>
      <c r="N188" s="15">
        <v>0.999</v>
      </c>
      <c r="O188" s="15">
        <v>3.5999999999999997E-2</v>
      </c>
      <c r="P188" s="15">
        <v>1.0549999999999999</v>
      </c>
      <c r="Q188" s="15">
        <v>0.64900000000000002</v>
      </c>
      <c r="R188" s="15">
        <v>1.661</v>
      </c>
      <c r="S188" s="15">
        <v>13.847</v>
      </c>
      <c r="U188" s="15">
        <v>1389407.2439999999</v>
      </c>
      <c r="V188" s="15">
        <v>780</v>
      </c>
    </row>
    <row r="189" spans="2:22" x14ac:dyDescent="0.25">
      <c r="B189" s="15" t="s">
        <v>136</v>
      </c>
      <c r="C189" s="15" t="s">
        <v>207</v>
      </c>
      <c r="D189" s="15" t="s">
        <v>234</v>
      </c>
      <c r="E189" s="15">
        <v>2022</v>
      </c>
      <c r="F189" s="15" t="s">
        <v>162</v>
      </c>
      <c r="G189" s="15" t="s">
        <v>133</v>
      </c>
      <c r="H189" s="15" t="s">
        <v>136</v>
      </c>
      <c r="I189" s="15" t="s">
        <v>139</v>
      </c>
      <c r="J189" s="15" t="s">
        <v>141</v>
      </c>
      <c r="K189" s="15" t="s">
        <v>144</v>
      </c>
      <c r="L189" s="15" t="s">
        <v>320</v>
      </c>
      <c r="M189" s="15">
        <v>1.448</v>
      </c>
      <c r="N189" s="15">
        <v>1.0589999999999999</v>
      </c>
      <c r="O189" s="15">
        <v>7.0999999999999994E-2</v>
      </c>
      <c r="P189" s="15">
        <v>1.1419999999999999</v>
      </c>
      <c r="Q189" s="15">
        <v>0.755</v>
      </c>
      <c r="R189" s="15">
        <v>1.8089999999999999</v>
      </c>
      <c r="S189" s="15">
        <v>13.884</v>
      </c>
      <c r="U189" s="15">
        <v>1395569.007</v>
      </c>
      <c r="V189" s="15">
        <v>220</v>
      </c>
    </row>
    <row r="190" spans="2:22" x14ac:dyDescent="0.25">
      <c r="B190" s="15" t="s">
        <v>136</v>
      </c>
      <c r="C190" s="15" t="s">
        <v>207</v>
      </c>
      <c r="D190" s="15" t="s">
        <v>234</v>
      </c>
      <c r="E190" s="15">
        <v>2022</v>
      </c>
      <c r="F190" s="15" t="s">
        <v>162</v>
      </c>
      <c r="G190" s="15" t="s">
        <v>133</v>
      </c>
      <c r="H190" s="15" t="s">
        <v>136</v>
      </c>
      <c r="I190" s="15" t="s">
        <v>139</v>
      </c>
      <c r="J190" s="15" t="s">
        <v>141</v>
      </c>
      <c r="K190" s="15" t="s">
        <v>144</v>
      </c>
      <c r="L190" s="15" t="s">
        <v>146</v>
      </c>
      <c r="M190" s="15">
        <v>1.7250000000000001</v>
      </c>
      <c r="N190" s="15">
        <v>1.3819999999999999</v>
      </c>
      <c r="O190" s="15">
        <v>0.13800000000000001</v>
      </c>
      <c r="P190" s="15">
        <v>1.37</v>
      </c>
      <c r="Q190" s="15">
        <v>0.88100000000000001</v>
      </c>
      <c r="R190" s="15">
        <v>2.3740000000000001</v>
      </c>
      <c r="S190" s="15">
        <v>13.961</v>
      </c>
      <c r="U190" s="15">
        <v>1395055.5989999999</v>
      </c>
      <c r="V190" s="15">
        <v>100</v>
      </c>
    </row>
    <row r="191" spans="2:22" x14ac:dyDescent="0.25">
      <c r="B191" s="15" t="s">
        <v>136</v>
      </c>
      <c r="C191" s="15" t="s">
        <v>207</v>
      </c>
      <c r="D191" s="15" t="s">
        <v>234</v>
      </c>
      <c r="E191" s="15">
        <v>2022</v>
      </c>
      <c r="F191" s="15" t="s">
        <v>162</v>
      </c>
      <c r="G191" s="15" t="s">
        <v>133</v>
      </c>
      <c r="H191" s="15" t="s">
        <v>136</v>
      </c>
      <c r="I191" s="15" t="s">
        <v>139</v>
      </c>
      <c r="J191" s="15" t="s">
        <v>141</v>
      </c>
      <c r="K191" s="15" t="s">
        <v>144</v>
      </c>
      <c r="L191" s="15" t="s">
        <v>354</v>
      </c>
      <c r="M191" s="15">
        <v>1.133</v>
      </c>
      <c r="N191" s="15">
        <v>1.1870000000000001</v>
      </c>
      <c r="O191" s="15">
        <v>0.108</v>
      </c>
      <c r="P191" s="15">
        <v>0.83199999999999996</v>
      </c>
      <c r="Q191" s="15">
        <v>0.51</v>
      </c>
      <c r="R191" s="15">
        <v>1.3720000000000001</v>
      </c>
      <c r="S191" s="15">
        <v>13.6</v>
      </c>
      <c r="U191" s="15">
        <v>1366441.4029999999</v>
      </c>
      <c r="V191" s="15">
        <v>120</v>
      </c>
    </row>
    <row r="192" spans="2:22" x14ac:dyDescent="0.25">
      <c r="B192" s="15" t="s">
        <v>136</v>
      </c>
      <c r="C192" s="15" t="s">
        <v>207</v>
      </c>
      <c r="D192" s="15" t="s">
        <v>235</v>
      </c>
      <c r="E192" s="15">
        <v>2022</v>
      </c>
      <c r="F192" s="15" t="s">
        <v>162</v>
      </c>
      <c r="G192" s="15" t="s">
        <v>133</v>
      </c>
      <c r="H192" s="15" t="s">
        <v>136</v>
      </c>
      <c r="I192" s="15" t="s">
        <v>139</v>
      </c>
      <c r="J192" s="15" t="s">
        <v>141</v>
      </c>
      <c r="K192" s="15" t="s">
        <v>144</v>
      </c>
      <c r="L192" s="15" t="s">
        <v>316</v>
      </c>
      <c r="M192" s="15">
        <v>0.80800000000000005</v>
      </c>
      <c r="N192" s="15">
        <v>0.70899999999999996</v>
      </c>
      <c r="O192" s="15">
        <v>1.7999999999999999E-2</v>
      </c>
      <c r="P192" s="15">
        <v>0.61399999999999999</v>
      </c>
      <c r="Q192" s="15">
        <v>0.32300000000000001</v>
      </c>
      <c r="R192" s="15">
        <v>1.0820000000000001</v>
      </c>
      <c r="S192" s="15">
        <v>13.657999999999999</v>
      </c>
      <c r="U192" s="15">
        <v>1370315.1969999999</v>
      </c>
      <c r="V192" s="15">
        <v>1530</v>
      </c>
    </row>
    <row r="193" spans="2:22" x14ac:dyDescent="0.25">
      <c r="B193" s="15" t="s">
        <v>136</v>
      </c>
      <c r="C193" s="15" t="s">
        <v>207</v>
      </c>
      <c r="D193" s="15" t="s">
        <v>235</v>
      </c>
      <c r="E193" s="15">
        <v>2022</v>
      </c>
      <c r="F193" s="15" t="s">
        <v>162</v>
      </c>
      <c r="G193" s="15" t="s">
        <v>133</v>
      </c>
      <c r="H193" s="15" t="s">
        <v>136</v>
      </c>
      <c r="I193" s="15" t="s">
        <v>139</v>
      </c>
      <c r="J193" s="15" t="s">
        <v>141</v>
      </c>
      <c r="K193" s="15" t="s">
        <v>144</v>
      </c>
      <c r="L193" s="15" t="s">
        <v>317</v>
      </c>
      <c r="M193" s="15">
        <v>1.1279999999999999</v>
      </c>
      <c r="N193" s="15">
        <v>0.9</v>
      </c>
      <c r="O193" s="15">
        <v>1.7999999999999999E-2</v>
      </c>
      <c r="P193" s="15">
        <v>0.91700000000000004</v>
      </c>
      <c r="Q193" s="15">
        <v>0.53</v>
      </c>
      <c r="R193" s="15">
        <v>1.4790000000000001</v>
      </c>
      <c r="S193" s="15">
        <v>13.657</v>
      </c>
      <c r="U193" s="15">
        <v>1374712.784</v>
      </c>
      <c r="V193" s="15">
        <v>2640</v>
      </c>
    </row>
    <row r="194" spans="2:22" x14ac:dyDescent="0.25">
      <c r="B194" s="15" t="s">
        <v>136</v>
      </c>
      <c r="C194" s="15" t="s">
        <v>207</v>
      </c>
      <c r="D194" s="15" t="s">
        <v>235</v>
      </c>
      <c r="E194" s="15">
        <v>2022</v>
      </c>
      <c r="F194" s="15" t="s">
        <v>162</v>
      </c>
      <c r="G194" s="15" t="s">
        <v>133</v>
      </c>
      <c r="H194" s="15" t="s">
        <v>136</v>
      </c>
      <c r="I194" s="15" t="s">
        <v>139</v>
      </c>
      <c r="J194" s="15" t="s">
        <v>141</v>
      </c>
      <c r="K194" s="15" t="s">
        <v>144</v>
      </c>
      <c r="L194" s="15" t="s">
        <v>318</v>
      </c>
      <c r="M194" s="15">
        <v>1.1000000000000001</v>
      </c>
      <c r="N194" s="15">
        <v>0.80400000000000005</v>
      </c>
      <c r="O194" s="15">
        <v>2.8000000000000001E-2</v>
      </c>
      <c r="P194" s="15">
        <v>0.92500000000000004</v>
      </c>
      <c r="Q194" s="15">
        <v>0.51600000000000001</v>
      </c>
      <c r="R194" s="15">
        <v>1.466</v>
      </c>
      <c r="S194" s="15">
        <v>13.749000000000001</v>
      </c>
      <c r="U194" s="15">
        <v>1379750.1969999999</v>
      </c>
      <c r="V194" s="15">
        <v>810</v>
      </c>
    </row>
    <row r="195" spans="2:22" x14ac:dyDescent="0.25">
      <c r="B195" s="15" t="s">
        <v>136</v>
      </c>
      <c r="C195" s="15" t="s">
        <v>207</v>
      </c>
      <c r="D195" s="15" t="s">
        <v>235</v>
      </c>
      <c r="E195" s="15">
        <v>2022</v>
      </c>
      <c r="F195" s="15" t="s">
        <v>162</v>
      </c>
      <c r="G195" s="15" t="s">
        <v>133</v>
      </c>
      <c r="H195" s="15" t="s">
        <v>136</v>
      </c>
      <c r="I195" s="15" t="s">
        <v>139</v>
      </c>
      <c r="J195" s="15" t="s">
        <v>141</v>
      </c>
      <c r="K195" s="15" t="s">
        <v>144</v>
      </c>
      <c r="L195" s="15" t="s">
        <v>319</v>
      </c>
      <c r="M195" s="15">
        <v>1.2330000000000001</v>
      </c>
      <c r="N195" s="15">
        <v>0.90300000000000002</v>
      </c>
      <c r="O195" s="15">
        <v>3.2000000000000001E-2</v>
      </c>
      <c r="P195" s="15">
        <v>1.042</v>
      </c>
      <c r="Q195" s="15">
        <v>0.64300000000000002</v>
      </c>
      <c r="R195" s="15">
        <v>1.56</v>
      </c>
      <c r="S195" s="15">
        <v>13.846</v>
      </c>
      <c r="U195" s="15">
        <v>1389157.308</v>
      </c>
      <c r="V195" s="15">
        <v>780</v>
      </c>
    </row>
    <row r="196" spans="2:22" x14ac:dyDescent="0.25">
      <c r="B196" s="15" t="s">
        <v>136</v>
      </c>
      <c r="C196" s="15" t="s">
        <v>207</v>
      </c>
      <c r="D196" s="15" t="s">
        <v>235</v>
      </c>
      <c r="E196" s="15">
        <v>2022</v>
      </c>
      <c r="F196" s="15" t="s">
        <v>162</v>
      </c>
      <c r="G196" s="15" t="s">
        <v>133</v>
      </c>
      <c r="H196" s="15" t="s">
        <v>136</v>
      </c>
      <c r="I196" s="15" t="s">
        <v>139</v>
      </c>
      <c r="J196" s="15" t="s">
        <v>141</v>
      </c>
      <c r="K196" s="15" t="s">
        <v>144</v>
      </c>
      <c r="L196" s="15" t="s">
        <v>320</v>
      </c>
      <c r="M196" s="15">
        <v>1.482</v>
      </c>
      <c r="N196" s="15">
        <v>1.121</v>
      </c>
      <c r="O196" s="15">
        <v>7.5999999999999998E-2</v>
      </c>
      <c r="P196" s="15">
        <v>1.1879999999999999</v>
      </c>
      <c r="Q196" s="15">
        <v>0.75600000000000001</v>
      </c>
      <c r="R196" s="15">
        <v>1.8360000000000001</v>
      </c>
      <c r="S196" s="15">
        <v>13.882999999999999</v>
      </c>
      <c r="U196" s="15">
        <v>1395617.2450000001</v>
      </c>
      <c r="V196" s="15">
        <v>220</v>
      </c>
    </row>
    <row r="197" spans="2:22" x14ac:dyDescent="0.25">
      <c r="B197" s="15" t="s">
        <v>136</v>
      </c>
      <c r="C197" s="15" t="s">
        <v>207</v>
      </c>
      <c r="D197" s="15" t="s">
        <v>235</v>
      </c>
      <c r="E197" s="15">
        <v>2022</v>
      </c>
      <c r="F197" s="15" t="s">
        <v>162</v>
      </c>
      <c r="G197" s="15" t="s">
        <v>133</v>
      </c>
      <c r="H197" s="15" t="s">
        <v>136</v>
      </c>
      <c r="I197" s="15" t="s">
        <v>139</v>
      </c>
      <c r="J197" s="15" t="s">
        <v>141</v>
      </c>
      <c r="K197" s="15" t="s">
        <v>144</v>
      </c>
      <c r="L197" s="15" t="s">
        <v>146</v>
      </c>
      <c r="M197" s="15">
        <v>1.6120000000000001</v>
      </c>
      <c r="N197" s="15">
        <v>1.1259999999999999</v>
      </c>
      <c r="O197" s="15">
        <v>0.113</v>
      </c>
      <c r="P197" s="15">
        <v>1.3380000000000001</v>
      </c>
      <c r="Q197" s="15">
        <v>0.81599999999999995</v>
      </c>
      <c r="R197" s="15">
        <v>2.282</v>
      </c>
      <c r="S197" s="15">
        <v>13.961</v>
      </c>
      <c r="U197" s="15">
        <v>1394975.7520000001</v>
      </c>
      <c r="V197" s="15">
        <v>100</v>
      </c>
    </row>
    <row r="198" spans="2:22" x14ac:dyDescent="0.25">
      <c r="B198" s="15" t="s">
        <v>136</v>
      </c>
      <c r="C198" s="15" t="s">
        <v>207</v>
      </c>
      <c r="D198" s="15" t="s">
        <v>235</v>
      </c>
      <c r="E198" s="15">
        <v>2022</v>
      </c>
      <c r="F198" s="15" t="s">
        <v>162</v>
      </c>
      <c r="G198" s="15" t="s">
        <v>133</v>
      </c>
      <c r="H198" s="15" t="s">
        <v>136</v>
      </c>
      <c r="I198" s="15" t="s">
        <v>139</v>
      </c>
      <c r="J198" s="15" t="s">
        <v>141</v>
      </c>
      <c r="K198" s="15" t="s">
        <v>144</v>
      </c>
      <c r="L198" s="15" t="s">
        <v>354</v>
      </c>
      <c r="M198" s="15">
        <v>1.1399999999999999</v>
      </c>
      <c r="N198" s="15">
        <v>1.3660000000000001</v>
      </c>
      <c r="O198" s="15">
        <v>0.125</v>
      </c>
      <c r="P198" s="15">
        <v>0.88</v>
      </c>
      <c r="Q198" s="15">
        <v>0.48399999999999999</v>
      </c>
      <c r="R198" s="15">
        <v>1.44</v>
      </c>
      <c r="S198" s="15">
        <v>13.6</v>
      </c>
      <c r="U198" s="15">
        <v>1366513.5959999999</v>
      </c>
      <c r="V198" s="15">
        <v>120</v>
      </c>
    </row>
    <row r="199" spans="2:22" x14ac:dyDescent="0.25">
      <c r="B199" s="15" t="s">
        <v>136</v>
      </c>
      <c r="C199" s="15" t="s">
        <v>207</v>
      </c>
      <c r="D199" s="15" t="s">
        <v>236</v>
      </c>
      <c r="E199" s="15">
        <v>2022</v>
      </c>
      <c r="F199" s="15" t="s">
        <v>162</v>
      </c>
      <c r="G199" s="15" t="s">
        <v>133</v>
      </c>
      <c r="H199" s="15" t="s">
        <v>136</v>
      </c>
      <c r="I199" s="15" t="s">
        <v>139</v>
      </c>
      <c r="J199" s="15" t="s">
        <v>141</v>
      </c>
      <c r="K199" s="15" t="s">
        <v>144</v>
      </c>
      <c r="L199" s="15" t="s">
        <v>316</v>
      </c>
      <c r="M199" s="15">
        <v>0.77900000000000003</v>
      </c>
      <c r="N199" s="15">
        <v>0.68400000000000005</v>
      </c>
      <c r="O199" s="15">
        <v>1.7000000000000001E-2</v>
      </c>
      <c r="P199" s="15">
        <v>0.59199999999999997</v>
      </c>
      <c r="Q199" s="15">
        <v>0.312</v>
      </c>
      <c r="R199" s="15">
        <v>1.0229999999999999</v>
      </c>
      <c r="S199" s="15">
        <v>13.943</v>
      </c>
      <c r="U199" s="15">
        <v>1327844.544</v>
      </c>
      <c r="V199" s="15">
        <v>1530</v>
      </c>
    </row>
    <row r="200" spans="2:22" x14ac:dyDescent="0.25">
      <c r="B200" s="15" t="s">
        <v>136</v>
      </c>
      <c r="C200" s="15" t="s">
        <v>207</v>
      </c>
      <c r="D200" s="15" t="s">
        <v>236</v>
      </c>
      <c r="E200" s="15">
        <v>2022</v>
      </c>
      <c r="F200" s="15" t="s">
        <v>162</v>
      </c>
      <c r="G200" s="15" t="s">
        <v>133</v>
      </c>
      <c r="H200" s="15" t="s">
        <v>136</v>
      </c>
      <c r="I200" s="15" t="s">
        <v>139</v>
      </c>
      <c r="J200" s="15" t="s">
        <v>141</v>
      </c>
      <c r="K200" s="15" t="s">
        <v>144</v>
      </c>
      <c r="L200" s="15" t="s">
        <v>317</v>
      </c>
      <c r="M200" s="15">
        <v>1.083</v>
      </c>
      <c r="N200" s="15">
        <v>0.82</v>
      </c>
      <c r="O200" s="15">
        <v>1.6E-2</v>
      </c>
      <c r="P200" s="15">
        <v>0.90600000000000003</v>
      </c>
      <c r="Q200" s="15">
        <v>0.51500000000000001</v>
      </c>
      <c r="R200" s="15">
        <v>1.43</v>
      </c>
      <c r="S200" s="15">
        <v>13.94</v>
      </c>
      <c r="U200" s="15">
        <v>1332720.8459999999</v>
      </c>
      <c r="V200" s="15">
        <v>2640</v>
      </c>
    </row>
    <row r="201" spans="2:22" x14ac:dyDescent="0.25">
      <c r="B201" s="15" t="s">
        <v>136</v>
      </c>
      <c r="C201" s="15" t="s">
        <v>207</v>
      </c>
      <c r="D201" s="15" t="s">
        <v>236</v>
      </c>
      <c r="E201" s="15">
        <v>2022</v>
      </c>
      <c r="F201" s="15" t="s">
        <v>162</v>
      </c>
      <c r="G201" s="15" t="s">
        <v>133</v>
      </c>
      <c r="H201" s="15" t="s">
        <v>136</v>
      </c>
      <c r="I201" s="15" t="s">
        <v>139</v>
      </c>
      <c r="J201" s="15" t="s">
        <v>141</v>
      </c>
      <c r="K201" s="15" t="s">
        <v>144</v>
      </c>
      <c r="L201" s="15" t="s">
        <v>318</v>
      </c>
      <c r="M201" s="15">
        <v>1.05</v>
      </c>
      <c r="N201" s="15">
        <v>0.73199999999999998</v>
      </c>
      <c r="O201" s="15">
        <v>2.5999999999999999E-2</v>
      </c>
      <c r="P201" s="15">
        <v>0.91700000000000004</v>
      </c>
      <c r="Q201" s="15">
        <v>0.53600000000000003</v>
      </c>
      <c r="R201" s="15">
        <v>1.41</v>
      </c>
      <c r="S201" s="15">
        <v>14.034000000000001</v>
      </c>
      <c r="U201" s="15">
        <v>1335942.8</v>
      </c>
      <c r="V201" s="15">
        <v>810</v>
      </c>
    </row>
    <row r="202" spans="2:22" x14ac:dyDescent="0.25">
      <c r="B202" s="15" t="s">
        <v>136</v>
      </c>
      <c r="C202" s="15" t="s">
        <v>207</v>
      </c>
      <c r="D202" s="15" t="s">
        <v>236</v>
      </c>
      <c r="E202" s="15">
        <v>2022</v>
      </c>
      <c r="F202" s="15" t="s">
        <v>162</v>
      </c>
      <c r="G202" s="15" t="s">
        <v>133</v>
      </c>
      <c r="H202" s="15" t="s">
        <v>136</v>
      </c>
      <c r="I202" s="15" t="s">
        <v>139</v>
      </c>
      <c r="J202" s="15" t="s">
        <v>141</v>
      </c>
      <c r="K202" s="15" t="s">
        <v>144</v>
      </c>
      <c r="L202" s="15" t="s">
        <v>319</v>
      </c>
      <c r="M202" s="15">
        <v>1.181</v>
      </c>
      <c r="N202" s="15">
        <v>0.88500000000000001</v>
      </c>
      <c r="O202" s="15">
        <v>3.2000000000000001E-2</v>
      </c>
      <c r="P202" s="15">
        <v>1.002</v>
      </c>
      <c r="Q202" s="15">
        <v>0.60899999999999999</v>
      </c>
      <c r="R202" s="15">
        <v>1.546</v>
      </c>
      <c r="S202" s="15">
        <v>14.134</v>
      </c>
      <c r="U202" s="15">
        <v>1342521.0349999999</v>
      </c>
      <c r="V202" s="15">
        <v>780</v>
      </c>
    </row>
    <row r="203" spans="2:22" x14ac:dyDescent="0.25">
      <c r="B203" s="15" t="s">
        <v>136</v>
      </c>
      <c r="C203" s="15" t="s">
        <v>207</v>
      </c>
      <c r="D203" s="15" t="s">
        <v>236</v>
      </c>
      <c r="E203" s="15">
        <v>2022</v>
      </c>
      <c r="F203" s="15" t="s">
        <v>162</v>
      </c>
      <c r="G203" s="15" t="s">
        <v>133</v>
      </c>
      <c r="H203" s="15" t="s">
        <v>136</v>
      </c>
      <c r="I203" s="15" t="s">
        <v>139</v>
      </c>
      <c r="J203" s="15" t="s">
        <v>141</v>
      </c>
      <c r="K203" s="15" t="s">
        <v>144</v>
      </c>
      <c r="L203" s="15" t="s">
        <v>320</v>
      </c>
      <c r="M203" s="15">
        <v>1.371</v>
      </c>
      <c r="N203" s="15">
        <v>0.91200000000000003</v>
      </c>
      <c r="O203" s="15">
        <v>6.0999999999999999E-2</v>
      </c>
      <c r="P203" s="15">
        <v>1.1839999999999999</v>
      </c>
      <c r="Q203" s="15">
        <v>0.73199999999999998</v>
      </c>
      <c r="R203" s="15">
        <v>1.7170000000000001</v>
      </c>
      <c r="S203" s="15">
        <v>14.167</v>
      </c>
      <c r="U203" s="15">
        <v>1347866.422</v>
      </c>
      <c r="V203" s="15">
        <v>220</v>
      </c>
    </row>
    <row r="204" spans="2:22" x14ac:dyDescent="0.25">
      <c r="B204" s="15" t="s">
        <v>136</v>
      </c>
      <c r="C204" s="15" t="s">
        <v>207</v>
      </c>
      <c r="D204" s="15" t="s">
        <v>236</v>
      </c>
      <c r="E204" s="15">
        <v>2022</v>
      </c>
      <c r="F204" s="15" t="s">
        <v>162</v>
      </c>
      <c r="G204" s="15" t="s">
        <v>133</v>
      </c>
      <c r="H204" s="15" t="s">
        <v>136</v>
      </c>
      <c r="I204" s="15" t="s">
        <v>139</v>
      </c>
      <c r="J204" s="15" t="s">
        <v>141</v>
      </c>
      <c r="K204" s="15" t="s">
        <v>144</v>
      </c>
      <c r="L204" s="15" t="s">
        <v>146</v>
      </c>
      <c r="M204" s="15">
        <v>1.599</v>
      </c>
      <c r="N204" s="15">
        <v>1.131</v>
      </c>
      <c r="O204" s="15">
        <v>0.113</v>
      </c>
      <c r="P204" s="15">
        <v>1.423</v>
      </c>
      <c r="Q204" s="15">
        <v>0.82499999999999996</v>
      </c>
      <c r="R204" s="15">
        <v>2.294</v>
      </c>
      <c r="S204" s="15">
        <v>14.253</v>
      </c>
      <c r="U204" s="15">
        <v>1345913.0430000001</v>
      </c>
      <c r="V204" s="15">
        <v>100</v>
      </c>
    </row>
    <row r="205" spans="2:22" x14ac:dyDescent="0.25">
      <c r="B205" s="15" t="s">
        <v>136</v>
      </c>
      <c r="C205" s="15" t="s">
        <v>207</v>
      </c>
      <c r="D205" s="15" t="s">
        <v>236</v>
      </c>
      <c r="E205" s="15">
        <v>2022</v>
      </c>
      <c r="F205" s="15" t="s">
        <v>162</v>
      </c>
      <c r="G205" s="15" t="s">
        <v>133</v>
      </c>
      <c r="H205" s="15" t="s">
        <v>136</v>
      </c>
      <c r="I205" s="15" t="s">
        <v>139</v>
      </c>
      <c r="J205" s="15" t="s">
        <v>141</v>
      </c>
      <c r="K205" s="15" t="s">
        <v>144</v>
      </c>
      <c r="L205" s="15" t="s">
        <v>354</v>
      </c>
      <c r="M205" s="15">
        <v>1.109</v>
      </c>
      <c r="N205" s="15">
        <v>1.365</v>
      </c>
      <c r="O205" s="15">
        <v>0.125</v>
      </c>
      <c r="P205" s="15">
        <v>0.877</v>
      </c>
      <c r="Q205" s="15">
        <v>0.47499999999999998</v>
      </c>
      <c r="R205" s="15">
        <v>1.411</v>
      </c>
      <c r="S205" s="15">
        <v>13.882</v>
      </c>
      <c r="U205" s="15">
        <v>1326063.4509999999</v>
      </c>
      <c r="V205" s="15">
        <v>120</v>
      </c>
    </row>
    <row r="206" spans="2:22" x14ac:dyDescent="0.25">
      <c r="B206" s="15" t="s">
        <v>136</v>
      </c>
      <c r="C206" s="15" t="s">
        <v>207</v>
      </c>
      <c r="D206" s="15" t="s">
        <v>237</v>
      </c>
      <c r="E206" s="15">
        <v>2022</v>
      </c>
      <c r="F206" s="15" t="s">
        <v>162</v>
      </c>
      <c r="G206" s="15" t="s">
        <v>133</v>
      </c>
      <c r="H206" s="15" t="s">
        <v>136</v>
      </c>
      <c r="I206" s="15" t="s">
        <v>139</v>
      </c>
      <c r="J206" s="15" t="s">
        <v>141</v>
      </c>
      <c r="K206" s="15" t="s">
        <v>144</v>
      </c>
      <c r="L206" s="15" t="s">
        <v>316</v>
      </c>
      <c r="M206" s="15">
        <v>0.78300000000000003</v>
      </c>
      <c r="N206" s="15">
        <v>0.71899999999999997</v>
      </c>
      <c r="O206" s="15">
        <v>1.7999999999999999E-2</v>
      </c>
      <c r="P206" s="15">
        <v>0.59399999999999997</v>
      </c>
      <c r="Q206" s="15">
        <v>0.307</v>
      </c>
      <c r="R206" s="15">
        <v>1.038</v>
      </c>
      <c r="S206" s="15">
        <v>13.943</v>
      </c>
      <c r="U206" s="15">
        <v>1327843.308</v>
      </c>
      <c r="V206" s="15">
        <v>1530</v>
      </c>
    </row>
    <row r="207" spans="2:22" x14ac:dyDescent="0.25">
      <c r="B207" s="15" t="s">
        <v>136</v>
      </c>
      <c r="C207" s="15" t="s">
        <v>207</v>
      </c>
      <c r="D207" s="15" t="s">
        <v>237</v>
      </c>
      <c r="E207" s="15">
        <v>2022</v>
      </c>
      <c r="F207" s="15" t="s">
        <v>162</v>
      </c>
      <c r="G207" s="15" t="s">
        <v>133</v>
      </c>
      <c r="H207" s="15" t="s">
        <v>136</v>
      </c>
      <c r="I207" s="15" t="s">
        <v>139</v>
      </c>
      <c r="J207" s="15" t="s">
        <v>141</v>
      </c>
      <c r="K207" s="15" t="s">
        <v>144</v>
      </c>
      <c r="L207" s="15" t="s">
        <v>317</v>
      </c>
      <c r="M207" s="15">
        <v>1.107</v>
      </c>
      <c r="N207" s="15">
        <v>0.84599999999999997</v>
      </c>
      <c r="O207" s="15">
        <v>1.6E-2</v>
      </c>
      <c r="P207" s="15">
        <v>0.92700000000000005</v>
      </c>
      <c r="Q207" s="15">
        <v>0.51900000000000002</v>
      </c>
      <c r="R207" s="15">
        <v>1.468</v>
      </c>
      <c r="S207" s="15">
        <v>13.939</v>
      </c>
      <c r="U207" s="15">
        <v>1332700.0689999999</v>
      </c>
      <c r="V207" s="15">
        <v>2640</v>
      </c>
    </row>
    <row r="208" spans="2:22" x14ac:dyDescent="0.25">
      <c r="B208" s="15" t="s">
        <v>136</v>
      </c>
      <c r="C208" s="15" t="s">
        <v>207</v>
      </c>
      <c r="D208" s="15" t="s">
        <v>237</v>
      </c>
      <c r="E208" s="15">
        <v>2022</v>
      </c>
      <c r="F208" s="15" t="s">
        <v>162</v>
      </c>
      <c r="G208" s="15" t="s">
        <v>133</v>
      </c>
      <c r="H208" s="15" t="s">
        <v>136</v>
      </c>
      <c r="I208" s="15" t="s">
        <v>139</v>
      </c>
      <c r="J208" s="15" t="s">
        <v>141</v>
      </c>
      <c r="K208" s="15" t="s">
        <v>144</v>
      </c>
      <c r="L208" s="15" t="s">
        <v>318</v>
      </c>
      <c r="M208" s="15">
        <v>1.081</v>
      </c>
      <c r="N208" s="15">
        <v>0.78700000000000003</v>
      </c>
      <c r="O208" s="15">
        <v>2.8000000000000001E-2</v>
      </c>
      <c r="P208" s="15">
        <v>0.93100000000000005</v>
      </c>
      <c r="Q208" s="15">
        <v>0.52700000000000002</v>
      </c>
      <c r="R208" s="15">
        <v>1.4179999999999999</v>
      </c>
      <c r="S208" s="15">
        <v>14.034000000000001</v>
      </c>
      <c r="U208" s="15">
        <v>1335962.791</v>
      </c>
      <c r="V208" s="15">
        <v>810</v>
      </c>
    </row>
    <row r="209" spans="2:22" x14ac:dyDescent="0.25">
      <c r="B209" s="15" t="s">
        <v>136</v>
      </c>
      <c r="C209" s="15" t="s">
        <v>207</v>
      </c>
      <c r="D209" s="15" t="s">
        <v>237</v>
      </c>
      <c r="E209" s="15">
        <v>2022</v>
      </c>
      <c r="F209" s="15" t="s">
        <v>162</v>
      </c>
      <c r="G209" s="15" t="s">
        <v>133</v>
      </c>
      <c r="H209" s="15" t="s">
        <v>136</v>
      </c>
      <c r="I209" s="15" t="s">
        <v>139</v>
      </c>
      <c r="J209" s="15" t="s">
        <v>141</v>
      </c>
      <c r="K209" s="15" t="s">
        <v>144</v>
      </c>
      <c r="L209" s="15" t="s">
        <v>319</v>
      </c>
      <c r="M209" s="15">
        <v>1.2070000000000001</v>
      </c>
      <c r="N209" s="15">
        <v>0.93300000000000005</v>
      </c>
      <c r="O209" s="15">
        <v>3.3000000000000002E-2</v>
      </c>
      <c r="P209" s="15">
        <v>1.01</v>
      </c>
      <c r="Q209" s="15">
        <v>0.61899999999999999</v>
      </c>
      <c r="R209" s="15">
        <v>1.546</v>
      </c>
      <c r="S209" s="15">
        <v>14.132999999999999</v>
      </c>
      <c r="U209" s="15">
        <v>1342473.0009999999</v>
      </c>
      <c r="V209" s="15">
        <v>780</v>
      </c>
    </row>
    <row r="210" spans="2:22" x14ac:dyDescent="0.25">
      <c r="B210" s="15" t="s">
        <v>136</v>
      </c>
      <c r="C210" s="15" t="s">
        <v>207</v>
      </c>
      <c r="D210" s="15" t="s">
        <v>237</v>
      </c>
      <c r="E210" s="15">
        <v>2022</v>
      </c>
      <c r="F210" s="15" t="s">
        <v>162</v>
      </c>
      <c r="G210" s="15" t="s">
        <v>133</v>
      </c>
      <c r="H210" s="15" t="s">
        <v>136</v>
      </c>
      <c r="I210" s="15" t="s">
        <v>139</v>
      </c>
      <c r="J210" s="15" t="s">
        <v>141</v>
      </c>
      <c r="K210" s="15" t="s">
        <v>144</v>
      </c>
      <c r="L210" s="15" t="s">
        <v>320</v>
      </c>
      <c r="M210" s="15">
        <v>1.46</v>
      </c>
      <c r="N210" s="15">
        <v>0.998</v>
      </c>
      <c r="O210" s="15">
        <v>6.7000000000000004E-2</v>
      </c>
      <c r="P210" s="15">
        <v>1.1890000000000001</v>
      </c>
      <c r="Q210" s="15">
        <v>0.76700000000000002</v>
      </c>
      <c r="R210" s="15">
        <v>1.851</v>
      </c>
      <c r="S210" s="15">
        <v>14.167</v>
      </c>
      <c r="U210" s="15">
        <v>1347877.666</v>
      </c>
      <c r="V210" s="15">
        <v>220</v>
      </c>
    </row>
    <row r="211" spans="2:22" x14ac:dyDescent="0.25">
      <c r="B211" s="15" t="s">
        <v>136</v>
      </c>
      <c r="C211" s="15" t="s">
        <v>207</v>
      </c>
      <c r="D211" s="15" t="s">
        <v>237</v>
      </c>
      <c r="E211" s="15">
        <v>2022</v>
      </c>
      <c r="F211" s="15" t="s">
        <v>162</v>
      </c>
      <c r="G211" s="15" t="s">
        <v>133</v>
      </c>
      <c r="H211" s="15" t="s">
        <v>136</v>
      </c>
      <c r="I211" s="15" t="s">
        <v>139</v>
      </c>
      <c r="J211" s="15" t="s">
        <v>141</v>
      </c>
      <c r="K211" s="15" t="s">
        <v>144</v>
      </c>
      <c r="L211" s="15" t="s">
        <v>146</v>
      </c>
      <c r="M211" s="15">
        <v>1.736</v>
      </c>
      <c r="N211" s="15">
        <v>1.4730000000000001</v>
      </c>
      <c r="O211" s="15">
        <v>0.14699999999999999</v>
      </c>
      <c r="P211" s="15">
        <v>1.508</v>
      </c>
      <c r="Q211" s="15">
        <v>0.80900000000000005</v>
      </c>
      <c r="R211" s="15">
        <v>2.2749999999999999</v>
      </c>
      <c r="S211" s="15">
        <v>14.253</v>
      </c>
      <c r="U211" s="15">
        <v>1346066.841</v>
      </c>
      <c r="V211" s="15">
        <v>100</v>
      </c>
    </row>
    <row r="212" spans="2:22" x14ac:dyDescent="0.25">
      <c r="B212" s="15" t="s">
        <v>136</v>
      </c>
      <c r="C212" s="15" t="s">
        <v>207</v>
      </c>
      <c r="D212" s="15" t="s">
        <v>237</v>
      </c>
      <c r="E212" s="15">
        <v>2022</v>
      </c>
      <c r="F212" s="15" t="s">
        <v>162</v>
      </c>
      <c r="G212" s="15" t="s">
        <v>133</v>
      </c>
      <c r="H212" s="15" t="s">
        <v>136</v>
      </c>
      <c r="I212" s="15" t="s">
        <v>139</v>
      </c>
      <c r="J212" s="15" t="s">
        <v>141</v>
      </c>
      <c r="K212" s="15" t="s">
        <v>144</v>
      </c>
      <c r="L212" s="15" t="s">
        <v>354</v>
      </c>
      <c r="M212" s="15">
        <v>1.2050000000000001</v>
      </c>
      <c r="N212" s="15">
        <v>1.532</v>
      </c>
      <c r="O212" s="15">
        <v>0.14000000000000001</v>
      </c>
      <c r="P212" s="15">
        <v>0.92300000000000004</v>
      </c>
      <c r="Q212" s="15">
        <v>0.46700000000000003</v>
      </c>
      <c r="R212" s="15">
        <v>1.4750000000000001</v>
      </c>
      <c r="S212" s="15">
        <v>13.882</v>
      </c>
      <c r="U212" s="15">
        <v>1326085.1710000001</v>
      </c>
      <c r="V212" s="15">
        <v>120</v>
      </c>
    </row>
    <row r="213" spans="2:22" x14ac:dyDescent="0.25">
      <c r="B213" s="15" t="s">
        <v>136</v>
      </c>
      <c r="C213" s="15" t="s">
        <v>207</v>
      </c>
      <c r="D213" s="15" t="s">
        <v>238</v>
      </c>
      <c r="E213" s="15">
        <v>2022</v>
      </c>
      <c r="F213" s="15" t="s">
        <v>162</v>
      </c>
      <c r="G213" s="15" t="s">
        <v>133</v>
      </c>
      <c r="H213" s="15" t="s">
        <v>136</v>
      </c>
      <c r="I213" s="15" t="s">
        <v>139</v>
      </c>
      <c r="J213" s="15" t="s">
        <v>141</v>
      </c>
      <c r="K213" s="15" t="s">
        <v>144</v>
      </c>
      <c r="L213" s="15" t="s">
        <v>316</v>
      </c>
      <c r="M213" s="15">
        <v>0.82099999999999995</v>
      </c>
      <c r="N213" s="15">
        <v>0.73299999999999998</v>
      </c>
      <c r="O213" s="15">
        <v>1.9E-2</v>
      </c>
      <c r="P213" s="15">
        <v>0.63200000000000001</v>
      </c>
      <c r="Q213" s="15">
        <v>0.32900000000000001</v>
      </c>
      <c r="R213" s="15">
        <v>1.071</v>
      </c>
      <c r="S213" s="15">
        <v>14.016</v>
      </c>
      <c r="U213" s="15">
        <v>1188517.2579999999</v>
      </c>
      <c r="V213" s="15">
        <v>1530</v>
      </c>
    </row>
    <row r="214" spans="2:22" x14ac:dyDescent="0.25">
      <c r="B214" s="15" t="s">
        <v>136</v>
      </c>
      <c r="C214" s="15" t="s">
        <v>207</v>
      </c>
      <c r="D214" s="15" t="s">
        <v>238</v>
      </c>
      <c r="E214" s="15">
        <v>2022</v>
      </c>
      <c r="F214" s="15" t="s">
        <v>162</v>
      </c>
      <c r="G214" s="15" t="s">
        <v>133</v>
      </c>
      <c r="H214" s="15" t="s">
        <v>136</v>
      </c>
      <c r="I214" s="15" t="s">
        <v>139</v>
      </c>
      <c r="J214" s="15" t="s">
        <v>141</v>
      </c>
      <c r="K214" s="15" t="s">
        <v>144</v>
      </c>
      <c r="L214" s="15" t="s">
        <v>317</v>
      </c>
      <c r="M214" s="15">
        <v>1.1779999999999999</v>
      </c>
      <c r="N214" s="15">
        <v>0.876</v>
      </c>
      <c r="O214" s="15">
        <v>1.7000000000000001E-2</v>
      </c>
      <c r="P214" s="15">
        <v>0.98299999999999998</v>
      </c>
      <c r="Q214" s="15">
        <v>0.55500000000000005</v>
      </c>
      <c r="R214" s="15">
        <v>1.5669999999999999</v>
      </c>
      <c r="S214" s="15">
        <v>14.010999999999999</v>
      </c>
      <c r="U214" s="15">
        <v>1192271.0460000001</v>
      </c>
      <c r="V214" s="15">
        <v>2640</v>
      </c>
    </row>
    <row r="215" spans="2:22" x14ac:dyDescent="0.25">
      <c r="B215" s="15" t="s">
        <v>136</v>
      </c>
      <c r="C215" s="15" t="s">
        <v>207</v>
      </c>
      <c r="D215" s="15" t="s">
        <v>238</v>
      </c>
      <c r="E215" s="15">
        <v>2022</v>
      </c>
      <c r="F215" s="15" t="s">
        <v>162</v>
      </c>
      <c r="G215" s="15" t="s">
        <v>133</v>
      </c>
      <c r="H215" s="15" t="s">
        <v>136</v>
      </c>
      <c r="I215" s="15" t="s">
        <v>139</v>
      </c>
      <c r="J215" s="15" t="s">
        <v>141</v>
      </c>
      <c r="K215" s="15" t="s">
        <v>144</v>
      </c>
      <c r="L215" s="15" t="s">
        <v>318</v>
      </c>
      <c r="M215" s="15">
        <v>1.1339999999999999</v>
      </c>
      <c r="N215" s="15">
        <v>0.79800000000000004</v>
      </c>
      <c r="O215" s="15">
        <v>2.8000000000000001E-2</v>
      </c>
      <c r="P215" s="15">
        <v>0.98299999999999998</v>
      </c>
      <c r="Q215" s="15">
        <v>0.54500000000000004</v>
      </c>
      <c r="R215" s="15">
        <v>1.492</v>
      </c>
      <c r="S215" s="15">
        <v>14.105</v>
      </c>
      <c r="U215" s="15">
        <v>1194064.9010000001</v>
      </c>
      <c r="V215" s="15">
        <v>810</v>
      </c>
    </row>
    <row r="216" spans="2:22" x14ac:dyDescent="0.25">
      <c r="B216" s="15" t="s">
        <v>136</v>
      </c>
      <c r="C216" s="15" t="s">
        <v>207</v>
      </c>
      <c r="D216" s="15" t="s">
        <v>238</v>
      </c>
      <c r="E216" s="15">
        <v>2022</v>
      </c>
      <c r="F216" s="15" t="s">
        <v>162</v>
      </c>
      <c r="G216" s="15" t="s">
        <v>133</v>
      </c>
      <c r="H216" s="15" t="s">
        <v>136</v>
      </c>
      <c r="I216" s="15" t="s">
        <v>139</v>
      </c>
      <c r="J216" s="15" t="s">
        <v>141</v>
      </c>
      <c r="K216" s="15" t="s">
        <v>144</v>
      </c>
      <c r="L216" s="15" t="s">
        <v>319</v>
      </c>
      <c r="M216" s="15">
        <v>1.3049999999999999</v>
      </c>
      <c r="N216" s="15">
        <v>0.99299999999999999</v>
      </c>
      <c r="O216" s="15">
        <v>3.5999999999999997E-2</v>
      </c>
      <c r="P216" s="15">
        <v>1.093</v>
      </c>
      <c r="Q216" s="15">
        <v>0.66500000000000004</v>
      </c>
      <c r="R216" s="15">
        <v>1.6619999999999999</v>
      </c>
      <c r="S216" s="15">
        <v>14.205</v>
      </c>
      <c r="U216" s="15">
        <v>1199647.675</v>
      </c>
      <c r="V216" s="15">
        <v>780</v>
      </c>
    </row>
    <row r="217" spans="2:22" x14ac:dyDescent="0.25">
      <c r="B217" s="15" t="s">
        <v>136</v>
      </c>
      <c r="C217" s="15" t="s">
        <v>207</v>
      </c>
      <c r="D217" s="15" t="s">
        <v>238</v>
      </c>
      <c r="E217" s="15">
        <v>2022</v>
      </c>
      <c r="F217" s="15" t="s">
        <v>162</v>
      </c>
      <c r="G217" s="15" t="s">
        <v>133</v>
      </c>
      <c r="H217" s="15" t="s">
        <v>136</v>
      </c>
      <c r="I217" s="15" t="s">
        <v>139</v>
      </c>
      <c r="J217" s="15" t="s">
        <v>141</v>
      </c>
      <c r="K217" s="15" t="s">
        <v>144</v>
      </c>
      <c r="L217" s="15" t="s">
        <v>320</v>
      </c>
      <c r="M217" s="15">
        <v>1.601</v>
      </c>
      <c r="N217" s="15">
        <v>1.1619999999999999</v>
      </c>
      <c r="O217" s="15">
        <v>7.8E-2</v>
      </c>
      <c r="P217" s="15">
        <v>1.361</v>
      </c>
      <c r="Q217" s="15">
        <v>0.85799999999999998</v>
      </c>
      <c r="R217" s="15">
        <v>1.9910000000000001</v>
      </c>
      <c r="S217" s="15">
        <v>14.239000000000001</v>
      </c>
      <c r="U217" s="15">
        <v>1203972.602</v>
      </c>
      <c r="V217" s="15">
        <v>220</v>
      </c>
    </row>
    <row r="218" spans="2:22" x14ac:dyDescent="0.25">
      <c r="B218" s="15" t="s">
        <v>136</v>
      </c>
      <c r="C218" s="15" t="s">
        <v>207</v>
      </c>
      <c r="D218" s="15" t="s">
        <v>238</v>
      </c>
      <c r="E218" s="15">
        <v>2022</v>
      </c>
      <c r="F218" s="15" t="s">
        <v>162</v>
      </c>
      <c r="G218" s="15" t="s">
        <v>133</v>
      </c>
      <c r="H218" s="15" t="s">
        <v>136</v>
      </c>
      <c r="I218" s="15" t="s">
        <v>139</v>
      </c>
      <c r="J218" s="15" t="s">
        <v>141</v>
      </c>
      <c r="K218" s="15" t="s">
        <v>144</v>
      </c>
      <c r="L218" s="15" t="s">
        <v>146</v>
      </c>
      <c r="M218" s="15">
        <v>1.893</v>
      </c>
      <c r="N218" s="15">
        <v>1.42</v>
      </c>
      <c r="O218" s="15">
        <v>0.14199999999999999</v>
      </c>
      <c r="P218" s="15">
        <v>1.629</v>
      </c>
      <c r="Q218" s="15">
        <v>0.93100000000000005</v>
      </c>
      <c r="R218" s="15">
        <v>2.5529999999999999</v>
      </c>
      <c r="S218" s="15">
        <v>14.332000000000001</v>
      </c>
      <c r="U218" s="15">
        <v>1202687.182</v>
      </c>
      <c r="V218" s="15">
        <v>100</v>
      </c>
    </row>
    <row r="219" spans="2:22" x14ac:dyDescent="0.25">
      <c r="B219" s="15" t="s">
        <v>136</v>
      </c>
      <c r="C219" s="15" t="s">
        <v>207</v>
      </c>
      <c r="D219" s="15" t="s">
        <v>238</v>
      </c>
      <c r="E219" s="15">
        <v>2022</v>
      </c>
      <c r="F219" s="15" t="s">
        <v>162</v>
      </c>
      <c r="G219" s="15" t="s">
        <v>133</v>
      </c>
      <c r="H219" s="15" t="s">
        <v>136</v>
      </c>
      <c r="I219" s="15" t="s">
        <v>139</v>
      </c>
      <c r="J219" s="15" t="s">
        <v>141</v>
      </c>
      <c r="K219" s="15" t="s">
        <v>144</v>
      </c>
      <c r="L219" s="15" t="s">
        <v>354</v>
      </c>
      <c r="M219" s="15">
        <v>1.3080000000000001</v>
      </c>
      <c r="N219" s="15">
        <v>1.5549999999999999</v>
      </c>
      <c r="O219" s="15">
        <v>0.14199999999999999</v>
      </c>
      <c r="P219" s="15">
        <v>0.92</v>
      </c>
      <c r="Q219" s="15">
        <v>0.5</v>
      </c>
      <c r="R219" s="15">
        <v>1.6259999999999999</v>
      </c>
      <c r="S219" s="15">
        <v>13.957000000000001</v>
      </c>
      <c r="U219" s="15">
        <v>1188376.9210000001</v>
      </c>
      <c r="V219" s="15">
        <v>120</v>
      </c>
    </row>
    <row r="220" spans="2:22" x14ac:dyDescent="0.25">
      <c r="B220" s="15" t="s">
        <v>136</v>
      </c>
      <c r="C220" s="15" t="s">
        <v>207</v>
      </c>
      <c r="D220" s="15" t="s">
        <v>239</v>
      </c>
      <c r="E220" s="15">
        <v>2022</v>
      </c>
      <c r="F220" s="15" t="s">
        <v>162</v>
      </c>
      <c r="G220" s="15" t="s">
        <v>133</v>
      </c>
      <c r="H220" s="15" t="s">
        <v>136</v>
      </c>
      <c r="I220" s="15" t="s">
        <v>139</v>
      </c>
      <c r="J220" s="15" t="s">
        <v>141</v>
      </c>
      <c r="K220" s="15" t="s">
        <v>144</v>
      </c>
      <c r="L220" s="15" t="s">
        <v>316</v>
      </c>
      <c r="M220" s="15">
        <v>0.92</v>
      </c>
      <c r="N220" s="15">
        <v>0.85</v>
      </c>
      <c r="O220" s="15">
        <v>2.1999999999999999E-2</v>
      </c>
      <c r="P220" s="15">
        <v>0.71299999999999997</v>
      </c>
      <c r="Q220" s="15">
        <v>0.36899999999999999</v>
      </c>
      <c r="R220" s="15">
        <v>1.1970000000000001</v>
      </c>
      <c r="S220" s="15">
        <v>14.016</v>
      </c>
      <c r="U220" s="15">
        <v>1188547.4879999999</v>
      </c>
      <c r="V220" s="15">
        <v>1520</v>
      </c>
    </row>
    <row r="221" spans="2:22" x14ac:dyDescent="0.25">
      <c r="B221" s="15" t="s">
        <v>136</v>
      </c>
      <c r="C221" s="15" t="s">
        <v>207</v>
      </c>
      <c r="D221" s="15" t="s">
        <v>239</v>
      </c>
      <c r="E221" s="15">
        <v>2022</v>
      </c>
      <c r="F221" s="15" t="s">
        <v>162</v>
      </c>
      <c r="G221" s="15" t="s">
        <v>133</v>
      </c>
      <c r="H221" s="15" t="s">
        <v>136</v>
      </c>
      <c r="I221" s="15" t="s">
        <v>139</v>
      </c>
      <c r="J221" s="15" t="s">
        <v>141</v>
      </c>
      <c r="K221" s="15" t="s">
        <v>144</v>
      </c>
      <c r="L221" s="15" t="s">
        <v>317</v>
      </c>
      <c r="M221" s="15">
        <v>1.327</v>
      </c>
      <c r="N221" s="15">
        <v>0.999</v>
      </c>
      <c r="O221" s="15">
        <v>1.9E-2</v>
      </c>
      <c r="P221" s="15">
        <v>1.1080000000000001</v>
      </c>
      <c r="Q221" s="15">
        <v>0.63400000000000001</v>
      </c>
      <c r="R221" s="15">
        <v>1.754</v>
      </c>
      <c r="S221" s="15">
        <v>14.01</v>
      </c>
      <c r="U221" s="15">
        <v>1192322.767</v>
      </c>
      <c r="V221" s="15">
        <v>2640</v>
      </c>
    </row>
    <row r="222" spans="2:22" x14ac:dyDescent="0.25">
      <c r="B222" s="15" t="s">
        <v>136</v>
      </c>
      <c r="C222" s="15" t="s">
        <v>207</v>
      </c>
      <c r="D222" s="15" t="s">
        <v>239</v>
      </c>
      <c r="E222" s="15">
        <v>2022</v>
      </c>
      <c r="F222" s="15" t="s">
        <v>162</v>
      </c>
      <c r="G222" s="15" t="s">
        <v>133</v>
      </c>
      <c r="H222" s="15" t="s">
        <v>136</v>
      </c>
      <c r="I222" s="15" t="s">
        <v>139</v>
      </c>
      <c r="J222" s="15" t="s">
        <v>141</v>
      </c>
      <c r="K222" s="15" t="s">
        <v>144</v>
      </c>
      <c r="L222" s="15" t="s">
        <v>318</v>
      </c>
      <c r="M222" s="15">
        <v>1.329</v>
      </c>
      <c r="N222" s="15">
        <v>0.98699999999999999</v>
      </c>
      <c r="O222" s="15">
        <v>3.5000000000000003E-2</v>
      </c>
      <c r="P222" s="15">
        <v>1.141</v>
      </c>
      <c r="Q222" s="15">
        <v>0.66</v>
      </c>
      <c r="R222" s="15">
        <v>1.712</v>
      </c>
      <c r="S222" s="15">
        <v>14.105</v>
      </c>
      <c r="U222" s="15">
        <v>1194192.2720000001</v>
      </c>
      <c r="V222" s="15">
        <v>810</v>
      </c>
    </row>
    <row r="223" spans="2:22" x14ac:dyDescent="0.25">
      <c r="B223" s="15" t="s">
        <v>136</v>
      </c>
      <c r="C223" s="15" t="s">
        <v>207</v>
      </c>
      <c r="D223" s="15" t="s">
        <v>239</v>
      </c>
      <c r="E223" s="15">
        <v>2022</v>
      </c>
      <c r="F223" s="15" t="s">
        <v>162</v>
      </c>
      <c r="G223" s="15" t="s">
        <v>133</v>
      </c>
      <c r="H223" s="15" t="s">
        <v>136</v>
      </c>
      <c r="I223" s="15" t="s">
        <v>139</v>
      </c>
      <c r="J223" s="15" t="s">
        <v>141</v>
      </c>
      <c r="K223" s="15" t="s">
        <v>144</v>
      </c>
      <c r="L223" s="15" t="s">
        <v>319</v>
      </c>
      <c r="M223" s="15">
        <v>1.5129999999999999</v>
      </c>
      <c r="N223" s="15">
        <v>1.1120000000000001</v>
      </c>
      <c r="O223" s="15">
        <v>0.04</v>
      </c>
      <c r="P223" s="15">
        <v>1.2509999999999999</v>
      </c>
      <c r="Q223" s="15">
        <v>0.80900000000000005</v>
      </c>
      <c r="R223" s="15">
        <v>1.8939999999999999</v>
      </c>
      <c r="S223" s="15">
        <v>14.204000000000001</v>
      </c>
      <c r="U223" s="15">
        <v>1199569.054</v>
      </c>
      <c r="V223" s="15">
        <v>780</v>
      </c>
    </row>
    <row r="224" spans="2:22" x14ac:dyDescent="0.25">
      <c r="B224" s="15" t="s">
        <v>136</v>
      </c>
      <c r="C224" s="15" t="s">
        <v>207</v>
      </c>
      <c r="D224" s="15" t="s">
        <v>239</v>
      </c>
      <c r="E224" s="15">
        <v>2022</v>
      </c>
      <c r="F224" s="15" t="s">
        <v>162</v>
      </c>
      <c r="G224" s="15" t="s">
        <v>133</v>
      </c>
      <c r="H224" s="15" t="s">
        <v>136</v>
      </c>
      <c r="I224" s="15" t="s">
        <v>139</v>
      </c>
      <c r="J224" s="15" t="s">
        <v>141</v>
      </c>
      <c r="K224" s="15" t="s">
        <v>144</v>
      </c>
      <c r="L224" s="15" t="s">
        <v>320</v>
      </c>
      <c r="M224" s="15">
        <v>1.778</v>
      </c>
      <c r="N224" s="15">
        <v>1.1599999999999999</v>
      </c>
      <c r="O224" s="15">
        <v>7.8E-2</v>
      </c>
      <c r="P224" s="15">
        <v>1.5229999999999999</v>
      </c>
      <c r="Q224" s="15">
        <v>1.012</v>
      </c>
      <c r="R224" s="15">
        <v>2.1749999999999998</v>
      </c>
      <c r="S224" s="15">
        <v>14.24</v>
      </c>
      <c r="U224" s="15">
        <v>1204039.902</v>
      </c>
      <c r="V224" s="15">
        <v>220</v>
      </c>
    </row>
    <row r="225" spans="2:22" x14ac:dyDescent="0.25">
      <c r="B225" s="15" t="s">
        <v>136</v>
      </c>
      <c r="C225" s="15" t="s">
        <v>207</v>
      </c>
      <c r="D225" s="15" t="s">
        <v>239</v>
      </c>
      <c r="E225" s="15">
        <v>2022</v>
      </c>
      <c r="F225" s="15" t="s">
        <v>162</v>
      </c>
      <c r="G225" s="15" t="s">
        <v>133</v>
      </c>
      <c r="H225" s="15" t="s">
        <v>136</v>
      </c>
      <c r="I225" s="15" t="s">
        <v>139</v>
      </c>
      <c r="J225" s="15" t="s">
        <v>141</v>
      </c>
      <c r="K225" s="15" t="s">
        <v>144</v>
      </c>
      <c r="L225" s="15" t="s">
        <v>146</v>
      </c>
      <c r="M225" s="15">
        <v>2.0419999999999998</v>
      </c>
      <c r="N225" s="15">
        <v>1.4370000000000001</v>
      </c>
      <c r="O225" s="15">
        <v>0.14399999999999999</v>
      </c>
      <c r="P225" s="15">
        <v>1.8080000000000001</v>
      </c>
      <c r="Q225" s="15">
        <v>1.0569999999999999</v>
      </c>
      <c r="R225" s="15">
        <v>2.5489999999999999</v>
      </c>
      <c r="S225" s="15">
        <v>14.333</v>
      </c>
      <c r="U225" s="15">
        <v>1202740.406</v>
      </c>
      <c r="V225" s="15">
        <v>100</v>
      </c>
    </row>
    <row r="226" spans="2:22" x14ac:dyDescent="0.25">
      <c r="B226" s="15" t="s">
        <v>136</v>
      </c>
      <c r="C226" s="15" t="s">
        <v>207</v>
      </c>
      <c r="D226" s="15" t="s">
        <v>239</v>
      </c>
      <c r="E226" s="15">
        <v>2022</v>
      </c>
      <c r="F226" s="15" t="s">
        <v>162</v>
      </c>
      <c r="G226" s="15" t="s">
        <v>133</v>
      </c>
      <c r="H226" s="15" t="s">
        <v>136</v>
      </c>
      <c r="I226" s="15" t="s">
        <v>139</v>
      </c>
      <c r="J226" s="15" t="s">
        <v>141</v>
      </c>
      <c r="K226" s="15" t="s">
        <v>144</v>
      </c>
      <c r="L226" s="15" t="s">
        <v>354</v>
      </c>
      <c r="M226" s="15">
        <v>1.4139999999999999</v>
      </c>
      <c r="N226" s="15">
        <v>1.3420000000000001</v>
      </c>
      <c r="O226" s="15">
        <v>0.123</v>
      </c>
      <c r="P226" s="15">
        <v>1.1040000000000001</v>
      </c>
      <c r="Q226" s="15">
        <v>0.55900000000000005</v>
      </c>
      <c r="R226" s="15">
        <v>1.7929999999999999</v>
      </c>
      <c r="S226" s="15">
        <v>13.957000000000001</v>
      </c>
      <c r="U226" s="15">
        <v>1188338.821</v>
      </c>
      <c r="V226" s="15">
        <v>120</v>
      </c>
    </row>
    <row r="227" spans="2:22" x14ac:dyDescent="0.25">
      <c r="B227" s="15" t="s">
        <v>136</v>
      </c>
      <c r="C227" s="15" t="s">
        <v>207</v>
      </c>
      <c r="D227" s="15" t="s">
        <v>240</v>
      </c>
      <c r="E227" s="15">
        <v>2022</v>
      </c>
      <c r="F227" s="15" t="s">
        <v>162</v>
      </c>
      <c r="G227" s="15" t="s">
        <v>133</v>
      </c>
      <c r="H227" s="15" t="s">
        <v>136</v>
      </c>
      <c r="I227" s="15" t="s">
        <v>139</v>
      </c>
      <c r="J227" s="15" t="s">
        <v>141</v>
      </c>
      <c r="K227" s="15" t="s">
        <v>144</v>
      </c>
      <c r="L227" s="15" t="s">
        <v>316</v>
      </c>
      <c r="M227" s="15">
        <v>1.077</v>
      </c>
      <c r="N227" s="15">
        <v>0.92600000000000005</v>
      </c>
      <c r="O227" s="15">
        <v>2.4E-2</v>
      </c>
      <c r="P227" s="15">
        <v>0.85399999999999998</v>
      </c>
      <c r="Q227" s="15">
        <v>0.439</v>
      </c>
      <c r="R227" s="15">
        <v>1.415</v>
      </c>
      <c r="S227" s="15">
        <v>13.853999999999999</v>
      </c>
      <c r="U227" s="15">
        <v>972750.81499999994</v>
      </c>
      <c r="V227" s="15">
        <v>1520</v>
      </c>
    </row>
    <row r="228" spans="2:22" x14ac:dyDescent="0.25">
      <c r="B228" s="15" t="s">
        <v>136</v>
      </c>
      <c r="C228" s="15" t="s">
        <v>207</v>
      </c>
      <c r="D228" s="15" t="s">
        <v>240</v>
      </c>
      <c r="E228" s="15">
        <v>2022</v>
      </c>
      <c r="F228" s="15" t="s">
        <v>162</v>
      </c>
      <c r="G228" s="15" t="s">
        <v>133</v>
      </c>
      <c r="H228" s="15" t="s">
        <v>136</v>
      </c>
      <c r="I228" s="15" t="s">
        <v>139</v>
      </c>
      <c r="J228" s="15" t="s">
        <v>141</v>
      </c>
      <c r="K228" s="15" t="s">
        <v>144</v>
      </c>
      <c r="L228" s="15" t="s">
        <v>317</v>
      </c>
      <c r="M228" s="15">
        <v>1.591</v>
      </c>
      <c r="N228" s="15">
        <v>1.2010000000000001</v>
      </c>
      <c r="O228" s="15">
        <v>2.3E-2</v>
      </c>
      <c r="P228" s="15">
        <v>1.3360000000000001</v>
      </c>
      <c r="Q228" s="15">
        <v>0.77</v>
      </c>
      <c r="R228" s="15">
        <v>2.097</v>
      </c>
      <c r="S228" s="15">
        <v>13.85</v>
      </c>
      <c r="U228" s="15">
        <v>975813.228</v>
      </c>
      <c r="V228" s="15">
        <v>2630</v>
      </c>
    </row>
    <row r="229" spans="2:22" x14ac:dyDescent="0.25">
      <c r="B229" s="15" t="s">
        <v>136</v>
      </c>
      <c r="C229" s="15" t="s">
        <v>207</v>
      </c>
      <c r="D229" s="15" t="s">
        <v>240</v>
      </c>
      <c r="E229" s="15">
        <v>2022</v>
      </c>
      <c r="F229" s="15" t="s">
        <v>162</v>
      </c>
      <c r="G229" s="15" t="s">
        <v>133</v>
      </c>
      <c r="H229" s="15" t="s">
        <v>136</v>
      </c>
      <c r="I229" s="15" t="s">
        <v>139</v>
      </c>
      <c r="J229" s="15" t="s">
        <v>141</v>
      </c>
      <c r="K229" s="15" t="s">
        <v>144</v>
      </c>
      <c r="L229" s="15" t="s">
        <v>318</v>
      </c>
      <c r="M229" s="15">
        <v>1.5920000000000001</v>
      </c>
      <c r="N229" s="15">
        <v>1.147</v>
      </c>
      <c r="O229" s="15">
        <v>0.04</v>
      </c>
      <c r="P229" s="15">
        <v>1.3460000000000001</v>
      </c>
      <c r="Q229" s="15">
        <v>0.81200000000000006</v>
      </c>
      <c r="R229" s="15">
        <v>2.0459999999999998</v>
      </c>
      <c r="S229" s="15">
        <v>13.936</v>
      </c>
      <c r="U229" s="15">
        <v>976772.05700000003</v>
      </c>
      <c r="V229" s="15">
        <v>810</v>
      </c>
    </row>
    <row r="230" spans="2:22" x14ac:dyDescent="0.25">
      <c r="B230" s="15" t="s">
        <v>136</v>
      </c>
      <c r="C230" s="15" t="s">
        <v>207</v>
      </c>
      <c r="D230" s="15" t="s">
        <v>240</v>
      </c>
      <c r="E230" s="15">
        <v>2022</v>
      </c>
      <c r="F230" s="15" t="s">
        <v>162</v>
      </c>
      <c r="G230" s="15" t="s">
        <v>133</v>
      </c>
      <c r="H230" s="15" t="s">
        <v>136</v>
      </c>
      <c r="I230" s="15" t="s">
        <v>139</v>
      </c>
      <c r="J230" s="15" t="s">
        <v>141</v>
      </c>
      <c r="K230" s="15" t="s">
        <v>144</v>
      </c>
      <c r="L230" s="15" t="s">
        <v>319</v>
      </c>
      <c r="M230" s="15">
        <v>1.875</v>
      </c>
      <c r="N230" s="15">
        <v>1.2929999999999999</v>
      </c>
      <c r="O230" s="15">
        <v>4.5999999999999999E-2</v>
      </c>
      <c r="P230" s="15">
        <v>1.5680000000000001</v>
      </c>
      <c r="Q230" s="15">
        <v>1.002</v>
      </c>
      <c r="R230" s="15">
        <v>2.3250000000000002</v>
      </c>
      <c r="S230" s="15">
        <v>14.036</v>
      </c>
      <c r="U230" s="15">
        <v>980967.35199999996</v>
      </c>
      <c r="V230" s="15">
        <v>780</v>
      </c>
    </row>
    <row r="231" spans="2:22" x14ac:dyDescent="0.25">
      <c r="B231" s="15" t="s">
        <v>136</v>
      </c>
      <c r="C231" s="15" t="s">
        <v>207</v>
      </c>
      <c r="D231" s="15" t="s">
        <v>240</v>
      </c>
      <c r="E231" s="15">
        <v>2022</v>
      </c>
      <c r="F231" s="15" t="s">
        <v>162</v>
      </c>
      <c r="G231" s="15" t="s">
        <v>133</v>
      </c>
      <c r="H231" s="15" t="s">
        <v>136</v>
      </c>
      <c r="I231" s="15" t="s">
        <v>139</v>
      </c>
      <c r="J231" s="15" t="s">
        <v>141</v>
      </c>
      <c r="K231" s="15" t="s">
        <v>144</v>
      </c>
      <c r="L231" s="15" t="s">
        <v>320</v>
      </c>
      <c r="M231" s="15">
        <v>2.2000000000000002</v>
      </c>
      <c r="N231" s="15">
        <v>1.4079999999999999</v>
      </c>
      <c r="O231" s="15">
        <v>9.5000000000000001E-2</v>
      </c>
      <c r="P231" s="15">
        <v>1.8120000000000001</v>
      </c>
      <c r="Q231" s="15">
        <v>1.258</v>
      </c>
      <c r="R231" s="15">
        <v>2.6469999999999998</v>
      </c>
      <c r="S231" s="15">
        <v>14.076000000000001</v>
      </c>
      <c r="U231" s="15">
        <v>984103.24899999995</v>
      </c>
      <c r="V231" s="15">
        <v>220</v>
      </c>
    </row>
    <row r="232" spans="2:22" x14ac:dyDescent="0.25">
      <c r="B232" s="15" t="s">
        <v>136</v>
      </c>
      <c r="C232" s="15" t="s">
        <v>207</v>
      </c>
      <c r="D232" s="15" t="s">
        <v>240</v>
      </c>
      <c r="E232" s="15">
        <v>2022</v>
      </c>
      <c r="F232" s="15" t="s">
        <v>162</v>
      </c>
      <c r="G232" s="15" t="s">
        <v>133</v>
      </c>
      <c r="H232" s="15" t="s">
        <v>136</v>
      </c>
      <c r="I232" s="15" t="s">
        <v>139</v>
      </c>
      <c r="J232" s="15" t="s">
        <v>141</v>
      </c>
      <c r="K232" s="15" t="s">
        <v>144</v>
      </c>
      <c r="L232" s="15" t="s">
        <v>146</v>
      </c>
      <c r="M232" s="15">
        <v>2.3420000000000001</v>
      </c>
      <c r="N232" s="15">
        <v>1.3959999999999999</v>
      </c>
      <c r="O232" s="15">
        <v>0.14000000000000001</v>
      </c>
      <c r="P232" s="15">
        <v>2.2690000000000001</v>
      </c>
      <c r="Q232" s="15">
        <v>1.363</v>
      </c>
      <c r="R232" s="15">
        <v>2.9550000000000001</v>
      </c>
      <c r="S232" s="15">
        <v>14.175000000000001</v>
      </c>
      <c r="U232" s="15">
        <v>981070.73300000001</v>
      </c>
      <c r="V232" s="15">
        <v>100</v>
      </c>
    </row>
    <row r="233" spans="2:22" x14ac:dyDescent="0.25">
      <c r="B233" s="15" t="s">
        <v>136</v>
      </c>
      <c r="C233" s="15" t="s">
        <v>207</v>
      </c>
      <c r="D233" s="15" t="s">
        <v>240</v>
      </c>
      <c r="E233" s="15">
        <v>2022</v>
      </c>
      <c r="F233" s="15" t="s">
        <v>162</v>
      </c>
      <c r="G233" s="15" t="s">
        <v>133</v>
      </c>
      <c r="H233" s="15" t="s">
        <v>136</v>
      </c>
      <c r="I233" s="15" t="s">
        <v>139</v>
      </c>
      <c r="J233" s="15" t="s">
        <v>141</v>
      </c>
      <c r="K233" s="15" t="s">
        <v>144</v>
      </c>
      <c r="L233" s="15" t="s">
        <v>354</v>
      </c>
      <c r="M233" s="15">
        <v>1.651</v>
      </c>
      <c r="N233" s="15">
        <v>1.627</v>
      </c>
      <c r="O233" s="15">
        <v>0.14899999999999999</v>
      </c>
      <c r="P233" s="15">
        <v>1.1739999999999999</v>
      </c>
      <c r="Q233" s="15">
        <v>0.65</v>
      </c>
      <c r="R233" s="15">
        <v>2.0110000000000001</v>
      </c>
      <c r="S233" s="15">
        <v>13.803000000000001</v>
      </c>
      <c r="U233" s="15">
        <v>973404.32400000002</v>
      </c>
      <c r="V233" s="15">
        <v>120</v>
      </c>
    </row>
    <row r="234" spans="2:22" x14ac:dyDescent="0.25">
      <c r="B234" s="15" t="s">
        <v>136</v>
      </c>
      <c r="C234" s="15" t="s">
        <v>207</v>
      </c>
      <c r="D234" s="15" t="s">
        <v>241</v>
      </c>
      <c r="E234" s="15">
        <v>2022</v>
      </c>
      <c r="F234" s="15" t="s">
        <v>162</v>
      </c>
      <c r="G234" s="15" t="s">
        <v>133</v>
      </c>
      <c r="H234" s="15" t="s">
        <v>136</v>
      </c>
      <c r="I234" s="15" t="s">
        <v>139</v>
      </c>
      <c r="J234" s="15" t="s">
        <v>141</v>
      </c>
      <c r="K234" s="15" t="s">
        <v>144</v>
      </c>
      <c r="L234" s="15" t="s">
        <v>316</v>
      </c>
      <c r="M234" s="15">
        <v>1.379</v>
      </c>
      <c r="N234" s="15">
        <v>1.2849999999999999</v>
      </c>
      <c r="O234" s="15">
        <v>3.3000000000000002E-2</v>
      </c>
      <c r="P234" s="15">
        <v>1.056</v>
      </c>
      <c r="Q234" s="15">
        <v>0.56599999999999995</v>
      </c>
      <c r="R234" s="15">
        <v>1.772</v>
      </c>
      <c r="S234" s="15">
        <v>13.853999999999999</v>
      </c>
      <c r="U234" s="15">
        <v>972729.51</v>
      </c>
      <c r="V234" s="15">
        <v>1520</v>
      </c>
    </row>
    <row r="235" spans="2:22" x14ac:dyDescent="0.25">
      <c r="B235" s="15" t="s">
        <v>136</v>
      </c>
      <c r="C235" s="15" t="s">
        <v>207</v>
      </c>
      <c r="D235" s="15" t="s">
        <v>241</v>
      </c>
      <c r="E235" s="15">
        <v>2022</v>
      </c>
      <c r="F235" s="15" t="s">
        <v>162</v>
      </c>
      <c r="G235" s="15" t="s">
        <v>133</v>
      </c>
      <c r="H235" s="15" t="s">
        <v>136</v>
      </c>
      <c r="I235" s="15" t="s">
        <v>139</v>
      </c>
      <c r="J235" s="15" t="s">
        <v>141</v>
      </c>
      <c r="K235" s="15" t="s">
        <v>144</v>
      </c>
      <c r="L235" s="15" t="s">
        <v>317</v>
      </c>
      <c r="M235" s="15">
        <v>2.0790000000000002</v>
      </c>
      <c r="N235" s="15">
        <v>1.6359999999999999</v>
      </c>
      <c r="O235" s="15">
        <v>3.2000000000000001E-2</v>
      </c>
      <c r="P235" s="15">
        <v>1.6879999999999999</v>
      </c>
      <c r="Q235" s="15">
        <v>0.98099999999999998</v>
      </c>
      <c r="R235" s="15">
        <v>2.665</v>
      </c>
      <c r="S235" s="15">
        <v>13.85</v>
      </c>
      <c r="U235" s="15">
        <v>975773.57799999998</v>
      </c>
      <c r="V235" s="15">
        <v>2630</v>
      </c>
    </row>
    <row r="236" spans="2:22" x14ac:dyDescent="0.25">
      <c r="B236" s="15" t="s">
        <v>136</v>
      </c>
      <c r="C236" s="15" t="s">
        <v>207</v>
      </c>
      <c r="D236" s="15" t="s">
        <v>241</v>
      </c>
      <c r="E236" s="15">
        <v>2022</v>
      </c>
      <c r="F236" s="15" t="s">
        <v>162</v>
      </c>
      <c r="G236" s="15" t="s">
        <v>133</v>
      </c>
      <c r="H236" s="15" t="s">
        <v>136</v>
      </c>
      <c r="I236" s="15" t="s">
        <v>139</v>
      </c>
      <c r="J236" s="15" t="s">
        <v>141</v>
      </c>
      <c r="K236" s="15" t="s">
        <v>144</v>
      </c>
      <c r="L236" s="15" t="s">
        <v>318</v>
      </c>
      <c r="M236" s="15">
        <v>2.08</v>
      </c>
      <c r="N236" s="15">
        <v>1.5349999999999999</v>
      </c>
      <c r="O236" s="15">
        <v>5.3999999999999999E-2</v>
      </c>
      <c r="P236" s="15">
        <v>1.6879999999999999</v>
      </c>
      <c r="Q236" s="15">
        <v>1.0269999999999999</v>
      </c>
      <c r="R236" s="15">
        <v>2.6419999999999999</v>
      </c>
      <c r="S236" s="15">
        <v>13.936</v>
      </c>
      <c r="U236" s="15">
        <v>976700.61300000001</v>
      </c>
      <c r="V236" s="15">
        <v>810</v>
      </c>
    </row>
    <row r="237" spans="2:22" x14ac:dyDescent="0.25">
      <c r="B237" s="15" t="s">
        <v>136</v>
      </c>
      <c r="C237" s="15" t="s">
        <v>207</v>
      </c>
      <c r="D237" s="15" t="s">
        <v>241</v>
      </c>
      <c r="E237" s="15">
        <v>2022</v>
      </c>
      <c r="F237" s="15" t="s">
        <v>162</v>
      </c>
      <c r="G237" s="15" t="s">
        <v>133</v>
      </c>
      <c r="H237" s="15" t="s">
        <v>136</v>
      </c>
      <c r="I237" s="15" t="s">
        <v>139</v>
      </c>
      <c r="J237" s="15" t="s">
        <v>141</v>
      </c>
      <c r="K237" s="15" t="s">
        <v>144</v>
      </c>
      <c r="L237" s="15" t="s">
        <v>319</v>
      </c>
      <c r="M237" s="15">
        <v>2.4129999999999998</v>
      </c>
      <c r="N237" s="15">
        <v>1.7110000000000001</v>
      </c>
      <c r="O237" s="15">
        <v>6.0999999999999999E-2</v>
      </c>
      <c r="P237" s="15">
        <v>1.9430000000000001</v>
      </c>
      <c r="Q237" s="15">
        <v>1.2829999999999999</v>
      </c>
      <c r="R237" s="15">
        <v>3.0819999999999999</v>
      </c>
      <c r="S237" s="15">
        <v>14.038</v>
      </c>
      <c r="U237" s="15">
        <v>981013.84199999995</v>
      </c>
      <c r="V237" s="15">
        <v>780</v>
      </c>
    </row>
    <row r="238" spans="2:22" x14ac:dyDescent="0.25">
      <c r="B238" s="15" t="s">
        <v>136</v>
      </c>
      <c r="C238" s="15" t="s">
        <v>207</v>
      </c>
      <c r="D238" s="15" t="s">
        <v>241</v>
      </c>
      <c r="E238" s="15">
        <v>2022</v>
      </c>
      <c r="F238" s="15" t="s">
        <v>162</v>
      </c>
      <c r="G238" s="15" t="s">
        <v>133</v>
      </c>
      <c r="H238" s="15" t="s">
        <v>136</v>
      </c>
      <c r="I238" s="15" t="s">
        <v>139</v>
      </c>
      <c r="J238" s="15" t="s">
        <v>141</v>
      </c>
      <c r="K238" s="15" t="s">
        <v>144</v>
      </c>
      <c r="L238" s="15" t="s">
        <v>320</v>
      </c>
      <c r="M238" s="15">
        <v>2.754</v>
      </c>
      <c r="N238" s="15">
        <v>1.9079999999999999</v>
      </c>
      <c r="O238" s="15">
        <v>0.129</v>
      </c>
      <c r="P238" s="15">
        <v>2.1989999999999998</v>
      </c>
      <c r="Q238" s="15">
        <v>1.476</v>
      </c>
      <c r="R238" s="15">
        <v>3.4129999999999998</v>
      </c>
      <c r="S238" s="15">
        <v>14.076000000000001</v>
      </c>
      <c r="U238" s="15">
        <v>984037.58100000001</v>
      </c>
      <c r="V238" s="15">
        <v>220</v>
      </c>
    </row>
    <row r="239" spans="2:22" x14ac:dyDescent="0.25">
      <c r="B239" s="15" t="s">
        <v>136</v>
      </c>
      <c r="C239" s="15" t="s">
        <v>207</v>
      </c>
      <c r="D239" s="15" t="s">
        <v>241</v>
      </c>
      <c r="E239" s="15">
        <v>2022</v>
      </c>
      <c r="F239" s="15" t="s">
        <v>162</v>
      </c>
      <c r="G239" s="15" t="s">
        <v>133</v>
      </c>
      <c r="H239" s="15" t="s">
        <v>136</v>
      </c>
      <c r="I239" s="15" t="s">
        <v>139</v>
      </c>
      <c r="J239" s="15" t="s">
        <v>141</v>
      </c>
      <c r="K239" s="15" t="s">
        <v>144</v>
      </c>
      <c r="L239" s="15" t="s">
        <v>146</v>
      </c>
      <c r="M239" s="15">
        <v>2.782</v>
      </c>
      <c r="N239" s="15">
        <v>1.827</v>
      </c>
      <c r="O239" s="15">
        <v>0.193</v>
      </c>
      <c r="P239" s="15">
        <v>2.3239999999999998</v>
      </c>
      <c r="Q239" s="15">
        <v>1.52</v>
      </c>
      <c r="R239" s="15">
        <v>3.4319999999999999</v>
      </c>
      <c r="S239" s="15">
        <v>14.183</v>
      </c>
      <c r="U239" s="15">
        <v>979075.06099999999</v>
      </c>
      <c r="V239" s="15">
        <v>90</v>
      </c>
    </row>
    <row r="240" spans="2:22" x14ac:dyDescent="0.25">
      <c r="B240" s="15" t="s">
        <v>136</v>
      </c>
      <c r="C240" s="15" t="s">
        <v>207</v>
      </c>
      <c r="D240" s="15" t="s">
        <v>241</v>
      </c>
      <c r="E240" s="15">
        <v>2022</v>
      </c>
      <c r="F240" s="15" t="s">
        <v>162</v>
      </c>
      <c r="G240" s="15" t="s">
        <v>133</v>
      </c>
      <c r="H240" s="15" t="s">
        <v>136</v>
      </c>
      <c r="I240" s="15" t="s">
        <v>139</v>
      </c>
      <c r="J240" s="15" t="s">
        <v>141</v>
      </c>
      <c r="K240" s="15" t="s">
        <v>144</v>
      </c>
      <c r="L240" s="15" t="s">
        <v>354</v>
      </c>
      <c r="M240" s="15">
        <v>2.0449999999999999</v>
      </c>
      <c r="N240" s="15">
        <v>1.6659999999999999</v>
      </c>
      <c r="O240" s="15">
        <v>0.152</v>
      </c>
      <c r="P240" s="15">
        <v>1.764</v>
      </c>
      <c r="Q240" s="15">
        <v>0.96799999999999997</v>
      </c>
      <c r="R240" s="15">
        <v>2.5819999999999999</v>
      </c>
      <c r="S240" s="15">
        <v>13.802</v>
      </c>
      <c r="U240" s="15">
        <v>973361.647</v>
      </c>
      <c r="V240" s="15">
        <v>120</v>
      </c>
    </row>
    <row r="241" spans="2:22" x14ac:dyDescent="0.25">
      <c r="B241" s="15" t="s">
        <v>136</v>
      </c>
      <c r="C241" s="15" t="s">
        <v>207</v>
      </c>
      <c r="D241" s="15" t="s">
        <v>242</v>
      </c>
      <c r="E241" s="15">
        <v>2022</v>
      </c>
      <c r="F241" s="15" t="s">
        <v>162</v>
      </c>
      <c r="G241" s="15" t="s">
        <v>133</v>
      </c>
      <c r="H241" s="15" t="s">
        <v>136</v>
      </c>
      <c r="I241" s="15" t="s">
        <v>139</v>
      </c>
      <c r="J241" s="15" t="s">
        <v>141</v>
      </c>
      <c r="K241" s="15" t="s">
        <v>144</v>
      </c>
      <c r="L241" s="15" t="s">
        <v>316</v>
      </c>
      <c r="M241" s="15">
        <v>1.6259999999999999</v>
      </c>
      <c r="N241" s="15">
        <v>1.4239999999999999</v>
      </c>
      <c r="O241" s="15">
        <v>3.5999999999999997E-2</v>
      </c>
      <c r="P241" s="15">
        <v>1.254</v>
      </c>
      <c r="Q241" s="15">
        <v>0.67800000000000005</v>
      </c>
      <c r="R241" s="15">
        <v>2.117</v>
      </c>
      <c r="S241" s="15">
        <v>13.513</v>
      </c>
      <c r="U241" s="15">
        <v>731238.505</v>
      </c>
      <c r="V241" s="15">
        <v>1530</v>
      </c>
    </row>
    <row r="242" spans="2:22" x14ac:dyDescent="0.25">
      <c r="B242" s="15" t="s">
        <v>136</v>
      </c>
      <c r="C242" s="15" t="s">
        <v>207</v>
      </c>
      <c r="D242" s="15" t="s">
        <v>242</v>
      </c>
      <c r="E242" s="15">
        <v>2022</v>
      </c>
      <c r="F242" s="15" t="s">
        <v>162</v>
      </c>
      <c r="G242" s="15" t="s">
        <v>133</v>
      </c>
      <c r="H242" s="15" t="s">
        <v>136</v>
      </c>
      <c r="I242" s="15" t="s">
        <v>139</v>
      </c>
      <c r="J242" s="15" t="s">
        <v>141</v>
      </c>
      <c r="K242" s="15" t="s">
        <v>144</v>
      </c>
      <c r="L242" s="15" t="s">
        <v>317</v>
      </c>
      <c r="M242" s="15">
        <v>2.3690000000000002</v>
      </c>
      <c r="N242" s="15">
        <v>1.77</v>
      </c>
      <c r="O242" s="15">
        <v>3.5000000000000003E-2</v>
      </c>
      <c r="P242" s="15">
        <v>1.9339999999999999</v>
      </c>
      <c r="Q242" s="15">
        <v>1.1990000000000001</v>
      </c>
      <c r="R242" s="15">
        <v>3.0009999999999999</v>
      </c>
      <c r="S242" s="15">
        <v>13.510999999999999</v>
      </c>
      <c r="U242" s="15">
        <v>733424.74600000004</v>
      </c>
      <c r="V242" s="15">
        <v>2630</v>
      </c>
    </row>
    <row r="243" spans="2:22" x14ac:dyDescent="0.25">
      <c r="B243" s="15" t="s">
        <v>136</v>
      </c>
      <c r="C243" s="15" t="s">
        <v>207</v>
      </c>
      <c r="D243" s="15" t="s">
        <v>242</v>
      </c>
      <c r="E243" s="15">
        <v>2022</v>
      </c>
      <c r="F243" s="15" t="s">
        <v>162</v>
      </c>
      <c r="G243" s="15" t="s">
        <v>133</v>
      </c>
      <c r="H243" s="15" t="s">
        <v>136</v>
      </c>
      <c r="I243" s="15" t="s">
        <v>139</v>
      </c>
      <c r="J243" s="15" t="s">
        <v>141</v>
      </c>
      <c r="K243" s="15" t="s">
        <v>144</v>
      </c>
      <c r="L243" s="15" t="s">
        <v>318</v>
      </c>
      <c r="M243" s="15">
        <v>2.415</v>
      </c>
      <c r="N243" s="15">
        <v>1.746</v>
      </c>
      <c r="O243" s="15">
        <v>6.0999999999999999E-2</v>
      </c>
      <c r="P243" s="15">
        <v>1.978</v>
      </c>
      <c r="Q243" s="15">
        <v>1.248</v>
      </c>
      <c r="R243" s="15">
        <v>3.0609999999999999</v>
      </c>
      <c r="S243" s="15">
        <v>13.583</v>
      </c>
      <c r="U243" s="15">
        <v>734444.44200000004</v>
      </c>
      <c r="V243" s="15">
        <v>810</v>
      </c>
    </row>
    <row r="244" spans="2:22" x14ac:dyDescent="0.25">
      <c r="B244" s="15" t="s">
        <v>136</v>
      </c>
      <c r="C244" s="15" t="s">
        <v>207</v>
      </c>
      <c r="D244" s="15" t="s">
        <v>242</v>
      </c>
      <c r="E244" s="15">
        <v>2022</v>
      </c>
      <c r="F244" s="15" t="s">
        <v>162</v>
      </c>
      <c r="G244" s="15" t="s">
        <v>133</v>
      </c>
      <c r="H244" s="15" t="s">
        <v>136</v>
      </c>
      <c r="I244" s="15" t="s">
        <v>139</v>
      </c>
      <c r="J244" s="15" t="s">
        <v>141</v>
      </c>
      <c r="K244" s="15" t="s">
        <v>144</v>
      </c>
      <c r="L244" s="15" t="s">
        <v>319</v>
      </c>
      <c r="M244" s="15">
        <v>2.7240000000000002</v>
      </c>
      <c r="N244" s="15">
        <v>1.85</v>
      </c>
      <c r="O244" s="15">
        <v>6.6000000000000003E-2</v>
      </c>
      <c r="P244" s="15">
        <v>2.2210000000000001</v>
      </c>
      <c r="Q244" s="15">
        <v>1.4610000000000001</v>
      </c>
      <c r="R244" s="15">
        <v>3.5110000000000001</v>
      </c>
      <c r="S244" s="15">
        <v>13.682</v>
      </c>
      <c r="U244" s="15">
        <v>736827.33600000001</v>
      </c>
      <c r="V244" s="15">
        <v>780</v>
      </c>
    </row>
    <row r="245" spans="2:22" x14ac:dyDescent="0.25">
      <c r="B245" s="15" t="s">
        <v>136</v>
      </c>
      <c r="C245" s="15" t="s">
        <v>207</v>
      </c>
      <c r="D245" s="15" t="s">
        <v>242</v>
      </c>
      <c r="E245" s="15">
        <v>2022</v>
      </c>
      <c r="F245" s="15" t="s">
        <v>162</v>
      </c>
      <c r="G245" s="15" t="s">
        <v>133</v>
      </c>
      <c r="H245" s="15" t="s">
        <v>136</v>
      </c>
      <c r="I245" s="15" t="s">
        <v>139</v>
      </c>
      <c r="J245" s="15" t="s">
        <v>141</v>
      </c>
      <c r="K245" s="15" t="s">
        <v>144</v>
      </c>
      <c r="L245" s="15" t="s">
        <v>320</v>
      </c>
      <c r="M245" s="15">
        <v>3.0249999999999999</v>
      </c>
      <c r="N245" s="15">
        <v>2.181</v>
      </c>
      <c r="O245" s="15">
        <v>0.14699999999999999</v>
      </c>
      <c r="P245" s="15">
        <v>2.383</v>
      </c>
      <c r="Q245" s="15">
        <v>1.6279999999999999</v>
      </c>
      <c r="R245" s="15">
        <v>3.665</v>
      </c>
      <c r="S245" s="15">
        <v>13.728</v>
      </c>
      <c r="U245" s="15">
        <v>739688.99100000004</v>
      </c>
      <c r="V245" s="15">
        <v>220</v>
      </c>
    </row>
    <row r="246" spans="2:22" x14ac:dyDescent="0.25">
      <c r="B246" s="15" t="s">
        <v>136</v>
      </c>
      <c r="C246" s="15" t="s">
        <v>207</v>
      </c>
      <c r="D246" s="15" t="s">
        <v>242</v>
      </c>
      <c r="E246" s="15">
        <v>2022</v>
      </c>
      <c r="F246" s="15" t="s">
        <v>162</v>
      </c>
      <c r="G246" s="15" t="s">
        <v>133</v>
      </c>
      <c r="H246" s="15" t="s">
        <v>136</v>
      </c>
      <c r="I246" s="15" t="s">
        <v>139</v>
      </c>
      <c r="J246" s="15" t="s">
        <v>141</v>
      </c>
      <c r="K246" s="15" t="s">
        <v>144</v>
      </c>
      <c r="L246" s="15" t="s">
        <v>146</v>
      </c>
      <c r="M246" s="15">
        <v>3.1669999999999998</v>
      </c>
      <c r="N246" s="15">
        <v>2.27</v>
      </c>
      <c r="O246" s="15">
        <v>0.22700000000000001</v>
      </c>
      <c r="P246" s="15">
        <v>2.7549999999999999</v>
      </c>
      <c r="Q246" s="15">
        <v>1.7609999999999999</v>
      </c>
      <c r="R246" s="15">
        <v>4.0670000000000002</v>
      </c>
      <c r="S246" s="15">
        <v>13.824999999999999</v>
      </c>
      <c r="U246" s="15">
        <v>736084.71299999999</v>
      </c>
      <c r="V246" s="15">
        <v>100</v>
      </c>
    </row>
    <row r="247" spans="2:22" x14ac:dyDescent="0.25">
      <c r="B247" s="15" t="s">
        <v>136</v>
      </c>
      <c r="C247" s="15" t="s">
        <v>207</v>
      </c>
      <c r="D247" s="15" t="s">
        <v>242</v>
      </c>
      <c r="E247" s="15">
        <v>2022</v>
      </c>
      <c r="F247" s="15" t="s">
        <v>162</v>
      </c>
      <c r="G247" s="15" t="s">
        <v>133</v>
      </c>
      <c r="H247" s="15" t="s">
        <v>136</v>
      </c>
      <c r="I247" s="15" t="s">
        <v>139</v>
      </c>
      <c r="J247" s="15" t="s">
        <v>141</v>
      </c>
      <c r="K247" s="15" t="s">
        <v>144</v>
      </c>
      <c r="L247" s="15" t="s">
        <v>354</v>
      </c>
      <c r="M247" s="15">
        <v>2.4300000000000002</v>
      </c>
      <c r="N247" s="15">
        <v>2.1539999999999999</v>
      </c>
      <c r="O247" s="15">
        <v>0.19700000000000001</v>
      </c>
      <c r="P247" s="15">
        <v>2.0009999999999999</v>
      </c>
      <c r="Q247" s="15">
        <v>1.097</v>
      </c>
      <c r="R247" s="15">
        <v>2.7480000000000002</v>
      </c>
      <c r="S247" s="15">
        <v>13.474</v>
      </c>
      <c r="U247" s="15">
        <v>732381.59100000001</v>
      </c>
      <c r="V247" s="15">
        <v>120</v>
      </c>
    </row>
    <row r="248" spans="2:22" x14ac:dyDescent="0.25">
      <c r="B248" s="15" t="s">
        <v>136</v>
      </c>
      <c r="C248" s="15" t="s">
        <v>207</v>
      </c>
      <c r="D248" s="15" t="s">
        <v>243</v>
      </c>
      <c r="E248" s="15">
        <v>2022</v>
      </c>
      <c r="F248" s="15" t="s">
        <v>162</v>
      </c>
      <c r="G248" s="15" t="s">
        <v>133</v>
      </c>
      <c r="H248" s="15" t="s">
        <v>136</v>
      </c>
      <c r="I248" s="15" t="s">
        <v>139</v>
      </c>
      <c r="J248" s="15" t="s">
        <v>141</v>
      </c>
      <c r="K248" s="15" t="s">
        <v>144</v>
      </c>
      <c r="L248" s="15" t="s">
        <v>316</v>
      </c>
      <c r="M248" s="15">
        <v>1.7210000000000001</v>
      </c>
      <c r="N248" s="15">
        <v>1.403</v>
      </c>
      <c r="O248" s="15">
        <v>3.5999999999999997E-2</v>
      </c>
      <c r="P248" s="15">
        <v>1.3540000000000001</v>
      </c>
      <c r="Q248" s="15">
        <v>0.78700000000000003</v>
      </c>
      <c r="R248" s="15">
        <v>2.2879999999999998</v>
      </c>
      <c r="S248" s="15">
        <v>13.513</v>
      </c>
      <c r="U248" s="15">
        <v>731212.24399999995</v>
      </c>
      <c r="V248" s="15">
        <v>1520</v>
      </c>
    </row>
    <row r="249" spans="2:22" x14ac:dyDescent="0.25">
      <c r="B249" s="15" t="s">
        <v>136</v>
      </c>
      <c r="C249" s="15" t="s">
        <v>207</v>
      </c>
      <c r="D249" s="15" t="s">
        <v>243</v>
      </c>
      <c r="E249" s="15">
        <v>2022</v>
      </c>
      <c r="F249" s="15" t="s">
        <v>162</v>
      </c>
      <c r="G249" s="15" t="s">
        <v>133</v>
      </c>
      <c r="H249" s="15" t="s">
        <v>136</v>
      </c>
      <c r="I249" s="15" t="s">
        <v>139</v>
      </c>
      <c r="J249" s="15" t="s">
        <v>141</v>
      </c>
      <c r="K249" s="15" t="s">
        <v>144</v>
      </c>
      <c r="L249" s="15" t="s">
        <v>317</v>
      </c>
      <c r="M249" s="15">
        <v>2.484</v>
      </c>
      <c r="N249" s="15">
        <v>1.7609999999999999</v>
      </c>
      <c r="O249" s="15">
        <v>3.4000000000000002E-2</v>
      </c>
      <c r="P249" s="15">
        <v>2.0670000000000002</v>
      </c>
      <c r="Q249" s="15">
        <v>1.319</v>
      </c>
      <c r="R249" s="15">
        <v>3.1469999999999998</v>
      </c>
      <c r="S249" s="15">
        <v>13.510999999999999</v>
      </c>
      <c r="U249" s="15">
        <v>733490.93</v>
      </c>
      <c r="V249" s="15">
        <v>2640</v>
      </c>
    </row>
    <row r="250" spans="2:22" x14ac:dyDescent="0.25">
      <c r="B250" s="15" t="s">
        <v>136</v>
      </c>
      <c r="C250" s="15" t="s">
        <v>207</v>
      </c>
      <c r="D250" s="15" t="s">
        <v>243</v>
      </c>
      <c r="E250" s="15">
        <v>2022</v>
      </c>
      <c r="F250" s="15" t="s">
        <v>162</v>
      </c>
      <c r="G250" s="15" t="s">
        <v>133</v>
      </c>
      <c r="H250" s="15" t="s">
        <v>136</v>
      </c>
      <c r="I250" s="15" t="s">
        <v>139</v>
      </c>
      <c r="J250" s="15" t="s">
        <v>141</v>
      </c>
      <c r="K250" s="15" t="s">
        <v>144</v>
      </c>
      <c r="L250" s="15" t="s">
        <v>318</v>
      </c>
      <c r="M250" s="15">
        <v>2.5529999999999999</v>
      </c>
      <c r="N250" s="15">
        <v>1.714</v>
      </c>
      <c r="O250" s="15">
        <v>0.06</v>
      </c>
      <c r="P250" s="15">
        <v>2.169</v>
      </c>
      <c r="Q250" s="15">
        <v>1.3560000000000001</v>
      </c>
      <c r="R250" s="15">
        <v>3.226</v>
      </c>
      <c r="S250" s="15">
        <v>13.583</v>
      </c>
      <c r="U250" s="15">
        <v>734463.91700000002</v>
      </c>
      <c r="V250" s="15">
        <v>810</v>
      </c>
    </row>
    <row r="251" spans="2:22" x14ac:dyDescent="0.25">
      <c r="B251" s="15" t="s">
        <v>136</v>
      </c>
      <c r="C251" s="15" t="s">
        <v>207</v>
      </c>
      <c r="D251" s="15" t="s">
        <v>243</v>
      </c>
      <c r="E251" s="15">
        <v>2022</v>
      </c>
      <c r="F251" s="15" t="s">
        <v>162</v>
      </c>
      <c r="G251" s="15" t="s">
        <v>133</v>
      </c>
      <c r="H251" s="15" t="s">
        <v>136</v>
      </c>
      <c r="I251" s="15" t="s">
        <v>139</v>
      </c>
      <c r="J251" s="15" t="s">
        <v>141</v>
      </c>
      <c r="K251" s="15" t="s">
        <v>144</v>
      </c>
      <c r="L251" s="15" t="s">
        <v>319</v>
      </c>
      <c r="M251" s="15">
        <v>2.8639999999999999</v>
      </c>
      <c r="N251" s="15">
        <v>1.8959999999999999</v>
      </c>
      <c r="O251" s="15">
        <v>6.8000000000000005E-2</v>
      </c>
      <c r="P251" s="15">
        <v>2.395</v>
      </c>
      <c r="Q251" s="15">
        <v>1.6140000000000001</v>
      </c>
      <c r="R251" s="15">
        <v>3.5720000000000001</v>
      </c>
      <c r="S251" s="15">
        <v>13.682</v>
      </c>
      <c r="U251" s="15">
        <v>736818.02599999995</v>
      </c>
      <c r="V251" s="15">
        <v>780</v>
      </c>
    </row>
    <row r="252" spans="2:22" x14ac:dyDescent="0.25">
      <c r="B252" s="15" t="s">
        <v>136</v>
      </c>
      <c r="C252" s="15" t="s">
        <v>207</v>
      </c>
      <c r="D252" s="15" t="s">
        <v>243</v>
      </c>
      <c r="E252" s="15">
        <v>2022</v>
      </c>
      <c r="F252" s="15" t="s">
        <v>162</v>
      </c>
      <c r="G252" s="15" t="s">
        <v>133</v>
      </c>
      <c r="H252" s="15" t="s">
        <v>136</v>
      </c>
      <c r="I252" s="15" t="s">
        <v>139</v>
      </c>
      <c r="J252" s="15" t="s">
        <v>141</v>
      </c>
      <c r="K252" s="15" t="s">
        <v>144</v>
      </c>
      <c r="L252" s="15" t="s">
        <v>320</v>
      </c>
      <c r="M252" s="15">
        <v>3.077</v>
      </c>
      <c r="N252" s="15">
        <v>1.9810000000000001</v>
      </c>
      <c r="O252" s="15">
        <v>0.13400000000000001</v>
      </c>
      <c r="P252" s="15">
        <v>2.5350000000000001</v>
      </c>
      <c r="Q252" s="15">
        <v>1.7529999999999999</v>
      </c>
      <c r="R252" s="15">
        <v>3.8050000000000002</v>
      </c>
      <c r="S252" s="15">
        <v>13.728</v>
      </c>
      <c r="U252" s="15">
        <v>739620.41700000002</v>
      </c>
      <c r="V252" s="15">
        <v>220</v>
      </c>
    </row>
    <row r="253" spans="2:22" x14ac:dyDescent="0.25">
      <c r="B253" s="15" t="s">
        <v>136</v>
      </c>
      <c r="C253" s="15" t="s">
        <v>207</v>
      </c>
      <c r="D253" s="15" t="s">
        <v>243</v>
      </c>
      <c r="E253" s="15">
        <v>2022</v>
      </c>
      <c r="F253" s="15" t="s">
        <v>162</v>
      </c>
      <c r="G253" s="15" t="s">
        <v>133</v>
      </c>
      <c r="H253" s="15" t="s">
        <v>136</v>
      </c>
      <c r="I253" s="15" t="s">
        <v>139</v>
      </c>
      <c r="J253" s="15" t="s">
        <v>141</v>
      </c>
      <c r="K253" s="15" t="s">
        <v>144</v>
      </c>
      <c r="L253" s="15" t="s">
        <v>146</v>
      </c>
      <c r="M253" s="15">
        <v>3.1579999999999999</v>
      </c>
      <c r="N253" s="15">
        <v>2.1539999999999999</v>
      </c>
      <c r="O253" s="15">
        <v>0.22700000000000001</v>
      </c>
      <c r="P253" s="15">
        <v>2.8260000000000001</v>
      </c>
      <c r="Q253" s="15">
        <v>2.0139999999999998</v>
      </c>
      <c r="R253" s="15">
        <v>3.7519999999999998</v>
      </c>
      <c r="S253" s="15">
        <v>13.83</v>
      </c>
      <c r="U253" s="15">
        <v>734583.625</v>
      </c>
      <c r="V253" s="15">
        <v>90</v>
      </c>
    </row>
    <row r="254" spans="2:22" x14ac:dyDescent="0.25">
      <c r="B254" s="15" t="s">
        <v>136</v>
      </c>
      <c r="C254" s="15" t="s">
        <v>207</v>
      </c>
      <c r="D254" s="15" t="s">
        <v>243</v>
      </c>
      <c r="E254" s="15">
        <v>2022</v>
      </c>
      <c r="F254" s="15" t="s">
        <v>162</v>
      </c>
      <c r="G254" s="15" t="s">
        <v>133</v>
      </c>
      <c r="H254" s="15" t="s">
        <v>136</v>
      </c>
      <c r="I254" s="15" t="s">
        <v>139</v>
      </c>
      <c r="J254" s="15" t="s">
        <v>141</v>
      </c>
      <c r="K254" s="15" t="s">
        <v>144</v>
      </c>
      <c r="L254" s="15" t="s">
        <v>354</v>
      </c>
      <c r="M254" s="15">
        <v>2.3959999999999999</v>
      </c>
      <c r="N254" s="15">
        <v>1.7649999999999999</v>
      </c>
      <c r="O254" s="15">
        <v>0.161</v>
      </c>
      <c r="P254" s="15">
        <v>2.0910000000000002</v>
      </c>
      <c r="Q254" s="15">
        <v>1.1879999999999999</v>
      </c>
      <c r="R254" s="15">
        <v>2.8359999999999999</v>
      </c>
      <c r="S254" s="15">
        <v>13.474</v>
      </c>
      <c r="U254" s="15">
        <v>732378.21299999999</v>
      </c>
      <c r="V254" s="15">
        <v>120</v>
      </c>
    </row>
    <row r="255" spans="2:22" x14ac:dyDescent="0.25">
      <c r="B255" s="15" t="s">
        <v>136</v>
      </c>
      <c r="C255" s="15" t="s">
        <v>207</v>
      </c>
      <c r="D255" s="15" t="s">
        <v>244</v>
      </c>
      <c r="E255" s="15">
        <v>2022</v>
      </c>
      <c r="F255" s="15" t="s">
        <v>162</v>
      </c>
      <c r="G255" s="15" t="s">
        <v>133</v>
      </c>
      <c r="H255" s="15" t="s">
        <v>136</v>
      </c>
      <c r="I255" s="15" t="s">
        <v>139</v>
      </c>
      <c r="J255" s="15" t="s">
        <v>141</v>
      </c>
      <c r="K255" s="15" t="s">
        <v>144</v>
      </c>
      <c r="L255" s="15" t="s">
        <v>316</v>
      </c>
      <c r="M255" s="15">
        <v>1.7290000000000001</v>
      </c>
      <c r="N255" s="15">
        <v>1.337</v>
      </c>
      <c r="O255" s="15">
        <v>3.4000000000000002E-2</v>
      </c>
      <c r="P255" s="15">
        <v>1.4239999999999999</v>
      </c>
      <c r="Q255" s="15">
        <v>0.84699999999999998</v>
      </c>
      <c r="R255" s="15">
        <v>2.2229999999999999</v>
      </c>
      <c r="S255" s="15">
        <v>13.068</v>
      </c>
      <c r="U255" s="15">
        <v>501401.99099999998</v>
      </c>
      <c r="V255" s="15">
        <v>1520</v>
      </c>
    </row>
    <row r="256" spans="2:22" x14ac:dyDescent="0.25">
      <c r="B256" s="15" t="s">
        <v>136</v>
      </c>
      <c r="C256" s="15" t="s">
        <v>207</v>
      </c>
      <c r="D256" s="15" t="s">
        <v>244</v>
      </c>
      <c r="E256" s="15">
        <v>2022</v>
      </c>
      <c r="F256" s="15" t="s">
        <v>162</v>
      </c>
      <c r="G256" s="15" t="s">
        <v>133</v>
      </c>
      <c r="H256" s="15" t="s">
        <v>136</v>
      </c>
      <c r="I256" s="15" t="s">
        <v>139</v>
      </c>
      <c r="J256" s="15" t="s">
        <v>141</v>
      </c>
      <c r="K256" s="15" t="s">
        <v>144</v>
      </c>
      <c r="L256" s="15" t="s">
        <v>317</v>
      </c>
      <c r="M256" s="15">
        <v>2.41</v>
      </c>
      <c r="N256" s="15">
        <v>1.57</v>
      </c>
      <c r="O256" s="15">
        <v>3.1E-2</v>
      </c>
      <c r="P256" s="15">
        <v>2.0659999999999998</v>
      </c>
      <c r="Q256" s="15">
        <v>1.349</v>
      </c>
      <c r="R256" s="15">
        <v>3.0750000000000002</v>
      </c>
      <c r="S256" s="15">
        <v>13.07</v>
      </c>
      <c r="U256" s="15">
        <v>502660.84299999999</v>
      </c>
      <c r="V256" s="15">
        <v>2630</v>
      </c>
    </row>
    <row r="257" spans="2:22" x14ac:dyDescent="0.25">
      <c r="B257" s="15" t="s">
        <v>136</v>
      </c>
      <c r="C257" s="15" t="s">
        <v>207</v>
      </c>
      <c r="D257" s="15" t="s">
        <v>244</v>
      </c>
      <c r="E257" s="15">
        <v>2022</v>
      </c>
      <c r="F257" s="15" t="s">
        <v>162</v>
      </c>
      <c r="G257" s="15" t="s">
        <v>133</v>
      </c>
      <c r="H257" s="15" t="s">
        <v>136</v>
      </c>
      <c r="I257" s="15" t="s">
        <v>139</v>
      </c>
      <c r="J257" s="15" t="s">
        <v>141</v>
      </c>
      <c r="K257" s="15" t="s">
        <v>144</v>
      </c>
      <c r="L257" s="15" t="s">
        <v>318</v>
      </c>
      <c r="M257" s="15">
        <v>2.5659999999999998</v>
      </c>
      <c r="N257" s="15">
        <v>1.6479999999999999</v>
      </c>
      <c r="O257" s="15">
        <v>5.8000000000000003E-2</v>
      </c>
      <c r="P257" s="15">
        <v>2.2040000000000002</v>
      </c>
      <c r="Q257" s="15">
        <v>1.4279999999999999</v>
      </c>
      <c r="R257" s="15">
        <v>3.302</v>
      </c>
      <c r="S257" s="15">
        <v>13.125</v>
      </c>
      <c r="U257" s="15">
        <v>502703.93300000002</v>
      </c>
      <c r="V257" s="15">
        <v>810</v>
      </c>
    </row>
    <row r="258" spans="2:22" x14ac:dyDescent="0.25">
      <c r="B258" s="15" t="s">
        <v>136</v>
      </c>
      <c r="C258" s="15" t="s">
        <v>207</v>
      </c>
      <c r="D258" s="15" t="s">
        <v>244</v>
      </c>
      <c r="E258" s="15">
        <v>2022</v>
      </c>
      <c r="F258" s="15" t="s">
        <v>162</v>
      </c>
      <c r="G258" s="15" t="s">
        <v>133</v>
      </c>
      <c r="H258" s="15" t="s">
        <v>136</v>
      </c>
      <c r="I258" s="15" t="s">
        <v>139</v>
      </c>
      <c r="J258" s="15" t="s">
        <v>141</v>
      </c>
      <c r="K258" s="15" t="s">
        <v>144</v>
      </c>
      <c r="L258" s="15" t="s">
        <v>319</v>
      </c>
      <c r="M258" s="15">
        <v>2.7879999999999998</v>
      </c>
      <c r="N258" s="15">
        <v>1.7769999999999999</v>
      </c>
      <c r="O258" s="15">
        <v>6.4000000000000001E-2</v>
      </c>
      <c r="P258" s="15">
        <v>2.3759999999999999</v>
      </c>
      <c r="Q258" s="15">
        <v>1.669</v>
      </c>
      <c r="R258" s="15">
        <v>3.4540000000000002</v>
      </c>
      <c r="S258" s="15">
        <v>13.218</v>
      </c>
      <c r="U258" s="15">
        <v>503415.74599999998</v>
      </c>
      <c r="V258" s="15">
        <v>780</v>
      </c>
    </row>
    <row r="259" spans="2:22" x14ac:dyDescent="0.25">
      <c r="B259" s="15" t="s">
        <v>136</v>
      </c>
      <c r="C259" s="15" t="s">
        <v>207</v>
      </c>
      <c r="D259" s="15" t="s">
        <v>244</v>
      </c>
      <c r="E259" s="15">
        <v>2022</v>
      </c>
      <c r="F259" s="15" t="s">
        <v>162</v>
      </c>
      <c r="G259" s="15" t="s">
        <v>133</v>
      </c>
      <c r="H259" s="15" t="s">
        <v>136</v>
      </c>
      <c r="I259" s="15" t="s">
        <v>139</v>
      </c>
      <c r="J259" s="15" t="s">
        <v>141</v>
      </c>
      <c r="K259" s="15" t="s">
        <v>144</v>
      </c>
      <c r="L259" s="15" t="s">
        <v>320</v>
      </c>
      <c r="M259" s="15">
        <v>3.08</v>
      </c>
      <c r="N259" s="15">
        <v>1.7909999999999999</v>
      </c>
      <c r="O259" s="15">
        <v>0.121</v>
      </c>
      <c r="P259" s="15">
        <v>2.7309999999999999</v>
      </c>
      <c r="Q259" s="15">
        <v>1.81</v>
      </c>
      <c r="R259" s="15">
        <v>3.851</v>
      </c>
      <c r="S259" s="15">
        <v>13.273999999999999</v>
      </c>
      <c r="U259" s="15">
        <v>504673.734</v>
      </c>
      <c r="V259" s="15">
        <v>220</v>
      </c>
    </row>
    <row r="260" spans="2:22" x14ac:dyDescent="0.25">
      <c r="B260" s="15" t="s">
        <v>136</v>
      </c>
      <c r="C260" s="15" t="s">
        <v>207</v>
      </c>
      <c r="D260" s="15" t="s">
        <v>244</v>
      </c>
      <c r="E260" s="15">
        <v>2022</v>
      </c>
      <c r="F260" s="15" t="s">
        <v>162</v>
      </c>
      <c r="G260" s="15" t="s">
        <v>133</v>
      </c>
      <c r="H260" s="15" t="s">
        <v>136</v>
      </c>
      <c r="I260" s="15" t="s">
        <v>139</v>
      </c>
      <c r="J260" s="15" t="s">
        <v>141</v>
      </c>
      <c r="K260" s="15" t="s">
        <v>144</v>
      </c>
      <c r="L260" s="15" t="s">
        <v>146</v>
      </c>
      <c r="M260" s="15">
        <v>3.1440000000000001</v>
      </c>
      <c r="N260" s="15">
        <v>2.0859999999999999</v>
      </c>
      <c r="O260" s="15">
        <v>0.22</v>
      </c>
      <c r="P260" s="15">
        <v>2.8359999999999999</v>
      </c>
      <c r="Q260" s="15">
        <v>1.6950000000000001</v>
      </c>
      <c r="R260" s="15">
        <v>3.78</v>
      </c>
      <c r="S260" s="15">
        <v>13.368</v>
      </c>
      <c r="U260" s="15">
        <v>501107.63099999999</v>
      </c>
      <c r="V260" s="15">
        <v>90</v>
      </c>
    </row>
    <row r="261" spans="2:22" x14ac:dyDescent="0.25">
      <c r="B261" s="15" t="s">
        <v>136</v>
      </c>
      <c r="C261" s="15" t="s">
        <v>207</v>
      </c>
      <c r="D261" s="15" t="s">
        <v>244</v>
      </c>
      <c r="E261" s="15">
        <v>2022</v>
      </c>
      <c r="F261" s="15" t="s">
        <v>162</v>
      </c>
      <c r="G261" s="15" t="s">
        <v>133</v>
      </c>
      <c r="H261" s="15" t="s">
        <v>136</v>
      </c>
      <c r="I261" s="15" t="s">
        <v>139</v>
      </c>
      <c r="J261" s="15" t="s">
        <v>141</v>
      </c>
      <c r="K261" s="15" t="s">
        <v>144</v>
      </c>
      <c r="L261" s="15" t="s">
        <v>354</v>
      </c>
      <c r="M261" s="15">
        <v>2.4340000000000002</v>
      </c>
      <c r="N261" s="15">
        <v>1.7490000000000001</v>
      </c>
      <c r="O261" s="15">
        <v>0.16</v>
      </c>
      <c r="P261" s="15">
        <v>1.986</v>
      </c>
      <c r="Q261" s="15">
        <v>1.2889999999999999</v>
      </c>
      <c r="R261" s="15">
        <v>2.8439999999999999</v>
      </c>
      <c r="S261" s="15">
        <v>13.041</v>
      </c>
      <c r="U261" s="15">
        <v>502802.21</v>
      </c>
      <c r="V261" s="15">
        <v>120</v>
      </c>
    </row>
    <row r="262" spans="2:22" x14ac:dyDescent="0.25">
      <c r="B262" s="15" t="s">
        <v>136</v>
      </c>
      <c r="C262" s="15" t="s">
        <v>207</v>
      </c>
      <c r="D262" s="15" t="s">
        <v>245</v>
      </c>
      <c r="E262" s="15">
        <v>2022</v>
      </c>
      <c r="F262" s="15" t="s">
        <v>162</v>
      </c>
      <c r="G262" s="15" t="s">
        <v>133</v>
      </c>
      <c r="H262" s="15" t="s">
        <v>136</v>
      </c>
      <c r="I262" s="15" t="s">
        <v>139</v>
      </c>
      <c r="J262" s="15" t="s">
        <v>141</v>
      </c>
      <c r="K262" s="15" t="s">
        <v>144</v>
      </c>
      <c r="L262" s="15" t="s">
        <v>316</v>
      </c>
      <c r="M262" s="15">
        <v>1.726</v>
      </c>
      <c r="N262" s="15">
        <v>1.302</v>
      </c>
      <c r="O262" s="15">
        <v>3.3000000000000002E-2</v>
      </c>
      <c r="P262" s="15">
        <v>1.4279999999999999</v>
      </c>
      <c r="Q262" s="15">
        <v>0.84799999999999998</v>
      </c>
      <c r="R262" s="15">
        <v>2.2429999999999999</v>
      </c>
      <c r="S262" s="15">
        <v>13.068</v>
      </c>
      <c r="U262" s="15">
        <v>501402.36499999999</v>
      </c>
      <c r="V262" s="15">
        <v>1530</v>
      </c>
    </row>
    <row r="263" spans="2:22" x14ac:dyDescent="0.25">
      <c r="B263" s="15" t="s">
        <v>136</v>
      </c>
      <c r="C263" s="15" t="s">
        <v>207</v>
      </c>
      <c r="D263" s="15" t="s">
        <v>245</v>
      </c>
      <c r="E263" s="15">
        <v>2022</v>
      </c>
      <c r="F263" s="15" t="s">
        <v>162</v>
      </c>
      <c r="G263" s="15" t="s">
        <v>133</v>
      </c>
      <c r="H263" s="15" t="s">
        <v>136</v>
      </c>
      <c r="I263" s="15" t="s">
        <v>139</v>
      </c>
      <c r="J263" s="15" t="s">
        <v>141</v>
      </c>
      <c r="K263" s="15" t="s">
        <v>144</v>
      </c>
      <c r="L263" s="15" t="s">
        <v>317</v>
      </c>
      <c r="M263" s="15">
        <v>2.3980000000000001</v>
      </c>
      <c r="N263" s="15">
        <v>1.5860000000000001</v>
      </c>
      <c r="O263" s="15">
        <v>3.1E-2</v>
      </c>
      <c r="P263" s="15">
        <v>2.0859999999999999</v>
      </c>
      <c r="Q263" s="15">
        <v>1.343</v>
      </c>
      <c r="R263" s="15">
        <v>3.0739999999999998</v>
      </c>
      <c r="S263" s="15">
        <v>13.071</v>
      </c>
      <c r="U263" s="15">
        <v>502667.08600000001</v>
      </c>
      <c r="V263" s="15">
        <v>2640</v>
      </c>
    </row>
    <row r="264" spans="2:22" x14ac:dyDescent="0.25">
      <c r="B264" s="15" t="s">
        <v>136</v>
      </c>
      <c r="C264" s="15" t="s">
        <v>207</v>
      </c>
      <c r="D264" s="15" t="s">
        <v>245</v>
      </c>
      <c r="E264" s="15">
        <v>2022</v>
      </c>
      <c r="F264" s="15" t="s">
        <v>162</v>
      </c>
      <c r="G264" s="15" t="s">
        <v>133</v>
      </c>
      <c r="H264" s="15" t="s">
        <v>136</v>
      </c>
      <c r="I264" s="15" t="s">
        <v>139</v>
      </c>
      <c r="J264" s="15" t="s">
        <v>141</v>
      </c>
      <c r="K264" s="15" t="s">
        <v>144</v>
      </c>
      <c r="L264" s="15" t="s">
        <v>318</v>
      </c>
      <c r="M264" s="15">
        <v>2.6219999999999999</v>
      </c>
      <c r="N264" s="15">
        <v>1.675</v>
      </c>
      <c r="O264" s="15">
        <v>5.8999999999999997E-2</v>
      </c>
      <c r="P264" s="15">
        <v>2.254</v>
      </c>
      <c r="Q264" s="15">
        <v>1.502</v>
      </c>
      <c r="R264" s="15">
        <v>3.3839999999999999</v>
      </c>
      <c r="S264" s="15">
        <v>13.125</v>
      </c>
      <c r="U264" s="15">
        <v>502707.67599999998</v>
      </c>
      <c r="V264" s="15">
        <v>810</v>
      </c>
    </row>
    <row r="265" spans="2:22" x14ac:dyDescent="0.25">
      <c r="B265" s="15" t="s">
        <v>136</v>
      </c>
      <c r="C265" s="15" t="s">
        <v>207</v>
      </c>
      <c r="D265" s="15" t="s">
        <v>245</v>
      </c>
      <c r="E265" s="15">
        <v>2022</v>
      </c>
      <c r="F265" s="15" t="s">
        <v>162</v>
      </c>
      <c r="G265" s="15" t="s">
        <v>133</v>
      </c>
      <c r="H265" s="15" t="s">
        <v>136</v>
      </c>
      <c r="I265" s="15" t="s">
        <v>139</v>
      </c>
      <c r="J265" s="15" t="s">
        <v>141</v>
      </c>
      <c r="K265" s="15" t="s">
        <v>144</v>
      </c>
      <c r="L265" s="15" t="s">
        <v>319</v>
      </c>
      <c r="M265" s="15">
        <v>2.7749999999999999</v>
      </c>
      <c r="N265" s="15">
        <v>1.714</v>
      </c>
      <c r="O265" s="15">
        <v>6.0999999999999999E-2</v>
      </c>
      <c r="P265" s="15">
        <v>2.3849999999999998</v>
      </c>
      <c r="Q265" s="15">
        <v>1.645</v>
      </c>
      <c r="R265" s="15">
        <v>3.4510000000000001</v>
      </c>
      <c r="S265" s="15">
        <v>13.221</v>
      </c>
      <c r="U265" s="15">
        <v>503408.97899999999</v>
      </c>
      <c r="V265" s="15">
        <v>780</v>
      </c>
    </row>
    <row r="266" spans="2:22" x14ac:dyDescent="0.25">
      <c r="B266" s="15" t="s">
        <v>136</v>
      </c>
      <c r="C266" s="15" t="s">
        <v>207</v>
      </c>
      <c r="D266" s="15" t="s">
        <v>245</v>
      </c>
      <c r="E266" s="15">
        <v>2022</v>
      </c>
      <c r="F266" s="15" t="s">
        <v>162</v>
      </c>
      <c r="G266" s="15" t="s">
        <v>133</v>
      </c>
      <c r="H266" s="15" t="s">
        <v>136</v>
      </c>
      <c r="I266" s="15" t="s">
        <v>139</v>
      </c>
      <c r="J266" s="15" t="s">
        <v>141</v>
      </c>
      <c r="K266" s="15" t="s">
        <v>144</v>
      </c>
      <c r="L266" s="15" t="s">
        <v>320</v>
      </c>
      <c r="M266" s="15">
        <v>3.1219999999999999</v>
      </c>
      <c r="N266" s="15">
        <v>1.7430000000000001</v>
      </c>
      <c r="O266" s="15">
        <v>0.11799999999999999</v>
      </c>
      <c r="P266" s="15">
        <v>2.6230000000000002</v>
      </c>
      <c r="Q266" s="15">
        <v>1.9239999999999999</v>
      </c>
      <c r="R266" s="15">
        <v>3.8610000000000002</v>
      </c>
      <c r="S266" s="15">
        <v>13.273999999999999</v>
      </c>
      <c r="U266" s="15">
        <v>504697.00799999997</v>
      </c>
      <c r="V266" s="15">
        <v>220</v>
      </c>
    </row>
    <row r="267" spans="2:22" x14ac:dyDescent="0.25">
      <c r="B267" s="15" t="s">
        <v>136</v>
      </c>
      <c r="C267" s="15" t="s">
        <v>207</v>
      </c>
      <c r="D267" s="15" t="s">
        <v>245</v>
      </c>
      <c r="E267" s="15">
        <v>2022</v>
      </c>
      <c r="F267" s="15" t="s">
        <v>162</v>
      </c>
      <c r="G267" s="15" t="s">
        <v>133</v>
      </c>
      <c r="H267" s="15" t="s">
        <v>136</v>
      </c>
      <c r="I267" s="15" t="s">
        <v>139</v>
      </c>
      <c r="J267" s="15" t="s">
        <v>141</v>
      </c>
      <c r="K267" s="15" t="s">
        <v>144</v>
      </c>
      <c r="L267" s="15" t="s">
        <v>146</v>
      </c>
      <c r="M267" s="15">
        <v>3.202</v>
      </c>
      <c r="N267" s="15">
        <v>2.0699999999999998</v>
      </c>
      <c r="O267" s="15">
        <v>0.218</v>
      </c>
      <c r="P267" s="15">
        <v>2.8010000000000002</v>
      </c>
      <c r="Q267" s="15">
        <v>2.0750000000000002</v>
      </c>
      <c r="R267" s="15">
        <v>3.7189999999999999</v>
      </c>
      <c r="S267" s="15">
        <v>13.369</v>
      </c>
      <c r="U267" s="15">
        <v>501071.43599999999</v>
      </c>
      <c r="V267" s="15">
        <v>90</v>
      </c>
    </row>
    <row r="268" spans="2:22" x14ac:dyDescent="0.25">
      <c r="B268" s="15" t="s">
        <v>136</v>
      </c>
      <c r="C268" s="15" t="s">
        <v>207</v>
      </c>
      <c r="D268" s="15" t="s">
        <v>245</v>
      </c>
      <c r="E268" s="15">
        <v>2022</v>
      </c>
      <c r="F268" s="15" t="s">
        <v>162</v>
      </c>
      <c r="G268" s="15" t="s">
        <v>133</v>
      </c>
      <c r="H268" s="15" t="s">
        <v>136</v>
      </c>
      <c r="I268" s="15" t="s">
        <v>139</v>
      </c>
      <c r="J268" s="15" t="s">
        <v>141</v>
      </c>
      <c r="K268" s="15" t="s">
        <v>144</v>
      </c>
      <c r="L268" s="15" t="s">
        <v>354</v>
      </c>
      <c r="M268" s="15">
        <v>2.3719999999999999</v>
      </c>
      <c r="N268" s="15">
        <v>1.696</v>
      </c>
      <c r="O268" s="15">
        <v>0.155</v>
      </c>
      <c r="P268" s="15">
        <v>1.891</v>
      </c>
      <c r="Q268" s="15">
        <v>1.2270000000000001</v>
      </c>
      <c r="R268" s="15">
        <v>2.911</v>
      </c>
      <c r="S268" s="15">
        <v>13.04</v>
      </c>
      <c r="U268" s="15">
        <v>502799.50199999998</v>
      </c>
      <c r="V268" s="15">
        <v>120</v>
      </c>
    </row>
    <row r="269" spans="2:22" x14ac:dyDescent="0.25">
      <c r="B269" s="15" t="s">
        <v>136</v>
      </c>
      <c r="C269" s="15" t="s">
        <v>207</v>
      </c>
      <c r="D269" s="15" t="s">
        <v>246</v>
      </c>
      <c r="E269" s="15">
        <v>2022</v>
      </c>
      <c r="F269" s="15" t="s">
        <v>162</v>
      </c>
      <c r="G269" s="15" t="s">
        <v>133</v>
      </c>
      <c r="H269" s="15" t="s">
        <v>136</v>
      </c>
      <c r="I269" s="15" t="s">
        <v>139</v>
      </c>
      <c r="J269" s="15" t="s">
        <v>141</v>
      </c>
      <c r="K269" s="15" t="s">
        <v>144</v>
      </c>
      <c r="L269" s="15" t="s">
        <v>316</v>
      </c>
      <c r="M269" s="15">
        <v>1.633</v>
      </c>
      <c r="N269" s="15">
        <v>1.171</v>
      </c>
      <c r="O269" s="15">
        <v>0.03</v>
      </c>
      <c r="P269" s="15">
        <v>1.387</v>
      </c>
      <c r="Q269" s="15">
        <v>0.83799999999999997</v>
      </c>
      <c r="R269" s="15">
        <v>2.14</v>
      </c>
      <c r="S269" s="15">
        <v>12.523999999999999</v>
      </c>
      <c r="U269" s="15">
        <v>298773.03600000002</v>
      </c>
      <c r="V269" s="15">
        <v>1530</v>
      </c>
    </row>
    <row r="270" spans="2:22" x14ac:dyDescent="0.25">
      <c r="B270" s="15" t="s">
        <v>136</v>
      </c>
      <c r="C270" s="15" t="s">
        <v>207</v>
      </c>
      <c r="D270" s="15" t="s">
        <v>246</v>
      </c>
      <c r="E270" s="15">
        <v>2022</v>
      </c>
      <c r="F270" s="15" t="s">
        <v>162</v>
      </c>
      <c r="G270" s="15" t="s">
        <v>133</v>
      </c>
      <c r="H270" s="15" t="s">
        <v>136</v>
      </c>
      <c r="I270" s="15" t="s">
        <v>139</v>
      </c>
      <c r="J270" s="15" t="s">
        <v>141</v>
      </c>
      <c r="K270" s="15" t="s">
        <v>144</v>
      </c>
      <c r="L270" s="15" t="s">
        <v>317</v>
      </c>
      <c r="M270" s="15">
        <v>2.2629999999999999</v>
      </c>
      <c r="N270" s="15">
        <v>1.458</v>
      </c>
      <c r="O270" s="15">
        <v>2.8000000000000001E-2</v>
      </c>
      <c r="P270" s="15">
        <v>1.9890000000000001</v>
      </c>
      <c r="Q270" s="15">
        <v>1.288</v>
      </c>
      <c r="R270" s="15">
        <v>2.895</v>
      </c>
      <c r="S270" s="15">
        <v>12.531000000000001</v>
      </c>
      <c r="U270" s="15">
        <v>299232.48599999998</v>
      </c>
      <c r="V270" s="15">
        <v>2630</v>
      </c>
    </row>
    <row r="271" spans="2:22" x14ac:dyDescent="0.25">
      <c r="B271" s="15" t="s">
        <v>136</v>
      </c>
      <c r="C271" s="15" t="s">
        <v>207</v>
      </c>
      <c r="D271" s="15" t="s">
        <v>246</v>
      </c>
      <c r="E271" s="15">
        <v>2022</v>
      </c>
      <c r="F271" s="15" t="s">
        <v>162</v>
      </c>
      <c r="G271" s="15" t="s">
        <v>133</v>
      </c>
      <c r="H271" s="15" t="s">
        <v>136</v>
      </c>
      <c r="I271" s="15" t="s">
        <v>139</v>
      </c>
      <c r="J271" s="15" t="s">
        <v>141</v>
      </c>
      <c r="K271" s="15" t="s">
        <v>144</v>
      </c>
      <c r="L271" s="15" t="s">
        <v>318</v>
      </c>
      <c r="M271" s="15">
        <v>2.4990000000000001</v>
      </c>
      <c r="N271" s="15">
        <v>1.5620000000000001</v>
      </c>
      <c r="O271" s="15">
        <v>5.5E-2</v>
      </c>
      <c r="P271" s="15">
        <v>2.1360000000000001</v>
      </c>
      <c r="Q271" s="15">
        <v>1.452</v>
      </c>
      <c r="R271" s="15">
        <v>3.093</v>
      </c>
      <c r="S271" s="15">
        <v>12.568</v>
      </c>
      <c r="U271" s="15">
        <v>298749.41899999999</v>
      </c>
      <c r="V271" s="15">
        <v>810</v>
      </c>
    </row>
    <row r="272" spans="2:22" x14ac:dyDescent="0.25">
      <c r="B272" s="15" t="s">
        <v>136</v>
      </c>
      <c r="C272" s="15" t="s">
        <v>207</v>
      </c>
      <c r="D272" s="15" t="s">
        <v>246</v>
      </c>
      <c r="E272" s="15">
        <v>2022</v>
      </c>
      <c r="F272" s="15" t="s">
        <v>162</v>
      </c>
      <c r="G272" s="15" t="s">
        <v>133</v>
      </c>
      <c r="H272" s="15" t="s">
        <v>136</v>
      </c>
      <c r="I272" s="15" t="s">
        <v>139</v>
      </c>
      <c r="J272" s="15" t="s">
        <v>141</v>
      </c>
      <c r="K272" s="15" t="s">
        <v>144</v>
      </c>
      <c r="L272" s="15" t="s">
        <v>319</v>
      </c>
      <c r="M272" s="15">
        <v>2.6520000000000001</v>
      </c>
      <c r="N272" s="15">
        <v>1.528</v>
      </c>
      <c r="O272" s="15">
        <v>5.5E-2</v>
      </c>
      <c r="P272" s="15">
        <v>2.319</v>
      </c>
      <c r="Q272" s="15">
        <v>1.6439999999999999</v>
      </c>
      <c r="R272" s="15">
        <v>3.282</v>
      </c>
      <c r="S272" s="15">
        <v>12.659000000000001</v>
      </c>
      <c r="U272" s="15">
        <v>298644.446</v>
      </c>
      <c r="V272" s="15">
        <v>780</v>
      </c>
    </row>
    <row r="273" spans="2:22" x14ac:dyDescent="0.25">
      <c r="B273" s="15" t="s">
        <v>136</v>
      </c>
      <c r="C273" s="15" t="s">
        <v>207</v>
      </c>
      <c r="D273" s="15" t="s">
        <v>246</v>
      </c>
      <c r="E273" s="15">
        <v>2022</v>
      </c>
      <c r="F273" s="15" t="s">
        <v>162</v>
      </c>
      <c r="G273" s="15" t="s">
        <v>133</v>
      </c>
      <c r="H273" s="15" t="s">
        <v>136</v>
      </c>
      <c r="I273" s="15" t="s">
        <v>139</v>
      </c>
      <c r="J273" s="15" t="s">
        <v>141</v>
      </c>
      <c r="K273" s="15" t="s">
        <v>144</v>
      </c>
      <c r="L273" s="15" t="s">
        <v>320</v>
      </c>
      <c r="M273" s="15">
        <v>2.996</v>
      </c>
      <c r="N273" s="15">
        <v>1.621</v>
      </c>
      <c r="O273" s="15">
        <v>0.109</v>
      </c>
      <c r="P273" s="15">
        <v>2.5459999999999998</v>
      </c>
      <c r="Q273" s="15">
        <v>1.883</v>
      </c>
      <c r="R273" s="15">
        <v>3.6720000000000002</v>
      </c>
      <c r="S273" s="15">
        <v>12.72</v>
      </c>
      <c r="U273" s="15">
        <v>298955.27299999999</v>
      </c>
      <c r="V273" s="15">
        <v>220</v>
      </c>
    </row>
    <row r="274" spans="2:22" x14ac:dyDescent="0.25">
      <c r="B274" s="15" t="s">
        <v>136</v>
      </c>
      <c r="C274" s="15" t="s">
        <v>207</v>
      </c>
      <c r="D274" s="15" t="s">
        <v>246</v>
      </c>
      <c r="E274" s="15">
        <v>2022</v>
      </c>
      <c r="F274" s="15" t="s">
        <v>162</v>
      </c>
      <c r="G274" s="15" t="s">
        <v>133</v>
      </c>
      <c r="H274" s="15" t="s">
        <v>136</v>
      </c>
      <c r="I274" s="15" t="s">
        <v>139</v>
      </c>
      <c r="J274" s="15" t="s">
        <v>141</v>
      </c>
      <c r="K274" s="15" t="s">
        <v>144</v>
      </c>
      <c r="L274" s="15" t="s">
        <v>146</v>
      </c>
      <c r="M274" s="15">
        <v>3.1709999999999998</v>
      </c>
      <c r="N274" s="15">
        <v>1.7909999999999999</v>
      </c>
      <c r="O274" s="15">
        <v>0.189</v>
      </c>
      <c r="P274" s="15">
        <v>2.843</v>
      </c>
      <c r="Q274" s="15">
        <v>2.113</v>
      </c>
      <c r="R274" s="15">
        <v>3.8740000000000001</v>
      </c>
      <c r="S274" s="15">
        <v>12.808</v>
      </c>
      <c r="U274" s="15">
        <v>296377.28200000001</v>
      </c>
      <c r="V274" s="15">
        <v>90</v>
      </c>
    </row>
    <row r="275" spans="2:22" x14ac:dyDescent="0.25">
      <c r="B275" s="15" t="s">
        <v>136</v>
      </c>
      <c r="C275" s="15" t="s">
        <v>207</v>
      </c>
      <c r="D275" s="15" t="s">
        <v>246</v>
      </c>
      <c r="E275" s="15">
        <v>2022</v>
      </c>
      <c r="F275" s="15" t="s">
        <v>162</v>
      </c>
      <c r="G275" s="15" t="s">
        <v>133</v>
      </c>
      <c r="H275" s="15" t="s">
        <v>136</v>
      </c>
      <c r="I275" s="15" t="s">
        <v>139</v>
      </c>
      <c r="J275" s="15" t="s">
        <v>141</v>
      </c>
      <c r="K275" s="15" t="s">
        <v>144</v>
      </c>
      <c r="L275" s="15" t="s">
        <v>354</v>
      </c>
      <c r="M275" s="15">
        <v>2.2629999999999999</v>
      </c>
      <c r="N275" s="15">
        <v>1.5589999999999999</v>
      </c>
      <c r="O275" s="15">
        <v>0.14199999999999999</v>
      </c>
      <c r="P275" s="15">
        <v>1.968</v>
      </c>
      <c r="Q275" s="15">
        <v>1.0660000000000001</v>
      </c>
      <c r="R275" s="15">
        <v>2.8039999999999998</v>
      </c>
      <c r="S275" s="15">
        <v>12.507</v>
      </c>
      <c r="U275" s="15">
        <v>299890.67499999999</v>
      </c>
      <c r="V275" s="15">
        <v>120</v>
      </c>
    </row>
    <row r="276" spans="2:22" x14ac:dyDescent="0.25">
      <c r="B276" s="15" t="s">
        <v>136</v>
      </c>
      <c r="C276" s="15" t="s">
        <v>207</v>
      </c>
      <c r="D276" s="15" t="s">
        <v>247</v>
      </c>
      <c r="E276" s="15">
        <v>2022</v>
      </c>
      <c r="F276" s="15" t="s">
        <v>162</v>
      </c>
      <c r="G276" s="15" t="s">
        <v>133</v>
      </c>
      <c r="H276" s="15" t="s">
        <v>136</v>
      </c>
      <c r="I276" s="15" t="s">
        <v>139</v>
      </c>
      <c r="J276" s="15" t="s">
        <v>141</v>
      </c>
      <c r="K276" s="15" t="s">
        <v>144</v>
      </c>
      <c r="L276" s="15" t="s">
        <v>316</v>
      </c>
      <c r="M276" s="15">
        <v>1.56</v>
      </c>
      <c r="N276" s="15">
        <v>1.1559999999999999</v>
      </c>
      <c r="O276" s="15">
        <v>0.03</v>
      </c>
      <c r="P276" s="15">
        <v>1.298</v>
      </c>
      <c r="Q276" s="15">
        <v>0.78400000000000003</v>
      </c>
      <c r="R276" s="15">
        <v>2.0329999999999999</v>
      </c>
      <c r="S276" s="15">
        <v>12.523999999999999</v>
      </c>
      <c r="U276" s="15">
        <v>298788.16600000003</v>
      </c>
      <c r="V276" s="15">
        <v>1530</v>
      </c>
    </row>
    <row r="277" spans="2:22" x14ac:dyDescent="0.25">
      <c r="B277" s="15" t="s">
        <v>136</v>
      </c>
      <c r="C277" s="15" t="s">
        <v>207</v>
      </c>
      <c r="D277" s="15" t="s">
        <v>247</v>
      </c>
      <c r="E277" s="15">
        <v>2022</v>
      </c>
      <c r="F277" s="15" t="s">
        <v>162</v>
      </c>
      <c r="G277" s="15" t="s">
        <v>133</v>
      </c>
      <c r="H277" s="15" t="s">
        <v>136</v>
      </c>
      <c r="I277" s="15" t="s">
        <v>139</v>
      </c>
      <c r="J277" s="15" t="s">
        <v>141</v>
      </c>
      <c r="K277" s="15" t="s">
        <v>144</v>
      </c>
      <c r="L277" s="15" t="s">
        <v>317</v>
      </c>
      <c r="M277" s="15">
        <v>2.1320000000000001</v>
      </c>
      <c r="N277" s="15">
        <v>1.4750000000000001</v>
      </c>
      <c r="O277" s="15">
        <v>2.9000000000000001E-2</v>
      </c>
      <c r="P277" s="15">
        <v>1.8540000000000001</v>
      </c>
      <c r="Q277" s="15">
        <v>1.1839999999999999</v>
      </c>
      <c r="R277" s="15">
        <v>2.6989999999999998</v>
      </c>
      <c r="S277" s="15">
        <v>12.531000000000001</v>
      </c>
      <c r="U277" s="15">
        <v>299254.64199999999</v>
      </c>
      <c r="V277" s="15">
        <v>2630</v>
      </c>
    </row>
    <row r="278" spans="2:22" x14ac:dyDescent="0.25">
      <c r="B278" s="15" t="s">
        <v>136</v>
      </c>
      <c r="C278" s="15" t="s">
        <v>207</v>
      </c>
      <c r="D278" s="15" t="s">
        <v>247</v>
      </c>
      <c r="E278" s="15">
        <v>2022</v>
      </c>
      <c r="F278" s="15" t="s">
        <v>162</v>
      </c>
      <c r="G278" s="15" t="s">
        <v>133</v>
      </c>
      <c r="H278" s="15" t="s">
        <v>136</v>
      </c>
      <c r="I278" s="15" t="s">
        <v>139</v>
      </c>
      <c r="J278" s="15" t="s">
        <v>141</v>
      </c>
      <c r="K278" s="15" t="s">
        <v>144</v>
      </c>
      <c r="L278" s="15" t="s">
        <v>318</v>
      </c>
      <c r="M278" s="15">
        <v>2.3540000000000001</v>
      </c>
      <c r="N278" s="15">
        <v>1.53</v>
      </c>
      <c r="O278" s="15">
        <v>5.3999999999999999E-2</v>
      </c>
      <c r="P278" s="15">
        <v>2.0030000000000001</v>
      </c>
      <c r="Q278" s="15">
        <v>1.306</v>
      </c>
      <c r="R278" s="15">
        <v>2.9369999999999998</v>
      </c>
      <c r="S278" s="15">
        <v>12.568</v>
      </c>
      <c r="U278" s="15">
        <v>298768.90899999999</v>
      </c>
      <c r="V278" s="15">
        <v>810</v>
      </c>
    </row>
    <row r="279" spans="2:22" x14ac:dyDescent="0.25">
      <c r="B279" s="15" t="s">
        <v>136</v>
      </c>
      <c r="C279" s="15" t="s">
        <v>207</v>
      </c>
      <c r="D279" s="15" t="s">
        <v>247</v>
      </c>
      <c r="E279" s="15">
        <v>2022</v>
      </c>
      <c r="F279" s="15" t="s">
        <v>162</v>
      </c>
      <c r="G279" s="15" t="s">
        <v>133</v>
      </c>
      <c r="H279" s="15" t="s">
        <v>136</v>
      </c>
      <c r="I279" s="15" t="s">
        <v>139</v>
      </c>
      <c r="J279" s="15" t="s">
        <v>141</v>
      </c>
      <c r="K279" s="15" t="s">
        <v>144</v>
      </c>
      <c r="L279" s="15" t="s">
        <v>319</v>
      </c>
      <c r="M279" s="15">
        <v>2.548</v>
      </c>
      <c r="N279" s="15">
        <v>1.492</v>
      </c>
      <c r="O279" s="15">
        <v>5.2999999999999999E-2</v>
      </c>
      <c r="P279" s="15">
        <v>2.21</v>
      </c>
      <c r="Q279" s="15">
        <v>1.5669999999999999</v>
      </c>
      <c r="R279" s="15">
        <v>3.157</v>
      </c>
      <c r="S279" s="15">
        <v>12.657999999999999</v>
      </c>
      <c r="U279" s="15">
        <v>298636.71500000003</v>
      </c>
      <c r="V279" s="15">
        <v>780</v>
      </c>
    </row>
    <row r="280" spans="2:22" x14ac:dyDescent="0.25">
      <c r="B280" s="15" t="s">
        <v>136</v>
      </c>
      <c r="C280" s="15" t="s">
        <v>207</v>
      </c>
      <c r="D280" s="15" t="s">
        <v>247</v>
      </c>
      <c r="E280" s="15">
        <v>2022</v>
      </c>
      <c r="F280" s="15" t="s">
        <v>162</v>
      </c>
      <c r="G280" s="15" t="s">
        <v>133</v>
      </c>
      <c r="H280" s="15" t="s">
        <v>136</v>
      </c>
      <c r="I280" s="15" t="s">
        <v>139</v>
      </c>
      <c r="J280" s="15" t="s">
        <v>141</v>
      </c>
      <c r="K280" s="15" t="s">
        <v>144</v>
      </c>
      <c r="L280" s="15" t="s">
        <v>320</v>
      </c>
      <c r="M280" s="15">
        <v>2.8210000000000002</v>
      </c>
      <c r="N280" s="15">
        <v>1.472</v>
      </c>
      <c r="O280" s="15">
        <v>9.9000000000000005E-2</v>
      </c>
      <c r="P280" s="15">
        <v>2.4359999999999999</v>
      </c>
      <c r="Q280" s="15">
        <v>1.7</v>
      </c>
      <c r="R280" s="15">
        <v>3.58</v>
      </c>
      <c r="S280" s="15">
        <v>12.72</v>
      </c>
      <c r="U280" s="15">
        <v>298987.19099999999</v>
      </c>
      <c r="V280" s="15">
        <v>220</v>
      </c>
    </row>
    <row r="281" spans="2:22" x14ac:dyDescent="0.25">
      <c r="B281" s="15" t="s">
        <v>136</v>
      </c>
      <c r="C281" s="15" t="s">
        <v>207</v>
      </c>
      <c r="D281" s="15" t="s">
        <v>247</v>
      </c>
      <c r="E281" s="15">
        <v>2022</v>
      </c>
      <c r="F281" s="15" t="s">
        <v>162</v>
      </c>
      <c r="G281" s="15" t="s">
        <v>133</v>
      </c>
      <c r="H281" s="15" t="s">
        <v>136</v>
      </c>
      <c r="I281" s="15" t="s">
        <v>139</v>
      </c>
      <c r="J281" s="15" t="s">
        <v>141</v>
      </c>
      <c r="K281" s="15" t="s">
        <v>144</v>
      </c>
      <c r="L281" s="15" t="s">
        <v>146</v>
      </c>
      <c r="M281" s="15">
        <v>3.1030000000000002</v>
      </c>
      <c r="N281" s="15">
        <v>1.8220000000000001</v>
      </c>
      <c r="O281" s="15">
        <v>0.192</v>
      </c>
      <c r="P281" s="15">
        <v>2.9119999999999999</v>
      </c>
      <c r="Q281" s="15">
        <v>1.9630000000000001</v>
      </c>
      <c r="R281" s="15">
        <v>3.8690000000000002</v>
      </c>
      <c r="S281" s="15">
        <v>12.817</v>
      </c>
      <c r="U281" s="15">
        <v>296234.549</v>
      </c>
      <c r="V281" s="15">
        <v>90</v>
      </c>
    </row>
    <row r="282" spans="2:22" x14ac:dyDescent="0.25">
      <c r="B282" s="15" t="s">
        <v>136</v>
      </c>
      <c r="C282" s="15" t="s">
        <v>207</v>
      </c>
      <c r="D282" s="15" t="s">
        <v>247</v>
      </c>
      <c r="E282" s="15">
        <v>2022</v>
      </c>
      <c r="F282" s="15" t="s">
        <v>162</v>
      </c>
      <c r="G282" s="15" t="s">
        <v>133</v>
      </c>
      <c r="H282" s="15" t="s">
        <v>136</v>
      </c>
      <c r="I282" s="15" t="s">
        <v>139</v>
      </c>
      <c r="J282" s="15" t="s">
        <v>141</v>
      </c>
      <c r="K282" s="15" t="s">
        <v>144</v>
      </c>
      <c r="L282" s="15" t="s">
        <v>354</v>
      </c>
      <c r="M282" s="15">
        <v>2.157</v>
      </c>
      <c r="N282" s="15">
        <v>1.48</v>
      </c>
      <c r="O282" s="15">
        <v>0.13500000000000001</v>
      </c>
      <c r="P282" s="15">
        <v>1.8109999999999999</v>
      </c>
      <c r="Q282" s="15">
        <v>1.0820000000000001</v>
      </c>
      <c r="R282" s="15">
        <v>3.052</v>
      </c>
      <c r="S282" s="15">
        <v>12.507</v>
      </c>
      <c r="U282" s="15">
        <v>299900.91399999999</v>
      </c>
      <c r="V282" s="15">
        <v>120</v>
      </c>
    </row>
    <row r="283" spans="2:22" x14ac:dyDescent="0.25">
      <c r="B283" s="15" t="s">
        <v>136</v>
      </c>
      <c r="C283" s="15" t="s">
        <v>207</v>
      </c>
      <c r="D283" s="15" t="s">
        <v>248</v>
      </c>
      <c r="E283" s="15">
        <v>2022</v>
      </c>
      <c r="F283" s="15" t="s">
        <v>162</v>
      </c>
      <c r="G283" s="15" t="s">
        <v>133</v>
      </c>
      <c r="H283" s="15" t="s">
        <v>136</v>
      </c>
      <c r="I283" s="15" t="s">
        <v>139</v>
      </c>
      <c r="J283" s="15" t="s">
        <v>141</v>
      </c>
      <c r="K283" s="15" t="s">
        <v>144</v>
      </c>
      <c r="L283" s="15" t="s">
        <v>316</v>
      </c>
      <c r="M283" s="15">
        <v>1.4570000000000001</v>
      </c>
      <c r="N283" s="15">
        <v>1.0669999999999999</v>
      </c>
      <c r="O283" s="15">
        <v>2.7E-2</v>
      </c>
      <c r="P283" s="15">
        <v>1.2410000000000001</v>
      </c>
      <c r="Q283" s="15">
        <v>0.72099999999999997</v>
      </c>
      <c r="R283" s="15">
        <v>1.9379999999999999</v>
      </c>
      <c r="S283" s="15">
        <v>11.882999999999999</v>
      </c>
      <c r="U283" s="15">
        <v>133397.25599999999</v>
      </c>
      <c r="V283" s="15">
        <v>1520</v>
      </c>
    </row>
    <row r="284" spans="2:22" x14ac:dyDescent="0.25">
      <c r="B284" s="15" t="s">
        <v>136</v>
      </c>
      <c r="C284" s="15" t="s">
        <v>207</v>
      </c>
      <c r="D284" s="15" t="s">
        <v>248</v>
      </c>
      <c r="E284" s="15">
        <v>2022</v>
      </c>
      <c r="F284" s="15" t="s">
        <v>162</v>
      </c>
      <c r="G284" s="15" t="s">
        <v>133</v>
      </c>
      <c r="H284" s="15" t="s">
        <v>136</v>
      </c>
      <c r="I284" s="15" t="s">
        <v>139</v>
      </c>
      <c r="J284" s="15" t="s">
        <v>141</v>
      </c>
      <c r="K284" s="15" t="s">
        <v>144</v>
      </c>
      <c r="L284" s="15" t="s">
        <v>317</v>
      </c>
      <c r="M284" s="15">
        <v>1.978</v>
      </c>
      <c r="N284" s="15">
        <v>1.3640000000000001</v>
      </c>
      <c r="O284" s="15">
        <v>2.7E-2</v>
      </c>
      <c r="P284" s="15">
        <v>1.7250000000000001</v>
      </c>
      <c r="Q284" s="15">
        <v>1.07</v>
      </c>
      <c r="R284" s="15">
        <v>2.593</v>
      </c>
      <c r="S284" s="15">
        <v>11.897</v>
      </c>
      <c r="U284" s="15">
        <v>133254.20600000001</v>
      </c>
      <c r="V284" s="15">
        <v>2630</v>
      </c>
    </row>
    <row r="285" spans="2:22" x14ac:dyDescent="0.25">
      <c r="B285" s="15" t="s">
        <v>136</v>
      </c>
      <c r="C285" s="15" t="s">
        <v>207</v>
      </c>
      <c r="D285" s="15" t="s">
        <v>248</v>
      </c>
      <c r="E285" s="15">
        <v>2022</v>
      </c>
      <c r="F285" s="15" t="s">
        <v>162</v>
      </c>
      <c r="G285" s="15" t="s">
        <v>133</v>
      </c>
      <c r="H285" s="15" t="s">
        <v>136</v>
      </c>
      <c r="I285" s="15" t="s">
        <v>139</v>
      </c>
      <c r="J285" s="15" t="s">
        <v>141</v>
      </c>
      <c r="K285" s="15" t="s">
        <v>144</v>
      </c>
      <c r="L285" s="15" t="s">
        <v>318</v>
      </c>
      <c r="M285" s="15">
        <v>2.1280000000000001</v>
      </c>
      <c r="N285" s="15">
        <v>1.3480000000000001</v>
      </c>
      <c r="O285" s="15">
        <v>4.7E-2</v>
      </c>
      <c r="P285" s="15">
        <v>1.845</v>
      </c>
      <c r="Q285" s="15">
        <v>1.1859999999999999</v>
      </c>
      <c r="R285" s="15">
        <v>2.7109999999999999</v>
      </c>
      <c r="S285" s="15">
        <v>11.914999999999999</v>
      </c>
      <c r="U285" s="15">
        <v>132482.91</v>
      </c>
      <c r="V285" s="15">
        <v>810</v>
      </c>
    </row>
    <row r="286" spans="2:22" x14ac:dyDescent="0.25">
      <c r="B286" s="15" t="s">
        <v>136</v>
      </c>
      <c r="C286" s="15" t="s">
        <v>207</v>
      </c>
      <c r="D286" s="15" t="s">
        <v>248</v>
      </c>
      <c r="E286" s="15">
        <v>2022</v>
      </c>
      <c r="F286" s="15" t="s">
        <v>162</v>
      </c>
      <c r="G286" s="15" t="s">
        <v>133</v>
      </c>
      <c r="H286" s="15" t="s">
        <v>136</v>
      </c>
      <c r="I286" s="15" t="s">
        <v>139</v>
      </c>
      <c r="J286" s="15" t="s">
        <v>141</v>
      </c>
      <c r="K286" s="15" t="s">
        <v>144</v>
      </c>
      <c r="L286" s="15" t="s">
        <v>319</v>
      </c>
      <c r="M286" s="15">
        <v>2.4169999999999998</v>
      </c>
      <c r="N286" s="15">
        <v>1.4710000000000001</v>
      </c>
      <c r="O286" s="15">
        <v>5.2999999999999999E-2</v>
      </c>
      <c r="P286" s="15">
        <v>2.1070000000000002</v>
      </c>
      <c r="Q286" s="15">
        <v>1.423</v>
      </c>
      <c r="R286" s="15">
        <v>2.9849999999999999</v>
      </c>
      <c r="S286" s="15">
        <v>12.000999999999999</v>
      </c>
      <c r="U286" s="15">
        <v>131516.65900000001</v>
      </c>
      <c r="V286" s="15">
        <v>780</v>
      </c>
    </row>
    <row r="287" spans="2:22" x14ac:dyDescent="0.25">
      <c r="B287" s="15" t="s">
        <v>136</v>
      </c>
      <c r="C287" s="15" t="s">
        <v>207</v>
      </c>
      <c r="D287" s="15" t="s">
        <v>248</v>
      </c>
      <c r="E287" s="15">
        <v>2022</v>
      </c>
      <c r="F287" s="15" t="s">
        <v>162</v>
      </c>
      <c r="G287" s="15" t="s">
        <v>133</v>
      </c>
      <c r="H287" s="15" t="s">
        <v>136</v>
      </c>
      <c r="I287" s="15" t="s">
        <v>139</v>
      </c>
      <c r="J287" s="15" t="s">
        <v>141</v>
      </c>
      <c r="K287" s="15" t="s">
        <v>144</v>
      </c>
      <c r="L287" s="15" t="s">
        <v>320</v>
      </c>
      <c r="M287" s="15">
        <v>2.641</v>
      </c>
      <c r="N287" s="15">
        <v>1.466</v>
      </c>
      <c r="O287" s="15">
        <v>9.9000000000000005E-2</v>
      </c>
      <c r="P287" s="15">
        <v>2.282</v>
      </c>
      <c r="Q287" s="15">
        <v>1.5009999999999999</v>
      </c>
      <c r="R287" s="15">
        <v>3.258</v>
      </c>
      <c r="S287" s="15">
        <v>12.076000000000001</v>
      </c>
      <c r="U287" s="15">
        <v>131218.50899999999</v>
      </c>
      <c r="V287" s="15">
        <v>220</v>
      </c>
    </row>
    <row r="288" spans="2:22" x14ac:dyDescent="0.25">
      <c r="B288" s="15" t="s">
        <v>136</v>
      </c>
      <c r="C288" s="15" t="s">
        <v>207</v>
      </c>
      <c r="D288" s="15" t="s">
        <v>248</v>
      </c>
      <c r="E288" s="15">
        <v>2022</v>
      </c>
      <c r="F288" s="15" t="s">
        <v>162</v>
      </c>
      <c r="G288" s="15" t="s">
        <v>133</v>
      </c>
      <c r="H288" s="15" t="s">
        <v>136</v>
      </c>
      <c r="I288" s="15" t="s">
        <v>139</v>
      </c>
      <c r="J288" s="15" t="s">
        <v>141</v>
      </c>
      <c r="K288" s="15" t="s">
        <v>144</v>
      </c>
      <c r="L288" s="15" t="s">
        <v>146</v>
      </c>
      <c r="M288" s="15">
        <v>2.8730000000000002</v>
      </c>
      <c r="N288" s="15">
        <v>1.7090000000000001</v>
      </c>
      <c r="O288" s="15">
        <v>0.18</v>
      </c>
      <c r="P288" s="15">
        <v>2.63</v>
      </c>
      <c r="Q288" s="15">
        <v>1.6619999999999999</v>
      </c>
      <c r="R288" s="15">
        <v>3.7480000000000002</v>
      </c>
      <c r="S288" s="15">
        <v>12.159000000000001</v>
      </c>
      <c r="U288" s="15">
        <v>128681.591</v>
      </c>
      <c r="V288" s="15">
        <v>90</v>
      </c>
    </row>
    <row r="289" spans="2:22" x14ac:dyDescent="0.25">
      <c r="B289" s="15" t="s">
        <v>136</v>
      </c>
      <c r="C289" s="15" t="s">
        <v>207</v>
      </c>
      <c r="D289" s="15" t="s">
        <v>248</v>
      </c>
      <c r="E289" s="15">
        <v>2022</v>
      </c>
      <c r="F289" s="15" t="s">
        <v>162</v>
      </c>
      <c r="G289" s="15" t="s">
        <v>133</v>
      </c>
      <c r="H289" s="15" t="s">
        <v>136</v>
      </c>
      <c r="I289" s="15" t="s">
        <v>139</v>
      </c>
      <c r="J289" s="15" t="s">
        <v>141</v>
      </c>
      <c r="K289" s="15" t="s">
        <v>144</v>
      </c>
      <c r="L289" s="15" t="s">
        <v>354</v>
      </c>
      <c r="M289" s="15">
        <v>2.0089999999999999</v>
      </c>
      <c r="N289" s="15">
        <v>1.4650000000000001</v>
      </c>
      <c r="O289" s="15">
        <v>0.13400000000000001</v>
      </c>
      <c r="P289" s="15">
        <v>1.708</v>
      </c>
      <c r="Q289" s="15">
        <v>0.98299999999999998</v>
      </c>
      <c r="R289" s="15">
        <v>2.5910000000000002</v>
      </c>
      <c r="S289" s="15">
        <v>11.882999999999999</v>
      </c>
      <c r="U289" s="15">
        <v>134503.29999999999</v>
      </c>
      <c r="V289" s="15">
        <v>120</v>
      </c>
    </row>
    <row r="290" spans="2:22" x14ac:dyDescent="0.25">
      <c r="B290" s="15" t="s">
        <v>136</v>
      </c>
      <c r="C290" s="15" t="s">
        <v>207</v>
      </c>
      <c r="D290" s="15" t="s">
        <v>249</v>
      </c>
      <c r="E290" s="15">
        <v>2022</v>
      </c>
      <c r="F290" s="15" t="s">
        <v>162</v>
      </c>
      <c r="G290" s="15" t="s">
        <v>133</v>
      </c>
      <c r="H290" s="15" t="s">
        <v>136</v>
      </c>
      <c r="I290" s="15" t="s">
        <v>139</v>
      </c>
      <c r="J290" s="15" t="s">
        <v>141</v>
      </c>
      <c r="K290" s="15" t="s">
        <v>144</v>
      </c>
      <c r="L290" s="15" t="s">
        <v>316</v>
      </c>
      <c r="M290" s="15">
        <v>1.3640000000000001</v>
      </c>
      <c r="N290" s="15">
        <v>1.0469999999999999</v>
      </c>
      <c r="O290" s="15">
        <v>2.7E-2</v>
      </c>
      <c r="P290" s="15">
        <v>1.137</v>
      </c>
      <c r="Q290" s="15">
        <v>0.63100000000000001</v>
      </c>
      <c r="R290" s="15">
        <v>1.819</v>
      </c>
      <c r="S290" s="15">
        <v>11.882999999999999</v>
      </c>
      <c r="U290" s="15">
        <v>133395.51999999999</v>
      </c>
      <c r="V290" s="15">
        <v>1520</v>
      </c>
    </row>
    <row r="291" spans="2:22" x14ac:dyDescent="0.25">
      <c r="B291" s="15" t="s">
        <v>136</v>
      </c>
      <c r="C291" s="15" t="s">
        <v>207</v>
      </c>
      <c r="D291" s="15" t="s">
        <v>249</v>
      </c>
      <c r="E291" s="15">
        <v>2022</v>
      </c>
      <c r="F291" s="15" t="s">
        <v>162</v>
      </c>
      <c r="G291" s="15" t="s">
        <v>133</v>
      </c>
      <c r="H291" s="15" t="s">
        <v>136</v>
      </c>
      <c r="I291" s="15" t="s">
        <v>139</v>
      </c>
      <c r="J291" s="15" t="s">
        <v>141</v>
      </c>
      <c r="K291" s="15" t="s">
        <v>144</v>
      </c>
      <c r="L291" s="15" t="s">
        <v>317</v>
      </c>
      <c r="M291" s="15">
        <v>1.827</v>
      </c>
      <c r="N291" s="15">
        <v>1.321</v>
      </c>
      <c r="O291" s="15">
        <v>2.5999999999999999E-2</v>
      </c>
      <c r="P291" s="15">
        <v>1.577</v>
      </c>
      <c r="Q291" s="15">
        <v>0.90800000000000003</v>
      </c>
      <c r="R291" s="15">
        <v>2.3889999999999998</v>
      </c>
      <c r="S291" s="15">
        <v>11.897</v>
      </c>
      <c r="U291" s="15">
        <v>133259.04399999999</v>
      </c>
      <c r="V291" s="15">
        <v>2640</v>
      </c>
    </row>
    <row r="292" spans="2:22" x14ac:dyDescent="0.25">
      <c r="B292" s="15" t="s">
        <v>136</v>
      </c>
      <c r="C292" s="15" t="s">
        <v>207</v>
      </c>
      <c r="D292" s="15" t="s">
        <v>249</v>
      </c>
      <c r="E292" s="15">
        <v>2022</v>
      </c>
      <c r="F292" s="15" t="s">
        <v>162</v>
      </c>
      <c r="G292" s="15" t="s">
        <v>133</v>
      </c>
      <c r="H292" s="15" t="s">
        <v>136</v>
      </c>
      <c r="I292" s="15" t="s">
        <v>139</v>
      </c>
      <c r="J292" s="15" t="s">
        <v>141</v>
      </c>
      <c r="K292" s="15" t="s">
        <v>144</v>
      </c>
      <c r="L292" s="15" t="s">
        <v>318</v>
      </c>
      <c r="M292" s="15">
        <v>1.948</v>
      </c>
      <c r="N292" s="15">
        <v>1.294</v>
      </c>
      <c r="O292" s="15">
        <v>4.4999999999999998E-2</v>
      </c>
      <c r="P292" s="15">
        <v>1.6830000000000001</v>
      </c>
      <c r="Q292" s="15">
        <v>1.0860000000000001</v>
      </c>
      <c r="R292" s="15">
        <v>2.5270000000000001</v>
      </c>
      <c r="S292" s="15">
        <v>11.914999999999999</v>
      </c>
      <c r="U292" s="15">
        <v>132483.60399999999</v>
      </c>
      <c r="V292" s="15">
        <v>810</v>
      </c>
    </row>
    <row r="293" spans="2:22" x14ac:dyDescent="0.25">
      <c r="B293" s="15" t="s">
        <v>136</v>
      </c>
      <c r="C293" s="15" t="s">
        <v>207</v>
      </c>
      <c r="D293" s="15" t="s">
        <v>249</v>
      </c>
      <c r="E293" s="15">
        <v>2022</v>
      </c>
      <c r="F293" s="15" t="s">
        <v>162</v>
      </c>
      <c r="G293" s="15" t="s">
        <v>133</v>
      </c>
      <c r="H293" s="15" t="s">
        <v>136</v>
      </c>
      <c r="I293" s="15" t="s">
        <v>139</v>
      </c>
      <c r="J293" s="15" t="s">
        <v>141</v>
      </c>
      <c r="K293" s="15" t="s">
        <v>144</v>
      </c>
      <c r="L293" s="15" t="s">
        <v>319</v>
      </c>
      <c r="M293" s="15">
        <v>2.1960000000000002</v>
      </c>
      <c r="N293" s="15">
        <v>1.3939999999999999</v>
      </c>
      <c r="O293" s="15">
        <v>0.05</v>
      </c>
      <c r="P293" s="15">
        <v>1.9830000000000001</v>
      </c>
      <c r="Q293" s="15">
        <v>1.2709999999999999</v>
      </c>
      <c r="R293" s="15">
        <v>2.7</v>
      </c>
      <c r="S293" s="15">
        <v>12.000999999999999</v>
      </c>
      <c r="U293" s="15">
        <v>131515.97200000001</v>
      </c>
      <c r="V293" s="15">
        <v>780</v>
      </c>
    </row>
    <row r="294" spans="2:22" x14ac:dyDescent="0.25">
      <c r="B294" s="15" t="s">
        <v>136</v>
      </c>
      <c r="C294" s="15" t="s">
        <v>207</v>
      </c>
      <c r="D294" s="15" t="s">
        <v>249</v>
      </c>
      <c r="E294" s="15">
        <v>2022</v>
      </c>
      <c r="F294" s="15" t="s">
        <v>162</v>
      </c>
      <c r="G294" s="15" t="s">
        <v>133</v>
      </c>
      <c r="H294" s="15" t="s">
        <v>136</v>
      </c>
      <c r="I294" s="15" t="s">
        <v>139</v>
      </c>
      <c r="J294" s="15" t="s">
        <v>141</v>
      </c>
      <c r="K294" s="15" t="s">
        <v>144</v>
      </c>
      <c r="L294" s="15" t="s">
        <v>320</v>
      </c>
      <c r="M294" s="15">
        <v>2.4279999999999999</v>
      </c>
      <c r="N294" s="15">
        <v>1.415</v>
      </c>
      <c r="O294" s="15">
        <v>9.5000000000000001E-2</v>
      </c>
      <c r="P294" s="15">
        <v>2.0350000000000001</v>
      </c>
      <c r="Q294" s="15">
        <v>1.3740000000000001</v>
      </c>
      <c r="R294" s="15">
        <v>3.2109999999999999</v>
      </c>
      <c r="S294" s="15">
        <v>12.076000000000001</v>
      </c>
      <c r="U294" s="15">
        <v>131217.08799999999</v>
      </c>
      <c r="V294" s="15">
        <v>220</v>
      </c>
    </row>
    <row r="295" spans="2:22" x14ac:dyDescent="0.25">
      <c r="B295" s="15" t="s">
        <v>136</v>
      </c>
      <c r="C295" s="15" t="s">
        <v>207</v>
      </c>
      <c r="D295" s="15" t="s">
        <v>249</v>
      </c>
      <c r="E295" s="15">
        <v>2022</v>
      </c>
      <c r="F295" s="15" t="s">
        <v>162</v>
      </c>
      <c r="G295" s="15" t="s">
        <v>133</v>
      </c>
      <c r="H295" s="15" t="s">
        <v>136</v>
      </c>
      <c r="I295" s="15" t="s">
        <v>139</v>
      </c>
      <c r="J295" s="15" t="s">
        <v>141</v>
      </c>
      <c r="K295" s="15" t="s">
        <v>144</v>
      </c>
      <c r="L295" s="15" t="s">
        <v>146</v>
      </c>
      <c r="M295" s="15">
        <v>2.69</v>
      </c>
      <c r="N295" s="15">
        <v>1.647</v>
      </c>
      <c r="O295" s="15">
        <v>0.17399999999999999</v>
      </c>
      <c r="P295" s="15">
        <v>2.5390000000000001</v>
      </c>
      <c r="Q295" s="15">
        <v>1.417</v>
      </c>
      <c r="R295" s="15">
        <v>3.53</v>
      </c>
      <c r="S295" s="15">
        <v>12.159000000000001</v>
      </c>
      <c r="U295" s="15">
        <v>128673.401</v>
      </c>
      <c r="V295" s="15">
        <v>90</v>
      </c>
    </row>
    <row r="296" spans="2:22" x14ac:dyDescent="0.25">
      <c r="B296" s="15" t="s">
        <v>136</v>
      </c>
      <c r="C296" s="15" t="s">
        <v>207</v>
      </c>
      <c r="D296" s="15" t="s">
        <v>249</v>
      </c>
      <c r="E296" s="15">
        <v>2022</v>
      </c>
      <c r="F296" s="15" t="s">
        <v>162</v>
      </c>
      <c r="G296" s="15" t="s">
        <v>133</v>
      </c>
      <c r="H296" s="15" t="s">
        <v>136</v>
      </c>
      <c r="I296" s="15" t="s">
        <v>139</v>
      </c>
      <c r="J296" s="15" t="s">
        <v>141</v>
      </c>
      <c r="K296" s="15" t="s">
        <v>144</v>
      </c>
      <c r="L296" s="15" t="s">
        <v>354</v>
      </c>
      <c r="M296" s="15">
        <v>1.8140000000000001</v>
      </c>
      <c r="N296" s="15">
        <v>1.395</v>
      </c>
      <c r="O296" s="15">
        <v>0.127</v>
      </c>
      <c r="P296" s="15">
        <v>1.407</v>
      </c>
      <c r="Q296" s="15">
        <v>0.72499999999999998</v>
      </c>
      <c r="R296" s="15">
        <v>2.5649999999999999</v>
      </c>
      <c r="S296" s="15">
        <v>11.88</v>
      </c>
      <c r="U296" s="15">
        <v>134546.65100000001</v>
      </c>
      <c r="V296" s="15">
        <v>120</v>
      </c>
    </row>
    <row r="297" spans="2:22" x14ac:dyDescent="0.25">
      <c r="B297" s="15" t="s">
        <v>136</v>
      </c>
      <c r="C297" s="15" t="s">
        <v>207</v>
      </c>
      <c r="D297" s="15" t="s">
        <v>250</v>
      </c>
      <c r="E297" s="15">
        <v>2022</v>
      </c>
      <c r="F297" s="15" t="s">
        <v>162</v>
      </c>
      <c r="G297" s="15" t="s">
        <v>133</v>
      </c>
      <c r="H297" s="15" t="s">
        <v>136</v>
      </c>
      <c r="I297" s="15" t="s">
        <v>139</v>
      </c>
      <c r="J297" s="15" t="s">
        <v>141</v>
      </c>
      <c r="K297" s="15" t="s">
        <v>144</v>
      </c>
      <c r="L297" s="15" t="s">
        <v>316</v>
      </c>
      <c r="M297" s="15">
        <v>1.262</v>
      </c>
      <c r="N297" s="15">
        <v>1.036</v>
      </c>
      <c r="O297" s="15">
        <v>2.5999999999999999E-2</v>
      </c>
      <c r="P297" s="15">
        <v>1.0229999999999999</v>
      </c>
      <c r="Q297" s="15">
        <v>0.54</v>
      </c>
      <c r="R297" s="15">
        <v>1.7190000000000001</v>
      </c>
      <c r="S297" s="15">
        <v>11.224</v>
      </c>
      <c r="U297" s="15">
        <v>33682.644999999997</v>
      </c>
      <c r="V297" s="15">
        <v>1530</v>
      </c>
    </row>
    <row r="298" spans="2:22" x14ac:dyDescent="0.25">
      <c r="B298" s="15" t="s">
        <v>136</v>
      </c>
      <c r="C298" s="15" t="s">
        <v>207</v>
      </c>
      <c r="D298" s="15" t="s">
        <v>250</v>
      </c>
      <c r="E298" s="15">
        <v>2022</v>
      </c>
      <c r="F298" s="15" t="s">
        <v>162</v>
      </c>
      <c r="G298" s="15" t="s">
        <v>133</v>
      </c>
      <c r="H298" s="15" t="s">
        <v>136</v>
      </c>
      <c r="I298" s="15" t="s">
        <v>139</v>
      </c>
      <c r="J298" s="15" t="s">
        <v>141</v>
      </c>
      <c r="K298" s="15" t="s">
        <v>144</v>
      </c>
      <c r="L298" s="15" t="s">
        <v>317</v>
      </c>
      <c r="M298" s="15">
        <v>1.657</v>
      </c>
      <c r="N298" s="15">
        <v>1.264</v>
      </c>
      <c r="O298" s="15">
        <v>2.5000000000000001E-2</v>
      </c>
      <c r="P298" s="15">
        <v>1.4259999999999999</v>
      </c>
      <c r="Q298" s="15">
        <v>0.77400000000000002</v>
      </c>
      <c r="R298" s="15">
        <v>2.1930000000000001</v>
      </c>
      <c r="S298" s="15">
        <v>11.244</v>
      </c>
      <c r="U298" s="15">
        <v>33438.682999999997</v>
      </c>
      <c r="V298" s="15">
        <v>2630</v>
      </c>
    </row>
    <row r="299" spans="2:22" x14ac:dyDescent="0.25">
      <c r="B299" s="15" t="s">
        <v>136</v>
      </c>
      <c r="C299" s="15" t="s">
        <v>207</v>
      </c>
      <c r="D299" s="15" t="s">
        <v>250</v>
      </c>
      <c r="E299" s="15">
        <v>2022</v>
      </c>
      <c r="F299" s="15" t="s">
        <v>162</v>
      </c>
      <c r="G299" s="15" t="s">
        <v>133</v>
      </c>
      <c r="H299" s="15" t="s">
        <v>136</v>
      </c>
      <c r="I299" s="15" t="s">
        <v>139</v>
      </c>
      <c r="J299" s="15" t="s">
        <v>141</v>
      </c>
      <c r="K299" s="15" t="s">
        <v>144</v>
      </c>
      <c r="L299" s="15" t="s">
        <v>318</v>
      </c>
      <c r="M299" s="15">
        <v>1.75</v>
      </c>
      <c r="N299" s="15">
        <v>1.214</v>
      </c>
      <c r="O299" s="15">
        <v>4.2999999999999997E-2</v>
      </c>
      <c r="P299" s="15">
        <v>1.556</v>
      </c>
      <c r="Q299" s="15">
        <v>0.91700000000000004</v>
      </c>
      <c r="R299" s="15">
        <v>2.2719999999999998</v>
      </c>
      <c r="S299" s="15">
        <v>11.243</v>
      </c>
      <c r="U299" s="15">
        <v>32874.139000000003</v>
      </c>
      <c r="V299" s="15">
        <v>810</v>
      </c>
    </row>
    <row r="300" spans="2:22" x14ac:dyDescent="0.25">
      <c r="B300" s="15" t="s">
        <v>136</v>
      </c>
      <c r="C300" s="15" t="s">
        <v>207</v>
      </c>
      <c r="D300" s="15" t="s">
        <v>250</v>
      </c>
      <c r="E300" s="15">
        <v>2022</v>
      </c>
      <c r="F300" s="15" t="s">
        <v>162</v>
      </c>
      <c r="G300" s="15" t="s">
        <v>133</v>
      </c>
      <c r="H300" s="15" t="s">
        <v>136</v>
      </c>
      <c r="I300" s="15" t="s">
        <v>139</v>
      </c>
      <c r="J300" s="15" t="s">
        <v>141</v>
      </c>
      <c r="K300" s="15" t="s">
        <v>144</v>
      </c>
      <c r="L300" s="15" t="s">
        <v>319</v>
      </c>
      <c r="M300" s="15">
        <v>1.9410000000000001</v>
      </c>
      <c r="N300" s="15">
        <v>1.369</v>
      </c>
      <c r="O300" s="15">
        <v>4.9000000000000002E-2</v>
      </c>
      <c r="P300" s="15">
        <v>1.7090000000000001</v>
      </c>
      <c r="Q300" s="15">
        <v>1.0369999999999999</v>
      </c>
      <c r="R300" s="15">
        <v>2.3980000000000001</v>
      </c>
      <c r="S300" s="15">
        <v>11.321</v>
      </c>
      <c r="U300" s="15">
        <v>32099.662</v>
      </c>
      <c r="V300" s="15">
        <v>780</v>
      </c>
    </row>
    <row r="301" spans="2:22" x14ac:dyDescent="0.25">
      <c r="B301" s="15" t="s">
        <v>136</v>
      </c>
      <c r="C301" s="15" t="s">
        <v>207</v>
      </c>
      <c r="D301" s="15" t="s">
        <v>250</v>
      </c>
      <c r="E301" s="15">
        <v>2022</v>
      </c>
      <c r="F301" s="15" t="s">
        <v>162</v>
      </c>
      <c r="G301" s="15" t="s">
        <v>133</v>
      </c>
      <c r="H301" s="15" t="s">
        <v>136</v>
      </c>
      <c r="I301" s="15" t="s">
        <v>139</v>
      </c>
      <c r="J301" s="15" t="s">
        <v>141</v>
      </c>
      <c r="K301" s="15" t="s">
        <v>144</v>
      </c>
      <c r="L301" s="15" t="s">
        <v>320</v>
      </c>
      <c r="M301" s="15">
        <v>2.1779999999999999</v>
      </c>
      <c r="N301" s="15">
        <v>1.3540000000000001</v>
      </c>
      <c r="O301" s="15">
        <v>9.0999999999999998E-2</v>
      </c>
      <c r="P301" s="15">
        <v>1.964</v>
      </c>
      <c r="Q301" s="15">
        <v>1.2070000000000001</v>
      </c>
      <c r="R301" s="15">
        <v>2.8149999999999999</v>
      </c>
      <c r="S301" s="15">
        <v>11.41</v>
      </c>
      <c r="U301" s="15">
        <v>31734.813999999998</v>
      </c>
      <c r="V301" s="15">
        <v>220</v>
      </c>
    </row>
    <row r="302" spans="2:22" x14ac:dyDescent="0.25">
      <c r="B302" s="15" t="s">
        <v>136</v>
      </c>
      <c r="C302" s="15" t="s">
        <v>207</v>
      </c>
      <c r="D302" s="15" t="s">
        <v>250</v>
      </c>
      <c r="E302" s="15">
        <v>2022</v>
      </c>
      <c r="F302" s="15" t="s">
        <v>162</v>
      </c>
      <c r="G302" s="15" t="s">
        <v>133</v>
      </c>
      <c r="H302" s="15" t="s">
        <v>136</v>
      </c>
      <c r="I302" s="15" t="s">
        <v>139</v>
      </c>
      <c r="J302" s="15" t="s">
        <v>141</v>
      </c>
      <c r="K302" s="15" t="s">
        <v>144</v>
      </c>
      <c r="L302" s="15" t="s">
        <v>146</v>
      </c>
      <c r="M302" s="15">
        <v>2.5019999999999998</v>
      </c>
      <c r="N302" s="15">
        <v>1.6259999999999999</v>
      </c>
      <c r="O302" s="15">
        <v>0.17100000000000001</v>
      </c>
      <c r="P302" s="15">
        <v>2.3010000000000002</v>
      </c>
      <c r="Q302" s="15">
        <v>1.258</v>
      </c>
      <c r="R302" s="15">
        <v>3.1850000000000001</v>
      </c>
      <c r="S302" s="15">
        <v>11.475</v>
      </c>
      <c r="U302" s="15">
        <v>30538.512999999999</v>
      </c>
      <c r="V302" s="15">
        <v>90</v>
      </c>
    </row>
    <row r="303" spans="2:22" x14ac:dyDescent="0.25">
      <c r="B303" s="15" t="s">
        <v>136</v>
      </c>
      <c r="C303" s="15" t="s">
        <v>207</v>
      </c>
      <c r="D303" s="15" t="s">
        <v>250</v>
      </c>
      <c r="E303" s="15">
        <v>2022</v>
      </c>
      <c r="F303" s="15" t="s">
        <v>162</v>
      </c>
      <c r="G303" s="15" t="s">
        <v>133</v>
      </c>
      <c r="H303" s="15" t="s">
        <v>136</v>
      </c>
      <c r="I303" s="15" t="s">
        <v>139</v>
      </c>
      <c r="J303" s="15" t="s">
        <v>141</v>
      </c>
      <c r="K303" s="15" t="s">
        <v>144</v>
      </c>
      <c r="L303" s="15" t="s">
        <v>354</v>
      </c>
      <c r="M303" s="15">
        <v>1.601</v>
      </c>
      <c r="N303" s="15">
        <v>1.331</v>
      </c>
      <c r="O303" s="15">
        <v>0.122</v>
      </c>
      <c r="P303" s="15">
        <v>1.1890000000000001</v>
      </c>
      <c r="Q303" s="15">
        <v>0.56699999999999995</v>
      </c>
      <c r="R303" s="15">
        <v>2.2770000000000001</v>
      </c>
      <c r="S303" s="15">
        <v>11.238</v>
      </c>
      <c r="U303" s="15">
        <v>34272.949000000001</v>
      </c>
      <c r="V303" s="15">
        <v>120</v>
      </c>
    </row>
    <row r="304" spans="2:22" x14ac:dyDescent="0.25">
      <c r="B304" s="15" t="s">
        <v>136</v>
      </c>
      <c r="C304" s="15" t="s">
        <v>207</v>
      </c>
      <c r="D304" s="15" t="s">
        <v>251</v>
      </c>
      <c r="E304" s="15">
        <v>2022</v>
      </c>
      <c r="F304" s="15" t="s">
        <v>162</v>
      </c>
      <c r="G304" s="15" t="s">
        <v>133</v>
      </c>
      <c r="H304" s="15" t="s">
        <v>136</v>
      </c>
      <c r="I304" s="15" t="s">
        <v>139</v>
      </c>
      <c r="J304" s="15" t="s">
        <v>141</v>
      </c>
      <c r="K304" s="15" t="s">
        <v>144</v>
      </c>
      <c r="L304" s="15" t="s">
        <v>316</v>
      </c>
      <c r="M304" s="15">
        <v>1.125</v>
      </c>
      <c r="N304" s="15">
        <v>1.032</v>
      </c>
      <c r="O304" s="15">
        <v>2.5999999999999999E-2</v>
      </c>
      <c r="P304" s="15">
        <v>0.875</v>
      </c>
      <c r="Q304" s="15">
        <v>0.4</v>
      </c>
      <c r="R304" s="15">
        <v>1.526</v>
      </c>
      <c r="S304" s="15">
        <v>11.225</v>
      </c>
      <c r="U304" s="15">
        <v>33680.762999999999</v>
      </c>
      <c r="V304" s="15">
        <v>1530</v>
      </c>
    </row>
    <row r="305" spans="2:22" x14ac:dyDescent="0.25">
      <c r="B305" s="15" t="s">
        <v>136</v>
      </c>
      <c r="C305" s="15" t="s">
        <v>207</v>
      </c>
      <c r="D305" s="15" t="s">
        <v>251</v>
      </c>
      <c r="E305" s="15">
        <v>2022</v>
      </c>
      <c r="F305" s="15" t="s">
        <v>162</v>
      </c>
      <c r="G305" s="15" t="s">
        <v>133</v>
      </c>
      <c r="H305" s="15" t="s">
        <v>136</v>
      </c>
      <c r="I305" s="15" t="s">
        <v>139</v>
      </c>
      <c r="J305" s="15" t="s">
        <v>141</v>
      </c>
      <c r="K305" s="15" t="s">
        <v>144</v>
      </c>
      <c r="L305" s="15" t="s">
        <v>317</v>
      </c>
      <c r="M305" s="15">
        <v>1.44</v>
      </c>
      <c r="N305" s="15">
        <v>1.2430000000000001</v>
      </c>
      <c r="O305" s="15">
        <v>2.4E-2</v>
      </c>
      <c r="P305" s="15">
        <v>1.171</v>
      </c>
      <c r="Q305" s="15">
        <v>0.54400000000000004</v>
      </c>
      <c r="R305" s="15">
        <v>1.952</v>
      </c>
      <c r="S305" s="15">
        <v>11.246</v>
      </c>
      <c r="U305" s="15">
        <v>33426.913</v>
      </c>
      <c r="V305" s="15">
        <v>2630</v>
      </c>
    </row>
    <row r="306" spans="2:22" x14ac:dyDescent="0.25">
      <c r="B306" s="15" t="s">
        <v>136</v>
      </c>
      <c r="C306" s="15" t="s">
        <v>207</v>
      </c>
      <c r="D306" s="15" t="s">
        <v>251</v>
      </c>
      <c r="E306" s="15">
        <v>2022</v>
      </c>
      <c r="F306" s="15" t="s">
        <v>162</v>
      </c>
      <c r="G306" s="15" t="s">
        <v>133</v>
      </c>
      <c r="H306" s="15" t="s">
        <v>136</v>
      </c>
      <c r="I306" s="15" t="s">
        <v>139</v>
      </c>
      <c r="J306" s="15" t="s">
        <v>141</v>
      </c>
      <c r="K306" s="15" t="s">
        <v>144</v>
      </c>
      <c r="L306" s="15" t="s">
        <v>318</v>
      </c>
      <c r="M306" s="15">
        <v>1.486</v>
      </c>
      <c r="N306" s="15">
        <v>1.177</v>
      </c>
      <c r="O306" s="15">
        <v>4.1000000000000002E-2</v>
      </c>
      <c r="P306" s="15">
        <v>1.2729999999999999</v>
      </c>
      <c r="Q306" s="15">
        <v>0.64100000000000001</v>
      </c>
      <c r="R306" s="15">
        <v>2.0329999999999999</v>
      </c>
      <c r="S306" s="15">
        <v>11.243</v>
      </c>
      <c r="U306" s="15">
        <v>32872.055</v>
      </c>
      <c r="V306" s="15">
        <v>810</v>
      </c>
    </row>
    <row r="307" spans="2:22" x14ac:dyDescent="0.25">
      <c r="B307" s="15" t="s">
        <v>136</v>
      </c>
      <c r="C307" s="15" t="s">
        <v>207</v>
      </c>
      <c r="D307" s="15" t="s">
        <v>251</v>
      </c>
      <c r="E307" s="15">
        <v>2022</v>
      </c>
      <c r="F307" s="15" t="s">
        <v>162</v>
      </c>
      <c r="G307" s="15" t="s">
        <v>133</v>
      </c>
      <c r="H307" s="15" t="s">
        <v>136</v>
      </c>
      <c r="I307" s="15" t="s">
        <v>139</v>
      </c>
      <c r="J307" s="15" t="s">
        <v>141</v>
      </c>
      <c r="K307" s="15" t="s">
        <v>144</v>
      </c>
      <c r="L307" s="15" t="s">
        <v>319</v>
      </c>
      <c r="M307" s="15">
        <v>1.6859999999999999</v>
      </c>
      <c r="N307" s="15">
        <v>1.353</v>
      </c>
      <c r="O307" s="15">
        <v>4.8000000000000001E-2</v>
      </c>
      <c r="P307" s="15">
        <v>1.4</v>
      </c>
      <c r="Q307" s="15">
        <v>0.76600000000000001</v>
      </c>
      <c r="R307" s="15">
        <v>2.169</v>
      </c>
      <c r="S307" s="15">
        <v>11.321999999999999</v>
      </c>
      <c r="U307" s="15">
        <v>32087.879000000001</v>
      </c>
      <c r="V307" s="15">
        <v>780</v>
      </c>
    </row>
    <row r="308" spans="2:22" x14ac:dyDescent="0.25">
      <c r="B308" s="15" t="s">
        <v>136</v>
      </c>
      <c r="C308" s="15" t="s">
        <v>207</v>
      </c>
      <c r="D308" s="15" t="s">
        <v>251</v>
      </c>
      <c r="E308" s="15">
        <v>2022</v>
      </c>
      <c r="F308" s="15" t="s">
        <v>162</v>
      </c>
      <c r="G308" s="15" t="s">
        <v>133</v>
      </c>
      <c r="H308" s="15" t="s">
        <v>136</v>
      </c>
      <c r="I308" s="15" t="s">
        <v>139</v>
      </c>
      <c r="J308" s="15" t="s">
        <v>141</v>
      </c>
      <c r="K308" s="15" t="s">
        <v>144</v>
      </c>
      <c r="L308" s="15" t="s">
        <v>320</v>
      </c>
      <c r="M308" s="15">
        <v>1.9219999999999999</v>
      </c>
      <c r="N308" s="15">
        <v>1.37</v>
      </c>
      <c r="O308" s="15">
        <v>9.1999999999999998E-2</v>
      </c>
      <c r="P308" s="15">
        <v>1.518</v>
      </c>
      <c r="Q308" s="15">
        <v>0.94799999999999995</v>
      </c>
      <c r="R308" s="15">
        <v>2.6520000000000001</v>
      </c>
      <c r="S308" s="15">
        <v>11.41</v>
      </c>
      <c r="U308" s="15">
        <v>31730.585999999999</v>
      </c>
      <c r="V308" s="15">
        <v>220</v>
      </c>
    </row>
    <row r="309" spans="2:22" x14ac:dyDescent="0.25">
      <c r="B309" s="15" t="s">
        <v>136</v>
      </c>
      <c r="C309" s="15" t="s">
        <v>207</v>
      </c>
      <c r="D309" s="15" t="s">
        <v>251</v>
      </c>
      <c r="E309" s="15">
        <v>2022</v>
      </c>
      <c r="F309" s="15" t="s">
        <v>162</v>
      </c>
      <c r="G309" s="15" t="s">
        <v>133</v>
      </c>
      <c r="H309" s="15" t="s">
        <v>136</v>
      </c>
      <c r="I309" s="15" t="s">
        <v>139</v>
      </c>
      <c r="J309" s="15" t="s">
        <v>141</v>
      </c>
      <c r="K309" s="15" t="s">
        <v>144</v>
      </c>
      <c r="L309" s="15" t="s">
        <v>146</v>
      </c>
      <c r="M309" s="15">
        <v>2.1920000000000002</v>
      </c>
      <c r="N309" s="15">
        <v>1.6930000000000001</v>
      </c>
      <c r="O309" s="15">
        <v>0.17799999999999999</v>
      </c>
      <c r="P309" s="15">
        <v>1.8440000000000001</v>
      </c>
      <c r="Q309" s="15">
        <v>0.90400000000000003</v>
      </c>
      <c r="R309" s="15">
        <v>3.0590000000000002</v>
      </c>
      <c r="S309" s="15">
        <v>11.474</v>
      </c>
      <c r="U309" s="15">
        <v>30542.241000000002</v>
      </c>
      <c r="V309" s="15">
        <v>90</v>
      </c>
    </row>
    <row r="310" spans="2:22" x14ac:dyDescent="0.25">
      <c r="B310" s="15" t="s">
        <v>136</v>
      </c>
      <c r="C310" s="15" t="s">
        <v>207</v>
      </c>
      <c r="D310" s="15" t="s">
        <v>251</v>
      </c>
      <c r="E310" s="15">
        <v>2022</v>
      </c>
      <c r="F310" s="15" t="s">
        <v>162</v>
      </c>
      <c r="G310" s="15" t="s">
        <v>133</v>
      </c>
      <c r="H310" s="15" t="s">
        <v>136</v>
      </c>
      <c r="I310" s="15" t="s">
        <v>139</v>
      </c>
      <c r="J310" s="15" t="s">
        <v>141</v>
      </c>
      <c r="K310" s="15" t="s">
        <v>144</v>
      </c>
      <c r="L310" s="15" t="s">
        <v>354</v>
      </c>
      <c r="M310" s="15">
        <v>1.4139999999999999</v>
      </c>
      <c r="N310" s="15">
        <v>1.29</v>
      </c>
      <c r="O310" s="15">
        <v>0.11799999999999999</v>
      </c>
      <c r="P310" s="15">
        <v>1.0680000000000001</v>
      </c>
      <c r="Q310" s="15">
        <v>0.46300000000000002</v>
      </c>
      <c r="R310" s="15">
        <v>2.1360000000000001</v>
      </c>
      <c r="S310" s="15">
        <v>11.239000000000001</v>
      </c>
      <c r="U310" s="15">
        <v>34271.26</v>
      </c>
      <c r="V310" s="15">
        <v>120</v>
      </c>
    </row>
    <row r="311" spans="2:22" x14ac:dyDescent="0.25">
      <c r="B311" s="15" t="s">
        <v>136</v>
      </c>
      <c r="C311" s="15" t="s">
        <v>207</v>
      </c>
      <c r="D311" s="15" t="s">
        <v>252</v>
      </c>
      <c r="E311" s="15">
        <v>2022</v>
      </c>
      <c r="F311" s="15" t="s">
        <v>162</v>
      </c>
      <c r="G311" s="15" t="s">
        <v>133</v>
      </c>
      <c r="H311" s="15" t="s">
        <v>136</v>
      </c>
      <c r="I311" s="15" t="s">
        <v>139</v>
      </c>
      <c r="J311" s="15" t="s">
        <v>141</v>
      </c>
      <c r="K311" s="15" t="s">
        <v>144</v>
      </c>
      <c r="L311" s="15" t="s">
        <v>316</v>
      </c>
      <c r="M311" s="15">
        <v>0.93200000000000005</v>
      </c>
      <c r="N311" s="15">
        <v>0.94099999999999995</v>
      </c>
      <c r="O311" s="15">
        <v>2.4E-2</v>
      </c>
      <c r="P311" s="15">
        <v>0.66100000000000003</v>
      </c>
      <c r="Q311" s="15">
        <v>0.252</v>
      </c>
      <c r="R311" s="15">
        <v>1.304</v>
      </c>
      <c r="S311" s="15">
        <v>10.634</v>
      </c>
      <c r="U311" s="15">
        <v>1750.729</v>
      </c>
      <c r="V311" s="15">
        <v>1530</v>
      </c>
    </row>
    <row r="312" spans="2:22" x14ac:dyDescent="0.25">
      <c r="B312" s="15" t="s">
        <v>136</v>
      </c>
      <c r="C312" s="15" t="s">
        <v>207</v>
      </c>
      <c r="D312" s="15" t="s">
        <v>252</v>
      </c>
      <c r="E312" s="15">
        <v>2022</v>
      </c>
      <c r="F312" s="15" t="s">
        <v>162</v>
      </c>
      <c r="G312" s="15" t="s">
        <v>133</v>
      </c>
      <c r="H312" s="15" t="s">
        <v>136</v>
      </c>
      <c r="I312" s="15" t="s">
        <v>139</v>
      </c>
      <c r="J312" s="15" t="s">
        <v>141</v>
      </c>
      <c r="K312" s="15" t="s">
        <v>144</v>
      </c>
      <c r="L312" s="15" t="s">
        <v>317</v>
      </c>
      <c r="M312" s="15">
        <v>1.204</v>
      </c>
      <c r="N312" s="15">
        <v>1.171</v>
      </c>
      <c r="O312" s="15">
        <v>2.3E-2</v>
      </c>
      <c r="P312" s="15">
        <v>0.88500000000000001</v>
      </c>
      <c r="Q312" s="15">
        <v>0.34499999999999997</v>
      </c>
      <c r="R312" s="15">
        <v>1.6879999999999999</v>
      </c>
      <c r="S312" s="15">
        <v>10.66</v>
      </c>
      <c r="U312" s="15">
        <v>1696.6969999999999</v>
      </c>
      <c r="V312" s="15">
        <v>2630</v>
      </c>
    </row>
    <row r="313" spans="2:22" x14ac:dyDescent="0.25">
      <c r="B313" s="15" t="s">
        <v>136</v>
      </c>
      <c r="C313" s="15" t="s">
        <v>207</v>
      </c>
      <c r="D313" s="15" t="s">
        <v>252</v>
      </c>
      <c r="E313" s="15">
        <v>2022</v>
      </c>
      <c r="F313" s="15" t="s">
        <v>162</v>
      </c>
      <c r="G313" s="15" t="s">
        <v>133</v>
      </c>
      <c r="H313" s="15" t="s">
        <v>136</v>
      </c>
      <c r="I313" s="15" t="s">
        <v>139</v>
      </c>
      <c r="J313" s="15" t="s">
        <v>141</v>
      </c>
      <c r="K313" s="15" t="s">
        <v>144</v>
      </c>
      <c r="L313" s="15" t="s">
        <v>318</v>
      </c>
      <c r="M313" s="15">
        <v>1.222</v>
      </c>
      <c r="N313" s="15">
        <v>1.085</v>
      </c>
      <c r="O313" s="15">
        <v>3.7999999999999999E-2</v>
      </c>
      <c r="P313" s="15">
        <v>0.97799999999999998</v>
      </c>
      <c r="Q313" s="15">
        <v>0.40799999999999997</v>
      </c>
      <c r="R313" s="15">
        <v>1.7250000000000001</v>
      </c>
      <c r="S313" s="15">
        <v>10.638999999999999</v>
      </c>
      <c r="U313" s="15">
        <v>1573.348</v>
      </c>
      <c r="V313" s="15">
        <v>810</v>
      </c>
    </row>
    <row r="314" spans="2:22" x14ac:dyDescent="0.25">
      <c r="B314" s="15" t="s">
        <v>136</v>
      </c>
      <c r="C314" s="15" t="s">
        <v>207</v>
      </c>
      <c r="D314" s="15" t="s">
        <v>252</v>
      </c>
      <c r="E314" s="15">
        <v>2022</v>
      </c>
      <c r="F314" s="15" t="s">
        <v>162</v>
      </c>
      <c r="G314" s="15" t="s">
        <v>133</v>
      </c>
      <c r="H314" s="15" t="s">
        <v>136</v>
      </c>
      <c r="I314" s="15" t="s">
        <v>139</v>
      </c>
      <c r="J314" s="15" t="s">
        <v>141</v>
      </c>
      <c r="K314" s="15" t="s">
        <v>144</v>
      </c>
      <c r="L314" s="15" t="s">
        <v>319</v>
      </c>
      <c r="M314" s="15">
        <v>1.399</v>
      </c>
      <c r="N314" s="15">
        <v>1.294</v>
      </c>
      <c r="O314" s="15">
        <v>4.5999999999999999E-2</v>
      </c>
      <c r="P314" s="15">
        <v>1.079</v>
      </c>
      <c r="Q314" s="15">
        <v>0.55100000000000005</v>
      </c>
      <c r="R314" s="15">
        <v>1.8280000000000001</v>
      </c>
      <c r="S314" s="15">
        <v>10.71</v>
      </c>
      <c r="U314" s="15">
        <v>1436.8789999999999</v>
      </c>
      <c r="V314" s="15">
        <v>780</v>
      </c>
    </row>
    <row r="315" spans="2:22" x14ac:dyDescent="0.25">
      <c r="B315" s="15" t="s">
        <v>136</v>
      </c>
      <c r="C315" s="15" t="s">
        <v>207</v>
      </c>
      <c r="D315" s="15" t="s">
        <v>252</v>
      </c>
      <c r="E315" s="15">
        <v>2022</v>
      </c>
      <c r="F315" s="15" t="s">
        <v>162</v>
      </c>
      <c r="G315" s="15" t="s">
        <v>133</v>
      </c>
      <c r="H315" s="15" t="s">
        <v>136</v>
      </c>
      <c r="I315" s="15" t="s">
        <v>139</v>
      </c>
      <c r="J315" s="15" t="s">
        <v>141</v>
      </c>
      <c r="K315" s="15" t="s">
        <v>144</v>
      </c>
      <c r="L315" s="15" t="s">
        <v>320</v>
      </c>
      <c r="M315" s="15">
        <v>1.607</v>
      </c>
      <c r="N315" s="15">
        <v>1.357</v>
      </c>
      <c r="O315" s="15">
        <v>9.0999999999999998E-2</v>
      </c>
      <c r="P315" s="15">
        <v>1.2629999999999999</v>
      </c>
      <c r="Q315" s="15">
        <v>0.61399999999999999</v>
      </c>
      <c r="R315" s="15">
        <v>2.2509999999999999</v>
      </c>
      <c r="S315" s="15">
        <v>10.811999999999999</v>
      </c>
      <c r="U315" s="15">
        <v>1366.193</v>
      </c>
      <c r="V315" s="15">
        <v>220</v>
      </c>
    </row>
    <row r="316" spans="2:22" x14ac:dyDescent="0.25">
      <c r="B316" s="15" t="s">
        <v>136</v>
      </c>
      <c r="C316" s="15" t="s">
        <v>207</v>
      </c>
      <c r="D316" s="15" t="s">
        <v>252</v>
      </c>
      <c r="E316" s="15">
        <v>2022</v>
      </c>
      <c r="F316" s="15" t="s">
        <v>162</v>
      </c>
      <c r="G316" s="15" t="s">
        <v>133</v>
      </c>
      <c r="H316" s="15" t="s">
        <v>136</v>
      </c>
      <c r="I316" s="15" t="s">
        <v>139</v>
      </c>
      <c r="J316" s="15" t="s">
        <v>141</v>
      </c>
      <c r="K316" s="15" t="s">
        <v>144</v>
      </c>
      <c r="L316" s="15" t="s">
        <v>146</v>
      </c>
      <c r="M316" s="15">
        <v>1.9470000000000001</v>
      </c>
      <c r="N316" s="15">
        <v>1.7250000000000001</v>
      </c>
      <c r="O316" s="15">
        <v>0.182</v>
      </c>
      <c r="P316" s="15">
        <v>1.387</v>
      </c>
      <c r="Q316" s="15">
        <v>0.69799999999999995</v>
      </c>
      <c r="R316" s="15">
        <v>2.7490000000000001</v>
      </c>
      <c r="S316" s="15">
        <v>10.84</v>
      </c>
      <c r="U316" s="15">
        <v>1114.915</v>
      </c>
      <c r="V316" s="15">
        <v>90</v>
      </c>
    </row>
    <row r="317" spans="2:22" x14ac:dyDescent="0.25">
      <c r="B317" s="15" t="s">
        <v>136</v>
      </c>
      <c r="C317" s="15" t="s">
        <v>207</v>
      </c>
      <c r="D317" s="15" t="s">
        <v>252</v>
      </c>
      <c r="E317" s="15">
        <v>2022</v>
      </c>
      <c r="F317" s="15" t="s">
        <v>162</v>
      </c>
      <c r="G317" s="15" t="s">
        <v>133</v>
      </c>
      <c r="H317" s="15" t="s">
        <v>136</v>
      </c>
      <c r="I317" s="15" t="s">
        <v>139</v>
      </c>
      <c r="J317" s="15" t="s">
        <v>141</v>
      </c>
      <c r="K317" s="15" t="s">
        <v>144</v>
      </c>
      <c r="L317" s="15" t="s">
        <v>354</v>
      </c>
      <c r="M317" s="15">
        <v>1.1859999999999999</v>
      </c>
      <c r="N317" s="15">
        <v>1.1339999999999999</v>
      </c>
      <c r="O317" s="15">
        <v>0.104</v>
      </c>
      <c r="P317" s="15">
        <v>0.84699999999999998</v>
      </c>
      <c r="Q317" s="15">
        <v>0.24299999999999999</v>
      </c>
      <c r="R317" s="15">
        <v>1.7030000000000001</v>
      </c>
      <c r="S317" s="15">
        <v>10.669</v>
      </c>
      <c r="U317" s="15">
        <v>1852.454</v>
      </c>
      <c r="V317" s="15">
        <v>120</v>
      </c>
    </row>
    <row r="318" spans="2:22" x14ac:dyDescent="0.25">
      <c r="B318" s="15" t="s">
        <v>136</v>
      </c>
      <c r="C318" s="15" t="s">
        <v>207</v>
      </c>
      <c r="D318" s="15" t="s">
        <v>253</v>
      </c>
      <c r="E318" s="15">
        <v>2022</v>
      </c>
      <c r="F318" s="15" t="s">
        <v>162</v>
      </c>
      <c r="G318" s="15" t="s">
        <v>133</v>
      </c>
      <c r="H318" s="15" t="s">
        <v>136</v>
      </c>
      <c r="I318" s="15" t="s">
        <v>139</v>
      </c>
      <c r="J318" s="15" t="s">
        <v>141</v>
      </c>
      <c r="K318" s="15" t="s">
        <v>144</v>
      </c>
      <c r="L318" s="15" t="s">
        <v>316</v>
      </c>
      <c r="M318" s="15">
        <v>0.69899999999999995</v>
      </c>
      <c r="N318" s="15">
        <v>0.80900000000000005</v>
      </c>
      <c r="O318" s="15">
        <v>2.1000000000000001E-2</v>
      </c>
      <c r="P318" s="15">
        <v>0.435</v>
      </c>
      <c r="Q318" s="15">
        <v>0.14199999999999999</v>
      </c>
      <c r="R318" s="15">
        <v>0.96799999999999997</v>
      </c>
      <c r="S318" s="15">
        <v>10.634</v>
      </c>
      <c r="U318" s="15">
        <v>1750.9580000000001</v>
      </c>
      <c r="V318" s="15">
        <v>1520</v>
      </c>
    </row>
    <row r="319" spans="2:22" x14ac:dyDescent="0.25">
      <c r="B319" s="15" t="s">
        <v>136</v>
      </c>
      <c r="C319" s="15" t="s">
        <v>207</v>
      </c>
      <c r="D319" s="15" t="s">
        <v>253</v>
      </c>
      <c r="E319" s="15">
        <v>2022</v>
      </c>
      <c r="F319" s="15" t="s">
        <v>162</v>
      </c>
      <c r="G319" s="15" t="s">
        <v>133</v>
      </c>
      <c r="H319" s="15" t="s">
        <v>136</v>
      </c>
      <c r="I319" s="15" t="s">
        <v>139</v>
      </c>
      <c r="J319" s="15" t="s">
        <v>141</v>
      </c>
      <c r="K319" s="15" t="s">
        <v>144</v>
      </c>
      <c r="L319" s="15" t="s">
        <v>317</v>
      </c>
      <c r="M319" s="15">
        <v>0.88500000000000001</v>
      </c>
      <c r="N319" s="15">
        <v>1.0429999999999999</v>
      </c>
      <c r="O319" s="15">
        <v>0.02</v>
      </c>
      <c r="P319" s="15">
        <v>0.51100000000000001</v>
      </c>
      <c r="Q319" s="15">
        <v>0.18</v>
      </c>
      <c r="R319" s="15">
        <v>1.2210000000000001</v>
      </c>
      <c r="S319" s="15">
        <v>10.661</v>
      </c>
      <c r="U319" s="15">
        <v>1696.8920000000001</v>
      </c>
      <c r="V319" s="15">
        <v>2630</v>
      </c>
    </row>
    <row r="320" spans="2:22" x14ac:dyDescent="0.25">
      <c r="B320" s="15" t="s">
        <v>136</v>
      </c>
      <c r="C320" s="15" t="s">
        <v>207</v>
      </c>
      <c r="D320" s="15" t="s">
        <v>253</v>
      </c>
      <c r="E320" s="15">
        <v>2022</v>
      </c>
      <c r="F320" s="15" t="s">
        <v>162</v>
      </c>
      <c r="G320" s="15" t="s">
        <v>133</v>
      </c>
      <c r="H320" s="15" t="s">
        <v>136</v>
      </c>
      <c r="I320" s="15" t="s">
        <v>139</v>
      </c>
      <c r="J320" s="15" t="s">
        <v>141</v>
      </c>
      <c r="K320" s="15" t="s">
        <v>144</v>
      </c>
      <c r="L320" s="15" t="s">
        <v>318</v>
      </c>
      <c r="M320" s="15">
        <v>0.90300000000000002</v>
      </c>
      <c r="N320" s="15">
        <v>0.93400000000000005</v>
      </c>
      <c r="O320" s="15">
        <v>3.3000000000000002E-2</v>
      </c>
      <c r="P320" s="15">
        <v>0.61199999999999999</v>
      </c>
      <c r="Q320" s="15">
        <v>0.215</v>
      </c>
      <c r="R320" s="15">
        <v>1.252</v>
      </c>
      <c r="S320" s="15">
        <v>10.638999999999999</v>
      </c>
      <c r="U320" s="15">
        <v>1574</v>
      </c>
      <c r="V320" s="15">
        <v>810</v>
      </c>
    </row>
    <row r="321" spans="2:22" x14ac:dyDescent="0.25">
      <c r="B321" s="15" t="s">
        <v>136</v>
      </c>
      <c r="C321" s="15" t="s">
        <v>207</v>
      </c>
      <c r="D321" s="15" t="s">
        <v>253</v>
      </c>
      <c r="E321" s="15">
        <v>2022</v>
      </c>
      <c r="F321" s="15" t="s">
        <v>162</v>
      </c>
      <c r="G321" s="15" t="s">
        <v>133</v>
      </c>
      <c r="H321" s="15" t="s">
        <v>136</v>
      </c>
      <c r="I321" s="15" t="s">
        <v>139</v>
      </c>
      <c r="J321" s="15" t="s">
        <v>141</v>
      </c>
      <c r="K321" s="15" t="s">
        <v>144</v>
      </c>
      <c r="L321" s="15" t="s">
        <v>319</v>
      </c>
      <c r="M321" s="15">
        <v>1.073</v>
      </c>
      <c r="N321" s="15">
        <v>1.1639999999999999</v>
      </c>
      <c r="O321" s="15">
        <v>4.2000000000000003E-2</v>
      </c>
      <c r="P321" s="15">
        <v>0.71499999999999997</v>
      </c>
      <c r="Q321" s="15">
        <v>0.28699999999999998</v>
      </c>
      <c r="R321" s="15">
        <v>1.4139999999999999</v>
      </c>
      <c r="S321" s="15">
        <v>10.71</v>
      </c>
      <c r="U321" s="15">
        <v>1436.6179999999999</v>
      </c>
      <c r="V321" s="15">
        <v>780</v>
      </c>
    </row>
    <row r="322" spans="2:22" x14ac:dyDescent="0.25">
      <c r="B322" s="15" t="s">
        <v>136</v>
      </c>
      <c r="C322" s="15" t="s">
        <v>207</v>
      </c>
      <c r="D322" s="15" t="s">
        <v>253</v>
      </c>
      <c r="E322" s="15">
        <v>2022</v>
      </c>
      <c r="F322" s="15" t="s">
        <v>162</v>
      </c>
      <c r="G322" s="15" t="s">
        <v>133</v>
      </c>
      <c r="H322" s="15" t="s">
        <v>136</v>
      </c>
      <c r="I322" s="15" t="s">
        <v>139</v>
      </c>
      <c r="J322" s="15" t="s">
        <v>141</v>
      </c>
      <c r="K322" s="15" t="s">
        <v>144</v>
      </c>
      <c r="L322" s="15" t="s">
        <v>320</v>
      </c>
      <c r="M322" s="15">
        <v>1.2849999999999999</v>
      </c>
      <c r="N322" s="15">
        <v>1.2250000000000001</v>
      </c>
      <c r="O322" s="15">
        <v>8.3000000000000004E-2</v>
      </c>
      <c r="P322" s="15">
        <v>0.99199999999999999</v>
      </c>
      <c r="Q322" s="15">
        <v>0.35899999999999999</v>
      </c>
      <c r="R322" s="15">
        <v>1.8460000000000001</v>
      </c>
      <c r="S322" s="15">
        <v>10.813000000000001</v>
      </c>
      <c r="U322" s="15">
        <v>1366.6890000000001</v>
      </c>
      <c r="V322" s="15">
        <v>220</v>
      </c>
    </row>
    <row r="323" spans="2:22" x14ac:dyDescent="0.25">
      <c r="B323" s="15" t="s">
        <v>136</v>
      </c>
      <c r="C323" s="15" t="s">
        <v>207</v>
      </c>
      <c r="D323" s="15" t="s">
        <v>253</v>
      </c>
      <c r="E323" s="15">
        <v>2022</v>
      </c>
      <c r="F323" s="15" t="s">
        <v>162</v>
      </c>
      <c r="G323" s="15" t="s">
        <v>133</v>
      </c>
      <c r="H323" s="15" t="s">
        <v>136</v>
      </c>
      <c r="I323" s="15" t="s">
        <v>139</v>
      </c>
      <c r="J323" s="15" t="s">
        <v>141</v>
      </c>
      <c r="K323" s="15" t="s">
        <v>144</v>
      </c>
      <c r="L323" s="15" t="s">
        <v>146</v>
      </c>
      <c r="M323" s="15">
        <v>1.589</v>
      </c>
      <c r="N323" s="15">
        <v>1.3839999999999999</v>
      </c>
      <c r="O323" s="15">
        <v>0.14599999999999999</v>
      </c>
      <c r="P323" s="15">
        <v>1.3520000000000001</v>
      </c>
      <c r="Q323" s="15">
        <v>0.59499999999999997</v>
      </c>
      <c r="R323" s="15">
        <v>2.4049999999999998</v>
      </c>
      <c r="S323" s="15">
        <v>10.84</v>
      </c>
      <c r="U323" s="15">
        <v>1115.0360000000001</v>
      </c>
      <c r="V323" s="15">
        <v>90</v>
      </c>
    </row>
    <row r="324" spans="2:22" x14ac:dyDescent="0.25">
      <c r="B324" s="15" t="s">
        <v>136</v>
      </c>
      <c r="C324" s="15" t="s">
        <v>207</v>
      </c>
      <c r="D324" s="15" t="s">
        <v>253</v>
      </c>
      <c r="E324" s="15">
        <v>2022</v>
      </c>
      <c r="F324" s="15" t="s">
        <v>162</v>
      </c>
      <c r="G324" s="15" t="s">
        <v>133</v>
      </c>
      <c r="H324" s="15" t="s">
        <v>136</v>
      </c>
      <c r="I324" s="15" t="s">
        <v>139</v>
      </c>
      <c r="J324" s="15" t="s">
        <v>141</v>
      </c>
      <c r="K324" s="15" t="s">
        <v>144</v>
      </c>
      <c r="L324" s="15" t="s">
        <v>354</v>
      </c>
      <c r="M324" s="15">
        <v>0.90100000000000002</v>
      </c>
      <c r="N324" s="15">
        <v>1.04</v>
      </c>
      <c r="O324" s="15">
        <v>9.5000000000000001E-2</v>
      </c>
      <c r="P324" s="15">
        <v>0.51500000000000001</v>
      </c>
      <c r="Q324" s="15">
        <v>0.16600000000000001</v>
      </c>
      <c r="R324" s="15">
        <v>1.1499999999999999</v>
      </c>
      <c r="S324" s="15">
        <v>10.669</v>
      </c>
      <c r="U324" s="15">
        <v>1852.546</v>
      </c>
      <c r="V324" s="15">
        <v>120</v>
      </c>
    </row>
    <row r="325" spans="2:22" x14ac:dyDescent="0.25">
      <c r="B325" s="15" t="s">
        <v>136</v>
      </c>
      <c r="C325" s="15" t="s">
        <v>207</v>
      </c>
      <c r="D325" s="15" t="s">
        <v>254</v>
      </c>
      <c r="E325" s="15">
        <v>2022</v>
      </c>
      <c r="F325" s="15" t="s">
        <v>162</v>
      </c>
      <c r="G325" s="15" t="s">
        <v>133</v>
      </c>
      <c r="H325" s="15" t="s">
        <v>136</v>
      </c>
      <c r="I325" s="15" t="s">
        <v>139</v>
      </c>
      <c r="J325" s="15" t="s">
        <v>141</v>
      </c>
      <c r="K325" s="15" t="s">
        <v>144</v>
      </c>
      <c r="L325" s="15" t="s">
        <v>316</v>
      </c>
      <c r="M325" s="15">
        <v>0.50700000000000001</v>
      </c>
      <c r="N325" s="15">
        <v>0.67300000000000004</v>
      </c>
      <c r="O325" s="15">
        <v>1.7000000000000001E-2</v>
      </c>
      <c r="P325" s="15">
        <v>0.23400000000000001</v>
      </c>
      <c r="Q325" s="15">
        <v>7.3999999999999996E-2</v>
      </c>
      <c r="R325" s="15">
        <v>0.67400000000000004</v>
      </c>
      <c r="S325" s="15">
        <v>10.186999999999999</v>
      </c>
      <c r="U325" s="15">
        <v>0.14499999999999999</v>
      </c>
      <c r="V325" s="15">
        <v>1520</v>
      </c>
    </row>
    <row r="326" spans="2:22" x14ac:dyDescent="0.25">
      <c r="B326" s="15" t="s">
        <v>136</v>
      </c>
      <c r="C326" s="15" t="s">
        <v>207</v>
      </c>
      <c r="D326" s="15" t="s">
        <v>254</v>
      </c>
      <c r="E326" s="15">
        <v>2022</v>
      </c>
      <c r="F326" s="15" t="s">
        <v>162</v>
      </c>
      <c r="G326" s="15" t="s">
        <v>133</v>
      </c>
      <c r="H326" s="15" t="s">
        <v>136</v>
      </c>
      <c r="I326" s="15" t="s">
        <v>139</v>
      </c>
      <c r="J326" s="15" t="s">
        <v>141</v>
      </c>
      <c r="K326" s="15" t="s">
        <v>144</v>
      </c>
      <c r="L326" s="15" t="s">
        <v>317</v>
      </c>
      <c r="M326" s="15">
        <v>0.6</v>
      </c>
      <c r="N326" s="15">
        <v>0.82499999999999996</v>
      </c>
      <c r="O326" s="15">
        <v>1.6E-2</v>
      </c>
      <c r="P326" s="15">
        <v>0.27900000000000003</v>
      </c>
      <c r="Q326" s="15">
        <v>8.5000000000000006E-2</v>
      </c>
      <c r="R326" s="15">
        <v>0.78700000000000003</v>
      </c>
      <c r="S326" s="15">
        <v>10.215999999999999</v>
      </c>
      <c r="U326" s="15">
        <v>0.13400000000000001</v>
      </c>
      <c r="V326" s="15">
        <v>2630</v>
      </c>
    </row>
    <row r="327" spans="2:22" x14ac:dyDescent="0.25">
      <c r="B327" s="15" t="s">
        <v>136</v>
      </c>
      <c r="C327" s="15" t="s">
        <v>207</v>
      </c>
      <c r="D327" s="15" t="s">
        <v>254</v>
      </c>
      <c r="E327" s="15">
        <v>2022</v>
      </c>
      <c r="F327" s="15" t="s">
        <v>162</v>
      </c>
      <c r="G327" s="15" t="s">
        <v>133</v>
      </c>
      <c r="H327" s="15" t="s">
        <v>136</v>
      </c>
      <c r="I327" s="15" t="s">
        <v>139</v>
      </c>
      <c r="J327" s="15" t="s">
        <v>141</v>
      </c>
      <c r="K327" s="15" t="s">
        <v>144</v>
      </c>
      <c r="L327" s="15" t="s">
        <v>318</v>
      </c>
      <c r="M327" s="15">
        <v>0.65900000000000003</v>
      </c>
      <c r="N327" s="15">
        <v>0.81399999999999995</v>
      </c>
      <c r="O327" s="15">
        <v>2.9000000000000001E-2</v>
      </c>
      <c r="P327" s="15">
        <v>0.35699999999999998</v>
      </c>
      <c r="Q327" s="15">
        <v>0.14299999999999999</v>
      </c>
      <c r="R327" s="15">
        <v>0.91300000000000003</v>
      </c>
      <c r="S327" s="15">
        <v>10.182</v>
      </c>
      <c r="U327" s="15">
        <v>4.4999999999999998E-2</v>
      </c>
      <c r="V327" s="15">
        <v>810</v>
      </c>
    </row>
    <row r="328" spans="2:22" x14ac:dyDescent="0.25">
      <c r="B328" s="15" t="s">
        <v>136</v>
      </c>
      <c r="C328" s="15" t="s">
        <v>207</v>
      </c>
      <c r="D328" s="15" t="s">
        <v>254</v>
      </c>
      <c r="E328" s="15">
        <v>2022</v>
      </c>
      <c r="F328" s="15" t="s">
        <v>162</v>
      </c>
      <c r="G328" s="15" t="s">
        <v>133</v>
      </c>
      <c r="H328" s="15" t="s">
        <v>136</v>
      </c>
      <c r="I328" s="15" t="s">
        <v>139</v>
      </c>
      <c r="J328" s="15" t="s">
        <v>141</v>
      </c>
      <c r="K328" s="15" t="s">
        <v>144</v>
      </c>
      <c r="L328" s="15" t="s">
        <v>319</v>
      </c>
      <c r="M328" s="15">
        <v>0.77700000000000002</v>
      </c>
      <c r="N328" s="15">
        <v>0.93400000000000005</v>
      </c>
      <c r="O328" s="15">
        <v>3.3000000000000002E-2</v>
      </c>
      <c r="P328" s="15">
        <v>0.47699999999999998</v>
      </c>
      <c r="Q328" s="15">
        <v>0.187</v>
      </c>
      <c r="R328" s="15">
        <v>1.0029999999999999</v>
      </c>
      <c r="S328" s="15">
        <v>10.246</v>
      </c>
      <c r="U328" s="15">
        <v>7.1999999999999995E-2</v>
      </c>
      <c r="V328" s="15">
        <v>780</v>
      </c>
    </row>
    <row r="329" spans="2:22" x14ac:dyDescent="0.25">
      <c r="B329" s="15" t="s">
        <v>136</v>
      </c>
      <c r="C329" s="15" t="s">
        <v>207</v>
      </c>
      <c r="D329" s="15" t="s">
        <v>254</v>
      </c>
      <c r="E329" s="15">
        <v>2022</v>
      </c>
      <c r="F329" s="15" t="s">
        <v>162</v>
      </c>
      <c r="G329" s="15" t="s">
        <v>133</v>
      </c>
      <c r="H329" s="15" t="s">
        <v>136</v>
      </c>
      <c r="I329" s="15" t="s">
        <v>139</v>
      </c>
      <c r="J329" s="15" t="s">
        <v>141</v>
      </c>
      <c r="K329" s="15" t="s">
        <v>144</v>
      </c>
      <c r="L329" s="15" t="s">
        <v>320</v>
      </c>
      <c r="M329" s="15">
        <v>0.98599999999999999</v>
      </c>
      <c r="N329" s="15">
        <v>1.129</v>
      </c>
      <c r="O329" s="15">
        <v>7.5999999999999998E-2</v>
      </c>
      <c r="P329" s="15">
        <v>0.61</v>
      </c>
      <c r="Q329" s="15">
        <v>0.22500000000000001</v>
      </c>
      <c r="R329" s="15">
        <v>1.4239999999999999</v>
      </c>
      <c r="S329" s="15">
        <v>10.356</v>
      </c>
      <c r="U329" s="15">
        <v>0</v>
      </c>
      <c r="V329" s="15">
        <v>220</v>
      </c>
    </row>
    <row r="330" spans="2:22" x14ac:dyDescent="0.25">
      <c r="B330" s="15" t="s">
        <v>136</v>
      </c>
      <c r="C330" s="15" t="s">
        <v>207</v>
      </c>
      <c r="D330" s="15" t="s">
        <v>254</v>
      </c>
      <c r="E330" s="15">
        <v>2022</v>
      </c>
      <c r="F330" s="15" t="s">
        <v>162</v>
      </c>
      <c r="G330" s="15" t="s">
        <v>133</v>
      </c>
      <c r="H330" s="15" t="s">
        <v>136</v>
      </c>
      <c r="I330" s="15" t="s">
        <v>139</v>
      </c>
      <c r="J330" s="15" t="s">
        <v>141</v>
      </c>
      <c r="K330" s="15" t="s">
        <v>144</v>
      </c>
      <c r="L330" s="15" t="s">
        <v>146</v>
      </c>
      <c r="M330" s="15">
        <v>1.0589999999999999</v>
      </c>
      <c r="N330" s="15">
        <v>0.95399999999999996</v>
      </c>
      <c r="O330" s="15">
        <v>0.10100000000000001</v>
      </c>
      <c r="P330" s="15">
        <v>0.76600000000000001</v>
      </c>
      <c r="Q330" s="15">
        <v>0.37</v>
      </c>
      <c r="R330" s="15">
        <v>1.603</v>
      </c>
      <c r="S330" s="15">
        <v>10.349</v>
      </c>
      <c r="U330" s="15">
        <v>0</v>
      </c>
      <c r="V330" s="15">
        <v>90</v>
      </c>
    </row>
    <row r="331" spans="2:22" x14ac:dyDescent="0.25">
      <c r="B331" s="15" t="s">
        <v>136</v>
      </c>
      <c r="C331" s="15" t="s">
        <v>207</v>
      </c>
      <c r="D331" s="15" t="s">
        <v>254</v>
      </c>
      <c r="E331" s="15">
        <v>2022</v>
      </c>
      <c r="F331" s="15" t="s">
        <v>162</v>
      </c>
      <c r="G331" s="15" t="s">
        <v>133</v>
      </c>
      <c r="H331" s="15" t="s">
        <v>136</v>
      </c>
      <c r="I331" s="15" t="s">
        <v>139</v>
      </c>
      <c r="J331" s="15" t="s">
        <v>141</v>
      </c>
      <c r="K331" s="15" t="s">
        <v>144</v>
      </c>
      <c r="L331" s="15" t="s">
        <v>354</v>
      </c>
      <c r="M331" s="15">
        <v>0.63300000000000001</v>
      </c>
      <c r="N331" s="15">
        <v>0.91</v>
      </c>
      <c r="O331" s="15">
        <v>8.3000000000000004E-2</v>
      </c>
      <c r="P331" s="15">
        <v>0.25900000000000001</v>
      </c>
      <c r="Q331" s="15">
        <v>8.1000000000000003E-2</v>
      </c>
      <c r="R331" s="15">
        <v>0.84199999999999997</v>
      </c>
      <c r="S331" s="15">
        <v>10.234</v>
      </c>
      <c r="U331" s="15">
        <v>0</v>
      </c>
      <c r="V331" s="15">
        <v>120</v>
      </c>
    </row>
    <row r="332" spans="2:22" x14ac:dyDescent="0.25">
      <c r="B332" s="15" t="s">
        <v>136</v>
      </c>
      <c r="C332" s="15" t="s">
        <v>207</v>
      </c>
      <c r="D332" s="15" t="s">
        <v>255</v>
      </c>
      <c r="E332" s="15">
        <v>2022</v>
      </c>
      <c r="F332" s="15" t="s">
        <v>162</v>
      </c>
      <c r="G332" s="15" t="s">
        <v>133</v>
      </c>
      <c r="H332" s="15" t="s">
        <v>136</v>
      </c>
      <c r="I332" s="15" t="s">
        <v>139</v>
      </c>
      <c r="J332" s="15" t="s">
        <v>141</v>
      </c>
      <c r="K332" s="15" t="s">
        <v>144</v>
      </c>
      <c r="L332" s="15" t="s">
        <v>316</v>
      </c>
      <c r="M332" s="15">
        <v>0.39200000000000002</v>
      </c>
      <c r="N332" s="15">
        <v>0.58399999999999996</v>
      </c>
      <c r="O332" s="15">
        <v>1.4999999999999999E-2</v>
      </c>
      <c r="P332" s="15">
        <v>0.155</v>
      </c>
      <c r="Q332" s="15">
        <v>4.2999999999999997E-2</v>
      </c>
      <c r="R332" s="15">
        <v>0.47899999999999998</v>
      </c>
      <c r="S332" s="15">
        <v>10.186999999999999</v>
      </c>
      <c r="U332" s="15">
        <v>0.14599999999999999</v>
      </c>
      <c r="V332" s="15">
        <v>1520</v>
      </c>
    </row>
    <row r="333" spans="2:22" x14ac:dyDescent="0.25">
      <c r="B333" s="15" t="s">
        <v>136</v>
      </c>
      <c r="C333" s="15" t="s">
        <v>207</v>
      </c>
      <c r="D333" s="15" t="s">
        <v>255</v>
      </c>
      <c r="E333" s="15">
        <v>2022</v>
      </c>
      <c r="F333" s="15" t="s">
        <v>162</v>
      </c>
      <c r="G333" s="15" t="s">
        <v>133</v>
      </c>
      <c r="H333" s="15" t="s">
        <v>136</v>
      </c>
      <c r="I333" s="15" t="s">
        <v>139</v>
      </c>
      <c r="J333" s="15" t="s">
        <v>141</v>
      </c>
      <c r="K333" s="15" t="s">
        <v>144</v>
      </c>
      <c r="L333" s="15" t="s">
        <v>317</v>
      </c>
      <c r="M333" s="15">
        <v>0.42199999999999999</v>
      </c>
      <c r="N333" s="15">
        <v>0.67</v>
      </c>
      <c r="O333" s="15">
        <v>1.2999999999999999E-2</v>
      </c>
      <c r="P333" s="15">
        <v>0.16200000000000001</v>
      </c>
      <c r="Q333" s="15">
        <v>4.7E-2</v>
      </c>
      <c r="R333" s="15">
        <v>0.498</v>
      </c>
      <c r="S333" s="15">
        <v>10.215999999999999</v>
      </c>
      <c r="U333" s="15">
        <v>0.13400000000000001</v>
      </c>
      <c r="V333" s="15">
        <v>2630</v>
      </c>
    </row>
    <row r="334" spans="2:22" x14ac:dyDescent="0.25">
      <c r="B334" s="15" t="s">
        <v>136</v>
      </c>
      <c r="C334" s="15" t="s">
        <v>207</v>
      </c>
      <c r="D334" s="15" t="s">
        <v>255</v>
      </c>
      <c r="E334" s="15">
        <v>2022</v>
      </c>
      <c r="F334" s="15" t="s">
        <v>162</v>
      </c>
      <c r="G334" s="15" t="s">
        <v>133</v>
      </c>
      <c r="H334" s="15" t="s">
        <v>136</v>
      </c>
      <c r="I334" s="15" t="s">
        <v>139</v>
      </c>
      <c r="J334" s="15" t="s">
        <v>141</v>
      </c>
      <c r="K334" s="15" t="s">
        <v>144</v>
      </c>
      <c r="L334" s="15" t="s">
        <v>318</v>
      </c>
      <c r="M334" s="15">
        <v>0.49099999999999999</v>
      </c>
      <c r="N334" s="15">
        <v>0.68500000000000005</v>
      </c>
      <c r="O334" s="15">
        <v>2.4E-2</v>
      </c>
      <c r="P334" s="15">
        <v>0.22600000000000001</v>
      </c>
      <c r="Q334" s="15">
        <v>7.9000000000000001E-2</v>
      </c>
      <c r="R334" s="15">
        <v>0.629</v>
      </c>
      <c r="S334" s="15">
        <v>10.182</v>
      </c>
      <c r="U334" s="15">
        <v>4.4999999999999998E-2</v>
      </c>
      <c r="V334" s="15">
        <v>810</v>
      </c>
    </row>
    <row r="335" spans="2:22" x14ac:dyDescent="0.25">
      <c r="B335" s="15" t="s">
        <v>136</v>
      </c>
      <c r="C335" s="15" t="s">
        <v>207</v>
      </c>
      <c r="D335" s="15" t="s">
        <v>255</v>
      </c>
      <c r="E335" s="15">
        <v>2022</v>
      </c>
      <c r="F335" s="15" t="s">
        <v>162</v>
      </c>
      <c r="G335" s="15" t="s">
        <v>133</v>
      </c>
      <c r="H335" s="15" t="s">
        <v>136</v>
      </c>
      <c r="I335" s="15" t="s">
        <v>139</v>
      </c>
      <c r="J335" s="15" t="s">
        <v>141</v>
      </c>
      <c r="K335" s="15" t="s">
        <v>144</v>
      </c>
      <c r="L335" s="15" t="s">
        <v>319</v>
      </c>
      <c r="M335" s="15">
        <v>0.55900000000000005</v>
      </c>
      <c r="N335" s="15">
        <v>0.73</v>
      </c>
      <c r="O335" s="15">
        <v>2.5999999999999999E-2</v>
      </c>
      <c r="P335" s="15">
        <v>0.27800000000000002</v>
      </c>
      <c r="Q335" s="15">
        <v>0.109</v>
      </c>
      <c r="R335" s="15">
        <v>0.71599999999999997</v>
      </c>
      <c r="S335" s="15">
        <v>10.247999999999999</v>
      </c>
      <c r="U335" s="15">
        <v>7.1999999999999995E-2</v>
      </c>
      <c r="V335" s="15">
        <v>780</v>
      </c>
    </row>
    <row r="336" spans="2:22" x14ac:dyDescent="0.25">
      <c r="B336" s="15" t="s">
        <v>136</v>
      </c>
      <c r="C336" s="15" t="s">
        <v>207</v>
      </c>
      <c r="D336" s="15" t="s">
        <v>255</v>
      </c>
      <c r="E336" s="15">
        <v>2022</v>
      </c>
      <c r="F336" s="15" t="s">
        <v>162</v>
      </c>
      <c r="G336" s="15" t="s">
        <v>133</v>
      </c>
      <c r="H336" s="15" t="s">
        <v>136</v>
      </c>
      <c r="I336" s="15" t="s">
        <v>139</v>
      </c>
      <c r="J336" s="15" t="s">
        <v>141</v>
      </c>
      <c r="K336" s="15" t="s">
        <v>144</v>
      </c>
      <c r="L336" s="15" t="s">
        <v>320</v>
      </c>
      <c r="M336" s="15">
        <v>0.72499999999999998</v>
      </c>
      <c r="N336" s="15">
        <v>0.90600000000000003</v>
      </c>
      <c r="O336" s="15">
        <v>6.0999999999999999E-2</v>
      </c>
      <c r="P336" s="15">
        <v>0.39900000000000002</v>
      </c>
      <c r="Q336" s="15">
        <v>0.112</v>
      </c>
      <c r="R336" s="15">
        <v>1.028</v>
      </c>
      <c r="S336" s="15">
        <v>10.356</v>
      </c>
      <c r="U336" s="15">
        <v>0</v>
      </c>
      <c r="V336" s="15">
        <v>220</v>
      </c>
    </row>
    <row r="337" spans="2:22" x14ac:dyDescent="0.25">
      <c r="B337" s="15" t="s">
        <v>136</v>
      </c>
      <c r="C337" s="15" t="s">
        <v>207</v>
      </c>
      <c r="D337" s="15" t="s">
        <v>255</v>
      </c>
      <c r="E337" s="15">
        <v>2022</v>
      </c>
      <c r="F337" s="15" t="s">
        <v>162</v>
      </c>
      <c r="G337" s="15" t="s">
        <v>133</v>
      </c>
      <c r="H337" s="15" t="s">
        <v>136</v>
      </c>
      <c r="I337" s="15" t="s">
        <v>139</v>
      </c>
      <c r="J337" s="15" t="s">
        <v>141</v>
      </c>
      <c r="K337" s="15" t="s">
        <v>144</v>
      </c>
      <c r="L337" s="15" t="s">
        <v>146</v>
      </c>
      <c r="M337" s="15">
        <v>0.81100000000000005</v>
      </c>
      <c r="N337" s="15">
        <v>0.79800000000000004</v>
      </c>
      <c r="O337" s="15">
        <v>8.4000000000000005E-2</v>
      </c>
      <c r="P337" s="15">
        <v>0.51200000000000001</v>
      </c>
      <c r="Q337" s="15">
        <v>0.17100000000000001</v>
      </c>
      <c r="R337" s="15">
        <v>1.1499999999999999</v>
      </c>
      <c r="S337" s="15">
        <v>10.378</v>
      </c>
      <c r="U337" s="15">
        <v>0</v>
      </c>
      <c r="V337" s="15">
        <v>90</v>
      </c>
    </row>
    <row r="338" spans="2:22" x14ac:dyDescent="0.25">
      <c r="B338" s="15" t="s">
        <v>136</v>
      </c>
      <c r="C338" s="15" t="s">
        <v>207</v>
      </c>
      <c r="D338" s="15" t="s">
        <v>255</v>
      </c>
      <c r="E338" s="15">
        <v>2022</v>
      </c>
      <c r="F338" s="15" t="s">
        <v>162</v>
      </c>
      <c r="G338" s="15" t="s">
        <v>133</v>
      </c>
      <c r="H338" s="15" t="s">
        <v>136</v>
      </c>
      <c r="I338" s="15" t="s">
        <v>139</v>
      </c>
      <c r="J338" s="15" t="s">
        <v>141</v>
      </c>
      <c r="K338" s="15" t="s">
        <v>144</v>
      </c>
      <c r="L338" s="15" t="s">
        <v>354</v>
      </c>
      <c r="M338" s="15">
        <v>0.503</v>
      </c>
      <c r="N338" s="15">
        <v>0.82099999999999995</v>
      </c>
      <c r="O338" s="15">
        <v>7.4999999999999997E-2</v>
      </c>
      <c r="P338" s="15">
        <v>0.17</v>
      </c>
      <c r="Q338" s="15">
        <v>6.0999999999999999E-2</v>
      </c>
      <c r="R338" s="15">
        <v>0.53300000000000003</v>
      </c>
      <c r="S338" s="15">
        <v>10.234999999999999</v>
      </c>
      <c r="U338" s="15">
        <v>0</v>
      </c>
      <c r="V338" s="15">
        <v>120</v>
      </c>
    </row>
  </sheetData>
  <mergeCells count="1">
    <mergeCell ref="B1:V1"/>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V146"/>
  <sheetViews>
    <sheetView zoomScale="85" zoomScaleNormal="85" workbookViewId="0">
      <selection activeCell="B1" sqref="B1:V1"/>
    </sheetView>
  </sheetViews>
  <sheetFormatPr defaultColWidth="16" defaultRowHeight="15" x14ac:dyDescent="0.25"/>
  <cols>
    <col min="1" max="1" width="22.7109375" style="18" customWidth="1"/>
    <col min="2" max="2" width="19.42578125" style="15" customWidth="1"/>
    <col min="3" max="3" width="17.5703125" style="15" customWidth="1"/>
    <col min="4" max="4" width="16" style="15"/>
    <col min="5" max="5" width="17.5703125" style="15" customWidth="1"/>
    <col min="6" max="6" width="17.28515625" style="15" customWidth="1"/>
    <col min="7" max="7" width="28.140625" style="15" customWidth="1"/>
    <col min="8" max="8" width="27.140625" style="15" customWidth="1"/>
    <col min="9" max="9" width="24.5703125" style="15" customWidth="1"/>
    <col min="10" max="10" width="16" style="15"/>
    <col min="11" max="11" width="24.5703125" style="15" customWidth="1"/>
    <col min="12" max="13" width="16" style="15"/>
    <col min="14" max="14" width="17.7109375" style="15" customWidth="1"/>
    <col min="15" max="15" width="18.85546875" style="15" customWidth="1"/>
    <col min="16" max="16" width="18" style="15" customWidth="1"/>
    <col min="17" max="17" width="16" style="15"/>
    <col min="18" max="18" width="19" style="15" customWidth="1"/>
    <col min="19" max="19" width="16" style="15"/>
    <col min="20" max="20" width="18.7109375" style="15" customWidth="1"/>
    <col min="21" max="21" width="16" style="15"/>
    <col min="22" max="22" width="18.42578125" style="15" customWidth="1"/>
    <col min="23" max="16384" width="16" style="15"/>
  </cols>
  <sheetData>
    <row r="1" spans="1:22" ht="38.25" customHeight="1" x14ac:dyDescent="0.25">
      <c r="A1" s="37" t="str">
        <f>HYPERLINK("#Contents!A1","Return to table of contents")</f>
        <v>Return to table of contents</v>
      </c>
      <c r="B1" s="47" t="s">
        <v>256</v>
      </c>
      <c r="C1" s="47"/>
      <c r="D1" s="47"/>
      <c r="E1" s="47"/>
      <c r="F1" s="47"/>
      <c r="G1" s="47"/>
      <c r="H1" s="47"/>
      <c r="I1" s="47"/>
      <c r="J1" s="47"/>
      <c r="K1" s="47"/>
      <c r="L1" s="47"/>
      <c r="M1" s="47"/>
      <c r="N1" s="47"/>
      <c r="O1" s="47"/>
      <c r="P1" s="47"/>
      <c r="Q1" s="47"/>
      <c r="R1" s="47"/>
      <c r="S1" s="47"/>
      <c r="T1" s="47"/>
      <c r="U1" s="47"/>
      <c r="V1" s="48"/>
    </row>
    <row r="2" spans="1:22" ht="30" x14ac:dyDescent="0.25">
      <c r="A2" s="19"/>
      <c r="B2" s="5" t="s">
        <v>120</v>
      </c>
      <c r="C2" s="5" t="s">
        <v>123</v>
      </c>
      <c r="D2" s="5" t="s">
        <v>126</v>
      </c>
      <c r="E2" s="5" t="s">
        <v>127</v>
      </c>
      <c r="F2" s="5" t="s">
        <v>128</v>
      </c>
      <c r="G2" s="5" t="s">
        <v>131</v>
      </c>
      <c r="H2" s="5" t="s">
        <v>134</v>
      </c>
      <c r="I2" s="5" t="s">
        <v>137</v>
      </c>
      <c r="J2" s="5" t="s">
        <v>140</v>
      </c>
      <c r="K2" s="5" t="s">
        <v>142</v>
      </c>
      <c r="L2" s="5" t="s">
        <v>145</v>
      </c>
      <c r="M2" s="5" t="s">
        <v>147</v>
      </c>
      <c r="N2" s="5" t="s">
        <v>149</v>
      </c>
      <c r="O2" s="5" t="s">
        <v>150</v>
      </c>
      <c r="P2" s="5" t="s">
        <v>151</v>
      </c>
      <c r="Q2" s="5" t="s">
        <v>152</v>
      </c>
      <c r="R2" s="5" t="s">
        <v>153</v>
      </c>
      <c r="S2" s="5" t="s">
        <v>154</v>
      </c>
      <c r="T2" s="5" t="s">
        <v>155</v>
      </c>
      <c r="U2" s="5" t="s">
        <v>156</v>
      </c>
      <c r="V2" s="5" t="s">
        <v>158</v>
      </c>
    </row>
    <row r="3" spans="1:22" x14ac:dyDescent="0.25">
      <c r="A3" s="19"/>
      <c r="B3" s="15" t="s">
        <v>122</v>
      </c>
      <c r="C3" s="15" t="s">
        <v>207</v>
      </c>
      <c r="D3" s="15" t="s">
        <v>208</v>
      </c>
      <c r="E3" s="15">
        <v>2021</v>
      </c>
      <c r="F3" s="15" t="s">
        <v>162</v>
      </c>
      <c r="G3" s="15" t="s">
        <v>133</v>
      </c>
      <c r="H3" s="15" t="s">
        <v>136</v>
      </c>
      <c r="I3" s="15" t="s">
        <v>139</v>
      </c>
      <c r="J3" s="15" t="s">
        <v>141</v>
      </c>
      <c r="M3" s="15">
        <v>0.28799999999999998</v>
      </c>
      <c r="N3" s="15">
        <v>0.252</v>
      </c>
      <c r="O3" s="15">
        <v>3.0000000000000001E-3</v>
      </c>
      <c r="P3" s="15">
        <v>0.218</v>
      </c>
      <c r="Q3" s="15">
        <v>0.13600000000000001</v>
      </c>
      <c r="R3" s="15">
        <v>0.35699999999999998</v>
      </c>
      <c r="S3" s="15">
        <v>9.1419999999999995</v>
      </c>
      <c r="U3" s="15">
        <v>0</v>
      </c>
      <c r="V3" s="15">
        <v>8040</v>
      </c>
    </row>
    <row r="4" spans="1:22" x14ac:dyDescent="0.25">
      <c r="B4" s="15" t="s">
        <v>122</v>
      </c>
      <c r="C4" s="15" t="s">
        <v>207</v>
      </c>
      <c r="D4" s="15" t="s">
        <v>208</v>
      </c>
      <c r="E4" s="15">
        <v>2022</v>
      </c>
      <c r="F4" s="15" t="s">
        <v>162</v>
      </c>
      <c r="G4" s="15" t="s">
        <v>133</v>
      </c>
      <c r="H4" s="15" t="s">
        <v>136</v>
      </c>
      <c r="I4" s="15" t="s">
        <v>139</v>
      </c>
      <c r="J4" s="15" t="s">
        <v>141</v>
      </c>
      <c r="M4" s="15">
        <v>0.26400000000000001</v>
      </c>
      <c r="N4" s="15">
        <v>0.26600000000000001</v>
      </c>
      <c r="O4" s="15">
        <v>3.0000000000000001E-3</v>
      </c>
      <c r="P4" s="15">
        <v>0.19700000000000001</v>
      </c>
      <c r="Q4" s="15">
        <v>0.123</v>
      </c>
      <c r="R4" s="15">
        <v>0.32200000000000001</v>
      </c>
      <c r="S4" s="15">
        <v>9.8539999999999992</v>
      </c>
      <c r="U4" s="15">
        <v>0</v>
      </c>
      <c r="V4" s="15">
        <v>6570</v>
      </c>
    </row>
    <row r="5" spans="1:22" x14ac:dyDescent="0.25">
      <c r="B5" s="15" t="s">
        <v>122</v>
      </c>
      <c r="C5" s="15" t="s">
        <v>207</v>
      </c>
      <c r="D5" s="15" t="s">
        <v>208</v>
      </c>
      <c r="E5" s="15">
        <v>2023</v>
      </c>
      <c r="F5" s="15" t="s">
        <v>162</v>
      </c>
      <c r="G5" s="15" t="s">
        <v>133</v>
      </c>
      <c r="H5" s="15" t="s">
        <v>136</v>
      </c>
      <c r="I5" s="15" t="s">
        <v>139</v>
      </c>
      <c r="J5" s="15" t="s">
        <v>141</v>
      </c>
      <c r="M5" s="15">
        <v>0.26600000000000001</v>
      </c>
      <c r="N5" s="15">
        <v>0.313</v>
      </c>
      <c r="O5" s="15">
        <v>4.0000000000000001E-3</v>
      </c>
      <c r="P5" s="15">
        <v>0.191</v>
      </c>
      <c r="Q5" s="15">
        <v>0.12</v>
      </c>
      <c r="R5" s="15">
        <v>0.311</v>
      </c>
      <c r="S5" s="15">
        <v>9.8670000000000009</v>
      </c>
      <c r="U5" s="15">
        <v>0</v>
      </c>
      <c r="V5" s="15">
        <v>6770</v>
      </c>
    </row>
    <row r="6" spans="1:22" x14ac:dyDescent="0.25">
      <c r="B6" s="15" t="s">
        <v>122</v>
      </c>
      <c r="C6" s="15" t="s">
        <v>207</v>
      </c>
      <c r="D6" s="15" t="s">
        <v>209</v>
      </c>
      <c r="E6" s="15">
        <v>2021</v>
      </c>
      <c r="F6" s="15" t="s">
        <v>162</v>
      </c>
      <c r="G6" s="15" t="s">
        <v>133</v>
      </c>
      <c r="H6" s="15" t="s">
        <v>136</v>
      </c>
      <c r="I6" s="15" t="s">
        <v>139</v>
      </c>
      <c r="J6" s="15" t="s">
        <v>141</v>
      </c>
      <c r="M6" s="15">
        <v>0.26</v>
      </c>
      <c r="N6" s="15">
        <v>0.247</v>
      </c>
      <c r="O6" s="15">
        <v>3.0000000000000001E-3</v>
      </c>
      <c r="P6" s="15">
        <v>0.19</v>
      </c>
      <c r="Q6" s="15">
        <v>0.12</v>
      </c>
      <c r="R6" s="15">
        <v>0.315</v>
      </c>
      <c r="S6" s="15">
        <v>9.1080000000000005</v>
      </c>
      <c r="U6" s="15">
        <v>0</v>
      </c>
      <c r="V6" s="15">
        <v>8040</v>
      </c>
    </row>
    <row r="7" spans="1:22" x14ac:dyDescent="0.25">
      <c r="B7" s="15" t="s">
        <v>122</v>
      </c>
      <c r="C7" s="15" t="s">
        <v>207</v>
      </c>
      <c r="D7" s="15" t="s">
        <v>209</v>
      </c>
      <c r="E7" s="15">
        <v>2022</v>
      </c>
      <c r="F7" s="15" t="s">
        <v>162</v>
      </c>
      <c r="G7" s="15" t="s">
        <v>133</v>
      </c>
      <c r="H7" s="15" t="s">
        <v>136</v>
      </c>
      <c r="I7" s="15" t="s">
        <v>139</v>
      </c>
      <c r="J7" s="15" t="s">
        <v>141</v>
      </c>
      <c r="M7" s="15">
        <v>0.24</v>
      </c>
      <c r="N7" s="15">
        <v>0.26100000000000001</v>
      </c>
      <c r="O7" s="15">
        <v>3.0000000000000001E-3</v>
      </c>
      <c r="P7" s="15">
        <v>0.17599999999999999</v>
      </c>
      <c r="Q7" s="15">
        <v>0.11</v>
      </c>
      <c r="R7" s="15">
        <v>0.28499999999999998</v>
      </c>
      <c r="S7" s="15">
        <v>9.8620000000000001</v>
      </c>
      <c r="U7" s="15">
        <v>0</v>
      </c>
      <c r="V7" s="15">
        <v>6570</v>
      </c>
    </row>
    <row r="8" spans="1:22" x14ac:dyDescent="0.25">
      <c r="B8" s="15" t="s">
        <v>122</v>
      </c>
      <c r="C8" s="15" t="s">
        <v>207</v>
      </c>
      <c r="D8" s="15" t="s">
        <v>209</v>
      </c>
      <c r="E8" s="15">
        <v>2023</v>
      </c>
      <c r="F8" s="15" t="s">
        <v>162</v>
      </c>
      <c r="G8" s="15" t="s">
        <v>133</v>
      </c>
      <c r="H8" s="15" t="s">
        <v>136</v>
      </c>
      <c r="I8" s="15" t="s">
        <v>139</v>
      </c>
      <c r="J8" s="15" t="s">
        <v>141</v>
      </c>
      <c r="M8" s="15">
        <v>0.246</v>
      </c>
      <c r="N8" s="15">
        <v>0.31</v>
      </c>
      <c r="O8" s="15">
        <v>4.0000000000000001E-3</v>
      </c>
      <c r="P8" s="15">
        <v>0.17</v>
      </c>
      <c r="Q8" s="15">
        <v>0.107</v>
      </c>
      <c r="R8" s="15">
        <v>0.27800000000000002</v>
      </c>
      <c r="S8" s="15">
        <v>9.8729999999999993</v>
      </c>
      <c r="U8" s="15">
        <v>0</v>
      </c>
      <c r="V8" s="15">
        <v>6780</v>
      </c>
    </row>
    <row r="9" spans="1:22" x14ac:dyDescent="0.25">
      <c r="B9" s="15" t="s">
        <v>122</v>
      </c>
      <c r="C9" s="15" t="s">
        <v>207</v>
      </c>
      <c r="D9" s="15" t="s">
        <v>210</v>
      </c>
      <c r="E9" s="15">
        <v>2021</v>
      </c>
      <c r="F9" s="15" t="s">
        <v>162</v>
      </c>
      <c r="G9" s="15" t="s">
        <v>133</v>
      </c>
      <c r="H9" s="15" t="s">
        <v>136</v>
      </c>
      <c r="I9" s="15" t="s">
        <v>139</v>
      </c>
      <c r="J9" s="15" t="s">
        <v>141</v>
      </c>
      <c r="M9" s="15">
        <v>0.247</v>
      </c>
      <c r="N9" s="15">
        <v>0.29099999999999998</v>
      </c>
      <c r="O9" s="15">
        <v>3.0000000000000001E-3</v>
      </c>
      <c r="P9" s="15">
        <v>0.17299999999999999</v>
      </c>
      <c r="Q9" s="15">
        <v>0.11</v>
      </c>
      <c r="R9" s="15">
        <v>0.28499999999999998</v>
      </c>
      <c r="S9" s="15">
        <v>8.8529999999999998</v>
      </c>
      <c r="U9" s="15">
        <v>0</v>
      </c>
      <c r="V9" s="15">
        <v>8030</v>
      </c>
    </row>
    <row r="10" spans="1:22" x14ac:dyDescent="0.25">
      <c r="B10" s="15" t="s">
        <v>122</v>
      </c>
      <c r="C10" s="15" t="s">
        <v>207</v>
      </c>
      <c r="D10" s="15" t="s">
        <v>210</v>
      </c>
      <c r="E10" s="15">
        <v>2022</v>
      </c>
      <c r="F10" s="15" t="s">
        <v>162</v>
      </c>
      <c r="G10" s="15" t="s">
        <v>133</v>
      </c>
      <c r="H10" s="15" t="s">
        <v>136</v>
      </c>
      <c r="I10" s="15" t="s">
        <v>139</v>
      </c>
      <c r="J10" s="15" t="s">
        <v>141</v>
      </c>
      <c r="M10" s="15">
        <v>0.24099999999999999</v>
      </c>
      <c r="N10" s="15">
        <v>0.34499999999999997</v>
      </c>
      <c r="O10" s="15">
        <v>4.0000000000000001E-3</v>
      </c>
      <c r="P10" s="15">
        <v>0.159</v>
      </c>
      <c r="Q10" s="15">
        <v>0.10100000000000001</v>
      </c>
      <c r="R10" s="15">
        <v>0.26</v>
      </c>
      <c r="S10" s="15">
        <v>9.5939999999999994</v>
      </c>
      <c r="U10" s="15">
        <v>0</v>
      </c>
      <c r="V10" s="15">
        <v>6570</v>
      </c>
    </row>
    <row r="11" spans="1:22" x14ac:dyDescent="0.25">
      <c r="B11" s="15" t="s">
        <v>122</v>
      </c>
      <c r="C11" s="15" t="s">
        <v>207</v>
      </c>
      <c r="D11" s="15" t="s">
        <v>210</v>
      </c>
      <c r="E11" s="15">
        <v>2023</v>
      </c>
      <c r="F11" s="15" t="s">
        <v>162</v>
      </c>
      <c r="G11" s="15" t="s">
        <v>133</v>
      </c>
      <c r="H11" s="15" t="s">
        <v>136</v>
      </c>
      <c r="I11" s="15" t="s">
        <v>139</v>
      </c>
      <c r="J11" s="15" t="s">
        <v>141</v>
      </c>
      <c r="M11" s="15">
        <v>0.247</v>
      </c>
      <c r="N11" s="15">
        <v>0.39300000000000002</v>
      </c>
      <c r="O11" s="15">
        <v>5.0000000000000001E-3</v>
      </c>
      <c r="P11" s="15">
        <v>0.155</v>
      </c>
      <c r="Q11" s="15">
        <v>9.9000000000000005E-2</v>
      </c>
      <c r="R11" s="15">
        <v>0.25600000000000001</v>
      </c>
      <c r="S11" s="15">
        <v>9.6370000000000005</v>
      </c>
      <c r="U11" s="15">
        <v>0</v>
      </c>
      <c r="V11" s="15">
        <v>6780</v>
      </c>
    </row>
    <row r="12" spans="1:22" x14ac:dyDescent="0.25">
      <c r="B12" s="15" t="s">
        <v>122</v>
      </c>
      <c r="C12" s="15" t="s">
        <v>207</v>
      </c>
      <c r="D12" s="15" t="s">
        <v>211</v>
      </c>
      <c r="E12" s="15">
        <v>2021</v>
      </c>
      <c r="F12" s="15" t="s">
        <v>162</v>
      </c>
      <c r="G12" s="15" t="s">
        <v>133</v>
      </c>
      <c r="H12" s="15" t="s">
        <v>136</v>
      </c>
      <c r="I12" s="15" t="s">
        <v>139</v>
      </c>
      <c r="J12" s="15" t="s">
        <v>141</v>
      </c>
      <c r="M12" s="15">
        <v>0.23200000000000001</v>
      </c>
      <c r="N12" s="15">
        <v>0.28199999999999997</v>
      </c>
      <c r="O12" s="15">
        <v>3.0000000000000001E-3</v>
      </c>
      <c r="P12" s="15">
        <v>0.161</v>
      </c>
      <c r="Q12" s="15">
        <v>0.10299999999999999</v>
      </c>
      <c r="R12" s="15">
        <v>0.26100000000000001</v>
      </c>
      <c r="S12" s="15">
        <v>8.8529999999999998</v>
      </c>
      <c r="U12" s="15">
        <v>0</v>
      </c>
      <c r="V12" s="15">
        <v>8040</v>
      </c>
    </row>
    <row r="13" spans="1:22" x14ac:dyDescent="0.25">
      <c r="B13" s="15" t="s">
        <v>122</v>
      </c>
      <c r="C13" s="15" t="s">
        <v>207</v>
      </c>
      <c r="D13" s="15" t="s">
        <v>211</v>
      </c>
      <c r="E13" s="15">
        <v>2022</v>
      </c>
      <c r="F13" s="15" t="s">
        <v>162</v>
      </c>
      <c r="G13" s="15" t="s">
        <v>133</v>
      </c>
      <c r="H13" s="15" t="s">
        <v>136</v>
      </c>
      <c r="I13" s="15" t="s">
        <v>139</v>
      </c>
      <c r="J13" s="15" t="s">
        <v>141</v>
      </c>
      <c r="M13" s="15">
        <v>0.22700000000000001</v>
      </c>
      <c r="N13" s="15">
        <v>0.34300000000000003</v>
      </c>
      <c r="O13" s="15">
        <v>4.0000000000000001E-3</v>
      </c>
      <c r="P13" s="15">
        <v>0.14899999999999999</v>
      </c>
      <c r="Q13" s="15">
        <v>9.5000000000000001E-2</v>
      </c>
      <c r="R13" s="15">
        <v>0.23899999999999999</v>
      </c>
      <c r="S13" s="15">
        <v>9.593</v>
      </c>
      <c r="U13" s="15">
        <v>0</v>
      </c>
      <c r="V13" s="15">
        <v>6580</v>
      </c>
    </row>
    <row r="14" spans="1:22" x14ac:dyDescent="0.25">
      <c r="B14" s="15" t="s">
        <v>122</v>
      </c>
      <c r="C14" s="15" t="s">
        <v>207</v>
      </c>
      <c r="D14" s="15" t="s">
        <v>211</v>
      </c>
      <c r="E14" s="15">
        <v>2023</v>
      </c>
      <c r="F14" s="15" t="s">
        <v>162</v>
      </c>
      <c r="G14" s="15" t="s">
        <v>133</v>
      </c>
      <c r="H14" s="15" t="s">
        <v>136</v>
      </c>
      <c r="I14" s="15" t="s">
        <v>139</v>
      </c>
      <c r="J14" s="15" t="s">
        <v>141</v>
      </c>
      <c r="M14" s="15">
        <v>0.23499999999999999</v>
      </c>
      <c r="N14" s="15">
        <v>0.38100000000000001</v>
      </c>
      <c r="O14" s="15">
        <v>5.0000000000000001E-3</v>
      </c>
      <c r="P14" s="15">
        <v>0.14499999999999999</v>
      </c>
      <c r="Q14" s="15">
        <v>9.2999999999999999E-2</v>
      </c>
      <c r="R14" s="15">
        <v>0.23899999999999999</v>
      </c>
      <c r="S14" s="15">
        <v>9.6370000000000005</v>
      </c>
      <c r="U14" s="15">
        <v>0</v>
      </c>
      <c r="V14" s="15">
        <v>6780</v>
      </c>
    </row>
    <row r="15" spans="1:22" x14ac:dyDescent="0.25">
      <c r="B15" s="15" t="s">
        <v>122</v>
      </c>
      <c r="C15" s="15" t="s">
        <v>207</v>
      </c>
      <c r="D15" s="15" t="s">
        <v>212</v>
      </c>
      <c r="E15" s="15">
        <v>2021</v>
      </c>
      <c r="F15" s="15" t="s">
        <v>162</v>
      </c>
      <c r="G15" s="15" t="s">
        <v>133</v>
      </c>
      <c r="H15" s="15" t="s">
        <v>136</v>
      </c>
      <c r="I15" s="15" t="s">
        <v>139</v>
      </c>
      <c r="J15" s="15" t="s">
        <v>141</v>
      </c>
      <c r="M15" s="15">
        <v>0.22</v>
      </c>
      <c r="N15" s="15">
        <v>0.27300000000000002</v>
      </c>
      <c r="O15" s="15">
        <v>3.0000000000000001E-3</v>
      </c>
      <c r="P15" s="15">
        <v>0.152</v>
      </c>
      <c r="Q15" s="15">
        <v>9.8000000000000004E-2</v>
      </c>
      <c r="R15" s="15">
        <v>0.246</v>
      </c>
      <c r="S15" s="15">
        <v>8.6509999999999998</v>
      </c>
      <c r="U15" s="15">
        <v>0</v>
      </c>
      <c r="V15" s="15">
        <v>8050</v>
      </c>
    </row>
    <row r="16" spans="1:22" x14ac:dyDescent="0.25">
      <c r="B16" s="15" t="s">
        <v>122</v>
      </c>
      <c r="C16" s="15" t="s">
        <v>207</v>
      </c>
      <c r="D16" s="15" t="s">
        <v>212</v>
      </c>
      <c r="E16" s="15">
        <v>2022</v>
      </c>
      <c r="F16" s="15" t="s">
        <v>162</v>
      </c>
      <c r="G16" s="15" t="s">
        <v>133</v>
      </c>
      <c r="H16" s="15" t="s">
        <v>136</v>
      </c>
      <c r="I16" s="15" t="s">
        <v>139</v>
      </c>
      <c r="J16" s="15" t="s">
        <v>141</v>
      </c>
      <c r="M16" s="15">
        <v>0.216</v>
      </c>
      <c r="N16" s="15">
        <v>0.32700000000000001</v>
      </c>
      <c r="O16" s="15">
        <v>4.0000000000000001E-3</v>
      </c>
      <c r="P16" s="15">
        <v>0.14199999999999999</v>
      </c>
      <c r="Q16" s="15">
        <v>9.0999999999999998E-2</v>
      </c>
      <c r="R16" s="15">
        <v>0.22600000000000001</v>
      </c>
      <c r="S16" s="15">
        <v>9.3360000000000003</v>
      </c>
      <c r="U16" s="15">
        <v>0</v>
      </c>
      <c r="V16" s="15">
        <v>6580</v>
      </c>
    </row>
    <row r="17" spans="2:22" x14ac:dyDescent="0.25">
      <c r="B17" s="15" t="s">
        <v>122</v>
      </c>
      <c r="C17" s="15" t="s">
        <v>207</v>
      </c>
      <c r="D17" s="15" t="s">
        <v>212</v>
      </c>
      <c r="E17" s="15">
        <v>2023</v>
      </c>
      <c r="F17" s="15" t="s">
        <v>162</v>
      </c>
      <c r="G17" s="15" t="s">
        <v>133</v>
      </c>
      <c r="H17" s="15" t="s">
        <v>136</v>
      </c>
      <c r="I17" s="15" t="s">
        <v>139</v>
      </c>
      <c r="J17" s="15" t="s">
        <v>141</v>
      </c>
      <c r="M17" s="15">
        <v>0.223</v>
      </c>
      <c r="N17" s="15">
        <v>0.35799999999999998</v>
      </c>
      <c r="O17" s="15">
        <v>4.0000000000000001E-3</v>
      </c>
      <c r="P17" s="15">
        <v>0.13900000000000001</v>
      </c>
      <c r="Q17" s="15">
        <v>8.8999999999999996E-2</v>
      </c>
      <c r="R17" s="15">
        <v>0.22500000000000001</v>
      </c>
      <c r="S17" s="15">
        <v>9.4429999999999996</v>
      </c>
      <c r="U17" s="15">
        <v>0</v>
      </c>
      <c r="V17" s="15">
        <v>6780</v>
      </c>
    </row>
    <row r="18" spans="2:22" x14ac:dyDescent="0.25">
      <c r="B18" s="15" t="s">
        <v>122</v>
      </c>
      <c r="C18" s="15" t="s">
        <v>207</v>
      </c>
      <c r="D18" s="15" t="s">
        <v>213</v>
      </c>
      <c r="E18" s="15">
        <v>2021</v>
      </c>
      <c r="F18" s="15" t="s">
        <v>162</v>
      </c>
      <c r="G18" s="15" t="s">
        <v>133</v>
      </c>
      <c r="H18" s="15" t="s">
        <v>136</v>
      </c>
      <c r="I18" s="15" t="s">
        <v>139</v>
      </c>
      <c r="J18" s="15" t="s">
        <v>141</v>
      </c>
      <c r="M18" s="15">
        <v>0.21199999999999999</v>
      </c>
      <c r="N18" s="15">
        <v>0.25700000000000001</v>
      </c>
      <c r="O18" s="15">
        <v>3.0000000000000001E-3</v>
      </c>
      <c r="P18" s="15">
        <v>0.14699999999999999</v>
      </c>
      <c r="Q18" s="15">
        <v>9.6000000000000002E-2</v>
      </c>
      <c r="R18" s="15">
        <v>0.23599999999999999</v>
      </c>
      <c r="S18" s="15">
        <v>8.6509999999999998</v>
      </c>
      <c r="U18" s="15">
        <v>0</v>
      </c>
      <c r="V18" s="15">
        <v>8040</v>
      </c>
    </row>
    <row r="19" spans="2:22" x14ac:dyDescent="0.25">
      <c r="B19" s="15" t="s">
        <v>122</v>
      </c>
      <c r="C19" s="15" t="s">
        <v>207</v>
      </c>
      <c r="D19" s="15" t="s">
        <v>213</v>
      </c>
      <c r="E19" s="15">
        <v>2022</v>
      </c>
      <c r="F19" s="15" t="s">
        <v>162</v>
      </c>
      <c r="G19" s="15" t="s">
        <v>133</v>
      </c>
      <c r="H19" s="15" t="s">
        <v>136</v>
      </c>
      <c r="I19" s="15" t="s">
        <v>139</v>
      </c>
      <c r="J19" s="15" t="s">
        <v>141</v>
      </c>
      <c r="M19" s="15">
        <v>0.21</v>
      </c>
      <c r="N19" s="15">
        <v>0.313</v>
      </c>
      <c r="O19" s="15">
        <v>4.0000000000000001E-3</v>
      </c>
      <c r="P19" s="15">
        <v>0.13700000000000001</v>
      </c>
      <c r="Q19" s="15">
        <v>8.8999999999999996E-2</v>
      </c>
      <c r="R19" s="15">
        <v>0.218</v>
      </c>
      <c r="S19" s="15">
        <v>9.3360000000000003</v>
      </c>
      <c r="U19" s="15">
        <v>0</v>
      </c>
      <c r="V19" s="15">
        <v>6580</v>
      </c>
    </row>
    <row r="20" spans="2:22" x14ac:dyDescent="0.25">
      <c r="B20" s="15" t="s">
        <v>122</v>
      </c>
      <c r="C20" s="15" t="s">
        <v>207</v>
      </c>
      <c r="D20" s="15" t="s">
        <v>213</v>
      </c>
      <c r="E20" s="15">
        <v>2023</v>
      </c>
      <c r="F20" s="15" t="s">
        <v>162</v>
      </c>
      <c r="G20" s="15" t="s">
        <v>133</v>
      </c>
      <c r="H20" s="15" t="s">
        <v>136</v>
      </c>
      <c r="I20" s="15" t="s">
        <v>139</v>
      </c>
      <c r="J20" s="15" t="s">
        <v>141</v>
      </c>
      <c r="M20" s="15">
        <v>0.217</v>
      </c>
      <c r="N20" s="15">
        <v>0.34899999999999998</v>
      </c>
      <c r="O20" s="15">
        <v>4.0000000000000001E-3</v>
      </c>
      <c r="P20" s="15">
        <v>0.13500000000000001</v>
      </c>
      <c r="Q20" s="15">
        <v>8.6999999999999994E-2</v>
      </c>
      <c r="R20" s="15">
        <v>0.216</v>
      </c>
      <c r="S20" s="15">
        <v>9.4440000000000008</v>
      </c>
      <c r="U20" s="15">
        <v>0</v>
      </c>
      <c r="V20" s="15">
        <v>6780</v>
      </c>
    </row>
    <row r="21" spans="2:22" x14ac:dyDescent="0.25">
      <c r="B21" s="15" t="s">
        <v>122</v>
      </c>
      <c r="C21" s="15" t="s">
        <v>207</v>
      </c>
      <c r="D21" s="15" t="s">
        <v>214</v>
      </c>
      <c r="E21" s="15">
        <v>2021</v>
      </c>
      <c r="F21" s="15" t="s">
        <v>162</v>
      </c>
      <c r="G21" s="15" t="s">
        <v>133</v>
      </c>
      <c r="H21" s="15" t="s">
        <v>136</v>
      </c>
      <c r="I21" s="15" t="s">
        <v>139</v>
      </c>
      <c r="J21" s="15" t="s">
        <v>141</v>
      </c>
      <c r="M21" s="15">
        <v>0.20399999999999999</v>
      </c>
      <c r="N21" s="15">
        <v>0.247</v>
      </c>
      <c r="O21" s="15">
        <v>3.0000000000000001E-3</v>
      </c>
      <c r="P21" s="15">
        <v>0.14199999999999999</v>
      </c>
      <c r="Q21" s="15">
        <v>9.1999999999999998E-2</v>
      </c>
      <c r="R21" s="15">
        <v>0.22600000000000001</v>
      </c>
      <c r="S21" s="15">
        <v>8.4649999999999999</v>
      </c>
      <c r="U21" s="15">
        <v>0</v>
      </c>
      <c r="V21" s="15">
        <v>8040</v>
      </c>
    </row>
    <row r="22" spans="2:22" x14ac:dyDescent="0.25">
      <c r="B22" s="15" t="s">
        <v>122</v>
      </c>
      <c r="C22" s="15" t="s">
        <v>207</v>
      </c>
      <c r="D22" s="15" t="s">
        <v>214</v>
      </c>
      <c r="E22" s="15">
        <v>2022</v>
      </c>
      <c r="F22" s="15" t="s">
        <v>162</v>
      </c>
      <c r="G22" s="15" t="s">
        <v>133</v>
      </c>
      <c r="H22" s="15" t="s">
        <v>136</v>
      </c>
      <c r="I22" s="15" t="s">
        <v>139</v>
      </c>
      <c r="J22" s="15" t="s">
        <v>141</v>
      </c>
      <c r="M22" s="15">
        <v>0.20399999999999999</v>
      </c>
      <c r="N22" s="15">
        <v>0.31900000000000001</v>
      </c>
      <c r="O22" s="15">
        <v>4.0000000000000001E-3</v>
      </c>
      <c r="P22" s="15">
        <v>0.13200000000000001</v>
      </c>
      <c r="Q22" s="15">
        <v>8.5999999999999993E-2</v>
      </c>
      <c r="R22" s="15">
        <v>0.20899999999999999</v>
      </c>
      <c r="S22" s="15">
        <v>9.1159999999999997</v>
      </c>
      <c r="U22" s="15">
        <v>0</v>
      </c>
      <c r="V22" s="15">
        <v>6580</v>
      </c>
    </row>
    <row r="23" spans="2:22" x14ac:dyDescent="0.25">
      <c r="B23" s="15" t="s">
        <v>122</v>
      </c>
      <c r="C23" s="15" t="s">
        <v>207</v>
      </c>
      <c r="D23" s="15" t="s">
        <v>214</v>
      </c>
      <c r="E23" s="15">
        <v>2023</v>
      </c>
      <c r="F23" s="15" t="s">
        <v>162</v>
      </c>
      <c r="G23" s="15" t="s">
        <v>133</v>
      </c>
      <c r="H23" s="15" t="s">
        <v>136</v>
      </c>
      <c r="I23" s="15" t="s">
        <v>139</v>
      </c>
      <c r="J23" s="15" t="s">
        <v>141</v>
      </c>
      <c r="M23" s="15">
        <v>0.20899999999999999</v>
      </c>
      <c r="N23" s="15">
        <v>0.34399999999999997</v>
      </c>
      <c r="O23" s="15">
        <v>4.0000000000000001E-3</v>
      </c>
      <c r="P23" s="15">
        <v>0.13</v>
      </c>
      <c r="Q23" s="15">
        <v>8.4000000000000005E-2</v>
      </c>
      <c r="R23" s="15">
        <v>0.20799999999999999</v>
      </c>
      <c r="S23" s="15">
        <v>9.2620000000000005</v>
      </c>
      <c r="U23" s="15">
        <v>0</v>
      </c>
      <c r="V23" s="15">
        <v>6780</v>
      </c>
    </row>
    <row r="24" spans="2:22" x14ac:dyDescent="0.25">
      <c r="B24" s="15" t="s">
        <v>122</v>
      </c>
      <c r="C24" s="15" t="s">
        <v>207</v>
      </c>
      <c r="D24" s="15" t="s">
        <v>215</v>
      </c>
      <c r="E24" s="15">
        <v>2021</v>
      </c>
      <c r="F24" s="15" t="s">
        <v>162</v>
      </c>
      <c r="G24" s="15" t="s">
        <v>133</v>
      </c>
      <c r="H24" s="15" t="s">
        <v>136</v>
      </c>
      <c r="I24" s="15" t="s">
        <v>139</v>
      </c>
      <c r="J24" s="15" t="s">
        <v>141</v>
      </c>
      <c r="M24" s="15">
        <v>0.19900000000000001</v>
      </c>
      <c r="N24" s="15">
        <v>0.23200000000000001</v>
      </c>
      <c r="O24" s="15">
        <v>3.0000000000000001E-3</v>
      </c>
      <c r="P24" s="15">
        <v>0.13900000000000001</v>
      </c>
      <c r="Q24" s="15">
        <v>9.0999999999999998E-2</v>
      </c>
      <c r="R24" s="15">
        <v>0.223</v>
      </c>
      <c r="S24" s="15">
        <v>8.4649999999999999</v>
      </c>
      <c r="U24" s="15">
        <v>0</v>
      </c>
      <c r="V24" s="15">
        <v>8040</v>
      </c>
    </row>
    <row r="25" spans="2:22" x14ac:dyDescent="0.25">
      <c r="B25" s="15" t="s">
        <v>122</v>
      </c>
      <c r="C25" s="15" t="s">
        <v>207</v>
      </c>
      <c r="D25" s="15" t="s">
        <v>215</v>
      </c>
      <c r="E25" s="15">
        <v>2022</v>
      </c>
      <c r="F25" s="15" t="s">
        <v>162</v>
      </c>
      <c r="G25" s="15" t="s">
        <v>133</v>
      </c>
      <c r="H25" s="15" t="s">
        <v>136</v>
      </c>
      <c r="I25" s="15" t="s">
        <v>139</v>
      </c>
      <c r="J25" s="15" t="s">
        <v>141</v>
      </c>
      <c r="M25" s="15">
        <v>0.19800000000000001</v>
      </c>
      <c r="N25" s="15">
        <v>0.29699999999999999</v>
      </c>
      <c r="O25" s="15">
        <v>4.0000000000000001E-3</v>
      </c>
      <c r="P25" s="15">
        <v>0.13</v>
      </c>
      <c r="Q25" s="15">
        <v>8.5000000000000006E-2</v>
      </c>
      <c r="R25" s="15">
        <v>0.20499999999999999</v>
      </c>
      <c r="S25" s="15">
        <v>9.1159999999999997</v>
      </c>
      <c r="U25" s="15">
        <v>0</v>
      </c>
      <c r="V25" s="15">
        <v>6580</v>
      </c>
    </row>
    <row r="26" spans="2:22" x14ac:dyDescent="0.25">
      <c r="B26" s="15" t="s">
        <v>122</v>
      </c>
      <c r="C26" s="15" t="s">
        <v>207</v>
      </c>
      <c r="D26" s="15" t="s">
        <v>215</v>
      </c>
      <c r="E26" s="15">
        <v>2023</v>
      </c>
      <c r="F26" s="15" t="s">
        <v>162</v>
      </c>
      <c r="G26" s="15" t="s">
        <v>133</v>
      </c>
      <c r="H26" s="15" t="s">
        <v>136</v>
      </c>
      <c r="I26" s="15" t="s">
        <v>139</v>
      </c>
      <c r="J26" s="15" t="s">
        <v>141</v>
      </c>
      <c r="M26" s="15">
        <v>0.20100000000000001</v>
      </c>
      <c r="N26" s="15">
        <v>0.317</v>
      </c>
      <c r="O26" s="15">
        <v>4.0000000000000001E-3</v>
      </c>
      <c r="P26" s="15">
        <v>0.127</v>
      </c>
      <c r="Q26" s="15">
        <v>8.3000000000000004E-2</v>
      </c>
      <c r="R26" s="15">
        <v>0.20300000000000001</v>
      </c>
      <c r="S26" s="15">
        <v>9.2629999999999999</v>
      </c>
      <c r="U26" s="15">
        <v>0</v>
      </c>
      <c r="V26" s="15">
        <v>6780</v>
      </c>
    </row>
    <row r="27" spans="2:22" x14ac:dyDescent="0.25">
      <c r="B27" s="15" t="s">
        <v>122</v>
      </c>
      <c r="C27" s="15" t="s">
        <v>207</v>
      </c>
      <c r="D27" s="15" t="s">
        <v>216</v>
      </c>
      <c r="E27" s="15">
        <v>2021</v>
      </c>
      <c r="F27" s="15" t="s">
        <v>162</v>
      </c>
      <c r="G27" s="15" t="s">
        <v>133</v>
      </c>
      <c r="H27" s="15" t="s">
        <v>136</v>
      </c>
      <c r="I27" s="15" t="s">
        <v>139</v>
      </c>
      <c r="J27" s="15" t="s">
        <v>141</v>
      </c>
      <c r="M27" s="15">
        <v>0.19500000000000001</v>
      </c>
      <c r="N27" s="15">
        <v>0.219</v>
      </c>
      <c r="O27" s="15">
        <v>2E-3</v>
      </c>
      <c r="P27" s="15">
        <v>0.13700000000000001</v>
      </c>
      <c r="Q27" s="15">
        <v>0.09</v>
      </c>
      <c r="R27" s="15">
        <v>0.219</v>
      </c>
      <c r="S27" s="15">
        <v>8.3339999999999996</v>
      </c>
      <c r="U27" s="15">
        <v>0</v>
      </c>
      <c r="V27" s="15">
        <v>8040</v>
      </c>
    </row>
    <row r="28" spans="2:22" x14ac:dyDescent="0.25">
      <c r="B28" s="15" t="s">
        <v>122</v>
      </c>
      <c r="C28" s="15" t="s">
        <v>207</v>
      </c>
      <c r="D28" s="15" t="s">
        <v>216</v>
      </c>
      <c r="E28" s="15">
        <v>2022</v>
      </c>
      <c r="F28" s="15" t="s">
        <v>162</v>
      </c>
      <c r="G28" s="15" t="s">
        <v>133</v>
      </c>
      <c r="H28" s="15" t="s">
        <v>136</v>
      </c>
      <c r="I28" s="15" t="s">
        <v>139</v>
      </c>
      <c r="J28" s="15" t="s">
        <v>141</v>
      </c>
      <c r="M28" s="15">
        <v>0.192</v>
      </c>
      <c r="N28" s="15">
        <v>0.27400000000000002</v>
      </c>
      <c r="O28" s="15">
        <v>3.0000000000000001E-3</v>
      </c>
      <c r="P28" s="15">
        <v>0.128</v>
      </c>
      <c r="Q28" s="15">
        <v>8.4000000000000005E-2</v>
      </c>
      <c r="R28" s="15">
        <v>0.20200000000000001</v>
      </c>
      <c r="S28" s="15">
        <v>8.9540000000000006</v>
      </c>
      <c r="U28" s="15">
        <v>0</v>
      </c>
      <c r="V28" s="15">
        <v>6570</v>
      </c>
    </row>
    <row r="29" spans="2:22" x14ac:dyDescent="0.25">
      <c r="B29" s="15" t="s">
        <v>122</v>
      </c>
      <c r="C29" s="15" t="s">
        <v>207</v>
      </c>
      <c r="D29" s="15" t="s">
        <v>216</v>
      </c>
      <c r="E29" s="15">
        <v>2023</v>
      </c>
      <c r="F29" s="15" t="s">
        <v>162</v>
      </c>
      <c r="G29" s="15" t="s">
        <v>133</v>
      </c>
      <c r="H29" s="15" t="s">
        <v>136</v>
      </c>
      <c r="I29" s="15" t="s">
        <v>139</v>
      </c>
      <c r="J29" s="15" t="s">
        <v>141</v>
      </c>
      <c r="M29" s="15">
        <v>0.19500000000000001</v>
      </c>
      <c r="N29" s="15">
        <v>0.28799999999999998</v>
      </c>
      <c r="O29" s="15">
        <v>3.0000000000000001E-3</v>
      </c>
      <c r="P29" s="15">
        <v>0.126</v>
      </c>
      <c r="Q29" s="15">
        <v>8.2000000000000003E-2</v>
      </c>
      <c r="R29" s="15">
        <v>0.20100000000000001</v>
      </c>
      <c r="S29" s="15">
        <v>9.1430000000000007</v>
      </c>
      <c r="U29" s="15">
        <v>0</v>
      </c>
      <c r="V29" s="15">
        <v>6780</v>
      </c>
    </row>
    <row r="30" spans="2:22" x14ac:dyDescent="0.25">
      <c r="B30" s="15" t="s">
        <v>122</v>
      </c>
      <c r="C30" s="15" t="s">
        <v>207</v>
      </c>
      <c r="D30" s="15" t="s">
        <v>217</v>
      </c>
      <c r="E30" s="15">
        <v>2021</v>
      </c>
      <c r="F30" s="15" t="s">
        <v>162</v>
      </c>
      <c r="G30" s="15" t="s">
        <v>133</v>
      </c>
      <c r="H30" s="15" t="s">
        <v>136</v>
      </c>
      <c r="I30" s="15" t="s">
        <v>139</v>
      </c>
      <c r="J30" s="15" t="s">
        <v>141</v>
      </c>
      <c r="M30" s="15">
        <v>0.192</v>
      </c>
      <c r="N30" s="15">
        <v>0.20300000000000001</v>
      </c>
      <c r="O30" s="15">
        <v>2E-3</v>
      </c>
      <c r="P30" s="15">
        <v>0.13600000000000001</v>
      </c>
      <c r="Q30" s="15">
        <v>8.8999999999999996E-2</v>
      </c>
      <c r="R30" s="15">
        <v>0.219</v>
      </c>
      <c r="S30" s="15">
        <v>8.3339999999999996</v>
      </c>
      <c r="U30" s="15">
        <v>0</v>
      </c>
      <c r="V30" s="15">
        <v>8040</v>
      </c>
    </row>
    <row r="31" spans="2:22" x14ac:dyDescent="0.25">
      <c r="B31" s="15" t="s">
        <v>122</v>
      </c>
      <c r="C31" s="15" t="s">
        <v>207</v>
      </c>
      <c r="D31" s="15" t="s">
        <v>217</v>
      </c>
      <c r="E31" s="15">
        <v>2022</v>
      </c>
      <c r="F31" s="15" t="s">
        <v>162</v>
      </c>
      <c r="G31" s="15" t="s">
        <v>133</v>
      </c>
      <c r="H31" s="15" t="s">
        <v>136</v>
      </c>
      <c r="I31" s="15" t="s">
        <v>139</v>
      </c>
      <c r="J31" s="15" t="s">
        <v>141</v>
      </c>
      <c r="M31" s="15">
        <v>0.187</v>
      </c>
      <c r="N31" s="15">
        <v>0.24099999999999999</v>
      </c>
      <c r="O31" s="15">
        <v>3.0000000000000001E-3</v>
      </c>
      <c r="P31" s="15">
        <v>0.128</v>
      </c>
      <c r="Q31" s="15">
        <v>8.5000000000000006E-2</v>
      </c>
      <c r="R31" s="15">
        <v>0.20300000000000001</v>
      </c>
      <c r="S31" s="15">
        <v>8.9540000000000006</v>
      </c>
      <c r="U31" s="15">
        <v>0</v>
      </c>
      <c r="V31" s="15">
        <v>6570</v>
      </c>
    </row>
    <row r="32" spans="2:22" x14ac:dyDescent="0.25">
      <c r="B32" s="15" t="s">
        <v>122</v>
      </c>
      <c r="C32" s="15" t="s">
        <v>207</v>
      </c>
      <c r="D32" s="15" t="s">
        <v>217</v>
      </c>
      <c r="E32" s="15">
        <v>2023</v>
      </c>
      <c r="F32" s="15" t="s">
        <v>162</v>
      </c>
      <c r="G32" s="15" t="s">
        <v>133</v>
      </c>
      <c r="H32" s="15" t="s">
        <v>136</v>
      </c>
      <c r="I32" s="15" t="s">
        <v>139</v>
      </c>
      <c r="J32" s="15" t="s">
        <v>141</v>
      </c>
      <c r="M32" s="15">
        <v>0.188</v>
      </c>
      <c r="N32" s="15">
        <v>0.24399999999999999</v>
      </c>
      <c r="O32" s="15">
        <v>3.0000000000000001E-3</v>
      </c>
      <c r="P32" s="15">
        <v>0.126</v>
      </c>
      <c r="Q32" s="15">
        <v>8.2000000000000003E-2</v>
      </c>
      <c r="R32" s="15">
        <v>0.20100000000000001</v>
      </c>
      <c r="S32" s="15">
        <v>9.1430000000000007</v>
      </c>
      <c r="U32" s="15">
        <v>0</v>
      </c>
      <c r="V32" s="15">
        <v>6780</v>
      </c>
    </row>
    <row r="33" spans="2:22" x14ac:dyDescent="0.25">
      <c r="B33" s="15" t="s">
        <v>122</v>
      </c>
      <c r="C33" s="15" t="s">
        <v>207</v>
      </c>
      <c r="D33" s="15" t="s">
        <v>218</v>
      </c>
      <c r="E33" s="15">
        <v>2021</v>
      </c>
      <c r="F33" s="15" t="s">
        <v>162</v>
      </c>
      <c r="G33" s="15" t="s">
        <v>133</v>
      </c>
      <c r="H33" s="15" t="s">
        <v>136</v>
      </c>
      <c r="I33" s="15" t="s">
        <v>139</v>
      </c>
      <c r="J33" s="15" t="s">
        <v>141</v>
      </c>
      <c r="M33" s="15">
        <v>0.191</v>
      </c>
      <c r="N33" s="15">
        <v>0.191</v>
      </c>
      <c r="O33" s="15">
        <v>2E-3</v>
      </c>
      <c r="P33" s="15">
        <v>0.13800000000000001</v>
      </c>
      <c r="Q33" s="15">
        <v>0.09</v>
      </c>
      <c r="R33" s="15">
        <v>0.219</v>
      </c>
      <c r="S33" s="15">
        <v>8.2650000000000006</v>
      </c>
      <c r="U33" s="15">
        <v>6.3E-2</v>
      </c>
      <c r="V33" s="15">
        <v>8040</v>
      </c>
    </row>
    <row r="34" spans="2:22" x14ac:dyDescent="0.25">
      <c r="B34" s="15" t="s">
        <v>122</v>
      </c>
      <c r="C34" s="15" t="s">
        <v>207</v>
      </c>
      <c r="D34" s="15" t="s">
        <v>218</v>
      </c>
      <c r="E34" s="15">
        <v>2022</v>
      </c>
      <c r="F34" s="15" t="s">
        <v>162</v>
      </c>
      <c r="G34" s="15" t="s">
        <v>133</v>
      </c>
      <c r="H34" s="15" t="s">
        <v>136</v>
      </c>
      <c r="I34" s="15" t="s">
        <v>139</v>
      </c>
      <c r="J34" s="15" t="s">
        <v>141</v>
      </c>
      <c r="M34" s="15">
        <v>0.18</v>
      </c>
      <c r="N34" s="15">
        <v>0.20499999999999999</v>
      </c>
      <c r="O34" s="15">
        <v>3.0000000000000001E-3</v>
      </c>
      <c r="P34" s="15">
        <v>0.129</v>
      </c>
      <c r="Q34" s="15">
        <v>8.5000000000000006E-2</v>
      </c>
      <c r="R34" s="15">
        <v>0.20399999999999999</v>
      </c>
      <c r="S34" s="15">
        <v>8.8710000000000004</v>
      </c>
      <c r="U34" s="15">
        <v>7.1999999999999995E-2</v>
      </c>
      <c r="V34" s="15">
        <v>6570</v>
      </c>
    </row>
    <row r="35" spans="2:22" x14ac:dyDescent="0.25">
      <c r="B35" s="15" t="s">
        <v>122</v>
      </c>
      <c r="C35" s="15" t="s">
        <v>207</v>
      </c>
      <c r="D35" s="15" t="s">
        <v>218</v>
      </c>
      <c r="E35" s="15">
        <v>2023</v>
      </c>
      <c r="F35" s="15" t="s">
        <v>162</v>
      </c>
      <c r="G35" s="15" t="s">
        <v>133</v>
      </c>
      <c r="H35" s="15" t="s">
        <v>136</v>
      </c>
      <c r="I35" s="15" t="s">
        <v>139</v>
      </c>
      <c r="J35" s="15" t="s">
        <v>141</v>
      </c>
      <c r="M35" s="15">
        <v>0.18</v>
      </c>
      <c r="N35" s="15">
        <v>0.20300000000000001</v>
      </c>
      <c r="O35" s="15">
        <v>2E-3</v>
      </c>
      <c r="P35" s="15">
        <v>0.127</v>
      </c>
      <c r="Q35" s="15">
        <v>8.3000000000000004E-2</v>
      </c>
      <c r="R35" s="15">
        <v>0.20300000000000001</v>
      </c>
      <c r="S35" s="15">
        <v>9.0690000000000008</v>
      </c>
      <c r="U35" s="15">
        <v>7.3999999999999996E-2</v>
      </c>
      <c r="V35" s="15">
        <v>6780</v>
      </c>
    </row>
    <row r="36" spans="2:22" x14ac:dyDescent="0.25">
      <c r="B36" s="15" t="s">
        <v>122</v>
      </c>
      <c r="C36" s="15" t="s">
        <v>207</v>
      </c>
      <c r="D36" s="15" t="s">
        <v>219</v>
      </c>
      <c r="E36" s="15">
        <v>2021</v>
      </c>
      <c r="F36" s="15" t="s">
        <v>162</v>
      </c>
      <c r="G36" s="15" t="s">
        <v>133</v>
      </c>
      <c r="H36" s="15" t="s">
        <v>136</v>
      </c>
      <c r="I36" s="15" t="s">
        <v>139</v>
      </c>
      <c r="J36" s="15" t="s">
        <v>141</v>
      </c>
      <c r="M36" s="15">
        <v>0.19700000000000001</v>
      </c>
      <c r="N36" s="15">
        <v>0.191</v>
      </c>
      <c r="O36" s="15">
        <v>2E-3</v>
      </c>
      <c r="P36" s="15">
        <v>0.14199999999999999</v>
      </c>
      <c r="Q36" s="15">
        <v>9.2999999999999999E-2</v>
      </c>
      <c r="R36" s="15">
        <v>0.23</v>
      </c>
      <c r="S36" s="15">
        <v>8.2650000000000006</v>
      </c>
      <c r="U36" s="15">
        <v>6.3E-2</v>
      </c>
      <c r="V36" s="15">
        <v>8040</v>
      </c>
    </row>
    <row r="37" spans="2:22" x14ac:dyDescent="0.25">
      <c r="B37" s="15" t="s">
        <v>122</v>
      </c>
      <c r="C37" s="15" t="s">
        <v>207</v>
      </c>
      <c r="D37" s="15" t="s">
        <v>219</v>
      </c>
      <c r="E37" s="15">
        <v>2022</v>
      </c>
      <c r="F37" s="15" t="s">
        <v>162</v>
      </c>
      <c r="G37" s="15" t="s">
        <v>133</v>
      </c>
      <c r="H37" s="15" t="s">
        <v>136</v>
      </c>
      <c r="I37" s="15" t="s">
        <v>139</v>
      </c>
      <c r="J37" s="15" t="s">
        <v>141</v>
      </c>
      <c r="M37" s="15">
        <v>0.183</v>
      </c>
      <c r="N37" s="15">
        <v>0.186</v>
      </c>
      <c r="O37" s="15">
        <v>2E-3</v>
      </c>
      <c r="P37" s="15">
        <v>0.13400000000000001</v>
      </c>
      <c r="Q37" s="15">
        <v>8.6999999999999994E-2</v>
      </c>
      <c r="R37" s="15">
        <v>0.21199999999999999</v>
      </c>
      <c r="S37" s="15">
        <v>8.8710000000000004</v>
      </c>
      <c r="U37" s="15">
        <v>7.1999999999999995E-2</v>
      </c>
      <c r="V37" s="15">
        <v>6570</v>
      </c>
    </row>
    <row r="38" spans="2:22" x14ac:dyDescent="0.25">
      <c r="B38" s="15" t="s">
        <v>122</v>
      </c>
      <c r="C38" s="15" t="s">
        <v>207</v>
      </c>
      <c r="D38" s="15" t="s">
        <v>219</v>
      </c>
      <c r="E38" s="15">
        <v>2023</v>
      </c>
      <c r="F38" s="15" t="s">
        <v>162</v>
      </c>
      <c r="G38" s="15" t="s">
        <v>133</v>
      </c>
      <c r="H38" s="15" t="s">
        <v>136</v>
      </c>
      <c r="I38" s="15" t="s">
        <v>139</v>
      </c>
      <c r="J38" s="15" t="s">
        <v>141</v>
      </c>
      <c r="M38" s="15">
        <v>0.18099999999999999</v>
      </c>
      <c r="N38" s="15">
        <v>0.18099999999999999</v>
      </c>
      <c r="O38" s="15">
        <v>2E-3</v>
      </c>
      <c r="P38" s="15">
        <v>0.13100000000000001</v>
      </c>
      <c r="Q38" s="15">
        <v>8.5000000000000006E-2</v>
      </c>
      <c r="R38" s="15">
        <v>0.20899999999999999</v>
      </c>
      <c r="S38" s="15">
        <v>9.0690000000000008</v>
      </c>
      <c r="U38" s="15">
        <v>7.3999999999999996E-2</v>
      </c>
      <c r="V38" s="15">
        <v>6780</v>
      </c>
    </row>
    <row r="39" spans="2:22" x14ac:dyDescent="0.25">
      <c r="B39" s="15" t="s">
        <v>122</v>
      </c>
      <c r="C39" s="15" t="s">
        <v>207</v>
      </c>
      <c r="D39" s="15" t="s">
        <v>220</v>
      </c>
      <c r="E39" s="15">
        <v>2021</v>
      </c>
      <c r="F39" s="15" t="s">
        <v>162</v>
      </c>
      <c r="G39" s="15" t="s">
        <v>133</v>
      </c>
      <c r="H39" s="15" t="s">
        <v>136</v>
      </c>
      <c r="I39" s="15" t="s">
        <v>139</v>
      </c>
      <c r="J39" s="15" t="s">
        <v>141</v>
      </c>
      <c r="M39" s="15">
        <v>0.21</v>
      </c>
      <c r="N39" s="15">
        <v>0.20100000000000001</v>
      </c>
      <c r="O39" s="15">
        <v>2E-3</v>
      </c>
      <c r="P39" s="15">
        <v>0.151</v>
      </c>
      <c r="Q39" s="15">
        <v>9.9000000000000005E-2</v>
      </c>
      <c r="R39" s="15">
        <v>0.247</v>
      </c>
      <c r="S39" s="15">
        <v>8.3190000000000008</v>
      </c>
      <c r="U39" s="15">
        <v>5.15</v>
      </c>
      <c r="V39" s="15">
        <v>8040</v>
      </c>
    </row>
    <row r="40" spans="2:22" x14ac:dyDescent="0.25">
      <c r="B40" s="15" t="s">
        <v>122</v>
      </c>
      <c r="C40" s="15" t="s">
        <v>207</v>
      </c>
      <c r="D40" s="15" t="s">
        <v>220</v>
      </c>
      <c r="E40" s="15">
        <v>2022</v>
      </c>
      <c r="F40" s="15" t="s">
        <v>162</v>
      </c>
      <c r="G40" s="15" t="s">
        <v>133</v>
      </c>
      <c r="H40" s="15" t="s">
        <v>136</v>
      </c>
      <c r="I40" s="15" t="s">
        <v>139</v>
      </c>
      <c r="J40" s="15" t="s">
        <v>141</v>
      </c>
      <c r="M40" s="15">
        <v>0.193</v>
      </c>
      <c r="N40" s="15">
        <v>0.17899999999999999</v>
      </c>
      <c r="O40" s="15">
        <v>2E-3</v>
      </c>
      <c r="P40" s="15">
        <v>0.14299999999999999</v>
      </c>
      <c r="Q40" s="15">
        <v>9.1999999999999998E-2</v>
      </c>
      <c r="R40" s="15">
        <v>0.22900000000000001</v>
      </c>
      <c r="S40" s="15">
        <v>8.94</v>
      </c>
      <c r="U40" s="15">
        <v>5.8220000000000001</v>
      </c>
      <c r="V40" s="15">
        <v>6570</v>
      </c>
    </row>
    <row r="41" spans="2:22" x14ac:dyDescent="0.25">
      <c r="B41" s="15" t="s">
        <v>122</v>
      </c>
      <c r="C41" s="15" t="s">
        <v>207</v>
      </c>
      <c r="D41" s="15" t="s">
        <v>220</v>
      </c>
      <c r="E41" s="15">
        <v>2023</v>
      </c>
      <c r="F41" s="15" t="s">
        <v>162</v>
      </c>
      <c r="G41" s="15" t="s">
        <v>133</v>
      </c>
      <c r="H41" s="15" t="s">
        <v>136</v>
      </c>
      <c r="I41" s="15" t="s">
        <v>139</v>
      </c>
      <c r="J41" s="15" t="s">
        <v>141</v>
      </c>
      <c r="M41" s="15">
        <v>0.188</v>
      </c>
      <c r="N41" s="15">
        <v>0.17499999999999999</v>
      </c>
      <c r="O41" s="15">
        <v>2E-3</v>
      </c>
      <c r="P41" s="15">
        <v>0.13900000000000001</v>
      </c>
      <c r="Q41" s="15">
        <v>0.09</v>
      </c>
      <c r="R41" s="15">
        <v>0.222</v>
      </c>
      <c r="S41" s="15">
        <v>9.1470000000000002</v>
      </c>
      <c r="U41" s="15">
        <v>5.9710000000000001</v>
      </c>
      <c r="V41" s="15">
        <v>6780</v>
      </c>
    </row>
    <row r="42" spans="2:22" x14ac:dyDescent="0.25">
      <c r="B42" s="15" t="s">
        <v>122</v>
      </c>
      <c r="C42" s="15" t="s">
        <v>207</v>
      </c>
      <c r="D42" s="15" t="s">
        <v>221</v>
      </c>
      <c r="E42" s="15">
        <v>2021</v>
      </c>
      <c r="F42" s="15" t="s">
        <v>162</v>
      </c>
      <c r="G42" s="15" t="s">
        <v>133</v>
      </c>
      <c r="H42" s="15" t="s">
        <v>136</v>
      </c>
      <c r="I42" s="15" t="s">
        <v>139</v>
      </c>
      <c r="J42" s="15" t="s">
        <v>141</v>
      </c>
      <c r="M42" s="15">
        <v>0.24199999999999999</v>
      </c>
      <c r="N42" s="15">
        <v>0.22600000000000001</v>
      </c>
      <c r="O42" s="15">
        <v>3.0000000000000001E-3</v>
      </c>
      <c r="P42" s="15">
        <v>0.17399999999999999</v>
      </c>
      <c r="Q42" s="15">
        <v>0.11</v>
      </c>
      <c r="R42" s="15">
        <v>0.28999999999999998</v>
      </c>
      <c r="S42" s="15">
        <v>8.3190000000000008</v>
      </c>
      <c r="U42" s="15">
        <v>5.15</v>
      </c>
      <c r="V42" s="15">
        <v>8040</v>
      </c>
    </row>
    <row r="43" spans="2:22" x14ac:dyDescent="0.25">
      <c r="B43" s="15" t="s">
        <v>122</v>
      </c>
      <c r="C43" s="15" t="s">
        <v>207</v>
      </c>
      <c r="D43" s="15" t="s">
        <v>221</v>
      </c>
      <c r="E43" s="15">
        <v>2022</v>
      </c>
      <c r="F43" s="15" t="s">
        <v>162</v>
      </c>
      <c r="G43" s="15" t="s">
        <v>133</v>
      </c>
      <c r="H43" s="15" t="s">
        <v>136</v>
      </c>
      <c r="I43" s="15" t="s">
        <v>139</v>
      </c>
      <c r="J43" s="15" t="s">
        <v>141</v>
      </c>
      <c r="M43" s="15">
        <v>0.221</v>
      </c>
      <c r="N43" s="15">
        <v>0.19900000000000001</v>
      </c>
      <c r="O43" s="15">
        <v>2E-3</v>
      </c>
      <c r="P43" s="15">
        <v>0.16300000000000001</v>
      </c>
      <c r="Q43" s="15">
        <v>0.105</v>
      </c>
      <c r="R43" s="15">
        <v>0.26700000000000002</v>
      </c>
      <c r="S43" s="15">
        <v>8.94</v>
      </c>
      <c r="U43" s="15">
        <v>5.8220000000000001</v>
      </c>
      <c r="V43" s="15">
        <v>6570</v>
      </c>
    </row>
    <row r="44" spans="2:22" x14ac:dyDescent="0.25">
      <c r="B44" s="15" t="s">
        <v>122</v>
      </c>
      <c r="C44" s="15" t="s">
        <v>207</v>
      </c>
      <c r="D44" s="15" t="s">
        <v>221</v>
      </c>
      <c r="E44" s="15">
        <v>2023</v>
      </c>
      <c r="F44" s="15" t="s">
        <v>162</v>
      </c>
      <c r="G44" s="15" t="s">
        <v>133</v>
      </c>
      <c r="H44" s="15" t="s">
        <v>136</v>
      </c>
      <c r="I44" s="15" t="s">
        <v>139</v>
      </c>
      <c r="J44" s="15" t="s">
        <v>141</v>
      </c>
      <c r="M44" s="15">
        <v>0.214</v>
      </c>
      <c r="N44" s="15">
        <v>0.19600000000000001</v>
      </c>
      <c r="O44" s="15">
        <v>2E-3</v>
      </c>
      <c r="P44" s="15">
        <v>0.158</v>
      </c>
      <c r="Q44" s="15">
        <v>0.10100000000000001</v>
      </c>
      <c r="R44" s="15">
        <v>0.25800000000000001</v>
      </c>
      <c r="S44" s="15">
        <v>9.1470000000000002</v>
      </c>
      <c r="U44" s="15">
        <v>5.9710000000000001</v>
      </c>
      <c r="V44" s="15">
        <v>6780</v>
      </c>
    </row>
    <row r="45" spans="2:22" x14ac:dyDescent="0.25">
      <c r="B45" s="15" t="s">
        <v>122</v>
      </c>
      <c r="C45" s="15" t="s">
        <v>207</v>
      </c>
      <c r="D45" s="15" t="s">
        <v>222</v>
      </c>
      <c r="E45" s="15">
        <v>2021</v>
      </c>
      <c r="F45" s="15" t="s">
        <v>162</v>
      </c>
      <c r="G45" s="15" t="s">
        <v>133</v>
      </c>
      <c r="H45" s="15" t="s">
        <v>136</v>
      </c>
      <c r="I45" s="15" t="s">
        <v>139</v>
      </c>
      <c r="J45" s="15" t="s">
        <v>141</v>
      </c>
      <c r="M45" s="15">
        <v>0.28199999999999997</v>
      </c>
      <c r="N45" s="15">
        <v>0.25700000000000001</v>
      </c>
      <c r="O45" s="15">
        <v>3.0000000000000001E-3</v>
      </c>
      <c r="P45" s="15">
        <v>0.20899999999999999</v>
      </c>
      <c r="Q45" s="15">
        <v>0.129</v>
      </c>
      <c r="R45" s="15">
        <v>0.34499999999999997</v>
      </c>
      <c r="S45" s="15">
        <v>8.5649999999999995</v>
      </c>
      <c r="U45" s="15">
        <v>28.035</v>
      </c>
      <c r="V45" s="15">
        <v>8040</v>
      </c>
    </row>
    <row r="46" spans="2:22" x14ac:dyDescent="0.25">
      <c r="B46" s="15" t="s">
        <v>122</v>
      </c>
      <c r="C46" s="15" t="s">
        <v>207</v>
      </c>
      <c r="D46" s="15" t="s">
        <v>222</v>
      </c>
      <c r="E46" s="15">
        <v>2022</v>
      </c>
      <c r="F46" s="15" t="s">
        <v>162</v>
      </c>
      <c r="G46" s="15" t="s">
        <v>133</v>
      </c>
      <c r="H46" s="15" t="s">
        <v>136</v>
      </c>
      <c r="I46" s="15" t="s">
        <v>139</v>
      </c>
      <c r="J46" s="15" t="s">
        <v>141</v>
      </c>
      <c r="M46" s="15">
        <v>0.25600000000000001</v>
      </c>
      <c r="N46" s="15">
        <v>0.218</v>
      </c>
      <c r="O46" s="15">
        <v>3.0000000000000001E-3</v>
      </c>
      <c r="P46" s="15">
        <v>0.19500000000000001</v>
      </c>
      <c r="Q46" s="15">
        <v>0.122</v>
      </c>
      <c r="R46" s="15">
        <v>0.318</v>
      </c>
      <c r="S46" s="15">
        <v>9.2279999999999998</v>
      </c>
      <c r="U46" s="15">
        <v>30.728999999999999</v>
      </c>
      <c r="V46" s="15">
        <v>6570</v>
      </c>
    </row>
    <row r="47" spans="2:22" x14ac:dyDescent="0.25">
      <c r="B47" s="15" t="s">
        <v>122</v>
      </c>
      <c r="C47" s="15" t="s">
        <v>207</v>
      </c>
      <c r="D47" s="15" t="s">
        <v>222</v>
      </c>
      <c r="E47" s="15">
        <v>2023</v>
      </c>
      <c r="F47" s="15" t="s">
        <v>162</v>
      </c>
      <c r="G47" s="15" t="s">
        <v>133</v>
      </c>
      <c r="H47" s="15" t="s">
        <v>136</v>
      </c>
      <c r="I47" s="15" t="s">
        <v>139</v>
      </c>
      <c r="J47" s="15" t="s">
        <v>141</v>
      </c>
      <c r="M47" s="15">
        <v>0.247</v>
      </c>
      <c r="N47" s="15">
        <v>0.21199999999999999</v>
      </c>
      <c r="O47" s="15">
        <v>3.0000000000000001E-3</v>
      </c>
      <c r="P47" s="15">
        <v>0.187</v>
      </c>
      <c r="Q47" s="15">
        <v>0.11700000000000001</v>
      </c>
      <c r="R47" s="15">
        <v>0.307</v>
      </c>
      <c r="S47" s="15">
        <v>9.3960000000000008</v>
      </c>
      <c r="U47" s="15">
        <v>30.167999999999999</v>
      </c>
      <c r="V47" s="15">
        <v>6780</v>
      </c>
    </row>
    <row r="48" spans="2:22" x14ac:dyDescent="0.25">
      <c r="B48" s="15" t="s">
        <v>122</v>
      </c>
      <c r="C48" s="15" t="s">
        <v>207</v>
      </c>
      <c r="D48" s="15" t="s">
        <v>223</v>
      </c>
      <c r="E48" s="15">
        <v>2021</v>
      </c>
      <c r="F48" s="15" t="s">
        <v>162</v>
      </c>
      <c r="G48" s="15" t="s">
        <v>133</v>
      </c>
      <c r="H48" s="15" t="s">
        <v>136</v>
      </c>
      <c r="I48" s="15" t="s">
        <v>139</v>
      </c>
      <c r="J48" s="15" t="s">
        <v>141</v>
      </c>
      <c r="M48" s="15">
        <v>0.33600000000000002</v>
      </c>
      <c r="N48" s="15">
        <v>0.29099999999999998</v>
      </c>
      <c r="O48" s="15">
        <v>3.0000000000000001E-3</v>
      </c>
      <c r="P48" s="15">
        <v>0.25600000000000001</v>
      </c>
      <c r="Q48" s="15">
        <v>0.157</v>
      </c>
      <c r="R48" s="15">
        <v>0.41499999999999998</v>
      </c>
      <c r="S48" s="15">
        <v>8.5649999999999995</v>
      </c>
      <c r="U48" s="15">
        <v>28.035</v>
      </c>
      <c r="V48" s="15">
        <v>8040</v>
      </c>
    </row>
    <row r="49" spans="2:22" x14ac:dyDescent="0.25">
      <c r="B49" s="15" t="s">
        <v>122</v>
      </c>
      <c r="C49" s="15" t="s">
        <v>207</v>
      </c>
      <c r="D49" s="15" t="s">
        <v>223</v>
      </c>
      <c r="E49" s="15">
        <v>2022</v>
      </c>
      <c r="F49" s="15" t="s">
        <v>162</v>
      </c>
      <c r="G49" s="15" t="s">
        <v>133</v>
      </c>
      <c r="H49" s="15" t="s">
        <v>136</v>
      </c>
      <c r="I49" s="15" t="s">
        <v>139</v>
      </c>
      <c r="J49" s="15" t="s">
        <v>141</v>
      </c>
      <c r="M49" s="15">
        <v>0.30599999999999999</v>
      </c>
      <c r="N49" s="15">
        <v>0.25800000000000001</v>
      </c>
      <c r="O49" s="15">
        <v>3.0000000000000001E-3</v>
      </c>
      <c r="P49" s="15">
        <v>0.24099999999999999</v>
      </c>
      <c r="Q49" s="15">
        <v>0.14799999999999999</v>
      </c>
      <c r="R49" s="15">
        <v>0.378</v>
      </c>
      <c r="S49" s="15">
        <v>9.2279999999999998</v>
      </c>
      <c r="U49" s="15">
        <v>30.728000000000002</v>
      </c>
      <c r="V49" s="15">
        <v>6570</v>
      </c>
    </row>
    <row r="50" spans="2:22" x14ac:dyDescent="0.25">
      <c r="B50" s="15" t="s">
        <v>122</v>
      </c>
      <c r="C50" s="15" t="s">
        <v>207</v>
      </c>
      <c r="D50" s="15" t="s">
        <v>223</v>
      </c>
      <c r="E50" s="15">
        <v>2023</v>
      </c>
      <c r="F50" s="15" t="s">
        <v>162</v>
      </c>
      <c r="G50" s="15" t="s">
        <v>133</v>
      </c>
      <c r="H50" s="15" t="s">
        <v>136</v>
      </c>
      <c r="I50" s="15" t="s">
        <v>139</v>
      </c>
      <c r="J50" s="15" t="s">
        <v>141</v>
      </c>
      <c r="M50" s="15">
        <v>0.29499999999999998</v>
      </c>
      <c r="N50" s="15">
        <v>0.25</v>
      </c>
      <c r="O50" s="15">
        <v>3.0000000000000001E-3</v>
      </c>
      <c r="P50" s="15">
        <v>0.23</v>
      </c>
      <c r="Q50" s="15">
        <v>0.14199999999999999</v>
      </c>
      <c r="R50" s="15">
        <v>0.36399999999999999</v>
      </c>
      <c r="S50" s="15">
        <v>9.3960000000000008</v>
      </c>
      <c r="U50" s="15">
        <v>30.167999999999999</v>
      </c>
      <c r="V50" s="15">
        <v>6780</v>
      </c>
    </row>
    <row r="51" spans="2:22" x14ac:dyDescent="0.25">
      <c r="B51" s="15" t="s">
        <v>122</v>
      </c>
      <c r="C51" s="15" t="s">
        <v>207</v>
      </c>
      <c r="D51" s="15" t="s">
        <v>224</v>
      </c>
      <c r="E51" s="15">
        <v>2021</v>
      </c>
      <c r="F51" s="15" t="s">
        <v>162</v>
      </c>
      <c r="G51" s="15" t="s">
        <v>133</v>
      </c>
      <c r="H51" s="15" t="s">
        <v>136</v>
      </c>
      <c r="I51" s="15" t="s">
        <v>139</v>
      </c>
      <c r="J51" s="15" t="s">
        <v>141</v>
      </c>
      <c r="M51" s="15">
        <v>0.376</v>
      </c>
      <c r="N51" s="15">
        <v>0.29299999999999998</v>
      </c>
      <c r="O51" s="15">
        <v>3.0000000000000001E-3</v>
      </c>
      <c r="P51" s="15">
        <v>0.30099999999999999</v>
      </c>
      <c r="Q51" s="15">
        <v>0.185</v>
      </c>
      <c r="R51" s="15">
        <v>0.47099999999999997</v>
      </c>
      <c r="S51" s="15">
        <v>9.0570000000000004</v>
      </c>
      <c r="U51" s="15">
        <v>76.034999999999997</v>
      </c>
      <c r="V51" s="15">
        <v>8040</v>
      </c>
    </row>
    <row r="52" spans="2:22" x14ac:dyDescent="0.25">
      <c r="B52" s="15" t="s">
        <v>122</v>
      </c>
      <c r="C52" s="15" t="s">
        <v>207</v>
      </c>
      <c r="D52" s="15" t="s">
        <v>224</v>
      </c>
      <c r="E52" s="15">
        <v>2022</v>
      </c>
      <c r="F52" s="15" t="s">
        <v>162</v>
      </c>
      <c r="G52" s="15" t="s">
        <v>133</v>
      </c>
      <c r="H52" s="15" t="s">
        <v>136</v>
      </c>
      <c r="I52" s="15" t="s">
        <v>139</v>
      </c>
      <c r="J52" s="15" t="s">
        <v>141</v>
      </c>
      <c r="M52" s="15">
        <v>0.33700000000000002</v>
      </c>
      <c r="N52" s="15">
        <v>0.25800000000000001</v>
      </c>
      <c r="O52" s="15">
        <v>3.0000000000000001E-3</v>
      </c>
      <c r="P52" s="15">
        <v>0.27400000000000002</v>
      </c>
      <c r="Q52" s="15">
        <v>0.17100000000000001</v>
      </c>
      <c r="R52" s="15">
        <v>0.42</v>
      </c>
      <c r="S52" s="15">
        <v>9.8170000000000002</v>
      </c>
      <c r="U52" s="15">
        <v>81.134</v>
      </c>
      <c r="V52" s="15">
        <v>6570</v>
      </c>
    </row>
    <row r="53" spans="2:22" x14ac:dyDescent="0.25">
      <c r="B53" s="15" t="s">
        <v>122</v>
      </c>
      <c r="C53" s="15" t="s">
        <v>207</v>
      </c>
      <c r="D53" s="15" t="s">
        <v>224</v>
      </c>
      <c r="E53" s="15">
        <v>2023</v>
      </c>
      <c r="F53" s="15" t="s">
        <v>162</v>
      </c>
      <c r="G53" s="15" t="s">
        <v>133</v>
      </c>
      <c r="H53" s="15" t="s">
        <v>136</v>
      </c>
      <c r="I53" s="15" t="s">
        <v>139</v>
      </c>
      <c r="J53" s="15" t="s">
        <v>141</v>
      </c>
      <c r="M53" s="15">
        <v>0.32300000000000001</v>
      </c>
      <c r="N53" s="15">
        <v>0.254</v>
      </c>
      <c r="O53" s="15">
        <v>3.0000000000000001E-3</v>
      </c>
      <c r="P53" s="15">
        <v>0.26200000000000001</v>
      </c>
      <c r="Q53" s="15">
        <v>0.16400000000000001</v>
      </c>
      <c r="R53" s="15">
        <v>0.40300000000000002</v>
      </c>
      <c r="S53" s="15">
        <v>9.8710000000000004</v>
      </c>
      <c r="U53" s="15">
        <v>75.738</v>
      </c>
      <c r="V53" s="15">
        <v>6780</v>
      </c>
    </row>
    <row r="54" spans="2:22" x14ac:dyDescent="0.25">
      <c r="B54" s="15" t="s">
        <v>122</v>
      </c>
      <c r="C54" s="15" t="s">
        <v>207</v>
      </c>
      <c r="D54" s="15" t="s">
        <v>225</v>
      </c>
      <c r="E54" s="15">
        <v>2021</v>
      </c>
      <c r="F54" s="15" t="s">
        <v>162</v>
      </c>
      <c r="G54" s="15" t="s">
        <v>133</v>
      </c>
      <c r="H54" s="15" t="s">
        <v>136</v>
      </c>
      <c r="I54" s="15" t="s">
        <v>139</v>
      </c>
      <c r="J54" s="15" t="s">
        <v>141</v>
      </c>
      <c r="M54" s="15">
        <v>0.40699999999999997</v>
      </c>
      <c r="N54" s="15">
        <v>0.29699999999999999</v>
      </c>
      <c r="O54" s="15">
        <v>3.0000000000000001E-3</v>
      </c>
      <c r="P54" s="15">
        <v>0.33500000000000002</v>
      </c>
      <c r="Q54" s="15">
        <v>0.21299999999999999</v>
      </c>
      <c r="R54" s="15">
        <v>0.51</v>
      </c>
      <c r="S54" s="15">
        <v>9.0570000000000004</v>
      </c>
      <c r="U54" s="15">
        <v>76.034999999999997</v>
      </c>
      <c r="V54" s="15">
        <v>8040</v>
      </c>
    </row>
    <row r="55" spans="2:22" x14ac:dyDescent="0.25">
      <c r="B55" s="15" t="s">
        <v>122</v>
      </c>
      <c r="C55" s="15" t="s">
        <v>207</v>
      </c>
      <c r="D55" s="15" t="s">
        <v>225</v>
      </c>
      <c r="E55" s="15">
        <v>2022</v>
      </c>
      <c r="F55" s="15" t="s">
        <v>162</v>
      </c>
      <c r="G55" s="15" t="s">
        <v>133</v>
      </c>
      <c r="H55" s="15" t="s">
        <v>136</v>
      </c>
      <c r="I55" s="15" t="s">
        <v>139</v>
      </c>
      <c r="J55" s="15" t="s">
        <v>141</v>
      </c>
      <c r="M55" s="15">
        <v>0.36099999999999999</v>
      </c>
      <c r="N55" s="15">
        <v>0.255</v>
      </c>
      <c r="O55" s="15">
        <v>3.0000000000000001E-3</v>
      </c>
      <c r="P55" s="15">
        <v>0.29799999999999999</v>
      </c>
      <c r="Q55" s="15">
        <v>0.19500000000000001</v>
      </c>
      <c r="R55" s="15">
        <v>0.45100000000000001</v>
      </c>
      <c r="S55" s="15">
        <v>9.8170000000000002</v>
      </c>
      <c r="U55" s="15">
        <v>81.132999999999996</v>
      </c>
      <c r="V55" s="15">
        <v>6570</v>
      </c>
    </row>
    <row r="56" spans="2:22" x14ac:dyDescent="0.25">
      <c r="B56" s="15" t="s">
        <v>122</v>
      </c>
      <c r="C56" s="15" t="s">
        <v>207</v>
      </c>
      <c r="D56" s="15" t="s">
        <v>225</v>
      </c>
      <c r="E56" s="15">
        <v>2023</v>
      </c>
      <c r="F56" s="15" t="s">
        <v>162</v>
      </c>
      <c r="G56" s="15" t="s">
        <v>133</v>
      </c>
      <c r="H56" s="15" t="s">
        <v>136</v>
      </c>
      <c r="I56" s="15" t="s">
        <v>139</v>
      </c>
      <c r="J56" s="15" t="s">
        <v>141</v>
      </c>
      <c r="M56" s="15">
        <v>0.34300000000000003</v>
      </c>
      <c r="N56" s="15">
        <v>0.25</v>
      </c>
      <c r="O56" s="15">
        <v>3.0000000000000001E-3</v>
      </c>
      <c r="P56" s="15">
        <v>0.28599999999999998</v>
      </c>
      <c r="Q56" s="15">
        <v>0.182</v>
      </c>
      <c r="R56" s="15">
        <v>0.42799999999999999</v>
      </c>
      <c r="S56" s="15">
        <v>9.8710000000000004</v>
      </c>
      <c r="U56" s="15">
        <v>75.738</v>
      </c>
      <c r="V56" s="15">
        <v>6780</v>
      </c>
    </row>
    <row r="57" spans="2:22" x14ac:dyDescent="0.25">
      <c r="B57" s="15" t="s">
        <v>122</v>
      </c>
      <c r="C57" s="15" t="s">
        <v>207</v>
      </c>
      <c r="D57" s="15" t="s">
        <v>226</v>
      </c>
      <c r="E57" s="15">
        <v>2021</v>
      </c>
      <c r="F57" s="15" t="s">
        <v>162</v>
      </c>
      <c r="G57" s="15" t="s">
        <v>133</v>
      </c>
      <c r="H57" s="15" t="s">
        <v>136</v>
      </c>
      <c r="I57" s="15" t="s">
        <v>139</v>
      </c>
      <c r="J57" s="15" t="s">
        <v>141</v>
      </c>
      <c r="M57" s="15">
        <v>0.42399999999999999</v>
      </c>
      <c r="N57" s="15">
        <v>0.28899999999999998</v>
      </c>
      <c r="O57" s="15">
        <v>3.0000000000000001E-3</v>
      </c>
      <c r="P57" s="15">
        <v>0.35499999999999998</v>
      </c>
      <c r="Q57" s="15">
        <v>0.23200000000000001</v>
      </c>
      <c r="R57" s="15">
        <v>0.53100000000000003</v>
      </c>
      <c r="S57" s="15">
        <v>9.8049999999999997</v>
      </c>
      <c r="U57" s="15">
        <v>147.374</v>
      </c>
      <c r="V57" s="15">
        <v>8040</v>
      </c>
    </row>
    <row r="58" spans="2:22" x14ac:dyDescent="0.25">
      <c r="B58" s="15" t="s">
        <v>122</v>
      </c>
      <c r="C58" s="15" t="s">
        <v>207</v>
      </c>
      <c r="D58" s="15" t="s">
        <v>226</v>
      </c>
      <c r="E58" s="15">
        <v>2022</v>
      </c>
      <c r="F58" s="15" t="s">
        <v>162</v>
      </c>
      <c r="G58" s="15" t="s">
        <v>133</v>
      </c>
      <c r="H58" s="15" t="s">
        <v>136</v>
      </c>
      <c r="I58" s="15" t="s">
        <v>139</v>
      </c>
      <c r="J58" s="15" t="s">
        <v>141</v>
      </c>
      <c r="M58" s="15">
        <v>0.36799999999999999</v>
      </c>
      <c r="N58" s="15">
        <v>0.24199999999999999</v>
      </c>
      <c r="O58" s="15">
        <v>3.0000000000000001E-3</v>
      </c>
      <c r="P58" s="15">
        <v>0.312</v>
      </c>
      <c r="Q58" s="15">
        <v>0.20699999999999999</v>
      </c>
      <c r="R58" s="15">
        <v>0.46600000000000003</v>
      </c>
      <c r="S58" s="15">
        <v>10.677</v>
      </c>
      <c r="U58" s="15">
        <v>154.75800000000001</v>
      </c>
      <c r="V58" s="15">
        <v>6570</v>
      </c>
    </row>
    <row r="59" spans="2:22" x14ac:dyDescent="0.25">
      <c r="B59" s="15" t="s">
        <v>122</v>
      </c>
      <c r="C59" s="15" t="s">
        <v>207</v>
      </c>
      <c r="D59" s="15" t="s">
        <v>226</v>
      </c>
      <c r="E59" s="15">
        <v>2023</v>
      </c>
      <c r="F59" s="15" t="s">
        <v>162</v>
      </c>
      <c r="G59" s="15" t="s">
        <v>133</v>
      </c>
      <c r="H59" s="15" t="s">
        <v>136</v>
      </c>
      <c r="I59" s="15" t="s">
        <v>139</v>
      </c>
      <c r="J59" s="15" t="s">
        <v>141</v>
      </c>
      <c r="M59" s="15">
        <v>0.35</v>
      </c>
      <c r="N59" s="15">
        <v>0.23699999999999999</v>
      </c>
      <c r="O59" s="15">
        <v>3.0000000000000001E-3</v>
      </c>
      <c r="P59" s="15">
        <v>0.29699999999999999</v>
      </c>
      <c r="Q59" s="15">
        <v>0.192</v>
      </c>
      <c r="R59" s="15">
        <v>0.44</v>
      </c>
      <c r="S59" s="15">
        <v>10.606</v>
      </c>
      <c r="U59" s="15">
        <v>148.03200000000001</v>
      </c>
      <c r="V59" s="15">
        <v>6780</v>
      </c>
    </row>
    <row r="60" spans="2:22" x14ac:dyDescent="0.25">
      <c r="B60" s="15" t="s">
        <v>122</v>
      </c>
      <c r="C60" s="15" t="s">
        <v>207</v>
      </c>
      <c r="D60" s="15" t="s">
        <v>227</v>
      </c>
      <c r="E60" s="15">
        <v>2021</v>
      </c>
      <c r="F60" s="15" t="s">
        <v>162</v>
      </c>
      <c r="G60" s="15" t="s">
        <v>133</v>
      </c>
      <c r="H60" s="15" t="s">
        <v>136</v>
      </c>
      <c r="I60" s="15" t="s">
        <v>139</v>
      </c>
      <c r="J60" s="15" t="s">
        <v>141</v>
      </c>
      <c r="M60" s="15">
        <v>0.435</v>
      </c>
      <c r="N60" s="15">
        <v>0.28599999999999998</v>
      </c>
      <c r="O60" s="15">
        <v>3.0000000000000001E-3</v>
      </c>
      <c r="P60" s="15">
        <v>0.36499999999999999</v>
      </c>
      <c r="Q60" s="15">
        <v>0.24399999999999999</v>
      </c>
      <c r="R60" s="15">
        <v>0.54900000000000004</v>
      </c>
      <c r="S60" s="15">
        <v>9.8049999999999997</v>
      </c>
      <c r="U60" s="15">
        <v>147.375</v>
      </c>
      <c r="V60" s="15">
        <v>8040</v>
      </c>
    </row>
    <row r="61" spans="2:22" x14ac:dyDescent="0.25">
      <c r="B61" s="15" t="s">
        <v>122</v>
      </c>
      <c r="C61" s="15" t="s">
        <v>207</v>
      </c>
      <c r="D61" s="15" t="s">
        <v>227</v>
      </c>
      <c r="E61" s="15">
        <v>2022</v>
      </c>
      <c r="F61" s="15" t="s">
        <v>162</v>
      </c>
      <c r="G61" s="15" t="s">
        <v>133</v>
      </c>
      <c r="H61" s="15" t="s">
        <v>136</v>
      </c>
      <c r="I61" s="15" t="s">
        <v>139</v>
      </c>
      <c r="J61" s="15" t="s">
        <v>141</v>
      </c>
      <c r="M61" s="15">
        <v>0.375</v>
      </c>
      <c r="N61" s="15">
        <v>0.23899999999999999</v>
      </c>
      <c r="O61" s="15">
        <v>3.0000000000000001E-3</v>
      </c>
      <c r="P61" s="15">
        <v>0.32100000000000001</v>
      </c>
      <c r="Q61" s="15">
        <v>0.215</v>
      </c>
      <c r="R61" s="15">
        <v>0.47</v>
      </c>
      <c r="S61" s="15">
        <v>10.677</v>
      </c>
      <c r="U61" s="15">
        <v>154.75800000000001</v>
      </c>
      <c r="V61" s="15">
        <v>6570</v>
      </c>
    </row>
    <row r="62" spans="2:22" x14ac:dyDescent="0.25">
      <c r="B62" s="15" t="s">
        <v>122</v>
      </c>
      <c r="C62" s="15" t="s">
        <v>207</v>
      </c>
      <c r="D62" s="15" t="s">
        <v>227</v>
      </c>
      <c r="E62" s="15">
        <v>2023</v>
      </c>
      <c r="F62" s="15" t="s">
        <v>162</v>
      </c>
      <c r="G62" s="15" t="s">
        <v>133</v>
      </c>
      <c r="H62" s="15" t="s">
        <v>136</v>
      </c>
      <c r="I62" s="15" t="s">
        <v>139</v>
      </c>
      <c r="J62" s="15" t="s">
        <v>141</v>
      </c>
      <c r="M62" s="15">
        <v>0.35599999999999998</v>
      </c>
      <c r="N62" s="15">
        <v>0.23499999999999999</v>
      </c>
      <c r="O62" s="15">
        <v>3.0000000000000001E-3</v>
      </c>
      <c r="P62" s="15">
        <v>0.30399999999999999</v>
      </c>
      <c r="Q62" s="15">
        <v>0.2</v>
      </c>
      <c r="R62" s="15">
        <v>0.44900000000000001</v>
      </c>
      <c r="S62" s="15">
        <v>10.608000000000001</v>
      </c>
      <c r="U62" s="15">
        <v>148.03299999999999</v>
      </c>
      <c r="V62" s="15">
        <v>6780</v>
      </c>
    </row>
    <row r="63" spans="2:22" x14ac:dyDescent="0.25">
      <c r="B63" s="15" t="s">
        <v>122</v>
      </c>
      <c r="C63" s="15" t="s">
        <v>207</v>
      </c>
      <c r="D63" s="15" t="s">
        <v>228</v>
      </c>
      <c r="E63" s="15">
        <v>2021</v>
      </c>
      <c r="F63" s="15" t="s">
        <v>162</v>
      </c>
      <c r="G63" s="15" t="s">
        <v>133</v>
      </c>
      <c r="H63" s="15" t="s">
        <v>136</v>
      </c>
      <c r="I63" s="15" t="s">
        <v>139</v>
      </c>
      <c r="J63" s="15" t="s">
        <v>141</v>
      </c>
      <c r="M63" s="15">
        <v>0.439</v>
      </c>
      <c r="N63" s="15">
        <v>0.28399999999999997</v>
      </c>
      <c r="O63" s="15">
        <v>3.0000000000000001E-3</v>
      </c>
      <c r="P63" s="15">
        <v>0.372</v>
      </c>
      <c r="Q63" s="15">
        <v>0.246</v>
      </c>
      <c r="R63" s="15">
        <v>0.55400000000000005</v>
      </c>
      <c r="S63" s="15">
        <v>10.656000000000001</v>
      </c>
      <c r="U63" s="15">
        <v>229.773</v>
      </c>
      <c r="V63" s="15">
        <v>8040</v>
      </c>
    </row>
    <row r="64" spans="2:22" x14ac:dyDescent="0.25">
      <c r="B64" s="15" t="s">
        <v>122</v>
      </c>
      <c r="C64" s="15" t="s">
        <v>207</v>
      </c>
      <c r="D64" s="15" t="s">
        <v>228</v>
      </c>
      <c r="E64" s="15">
        <v>2022</v>
      </c>
      <c r="F64" s="15" t="s">
        <v>162</v>
      </c>
      <c r="G64" s="15" t="s">
        <v>133</v>
      </c>
      <c r="H64" s="15" t="s">
        <v>136</v>
      </c>
      <c r="I64" s="15" t="s">
        <v>139</v>
      </c>
      <c r="J64" s="15" t="s">
        <v>141</v>
      </c>
      <c r="M64" s="15">
        <v>0.375</v>
      </c>
      <c r="N64" s="15">
        <v>0.23699999999999999</v>
      </c>
      <c r="O64" s="15">
        <v>3.0000000000000001E-3</v>
      </c>
      <c r="P64" s="15">
        <v>0.32700000000000001</v>
      </c>
      <c r="Q64" s="15">
        <v>0.215</v>
      </c>
      <c r="R64" s="15">
        <v>0.47199999999999998</v>
      </c>
      <c r="S64" s="15">
        <v>11.657</v>
      </c>
      <c r="U64" s="15">
        <v>242.39500000000001</v>
      </c>
      <c r="V64" s="15">
        <v>6570</v>
      </c>
    </row>
    <row r="65" spans="2:22" x14ac:dyDescent="0.25">
      <c r="B65" s="15" t="s">
        <v>122</v>
      </c>
      <c r="C65" s="15" t="s">
        <v>207</v>
      </c>
      <c r="D65" s="15" t="s">
        <v>228</v>
      </c>
      <c r="E65" s="15">
        <v>2023</v>
      </c>
      <c r="F65" s="15" t="s">
        <v>162</v>
      </c>
      <c r="G65" s="15" t="s">
        <v>133</v>
      </c>
      <c r="H65" s="15" t="s">
        <v>136</v>
      </c>
      <c r="I65" s="15" t="s">
        <v>139</v>
      </c>
      <c r="J65" s="15" t="s">
        <v>141</v>
      </c>
      <c r="M65" s="15">
        <v>0.35599999999999998</v>
      </c>
      <c r="N65" s="15">
        <v>0.23</v>
      </c>
      <c r="O65" s="15">
        <v>3.0000000000000001E-3</v>
      </c>
      <c r="P65" s="15">
        <v>0.308</v>
      </c>
      <c r="Q65" s="15">
        <v>0.20200000000000001</v>
      </c>
      <c r="R65" s="15">
        <v>0.44900000000000001</v>
      </c>
      <c r="S65" s="15">
        <v>11.49</v>
      </c>
      <c r="U65" s="15">
        <v>231.90299999999999</v>
      </c>
      <c r="V65" s="15">
        <v>6780</v>
      </c>
    </row>
    <row r="66" spans="2:22" x14ac:dyDescent="0.25">
      <c r="B66" s="15" t="s">
        <v>122</v>
      </c>
      <c r="C66" s="15" t="s">
        <v>207</v>
      </c>
      <c r="D66" s="15" t="s">
        <v>229</v>
      </c>
      <c r="E66" s="15">
        <v>2021</v>
      </c>
      <c r="F66" s="15" t="s">
        <v>162</v>
      </c>
      <c r="G66" s="15" t="s">
        <v>133</v>
      </c>
      <c r="H66" s="15" t="s">
        <v>136</v>
      </c>
      <c r="I66" s="15" t="s">
        <v>139</v>
      </c>
      <c r="J66" s="15" t="s">
        <v>141</v>
      </c>
      <c r="M66" s="15">
        <v>0.438</v>
      </c>
      <c r="N66" s="15">
        <v>0.28100000000000003</v>
      </c>
      <c r="O66" s="15">
        <v>3.0000000000000001E-3</v>
      </c>
      <c r="P66" s="15">
        <v>0.371</v>
      </c>
      <c r="Q66" s="15">
        <v>0.247</v>
      </c>
      <c r="R66" s="15">
        <v>0.55800000000000005</v>
      </c>
      <c r="S66" s="15">
        <v>10.656000000000001</v>
      </c>
      <c r="U66" s="15">
        <v>229.773</v>
      </c>
      <c r="V66" s="15">
        <v>8040</v>
      </c>
    </row>
    <row r="67" spans="2:22" x14ac:dyDescent="0.25">
      <c r="B67" s="15" t="s">
        <v>122</v>
      </c>
      <c r="C67" s="15" t="s">
        <v>207</v>
      </c>
      <c r="D67" s="15" t="s">
        <v>229</v>
      </c>
      <c r="E67" s="15">
        <v>2022</v>
      </c>
      <c r="F67" s="15" t="s">
        <v>162</v>
      </c>
      <c r="G67" s="15" t="s">
        <v>133</v>
      </c>
      <c r="H67" s="15" t="s">
        <v>136</v>
      </c>
      <c r="I67" s="15" t="s">
        <v>139</v>
      </c>
      <c r="J67" s="15" t="s">
        <v>141</v>
      </c>
      <c r="M67" s="15">
        <v>0.371</v>
      </c>
      <c r="N67" s="15">
        <v>0.23300000000000001</v>
      </c>
      <c r="O67" s="15">
        <v>3.0000000000000001E-3</v>
      </c>
      <c r="P67" s="15">
        <v>0.32400000000000001</v>
      </c>
      <c r="Q67" s="15">
        <v>0.21199999999999999</v>
      </c>
      <c r="R67" s="15">
        <v>0.46700000000000003</v>
      </c>
      <c r="S67" s="15">
        <v>11.657</v>
      </c>
      <c r="U67" s="15">
        <v>242.39500000000001</v>
      </c>
      <c r="V67" s="15">
        <v>6570</v>
      </c>
    </row>
    <row r="68" spans="2:22" x14ac:dyDescent="0.25">
      <c r="B68" s="15" t="s">
        <v>122</v>
      </c>
      <c r="C68" s="15" t="s">
        <v>207</v>
      </c>
      <c r="D68" s="15" t="s">
        <v>229</v>
      </c>
      <c r="E68" s="15">
        <v>2023</v>
      </c>
      <c r="F68" s="15" t="s">
        <v>162</v>
      </c>
      <c r="G68" s="15" t="s">
        <v>133</v>
      </c>
      <c r="H68" s="15" t="s">
        <v>136</v>
      </c>
      <c r="I68" s="15" t="s">
        <v>139</v>
      </c>
      <c r="J68" s="15" t="s">
        <v>141</v>
      </c>
      <c r="M68" s="15">
        <v>0.35299999999999998</v>
      </c>
      <c r="N68" s="15">
        <v>0.22800000000000001</v>
      </c>
      <c r="O68" s="15">
        <v>3.0000000000000001E-3</v>
      </c>
      <c r="P68" s="15">
        <v>0.30599999999999999</v>
      </c>
      <c r="Q68" s="15">
        <v>0.2</v>
      </c>
      <c r="R68" s="15">
        <v>0.44700000000000001</v>
      </c>
      <c r="S68" s="15">
        <v>11.49</v>
      </c>
      <c r="U68" s="15">
        <v>231.90299999999999</v>
      </c>
      <c r="V68" s="15">
        <v>6780</v>
      </c>
    </row>
    <row r="69" spans="2:22" x14ac:dyDescent="0.25">
      <c r="B69" s="15" t="s">
        <v>122</v>
      </c>
      <c r="C69" s="15" t="s">
        <v>207</v>
      </c>
      <c r="D69" s="15" t="s">
        <v>230</v>
      </c>
      <c r="E69" s="15">
        <v>2021</v>
      </c>
      <c r="F69" s="15" t="s">
        <v>162</v>
      </c>
      <c r="G69" s="15" t="s">
        <v>133</v>
      </c>
      <c r="H69" s="15" t="s">
        <v>136</v>
      </c>
      <c r="I69" s="15" t="s">
        <v>139</v>
      </c>
      <c r="J69" s="15" t="s">
        <v>141</v>
      </c>
      <c r="M69" s="15">
        <v>0.436</v>
      </c>
      <c r="N69" s="15">
        <v>0.27800000000000002</v>
      </c>
      <c r="O69" s="15">
        <v>3.0000000000000001E-3</v>
      </c>
      <c r="P69" s="15">
        <v>0.37</v>
      </c>
      <c r="Q69" s="15">
        <v>0.246</v>
      </c>
      <c r="R69" s="15">
        <v>0.55300000000000005</v>
      </c>
      <c r="S69" s="15">
        <v>11.430999999999999</v>
      </c>
      <c r="U69" s="15">
        <v>301.32400000000001</v>
      </c>
      <c r="V69" s="15">
        <v>8040</v>
      </c>
    </row>
    <row r="70" spans="2:22" x14ac:dyDescent="0.25">
      <c r="B70" s="15" t="s">
        <v>122</v>
      </c>
      <c r="C70" s="15" t="s">
        <v>207</v>
      </c>
      <c r="D70" s="15" t="s">
        <v>230</v>
      </c>
      <c r="E70" s="15">
        <v>2022</v>
      </c>
      <c r="F70" s="15" t="s">
        <v>162</v>
      </c>
      <c r="G70" s="15" t="s">
        <v>133</v>
      </c>
      <c r="H70" s="15" t="s">
        <v>136</v>
      </c>
      <c r="I70" s="15" t="s">
        <v>139</v>
      </c>
      <c r="J70" s="15" t="s">
        <v>141</v>
      </c>
      <c r="M70" s="15">
        <v>0.36699999999999999</v>
      </c>
      <c r="N70" s="15">
        <v>0.22900000000000001</v>
      </c>
      <c r="O70" s="15">
        <v>3.0000000000000001E-3</v>
      </c>
      <c r="P70" s="15">
        <v>0.31900000000000001</v>
      </c>
      <c r="Q70" s="15">
        <v>0.21099999999999999</v>
      </c>
      <c r="R70" s="15">
        <v>0.46400000000000002</v>
      </c>
      <c r="S70" s="15">
        <v>12.538</v>
      </c>
      <c r="U70" s="15">
        <v>314.84500000000003</v>
      </c>
      <c r="V70" s="15">
        <v>6570</v>
      </c>
    </row>
    <row r="71" spans="2:22" x14ac:dyDescent="0.25">
      <c r="B71" s="15" t="s">
        <v>122</v>
      </c>
      <c r="C71" s="15" t="s">
        <v>207</v>
      </c>
      <c r="D71" s="15" t="s">
        <v>230</v>
      </c>
      <c r="E71" s="15">
        <v>2023</v>
      </c>
      <c r="F71" s="15" t="s">
        <v>162</v>
      </c>
      <c r="G71" s="15" t="s">
        <v>133</v>
      </c>
      <c r="H71" s="15" t="s">
        <v>136</v>
      </c>
      <c r="I71" s="15" t="s">
        <v>139</v>
      </c>
      <c r="J71" s="15" t="s">
        <v>141</v>
      </c>
      <c r="M71" s="15">
        <v>0.34899999999999998</v>
      </c>
      <c r="N71" s="15">
        <v>0.22600000000000001</v>
      </c>
      <c r="O71" s="15">
        <v>3.0000000000000001E-3</v>
      </c>
      <c r="P71" s="15">
        <v>0.3</v>
      </c>
      <c r="Q71" s="15">
        <v>0.19700000000000001</v>
      </c>
      <c r="R71" s="15">
        <v>0.441</v>
      </c>
      <c r="S71" s="15">
        <v>12.305</v>
      </c>
      <c r="U71" s="15">
        <v>303.137</v>
      </c>
      <c r="V71" s="15">
        <v>6780</v>
      </c>
    </row>
    <row r="72" spans="2:22" x14ac:dyDescent="0.25">
      <c r="B72" s="15" t="s">
        <v>122</v>
      </c>
      <c r="C72" s="15" t="s">
        <v>207</v>
      </c>
      <c r="D72" s="15" t="s">
        <v>231</v>
      </c>
      <c r="E72" s="15">
        <v>2021</v>
      </c>
      <c r="F72" s="15" t="s">
        <v>162</v>
      </c>
      <c r="G72" s="15" t="s">
        <v>133</v>
      </c>
      <c r="H72" s="15" t="s">
        <v>136</v>
      </c>
      <c r="I72" s="15" t="s">
        <v>139</v>
      </c>
      <c r="J72" s="15" t="s">
        <v>141</v>
      </c>
      <c r="M72" s="15">
        <v>0.435</v>
      </c>
      <c r="N72" s="15">
        <v>0.27900000000000003</v>
      </c>
      <c r="O72" s="15">
        <v>3.0000000000000001E-3</v>
      </c>
      <c r="P72" s="15">
        <v>0.36799999999999999</v>
      </c>
      <c r="Q72" s="15">
        <v>0.246</v>
      </c>
      <c r="R72" s="15">
        <v>0.55200000000000005</v>
      </c>
      <c r="S72" s="15">
        <v>11.430999999999999</v>
      </c>
      <c r="U72" s="15">
        <v>301.32499999999999</v>
      </c>
      <c r="V72" s="15">
        <v>8040</v>
      </c>
    </row>
    <row r="73" spans="2:22" x14ac:dyDescent="0.25">
      <c r="B73" s="15" t="s">
        <v>122</v>
      </c>
      <c r="C73" s="15" t="s">
        <v>207</v>
      </c>
      <c r="D73" s="15" t="s">
        <v>231</v>
      </c>
      <c r="E73" s="15">
        <v>2022</v>
      </c>
      <c r="F73" s="15" t="s">
        <v>162</v>
      </c>
      <c r="G73" s="15" t="s">
        <v>133</v>
      </c>
      <c r="H73" s="15" t="s">
        <v>136</v>
      </c>
      <c r="I73" s="15" t="s">
        <v>139</v>
      </c>
      <c r="J73" s="15" t="s">
        <v>141</v>
      </c>
      <c r="M73" s="15">
        <v>0.36299999999999999</v>
      </c>
      <c r="N73" s="15">
        <v>0.22600000000000001</v>
      </c>
      <c r="O73" s="15">
        <v>3.0000000000000001E-3</v>
      </c>
      <c r="P73" s="15">
        <v>0.314</v>
      </c>
      <c r="Q73" s="15">
        <v>0.20899999999999999</v>
      </c>
      <c r="R73" s="15">
        <v>0.46100000000000002</v>
      </c>
      <c r="S73" s="15">
        <v>12.538</v>
      </c>
      <c r="U73" s="15">
        <v>314.84300000000002</v>
      </c>
      <c r="V73" s="15">
        <v>6570</v>
      </c>
    </row>
    <row r="74" spans="2:22" x14ac:dyDescent="0.25">
      <c r="B74" s="15" t="s">
        <v>122</v>
      </c>
      <c r="C74" s="15" t="s">
        <v>207</v>
      </c>
      <c r="D74" s="15" t="s">
        <v>231</v>
      </c>
      <c r="E74" s="15">
        <v>2023</v>
      </c>
      <c r="F74" s="15" t="s">
        <v>162</v>
      </c>
      <c r="G74" s="15" t="s">
        <v>133</v>
      </c>
      <c r="H74" s="15" t="s">
        <v>136</v>
      </c>
      <c r="I74" s="15" t="s">
        <v>139</v>
      </c>
      <c r="J74" s="15" t="s">
        <v>141</v>
      </c>
      <c r="M74" s="15">
        <v>0.34599999999999997</v>
      </c>
      <c r="N74" s="15">
        <v>0.224</v>
      </c>
      <c r="O74" s="15">
        <v>3.0000000000000001E-3</v>
      </c>
      <c r="P74" s="15">
        <v>0.29599999999999999</v>
      </c>
      <c r="Q74" s="15">
        <v>0.19600000000000001</v>
      </c>
      <c r="R74" s="15">
        <v>0.44</v>
      </c>
      <c r="S74" s="15">
        <v>12.305</v>
      </c>
      <c r="U74" s="15">
        <v>303.13900000000001</v>
      </c>
      <c r="V74" s="15">
        <v>6780</v>
      </c>
    </row>
    <row r="75" spans="2:22" x14ac:dyDescent="0.25">
      <c r="B75" s="15" t="s">
        <v>122</v>
      </c>
      <c r="C75" s="15" t="s">
        <v>207</v>
      </c>
      <c r="D75" s="15" t="s">
        <v>232</v>
      </c>
      <c r="E75" s="15">
        <v>2021</v>
      </c>
      <c r="F75" s="15" t="s">
        <v>162</v>
      </c>
      <c r="G75" s="15" t="s">
        <v>133</v>
      </c>
      <c r="H75" s="15" t="s">
        <v>136</v>
      </c>
      <c r="I75" s="15" t="s">
        <v>139</v>
      </c>
      <c r="J75" s="15" t="s">
        <v>141</v>
      </c>
      <c r="M75" s="15">
        <v>0.442</v>
      </c>
      <c r="N75" s="15">
        <v>0.28499999999999998</v>
      </c>
      <c r="O75" s="15">
        <v>3.0000000000000001E-3</v>
      </c>
      <c r="P75" s="15">
        <v>0.372</v>
      </c>
      <c r="Q75" s="15">
        <v>0.248</v>
      </c>
      <c r="R75" s="15">
        <v>0.56000000000000005</v>
      </c>
      <c r="S75" s="15">
        <v>12.029</v>
      </c>
      <c r="U75" s="15">
        <v>349.69499999999999</v>
      </c>
      <c r="V75" s="15">
        <v>8040</v>
      </c>
    </row>
    <row r="76" spans="2:22" x14ac:dyDescent="0.25">
      <c r="B76" s="15" t="s">
        <v>122</v>
      </c>
      <c r="C76" s="15" t="s">
        <v>207</v>
      </c>
      <c r="D76" s="15" t="s">
        <v>232</v>
      </c>
      <c r="E76" s="15">
        <v>2022</v>
      </c>
      <c r="F76" s="15" t="s">
        <v>162</v>
      </c>
      <c r="G76" s="15" t="s">
        <v>133</v>
      </c>
      <c r="H76" s="15" t="s">
        <v>136</v>
      </c>
      <c r="I76" s="15" t="s">
        <v>139</v>
      </c>
      <c r="J76" s="15" t="s">
        <v>141</v>
      </c>
      <c r="M76" s="15">
        <v>0.36699999999999999</v>
      </c>
      <c r="N76" s="15">
        <v>0.23</v>
      </c>
      <c r="O76" s="15">
        <v>3.0000000000000001E-3</v>
      </c>
      <c r="P76" s="15">
        <v>0.316</v>
      </c>
      <c r="Q76" s="15">
        <v>0.21</v>
      </c>
      <c r="R76" s="15">
        <v>0.46500000000000002</v>
      </c>
      <c r="S76" s="15">
        <v>13.19</v>
      </c>
      <c r="U76" s="15">
        <v>362.86599999999999</v>
      </c>
      <c r="V76" s="15">
        <v>6570</v>
      </c>
    </row>
    <row r="77" spans="2:22" x14ac:dyDescent="0.25">
      <c r="B77" s="15" t="s">
        <v>122</v>
      </c>
      <c r="C77" s="15" t="s">
        <v>207</v>
      </c>
      <c r="D77" s="15" t="s">
        <v>232</v>
      </c>
      <c r="E77" s="15">
        <v>2023</v>
      </c>
      <c r="F77" s="15" t="s">
        <v>162</v>
      </c>
      <c r="G77" s="15" t="s">
        <v>133</v>
      </c>
      <c r="H77" s="15" t="s">
        <v>136</v>
      </c>
      <c r="I77" s="15" t="s">
        <v>139</v>
      </c>
      <c r="J77" s="15" t="s">
        <v>141</v>
      </c>
      <c r="M77" s="15">
        <v>0.35</v>
      </c>
      <c r="N77" s="15">
        <v>0.23100000000000001</v>
      </c>
      <c r="O77" s="15">
        <v>3.0000000000000001E-3</v>
      </c>
      <c r="P77" s="15">
        <v>0.29899999999999999</v>
      </c>
      <c r="Q77" s="15">
        <v>0.19700000000000001</v>
      </c>
      <c r="R77" s="15">
        <v>0.441</v>
      </c>
      <c r="S77" s="15">
        <v>12.91</v>
      </c>
      <c r="U77" s="15">
        <v>349.71699999999998</v>
      </c>
      <c r="V77" s="15">
        <v>6780</v>
      </c>
    </row>
    <row r="78" spans="2:22" x14ac:dyDescent="0.25">
      <c r="B78" s="15" t="s">
        <v>122</v>
      </c>
      <c r="C78" s="15" t="s">
        <v>207</v>
      </c>
      <c r="D78" s="15" t="s">
        <v>233</v>
      </c>
      <c r="E78" s="15">
        <v>2021</v>
      </c>
      <c r="F78" s="15" t="s">
        <v>162</v>
      </c>
      <c r="G78" s="15" t="s">
        <v>133</v>
      </c>
      <c r="H78" s="15" t="s">
        <v>136</v>
      </c>
      <c r="I78" s="15" t="s">
        <v>139</v>
      </c>
      <c r="J78" s="15" t="s">
        <v>141</v>
      </c>
      <c r="M78" s="15">
        <v>0.46300000000000002</v>
      </c>
      <c r="N78" s="15">
        <v>0.29499999999999998</v>
      </c>
      <c r="O78" s="15">
        <v>3.0000000000000001E-3</v>
      </c>
      <c r="P78" s="15">
        <v>0.39500000000000002</v>
      </c>
      <c r="Q78" s="15">
        <v>0.26100000000000001</v>
      </c>
      <c r="R78" s="15">
        <v>0.58699999999999997</v>
      </c>
      <c r="S78" s="15">
        <v>12.029</v>
      </c>
      <c r="U78" s="15">
        <v>349.69499999999999</v>
      </c>
      <c r="V78" s="15">
        <v>8040</v>
      </c>
    </row>
    <row r="79" spans="2:22" x14ac:dyDescent="0.25">
      <c r="B79" s="15" t="s">
        <v>122</v>
      </c>
      <c r="C79" s="15" t="s">
        <v>207</v>
      </c>
      <c r="D79" s="15" t="s">
        <v>233</v>
      </c>
      <c r="E79" s="15">
        <v>2022</v>
      </c>
      <c r="F79" s="15" t="s">
        <v>162</v>
      </c>
      <c r="G79" s="15" t="s">
        <v>133</v>
      </c>
      <c r="H79" s="15" t="s">
        <v>136</v>
      </c>
      <c r="I79" s="15" t="s">
        <v>139</v>
      </c>
      <c r="J79" s="15" t="s">
        <v>141</v>
      </c>
      <c r="M79" s="15">
        <v>0.38100000000000001</v>
      </c>
      <c r="N79" s="15">
        <v>0.23699999999999999</v>
      </c>
      <c r="O79" s="15">
        <v>3.0000000000000001E-3</v>
      </c>
      <c r="P79" s="15">
        <v>0.33200000000000002</v>
      </c>
      <c r="Q79" s="15">
        <v>0.217</v>
      </c>
      <c r="R79" s="15">
        <v>0.48399999999999999</v>
      </c>
      <c r="S79" s="15">
        <v>13.19</v>
      </c>
      <c r="U79" s="15">
        <v>362.86599999999999</v>
      </c>
      <c r="V79" s="15">
        <v>6570</v>
      </c>
    </row>
    <row r="80" spans="2:22" x14ac:dyDescent="0.25">
      <c r="B80" s="15" t="s">
        <v>122</v>
      </c>
      <c r="C80" s="15" t="s">
        <v>207</v>
      </c>
      <c r="D80" s="15" t="s">
        <v>233</v>
      </c>
      <c r="E80" s="15">
        <v>2023</v>
      </c>
      <c r="F80" s="15" t="s">
        <v>162</v>
      </c>
      <c r="G80" s="15" t="s">
        <v>133</v>
      </c>
      <c r="H80" s="15" t="s">
        <v>136</v>
      </c>
      <c r="I80" s="15" t="s">
        <v>139</v>
      </c>
      <c r="J80" s="15" t="s">
        <v>141</v>
      </c>
      <c r="M80" s="15">
        <v>0.36299999999999999</v>
      </c>
      <c r="N80" s="15">
        <v>0.23499999999999999</v>
      </c>
      <c r="O80" s="15">
        <v>3.0000000000000001E-3</v>
      </c>
      <c r="P80" s="15">
        <v>0.311</v>
      </c>
      <c r="Q80" s="15">
        <v>0.20599999999999999</v>
      </c>
      <c r="R80" s="15">
        <v>0.46200000000000002</v>
      </c>
      <c r="S80" s="15">
        <v>12.91</v>
      </c>
      <c r="U80" s="15">
        <v>349.71899999999999</v>
      </c>
      <c r="V80" s="15">
        <v>6780</v>
      </c>
    </row>
    <row r="81" spans="2:22" x14ac:dyDescent="0.25">
      <c r="B81" s="15" t="s">
        <v>122</v>
      </c>
      <c r="C81" s="15" t="s">
        <v>207</v>
      </c>
      <c r="D81" s="15" t="s">
        <v>234</v>
      </c>
      <c r="E81" s="15">
        <v>2021</v>
      </c>
      <c r="F81" s="15" t="s">
        <v>162</v>
      </c>
      <c r="G81" s="15" t="s">
        <v>133</v>
      </c>
      <c r="H81" s="15" t="s">
        <v>136</v>
      </c>
      <c r="I81" s="15" t="s">
        <v>139</v>
      </c>
      <c r="J81" s="15" t="s">
        <v>141</v>
      </c>
      <c r="M81" s="15">
        <v>0.46700000000000003</v>
      </c>
      <c r="N81" s="15">
        <v>0.29299999999999998</v>
      </c>
      <c r="O81" s="15">
        <v>3.0000000000000001E-3</v>
      </c>
      <c r="P81" s="15">
        <v>0.40100000000000002</v>
      </c>
      <c r="Q81" s="15">
        <v>0.26400000000000001</v>
      </c>
      <c r="R81" s="15">
        <v>0.59299999999999997</v>
      </c>
      <c r="S81" s="15">
        <v>12.46</v>
      </c>
      <c r="U81" s="15">
        <v>369.06400000000002</v>
      </c>
      <c r="V81" s="15">
        <v>8040</v>
      </c>
    </row>
    <row r="82" spans="2:22" x14ac:dyDescent="0.25">
      <c r="B82" s="15" t="s">
        <v>122</v>
      </c>
      <c r="C82" s="15" t="s">
        <v>207</v>
      </c>
      <c r="D82" s="15" t="s">
        <v>234</v>
      </c>
      <c r="E82" s="15">
        <v>2022</v>
      </c>
      <c r="F82" s="15" t="s">
        <v>162</v>
      </c>
      <c r="G82" s="15" t="s">
        <v>133</v>
      </c>
      <c r="H82" s="15" t="s">
        <v>136</v>
      </c>
      <c r="I82" s="15" t="s">
        <v>139</v>
      </c>
      <c r="J82" s="15" t="s">
        <v>141</v>
      </c>
      <c r="M82" s="15">
        <v>0.38500000000000001</v>
      </c>
      <c r="N82" s="15">
        <v>0.23699999999999999</v>
      </c>
      <c r="O82" s="15">
        <v>3.0000000000000001E-3</v>
      </c>
      <c r="P82" s="15">
        <v>0.33700000000000002</v>
      </c>
      <c r="Q82" s="15">
        <v>0.221</v>
      </c>
      <c r="R82" s="15">
        <v>0.48899999999999999</v>
      </c>
      <c r="S82" s="15">
        <v>13.651999999999999</v>
      </c>
      <c r="U82" s="15">
        <v>381.15699999999998</v>
      </c>
      <c r="V82" s="15">
        <v>6570</v>
      </c>
    </row>
    <row r="83" spans="2:22" x14ac:dyDescent="0.25">
      <c r="B83" s="15" t="s">
        <v>122</v>
      </c>
      <c r="C83" s="15" t="s">
        <v>207</v>
      </c>
      <c r="D83" s="15" t="s">
        <v>234</v>
      </c>
      <c r="E83" s="15">
        <v>2023</v>
      </c>
      <c r="F83" s="15" t="s">
        <v>162</v>
      </c>
      <c r="G83" s="15" t="s">
        <v>133</v>
      </c>
      <c r="H83" s="15" t="s">
        <v>136</v>
      </c>
      <c r="I83" s="15" t="s">
        <v>139</v>
      </c>
      <c r="J83" s="15" t="s">
        <v>141</v>
      </c>
      <c r="M83" s="15">
        <v>0.36799999999999999</v>
      </c>
      <c r="N83" s="15">
        <v>0.23499999999999999</v>
      </c>
      <c r="O83" s="15">
        <v>3.0000000000000001E-3</v>
      </c>
      <c r="P83" s="15">
        <v>0.318</v>
      </c>
      <c r="Q83" s="15">
        <v>0.21</v>
      </c>
      <c r="R83" s="15">
        <v>0.46700000000000003</v>
      </c>
      <c r="S83" s="15">
        <v>13.333</v>
      </c>
      <c r="U83" s="15">
        <v>368.44600000000003</v>
      </c>
      <c r="V83" s="15">
        <v>6780</v>
      </c>
    </row>
    <row r="84" spans="2:22" x14ac:dyDescent="0.25">
      <c r="B84" s="15" t="s">
        <v>122</v>
      </c>
      <c r="C84" s="15" t="s">
        <v>207</v>
      </c>
      <c r="D84" s="15" t="s">
        <v>235</v>
      </c>
      <c r="E84" s="15">
        <v>2021</v>
      </c>
      <c r="F84" s="15" t="s">
        <v>162</v>
      </c>
      <c r="G84" s="15" t="s">
        <v>133</v>
      </c>
      <c r="H84" s="15" t="s">
        <v>136</v>
      </c>
      <c r="I84" s="15" t="s">
        <v>139</v>
      </c>
      <c r="J84" s="15" t="s">
        <v>141</v>
      </c>
      <c r="M84" s="15">
        <v>0.45600000000000002</v>
      </c>
      <c r="N84" s="15">
        <v>0.28799999999999998</v>
      </c>
      <c r="O84" s="15">
        <v>3.0000000000000001E-3</v>
      </c>
      <c r="P84" s="15">
        <v>0.39</v>
      </c>
      <c r="Q84" s="15">
        <v>0.25800000000000001</v>
      </c>
      <c r="R84" s="15">
        <v>0.57499999999999996</v>
      </c>
      <c r="S84" s="15">
        <v>12.46</v>
      </c>
      <c r="U84" s="15">
        <v>369.06400000000002</v>
      </c>
      <c r="V84" s="15">
        <v>8040</v>
      </c>
    </row>
    <row r="85" spans="2:22" x14ac:dyDescent="0.25">
      <c r="B85" s="15" t="s">
        <v>122</v>
      </c>
      <c r="C85" s="15" t="s">
        <v>207</v>
      </c>
      <c r="D85" s="15" t="s">
        <v>235</v>
      </c>
      <c r="E85" s="15">
        <v>2022</v>
      </c>
      <c r="F85" s="15" t="s">
        <v>162</v>
      </c>
      <c r="G85" s="15" t="s">
        <v>133</v>
      </c>
      <c r="H85" s="15" t="s">
        <v>136</v>
      </c>
      <c r="I85" s="15" t="s">
        <v>139</v>
      </c>
      <c r="J85" s="15" t="s">
        <v>141</v>
      </c>
      <c r="M85" s="15">
        <v>0.377</v>
      </c>
      <c r="N85" s="15">
        <v>0.23300000000000001</v>
      </c>
      <c r="O85" s="15">
        <v>3.0000000000000001E-3</v>
      </c>
      <c r="P85" s="15">
        <v>0.32900000000000001</v>
      </c>
      <c r="Q85" s="15">
        <v>0.217</v>
      </c>
      <c r="R85" s="15">
        <v>0.47799999999999998</v>
      </c>
      <c r="S85" s="15">
        <v>13.651999999999999</v>
      </c>
      <c r="U85" s="15">
        <v>381.14499999999998</v>
      </c>
      <c r="V85" s="15">
        <v>6570</v>
      </c>
    </row>
    <row r="86" spans="2:22" x14ac:dyDescent="0.25">
      <c r="B86" s="15" t="s">
        <v>122</v>
      </c>
      <c r="C86" s="15" t="s">
        <v>207</v>
      </c>
      <c r="D86" s="15" t="s">
        <v>235</v>
      </c>
      <c r="E86" s="15">
        <v>2023</v>
      </c>
      <c r="F86" s="15" t="s">
        <v>162</v>
      </c>
      <c r="G86" s="15" t="s">
        <v>133</v>
      </c>
      <c r="H86" s="15" t="s">
        <v>136</v>
      </c>
      <c r="I86" s="15" t="s">
        <v>139</v>
      </c>
      <c r="J86" s="15" t="s">
        <v>141</v>
      </c>
      <c r="M86" s="15">
        <v>0.36099999999999999</v>
      </c>
      <c r="N86" s="15">
        <v>0.23300000000000001</v>
      </c>
      <c r="O86" s="15">
        <v>3.0000000000000001E-3</v>
      </c>
      <c r="P86" s="15">
        <v>0.311</v>
      </c>
      <c r="Q86" s="15">
        <v>0.20499999999999999</v>
      </c>
      <c r="R86" s="15">
        <v>0.45800000000000002</v>
      </c>
      <c r="S86" s="15">
        <v>13.333</v>
      </c>
      <c r="U86" s="15">
        <v>368.46499999999997</v>
      </c>
      <c r="V86" s="15">
        <v>6780</v>
      </c>
    </row>
    <row r="87" spans="2:22" x14ac:dyDescent="0.25">
      <c r="B87" s="15" t="s">
        <v>122</v>
      </c>
      <c r="C87" s="15" t="s">
        <v>207</v>
      </c>
      <c r="D87" s="15" t="s">
        <v>236</v>
      </c>
      <c r="E87" s="15">
        <v>2021</v>
      </c>
      <c r="F87" s="15" t="s">
        <v>162</v>
      </c>
      <c r="G87" s="15" t="s">
        <v>133</v>
      </c>
      <c r="H87" s="15" t="s">
        <v>136</v>
      </c>
      <c r="I87" s="15" t="s">
        <v>139</v>
      </c>
      <c r="J87" s="15" t="s">
        <v>141</v>
      </c>
      <c r="M87" s="15">
        <v>0.436</v>
      </c>
      <c r="N87" s="15">
        <v>0.28000000000000003</v>
      </c>
      <c r="O87" s="15">
        <v>3.0000000000000001E-3</v>
      </c>
      <c r="P87" s="15">
        <v>0.372</v>
      </c>
      <c r="Q87" s="15">
        <v>0.245</v>
      </c>
      <c r="R87" s="15">
        <v>0.55000000000000004</v>
      </c>
      <c r="S87" s="15">
        <v>12.727</v>
      </c>
      <c r="U87" s="15">
        <v>357.613</v>
      </c>
      <c r="V87" s="15">
        <v>8040</v>
      </c>
    </row>
    <row r="88" spans="2:22" x14ac:dyDescent="0.25">
      <c r="B88" s="15" t="s">
        <v>122</v>
      </c>
      <c r="C88" s="15" t="s">
        <v>207</v>
      </c>
      <c r="D88" s="15" t="s">
        <v>236</v>
      </c>
      <c r="E88" s="15">
        <v>2022</v>
      </c>
      <c r="F88" s="15" t="s">
        <v>162</v>
      </c>
      <c r="G88" s="15" t="s">
        <v>133</v>
      </c>
      <c r="H88" s="15" t="s">
        <v>136</v>
      </c>
      <c r="I88" s="15" t="s">
        <v>139</v>
      </c>
      <c r="J88" s="15" t="s">
        <v>141</v>
      </c>
      <c r="M88" s="15">
        <v>0.36199999999999999</v>
      </c>
      <c r="N88" s="15">
        <v>0.22700000000000001</v>
      </c>
      <c r="O88" s="15">
        <v>3.0000000000000001E-3</v>
      </c>
      <c r="P88" s="15">
        <v>0.314</v>
      </c>
      <c r="Q88" s="15">
        <v>0.20699999999999999</v>
      </c>
      <c r="R88" s="15">
        <v>0.45700000000000002</v>
      </c>
      <c r="S88" s="15">
        <v>13.932</v>
      </c>
      <c r="U88" s="15">
        <v>369.28300000000002</v>
      </c>
      <c r="V88" s="15">
        <v>6570</v>
      </c>
    </row>
    <row r="89" spans="2:22" x14ac:dyDescent="0.25">
      <c r="B89" s="15" t="s">
        <v>122</v>
      </c>
      <c r="C89" s="15" t="s">
        <v>207</v>
      </c>
      <c r="D89" s="15" t="s">
        <v>236</v>
      </c>
      <c r="E89" s="15">
        <v>2023</v>
      </c>
      <c r="F89" s="15" t="s">
        <v>162</v>
      </c>
      <c r="G89" s="15" t="s">
        <v>133</v>
      </c>
      <c r="H89" s="15" t="s">
        <v>136</v>
      </c>
      <c r="I89" s="15" t="s">
        <v>139</v>
      </c>
      <c r="J89" s="15" t="s">
        <v>141</v>
      </c>
      <c r="M89" s="15">
        <v>0.34799999999999998</v>
      </c>
      <c r="N89" s="15">
        <v>0.22700000000000001</v>
      </c>
      <c r="O89" s="15">
        <v>3.0000000000000001E-3</v>
      </c>
      <c r="P89" s="15">
        <v>0.29799999999999999</v>
      </c>
      <c r="Q89" s="15">
        <v>0.19500000000000001</v>
      </c>
      <c r="R89" s="15">
        <v>0.439</v>
      </c>
      <c r="S89" s="15">
        <v>13.587</v>
      </c>
      <c r="U89" s="15">
        <v>356.81</v>
      </c>
      <c r="V89" s="15">
        <v>6780</v>
      </c>
    </row>
    <row r="90" spans="2:22" x14ac:dyDescent="0.25">
      <c r="B90" s="15" t="s">
        <v>122</v>
      </c>
      <c r="C90" s="15" t="s">
        <v>207</v>
      </c>
      <c r="D90" s="15" t="s">
        <v>237</v>
      </c>
      <c r="E90" s="15">
        <v>2021</v>
      </c>
      <c r="F90" s="15" t="s">
        <v>162</v>
      </c>
      <c r="G90" s="15" t="s">
        <v>133</v>
      </c>
      <c r="H90" s="15" t="s">
        <v>136</v>
      </c>
      <c r="I90" s="15" t="s">
        <v>139</v>
      </c>
      <c r="J90" s="15" t="s">
        <v>141</v>
      </c>
      <c r="M90" s="15">
        <v>0.42299999999999999</v>
      </c>
      <c r="N90" s="15">
        <v>0.27500000000000002</v>
      </c>
      <c r="O90" s="15">
        <v>3.0000000000000001E-3</v>
      </c>
      <c r="P90" s="15">
        <v>0.36</v>
      </c>
      <c r="Q90" s="15">
        <v>0.23699999999999999</v>
      </c>
      <c r="R90" s="15">
        <v>0.53300000000000003</v>
      </c>
      <c r="S90" s="15">
        <v>12.727</v>
      </c>
      <c r="U90" s="15">
        <v>357.613</v>
      </c>
      <c r="V90" s="15">
        <v>8040</v>
      </c>
    </row>
    <row r="91" spans="2:22" x14ac:dyDescent="0.25">
      <c r="B91" s="15" t="s">
        <v>122</v>
      </c>
      <c r="C91" s="15" t="s">
        <v>207</v>
      </c>
      <c r="D91" s="15" t="s">
        <v>237</v>
      </c>
      <c r="E91" s="15">
        <v>2022</v>
      </c>
      <c r="F91" s="15" t="s">
        <v>162</v>
      </c>
      <c r="G91" s="15" t="s">
        <v>133</v>
      </c>
      <c r="H91" s="15" t="s">
        <v>136</v>
      </c>
      <c r="I91" s="15" t="s">
        <v>139</v>
      </c>
      <c r="J91" s="15" t="s">
        <v>141</v>
      </c>
      <c r="M91" s="15">
        <v>0.35199999999999998</v>
      </c>
      <c r="N91" s="15">
        <v>0.223</v>
      </c>
      <c r="O91" s="15">
        <v>3.0000000000000001E-3</v>
      </c>
      <c r="P91" s="15">
        <v>0.30499999999999999</v>
      </c>
      <c r="Q91" s="15">
        <v>0.19900000000000001</v>
      </c>
      <c r="R91" s="15">
        <v>0.44500000000000001</v>
      </c>
      <c r="S91" s="15">
        <v>13.932</v>
      </c>
      <c r="U91" s="15">
        <v>369.28500000000003</v>
      </c>
      <c r="V91" s="15">
        <v>6570</v>
      </c>
    </row>
    <row r="92" spans="2:22" x14ac:dyDescent="0.25">
      <c r="B92" s="15" t="s">
        <v>122</v>
      </c>
      <c r="C92" s="15" t="s">
        <v>207</v>
      </c>
      <c r="D92" s="15" t="s">
        <v>237</v>
      </c>
      <c r="E92" s="15">
        <v>2023</v>
      </c>
      <c r="F92" s="15" t="s">
        <v>162</v>
      </c>
      <c r="G92" s="15" t="s">
        <v>133</v>
      </c>
      <c r="H92" s="15" t="s">
        <v>136</v>
      </c>
      <c r="I92" s="15" t="s">
        <v>139</v>
      </c>
      <c r="J92" s="15" t="s">
        <v>141</v>
      </c>
      <c r="M92" s="15">
        <v>0.33900000000000002</v>
      </c>
      <c r="N92" s="15">
        <v>0.223</v>
      </c>
      <c r="O92" s="15">
        <v>3.0000000000000001E-3</v>
      </c>
      <c r="P92" s="15">
        <v>0.29099999999999998</v>
      </c>
      <c r="Q92" s="15">
        <v>0.19</v>
      </c>
      <c r="R92" s="15">
        <v>0.42699999999999999</v>
      </c>
      <c r="S92" s="15">
        <v>13.587</v>
      </c>
      <c r="U92" s="15">
        <v>356.81</v>
      </c>
      <c r="V92" s="15">
        <v>6780</v>
      </c>
    </row>
    <row r="93" spans="2:22" x14ac:dyDescent="0.25">
      <c r="B93" s="15" t="s">
        <v>122</v>
      </c>
      <c r="C93" s="15" t="s">
        <v>207</v>
      </c>
      <c r="D93" s="15" t="s">
        <v>238</v>
      </c>
      <c r="E93" s="15">
        <v>2021</v>
      </c>
      <c r="F93" s="15" t="s">
        <v>162</v>
      </c>
      <c r="G93" s="15" t="s">
        <v>133</v>
      </c>
      <c r="H93" s="15" t="s">
        <v>136</v>
      </c>
      <c r="I93" s="15" t="s">
        <v>139</v>
      </c>
      <c r="J93" s="15" t="s">
        <v>141</v>
      </c>
      <c r="M93" s="15">
        <v>0.41799999999999998</v>
      </c>
      <c r="N93" s="15">
        <v>0.27100000000000002</v>
      </c>
      <c r="O93" s="15">
        <v>3.0000000000000001E-3</v>
      </c>
      <c r="P93" s="15">
        <v>0.35599999999999998</v>
      </c>
      <c r="Q93" s="15">
        <v>0.23499999999999999</v>
      </c>
      <c r="R93" s="15">
        <v>0.52300000000000002</v>
      </c>
      <c r="S93" s="15">
        <v>12.81</v>
      </c>
      <c r="U93" s="15">
        <v>319.32600000000002</v>
      </c>
      <c r="V93" s="15">
        <v>8040</v>
      </c>
    </row>
    <row r="94" spans="2:22" x14ac:dyDescent="0.25">
      <c r="B94" s="15" t="s">
        <v>122</v>
      </c>
      <c r="C94" s="15" t="s">
        <v>207</v>
      </c>
      <c r="D94" s="15" t="s">
        <v>238</v>
      </c>
      <c r="E94" s="15">
        <v>2022</v>
      </c>
      <c r="F94" s="15" t="s">
        <v>162</v>
      </c>
      <c r="G94" s="15" t="s">
        <v>133</v>
      </c>
      <c r="H94" s="15" t="s">
        <v>136</v>
      </c>
      <c r="I94" s="15" t="s">
        <v>139</v>
      </c>
      <c r="J94" s="15" t="s">
        <v>141</v>
      </c>
      <c r="M94" s="15">
        <v>0.34899999999999998</v>
      </c>
      <c r="N94" s="15">
        <v>0.222</v>
      </c>
      <c r="O94" s="15">
        <v>3.0000000000000001E-3</v>
      </c>
      <c r="P94" s="15">
        <v>0.30099999999999999</v>
      </c>
      <c r="Q94" s="15">
        <v>0.19900000000000001</v>
      </c>
      <c r="R94" s="15">
        <v>0.439</v>
      </c>
      <c r="S94" s="15">
        <v>14.002000000000001</v>
      </c>
      <c r="U94" s="15">
        <v>330.45</v>
      </c>
      <c r="V94" s="15">
        <v>6570</v>
      </c>
    </row>
    <row r="95" spans="2:22" x14ac:dyDescent="0.25">
      <c r="B95" s="15" t="s">
        <v>122</v>
      </c>
      <c r="C95" s="15" t="s">
        <v>207</v>
      </c>
      <c r="D95" s="15" t="s">
        <v>238</v>
      </c>
      <c r="E95" s="15">
        <v>2023</v>
      </c>
      <c r="F95" s="15" t="s">
        <v>162</v>
      </c>
      <c r="G95" s="15" t="s">
        <v>133</v>
      </c>
      <c r="H95" s="15" t="s">
        <v>136</v>
      </c>
      <c r="I95" s="15" t="s">
        <v>139</v>
      </c>
      <c r="J95" s="15" t="s">
        <v>141</v>
      </c>
      <c r="M95" s="15">
        <v>0.33600000000000002</v>
      </c>
      <c r="N95" s="15">
        <v>0.22</v>
      </c>
      <c r="O95" s="15">
        <v>3.0000000000000001E-3</v>
      </c>
      <c r="P95" s="15">
        <v>0.28899999999999998</v>
      </c>
      <c r="Q95" s="15">
        <v>0.189</v>
      </c>
      <c r="R95" s="15">
        <v>0.42099999999999999</v>
      </c>
      <c r="S95" s="15">
        <v>13.638999999999999</v>
      </c>
      <c r="U95" s="15">
        <v>320.10700000000003</v>
      </c>
      <c r="V95" s="15">
        <v>6780</v>
      </c>
    </row>
    <row r="96" spans="2:22" x14ac:dyDescent="0.25">
      <c r="B96" s="15" t="s">
        <v>122</v>
      </c>
      <c r="C96" s="15" t="s">
        <v>207</v>
      </c>
      <c r="D96" s="15" t="s">
        <v>239</v>
      </c>
      <c r="E96" s="15">
        <v>2021</v>
      </c>
      <c r="F96" s="15" t="s">
        <v>162</v>
      </c>
      <c r="G96" s="15" t="s">
        <v>133</v>
      </c>
      <c r="H96" s="15" t="s">
        <v>136</v>
      </c>
      <c r="I96" s="15" t="s">
        <v>139</v>
      </c>
      <c r="J96" s="15" t="s">
        <v>141</v>
      </c>
      <c r="M96" s="15">
        <v>0.42199999999999999</v>
      </c>
      <c r="N96" s="15">
        <v>0.27400000000000002</v>
      </c>
      <c r="O96" s="15">
        <v>3.0000000000000001E-3</v>
      </c>
      <c r="P96" s="15">
        <v>0.35899999999999999</v>
      </c>
      <c r="Q96" s="15">
        <v>0.23699999999999999</v>
      </c>
      <c r="R96" s="15">
        <v>0.52800000000000002</v>
      </c>
      <c r="S96" s="15">
        <v>12.81</v>
      </c>
      <c r="U96" s="15">
        <v>319.32600000000002</v>
      </c>
      <c r="V96" s="15">
        <v>8040</v>
      </c>
    </row>
    <row r="97" spans="2:22" x14ac:dyDescent="0.25">
      <c r="B97" s="15" t="s">
        <v>122</v>
      </c>
      <c r="C97" s="15" t="s">
        <v>207</v>
      </c>
      <c r="D97" s="15" t="s">
        <v>239</v>
      </c>
      <c r="E97" s="15">
        <v>2022</v>
      </c>
      <c r="F97" s="15" t="s">
        <v>162</v>
      </c>
      <c r="G97" s="15" t="s">
        <v>133</v>
      </c>
      <c r="H97" s="15" t="s">
        <v>136</v>
      </c>
      <c r="I97" s="15" t="s">
        <v>139</v>
      </c>
      <c r="J97" s="15" t="s">
        <v>141</v>
      </c>
      <c r="M97" s="15">
        <v>0.35299999999999998</v>
      </c>
      <c r="N97" s="15">
        <v>0.22500000000000001</v>
      </c>
      <c r="O97" s="15">
        <v>3.0000000000000001E-3</v>
      </c>
      <c r="P97" s="15">
        <v>0.30499999999999999</v>
      </c>
      <c r="Q97" s="15">
        <v>0.20100000000000001</v>
      </c>
      <c r="R97" s="15">
        <v>0.44400000000000001</v>
      </c>
      <c r="S97" s="15">
        <v>14.002000000000001</v>
      </c>
      <c r="U97" s="15">
        <v>330.45</v>
      </c>
      <c r="V97" s="15">
        <v>6570</v>
      </c>
    </row>
    <row r="98" spans="2:22" x14ac:dyDescent="0.25">
      <c r="B98" s="15" t="s">
        <v>122</v>
      </c>
      <c r="C98" s="15" t="s">
        <v>207</v>
      </c>
      <c r="D98" s="15" t="s">
        <v>239</v>
      </c>
      <c r="E98" s="15">
        <v>2023</v>
      </c>
      <c r="F98" s="15" t="s">
        <v>162</v>
      </c>
      <c r="G98" s="15" t="s">
        <v>133</v>
      </c>
      <c r="H98" s="15" t="s">
        <v>136</v>
      </c>
      <c r="I98" s="15" t="s">
        <v>139</v>
      </c>
      <c r="J98" s="15" t="s">
        <v>141</v>
      </c>
      <c r="M98" s="15">
        <v>0.34</v>
      </c>
      <c r="N98" s="15">
        <v>0.223</v>
      </c>
      <c r="O98" s="15">
        <v>3.0000000000000001E-3</v>
      </c>
      <c r="P98" s="15">
        <v>0.29099999999999998</v>
      </c>
      <c r="Q98" s="15">
        <v>0.192</v>
      </c>
      <c r="R98" s="15">
        <v>0.42499999999999999</v>
      </c>
      <c r="S98" s="15">
        <v>13.64</v>
      </c>
      <c r="U98" s="15">
        <v>320.08600000000001</v>
      </c>
      <c r="V98" s="15">
        <v>6780</v>
      </c>
    </row>
    <row r="99" spans="2:22" x14ac:dyDescent="0.25">
      <c r="B99" s="15" t="s">
        <v>122</v>
      </c>
      <c r="C99" s="15" t="s">
        <v>207</v>
      </c>
      <c r="D99" s="15" t="s">
        <v>240</v>
      </c>
      <c r="E99" s="15">
        <v>2021</v>
      </c>
      <c r="F99" s="15" t="s">
        <v>162</v>
      </c>
      <c r="G99" s="15" t="s">
        <v>133</v>
      </c>
      <c r="H99" s="15" t="s">
        <v>136</v>
      </c>
      <c r="I99" s="15" t="s">
        <v>139</v>
      </c>
      <c r="J99" s="15" t="s">
        <v>141</v>
      </c>
      <c r="M99" s="15">
        <v>0.437</v>
      </c>
      <c r="N99" s="15">
        <v>0.28699999999999998</v>
      </c>
      <c r="O99" s="15">
        <v>3.0000000000000001E-3</v>
      </c>
      <c r="P99" s="15">
        <v>0.371</v>
      </c>
      <c r="Q99" s="15">
        <v>0.24199999999999999</v>
      </c>
      <c r="R99" s="15">
        <v>0.55000000000000004</v>
      </c>
      <c r="S99" s="15">
        <v>12.680999999999999</v>
      </c>
      <c r="U99" s="15">
        <v>262.59399999999999</v>
      </c>
      <c r="V99" s="15">
        <v>8040</v>
      </c>
    </row>
    <row r="100" spans="2:22" x14ac:dyDescent="0.25">
      <c r="B100" s="15" t="s">
        <v>122</v>
      </c>
      <c r="C100" s="15" t="s">
        <v>207</v>
      </c>
      <c r="D100" s="15" t="s">
        <v>240</v>
      </c>
      <c r="E100" s="15">
        <v>2022</v>
      </c>
      <c r="F100" s="15" t="s">
        <v>162</v>
      </c>
      <c r="G100" s="15" t="s">
        <v>133</v>
      </c>
      <c r="H100" s="15" t="s">
        <v>136</v>
      </c>
      <c r="I100" s="15" t="s">
        <v>139</v>
      </c>
      <c r="J100" s="15" t="s">
        <v>141</v>
      </c>
      <c r="M100" s="15">
        <v>0.36699999999999999</v>
      </c>
      <c r="N100" s="15">
        <v>0.23699999999999999</v>
      </c>
      <c r="O100" s="15">
        <v>3.0000000000000001E-3</v>
      </c>
      <c r="P100" s="15">
        <v>0.315</v>
      </c>
      <c r="Q100" s="15">
        <v>0.20799999999999999</v>
      </c>
      <c r="R100" s="15">
        <v>0.46400000000000002</v>
      </c>
      <c r="S100" s="15">
        <v>13.839</v>
      </c>
      <c r="U100" s="15">
        <v>270.55099999999999</v>
      </c>
      <c r="V100" s="15">
        <v>6570</v>
      </c>
    </row>
    <row r="101" spans="2:22" x14ac:dyDescent="0.25">
      <c r="B101" s="15" t="s">
        <v>122</v>
      </c>
      <c r="C101" s="15" t="s">
        <v>207</v>
      </c>
      <c r="D101" s="15" t="s">
        <v>240</v>
      </c>
      <c r="E101" s="15">
        <v>2023</v>
      </c>
      <c r="F101" s="15" t="s">
        <v>162</v>
      </c>
      <c r="G101" s="15" t="s">
        <v>133</v>
      </c>
      <c r="H101" s="15" t="s">
        <v>136</v>
      </c>
      <c r="I101" s="15" t="s">
        <v>139</v>
      </c>
      <c r="J101" s="15" t="s">
        <v>141</v>
      </c>
      <c r="M101" s="15">
        <v>0.35399999999999998</v>
      </c>
      <c r="N101" s="15">
        <v>0.23400000000000001</v>
      </c>
      <c r="O101" s="15">
        <v>3.0000000000000001E-3</v>
      </c>
      <c r="P101" s="15">
        <v>0.30299999999999999</v>
      </c>
      <c r="Q101" s="15">
        <v>0.19900000000000001</v>
      </c>
      <c r="R101" s="15">
        <v>0.44600000000000001</v>
      </c>
      <c r="S101" s="15">
        <v>13.476000000000001</v>
      </c>
      <c r="U101" s="15">
        <v>263.07</v>
      </c>
      <c r="V101" s="15">
        <v>6780</v>
      </c>
    </row>
    <row r="102" spans="2:22" x14ac:dyDescent="0.25">
      <c r="B102" s="15" t="s">
        <v>122</v>
      </c>
      <c r="C102" s="15" t="s">
        <v>207</v>
      </c>
      <c r="D102" s="15" t="s">
        <v>241</v>
      </c>
      <c r="E102" s="15">
        <v>2021</v>
      </c>
      <c r="F102" s="15" t="s">
        <v>162</v>
      </c>
      <c r="G102" s="15" t="s">
        <v>133</v>
      </c>
      <c r="H102" s="15" t="s">
        <v>136</v>
      </c>
      <c r="I102" s="15" t="s">
        <v>139</v>
      </c>
      <c r="J102" s="15" t="s">
        <v>141</v>
      </c>
      <c r="M102" s="15">
        <v>0.47399999999999998</v>
      </c>
      <c r="N102" s="15">
        <v>0.312</v>
      </c>
      <c r="O102" s="15">
        <v>3.0000000000000001E-3</v>
      </c>
      <c r="P102" s="15">
        <v>0.40100000000000002</v>
      </c>
      <c r="Q102" s="15">
        <v>0.26100000000000001</v>
      </c>
      <c r="R102" s="15">
        <v>0.60399999999999998</v>
      </c>
      <c r="S102" s="15">
        <v>12.680999999999999</v>
      </c>
      <c r="U102" s="15">
        <v>262.59399999999999</v>
      </c>
      <c r="V102" s="15">
        <v>8040</v>
      </c>
    </row>
    <row r="103" spans="2:22" x14ac:dyDescent="0.25">
      <c r="B103" s="15" t="s">
        <v>122</v>
      </c>
      <c r="C103" s="15" t="s">
        <v>207</v>
      </c>
      <c r="D103" s="15" t="s">
        <v>241</v>
      </c>
      <c r="E103" s="15">
        <v>2022</v>
      </c>
      <c r="F103" s="15" t="s">
        <v>162</v>
      </c>
      <c r="G103" s="15" t="s">
        <v>133</v>
      </c>
      <c r="H103" s="15" t="s">
        <v>136</v>
      </c>
      <c r="I103" s="15" t="s">
        <v>139</v>
      </c>
      <c r="J103" s="15" t="s">
        <v>141</v>
      </c>
      <c r="M103" s="15">
        <v>0.4</v>
      </c>
      <c r="N103" s="15">
        <v>0.25900000000000001</v>
      </c>
      <c r="O103" s="15">
        <v>3.0000000000000001E-3</v>
      </c>
      <c r="P103" s="15">
        <v>0.34499999999999997</v>
      </c>
      <c r="Q103" s="15">
        <v>0.22500000000000001</v>
      </c>
      <c r="R103" s="15">
        <v>0.502</v>
      </c>
      <c r="S103" s="15">
        <v>13.839</v>
      </c>
      <c r="U103" s="15">
        <v>270.54899999999998</v>
      </c>
      <c r="V103" s="15">
        <v>6570</v>
      </c>
    </row>
    <row r="104" spans="2:22" x14ac:dyDescent="0.25">
      <c r="B104" s="15" t="s">
        <v>122</v>
      </c>
      <c r="C104" s="15" t="s">
        <v>207</v>
      </c>
      <c r="D104" s="15" t="s">
        <v>241</v>
      </c>
      <c r="E104" s="15">
        <v>2023</v>
      </c>
      <c r="F104" s="15" t="s">
        <v>162</v>
      </c>
      <c r="G104" s="15" t="s">
        <v>133</v>
      </c>
      <c r="H104" s="15" t="s">
        <v>136</v>
      </c>
      <c r="I104" s="15" t="s">
        <v>139</v>
      </c>
      <c r="J104" s="15" t="s">
        <v>141</v>
      </c>
      <c r="M104" s="15">
        <v>0.38600000000000001</v>
      </c>
      <c r="N104" s="15">
        <v>0.25800000000000001</v>
      </c>
      <c r="O104" s="15">
        <v>3.0000000000000001E-3</v>
      </c>
      <c r="P104" s="15">
        <v>0.32700000000000001</v>
      </c>
      <c r="Q104" s="15">
        <v>0.21199999999999999</v>
      </c>
      <c r="R104" s="15">
        <v>0.48699999999999999</v>
      </c>
      <c r="S104" s="15">
        <v>13.475</v>
      </c>
      <c r="U104" s="15">
        <v>263.07400000000001</v>
      </c>
      <c r="V104" s="15">
        <v>6780</v>
      </c>
    </row>
    <row r="105" spans="2:22" x14ac:dyDescent="0.25">
      <c r="B105" s="15" t="s">
        <v>122</v>
      </c>
      <c r="C105" s="15" t="s">
        <v>207</v>
      </c>
      <c r="D105" s="15" t="s">
        <v>242</v>
      </c>
      <c r="E105" s="15">
        <v>2021</v>
      </c>
      <c r="F105" s="15" t="s">
        <v>162</v>
      </c>
      <c r="G105" s="15" t="s">
        <v>133</v>
      </c>
      <c r="H105" s="15" t="s">
        <v>136</v>
      </c>
      <c r="I105" s="15" t="s">
        <v>139</v>
      </c>
      <c r="J105" s="15" t="s">
        <v>141</v>
      </c>
      <c r="M105" s="15">
        <v>0.52900000000000003</v>
      </c>
      <c r="N105" s="15">
        <v>0.34899999999999998</v>
      </c>
      <c r="O105" s="15">
        <v>4.0000000000000001E-3</v>
      </c>
      <c r="P105" s="15">
        <v>0.442</v>
      </c>
      <c r="Q105" s="15">
        <v>0.28399999999999997</v>
      </c>
      <c r="R105" s="15">
        <v>0.68200000000000005</v>
      </c>
      <c r="S105" s="15">
        <v>12.407999999999999</v>
      </c>
      <c r="U105" s="15">
        <v>197.685</v>
      </c>
      <c r="V105" s="15">
        <v>8040</v>
      </c>
    </row>
    <row r="106" spans="2:22" x14ac:dyDescent="0.25">
      <c r="B106" s="15" t="s">
        <v>122</v>
      </c>
      <c r="C106" s="15" t="s">
        <v>207</v>
      </c>
      <c r="D106" s="15" t="s">
        <v>242</v>
      </c>
      <c r="E106" s="15">
        <v>2022</v>
      </c>
      <c r="F106" s="15" t="s">
        <v>162</v>
      </c>
      <c r="G106" s="15" t="s">
        <v>133</v>
      </c>
      <c r="H106" s="15" t="s">
        <v>136</v>
      </c>
      <c r="I106" s="15" t="s">
        <v>139</v>
      </c>
      <c r="J106" s="15" t="s">
        <v>141</v>
      </c>
      <c r="M106" s="15">
        <v>0.44800000000000001</v>
      </c>
      <c r="N106" s="15">
        <v>0.28899999999999998</v>
      </c>
      <c r="O106" s="15">
        <v>4.0000000000000001E-3</v>
      </c>
      <c r="P106" s="15">
        <v>0.38300000000000001</v>
      </c>
      <c r="Q106" s="15">
        <v>0.246</v>
      </c>
      <c r="R106" s="15">
        <v>0.56599999999999995</v>
      </c>
      <c r="S106" s="15">
        <v>13.496</v>
      </c>
      <c r="U106" s="15">
        <v>203.501</v>
      </c>
      <c r="V106" s="15">
        <v>6570</v>
      </c>
    </row>
    <row r="107" spans="2:22" x14ac:dyDescent="0.25">
      <c r="B107" s="15" t="s">
        <v>122</v>
      </c>
      <c r="C107" s="15" t="s">
        <v>207</v>
      </c>
      <c r="D107" s="15" t="s">
        <v>242</v>
      </c>
      <c r="E107" s="15">
        <v>2023</v>
      </c>
      <c r="F107" s="15" t="s">
        <v>162</v>
      </c>
      <c r="G107" s="15" t="s">
        <v>133</v>
      </c>
      <c r="H107" s="15" t="s">
        <v>136</v>
      </c>
      <c r="I107" s="15" t="s">
        <v>139</v>
      </c>
      <c r="J107" s="15" t="s">
        <v>141</v>
      </c>
      <c r="M107" s="15">
        <v>0.43099999999999999</v>
      </c>
      <c r="N107" s="15">
        <v>0.29099999999999998</v>
      </c>
      <c r="O107" s="15">
        <v>4.0000000000000001E-3</v>
      </c>
      <c r="P107" s="15">
        <v>0.36399999999999999</v>
      </c>
      <c r="Q107" s="15">
        <v>0.23499999999999999</v>
      </c>
      <c r="R107" s="15">
        <v>0.54800000000000004</v>
      </c>
      <c r="S107" s="15">
        <v>13.131</v>
      </c>
      <c r="U107" s="15">
        <v>198.464</v>
      </c>
      <c r="V107" s="15">
        <v>6780</v>
      </c>
    </row>
    <row r="108" spans="2:22" x14ac:dyDescent="0.25">
      <c r="B108" s="15" t="s">
        <v>122</v>
      </c>
      <c r="C108" s="15" t="s">
        <v>207</v>
      </c>
      <c r="D108" s="15" t="s">
        <v>243</v>
      </c>
      <c r="E108" s="15">
        <v>2021</v>
      </c>
      <c r="F108" s="15" t="s">
        <v>162</v>
      </c>
      <c r="G108" s="15" t="s">
        <v>133</v>
      </c>
      <c r="H108" s="15" t="s">
        <v>136</v>
      </c>
      <c r="I108" s="15" t="s">
        <v>139</v>
      </c>
      <c r="J108" s="15" t="s">
        <v>141</v>
      </c>
      <c r="M108" s="15">
        <v>0.59199999999999997</v>
      </c>
      <c r="N108" s="15">
        <v>0.38100000000000001</v>
      </c>
      <c r="O108" s="15">
        <v>4.0000000000000001E-3</v>
      </c>
      <c r="P108" s="15">
        <v>0.5</v>
      </c>
      <c r="Q108" s="15">
        <v>0.318</v>
      </c>
      <c r="R108" s="15">
        <v>0.77200000000000002</v>
      </c>
      <c r="S108" s="15">
        <v>12.407999999999999</v>
      </c>
      <c r="U108" s="15">
        <v>197.685</v>
      </c>
      <c r="V108" s="15">
        <v>8040</v>
      </c>
    </row>
    <row r="109" spans="2:22" x14ac:dyDescent="0.25">
      <c r="B109" s="15" t="s">
        <v>122</v>
      </c>
      <c r="C109" s="15" t="s">
        <v>207</v>
      </c>
      <c r="D109" s="15" t="s">
        <v>243</v>
      </c>
      <c r="E109" s="15">
        <v>2022</v>
      </c>
      <c r="F109" s="15" t="s">
        <v>162</v>
      </c>
      <c r="G109" s="15" t="s">
        <v>133</v>
      </c>
      <c r="H109" s="15" t="s">
        <v>136</v>
      </c>
      <c r="I109" s="15" t="s">
        <v>139</v>
      </c>
      <c r="J109" s="15" t="s">
        <v>141</v>
      </c>
      <c r="M109" s="15">
        <v>0.504</v>
      </c>
      <c r="N109" s="15">
        <v>0.318</v>
      </c>
      <c r="O109" s="15">
        <v>4.0000000000000001E-3</v>
      </c>
      <c r="P109" s="15">
        <v>0.437</v>
      </c>
      <c r="Q109" s="15">
        <v>0.27700000000000002</v>
      </c>
      <c r="R109" s="15">
        <v>0.64500000000000002</v>
      </c>
      <c r="S109" s="15">
        <v>13.496</v>
      </c>
      <c r="U109" s="15">
        <v>203.50200000000001</v>
      </c>
      <c r="V109" s="15">
        <v>6570</v>
      </c>
    </row>
    <row r="110" spans="2:22" x14ac:dyDescent="0.25">
      <c r="B110" s="15" t="s">
        <v>122</v>
      </c>
      <c r="C110" s="15" t="s">
        <v>207</v>
      </c>
      <c r="D110" s="15" t="s">
        <v>243</v>
      </c>
      <c r="E110" s="15">
        <v>2023</v>
      </c>
      <c r="F110" s="15" t="s">
        <v>162</v>
      </c>
      <c r="G110" s="15" t="s">
        <v>133</v>
      </c>
      <c r="H110" s="15" t="s">
        <v>136</v>
      </c>
      <c r="I110" s="15" t="s">
        <v>139</v>
      </c>
      <c r="J110" s="15" t="s">
        <v>141</v>
      </c>
      <c r="M110" s="15">
        <v>0.48399999999999999</v>
      </c>
      <c r="N110" s="15">
        <v>0.31900000000000001</v>
      </c>
      <c r="O110" s="15">
        <v>4.0000000000000001E-3</v>
      </c>
      <c r="P110" s="15">
        <v>0.41199999999999998</v>
      </c>
      <c r="Q110" s="15">
        <v>0.26400000000000001</v>
      </c>
      <c r="R110" s="15">
        <v>0.624</v>
      </c>
      <c r="S110" s="15">
        <v>13.131</v>
      </c>
      <c r="U110" s="15">
        <v>198.46299999999999</v>
      </c>
      <c r="V110" s="15">
        <v>6780</v>
      </c>
    </row>
    <row r="111" spans="2:22" x14ac:dyDescent="0.25">
      <c r="B111" s="15" t="s">
        <v>122</v>
      </c>
      <c r="C111" s="15" t="s">
        <v>207</v>
      </c>
      <c r="D111" s="15" t="s">
        <v>244</v>
      </c>
      <c r="E111" s="15">
        <v>2021</v>
      </c>
      <c r="F111" s="15" t="s">
        <v>162</v>
      </c>
      <c r="G111" s="15" t="s">
        <v>133</v>
      </c>
      <c r="H111" s="15" t="s">
        <v>136</v>
      </c>
      <c r="I111" s="15" t="s">
        <v>139</v>
      </c>
      <c r="J111" s="15" t="s">
        <v>141</v>
      </c>
      <c r="M111" s="15">
        <v>0.63</v>
      </c>
      <c r="N111" s="15">
        <v>0.40100000000000002</v>
      </c>
      <c r="O111" s="15">
        <v>4.0000000000000001E-3</v>
      </c>
      <c r="P111" s="15">
        <v>0.54</v>
      </c>
      <c r="Q111" s="15">
        <v>0.33800000000000002</v>
      </c>
      <c r="R111" s="15">
        <v>0.81899999999999995</v>
      </c>
      <c r="S111" s="15">
        <v>12.016999999999999</v>
      </c>
      <c r="U111" s="15">
        <v>135.63</v>
      </c>
      <c r="V111" s="15">
        <v>8040</v>
      </c>
    </row>
    <row r="112" spans="2:22" x14ac:dyDescent="0.25">
      <c r="B112" s="15" t="s">
        <v>122</v>
      </c>
      <c r="C112" s="15" t="s">
        <v>207</v>
      </c>
      <c r="D112" s="15" t="s">
        <v>244</v>
      </c>
      <c r="E112" s="15">
        <v>2022</v>
      </c>
      <c r="F112" s="15" t="s">
        <v>162</v>
      </c>
      <c r="G112" s="15" t="s">
        <v>133</v>
      </c>
      <c r="H112" s="15" t="s">
        <v>136</v>
      </c>
      <c r="I112" s="15" t="s">
        <v>139</v>
      </c>
      <c r="J112" s="15" t="s">
        <v>141</v>
      </c>
      <c r="M112" s="15">
        <v>0.53900000000000003</v>
      </c>
      <c r="N112" s="15">
        <v>0.33900000000000002</v>
      </c>
      <c r="O112" s="15">
        <v>4.0000000000000001E-3</v>
      </c>
      <c r="P112" s="15">
        <v>0.46700000000000003</v>
      </c>
      <c r="Q112" s="15">
        <v>0.29599999999999999</v>
      </c>
      <c r="R112" s="15">
        <v>0.69399999999999995</v>
      </c>
      <c r="S112" s="15">
        <v>13.05</v>
      </c>
      <c r="U112" s="15">
        <v>139.47300000000001</v>
      </c>
      <c r="V112" s="15">
        <v>6570</v>
      </c>
    </row>
    <row r="113" spans="2:22" x14ac:dyDescent="0.25">
      <c r="B113" s="15" t="s">
        <v>122</v>
      </c>
      <c r="C113" s="15" t="s">
        <v>207</v>
      </c>
      <c r="D113" s="15" t="s">
        <v>244</v>
      </c>
      <c r="E113" s="15">
        <v>2023</v>
      </c>
      <c r="F113" s="15" t="s">
        <v>162</v>
      </c>
      <c r="G113" s="15" t="s">
        <v>133</v>
      </c>
      <c r="H113" s="15" t="s">
        <v>136</v>
      </c>
      <c r="I113" s="15" t="s">
        <v>139</v>
      </c>
      <c r="J113" s="15" t="s">
        <v>141</v>
      </c>
      <c r="M113" s="15">
        <v>0.51800000000000002</v>
      </c>
      <c r="N113" s="15">
        <v>0.33900000000000002</v>
      </c>
      <c r="O113" s="15">
        <v>4.0000000000000001E-3</v>
      </c>
      <c r="P113" s="15">
        <v>0.443</v>
      </c>
      <c r="Q113" s="15">
        <v>0.28199999999999997</v>
      </c>
      <c r="R113" s="15">
        <v>0.66400000000000003</v>
      </c>
      <c r="S113" s="15">
        <v>12.688000000000001</v>
      </c>
      <c r="U113" s="15">
        <v>136.06299999999999</v>
      </c>
      <c r="V113" s="15">
        <v>6780</v>
      </c>
    </row>
    <row r="114" spans="2:22" x14ac:dyDescent="0.25">
      <c r="B114" s="15" t="s">
        <v>122</v>
      </c>
      <c r="C114" s="15" t="s">
        <v>207</v>
      </c>
      <c r="D114" s="15" t="s">
        <v>245</v>
      </c>
      <c r="E114" s="15">
        <v>2021</v>
      </c>
      <c r="F114" s="15" t="s">
        <v>162</v>
      </c>
      <c r="G114" s="15" t="s">
        <v>133</v>
      </c>
      <c r="H114" s="15" t="s">
        <v>136</v>
      </c>
      <c r="I114" s="15" t="s">
        <v>139</v>
      </c>
      <c r="J114" s="15" t="s">
        <v>141</v>
      </c>
      <c r="M114" s="15">
        <v>0.63600000000000001</v>
      </c>
      <c r="N114" s="15">
        <v>0.40200000000000002</v>
      </c>
      <c r="O114" s="15">
        <v>4.0000000000000001E-3</v>
      </c>
      <c r="P114" s="15">
        <v>0.54400000000000004</v>
      </c>
      <c r="Q114" s="15">
        <v>0.34599999999999997</v>
      </c>
      <c r="R114" s="15">
        <v>0.82399999999999995</v>
      </c>
      <c r="S114" s="15">
        <v>12.016999999999999</v>
      </c>
      <c r="U114" s="15">
        <v>135.63200000000001</v>
      </c>
      <c r="V114" s="15">
        <v>8040</v>
      </c>
    </row>
    <row r="115" spans="2:22" x14ac:dyDescent="0.25">
      <c r="B115" s="15" t="s">
        <v>122</v>
      </c>
      <c r="C115" s="15" t="s">
        <v>207</v>
      </c>
      <c r="D115" s="15" t="s">
        <v>245</v>
      </c>
      <c r="E115" s="15">
        <v>2022</v>
      </c>
      <c r="F115" s="15" t="s">
        <v>162</v>
      </c>
      <c r="G115" s="15" t="s">
        <v>133</v>
      </c>
      <c r="H115" s="15" t="s">
        <v>136</v>
      </c>
      <c r="I115" s="15" t="s">
        <v>139</v>
      </c>
      <c r="J115" s="15" t="s">
        <v>141</v>
      </c>
      <c r="M115" s="15">
        <v>0.54500000000000004</v>
      </c>
      <c r="N115" s="15">
        <v>0.33700000000000002</v>
      </c>
      <c r="O115" s="15">
        <v>4.0000000000000001E-3</v>
      </c>
      <c r="P115" s="15">
        <v>0.47499999999999998</v>
      </c>
      <c r="Q115" s="15">
        <v>0.30499999999999999</v>
      </c>
      <c r="R115" s="15">
        <v>0.70499999999999996</v>
      </c>
      <c r="S115" s="15">
        <v>13.05</v>
      </c>
      <c r="U115" s="15">
        <v>139.47300000000001</v>
      </c>
      <c r="V115" s="15">
        <v>6570</v>
      </c>
    </row>
    <row r="116" spans="2:22" x14ac:dyDescent="0.25">
      <c r="B116" s="15" t="s">
        <v>122</v>
      </c>
      <c r="C116" s="15" t="s">
        <v>207</v>
      </c>
      <c r="D116" s="15" t="s">
        <v>245</v>
      </c>
      <c r="E116" s="15">
        <v>2023</v>
      </c>
      <c r="F116" s="15" t="s">
        <v>162</v>
      </c>
      <c r="G116" s="15" t="s">
        <v>133</v>
      </c>
      <c r="H116" s="15" t="s">
        <v>136</v>
      </c>
      <c r="I116" s="15" t="s">
        <v>139</v>
      </c>
      <c r="J116" s="15" t="s">
        <v>141</v>
      </c>
      <c r="M116" s="15">
        <v>0.52400000000000002</v>
      </c>
      <c r="N116" s="15">
        <v>0.33800000000000002</v>
      </c>
      <c r="O116" s="15">
        <v>4.0000000000000001E-3</v>
      </c>
      <c r="P116" s="15">
        <v>0.45</v>
      </c>
      <c r="Q116" s="15">
        <v>0.28999999999999998</v>
      </c>
      <c r="R116" s="15">
        <v>0.67500000000000004</v>
      </c>
      <c r="S116" s="15">
        <v>12.688000000000001</v>
      </c>
      <c r="U116" s="15">
        <v>136.06200000000001</v>
      </c>
      <c r="V116" s="15">
        <v>6780</v>
      </c>
    </row>
    <row r="117" spans="2:22" x14ac:dyDescent="0.25">
      <c r="B117" s="15" t="s">
        <v>122</v>
      </c>
      <c r="C117" s="15" t="s">
        <v>207</v>
      </c>
      <c r="D117" s="15" t="s">
        <v>246</v>
      </c>
      <c r="E117" s="15">
        <v>2021</v>
      </c>
      <c r="F117" s="15" t="s">
        <v>162</v>
      </c>
      <c r="G117" s="15" t="s">
        <v>133</v>
      </c>
      <c r="H117" s="15" t="s">
        <v>136</v>
      </c>
      <c r="I117" s="15" t="s">
        <v>139</v>
      </c>
      <c r="J117" s="15" t="s">
        <v>141</v>
      </c>
      <c r="M117" s="15">
        <v>0.61899999999999999</v>
      </c>
      <c r="N117" s="15">
        <v>0.39600000000000002</v>
      </c>
      <c r="O117" s="15">
        <v>4.0000000000000001E-3</v>
      </c>
      <c r="P117" s="15">
        <v>0.52800000000000002</v>
      </c>
      <c r="Q117" s="15">
        <v>0.33900000000000002</v>
      </c>
      <c r="R117" s="15">
        <v>0.79500000000000004</v>
      </c>
      <c r="S117" s="15">
        <v>11.532</v>
      </c>
      <c r="U117" s="15">
        <v>80</v>
      </c>
      <c r="V117" s="15">
        <v>8040</v>
      </c>
    </row>
    <row r="118" spans="2:22" x14ac:dyDescent="0.25">
      <c r="B118" s="15" t="s">
        <v>122</v>
      </c>
      <c r="C118" s="15" t="s">
        <v>207</v>
      </c>
      <c r="D118" s="15" t="s">
        <v>246</v>
      </c>
      <c r="E118" s="15">
        <v>2022</v>
      </c>
      <c r="F118" s="15" t="s">
        <v>162</v>
      </c>
      <c r="G118" s="15" t="s">
        <v>133</v>
      </c>
      <c r="H118" s="15" t="s">
        <v>136</v>
      </c>
      <c r="I118" s="15" t="s">
        <v>139</v>
      </c>
      <c r="J118" s="15" t="s">
        <v>141</v>
      </c>
      <c r="M118" s="15">
        <v>0.53200000000000003</v>
      </c>
      <c r="N118" s="15">
        <v>0.33500000000000002</v>
      </c>
      <c r="O118" s="15">
        <v>4.0000000000000001E-3</v>
      </c>
      <c r="P118" s="15">
        <v>0.45700000000000002</v>
      </c>
      <c r="Q118" s="15">
        <v>0.29799999999999999</v>
      </c>
      <c r="R118" s="15">
        <v>0.67500000000000004</v>
      </c>
      <c r="S118" s="15">
        <v>12.505000000000001</v>
      </c>
      <c r="U118" s="15">
        <v>83.05</v>
      </c>
      <c r="V118" s="15">
        <v>6570</v>
      </c>
    </row>
    <row r="119" spans="2:22" x14ac:dyDescent="0.25">
      <c r="B119" s="15" t="s">
        <v>122</v>
      </c>
      <c r="C119" s="15" t="s">
        <v>207</v>
      </c>
      <c r="D119" s="15" t="s">
        <v>246</v>
      </c>
      <c r="E119" s="15">
        <v>2023</v>
      </c>
      <c r="F119" s="15" t="s">
        <v>162</v>
      </c>
      <c r="G119" s="15" t="s">
        <v>133</v>
      </c>
      <c r="H119" s="15" t="s">
        <v>136</v>
      </c>
      <c r="I119" s="15" t="s">
        <v>139</v>
      </c>
      <c r="J119" s="15" t="s">
        <v>141</v>
      </c>
      <c r="M119" s="15">
        <v>0.51300000000000001</v>
      </c>
      <c r="N119" s="15">
        <v>0.33500000000000002</v>
      </c>
      <c r="O119" s="15">
        <v>4.0000000000000001E-3</v>
      </c>
      <c r="P119" s="15">
        <v>0.436</v>
      </c>
      <c r="Q119" s="15">
        <v>0.28299999999999997</v>
      </c>
      <c r="R119" s="15">
        <v>0.65400000000000003</v>
      </c>
      <c r="S119" s="15">
        <v>12.173999999999999</v>
      </c>
      <c r="U119" s="15">
        <v>81.165999999999997</v>
      </c>
      <c r="V119" s="15">
        <v>6780</v>
      </c>
    </row>
    <row r="120" spans="2:22" x14ac:dyDescent="0.25">
      <c r="B120" s="15" t="s">
        <v>122</v>
      </c>
      <c r="C120" s="15" t="s">
        <v>207</v>
      </c>
      <c r="D120" s="15" t="s">
        <v>247</v>
      </c>
      <c r="E120" s="15">
        <v>2021</v>
      </c>
      <c r="F120" s="15" t="s">
        <v>162</v>
      </c>
      <c r="G120" s="15" t="s">
        <v>133</v>
      </c>
      <c r="H120" s="15" t="s">
        <v>136</v>
      </c>
      <c r="I120" s="15" t="s">
        <v>139</v>
      </c>
      <c r="J120" s="15" t="s">
        <v>141</v>
      </c>
      <c r="M120" s="15">
        <v>0.59199999999999997</v>
      </c>
      <c r="N120" s="15">
        <v>0.38500000000000001</v>
      </c>
      <c r="O120" s="15">
        <v>4.0000000000000001E-3</v>
      </c>
      <c r="P120" s="15">
        <v>0.5</v>
      </c>
      <c r="Q120" s="15">
        <v>0.32700000000000001</v>
      </c>
      <c r="R120" s="15">
        <v>0.751</v>
      </c>
      <c r="S120" s="15">
        <v>11.532</v>
      </c>
      <c r="U120" s="15">
        <v>80</v>
      </c>
      <c r="V120" s="15">
        <v>8040</v>
      </c>
    </row>
    <row r="121" spans="2:22" x14ac:dyDescent="0.25">
      <c r="B121" s="15" t="s">
        <v>122</v>
      </c>
      <c r="C121" s="15" t="s">
        <v>207</v>
      </c>
      <c r="D121" s="15" t="s">
        <v>247</v>
      </c>
      <c r="E121" s="15">
        <v>2022</v>
      </c>
      <c r="F121" s="15" t="s">
        <v>162</v>
      </c>
      <c r="G121" s="15" t="s">
        <v>133</v>
      </c>
      <c r="H121" s="15" t="s">
        <v>136</v>
      </c>
      <c r="I121" s="15" t="s">
        <v>139</v>
      </c>
      <c r="J121" s="15" t="s">
        <v>141</v>
      </c>
      <c r="M121" s="15">
        <v>0.51</v>
      </c>
      <c r="N121" s="15">
        <v>0.32500000000000001</v>
      </c>
      <c r="O121" s="15">
        <v>4.0000000000000001E-3</v>
      </c>
      <c r="P121" s="15">
        <v>0.438</v>
      </c>
      <c r="Q121" s="15">
        <v>0.28799999999999998</v>
      </c>
      <c r="R121" s="15">
        <v>0.63900000000000001</v>
      </c>
      <c r="S121" s="15">
        <v>12.505000000000001</v>
      </c>
      <c r="U121" s="15">
        <v>83.05</v>
      </c>
      <c r="V121" s="15">
        <v>6570</v>
      </c>
    </row>
    <row r="122" spans="2:22" x14ac:dyDescent="0.25">
      <c r="B122" s="15" t="s">
        <v>122</v>
      </c>
      <c r="C122" s="15" t="s">
        <v>207</v>
      </c>
      <c r="D122" s="15" t="s">
        <v>247</v>
      </c>
      <c r="E122" s="15">
        <v>2023</v>
      </c>
      <c r="F122" s="15" t="s">
        <v>162</v>
      </c>
      <c r="G122" s="15" t="s">
        <v>133</v>
      </c>
      <c r="H122" s="15" t="s">
        <v>136</v>
      </c>
      <c r="I122" s="15" t="s">
        <v>139</v>
      </c>
      <c r="J122" s="15" t="s">
        <v>141</v>
      </c>
      <c r="M122" s="15">
        <v>0.49299999999999999</v>
      </c>
      <c r="N122" s="15">
        <v>0.32700000000000001</v>
      </c>
      <c r="O122" s="15">
        <v>4.0000000000000001E-3</v>
      </c>
      <c r="P122" s="15">
        <v>0.41799999999999998</v>
      </c>
      <c r="Q122" s="15">
        <v>0.27300000000000002</v>
      </c>
      <c r="R122" s="15">
        <v>0.622</v>
      </c>
      <c r="S122" s="15">
        <v>12.173999999999999</v>
      </c>
      <c r="U122" s="15">
        <v>81.165999999999997</v>
      </c>
      <c r="V122" s="15">
        <v>6780</v>
      </c>
    </row>
    <row r="123" spans="2:22" x14ac:dyDescent="0.25">
      <c r="B123" s="15" t="s">
        <v>122</v>
      </c>
      <c r="C123" s="15" t="s">
        <v>207</v>
      </c>
      <c r="D123" s="15" t="s">
        <v>248</v>
      </c>
      <c r="E123" s="15">
        <v>2021</v>
      </c>
      <c r="F123" s="15" t="s">
        <v>162</v>
      </c>
      <c r="G123" s="15" t="s">
        <v>133</v>
      </c>
      <c r="H123" s="15" t="s">
        <v>136</v>
      </c>
      <c r="I123" s="15" t="s">
        <v>139</v>
      </c>
      <c r="J123" s="15" t="s">
        <v>141</v>
      </c>
      <c r="M123" s="15">
        <v>0.56100000000000005</v>
      </c>
      <c r="N123" s="15">
        <v>0.37</v>
      </c>
      <c r="O123" s="15">
        <v>4.0000000000000001E-3</v>
      </c>
      <c r="P123" s="15">
        <v>0.47</v>
      </c>
      <c r="Q123" s="15">
        <v>0.308</v>
      </c>
      <c r="R123" s="15">
        <v>0.70599999999999996</v>
      </c>
      <c r="S123" s="15">
        <v>10.938000000000001</v>
      </c>
      <c r="U123" s="15">
        <v>35.442</v>
      </c>
      <c r="V123" s="15">
        <v>8040</v>
      </c>
    </row>
    <row r="124" spans="2:22" x14ac:dyDescent="0.25">
      <c r="B124" s="15" t="s">
        <v>122</v>
      </c>
      <c r="C124" s="15" t="s">
        <v>207</v>
      </c>
      <c r="D124" s="15" t="s">
        <v>248</v>
      </c>
      <c r="E124" s="15">
        <v>2022</v>
      </c>
      <c r="F124" s="15" t="s">
        <v>162</v>
      </c>
      <c r="G124" s="15" t="s">
        <v>133</v>
      </c>
      <c r="H124" s="15" t="s">
        <v>136</v>
      </c>
      <c r="I124" s="15" t="s">
        <v>139</v>
      </c>
      <c r="J124" s="15" t="s">
        <v>141</v>
      </c>
      <c r="M124" s="15">
        <v>0.48399999999999999</v>
      </c>
      <c r="N124" s="15">
        <v>0.312</v>
      </c>
      <c r="O124" s="15">
        <v>4.0000000000000001E-3</v>
      </c>
      <c r="P124" s="15">
        <v>0.41</v>
      </c>
      <c r="Q124" s="15">
        <v>0.27100000000000002</v>
      </c>
      <c r="R124" s="15">
        <v>0.60399999999999998</v>
      </c>
      <c r="S124" s="15">
        <v>11.868</v>
      </c>
      <c r="U124" s="15">
        <v>37.021000000000001</v>
      </c>
      <c r="V124" s="15">
        <v>6570</v>
      </c>
    </row>
    <row r="125" spans="2:22" x14ac:dyDescent="0.25">
      <c r="B125" s="15" t="s">
        <v>122</v>
      </c>
      <c r="C125" s="15" t="s">
        <v>207</v>
      </c>
      <c r="D125" s="15" t="s">
        <v>248</v>
      </c>
      <c r="E125" s="15">
        <v>2023</v>
      </c>
      <c r="F125" s="15" t="s">
        <v>162</v>
      </c>
      <c r="G125" s="15" t="s">
        <v>133</v>
      </c>
      <c r="H125" s="15" t="s">
        <v>136</v>
      </c>
      <c r="I125" s="15" t="s">
        <v>139</v>
      </c>
      <c r="J125" s="15" t="s">
        <v>141</v>
      </c>
      <c r="M125" s="15">
        <v>0.47</v>
      </c>
      <c r="N125" s="15">
        <v>0.318</v>
      </c>
      <c r="O125" s="15">
        <v>4.0000000000000001E-3</v>
      </c>
      <c r="P125" s="15">
        <v>0.39700000000000002</v>
      </c>
      <c r="Q125" s="15">
        <v>0.25700000000000001</v>
      </c>
      <c r="R125" s="15">
        <v>0.59</v>
      </c>
      <c r="S125" s="15">
        <v>11.593999999999999</v>
      </c>
      <c r="U125" s="15">
        <v>37.091999999999999</v>
      </c>
      <c r="V125" s="15">
        <v>6780</v>
      </c>
    </row>
    <row r="126" spans="2:22" x14ac:dyDescent="0.25">
      <c r="B126" s="15" t="s">
        <v>122</v>
      </c>
      <c r="C126" s="15" t="s">
        <v>207</v>
      </c>
      <c r="D126" s="15" t="s">
        <v>249</v>
      </c>
      <c r="E126" s="15">
        <v>2021</v>
      </c>
      <c r="F126" s="15" t="s">
        <v>162</v>
      </c>
      <c r="G126" s="15" t="s">
        <v>133</v>
      </c>
      <c r="H126" s="15" t="s">
        <v>136</v>
      </c>
      <c r="I126" s="15" t="s">
        <v>139</v>
      </c>
      <c r="J126" s="15" t="s">
        <v>141</v>
      </c>
      <c r="M126" s="15">
        <v>0.53300000000000003</v>
      </c>
      <c r="N126" s="15">
        <v>0.35499999999999998</v>
      </c>
      <c r="O126" s="15">
        <v>4.0000000000000001E-3</v>
      </c>
      <c r="P126" s="15">
        <v>0.44700000000000001</v>
      </c>
      <c r="Q126" s="15">
        <v>0.29299999999999998</v>
      </c>
      <c r="R126" s="15">
        <v>0.67100000000000004</v>
      </c>
      <c r="S126" s="15">
        <v>10.938000000000001</v>
      </c>
      <c r="U126" s="15">
        <v>35.442</v>
      </c>
      <c r="V126" s="15">
        <v>8040</v>
      </c>
    </row>
    <row r="127" spans="2:22" x14ac:dyDescent="0.25">
      <c r="B127" s="15" t="s">
        <v>122</v>
      </c>
      <c r="C127" s="15" t="s">
        <v>207</v>
      </c>
      <c r="D127" s="15" t="s">
        <v>249</v>
      </c>
      <c r="E127" s="15">
        <v>2022</v>
      </c>
      <c r="F127" s="15" t="s">
        <v>162</v>
      </c>
      <c r="G127" s="15" t="s">
        <v>133</v>
      </c>
      <c r="H127" s="15" t="s">
        <v>136</v>
      </c>
      <c r="I127" s="15" t="s">
        <v>139</v>
      </c>
      <c r="J127" s="15" t="s">
        <v>141</v>
      </c>
      <c r="M127" s="15">
        <v>0.46</v>
      </c>
      <c r="N127" s="15">
        <v>0.29699999999999999</v>
      </c>
      <c r="O127" s="15">
        <v>4.0000000000000001E-3</v>
      </c>
      <c r="P127" s="15">
        <v>0.39100000000000001</v>
      </c>
      <c r="Q127" s="15">
        <v>0.25900000000000001</v>
      </c>
      <c r="R127" s="15">
        <v>0.57299999999999995</v>
      </c>
      <c r="S127" s="15">
        <v>11.868</v>
      </c>
      <c r="U127" s="15">
        <v>37.021000000000001</v>
      </c>
      <c r="V127" s="15">
        <v>6570</v>
      </c>
    </row>
    <row r="128" spans="2:22" x14ac:dyDescent="0.25">
      <c r="B128" s="15" t="s">
        <v>122</v>
      </c>
      <c r="C128" s="15" t="s">
        <v>207</v>
      </c>
      <c r="D128" s="15" t="s">
        <v>249</v>
      </c>
      <c r="E128" s="15">
        <v>2023</v>
      </c>
      <c r="F128" s="15" t="s">
        <v>162</v>
      </c>
      <c r="G128" s="15" t="s">
        <v>133</v>
      </c>
      <c r="H128" s="15" t="s">
        <v>136</v>
      </c>
      <c r="I128" s="15" t="s">
        <v>139</v>
      </c>
      <c r="J128" s="15" t="s">
        <v>141</v>
      </c>
      <c r="M128" s="15">
        <v>0.44800000000000001</v>
      </c>
      <c r="N128" s="15">
        <v>0.307</v>
      </c>
      <c r="O128" s="15">
        <v>4.0000000000000001E-3</v>
      </c>
      <c r="P128" s="15">
        <v>0.376</v>
      </c>
      <c r="Q128" s="15">
        <v>0.247</v>
      </c>
      <c r="R128" s="15">
        <v>0.55700000000000005</v>
      </c>
      <c r="S128" s="15">
        <v>11.593999999999999</v>
      </c>
      <c r="U128" s="15">
        <v>37.091999999999999</v>
      </c>
      <c r="V128" s="15">
        <v>6780</v>
      </c>
    </row>
    <row r="129" spans="2:22" x14ac:dyDescent="0.25">
      <c r="B129" s="15" t="s">
        <v>122</v>
      </c>
      <c r="C129" s="15" t="s">
        <v>207</v>
      </c>
      <c r="D129" s="15" t="s">
        <v>250</v>
      </c>
      <c r="E129" s="15">
        <v>2021</v>
      </c>
      <c r="F129" s="15" t="s">
        <v>162</v>
      </c>
      <c r="G129" s="15" t="s">
        <v>133</v>
      </c>
      <c r="H129" s="15" t="s">
        <v>136</v>
      </c>
      <c r="I129" s="15" t="s">
        <v>139</v>
      </c>
      <c r="J129" s="15" t="s">
        <v>141</v>
      </c>
      <c r="M129" s="15">
        <v>0.50700000000000001</v>
      </c>
      <c r="N129" s="15">
        <v>0.34300000000000003</v>
      </c>
      <c r="O129" s="15">
        <v>4.0000000000000001E-3</v>
      </c>
      <c r="P129" s="15">
        <v>0.42399999999999999</v>
      </c>
      <c r="Q129" s="15">
        <v>0.27800000000000002</v>
      </c>
      <c r="R129" s="15">
        <v>0.63400000000000001</v>
      </c>
      <c r="S129" s="15">
        <v>10.334</v>
      </c>
      <c r="U129" s="15">
        <v>8.7720000000000002</v>
      </c>
      <c r="V129" s="15">
        <v>8040</v>
      </c>
    </row>
    <row r="130" spans="2:22" x14ac:dyDescent="0.25">
      <c r="B130" s="15" t="s">
        <v>122</v>
      </c>
      <c r="C130" s="15" t="s">
        <v>207</v>
      </c>
      <c r="D130" s="15" t="s">
        <v>250</v>
      </c>
      <c r="E130" s="15">
        <v>2022</v>
      </c>
      <c r="F130" s="15" t="s">
        <v>162</v>
      </c>
      <c r="G130" s="15" t="s">
        <v>133</v>
      </c>
      <c r="H130" s="15" t="s">
        <v>136</v>
      </c>
      <c r="I130" s="15" t="s">
        <v>139</v>
      </c>
      <c r="J130" s="15" t="s">
        <v>141</v>
      </c>
      <c r="M130" s="15">
        <v>0.441</v>
      </c>
      <c r="N130" s="15">
        <v>0.30099999999999999</v>
      </c>
      <c r="O130" s="15">
        <v>4.0000000000000001E-3</v>
      </c>
      <c r="P130" s="15">
        <v>0.372</v>
      </c>
      <c r="Q130" s="15">
        <v>0.249</v>
      </c>
      <c r="R130" s="15">
        <v>0.54200000000000004</v>
      </c>
      <c r="S130" s="15">
        <v>11.211</v>
      </c>
      <c r="U130" s="15">
        <v>9.3320000000000007</v>
      </c>
      <c r="V130" s="15">
        <v>6570</v>
      </c>
    </row>
    <row r="131" spans="2:22" x14ac:dyDescent="0.25">
      <c r="B131" s="15" t="s">
        <v>122</v>
      </c>
      <c r="C131" s="15" t="s">
        <v>207</v>
      </c>
      <c r="D131" s="15" t="s">
        <v>250</v>
      </c>
      <c r="E131" s="15">
        <v>2023</v>
      </c>
      <c r="F131" s="15" t="s">
        <v>162</v>
      </c>
      <c r="G131" s="15" t="s">
        <v>133</v>
      </c>
      <c r="H131" s="15" t="s">
        <v>136</v>
      </c>
      <c r="I131" s="15" t="s">
        <v>139</v>
      </c>
      <c r="J131" s="15" t="s">
        <v>141</v>
      </c>
      <c r="M131" s="15">
        <v>0.42799999999999999</v>
      </c>
      <c r="N131" s="15">
        <v>0.29899999999999999</v>
      </c>
      <c r="O131" s="15">
        <v>4.0000000000000001E-3</v>
      </c>
      <c r="P131" s="15">
        <v>0.35699999999999998</v>
      </c>
      <c r="Q131" s="15">
        <v>0.23799999999999999</v>
      </c>
      <c r="R131" s="15">
        <v>0.53100000000000003</v>
      </c>
      <c r="S131" s="15">
        <v>11.021000000000001</v>
      </c>
      <c r="U131" s="15">
        <v>9.5830000000000002</v>
      </c>
      <c r="V131" s="15">
        <v>6780</v>
      </c>
    </row>
    <row r="132" spans="2:22" x14ac:dyDescent="0.25">
      <c r="B132" s="15" t="s">
        <v>122</v>
      </c>
      <c r="C132" s="15" t="s">
        <v>207</v>
      </c>
      <c r="D132" s="15" t="s">
        <v>251</v>
      </c>
      <c r="E132" s="15">
        <v>2021</v>
      </c>
      <c r="F132" s="15" t="s">
        <v>162</v>
      </c>
      <c r="G132" s="15" t="s">
        <v>133</v>
      </c>
      <c r="H132" s="15" t="s">
        <v>136</v>
      </c>
      <c r="I132" s="15" t="s">
        <v>139</v>
      </c>
      <c r="J132" s="15" t="s">
        <v>141</v>
      </c>
      <c r="M132" s="15">
        <v>0.48099999999999998</v>
      </c>
      <c r="N132" s="15">
        <v>0.32800000000000001</v>
      </c>
      <c r="O132" s="15">
        <v>4.0000000000000001E-3</v>
      </c>
      <c r="P132" s="15">
        <v>0.40100000000000002</v>
      </c>
      <c r="Q132" s="15">
        <v>0.26500000000000001</v>
      </c>
      <c r="R132" s="15">
        <v>0.60299999999999998</v>
      </c>
      <c r="S132" s="15">
        <v>10.334</v>
      </c>
      <c r="U132" s="15">
        <v>8.7720000000000002</v>
      </c>
      <c r="V132" s="15">
        <v>8040</v>
      </c>
    </row>
    <row r="133" spans="2:22" x14ac:dyDescent="0.25">
      <c r="B133" s="15" t="s">
        <v>122</v>
      </c>
      <c r="C133" s="15" t="s">
        <v>207</v>
      </c>
      <c r="D133" s="15" t="s">
        <v>251</v>
      </c>
      <c r="E133" s="15">
        <v>2022</v>
      </c>
      <c r="F133" s="15" t="s">
        <v>162</v>
      </c>
      <c r="G133" s="15" t="s">
        <v>133</v>
      </c>
      <c r="H133" s="15" t="s">
        <v>136</v>
      </c>
      <c r="I133" s="15" t="s">
        <v>139</v>
      </c>
      <c r="J133" s="15" t="s">
        <v>141</v>
      </c>
      <c r="M133" s="15">
        <v>0.42199999999999999</v>
      </c>
      <c r="N133" s="15">
        <v>0.29299999999999998</v>
      </c>
      <c r="O133" s="15">
        <v>4.0000000000000001E-3</v>
      </c>
      <c r="P133" s="15">
        <v>0.35399999999999998</v>
      </c>
      <c r="Q133" s="15">
        <v>0.23499999999999999</v>
      </c>
      <c r="R133" s="15">
        <v>0.52100000000000002</v>
      </c>
      <c r="S133" s="15">
        <v>11.211</v>
      </c>
      <c r="U133" s="15">
        <v>9.3320000000000007</v>
      </c>
      <c r="V133" s="15">
        <v>6570</v>
      </c>
    </row>
    <row r="134" spans="2:22" x14ac:dyDescent="0.25">
      <c r="B134" s="15" t="s">
        <v>122</v>
      </c>
      <c r="C134" s="15" t="s">
        <v>207</v>
      </c>
      <c r="D134" s="15" t="s">
        <v>251</v>
      </c>
      <c r="E134" s="15">
        <v>2023</v>
      </c>
      <c r="F134" s="15" t="s">
        <v>162</v>
      </c>
      <c r="G134" s="15" t="s">
        <v>133</v>
      </c>
      <c r="H134" s="15" t="s">
        <v>136</v>
      </c>
      <c r="I134" s="15" t="s">
        <v>139</v>
      </c>
      <c r="J134" s="15" t="s">
        <v>141</v>
      </c>
      <c r="M134" s="15">
        <v>0.40899999999999997</v>
      </c>
      <c r="N134" s="15">
        <v>0.28999999999999998</v>
      </c>
      <c r="O134" s="15">
        <v>4.0000000000000001E-3</v>
      </c>
      <c r="P134" s="15">
        <v>0.33900000000000002</v>
      </c>
      <c r="Q134" s="15">
        <v>0.22600000000000001</v>
      </c>
      <c r="R134" s="15">
        <v>0.505</v>
      </c>
      <c r="S134" s="15">
        <v>11.021000000000001</v>
      </c>
      <c r="U134" s="15">
        <v>9.5830000000000002</v>
      </c>
      <c r="V134" s="15">
        <v>6780</v>
      </c>
    </row>
    <row r="135" spans="2:22" x14ac:dyDescent="0.25">
      <c r="B135" s="15" t="s">
        <v>122</v>
      </c>
      <c r="C135" s="15" t="s">
        <v>207</v>
      </c>
      <c r="D135" s="15" t="s">
        <v>252</v>
      </c>
      <c r="E135" s="15">
        <v>2021</v>
      </c>
      <c r="F135" s="15" t="s">
        <v>162</v>
      </c>
      <c r="G135" s="15" t="s">
        <v>133</v>
      </c>
      <c r="H135" s="15" t="s">
        <v>136</v>
      </c>
      <c r="I135" s="15" t="s">
        <v>139</v>
      </c>
      <c r="J135" s="15" t="s">
        <v>141</v>
      </c>
      <c r="M135" s="15">
        <v>0.45</v>
      </c>
      <c r="N135" s="15">
        <v>0.313</v>
      </c>
      <c r="O135" s="15">
        <v>3.0000000000000001E-3</v>
      </c>
      <c r="P135" s="15">
        <v>0.372</v>
      </c>
      <c r="Q135" s="15">
        <v>0.246</v>
      </c>
      <c r="R135" s="15">
        <v>0.56499999999999995</v>
      </c>
      <c r="S135" s="15">
        <v>9.82</v>
      </c>
      <c r="U135" s="15">
        <v>0.45</v>
      </c>
      <c r="V135" s="15">
        <v>8040</v>
      </c>
    </row>
    <row r="136" spans="2:22" x14ac:dyDescent="0.25">
      <c r="B136" s="15" t="s">
        <v>122</v>
      </c>
      <c r="C136" s="15" t="s">
        <v>207</v>
      </c>
      <c r="D136" s="15" t="s">
        <v>252</v>
      </c>
      <c r="E136" s="15">
        <v>2022</v>
      </c>
      <c r="F136" s="15" t="s">
        <v>162</v>
      </c>
      <c r="G136" s="15" t="s">
        <v>133</v>
      </c>
      <c r="H136" s="15" t="s">
        <v>136</v>
      </c>
      <c r="I136" s="15" t="s">
        <v>139</v>
      </c>
      <c r="J136" s="15" t="s">
        <v>141</v>
      </c>
      <c r="M136" s="15">
        <v>0.39700000000000002</v>
      </c>
      <c r="N136" s="15">
        <v>0.28299999999999997</v>
      </c>
      <c r="O136" s="15">
        <v>3.0000000000000001E-3</v>
      </c>
      <c r="P136" s="15">
        <v>0.32900000000000001</v>
      </c>
      <c r="Q136" s="15">
        <v>0.22</v>
      </c>
      <c r="R136" s="15">
        <v>0.49</v>
      </c>
      <c r="S136" s="15">
        <v>10.622999999999999</v>
      </c>
      <c r="U136" s="15">
        <v>0.495</v>
      </c>
      <c r="V136" s="15">
        <v>6570</v>
      </c>
    </row>
    <row r="137" spans="2:22" x14ac:dyDescent="0.25">
      <c r="B137" s="15" t="s">
        <v>122</v>
      </c>
      <c r="C137" s="15" t="s">
        <v>207</v>
      </c>
      <c r="D137" s="15" t="s">
        <v>252</v>
      </c>
      <c r="E137" s="15">
        <v>2023</v>
      </c>
      <c r="F137" s="15" t="s">
        <v>162</v>
      </c>
      <c r="G137" s="15" t="s">
        <v>133</v>
      </c>
      <c r="H137" s="15" t="s">
        <v>136</v>
      </c>
      <c r="I137" s="15" t="s">
        <v>139</v>
      </c>
      <c r="J137" s="15" t="s">
        <v>141</v>
      </c>
      <c r="M137" s="15">
        <v>0.38500000000000001</v>
      </c>
      <c r="N137" s="15">
        <v>0.28299999999999997</v>
      </c>
      <c r="O137" s="15">
        <v>3.0000000000000001E-3</v>
      </c>
      <c r="P137" s="15">
        <v>0.317</v>
      </c>
      <c r="Q137" s="15">
        <v>0.21</v>
      </c>
      <c r="R137" s="15">
        <v>0.47199999999999998</v>
      </c>
      <c r="S137" s="15">
        <v>10.529</v>
      </c>
      <c r="U137" s="15">
        <v>0.5</v>
      </c>
      <c r="V137" s="15">
        <v>6780</v>
      </c>
    </row>
    <row r="138" spans="2:22" x14ac:dyDescent="0.25">
      <c r="B138" s="15" t="s">
        <v>122</v>
      </c>
      <c r="C138" s="15" t="s">
        <v>207</v>
      </c>
      <c r="D138" s="15" t="s">
        <v>253</v>
      </c>
      <c r="E138" s="15">
        <v>2021</v>
      </c>
      <c r="F138" s="15" t="s">
        <v>162</v>
      </c>
      <c r="G138" s="15" t="s">
        <v>133</v>
      </c>
      <c r="H138" s="15" t="s">
        <v>136</v>
      </c>
      <c r="I138" s="15" t="s">
        <v>139</v>
      </c>
      <c r="J138" s="15" t="s">
        <v>141</v>
      </c>
      <c r="M138" s="15">
        <v>0.42</v>
      </c>
      <c r="N138" s="15">
        <v>0.3</v>
      </c>
      <c r="O138" s="15">
        <v>3.0000000000000001E-3</v>
      </c>
      <c r="P138" s="15">
        <v>0.34499999999999997</v>
      </c>
      <c r="Q138" s="15">
        <v>0.224</v>
      </c>
      <c r="R138" s="15">
        <v>0.52700000000000002</v>
      </c>
      <c r="S138" s="15">
        <v>9.82</v>
      </c>
      <c r="U138" s="15">
        <v>0.45</v>
      </c>
      <c r="V138" s="15">
        <v>8040</v>
      </c>
    </row>
    <row r="139" spans="2:22" x14ac:dyDescent="0.25">
      <c r="B139" s="15" t="s">
        <v>122</v>
      </c>
      <c r="C139" s="15" t="s">
        <v>207</v>
      </c>
      <c r="D139" s="15" t="s">
        <v>253</v>
      </c>
      <c r="E139" s="15">
        <v>2022</v>
      </c>
      <c r="F139" s="15" t="s">
        <v>162</v>
      </c>
      <c r="G139" s="15" t="s">
        <v>133</v>
      </c>
      <c r="H139" s="15" t="s">
        <v>136</v>
      </c>
      <c r="I139" s="15" t="s">
        <v>139</v>
      </c>
      <c r="J139" s="15" t="s">
        <v>141</v>
      </c>
      <c r="M139" s="15">
        <v>0.372</v>
      </c>
      <c r="N139" s="15">
        <v>0.27500000000000002</v>
      </c>
      <c r="O139" s="15">
        <v>3.0000000000000001E-3</v>
      </c>
      <c r="P139" s="15">
        <v>0.30499999999999999</v>
      </c>
      <c r="Q139" s="15">
        <v>0.2</v>
      </c>
      <c r="R139" s="15">
        <v>0.46300000000000002</v>
      </c>
      <c r="S139" s="15">
        <v>10.622999999999999</v>
      </c>
      <c r="U139" s="15">
        <v>0.495</v>
      </c>
      <c r="V139" s="15">
        <v>6570</v>
      </c>
    </row>
    <row r="140" spans="2:22" x14ac:dyDescent="0.25">
      <c r="B140" s="15" t="s">
        <v>122</v>
      </c>
      <c r="C140" s="15" t="s">
        <v>207</v>
      </c>
      <c r="D140" s="15" t="s">
        <v>253</v>
      </c>
      <c r="E140" s="15">
        <v>2023</v>
      </c>
      <c r="F140" s="15" t="s">
        <v>162</v>
      </c>
      <c r="G140" s="15" t="s">
        <v>133</v>
      </c>
      <c r="H140" s="15" t="s">
        <v>136</v>
      </c>
      <c r="I140" s="15" t="s">
        <v>139</v>
      </c>
      <c r="J140" s="15" t="s">
        <v>141</v>
      </c>
      <c r="M140" s="15">
        <v>0.36199999999999999</v>
      </c>
      <c r="N140" s="15">
        <v>0.28000000000000003</v>
      </c>
      <c r="O140" s="15">
        <v>3.0000000000000001E-3</v>
      </c>
      <c r="P140" s="15">
        <v>0.29399999999999998</v>
      </c>
      <c r="Q140" s="15">
        <v>0.193</v>
      </c>
      <c r="R140" s="15">
        <v>0.443</v>
      </c>
      <c r="S140" s="15">
        <v>10.528</v>
      </c>
      <c r="U140" s="15">
        <v>0.5</v>
      </c>
      <c r="V140" s="15">
        <v>6780</v>
      </c>
    </row>
    <row r="141" spans="2:22" x14ac:dyDescent="0.25">
      <c r="B141" s="15" t="s">
        <v>122</v>
      </c>
      <c r="C141" s="15" t="s">
        <v>207</v>
      </c>
      <c r="D141" s="15" t="s">
        <v>254</v>
      </c>
      <c r="E141" s="15">
        <v>2021</v>
      </c>
      <c r="F141" s="15" t="s">
        <v>162</v>
      </c>
      <c r="G141" s="15" t="s">
        <v>133</v>
      </c>
      <c r="H141" s="15" t="s">
        <v>136</v>
      </c>
      <c r="I141" s="15" t="s">
        <v>139</v>
      </c>
      <c r="J141" s="15" t="s">
        <v>141</v>
      </c>
      <c r="M141" s="15">
        <v>0.375</v>
      </c>
      <c r="N141" s="15">
        <v>0.28499999999999998</v>
      </c>
      <c r="O141" s="15">
        <v>3.0000000000000001E-3</v>
      </c>
      <c r="P141" s="15">
        <v>0.29899999999999999</v>
      </c>
      <c r="Q141" s="15">
        <v>0.19</v>
      </c>
      <c r="R141" s="15">
        <v>0.47099999999999997</v>
      </c>
      <c r="S141" s="15">
        <v>9.42</v>
      </c>
      <c r="U141" s="15">
        <v>0</v>
      </c>
      <c r="V141" s="15">
        <v>8040</v>
      </c>
    </row>
    <row r="142" spans="2:22" x14ac:dyDescent="0.25">
      <c r="B142" s="15" t="s">
        <v>122</v>
      </c>
      <c r="C142" s="15" t="s">
        <v>207</v>
      </c>
      <c r="D142" s="15" t="s">
        <v>254</v>
      </c>
      <c r="E142" s="15">
        <v>2022</v>
      </c>
      <c r="F142" s="15" t="s">
        <v>162</v>
      </c>
      <c r="G142" s="15" t="s">
        <v>133</v>
      </c>
      <c r="H142" s="15" t="s">
        <v>136</v>
      </c>
      <c r="I142" s="15" t="s">
        <v>139</v>
      </c>
      <c r="J142" s="15" t="s">
        <v>141</v>
      </c>
      <c r="M142" s="15">
        <v>0.33500000000000002</v>
      </c>
      <c r="N142" s="15">
        <v>0.26400000000000001</v>
      </c>
      <c r="O142" s="15">
        <v>3.0000000000000001E-3</v>
      </c>
      <c r="P142" s="15">
        <v>0.26900000000000002</v>
      </c>
      <c r="Q142" s="15">
        <v>0.17199999999999999</v>
      </c>
      <c r="R142" s="15">
        <v>0.41799999999999998</v>
      </c>
      <c r="S142" s="15">
        <v>10.175000000000001</v>
      </c>
      <c r="U142" s="15">
        <v>0</v>
      </c>
      <c r="V142" s="15">
        <v>6570</v>
      </c>
    </row>
    <row r="143" spans="2:22" x14ac:dyDescent="0.25">
      <c r="B143" s="15" t="s">
        <v>122</v>
      </c>
      <c r="C143" s="15" t="s">
        <v>207</v>
      </c>
      <c r="D143" s="15" t="s">
        <v>254</v>
      </c>
      <c r="E143" s="15">
        <v>2023</v>
      </c>
      <c r="F143" s="15" t="s">
        <v>162</v>
      </c>
      <c r="G143" s="15" t="s">
        <v>133</v>
      </c>
      <c r="H143" s="15" t="s">
        <v>136</v>
      </c>
      <c r="I143" s="15" t="s">
        <v>139</v>
      </c>
      <c r="J143" s="15" t="s">
        <v>141</v>
      </c>
      <c r="M143" s="15">
        <v>0.32600000000000001</v>
      </c>
      <c r="N143" s="15">
        <v>0.26700000000000002</v>
      </c>
      <c r="O143" s="15">
        <v>3.0000000000000001E-3</v>
      </c>
      <c r="P143" s="15">
        <v>0.25700000000000001</v>
      </c>
      <c r="Q143" s="15">
        <v>0.16400000000000001</v>
      </c>
      <c r="R143" s="15">
        <v>0.40500000000000003</v>
      </c>
      <c r="S143" s="15">
        <v>10.141999999999999</v>
      </c>
      <c r="U143" s="15">
        <v>0</v>
      </c>
      <c r="V143" s="15">
        <v>6780</v>
      </c>
    </row>
    <row r="144" spans="2:22" x14ac:dyDescent="0.25">
      <c r="B144" s="15" t="s">
        <v>122</v>
      </c>
      <c r="C144" s="15" t="s">
        <v>207</v>
      </c>
      <c r="D144" s="15" t="s">
        <v>255</v>
      </c>
      <c r="E144" s="15">
        <v>2021</v>
      </c>
      <c r="F144" s="15" t="s">
        <v>162</v>
      </c>
      <c r="G144" s="15" t="s">
        <v>133</v>
      </c>
      <c r="H144" s="15" t="s">
        <v>136</v>
      </c>
      <c r="I144" s="15" t="s">
        <v>139</v>
      </c>
      <c r="J144" s="15" t="s">
        <v>141</v>
      </c>
      <c r="M144" s="15">
        <v>0.32700000000000001</v>
      </c>
      <c r="N144" s="15">
        <v>0.26200000000000001</v>
      </c>
      <c r="O144" s="15">
        <v>3.0000000000000001E-3</v>
      </c>
      <c r="P144" s="15">
        <v>0.254</v>
      </c>
      <c r="Q144" s="15">
        <v>0.159</v>
      </c>
      <c r="R144" s="15">
        <v>0.41299999999999998</v>
      </c>
      <c r="S144" s="15">
        <v>9.4190000000000005</v>
      </c>
      <c r="U144" s="15">
        <v>0</v>
      </c>
      <c r="V144" s="15">
        <v>8040</v>
      </c>
    </row>
    <row r="145" spans="2:22" x14ac:dyDescent="0.25">
      <c r="B145" s="15" t="s">
        <v>122</v>
      </c>
      <c r="C145" s="15" t="s">
        <v>207</v>
      </c>
      <c r="D145" s="15" t="s">
        <v>255</v>
      </c>
      <c r="E145" s="15">
        <v>2022</v>
      </c>
      <c r="F145" s="15" t="s">
        <v>162</v>
      </c>
      <c r="G145" s="15" t="s">
        <v>133</v>
      </c>
      <c r="H145" s="15" t="s">
        <v>136</v>
      </c>
      <c r="I145" s="15" t="s">
        <v>139</v>
      </c>
      <c r="J145" s="15" t="s">
        <v>141</v>
      </c>
      <c r="M145" s="15">
        <v>0.29499999999999998</v>
      </c>
      <c r="N145" s="15">
        <v>0.247</v>
      </c>
      <c r="O145" s="15">
        <v>3.0000000000000001E-3</v>
      </c>
      <c r="P145" s="15">
        <v>0.22800000000000001</v>
      </c>
      <c r="Q145" s="15">
        <v>0.14199999999999999</v>
      </c>
      <c r="R145" s="15">
        <v>0.37</v>
      </c>
      <c r="S145" s="15">
        <v>10.175000000000001</v>
      </c>
      <c r="U145" s="15">
        <v>0</v>
      </c>
      <c r="V145" s="15">
        <v>6570</v>
      </c>
    </row>
    <row r="146" spans="2:22" x14ac:dyDescent="0.25">
      <c r="B146" s="15" t="s">
        <v>122</v>
      </c>
      <c r="C146" s="15" t="s">
        <v>207</v>
      </c>
      <c r="D146" s="15" t="s">
        <v>255</v>
      </c>
      <c r="E146" s="15">
        <v>2023</v>
      </c>
      <c r="F146" s="15" t="s">
        <v>162</v>
      </c>
      <c r="G146" s="15" t="s">
        <v>133</v>
      </c>
      <c r="H146" s="15" t="s">
        <v>136</v>
      </c>
      <c r="I146" s="15" t="s">
        <v>139</v>
      </c>
      <c r="J146" s="15" t="s">
        <v>141</v>
      </c>
      <c r="M146" s="15">
        <v>0.28899999999999998</v>
      </c>
      <c r="N146" s="15">
        <v>0.25600000000000001</v>
      </c>
      <c r="O146" s="15">
        <v>3.0000000000000001E-3</v>
      </c>
      <c r="P146" s="15">
        <v>0.22</v>
      </c>
      <c r="Q146" s="15">
        <v>0.13900000000000001</v>
      </c>
      <c r="R146" s="15">
        <v>0.35399999999999998</v>
      </c>
      <c r="S146" s="15">
        <v>10.141999999999999</v>
      </c>
      <c r="U146" s="15">
        <v>0</v>
      </c>
      <c r="V146" s="15">
        <v>6780</v>
      </c>
    </row>
  </sheetData>
  <mergeCells count="1">
    <mergeCell ref="B1:V1"/>
  </mergeCells>
  <pageMargins left="0.7" right="0.7" top="0.75" bottom="0.75" header="0.3" footer="0.3"/>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dimension ref="A1:V338"/>
  <sheetViews>
    <sheetView zoomScale="85" zoomScaleNormal="85" workbookViewId="0">
      <selection activeCell="B1" sqref="B1:V1"/>
    </sheetView>
  </sheetViews>
  <sheetFormatPr defaultColWidth="16" defaultRowHeight="15" x14ac:dyDescent="0.25"/>
  <cols>
    <col min="1" max="1" width="22.7109375" style="18" customWidth="1"/>
    <col min="2" max="2" width="19.42578125" style="15" customWidth="1"/>
    <col min="3" max="3" width="17.5703125" style="15" customWidth="1"/>
    <col min="4" max="4" width="16" style="15"/>
    <col min="5" max="5" width="17.5703125" style="15" customWidth="1"/>
    <col min="6" max="6" width="17.28515625" style="15" customWidth="1"/>
    <col min="7" max="7" width="28.140625" style="15" customWidth="1"/>
    <col min="8" max="8" width="27.140625" style="15" customWidth="1"/>
    <col min="9" max="9" width="24.5703125" style="15" customWidth="1"/>
    <col min="10" max="10" width="16" style="15"/>
    <col min="11" max="11" width="24.5703125" style="15" customWidth="1"/>
    <col min="12" max="13" width="16" style="15"/>
    <col min="14" max="14" width="17.7109375" style="15" customWidth="1"/>
    <col min="15" max="15" width="18.85546875" style="15" customWidth="1"/>
    <col min="16" max="16" width="18" style="15" customWidth="1"/>
    <col min="17" max="17" width="16" style="15"/>
    <col min="18" max="18" width="19" style="15" customWidth="1"/>
    <col min="19" max="19" width="16" style="15"/>
    <col min="20" max="20" width="18.7109375" style="15" customWidth="1"/>
    <col min="21" max="21" width="16" style="15"/>
    <col min="22" max="22" width="18.42578125" style="15" customWidth="1"/>
    <col min="23" max="16384" width="16" style="15"/>
  </cols>
  <sheetData>
    <row r="1" spans="1:22" ht="38.25" customHeight="1" x14ac:dyDescent="0.25">
      <c r="A1" s="37" t="str">
        <f>HYPERLINK("#Contents!A1","Return to table of contents")</f>
        <v>Return to table of contents</v>
      </c>
      <c r="B1" s="47" t="s">
        <v>390</v>
      </c>
      <c r="C1" s="47"/>
      <c r="D1" s="47"/>
      <c r="E1" s="47"/>
      <c r="F1" s="47"/>
      <c r="G1" s="47"/>
      <c r="H1" s="47"/>
      <c r="I1" s="47"/>
      <c r="J1" s="47"/>
      <c r="K1" s="47"/>
      <c r="L1" s="47"/>
      <c r="M1" s="47"/>
      <c r="N1" s="47"/>
      <c r="O1" s="47"/>
      <c r="P1" s="47"/>
      <c r="Q1" s="47"/>
      <c r="R1" s="47"/>
      <c r="S1" s="47"/>
      <c r="T1" s="47"/>
      <c r="U1" s="47"/>
      <c r="V1" s="48"/>
    </row>
    <row r="2" spans="1:22" ht="30" x14ac:dyDescent="0.25">
      <c r="A2" s="19"/>
      <c r="B2" s="5" t="s">
        <v>120</v>
      </c>
      <c r="C2" s="5" t="s">
        <v>123</v>
      </c>
      <c r="D2" s="5" t="s">
        <v>126</v>
      </c>
      <c r="E2" s="5" t="s">
        <v>127</v>
      </c>
      <c r="F2" s="5" t="s">
        <v>128</v>
      </c>
      <c r="G2" s="5" t="s">
        <v>131</v>
      </c>
      <c r="H2" s="5" t="s">
        <v>134</v>
      </c>
      <c r="I2" s="5" t="s">
        <v>137</v>
      </c>
      <c r="J2" s="5" t="s">
        <v>140</v>
      </c>
      <c r="K2" s="5" t="s">
        <v>142</v>
      </c>
      <c r="L2" s="5" t="s">
        <v>145</v>
      </c>
      <c r="M2" s="5" t="s">
        <v>147</v>
      </c>
      <c r="N2" s="5" t="s">
        <v>149</v>
      </c>
      <c r="O2" s="5" t="s">
        <v>150</v>
      </c>
      <c r="P2" s="5" t="s">
        <v>151</v>
      </c>
      <c r="Q2" s="5" t="s">
        <v>152</v>
      </c>
      <c r="R2" s="5" t="s">
        <v>153</v>
      </c>
      <c r="S2" s="5" t="s">
        <v>154</v>
      </c>
      <c r="T2" s="5" t="s">
        <v>155</v>
      </c>
      <c r="U2" s="5" t="s">
        <v>156</v>
      </c>
      <c r="V2" s="5" t="s">
        <v>158</v>
      </c>
    </row>
    <row r="3" spans="1:22" x14ac:dyDescent="0.25">
      <c r="A3" s="19"/>
      <c r="B3" s="15" t="s">
        <v>122</v>
      </c>
      <c r="C3" s="15" t="s">
        <v>207</v>
      </c>
      <c r="D3" s="15" t="s">
        <v>208</v>
      </c>
      <c r="E3" s="15">
        <v>2022</v>
      </c>
      <c r="F3" s="15" t="s">
        <v>162</v>
      </c>
      <c r="G3" s="15" t="s">
        <v>133</v>
      </c>
      <c r="H3" s="15" t="s">
        <v>136</v>
      </c>
      <c r="I3" s="15" t="s">
        <v>139</v>
      </c>
      <c r="J3" s="15" t="s">
        <v>141</v>
      </c>
      <c r="K3" s="15" t="s">
        <v>144</v>
      </c>
      <c r="L3" s="15" t="s">
        <v>316</v>
      </c>
      <c r="M3" s="15">
        <v>0.159</v>
      </c>
      <c r="N3" s="15">
        <v>0.125</v>
      </c>
      <c r="O3" s="15">
        <v>3.0000000000000001E-3</v>
      </c>
      <c r="P3" s="15">
        <v>0.126</v>
      </c>
      <c r="Q3" s="15">
        <v>8.5000000000000006E-2</v>
      </c>
      <c r="R3" s="15">
        <v>0.19</v>
      </c>
      <c r="S3" s="15">
        <v>9.8320000000000007</v>
      </c>
      <c r="U3" s="15">
        <v>0</v>
      </c>
      <c r="V3" s="15">
        <v>1660</v>
      </c>
    </row>
    <row r="4" spans="1:22" x14ac:dyDescent="0.25">
      <c r="B4" s="15" t="s">
        <v>122</v>
      </c>
      <c r="C4" s="15" t="s">
        <v>207</v>
      </c>
      <c r="D4" s="15" t="s">
        <v>208</v>
      </c>
      <c r="E4" s="15">
        <v>2022</v>
      </c>
      <c r="F4" s="15" t="s">
        <v>162</v>
      </c>
      <c r="G4" s="15" t="s">
        <v>133</v>
      </c>
      <c r="H4" s="15" t="s">
        <v>136</v>
      </c>
      <c r="I4" s="15" t="s">
        <v>139</v>
      </c>
      <c r="J4" s="15" t="s">
        <v>141</v>
      </c>
      <c r="K4" s="15" t="s">
        <v>144</v>
      </c>
      <c r="L4" s="15" t="s">
        <v>317</v>
      </c>
      <c r="M4" s="15">
        <v>0.249</v>
      </c>
      <c r="N4" s="15">
        <v>0.247</v>
      </c>
      <c r="O4" s="15">
        <v>5.0000000000000001E-3</v>
      </c>
      <c r="P4" s="15">
        <v>0.19700000000000001</v>
      </c>
      <c r="Q4" s="15">
        <v>0.127</v>
      </c>
      <c r="R4" s="15">
        <v>0.30399999999999999</v>
      </c>
      <c r="S4" s="15">
        <v>9.8510000000000009</v>
      </c>
      <c r="U4" s="15">
        <v>0</v>
      </c>
      <c r="V4" s="15">
        <v>2800</v>
      </c>
    </row>
    <row r="5" spans="1:22" x14ac:dyDescent="0.25">
      <c r="B5" s="15" t="s">
        <v>122</v>
      </c>
      <c r="C5" s="15" t="s">
        <v>207</v>
      </c>
      <c r="D5" s="15" t="s">
        <v>208</v>
      </c>
      <c r="E5" s="15">
        <v>2022</v>
      </c>
      <c r="F5" s="15" t="s">
        <v>162</v>
      </c>
      <c r="G5" s="15" t="s">
        <v>133</v>
      </c>
      <c r="H5" s="15" t="s">
        <v>136</v>
      </c>
      <c r="I5" s="15" t="s">
        <v>139</v>
      </c>
      <c r="J5" s="15" t="s">
        <v>141</v>
      </c>
      <c r="K5" s="15" t="s">
        <v>144</v>
      </c>
      <c r="L5" s="15" t="s">
        <v>318</v>
      </c>
      <c r="M5" s="15">
        <v>0.30599999999999999</v>
      </c>
      <c r="N5" s="15">
        <v>0.28100000000000003</v>
      </c>
      <c r="O5" s="15">
        <v>0.01</v>
      </c>
      <c r="P5" s="15">
        <v>0.24</v>
      </c>
      <c r="Q5" s="15">
        <v>0.16400000000000001</v>
      </c>
      <c r="R5" s="15">
        <v>0.36099999999999999</v>
      </c>
      <c r="S5" s="15">
        <v>9.843</v>
      </c>
      <c r="U5" s="15">
        <v>0</v>
      </c>
      <c r="V5" s="15">
        <v>860</v>
      </c>
    </row>
    <row r="6" spans="1:22" x14ac:dyDescent="0.25">
      <c r="B6" s="15" t="s">
        <v>122</v>
      </c>
      <c r="C6" s="15" t="s">
        <v>207</v>
      </c>
      <c r="D6" s="15" t="s">
        <v>208</v>
      </c>
      <c r="E6" s="15">
        <v>2022</v>
      </c>
      <c r="F6" s="15" t="s">
        <v>162</v>
      </c>
      <c r="G6" s="15" t="s">
        <v>133</v>
      </c>
      <c r="H6" s="15" t="s">
        <v>136</v>
      </c>
      <c r="I6" s="15" t="s">
        <v>139</v>
      </c>
      <c r="J6" s="15" t="s">
        <v>141</v>
      </c>
      <c r="K6" s="15" t="s">
        <v>144</v>
      </c>
      <c r="L6" s="15" t="s">
        <v>319</v>
      </c>
      <c r="M6" s="15">
        <v>0.39700000000000002</v>
      </c>
      <c r="N6" s="15">
        <v>0.32900000000000001</v>
      </c>
      <c r="O6" s="15">
        <v>1.2E-2</v>
      </c>
      <c r="P6" s="15">
        <v>0.307</v>
      </c>
      <c r="Q6" s="15">
        <v>0.20699999999999999</v>
      </c>
      <c r="R6" s="15">
        <v>0.47799999999999998</v>
      </c>
      <c r="S6" s="15">
        <v>9.8800000000000008</v>
      </c>
      <c r="U6" s="15">
        <v>0</v>
      </c>
      <c r="V6" s="15">
        <v>800</v>
      </c>
    </row>
    <row r="7" spans="1:22" x14ac:dyDescent="0.25">
      <c r="B7" s="15" t="s">
        <v>122</v>
      </c>
      <c r="C7" s="15" t="s">
        <v>207</v>
      </c>
      <c r="D7" s="15" t="s">
        <v>208</v>
      </c>
      <c r="E7" s="15">
        <v>2022</v>
      </c>
      <c r="F7" s="15" t="s">
        <v>162</v>
      </c>
      <c r="G7" s="15" t="s">
        <v>133</v>
      </c>
      <c r="H7" s="15" t="s">
        <v>136</v>
      </c>
      <c r="I7" s="15" t="s">
        <v>139</v>
      </c>
      <c r="J7" s="15" t="s">
        <v>141</v>
      </c>
      <c r="K7" s="15" t="s">
        <v>144</v>
      </c>
      <c r="L7" s="15" t="s">
        <v>320</v>
      </c>
      <c r="M7" s="15">
        <v>0.48399999999999999</v>
      </c>
      <c r="N7" s="15">
        <v>0.40200000000000002</v>
      </c>
      <c r="O7" s="15">
        <v>2.5999999999999999E-2</v>
      </c>
      <c r="P7" s="15">
        <v>0.38300000000000001</v>
      </c>
      <c r="Q7" s="15">
        <v>0.23799999999999999</v>
      </c>
      <c r="R7" s="15">
        <v>0.60299999999999998</v>
      </c>
      <c r="S7" s="15">
        <v>9.99</v>
      </c>
      <c r="U7" s="15">
        <v>0</v>
      </c>
      <c r="V7" s="15">
        <v>230</v>
      </c>
    </row>
    <row r="8" spans="1:22" x14ac:dyDescent="0.25">
      <c r="B8" s="15" t="s">
        <v>122</v>
      </c>
      <c r="C8" s="15" t="s">
        <v>207</v>
      </c>
      <c r="D8" s="15" t="s">
        <v>208</v>
      </c>
      <c r="E8" s="15">
        <v>2022</v>
      </c>
      <c r="F8" s="15" t="s">
        <v>162</v>
      </c>
      <c r="G8" s="15" t="s">
        <v>133</v>
      </c>
      <c r="H8" s="15" t="s">
        <v>136</v>
      </c>
      <c r="I8" s="15" t="s">
        <v>139</v>
      </c>
      <c r="J8" s="15" t="s">
        <v>141</v>
      </c>
      <c r="K8" s="15" t="s">
        <v>144</v>
      </c>
      <c r="L8" s="15" t="s">
        <v>146</v>
      </c>
      <c r="M8" s="15">
        <v>0.55600000000000005</v>
      </c>
      <c r="N8" s="15">
        <v>0.439</v>
      </c>
      <c r="O8" s="15">
        <v>4.5999999999999999E-2</v>
      </c>
      <c r="P8" s="15">
        <v>0.42399999999999999</v>
      </c>
      <c r="Q8" s="15">
        <v>0.307</v>
      </c>
      <c r="R8" s="15">
        <v>0.61599999999999999</v>
      </c>
      <c r="S8" s="15">
        <v>10.009</v>
      </c>
      <c r="U8" s="15">
        <v>0</v>
      </c>
      <c r="V8" s="15">
        <v>90</v>
      </c>
    </row>
    <row r="9" spans="1:22" x14ac:dyDescent="0.25">
      <c r="B9" s="15" t="s">
        <v>122</v>
      </c>
      <c r="C9" s="15" t="s">
        <v>207</v>
      </c>
      <c r="D9" s="15" t="s">
        <v>208</v>
      </c>
      <c r="E9" s="15">
        <v>2022</v>
      </c>
      <c r="F9" s="15" t="s">
        <v>162</v>
      </c>
      <c r="G9" s="15" t="s">
        <v>133</v>
      </c>
      <c r="H9" s="15" t="s">
        <v>136</v>
      </c>
      <c r="I9" s="15" t="s">
        <v>139</v>
      </c>
      <c r="J9" s="15" t="s">
        <v>141</v>
      </c>
      <c r="K9" s="15" t="s">
        <v>144</v>
      </c>
      <c r="L9" s="15" t="s">
        <v>354</v>
      </c>
      <c r="M9" s="15">
        <v>0.251</v>
      </c>
      <c r="N9" s="15">
        <v>0.22700000000000001</v>
      </c>
      <c r="O9" s="15">
        <v>0.02</v>
      </c>
      <c r="P9" s="15">
        <v>0.16500000000000001</v>
      </c>
      <c r="Q9" s="15">
        <v>0.112</v>
      </c>
      <c r="R9" s="15">
        <v>0.32100000000000001</v>
      </c>
      <c r="S9" s="15">
        <v>9.7870000000000008</v>
      </c>
      <c r="U9" s="15">
        <v>0</v>
      </c>
      <c r="V9" s="15">
        <v>130</v>
      </c>
    </row>
    <row r="10" spans="1:22" x14ac:dyDescent="0.25">
      <c r="B10" s="15" t="s">
        <v>122</v>
      </c>
      <c r="C10" s="15" t="s">
        <v>207</v>
      </c>
      <c r="D10" s="15" t="s">
        <v>209</v>
      </c>
      <c r="E10" s="15">
        <v>2022</v>
      </c>
      <c r="F10" s="15" t="s">
        <v>162</v>
      </c>
      <c r="G10" s="15" t="s">
        <v>133</v>
      </c>
      <c r="H10" s="15" t="s">
        <v>136</v>
      </c>
      <c r="I10" s="15" t="s">
        <v>139</v>
      </c>
      <c r="J10" s="15" t="s">
        <v>141</v>
      </c>
      <c r="K10" s="15" t="s">
        <v>144</v>
      </c>
      <c r="L10" s="15" t="s">
        <v>316</v>
      </c>
      <c r="M10" s="15">
        <v>0.14499999999999999</v>
      </c>
      <c r="N10" s="15">
        <v>0.11899999999999999</v>
      </c>
      <c r="O10" s="15">
        <v>3.0000000000000001E-3</v>
      </c>
      <c r="P10" s="15">
        <v>0.114</v>
      </c>
      <c r="Q10" s="15">
        <v>7.5999999999999998E-2</v>
      </c>
      <c r="R10" s="15">
        <v>0.17</v>
      </c>
      <c r="S10" s="15">
        <v>9.84</v>
      </c>
      <c r="U10" s="15">
        <v>0</v>
      </c>
      <c r="V10" s="15">
        <v>1660</v>
      </c>
    </row>
    <row r="11" spans="1:22" x14ac:dyDescent="0.25">
      <c r="B11" s="15" t="s">
        <v>122</v>
      </c>
      <c r="C11" s="15" t="s">
        <v>207</v>
      </c>
      <c r="D11" s="15" t="s">
        <v>209</v>
      </c>
      <c r="E11" s="15">
        <v>2022</v>
      </c>
      <c r="F11" s="15" t="s">
        <v>162</v>
      </c>
      <c r="G11" s="15" t="s">
        <v>133</v>
      </c>
      <c r="H11" s="15" t="s">
        <v>136</v>
      </c>
      <c r="I11" s="15" t="s">
        <v>139</v>
      </c>
      <c r="J11" s="15" t="s">
        <v>141</v>
      </c>
      <c r="K11" s="15" t="s">
        <v>144</v>
      </c>
      <c r="L11" s="15" t="s">
        <v>317</v>
      </c>
      <c r="M11" s="15">
        <v>0.22700000000000001</v>
      </c>
      <c r="N11" s="15">
        <v>0.24099999999999999</v>
      </c>
      <c r="O11" s="15">
        <v>5.0000000000000001E-3</v>
      </c>
      <c r="P11" s="15">
        <v>0.17599999999999999</v>
      </c>
      <c r="Q11" s="15">
        <v>0.11600000000000001</v>
      </c>
      <c r="R11" s="15">
        <v>0.26800000000000002</v>
      </c>
      <c r="S11" s="15">
        <v>9.859</v>
      </c>
      <c r="U11" s="15">
        <v>0</v>
      </c>
      <c r="V11" s="15">
        <v>2800</v>
      </c>
    </row>
    <row r="12" spans="1:22" x14ac:dyDescent="0.25">
      <c r="B12" s="15" t="s">
        <v>122</v>
      </c>
      <c r="C12" s="15" t="s">
        <v>207</v>
      </c>
      <c r="D12" s="15" t="s">
        <v>209</v>
      </c>
      <c r="E12" s="15">
        <v>2022</v>
      </c>
      <c r="F12" s="15" t="s">
        <v>162</v>
      </c>
      <c r="G12" s="15" t="s">
        <v>133</v>
      </c>
      <c r="H12" s="15" t="s">
        <v>136</v>
      </c>
      <c r="I12" s="15" t="s">
        <v>139</v>
      </c>
      <c r="J12" s="15" t="s">
        <v>141</v>
      </c>
      <c r="K12" s="15" t="s">
        <v>144</v>
      </c>
      <c r="L12" s="15" t="s">
        <v>318</v>
      </c>
      <c r="M12" s="15">
        <v>0.27700000000000002</v>
      </c>
      <c r="N12" s="15">
        <v>0.28000000000000003</v>
      </c>
      <c r="O12" s="15">
        <v>0.01</v>
      </c>
      <c r="P12" s="15">
        <v>0.21199999999999999</v>
      </c>
      <c r="Q12" s="15">
        <v>0.14699999999999999</v>
      </c>
      <c r="R12" s="15">
        <v>0.32200000000000001</v>
      </c>
      <c r="S12" s="15">
        <v>9.85</v>
      </c>
      <c r="U12" s="15">
        <v>0</v>
      </c>
      <c r="V12" s="15">
        <v>860</v>
      </c>
    </row>
    <row r="13" spans="1:22" x14ac:dyDescent="0.25">
      <c r="B13" s="15" t="s">
        <v>122</v>
      </c>
      <c r="C13" s="15" t="s">
        <v>207</v>
      </c>
      <c r="D13" s="15" t="s">
        <v>209</v>
      </c>
      <c r="E13" s="15">
        <v>2022</v>
      </c>
      <c r="F13" s="15" t="s">
        <v>162</v>
      </c>
      <c r="G13" s="15" t="s">
        <v>133</v>
      </c>
      <c r="H13" s="15" t="s">
        <v>136</v>
      </c>
      <c r="I13" s="15" t="s">
        <v>139</v>
      </c>
      <c r="J13" s="15" t="s">
        <v>141</v>
      </c>
      <c r="K13" s="15" t="s">
        <v>144</v>
      </c>
      <c r="L13" s="15" t="s">
        <v>319</v>
      </c>
      <c r="M13" s="15">
        <v>0.35799999999999998</v>
      </c>
      <c r="N13" s="15">
        <v>0.33200000000000002</v>
      </c>
      <c r="O13" s="15">
        <v>1.2E-2</v>
      </c>
      <c r="P13" s="15">
        <v>0.27</v>
      </c>
      <c r="Q13" s="15">
        <v>0.17899999999999999</v>
      </c>
      <c r="R13" s="15">
        <v>0.41699999999999998</v>
      </c>
      <c r="S13" s="15">
        <v>9.8879999999999999</v>
      </c>
      <c r="U13" s="15">
        <v>0</v>
      </c>
      <c r="V13" s="15">
        <v>800</v>
      </c>
    </row>
    <row r="14" spans="1:22" x14ac:dyDescent="0.25">
      <c r="B14" s="15" t="s">
        <v>122</v>
      </c>
      <c r="C14" s="15" t="s">
        <v>207</v>
      </c>
      <c r="D14" s="15" t="s">
        <v>209</v>
      </c>
      <c r="E14" s="15">
        <v>2022</v>
      </c>
      <c r="F14" s="15" t="s">
        <v>162</v>
      </c>
      <c r="G14" s="15" t="s">
        <v>133</v>
      </c>
      <c r="H14" s="15" t="s">
        <v>136</v>
      </c>
      <c r="I14" s="15" t="s">
        <v>139</v>
      </c>
      <c r="J14" s="15" t="s">
        <v>141</v>
      </c>
      <c r="K14" s="15" t="s">
        <v>144</v>
      </c>
      <c r="L14" s="15" t="s">
        <v>320</v>
      </c>
      <c r="M14" s="15">
        <v>0.45100000000000001</v>
      </c>
      <c r="N14" s="15">
        <v>0.42099999999999999</v>
      </c>
      <c r="O14" s="15">
        <v>2.8000000000000001E-2</v>
      </c>
      <c r="P14" s="15">
        <v>0.32800000000000001</v>
      </c>
      <c r="Q14" s="15">
        <v>0.216</v>
      </c>
      <c r="R14" s="15">
        <v>0.53200000000000003</v>
      </c>
      <c r="S14" s="15">
        <v>9.9969999999999999</v>
      </c>
      <c r="U14" s="15">
        <v>0</v>
      </c>
      <c r="V14" s="15">
        <v>230</v>
      </c>
    </row>
    <row r="15" spans="1:22" x14ac:dyDescent="0.25">
      <c r="B15" s="15" t="s">
        <v>122</v>
      </c>
      <c r="C15" s="15" t="s">
        <v>207</v>
      </c>
      <c r="D15" s="15" t="s">
        <v>209</v>
      </c>
      <c r="E15" s="15">
        <v>2022</v>
      </c>
      <c r="F15" s="15" t="s">
        <v>162</v>
      </c>
      <c r="G15" s="15" t="s">
        <v>133</v>
      </c>
      <c r="H15" s="15" t="s">
        <v>136</v>
      </c>
      <c r="I15" s="15" t="s">
        <v>139</v>
      </c>
      <c r="J15" s="15" t="s">
        <v>141</v>
      </c>
      <c r="K15" s="15" t="s">
        <v>144</v>
      </c>
      <c r="L15" s="15" t="s">
        <v>146</v>
      </c>
      <c r="M15" s="15">
        <v>0.50900000000000001</v>
      </c>
      <c r="N15" s="15">
        <v>0.41699999999999998</v>
      </c>
      <c r="O15" s="15">
        <v>4.3999999999999997E-2</v>
      </c>
      <c r="P15" s="15">
        <v>0.375</v>
      </c>
      <c r="Q15" s="15">
        <v>0.27800000000000002</v>
      </c>
      <c r="R15" s="15">
        <v>0.56799999999999995</v>
      </c>
      <c r="S15" s="15">
        <v>10.015000000000001</v>
      </c>
      <c r="U15" s="15">
        <v>0</v>
      </c>
      <c r="V15" s="15">
        <v>90</v>
      </c>
    </row>
    <row r="16" spans="1:22" x14ac:dyDescent="0.25">
      <c r="B16" s="15" t="s">
        <v>122</v>
      </c>
      <c r="C16" s="15" t="s">
        <v>207</v>
      </c>
      <c r="D16" s="15" t="s">
        <v>209</v>
      </c>
      <c r="E16" s="15">
        <v>2022</v>
      </c>
      <c r="F16" s="15" t="s">
        <v>162</v>
      </c>
      <c r="G16" s="15" t="s">
        <v>133</v>
      </c>
      <c r="H16" s="15" t="s">
        <v>136</v>
      </c>
      <c r="I16" s="15" t="s">
        <v>139</v>
      </c>
      <c r="J16" s="15" t="s">
        <v>141</v>
      </c>
      <c r="K16" s="15" t="s">
        <v>144</v>
      </c>
      <c r="L16" s="15" t="s">
        <v>354</v>
      </c>
      <c r="M16" s="15">
        <v>0.23100000000000001</v>
      </c>
      <c r="N16" s="15">
        <v>0.21299999999999999</v>
      </c>
      <c r="O16" s="15">
        <v>1.9E-2</v>
      </c>
      <c r="P16" s="15">
        <v>0.14399999999999999</v>
      </c>
      <c r="Q16" s="15">
        <v>9.6000000000000002E-2</v>
      </c>
      <c r="R16" s="15">
        <v>0.30199999999999999</v>
      </c>
      <c r="S16" s="15">
        <v>9.798</v>
      </c>
      <c r="U16" s="15">
        <v>0</v>
      </c>
      <c r="V16" s="15">
        <v>130</v>
      </c>
    </row>
    <row r="17" spans="2:22" x14ac:dyDescent="0.25">
      <c r="B17" s="15" t="s">
        <v>122</v>
      </c>
      <c r="C17" s="15" t="s">
        <v>207</v>
      </c>
      <c r="D17" s="15" t="s">
        <v>210</v>
      </c>
      <c r="E17" s="15">
        <v>2022</v>
      </c>
      <c r="F17" s="15" t="s">
        <v>162</v>
      </c>
      <c r="G17" s="15" t="s">
        <v>133</v>
      </c>
      <c r="H17" s="15" t="s">
        <v>136</v>
      </c>
      <c r="I17" s="15" t="s">
        <v>139</v>
      </c>
      <c r="J17" s="15" t="s">
        <v>141</v>
      </c>
      <c r="K17" s="15" t="s">
        <v>144</v>
      </c>
      <c r="L17" s="15" t="s">
        <v>316</v>
      </c>
      <c r="M17" s="15">
        <v>0.13600000000000001</v>
      </c>
      <c r="N17" s="15">
        <v>0.123</v>
      </c>
      <c r="O17" s="15">
        <v>3.0000000000000001E-3</v>
      </c>
      <c r="P17" s="15">
        <v>0.10299999999999999</v>
      </c>
      <c r="Q17" s="15">
        <v>7.1999999999999995E-2</v>
      </c>
      <c r="R17" s="15">
        <v>0.157</v>
      </c>
      <c r="S17" s="15">
        <v>9.5730000000000004</v>
      </c>
      <c r="U17" s="15">
        <v>0</v>
      </c>
      <c r="V17" s="15">
        <v>1660</v>
      </c>
    </row>
    <row r="18" spans="2:22" x14ac:dyDescent="0.25">
      <c r="B18" s="15" t="s">
        <v>122</v>
      </c>
      <c r="C18" s="15" t="s">
        <v>207</v>
      </c>
      <c r="D18" s="15" t="s">
        <v>210</v>
      </c>
      <c r="E18" s="15">
        <v>2022</v>
      </c>
      <c r="F18" s="15" t="s">
        <v>162</v>
      </c>
      <c r="G18" s="15" t="s">
        <v>133</v>
      </c>
      <c r="H18" s="15" t="s">
        <v>136</v>
      </c>
      <c r="I18" s="15" t="s">
        <v>139</v>
      </c>
      <c r="J18" s="15" t="s">
        <v>141</v>
      </c>
      <c r="K18" s="15" t="s">
        <v>144</v>
      </c>
      <c r="L18" s="15" t="s">
        <v>317</v>
      </c>
      <c r="M18" s="15">
        <v>0.22900000000000001</v>
      </c>
      <c r="N18" s="15">
        <v>0.33100000000000002</v>
      </c>
      <c r="O18" s="15">
        <v>6.0000000000000001E-3</v>
      </c>
      <c r="P18" s="15">
        <v>0.16</v>
      </c>
      <c r="Q18" s="15">
        <v>0.107</v>
      </c>
      <c r="R18" s="15">
        <v>0.247</v>
      </c>
      <c r="S18" s="15">
        <v>9.593</v>
      </c>
      <c r="U18" s="15">
        <v>0</v>
      </c>
      <c r="V18" s="15">
        <v>2800</v>
      </c>
    </row>
    <row r="19" spans="2:22" x14ac:dyDescent="0.25">
      <c r="B19" s="15" t="s">
        <v>122</v>
      </c>
      <c r="C19" s="15" t="s">
        <v>207</v>
      </c>
      <c r="D19" s="15" t="s">
        <v>210</v>
      </c>
      <c r="E19" s="15">
        <v>2022</v>
      </c>
      <c r="F19" s="15" t="s">
        <v>162</v>
      </c>
      <c r="G19" s="15" t="s">
        <v>133</v>
      </c>
      <c r="H19" s="15" t="s">
        <v>136</v>
      </c>
      <c r="I19" s="15" t="s">
        <v>139</v>
      </c>
      <c r="J19" s="15" t="s">
        <v>141</v>
      </c>
      <c r="K19" s="15" t="s">
        <v>144</v>
      </c>
      <c r="L19" s="15" t="s">
        <v>318</v>
      </c>
      <c r="M19" s="15">
        <v>0.27900000000000003</v>
      </c>
      <c r="N19" s="15">
        <v>0.36399999999999999</v>
      </c>
      <c r="O19" s="15">
        <v>1.2E-2</v>
      </c>
      <c r="P19" s="15">
        <v>0.19400000000000001</v>
      </c>
      <c r="Q19" s="15">
        <v>0.13200000000000001</v>
      </c>
      <c r="R19" s="15">
        <v>0.30099999999999999</v>
      </c>
      <c r="S19" s="15">
        <v>9.5790000000000006</v>
      </c>
      <c r="U19" s="15">
        <v>0</v>
      </c>
      <c r="V19" s="15">
        <v>860</v>
      </c>
    </row>
    <row r="20" spans="2:22" x14ac:dyDescent="0.25">
      <c r="B20" s="15" t="s">
        <v>122</v>
      </c>
      <c r="C20" s="15" t="s">
        <v>207</v>
      </c>
      <c r="D20" s="15" t="s">
        <v>210</v>
      </c>
      <c r="E20" s="15">
        <v>2022</v>
      </c>
      <c r="F20" s="15" t="s">
        <v>162</v>
      </c>
      <c r="G20" s="15" t="s">
        <v>133</v>
      </c>
      <c r="H20" s="15" t="s">
        <v>136</v>
      </c>
      <c r="I20" s="15" t="s">
        <v>139</v>
      </c>
      <c r="J20" s="15" t="s">
        <v>141</v>
      </c>
      <c r="K20" s="15" t="s">
        <v>144</v>
      </c>
      <c r="L20" s="15" t="s">
        <v>319</v>
      </c>
      <c r="M20" s="15">
        <v>0.38100000000000001</v>
      </c>
      <c r="N20" s="15">
        <v>0.51300000000000001</v>
      </c>
      <c r="O20" s="15">
        <v>1.7999999999999999E-2</v>
      </c>
      <c r="P20" s="15">
        <v>0.245</v>
      </c>
      <c r="Q20" s="15">
        <v>0.16</v>
      </c>
      <c r="R20" s="15">
        <v>0.39200000000000002</v>
      </c>
      <c r="S20" s="15">
        <v>9.6120000000000001</v>
      </c>
      <c r="U20" s="15">
        <v>0</v>
      </c>
      <c r="V20" s="15">
        <v>800</v>
      </c>
    </row>
    <row r="21" spans="2:22" x14ac:dyDescent="0.25">
      <c r="B21" s="15" t="s">
        <v>122</v>
      </c>
      <c r="C21" s="15" t="s">
        <v>207</v>
      </c>
      <c r="D21" s="15" t="s">
        <v>210</v>
      </c>
      <c r="E21" s="15">
        <v>2022</v>
      </c>
      <c r="F21" s="15" t="s">
        <v>162</v>
      </c>
      <c r="G21" s="15" t="s">
        <v>133</v>
      </c>
      <c r="H21" s="15" t="s">
        <v>136</v>
      </c>
      <c r="I21" s="15" t="s">
        <v>139</v>
      </c>
      <c r="J21" s="15" t="s">
        <v>141</v>
      </c>
      <c r="K21" s="15" t="s">
        <v>144</v>
      </c>
      <c r="L21" s="15" t="s">
        <v>320</v>
      </c>
      <c r="M21" s="15">
        <v>0.44</v>
      </c>
      <c r="N21" s="15">
        <v>0.501</v>
      </c>
      <c r="O21" s="15">
        <v>3.3000000000000002E-2</v>
      </c>
      <c r="P21" s="15">
        <v>0.29899999999999999</v>
      </c>
      <c r="Q21" s="15">
        <v>0.19600000000000001</v>
      </c>
      <c r="R21" s="15">
        <v>0.48099999999999998</v>
      </c>
      <c r="S21" s="15">
        <v>9.7219999999999995</v>
      </c>
      <c r="U21" s="15">
        <v>0</v>
      </c>
      <c r="V21" s="15">
        <v>230</v>
      </c>
    </row>
    <row r="22" spans="2:22" x14ac:dyDescent="0.25">
      <c r="B22" s="15" t="s">
        <v>122</v>
      </c>
      <c r="C22" s="15" t="s">
        <v>207</v>
      </c>
      <c r="D22" s="15" t="s">
        <v>210</v>
      </c>
      <c r="E22" s="15">
        <v>2022</v>
      </c>
      <c r="F22" s="15" t="s">
        <v>162</v>
      </c>
      <c r="G22" s="15" t="s">
        <v>133</v>
      </c>
      <c r="H22" s="15" t="s">
        <v>136</v>
      </c>
      <c r="I22" s="15" t="s">
        <v>139</v>
      </c>
      <c r="J22" s="15" t="s">
        <v>141</v>
      </c>
      <c r="K22" s="15" t="s">
        <v>144</v>
      </c>
      <c r="L22" s="15" t="s">
        <v>146</v>
      </c>
      <c r="M22" s="15">
        <v>0.47399999999999998</v>
      </c>
      <c r="N22" s="15">
        <v>0.41699999999999998</v>
      </c>
      <c r="O22" s="15">
        <v>4.3999999999999997E-2</v>
      </c>
      <c r="P22" s="15">
        <v>0.31900000000000001</v>
      </c>
      <c r="Q22" s="15">
        <v>0.26</v>
      </c>
      <c r="R22" s="15">
        <v>0.49299999999999999</v>
      </c>
      <c r="S22" s="15">
        <v>9.7260000000000009</v>
      </c>
      <c r="U22" s="15">
        <v>0</v>
      </c>
      <c r="V22" s="15">
        <v>90</v>
      </c>
    </row>
    <row r="23" spans="2:22" x14ac:dyDescent="0.25">
      <c r="B23" s="15" t="s">
        <v>122</v>
      </c>
      <c r="C23" s="15" t="s">
        <v>207</v>
      </c>
      <c r="D23" s="15" t="s">
        <v>210</v>
      </c>
      <c r="E23" s="15">
        <v>2022</v>
      </c>
      <c r="F23" s="15" t="s">
        <v>162</v>
      </c>
      <c r="G23" s="15" t="s">
        <v>133</v>
      </c>
      <c r="H23" s="15" t="s">
        <v>136</v>
      </c>
      <c r="I23" s="15" t="s">
        <v>139</v>
      </c>
      <c r="J23" s="15" t="s">
        <v>141</v>
      </c>
      <c r="K23" s="15" t="s">
        <v>144</v>
      </c>
      <c r="L23" s="15" t="s">
        <v>354</v>
      </c>
      <c r="M23" s="15">
        <v>0.21099999999999999</v>
      </c>
      <c r="N23" s="15">
        <v>0.19500000000000001</v>
      </c>
      <c r="O23" s="15">
        <v>1.7000000000000001E-2</v>
      </c>
      <c r="P23" s="15">
        <v>0.14199999999999999</v>
      </c>
      <c r="Q23" s="15">
        <v>9.2999999999999999E-2</v>
      </c>
      <c r="R23" s="15">
        <v>0.26100000000000001</v>
      </c>
      <c r="S23" s="15">
        <v>9.5340000000000007</v>
      </c>
      <c r="U23" s="15">
        <v>0</v>
      </c>
      <c r="V23" s="15">
        <v>130</v>
      </c>
    </row>
    <row r="24" spans="2:22" x14ac:dyDescent="0.25">
      <c r="B24" s="15" t="s">
        <v>122</v>
      </c>
      <c r="C24" s="15" t="s">
        <v>207</v>
      </c>
      <c r="D24" s="15" t="s">
        <v>211</v>
      </c>
      <c r="E24" s="15">
        <v>2022</v>
      </c>
      <c r="F24" s="15" t="s">
        <v>162</v>
      </c>
      <c r="G24" s="15" t="s">
        <v>133</v>
      </c>
      <c r="H24" s="15" t="s">
        <v>136</v>
      </c>
      <c r="I24" s="15" t="s">
        <v>139</v>
      </c>
      <c r="J24" s="15" t="s">
        <v>141</v>
      </c>
      <c r="K24" s="15" t="s">
        <v>144</v>
      </c>
      <c r="L24" s="15" t="s">
        <v>316</v>
      </c>
      <c r="M24" s="15">
        <v>0.128</v>
      </c>
      <c r="N24" s="15">
        <v>0.11899999999999999</v>
      </c>
      <c r="O24" s="15">
        <v>3.0000000000000001E-3</v>
      </c>
      <c r="P24" s="15">
        <v>9.7000000000000003E-2</v>
      </c>
      <c r="Q24" s="15">
        <v>6.8000000000000005E-2</v>
      </c>
      <c r="R24" s="15">
        <v>0.14799999999999999</v>
      </c>
      <c r="S24" s="15">
        <v>9.5730000000000004</v>
      </c>
      <c r="U24" s="15">
        <v>0</v>
      </c>
      <c r="V24" s="15">
        <v>1660</v>
      </c>
    </row>
    <row r="25" spans="2:22" x14ac:dyDescent="0.25">
      <c r="B25" s="15" t="s">
        <v>122</v>
      </c>
      <c r="C25" s="15" t="s">
        <v>207</v>
      </c>
      <c r="D25" s="15" t="s">
        <v>211</v>
      </c>
      <c r="E25" s="15">
        <v>2022</v>
      </c>
      <c r="F25" s="15" t="s">
        <v>162</v>
      </c>
      <c r="G25" s="15" t="s">
        <v>133</v>
      </c>
      <c r="H25" s="15" t="s">
        <v>136</v>
      </c>
      <c r="I25" s="15" t="s">
        <v>139</v>
      </c>
      <c r="J25" s="15" t="s">
        <v>141</v>
      </c>
      <c r="K25" s="15" t="s">
        <v>144</v>
      </c>
      <c r="L25" s="15" t="s">
        <v>317</v>
      </c>
      <c r="M25" s="15">
        <v>0.215</v>
      </c>
      <c r="N25" s="15">
        <v>0.317</v>
      </c>
      <c r="O25" s="15">
        <v>6.0000000000000001E-3</v>
      </c>
      <c r="P25" s="15">
        <v>0.151</v>
      </c>
      <c r="Q25" s="15">
        <v>0.10100000000000001</v>
      </c>
      <c r="R25" s="15">
        <v>0.22900000000000001</v>
      </c>
      <c r="S25" s="15">
        <v>9.593</v>
      </c>
      <c r="U25" s="15">
        <v>0</v>
      </c>
      <c r="V25" s="15">
        <v>2800</v>
      </c>
    </row>
    <row r="26" spans="2:22" x14ac:dyDescent="0.25">
      <c r="B26" s="15" t="s">
        <v>122</v>
      </c>
      <c r="C26" s="15" t="s">
        <v>207</v>
      </c>
      <c r="D26" s="15" t="s">
        <v>211</v>
      </c>
      <c r="E26" s="15">
        <v>2022</v>
      </c>
      <c r="F26" s="15" t="s">
        <v>162</v>
      </c>
      <c r="G26" s="15" t="s">
        <v>133</v>
      </c>
      <c r="H26" s="15" t="s">
        <v>136</v>
      </c>
      <c r="I26" s="15" t="s">
        <v>139</v>
      </c>
      <c r="J26" s="15" t="s">
        <v>141</v>
      </c>
      <c r="K26" s="15" t="s">
        <v>144</v>
      </c>
      <c r="L26" s="15" t="s">
        <v>318</v>
      </c>
      <c r="M26" s="15">
        <v>0.26700000000000002</v>
      </c>
      <c r="N26" s="15">
        <v>0.39200000000000002</v>
      </c>
      <c r="O26" s="15">
        <v>1.2999999999999999E-2</v>
      </c>
      <c r="P26" s="15">
        <v>0.17599999999999999</v>
      </c>
      <c r="Q26" s="15">
        <v>0.12</v>
      </c>
      <c r="R26" s="15">
        <v>0.27300000000000002</v>
      </c>
      <c r="S26" s="15">
        <v>9.5790000000000006</v>
      </c>
      <c r="U26" s="15">
        <v>0</v>
      </c>
      <c r="V26" s="15">
        <v>860</v>
      </c>
    </row>
    <row r="27" spans="2:22" x14ac:dyDescent="0.25">
      <c r="B27" s="15" t="s">
        <v>122</v>
      </c>
      <c r="C27" s="15" t="s">
        <v>207</v>
      </c>
      <c r="D27" s="15" t="s">
        <v>211</v>
      </c>
      <c r="E27" s="15">
        <v>2022</v>
      </c>
      <c r="F27" s="15" t="s">
        <v>162</v>
      </c>
      <c r="G27" s="15" t="s">
        <v>133</v>
      </c>
      <c r="H27" s="15" t="s">
        <v>136</v>
      </c>
      <c r="I27" s="15" t="s">
        <v>139</v>
      </c>
      <c r="J27" s="15" t="s">
        <v>141</v>
      </c>
      <c r="K27" s="15" t="s">
        <v>144</v>
      </c>
      <c r="L27" s="15" t="s">
        <v>319</v>
      </c>
      <c r="M27" s="15">
        <v>0.35799999999999998</v>
      </c>
      <c r="N27" s="15">
        <v>0.51400000000000001</v>
      </c>
      <c r="O27" s="15">
        <v>1.7999999999999999E-2</v>
      </c>
      <c r="P27" s="15">
        <v>0.22500000000000001</v>
      </c>
      <c r="Q27" s="15">
        <v>0.15</v>
      </c>
      <c r="R27" s="15">
        <v>0.35499999999999998</v>
      </c>
      <c r="S27" s="15">
        <v>9.6110000000000007</v>
      </c>
      <c r="U27" s="15">
        <v>0</v>
      </c>
      <c r="V27" s="15">
        <v>800</v>
      </c>
    </row>
    <row r="28" spans="2:22" x14ac:dyDescent="0.25">
      <c r="B28" s="15" t="s">
        <v>122</v>
      </c>
      <c r="C28" s="15" t="s">
        <v>207</v>
      </c>
      <c r="D28" s="15" t="s">
        <v>211</v>
      </c>
      <c r="E28" s="15">
        <v>2022</v>
      </c>
      <c r="F28" s="15" t="s">
        <v>162</v>
      </c>
      <c r="G28" s="15" t="s">
        <v>133</v>
      </c>
      <c r="H28" s="15" t="s">
        <v>136</v>
      </c>
      <c r="I28" s="15" t="s">
        <v>139</v>
      </c>
      <c r="J28" s="15" t="s">
        <v>141</v>
      </c>
      <c r="K28" s="15" t="s">
        <v>144</v>
      </c>
      <c r="L28" s="15" t="s">
        <v>320</v>
      </c>
      <c r="M28" s="15">
        <v>0.41799999999999998</v>
      </c>
      <c r="N28" s="15">
        <v>0.51500000000000001</v>
      </c>
      <c r="O28" s="15">
        <v>3.4000000000000002E-2</v>
      </c>
      <c r="P28" s="15">
        <v>0.27300000000000002</v>
      </c>
      <c r="Q28" s="15">
        <v>0.17899999999999999</v>
      </c>
      <c r="R28" s="15">
        <v>0.44</v>
      </c>
      <c r="S28" s="15">
        <v>9.7219999999999995</v>
      </c>
      <c r="U28" s="15">
        <v>0</v>
      </c>
      <c r="V28" s="15">
        <v>230</v>
      </c>
    </row>
    <row r="29" spans="2:22" x14ac:dyDescent="0.25">
      <c r="B29" s="15" t="s">
        <v>122</v>
      </c>
      <c r="C29" s="15" t="s">
        <v>207</v>
      </c>
      <c r="D29" s="15" t="s">
        <v>211</v>
      </c>
      <c r="E29" s="15">
        <v>2022</v>
      </c>
      <c r="F29" s="15" t="s">
        <v>162</v>
      </c>
      <c r="G29" s="15" t="s">
        <v>133</v>
      </c>
      <c r="H29" s="15" t="s">
        <v>136</v>
      </c>
      <c r="I29" s="15" t="s">
        <v>139</v>
      </c>
      <c r="J29" s="15" t="s">
        <v>141</v>
      </c>
      <c r="K29" s="15" t="s">
        <v>144</v>
      </c>
      <c r="L29" s="15" t="s">
        <v>146</v>
      </c>
      <c r="M29" s="15">
        <v>0.435</v>
      </c>
      <c r="N29" s="15">
        <v>0.40500000000000003</v>
      </c>
      <c r="O29" s="15">
        <v>4.2999999999999997E-2</v>
      </c>
      <c r="P29" s="15">
        <v>0.29399999999999998</v>
      </c>
      <c r="Q29" s="15">
        <v>0.22700000000000001</v>
      </c>
      <c r="R29" s="15">
        <v>0.435</v>
      </c>
      <c r="S29" s="15">
        <v>9.7260000000000009</v>
      </c>
      <c r="U29" s="15">
        <v>0</v>
      </c>
      <c r="V29" s="15">
        <v>90</v>
      </c>
    </row>
    <row r="30" spans="2:22" x14ac:dyDescent="0.25">
      <c r="B30" s="15" t="s">
        <v>122</v>
      </c>
      <c r="C30" s="15" t="s">
        <v>207</v>
      </c>
      <c r="D30" s="15" t="s">
        <v>211</v>
      </c>
      <c r="E30" s="15">
        <v>2022</v>
      </c>
      <c r="F30" s="15" t="s">
        <v>162</v>
      </c>
      <c r="G30" s="15" t="s">
        <v>133</v>
      </c>
      <c r="H30" s="15" t="s">
        <v>136</v>
      </c>
      <c r="I30" s="15" t="s">
        <v>139</v>
      </c>
      <c r="J30" s="15" t="s">
        <v>141</v>
      </c>
      <c r="K30" s="15" t="s">
        <v>144</v>
      </c>
      <c r="L30" s="15" t="s">
        <v>354</v>
      </c>
      <c r="M30" s="15">
        <v>0.19800000000000001</v>
      </c>
      <c r="N30" s="15">
        <v>0.186</v>
      </c>
      <c r="O30" s="15">
        <v>1.6E-2</v>
      </c>
      <c r="P30" s="15">
        <v>0.14299999999999999</v>
      </c>
      <c r="Q30" s="15">
        <v>8.8999999999999996E-2</v>
      </c>
      <c r="R30" s="15">
        <v>0.23799999999999999</v>
      </c>
      <c r="S30" s="15">
        <v>9.532</v>
      </c>
      <c r="U30" s="15">
        <v>0</v>
      </c>
      <c r="V30" s="15">
        <v>130</v>
      </c>
    </row>
    <row r="31" spans="2:22" x14ac:dyDescent="0.25">
      <c r="B31" s="15" t="s">
        <v>122</v>
      </c>
      <c r="C31" s="15" t="s">
        <v>207</v>
      </c>
      <c r="D31" s="15" t="s">
        <v>212</v>
      </c>
      <c r="E31" s="15">
        <v>2022</v>
      </c>
      <c r="F31" s="15" t="s">
        <v>162</v>
      </c>
      <c r="G31" s="15" t="s">
        <v>133</v>
      </c>
      <c r="H31" s="15" t="s">
        <v>136</v>
      </c>
      <c r="I31" s="15" t="s">
        <v>139</v>
      </c>
      <c r="J31" s="15" t="s">
        <v>141</v>
      </c>
      <c r="K31" s="15" t="s">
        <v>144</v>
      </c>
      <c r="L31" s="15" t="s">
        <v>316</v>
      </c>
      <c r="M31" s="15">
        <v>0.123</v>
      </c>
      <c r="N31" s="15">
        <v>0.115</v>
      </c>
      <c r="O31" s="15">
        <v>3.0000000000000001E-3</v>
      </c>
      <c r="P31" s="15">
        <v>9.2999999999999999E-2</v>
      </c>
      <c r="Q31" s="15">
        <v>6.7000000000000004E-2</v>
      </c>
      <c r="R31" s="15">
        <v>0.14199999999999999</v>
      </c>
      <c r="S31" s="15">
        <v>9.3179999999999996</v>
      </c>
      <c r="U31" s="15">
        <v>0</v>
      </c>
      <c r="V31" s="15">
        <v>1660</v>
      </c>
    </row>
    <row r="32" spans="2:22" x14ac:dyDescent="0.25">
      <c r="B32" s="15" t="s">
        <v>122</v>
      </c>
      <c r="C32" s="15" t="s">
        <v>207</v>
      </c>
      <c r="D32" s="15" t="s">
        <v>212</v>
      </c>
      <c r="E32" s="15">
        <v>2022</v>
      </c>
      <c r="F32" s="15" t="s">
        <v>162</v>
      </c>
      <c r="G32" s="15" t="s">
        <v>133</v>
      </c>
      <c r="H32" s="15" t="s">
        <v>136</v>
      </c>
      <c r="I32" s="15" t="s">
        <v>139</v>
      </c>
      <c r="J32" s="15" t="s">
        <v>141</v>
      </c>
      <c r="K32" s="15" t="s">
        <v>144</v>
      </c>
      <c r="L32" s="15" t="s">
        <v>317</v>
      </c>
      <c r="M32" s="15">
        <v>0.20499999999999999</v>
      </c>
      <c r="N32" s="15">
        <v>0.29499999999999998</v>
      </c>
      <c r="O32" s="15">
        <v>6.0000000000000001E-3</v>
      </c>
      <c r="P32" s="15">
        <v>0.14399999999999999</v>
      </c>
      <c r="Q32" s="15">
        <v>9.7000000000000003E-2</v>
      </c>
      <c r="R32" s="15">
        <v>0.217</v>
      </c>
      <c r="S32" s="15">
        <v>9.34</v>
      </c>
      <c r="U32" s="15">
        <v>0</v>
      </c>
      <c r="V32" s="15">
        <v>2800</v>
      </c>
    </row>
    <row r="33" spans="2:22" x14ac:dyDescent="0.25">
      <c r="B33" s="15" t="s">
        <v>122</v>
      </c>
      <c r="C33" s="15" t="s">
        <v>207</v>
      </c>
      <c r="D33" s="15" t="s">
        <v>212</v>
      </c>
      <c r="E33" s="15">
        <v>2022</v>
      </c>
      <c r="F33" s="15" t="s">
        <v>162</v>
      </c>
      <c r="G33" s="15" t="s">
        <v>133</v>
      </c>
      <c r="H33" s="15" t="s">
        <v>136</v>
      </c>
      <c r="I33" s="15" t="s">
        <v>139</v>
      </c>
      <c r="J33" s="15" t="s">
        <v>141</v>
      </c>
      <c r="K33" s="15" t="s">
        <v>144</v>
      </c>
      <c r="L33" s="15" t="s">
        <v>318</v>
      </c>
      <c r="M33" s="15">
        <v>0.252</v>
      </c>
      <c r="N33" s="15">
        <v>0.38700000000000001</v>
      </c>
      <c r="O33" s="15">
        <v>1.2999999999999999E-2</v>
      </c>
      <c r="P33" s="15">
        <v>0.16500000000000001</v>
      </c>
      <c r="Q33" s="15">
        <v>0.112</v>
      </c>
      <c r="R33" s="15">
        <v>0.254</v>
      </c>
      <c r="S33" s="15">
        <v>9.3179999999999996</v>
      </c>
      <c r="U33" s="15">
        <v>0</v>
      </c>
      <c r="V33" s="15">
        <v>860</v>
      </c>
    </row>
    <row r="34" spans="2:22" x14ac:dyDescent="0.25">
      <c r="B34" s="15" t="s">
        <v>122</v>
      </c>
      <c r="C34" s="15" t="s">
        <v>207</v>
      </c>
      <c r="D34" s="15" t="s">
        <v>212</v>
      </c>
      <c r="E34" s="15">
        <v>2022</v>
      </c>
      <c r="F34" s="15" t="s">
        <v>162</v>
      </c>
      <c r="G34" s="15" t="s">
        <v>133</v>
      </c>
      <c r="H34" s="15" t="s">
        <v>136</v>
      </c>
      <c r="I34" s="15" t="s">
        <v>139</v>
      </c>
      <c r="J34" s="15" t="s">
        <v>141</v>
      </c>
      <c r="K34" s="15" t="s">
        <v>144</v>
      </c>
      <c r="L34" s="15" t="s">
        <v>319</v>
      </c>
      <c r="M34" s="15">
        <v>0.33900000000000002</v>
      </c>
      <c r="N34" s="15">
        <v>0.498</v>
      </c>
      <c r="O34" s="15">
        <v>1.7999999999999999E-2</v>
      </c>
      <c r="P34" s="15">
        <v>0.20699999999999999</v>
      </c>
      <c r="Q34" s="15">
        <v>0.14099999999999999</v>
      </c>
      <c r="R34" s="15">
        <v>0.33500000000000002</v>
      </c>
      <c r="S34" s="15">
        <v>9.3439999999999994</v>
      </c>
      <c r="U34" s="15">
        <v>0</v>
      </c>
      <c r="V34" s="15">
        <v>800</v>
      </c>
    </row>
    <row r="35" spans="2:22" x14ac:dyDescent="0.25">
      <c r="B35" s="15" t="s">
        <v>122</v>
      </c>
      <c r="C35" s="15" t="s">
        <v>207</v>
      </c>
      <c r="D35" s="15" t="s">
        <v>212</v>
      </c>
      <c r="E35" s="15">
        <v>2022</v>
      </c>
      <c r="F35" s="15" t="s">
        <v>162</v>
      </c>
      <c r="G35" s="15" t="s">
        <v>133</v>
      </c>
      <c r="H35" s="15" t="s">
        <v>136</v>
      </c>
      <c r="I35" s="15" t="s">
        <v>139</v>
      </c>
      <c r="J35" s="15" t="s">
        <v>141</v>
      </c>
      <c r="K35" s="15" t="s">
        <v>144</v>
      </c>
      <c r="L35" s="15" t="s">
        <v>320</v>
      </c>
      <c r="M35" s="15">
        <v>0.39900000000000002</v>
      </c>
      <c r="N35" s="15">
        <v>0.498</v>
      </c>
      <c r="O35" s="15">
        <v>3.3000000000000002E-2</v>
      </c>
      <c r="P35" s="15">
        <v>0.251</v>
      </c>
      <c r="Q35" s="15">
        <v>0.16400000000000001</v>
      </c>
      <c r="R35" s="15">
        <v>0.4</v>
      </c>
      <c r="S35" s="15">
        <v>9.4559999999999995</v>
      </c>
      <c r="U35" s="15">
        <v>0</v>
      </c>
      <c r="V35" s="15">
        <v>230</v>
      </c>
    </row>
    <row r="36" spans="2:22" x14ac:dyDescent="0.25">
      <c r="B36" s="15" t="s">
        <v>122</v>
      </c>
      <c r="C36" s="15" t="s">
        <v>207</v>
      </c>
      <c r="D36" s="15" t="s">
        <v>212</v>
      </c>
      <c r="E36" s="15">
        <v>2022</v>
      </c>
      <c r="F36" s="15" t="s">
        <v>162</v>
      </c>
      <c r="G36" s="15" t="s">
        <v>133</v>
      </c>
      <c r="H36" s="15" t="s">
        <v>136</v>
      </c>
      <c r="I36" s="15" t="s">
        <v>139</v>
      </c>
      <c r="J36" s="15" t="s">
        <v>141</v>
      </c>
      <c r="K36" s="15" t="s">
        <v>144</v>
      </c>
      <c r="L36" s="15" t="s">
        <v>146</v>
      </c>
      <c r="M36" s="15">
        <v>0.40899999999999997</v>
      </c>
      <c r="N36" s="15">
        <v>0.38100000000000001</v>
      </c>
      <c r="O36" s="15">
        <v>0.04</v>
      </c>
      <c r="P36" s="15">
        <v>0.27700000000000002</v>
      </c>
      <c r="Q36" s="15">
        <v>0.218</v>
      </c>
      <c r="R36" s="15">
        <v>0.432</v>
      </c>
      <c r="S36" s="15">
        <v>9.4450000000000003</v>
      </c>
      <c r="U36" s="15">
        <v>0</v>
      </c>
      <c r="V36" s="15">
        <v>90</v>
      </c>
    </row>
    <row r="37" spans="2:22" x14ac:dyDescent="0.25">
      <c r="B37" s="15" t="s">
        <v>122</v>
      </c>
      <c r="C37" s="15" t="s">
        <v>207</v>
      </c>
      <c r="D37" s="15" t="s">
        <v>212</v>
      </c>
      <c r="E37" s="15">
        <v>2022</v>
      </c>
      <c r="F37" s="15" t="s">
        <v>162</v>
      </c>
      <c r="G37" s="15" t="s">
        <v>133</v>
      </c>
      <c r="H37" s="15" t="s">
        <v>136</v>
      </c>
      <c r="I37" s="15" t="s">
        <v>139</v>
      </c>
      <c r="J37" s="15" t="s">
        <v>141</v>
      </c>
      <c r="K37" s="15" t="s">
        <v>144</v>
      </c>
      <c r="L37" s="15" t="s">
        <v>354</v>
      </c>
      <c r="M37" s="15">
        <v>0.186</v>
      </c>
      <c r="N37" s="15">
        <v>0.17100000000000001</v>
      </c>
      <c r="O37" s="15">
        <v>1.4999999999999999E-2</v>
      </c>
      <c r="P37" s="15">
        <v>0.13400000000000001</v>
      </c>
      <c r="Q37" s="15">
        <v>8.7999999999999995E-2</v>
      </c>
      <c r="R37" s="15">
        <v>0.20899999999999999</v>
      </c>
      <c r="S37" s="15">
        <v>9.2840000000000007</v>
      </c>
      <c r="U37" s="15">
        <v>0</v>
      </c>
      <c r="V37" s="15">
        <v>130</v>
      </c>
    </row>
    <row r="38" spans="2:22" x14ac:dyDescent="0.25">
      <c r="B38" s="15" t="s">
        <v>122</v>
      </c>
      <c r="C38" s="15" t="s">
        <v>207</v>
      </c>
      <c r="D38" s="15" t="s">
        <v>213</v>
      </c>
      <c r="E38" s="15">
        <v>2022</v>
      </c>
      <c r="F38" s="15" t="s">
        <v>162</v>
      </c>
      <c r="G38" s="15" t="s">
        <v>133</v>
      </c>
      <c r="H38" s="15" t="s">
        <v>136</v>
      </c>
      <c r="I38" s="15" t="s">
        <v>139</v>
      </c>
      <c r="J38" s="15" t="s">
        <v>141</v>
      </c>
      <c r="K38" s="15" t="s">
        <v>144</v>
      </c>
      <c r="L38" s="15" t="s">
        <v>316</v>
      </c>
      <c r="M38" s="15">
        <v>0.12</v>
      </c>
      <c r="N38" s="15">
        <v>0.108</v>
      </c>
      <c r="O38" s="15">
        <v>3.0000000000000001E-3</v>
      </c>
      <c r="P38" s="15">
        <v>9.0999999999999998E-2</v>
      </c>
      <c r="Q38" s="15">
        <v>6.5000000000000002E-2</v>
      </c>
      <c r="R38" s="15">
        <v>0.13800000000000001</v>
      </c>
      <c r="S38" s="15">
        <v>9.3179999999999996</v>
      </c>
      <c r="U38" s="15">
        <v>0</v>
      </c>
      <c r="V38" s="15">
        <v>1660</v>
      </c>
    </row>
    <row r="39" spans="2:22" x14ac:dyDescent="0.25">
      <c r="B39" s="15" t="s">
        <v>122</v>
      </c>
      <c r="C39" s="15" t="s">
        <v>207</v>
      </c>
      <c r="D39" s="15" t="s">
        <v>213</v>
      </c>
      <c r="E39" s="15">
        <v>2022</v>
      </c>
      <c r="F39" s="15" t="s">
        <v>162</v>
      </c>
      <c r="G39" s="15" t="s">
        <v>133</v>
      </c>
      <c r="H39" s="15" t="s">
        <v>136</v>
      </c>
      <c r="I39" s="15" t="s">
        <v>139</v>
      </c>
      <c r="J39" s="15" t="s">
        <v>141</v>
      </c>
      <c r="K39" s="15" t="s">
        <v>144</v>
      </c>
      <c r="L39" s="15" t="s">
        <v>317</v>
      </c>
      <c r="M39" s="15">
        <v>0.20100000000000001</v>
      </c>
      <c r="N39" s="15">
        <v>0.28100000000000003</v>
      </c>
      <c r="O39" s="15">
        <v>5.0000000000000001E-3</v>
      </c>
      <c r="P39" s="15">
        <v>0.13900000000000001</v>
      </c>
      <c r="Q39" s="15">
        <v>9.4E-2</v>
      </c>
      <c r="R39" s="15">
        <v>0.21199999999999999</v>
      </c>
      <c r="S39" s="15">
        <v>9.34</v>
      </c>
      <c r="U39" s="15">
        <v>0</v>
      </c>
      <c r="V39" s="15">
        <v>2800</v>
      </c>
    </row>
    <row r="40" spans="2:22" x14ac:dyDescent="0.25">
      <c r="B40" s="15" t="s">
        <v>122</v>
      </c>
      <c r="C40" s="15" t="s">
        <v>207</v>
      </c>
      <c r="D40" s="15" t="s">
        <v>213</v>
      </c>
      <c r="E40" s="15">
        <v>2022</v>
      </c>
      <c r="F40" s="15" t="s">
        <v>162</v>
      </c>
      <c r="G40" s="15" t="s">
        <v>133</v>
      </c>
      <c r="H40" s="15" t="s">
        <v>136</v>
      </c>
      <c r="I40" s="15" t="s">
        <v>139</v>
      </c>
      <c r="J40" s="15" t="s">
        <v>141</v>
      </c>
      <c r="K40" s="15" t="s">
        <v>144</v>
      </c>
      <c r="L40" s="15" t="s">
        <v>318</v>
      </c>
      <c r="M40" s="15">
        <v>0.24399999999999999</v>
      </c>
      <c r="N40" s="15">
        <v>0.373</v>
      </c>
      <c r="O40" s="15">
        <v>1.2999999999999999E-2</v>
      </c>
      <c r="P40" s="15">
        <v>0.157</v>
      </c>
      <c r="Q40" s="15">
        <v>0.108</v>
      </c>
      <c r="R40" s="15">
        <v>0.24099999999999999</v>
      </c>
      <c r="S40" s="15">
        <v>9.3179999999999996</v>
      </c>
      <c r="U40" s="15">
        <v>0</v>
      </c>
      <c r="V40" s="15">
        <v>860</v>
      </c>
    </row>
    <row r="41" spans="2:22" x14ac:dyDescent="0.25">
      <c r="B41" s="15" t="s">
        <v>122</v>
      </c>
      <c r="C41" s="15" t="s">
        <v>207</v>
      </c>
      <c r="D41" s="15" t="s">
        <v>213</v>
      </c>
      <c r="E41" s="15">
        <v>2022</v>
      </c>
      <c r="F41" s="15" t="s">
        <v>162</v>
      </c>
      <c r="G41" s="15" t="s">
        <v>133</v>
      </c>
      <c r="H41" s="15" t="s">
        <v>136</v>
      </c>
      <c r="I41" s="15" t="s">
        <v>139</v>
      </c>
      <c r="J41" s="15" t="s">
        <v>141</v>
      </c>
      <c r="K41" s="15" t="s">
        <v>144</v>
      </c>
      <c r="L41" s="15" t="s">
        <v>319</v>
      </c>
      <c r="M41" s="15">
        <v>0.32600000000000001</v>
      </c>
      <c r="N41" s="15">
        <v>0.47099999999999997</v>
      </c>
      <c r="O41" s="15">
        <v>1.7000000000000001E-2</v>
      </c>
      <c r="P41" s="15">
        <v>0.2</v>
      </c>
      <c r="Q41" s="15">
        <v>0.13400000000000001</v>
      </c>
      <c r="R41" s="15">
        <v>0.31900000000000001</v>
      </c>
      <c r="S41" s="15">
        <v>9.3439999999999994</v>
      </c>
      <c r="U41" s="15">
        <v>0</v>
      </c>
      <c r="V41" s="15">
        <v>800</v>
      </c>
    </row>
    <row r="42" spans="2:22" x14ac:dyDescent="0.25">
      <c r="B42" s="15" t="s">
        <v>122</v>
      </c>
      <c r="C42" s="15" t="s">
        <v>207</v>
      </c>
      <c r="D42" s="15" t="s">
        <v>213</v>
      </c>
      <c r="E42" s="15">
        <v>2022</v>
      </c>
      <c r="F42" s="15" t="s">
        <v>162</v>
      </c>
      <c r="G42" s="15" t="s">
        <v>133</v>
      </c>
      <c r="H42" s="15" t="s">
        <v>136</v>
      </c>
      <c r="I42" s="15" t="s">
        <v>139</v>
      </c>
      <c r="J42" s="15" t="s">
        <v>141</v>
      </c>
      <c r="K42" s="15" t="s">
        <v>144</v>
      </c>
      <c r="L42" s="15" t="s">
        <v>320</v>
      </c>
      <c r="M42" s="15">
        <v>0.39100000000000001</v>
      </c>
      <c r="N42" s="15">
        <v>0.49099999999999999</v>
      </c>
      <c r="O42" s="15">
        <v>3.2000000000000001E-2</v>
      </c>
      <c r="P42" s="15">
        <v>0.24399999999999999</v>
      </c>
      <c r="Q42" s="15">
        <v>0.14899999999999999</v>
      </c>
      <c r="R42" s="15">
        <v>0.379</v>
      </c>
      <c r="S42" s="15">
        <v>9.4559999999999995</v>
      </c>
      <c r="U42" s="15">
        <v>0</v>
      </c>
      <c r="V42" s="15">
        <v>230</v>
      </c>
    </row>
    <row r="43" spans="2:22" x14ac:dyDescent="0.25">
      <c r="B43" s="15" t="s">
        <v>122</v>
      </c>
      <c r="C43" s="15" t="s">
        <v>207</v>
      </c>
      <c r="D43" s="15" t="s">
        <v>213</v>
      </c>
      <c r="E43" s="15">
        <v>2022</v>
      </c>
      <c r="F43" s="15" t="s">
        <v>162</v>
      </c>
      <c r="G43" s="15" t="s">
        <v>133</v>
      </c>
      <c r="H43" s="15" t="s">
        <v>136</v>
      </c>
      <c r="I43" s="15" t="s">
        <v>139</v>
      </c>
      <c r="J43" s="15" t="s">
        <v>141</v>
      </c>
      <c r="K43" s="15" t="s">
        <v>144</v>
      </c>
      <c r="L43" s="15" t="s">
        <v>146</v>
      </c>
      <c r="M43" s="15">
        <v>0.38600000000000001</v>
      </c>
      <c r="N43" s="15">
        <v>0.38100000000000001</v>
      </c>
      <c r="O43" s="15">
        <v>0.04</v>
      </c>
      <c r="P43" s="15">
        <v>0.26900000000000002</v>
      </c>
      <c r="Q43" s="15">
        <v>0.21299999999999999</v>
      </c>
      <c r="R43" s="15">
        <v>0.42</v>
      </c>
      <c r="S43" s="15">
        <v>9.4450000000000003</v>
      </c>
      <c r="U43" s="15">
        <v>0</v>
      </c>
      <c r="V43" s="15">
        <v>90</v>
      </c>
    </row>
    <row r="44" spans="2:22" x14ac:dyDescent="0.25">
      <c r="B44" s="15" t="s">
        <v>122</v>
      </c>
      <c r="C44" s="15" t="s">
        <v>207</v>
      </c>
      <c r="D44" s="15" t="s">
        <v>213</v>
      </c>
      <c r="E44" s="15">
        <v>2022</v>
      </c>
      <c r="F44" s="15" t="s">
        <v>162</v>
      </c>
      <c r="G44" s="15" t="s">
        <v>133</v>
      </c>
      <c r="H44" s="15" t="s">
        <v>136</v>
      </c>
      <c r="I44" s="15" t="s">
        <v>139</v>
      </c>
      <c r="J44" s="15" t="s">
        <v>141</v>
      </c>
      <c r="K44" s="15" t="s">
        <v>144</v>
      </c>
      <c r="L44" s="15" t="s">
        <v>354</v>
      </c>
      <c r="M44" s="15">
        <v>0.18099999999999999</v>
      </c>
      <c r="N44" s="15">
        <v>0.16800000000000001</v>
      </c>
      <c r="O44" s="15">
        <v>1.4999999999999999E-2</v>
      </c>
      <c r="P44" s="15">
        <v>0.13400000000000001</v>
      </c>
      <c r="Q44" s="15">
        <v>8.5999999999999993E-2</v>
      </c>
      <c r="R44" s="15">
        <v>0.19600000000000001</v>
      </c>
      <c r="S44" s="15">
        <v>9.2829999999999995</v>
      </c>
      <c r="U44" s="15">
        <v>0</v>
      </c>
      <c r="V44" s="15">
        <v>130</v>
      </c>
    </row>
    <row r="45" spans="2:22" x14ac:dyDescent="0.25">
      <c r="B45" s="15" t="s">
        <v>122</v>
      </c>
      <c r="C45" s="15" t="s">
        <v>207</v>
      </c>
      <c r="D45" s="15" t="s">
        <v>214</v>
      </c>
      <c r="E45" s="15">
        <v>2022</v>
      </c>
      <c r="F45" s="15" t="s">
        <v>162</v>
      </c>
      <c r="G45" s="15" t="s">
        <v>133</v>
      </c>
      <c r="H45" s="15" t="s">
        <v>136</v>
      </c>
      <c r="I45" s="15" t="s">
        <v>139</v>
      </c>
      <c r="J45" s="15" t="s">
        <v>141</v>
      </c>
      <c r="K45" s="15" t="s">
        <v>144</v>
      </c>
      <c r="L45" s="15" t="s">
        <v>316</v>
      </c>
      <c r="M45" s="15">
        <v>0.11600000000000001</v>
      </c>
      <c r="N45" s="15">
        <v>0.10100000000000001</v>
      </c>
      <c r="O45" s="15">
        <v>2E-3</v>
      </c>
      <c r="P45" s="15">
        <v>8.7999999999999995E-2</v>
      </c>
      <c r="Q45" s="15">
        <v>6.4000000000000001E-2</v>
      </c>
      <c r="R45" s="15">
        <v>0.13400000000000001</v>
      </c>
      <c r="S45" s="15">
        <v>9.0990000000000002</v>
      </c>
      <c r="U45" s="15">
        <v>0</v>
      </c>
      <c r="V45" s="15">
        <v>1660</v>
      </c>
    </row>
    <row r="46" spans="2:22" x14ac:dyDescent="0.25">
      <c r="B46" s="15" t="s">
        <v>122</v>
      </c>
      <c r="C46" s="15" t="s">
        <v>207</v>
      </c>
      <c r="D46" s="15" t="s">
        <v>214</v>
      </c>
      <c r="E46" s="15">
        <v>2022</v>
      </c>
      <c r="F46" s="15" t="s">
        <v>162</v>
      </c>
      <c r="G46" s="15" t="s">
        <v>133</v>
      </c>
      <c r="H46" s="15" t="s">
        <v>136</v>
      </c>
      <c r="I46" s="15" t="s">
        <v>139</v>
      </c>
      <c r="J46" s="15" t="s">
        <v>141</v>
      </c>
      <c r="K46" s="15" t="s">
        <v>144</v>
      </c>
      <c r="L46" s="15" t="s">
        <v>317</v>
      </c>
      <c r="M46" s="15">
        <v>0.19500000000000001</v>
      </c>
      <c r="N46" s="15">
        <v>0.27700000000000002</v>
      </c>
      <c r="O46" s="15">
        <v>5.0000000000000001E-3</v>
      </c>
      <c r="P46" s="15">
        <v>0.13600000000000001</v>
      </c>
      <c r="Q46" s="15">
        <v>9.1999999999999998E-2</v>
      </c>
      <c r="R46" s="15">
        <v>0.20200000000000001</v>
      </c>
      <c r="S46" s="15">
        <v>9.1219999999999999</v>
      </c>
      <c r="U46" s="15">
        <v>0</v>
      </c>
      <c r="V46" s="15">
        <v>2800</v>
      </c>
    </row>
    <row r="47" spans="2:22" x14ac:dyDescent="0.25">
      <c r="B47" s="15" t="s">
        <v>122</v>
      </c>
      <c r="C47" s="15" t="s">
        <v>207</v>
      </c>
      <c r="D47" s="15" t="s">
        <v>214</v>
      </c>
      <c r="E47" s="15">
        <v>2022</v>
      </c>
      <c r="F47" s="15" t="s">
        <v>162</v>
      </c>
      <c r="G47" s="15" t="s">
        <v>133</v>
      </c>
      <c r="H47" s="15" t="s">
        <v>136</v>
      </c>
      <c r="I47" s="15" t="s">
        <v>139</v>
      </c>
      <c r="J47" s="15" t="s">
        <v>141</v>
      </c>
      <c r="K47" s="15" t="s">
        <v>144</v>
      </c>
      <c r="L47" s="15" t="s">
        <v>318</v>
      </c>
      <c r="M47" s="15">
        <v>0.23200000000000001</v>
      </c>
      <c r="N47" s="15">
        <v>0.34200000000000003</v>
      </c>
      <c r="O47" s="15">
        <v>1.2E-2</v>
      </c>
      <c r="P47" s="15">
        <v>0.151</v>
      </c>
      <c r="Q47" s="15">
        <v>0.104</v>
      </c>
      <c r="R47" s="15">
        <v>0.23100000000000001</v>
      </c>
      <c r="S47" s="15">
        <v>9.0950000000000006</v>
      </c>
      <c r="U47" s="15">
        <v>0</v>
      </c>
      <c r="V47" s="15">
        <v>860</v>
      </c>
    </row>
    <row r="48" spans="2:22" x14ac:dyDescent="0.25">
      <c r="B48" s="15" t="s">
        <v>122</v>
      </c>
      <c r="C48" s="15" t="s">
        <v>207</v>
      </c>
      <c r="D48" s="15" t="s">
        <v>214</v>
      </c>
      <c r="E48" s="15">
        <v>2022</v>
      </c>
      <c r="F48" s="15" t="s">
        <v>162</v>
      </c>
      <c r="G48" s="15" t="s">
        <v>133</v>
      </c>
      <c r="H48" s="15" t="s">
        <v>136</v>
      </c>
      <c r="I48" s="15" t="s">
        <v>139</v>
      </c>
      <c r="J48" s="15" t="s">
        <v>141</v>
      </c>
      <c r="K48" s="15" t="s">
        <v>144</v>
      </c>
      <c r="L48" s="15" t="s">
        <v>319</v>
      </c>
      <c r="M48" s="15">
        <v>0.32600000000000001</v>
      </c>
      <c r="N48" s="15">
        <v>0.52900000000000003</v>
      </c>
      <c r="O48" s="15">
        <v>1.9E-2</v>
      </c>
      <c r="P48" s="15">
        <v>0.19400000000000001</v>
      </c>
      <c r="Q48" s="15">
        <v>0.127</v>
      </c>
      <c r="R48" s="15">
        <v>0.30399999999999999</v>
      </c>
      <c r="S48" s="15">
        <v>9.1170000000000009</v>
      </c>
      <c r="U48" s="15">
        <v>0</v>
      </c>
      <c r="V48" s="15">
        <v>800</v>
      </c>
    </row>
    <row r="49" spans="2:22" x14ac:dyDescent="0.25">
      <c r="B49" s="15" t="s">
        <v>122</v>
      </c>
      <c r="C49" s="15" t="s">
        <v>207</v>
      </c>
      <c r="D49" s="15" t="s">
        <v>214</v>
      </c>
      <c r="E49" s="15">
        <v>2022</v>
      </c>
      <c r="F49" s="15" t="s">
        <v>162</v>
      </c>
      <c r="G49" s="15" t="s">
        <v>133</v>
      </c>
      <c r="H49" s="15" t="s">
        <v>136</v>
      </c>
      <c r="I49" s="15" t="s">
        <v>139</v>
      </c>
      <c r="J49" s="15" t="s">
        <v>141</v>
      </c>
      <c r="K49" s="15" t="s">
        <v>144</v>
      </c>
      <c r="L49" s="15" t="s">
        <v>320</v>
      </c>
      <c r="M49" s="15">
        <v>0.38</v>
      </c>
      <c r="N49" s="15">
        <v>0.52400000000000002</v>
      </c>
      <c r="O49" s="15">
        <v>3.5000000000000003E-2</v>
      </c>
      <c r="P49" s="15">
        <v>0.22800000000000001</v>
      </c>
      <c r="Q49" s="15">
        <v>0.13900000000000001</v>
      </c>
      <c r="R49" s="15">
        <v>0.34</v>
      </c>
      <c r="S49" s="15">
        <v>9.2289999999999992</v>
      </c>
      <c r="U49" s="15">
        <v>0</v>
      </c>
      <c r="V49" s="15">
        <v>230</v>
      </c>
    </row>
    <row r="50" spans="2:22" x14ac:dyDescent="0.25">
      <c r="B50" s="15" t="s">
        <v>122</v>
      </c>
      <c r="C50" s="15" t="s">
        <v>207</v>
      </c>
      <c r="D50" s="15" t="s">
        <v>214</v>
      </c>
      <c r="E50" s="15">
        <v>2022</v>
      </c>
      <c r="F50" s="15" t="s">
        <v>162</v>
      </c>
      <c r="G50" s="15" t="s">
        <v>133</v>
      </c>
      <c r="H50" s="15" t="s">
        <v>136</v>
      </c>
      <c r="I50" s="15" t="s">
        <v>139</v>
      </c>
      <c r="J50" s="15" t="s">
        <v>141</v>
      </c>
      <c r="K50" s="15" t="s">
        <v>144</v>
      </c>
      <c r="L50" s="15" t="s">
        <v>146</v>
      </c>
      <c r="M50" s="15">
        <v>0.371</v>
      </c>
      <c r="N50" s="15">
        <v>0.38200000000000001</v>
      </c>
      <c r="O50" s="15">
        <v>0.04</v>
      </c>
      <c r="P50" s="15">
        <v>0.26</v>
      </c>
      <c r="Q50" s="15">
        <v>0.193</v>
      </c>
      <c r="R50" s="15">
        <v>0.39200000000000002</v>
      </c>
      <c r="S50" s="15">
        <v>9.2080000000000002</v>
      </c>
      <c r="U50" s="15">
        <v>0</v>
      </c>
      <c r="V50" s="15">
        <v>90</v>
      </c>
    </row>
    <row r="51" spans="2:22" x14ac:dyDescent="0.25">
      <c r="B51" s="15" t="s">
        <v>122</v>
      </c>
      <c r="C51" s="15" t="s">
        <v>207</v>
      </c>
      <c r="D51" s="15" t="s">
        <v>214</v>
      </c>
      <c r="E51" s="15">
        <v>2022</v>
      </c>
      <c r="F51" s="15" t="s">
        <v>162</v>
      </c>
      <c r="G51" s="15" t="s">
        <v>133</v>
      </c>
      <c r="H51" s="15" t="s">
        <v>136</v>
      </c>
      <c r="I51" s="15" t="s">
        <v>139</v>
      </c>
      <c r="J51" s="15" t="s">
        <v>141</v>
      </c>
      <c r="K51" s="15" t="s">
        <v>144</v>
      </c>
      <c r="L51" s="15" t="s">
        <v>354</v>
      </c>
      <c r="M51" s="15">
        <v>0.17499999999999999</v>
      </c>
      <c r="N51" s="15">
        <v>0.16300000000000001</v>
      </c>
      <c r="O51" s="15">
        <v>1.4E-2</v>
      </c>
      <c r="P51" s="15">
        <v>0.127</v>
      </c>
      <c r="Q51" s="15">
        <v>8.2000000000000003E-2</v>
      </c>
      <c r="R51" s="15">
        <v>0.189</v>
      </c>
      <c r="S51" s="15">
        <v>9.0679999999999996</v>
      </c>
      <c r="U51" s="15">
        <v>0</v>
      </c>
      <c r="V51" s="15">
        <v>130</v>
      </c>
    </row>
    <row r="52" spans="2:22" x14ac:dyDescent="0.25">
      <c r="B52" s="15" t="s">
        <v>122</v>
      </c>
      <c r="C52" s="15" t="s">
        <v>207</v>
      </c>
      <c r="D52" s="15" t="s">
        <v>215</v>
      </c>
      <c r="E52" s="15">
        <v>2022</v>
      </c>
      <c r="F52" s="15" t="s">
        <v>162</v>
      </c>
      <c r="G52" s="15" t="s">
        <v>133</v>
      </c>
      <c r="H52" s="15" t="s">
        <v>136</v>
      </c>
      <c r="I52" s="15" t="s">
        <v>139</v>
      </c>
      <c r="J52" s="15" t="s">
        <v>141</v>
      </c>
      <c r="K52" s="15" t="s">
        <v>144</v>
      </c>
      <c r="L52" s="15" t="s">
        <v>316</v>
      </c>
      <c r="M52" s="15">
        <v>0.114</v>
      </c>
      <c r="N52" s="15">
        <v>9.6000000000000002E-2</v>
      </c>
      <c r="O52" s="15">
        <v>2E-3</v>
      </c>
      <c r="P52" s="15">
        <v>8.5999999999999993E-2</v>
      </c>
      <c r="Q52" s="15">
        <v>6.3E-2</v>
      </c>
      <c r="R52" s="15">
        <v>0.13200000000000001</v>
      </c>
      <c r="S52" s="15">
        <v>9.0990000000000002</v>
      </c>
      <c r="U52" s="15">
        <v>0</v>
      </c>
      <c r="V52" s="15">
        <v>1660</v>
      </c>
    </row>
    <row r="53" spans="2:22" x14ac:dyDescent="0.25">
      <c r="B53" s="15" t="s">
        <v>122</v>
      </c>
      <c r="C53" s="15" t="s">
        <v>207</v>
      </c>
      <c r="D53" s="15" t="s">
        <v>215</v>
      </c>
      <c r="E53" s="15">
        <v>2022</v>
      </c>
      <c r="F53" s="15" t="s">
        <v>162</v>
      </c>
      <c r="G53" s="15" t="s">
        <v>133</v>
      </c>
      <c r="H53" s="15" t="s">
        <v>136</v>
      </c>
      <c r="I53" s="15" t="s">
        <v>139</v>
      </c>
      <c r="J53" s="15" t="s">
        <v>141</v>
      </c>
      <c r="K53" s="15" t="s">
        <v>144</v>
      </c>
      <c r="L53" s="15" t="s">
        <v>317</v>
      </c>
      <c r="M53" s="15">
        <v>0.191</v>
      </c>
      <c r="N53" s="15">
        <v>0.255</v>
      </c>
      <c r="O53" s="15">
        <v>5.0000000000000001E-3</v>
      </c>
      <c r="P53" s="15">
        <v>0.13300000000000001</v>
      </c>
      <c r="Q53" s="15">
        <v>9.0999999999999998E-2</v>
      </c>
      <c r="R53" s="15">
        <v>0.2</v>
      </c>
      <c r="S53" s="15">
        <v>9.1219999999999999</v>
      </c>
      <c r="U53" s="15">
        <v>0</v>
      </c>
      <c r="V53" s="15">
        <v>2800</v>
      </c>
    </row>
    <row r="54" spans="2:22" x14ac:dyDescent="0.25">
      <c r="B54" s="15" t="s">
        <v>122</v>
      </c>
      <c r="C54" s="15" t="s">
        <v>207</v>
      </c>
      <c r="D54" s="15" t="s">
        <v>215</v>
      </c>
      <c r="E54" s="15">
        <v>2022</v>
      </c>
      <c r="F54" s="15" t="s">
        <v>162</v>
      </c>
      <c r="G54" s="15" t="s">
        <v>133</v>
      </c>
      <c r="H54" s="15" t="s">
        <v>136</v>
      </c>
      <c r="I54" s="15" t="s">
        <v>139</v>
      </c>
      <c r="J54" s="15" t="s">
        <v>141</v>
      </c>
      <c r="K54" s="15" t="s">
        <v>144</v>
      </c>
      <c r="L54" s="15" t="s">
        <v>318</v>
      </c>
      <c r="M54" s="15">
        <v>0.22</v>
      </c>
      <c r="N54" s="15">
        <v>0.30399999999999999</v>
      </c>
      <c r="O54" s="15">
        <v>0.01</v>
      </c>
      <c r="P54" s="15">
        <v>0.14799999999999999</v>
      </c>
      <c r="Q54" s="15">
        <v>0.10199999999999999</v>
      </c>
      <c r="R54" s="15">
        <v>0.22800000000000001</v>
      </c>
      <c r="S54" s="15">
        <v>9.0950000000000006</v>
      </c>
      <c r="U54" s="15">
        <v>0</v>
      </c>
      <c r="V54" s="15">
        <v>860</v>
      </c>
    </row>
    <row r="55" spans="2:22" x14ac:dyDescent="0.25">
      <c r="B55" s="15" t="s">
        <v>122</v>
      </c>
      <c r="C55" s="15" t="s">
        <v>207</v>
      </c>
      <c r="D55" s="15" t="s">
        <v>215</v>
      </c>
      <c r="E55" s="15">
        <v>2022</v>
      </c>
      <c r="F55" s="15" t="s">
        <v>162</v>
      </c>
      <c r="G55" s="15" t="s">
        <v>133</v>
      </c>
      <c r="H55" s="15" t="s">
        <v>136</v>
      </c>
      <c r="I55" s="15" t="s">
        <v>139</v>
      </c>
      <c r="J55" s="15" t="s">
        <v>141</v>
      </c>
      <c r="K55" s="15" t="s">
        <v>144</v>
      </c>
      <c r="L55" s="15" t="s">
        <v>319</v>
      </c>
      <c r="M55" s="15">
        <v>0.311</v>
      </c>
      <c r="N55" s="15">
        <v>0.49299999999999999</v>
      </c>
      <c r="O55" s="15">
        <v>1.7000000000000001E-2</v>
      </c>
      <c r="P55" s="15">
        <v>0.187</v>
      </c>
      <c r="Q55" s="15">
        <v>0.124</v>
      </c>
      <c r="R55" s="15">
        <v>0.30099999999999999</v>
      </c>
      <c r="S55" s="15">
        <v>9.1170000000000009</v>
      </c>
      <c r="U55" s="15">
        <v>0</v>
      </c>
      <c r="V55" s="15">
        <v>800</v>
      </c>
    </row>
    <row r="56" spans="2:22" x14ac:dyDescent="0.25">
      <c r="B56" s="15" t="s">
        <v>122</v>
      </c>
      <c r="C56" s="15" t="s">
        <v>207</v>
      </c>
      <c r="D56" s="15" t="s">
        <v>215</v>
      </c>
      <c r="E56" s="15">
        <v>2022</v>
      </c>
      <c r="F56" s="15" t="s">
        <v>162</v>
      </c>
      <c r="G56" s="15" t="s">
        <v>133</v>
      </c>
      <c r="H56" s="15" t="s">
        <v>136</v>
      </c>
      <c r="I56" s="15" t="s">
        <v>139</v>
      </c>
      <c r="J56" s="15" t="s">
        <v>141</v>
      </c>
      <c r="K56" s="15" t="s">
        <v>144</v>
      </c>
      <c r="L56" s="15" t="s">
        <v>320</v>
      </c>
      <c r="M56" s="15">
        <v>0.36799999999999999</v>
      </c>
      <c r="N56" s="15">
        <v>0.52100000000000002</v>
      </c>
      <c r="O56" s="15">
        <v>3.4000000000000002E-2</v>
      </c>
      <c r="P56" s="15">
        <v>0.216</v>
      </c>
      <c r="Q56" s="15">
        <v>0.13500000000000001</v>
      </c>
      <c r="R56" s="15">
        <v>0.32500000000000001</v>
      </c>
      <c r="S56" s="15">
        <v>9.2289999999999992</v>
      </c>
      <c r="U56" s="15">
        <v>0</v>
      </c>
      <c r="V56" s="15">
        <v>230</v>
      </c>
    </row>
    <row r="57" spans="2:22" x14ac:dyDescent="0.25">
      <c r="B57" s="15" t="s">
        <v>122</v>
      </c>
      <c r="C57" s="15" t="s">
        <v>207</v>
      </c>
      <c r="D57" s="15" t="s">
        <v>215</v>
      </c>
      <c r="E57" s="15">
        <v>2022</v>
      </c>
      <c r="F57" s="15" t="s">
        <v>162</v>
      </c>
      <c r="G57" s="15" t="s">
        <v>133</v>
      </c>
      <c r="H57" s="15" t="s">
        <v>136</v>
      </c>
      <c r="I57" s="15" t="s">
        <v>139</v>
      </c>
      <c r="J57" s="15" t="s">
        <v>141</v>
      </c>
      <c r="K57" s="15" t="s">
        <v>144</v>
      </c>
      <c r="L57" s="15" t="s">
        <v>146</v>
      </c>
      <c r="M57" s="15">
        <v>0.36499999999999999</v>
      </c>
      <c r="N57" s="15">
        <v>0.36299999999999999</v>
      </c>
      <c r="O57" s="15">
        <v>3.7999999999999999E-2</v>
      </c>
      <c r="P57" s="15">
        <v>0.26400000000000001</v>
      </c>
      <c r="Q57" s="15">
        <v>0.193</v>
      </c>
      <c r="R57" s="15">
        <v>0.372</v>
      </c>
      <c r="S57" s="15">
        <v>9.2080000000000002</v>
      </c>
      <c r="U57" s="15">
        <v>0</v>
      </c>
      <c r="V57" s="15">
        <v>90</v>
      </c>
    </row>
    <row r="58" spans="2:22" x14ac:dyDescent="0.25">
      <c r="B58" s="15" t="s">
        <v>122</v>
      </c>
      <c r="C58" s="15" t="s">
        <v>207</v>
      </c>
      <c r="D58" s="15" t="s">
        <v>215</v>
      </c>
      <c r="E58" s="15">
        <v>2022</v>
      </c>
      <c r="F58" s="15" t="s">
        <v>162</v>
      </c>
      <c r="G58" s="15" t="s">
        <v>133</v>
      </c>
      <c r="H58" s="15" t="s">
        <v>136</v>
      </c>
      <c r="I58" s="15" t="s">
        <v>139</v>
      </c>
      <c r="J58" s="15" t="s">
        <v>141</v>
      </c>
      <c r="K58" s="15" t="s">
        <v>144</v>
      </c>
      <c r="L58" s="15" t="s">
        <v>354</v>
      </c>
      <c r="M58" s="15">
        <v>0.17199999999999999</v>
      </c>
      <c r="N58" s="15">
        <v>0.159</v>
      </c>
      <c r="O58" s="15">
        <v>1.4E-2</v>
      </c>
      <c r="P58" s="15">
        <v>0.125</v>
      </c>
      <c r="Q58" s="15">
        <v>8.3000000000000004E-2</v>
      </c>
      <c r="R58" s="15">
        <v>0.187</v>
      </c>
      <c r="S58" s="15">
        <v>9.0670000000000002</v>
      </c>
      <c r="U58" s="15">
        <v>0</v>
      </c>
      <c r="V58" s="15">
        <v>130</v>
      </c>
    </row>
    <row r="59" spans="2:22" x14ac:dyDescent="0.25">
      <c r="B59" s="15" t="s">
        <v>122</v>
      </c>
      <c r="C59" s="15" t="s">
        <v>207</v>
      </c>
      <c r="D59" s="15" t="s">
        <v>216</v>
      </c>
      <c r="E59" s="15">
        <v>2022</v>
      </c>
      <c r="F59" s="15" t="s">
        <v>162</v>
      </c>
      <c r="G59" s="15" t="s">
        <v>133</v>
      </c>
      <c r="H59" s="15" t="s">
        <v>136</v>
      </c>
      <c r="I59" s="15" t="s">
        <v>139</v>
      </c>
      <c r="J59" s="15" t="s">
        <v>141</v>
      </c>
      <c r="K59" s="15" t="s">
        <v>144</v>
      </c>
      <c r="L59" s="15" t="s">
        <v>316</v>
      </c>
      <c r="M59" s="15">
        <v>0.112</v>
      </c>
      <c r="N59" s="15">
        <v>9.1999999999999998E-2</v>
      </c>
      <c r="O59" s="15">
        <v>2E-3</v>
      </c>
      <c r="P59" s="15">
        <v>8.5999999999999993E-2</v>
      </c>
      <c r="Q59" s="15">
        <v>6.3E-2</v>
      </c>
      <c r="R59" s="15">
        <v>0.13</v>
      </c>
      <c r="S59" s="15">
        <v>8.9369999999999994</v>
      </c>
      <c r="U59" s="15">
        <v>0</v>
      </c>
      <c r="V59" s="15">
        <v>1660</v>
      </c>
    </row>
    <row r="60" spans="2:22" x14ac:dyDescent="0.25">
      <c r="B60" s="15" t="s">
        <v>122</v>
      </c>
      <c r="C60" s="15" t="s">
        <v>207</v>
      </c>
      <c r="D60" s="15" t="s">
        <v>216</v>
      </c>
      <c r="E60" s="15">
        <v>2022</v>
      </c>
      <c r="F60" s="15" t="s">
        <v>162</v>
      </c>
      <c r="G60" s="15" t="s">
        <v>133</v>
      </c>
      <c r="H60" s="15" t="s">
        <v>136</v>
      </c>
      <c r="I60" s="15" t="s">
        <v>139</v>
      </c>
      <c r="J60" s="15" t="s">
        <v>141</v>
      </c>
      <c r="K60" s="15" t="s">
        <v>144</v>
      </c>
      <c r="L60" s="15" t="s">
        <v>317</v>
      </c>
      <c r="M60" s="15">
        <v>0.186</v>
      </c>
      <c r="N60" s="15">
        <v>0.23200000000000001</v>
      </c>
      <c r="O60" s="15">
        <v>4.0000000000000001E-3</v>
      </c>
      <c r="P60" s="15">
        <v>0.13100000000000001</v>
      </c>
      <c r="Q60" s="15">
        <v>0.09</v>
      </c>
      <c r="R60" s="15">
        <v>0.19800000000000001</v>
      </c>
      <c r="S60" s="15">
        <v>8.9629999999999992</v>
      </c>
      <c r="U60" s="15">
        <v>0</v>
      </c>
      <c r="V60" s="15">
        <v>2800</v>
      </c>
    </row>
    <row r="61" spans="2:22" x14ac:dyDescent="0.25">
      <c r="B61" s="15" t="s">
        <v>122</v>
      </c>
      <c r="C61" s="15" t="s">
        <v>207</v>
      </c>
      <c r="D61" s="15" t="s">
        <v>216</v>
      </c>
      <c r="E61" s="15">
        <v>2022</v>
      </c>
      <c r="F61" s="15" t="s">
        <v>162</v>
      </c>
      <c r="G61" s="15" t="s">
        <v>133</v>
      </c>
      <c r="H61" s="15" t="s">
        <v>136</v>
      </c>
      <c r="I61" s="15" t="s">
        <v>139</v>
      </c>
      <c r="J61" s="15" t="s">
        <v>141</v>
      </c>
      <c r="K61" s="15" t="s">
        <v>144</v>
      </c>
      <c r="L61" s="15" t="s">
        <v>318</v>
      </c>
      <c r="M61" s="15">
        <v>0.21</v>
      </c>
      <c r="N61" s="15">
        <v>0.26700000000000002</v>
      </c>
      <c r="O61" s="15">
        <v>8.9999999999999993E-3</v>
      </c>
      <c r="P61" s="15">
        <v>0.14499999999999999</v>
      </c>
      <c r="Q61" s="15">
        <v>0.10100000000000001</v>
      </c>
      <c r="R61" s="15">
        <v>0.223</v>
      </c>
      <c r="S61" s="15">
        <v>8.9329999999999998</v>
      </c>
      <c r="U61" s="15">
        <v>0</v>
      </c>
      <c r="V61" s="15">
        <v>860</v>
      </c>
    </row>
    <row r="62" spans="2:22" x14ac:dyDescent="0.25">
      <c r="B62" s="15" t="s">
        <v>122</v>
      </c>
      <c r="C62" s="15" t="s">
        <v>207</v>
      </c>
      <c r="D62" s="15" t="s">
        <v>216</v>
      </c>
      <c r="E62" s="15">
        <v>2022</v>
      </c>
      <c r="F62" s="15" t="s">
        <v>162</v>
      </c>
      <c r="G62" s="15" t="s">
        <v>133</v>
      </c>
      <c r="H62" s="15" t="s">
        <v>136</v>
      </c>
      <c r="I62" s="15" t="s">
        <v>139</v>
      </c>
      <c r="J62" s="15" t="s">
        <v>141</v>
      </c>
      <c r="K62" s="15" t="s">
        <v>144</v>
      </c>
      <c r="L62" s="15" t="s">
        <v>319</v>
      </c>
      <c r="M62" s="15">
        <v>0.29899999999999999</v>
      </c>
      <c r="N62" s="15">
        <v>0.45400000000000001</v>
      </c>
      <c r="O62" s="15">
        <v>1.6E-2</v>
      </c>
      <c r="P62" s="15">
        <v>0.184</v>
      </c>
      <c r="Q62" s="15">
        <v>0.122</v>
      </c>
      <c r="R62" s="15">
        <v>0.29299999999999998</v>
      </c>
      <c r="S62" s="15">
        <v>8.9510000000000005</v>
      </c>
      <c r="U62" s="15">
        <v>0</v>
      </c>
      <c r="V62" s="15">
        <v>800</v>
      </c>
    </row>
    <row r="63" spans="2:22" x14ac:dyDescent="0.25">
      <c r="B63" s="15" t="s">
        <v>122</v>
      </c>
      <c r="C63" s="15" t="s">
        <v>207</v>
      </c>
      <c r="D63" s="15" t="s">
        <v>216</v>
      </c>
      <c r="E63" s="15">
        <v>2022</v>
      </c>
      <c r="F63" s="15" t="s">
        <v>162</v>
      </c>
      <c r="G63" s="15" t="s">
        <v>133</v>
      </c>
      <c r="H63" s="15" t="s">
        <v>136</v>
      </c>
      <c r="I63" s="15" t="s">
        <v>139</v>
      </c>
      <c r="J63" s="15" t="s">
        <v>141</v>
      </c>
      <c r="K63" s="15" t="s">
        <v>144</v>
      </c>
      <c r="L63" s="15" t="s">
        <v>320</v>
      </c>
      <c r="M63" s="15">
        <v>0.35599999999999998</v>
      </c>
      <c r="N63" s="15">
        <v>0.51</v>
      </c>
      <c r="O63" s="15">
        <v>3.4000000000000002E-2</v>
      </c>
      <c r="P63" s="15">
        <v>0.20599999999999999</v>
      </c>
      <c r="Q63" s="15">
        <v>0.13600000000000001</v>
      </c>
      <c r="R63" s="15">
        <v>0.32400000000000001</v>
      </c>
      <c r="S63" s="15">
        <v>9.0630000000000006</v>
      </c>
      <c r="U63" s="15">
        <v>0</v>
      </c>
      <c r="V63" s="15">
        <v>230</v>
      </c>
    </row>
    <row r="64" spans="2:22" x14ac:dyDescent="0.25">
      <c r="B64" s="15" t="s">
        <v>122</v>
      </c>
      <c r="C64" s="15" t="s">
        <v>207</v>
      </c>
      <c r="D64" s="15" t="s">
        <v>216</v>
      </c>
      <c r="E64" s="15">
        <v>2022</v>
      </c>
      <c r="F64" s="15" t="s">
        <v>162</v>
      </c>
      <c r="G64" s="15" t="s">
        <v>133</v>
      </c>
      <c r="H64" s="15" t="s">
        <v>136</v>
      </c>
      <c r="I64" s="15" t="s">
        <v>139</v>
      </c>
      <c r="J64" s="15" t="s">
        <v>141</v>
      </c>
      <c r="K64" s="15" t="s">
        <v>144</v>
      </c>
      <c r="L64" s="15" t="s">
        <v>146</v>
      </c>
      <c r="M64" s="15">
        <v>0.34799999999999998</v>
      </c>
      <c r="N64" s="15">
        <v>0.32900000000000001</v>
      </c>
      <c r="O64" s="15">
        <v>3.5000000000000003E-2</v>
      </c>
      <c r="P64" s="15">
        <v>0.26100000000000001</v>
      </c>
      <c r="Q64" s="15">
        <v>0.192</v>
      </c>
      <c r="R64" s="15">
        <v>0.36499999999999999</v>
      </c>
      <c r="S64" s="15">
        <v>9.0340000000000007</v>
      </c>
      <c r="U64" s="15">
        <v>0</v>
      </c>
      <c r="V64" s="15">
        <v>90</v>
      </c>
    </row>
    <row r="65" spans="2:22" x14ac:dyDescent="0.25">
      <c r="B65" s="15" t="s">
        <v>122</v>
      </c>
      <c r="C65" s="15" t="s">
        <v>207</v>
      </c>
      <c r="D65" s="15" t="s">
        <v>216</v>
      </c>
      <c r="E65" s="15">
        <v>2022</v>
      </c>
      <c r="F65" s="15" t="s">
        <v>162</v>
      </c>
      <c r="G65" s="15" t="s">
        <v>133</v>
      </c>
      <c r="H65" s="15" t="s">
        <v>136</v>
      </c>
      <c r="I65" s="15" t="s">
        <v>139</v>
      </c>
      <c r="J65" s="15" t="s">
        <v>141</v>
      </c>
      <c r="K65" s="15" t="s">
        <v>144</v>
      </c>
      <c r="L65" s="15" t="s">
        <v>354</v>
      </c>
      <c r="M65" s="15">
        <v>0.17</v>
      </c>
      <c r="N65" s="15">
        <v>0.155</v>
      </c>
      <c r="O65" s="15">
        <v>1.4E-2</v>
      </c>
      <c r="P65" s="15">
        <v>0.122</v>
      </c>
      <c r="Q65" s="15">
        <v>8.2000000000000003E-2</v>
      </c>
      <c r="R65" s="15">
        <v>0.182</v>
      </c>
      <c r="S65" s="15">
        <v>8.91</v>
      </c>
      <c r="U65" s="15">
        <v>0</v>
      </c>
      <c r="V65" s="15">
        <v>130</v>
      </c>
    </row>
    <row r="66" spans="2:22" x14ac:dyDescent="0.25">
      <c r="B66" s="15" t="s">
        <v>122</v>
      </c>
      <c r="C66" s="15" t="s">
        <v>207</v>
      </c>
      <c r="D66" s="15" t="s">
        <v>217</v>
      </c>
      <c r="E66" s="15">
        <v>2022</v>
      </c>
      <c r="F66" s="15" t="s">
        <v>162</v>
      </c>
      <c r="G66" s="15" t="s">
        <v>133</v>
      </c>
      <c r="H66" s="15" t="s">
        <v>136</v>
      </c>
      <c r="I66" s="15" t="s">
        <v>139</v>
      </c>
      <c r="J66" s="15" t="s">
        <v>141</v>
      </c>
      <c r="K66" s="15" t="s">
        <v>144</v>
      </c>
      <c r="L66" s="15" t="s">
        <v>316</v>
      </c>
      <c r="M66" s="15">
        <v>0.111</v>
      </c>
      <c r="N66" s="15">
        <v>8.7999999999999995E-2</v>
      </c>
      <c r="O66" s="15">
        <v>2E-3</v>
      </c>
      <c r="P66" s="15">
        <v>8.5999999999999993E-2</v>
      </c>
      <c r="Q66" s="15">
        <v>6.2E-2</v>
      </c>
      <c r="R66" s="15">
        <v>0.13</v>
      </c>
      <c r="S66" s="15">
        <v>8.9369999999999994</v>
      </c>
      <c r="U66" s="15">
        <v>0</v>
      </c>
      <c r="V66" s="15">
        <v>1660</v>
      </c>
    </row>
    <row r="67" spans="2:22" x14ac:dyDescent="0.25">
      <c r="B67" s="15" t="s">
        <v>122</v>
      </c>
      <c r="C67" s="15" t="s">
        <v>207</v>
      </c>
      <c r="D67" s="15" t="s">
        <v>217</v>
      </c>
      <c r="E67" s="15">
        <v>2022</v>
      </c>
      <c r="F67" s="15" t="s">
        <v>162</v>
      </c>
      <c r="G67" s="15" t="s">
        <v>133</v>
      </c>
      <c r="H67" s="15" t="s">
        <v>136</v>
      </c>
      <c r="I67" s="15" t="s">
        <v>139</v>
      </c>
      <c r="J67" s="15" t="s">
        <v>141</v>
      </c>
      <c r="K67" s="15" t="s">
        <v>144</v>
      </c>
      <c r="L67" s="15" t="s">
        <v>317</v>
      </c>
      <c r="M67" s="15">
        <v>0.18099999999999999</v>
      </c>
      <c r="N67" s="15">
        <v>0.20300000000000001</v>
      </c>
      <c r="O67" s="15">
        <v>4.0000000000000001E-3</v>
      </c>
      <c r="P67" s="15">
        <v>0.13</v>
      </c>
      <c r="Q67" s="15">
        <v>0.09</v>
      </c>
      <c r="R67" s="15">
        <v>0.19900000000000001</v>
      </c>
      <c r="S67" s="15">
        <v>8.9629999999999992</v>
      </c>
      <c r="U67" s="15">
        <v>0</v>
      </c>
      <c r="V67" s="15">
        <v>2800</v>
      </c>
    </row>
    <row r="68" spans="2:22" x14ac:dyDescent="0.25">
      <c r="B68" s="15" t="s">
        <v>122</v>
      </c>
      <c r="C68" s="15" t="s">
        <v>207</v>
      </c>
      <c r="D68" s="15" t="s">
        <v>217</v>
      </c>
      <c r="E68" s="15">
        <v>2022</v>
      </c>
      <c r="F68" s="15" t="s">
        <v>162</v>
      </c>
      <c r="G68" s="15" t="s">
        <v>133</v>
      </c>
      <c r="H68" s="15" t="s">
        <v>136</v>
      </c>
      <c r="I68" s="15" t="s">
        <v>139</v>
      </c>
      <c r="J68" s="15" t="s">
        <v>141</v>
      </c>
      <c r="K68" s="15" t="s">
        <v>144</v>
      </c>
      <c r="L68" s="15" t="s">
        <v>318</v>
      </c>
      <c r="M68" s="15">
        <v>0.20300000000000001</v>
      </c>
      <c r="N68" s="15">
        <v>0.22600000000000001</v>
      </c>
      <c r="O68" s="15">
        <v>8.0000000000000002E-3</v>
      </c>
      <c r="P68" s="15">
        <v>0.14599999999999999</v>
      </c>
      <c r="Q68" s="15">
        <v>0.1</v>
      </c>
      <c r="R68" s="15">
        <v>0.223</v>
      </c>
      <c r="S68" s="15">
        <v>8.9329999999999998</v>
      </c>
      <c r="U68" s="15">
        <v>0</v>
      </c>
      <c r="V68" s="15">
        <v>860</v>
      </c>
    </row>
    <row r="69" spans="2:22" x14ac:dyDescent="0.25">
      <c r="B69" s="15" t="s">
        <v>122</v>
      </c>
      <c r="C69" s="15" t="s">
        <v>207</v>
      </c>
      <c r="D69" s="15" t="s">
        <v>217</v>
      </c>
      <c r="E69" s="15">
        <v>2022</v>
      </c>
      <c r="F69" s="15" t="s">
        <v>162</v>
      </c>
      <c r="G69" s="15" t="s">
        <v>133</v>
      </c>
      <c r="H69" s="15" t="s">
        <v>136</v>
      </c>
      <c r="I69" s="15" t="s">
        <v>139</v>
      </c>
      <c r="J69" s="15" t="s">
        <v>141</v>
      </c>
      <c r="K69" s="15" t="s">
        <v>144</v>
      </c>
      <c r="L69" s="15" t="s">
        <v>319</v>
      </c>
      <c r="M69" s="15">
        <v>0.28399999999999997</v>
      </c>
      <c r="N69" s="15">
        <v>0.39</v>
      </c>
      <c r="O69" s="15">
        <v>1.4E-2</v>
      </c>
      <c r="P69" s="15">
        <v>0.186</v>
      </c>
      <c r="Q69" s="15">
        <v>0.124</v>
      </c>
      <c r="R69" s="15">
        <v>0.29199999999999998</v>
      </c>
      <c r="S69" s="15">
        <v>8.9510000000000005</v>
      </c>
      <c r="U69" s="15">
        <v>0</v>
      </c>
      <c r="V69" s="15">
        <v>800</v>
      </c>
    </row>
    <row r="70" spans="2:22" x14ac:dyDescent="0.25">
      <c r="B70" s="15" t="s">
        <v>122</v>
      </c>
      <c r="C70" s="15" t="s">
        <v>207</v>
      </c>
      <c r="D70" s="15" t="s">
        <v>217</v>
      </c>
      <c r="E70" s="15">
        <v>2022</v>
      </c>
      <c r="F70" s="15" t="s">
        <v>162</v>
      </c>
      <c r="G70" s="15" t="s">
        <v>133</v>
      </c>
      <c r="H70" s="15" t="s">
        <v>136</v>
      </c>
      <c r="I70" s="15" t="s">
        <v>139</v>
      </c>
      <c r="J70" s="15" t="s">
        <v>141</v>
      </c>
      <c r="K70" s="15" t="s">
        <v>144</v>
      </c>
      <c r="L70" s="15" t="s">
        <v>320</v>
      </c>
      <c r="M70" s="15">
        <v>0.34499999999999997</v>
      </c>
      <c r="N70" s="15">
        <v>0.47899999999999998</v>
      </c>
      <c r="O70" s="15">
        <v>3.2000000000000001E-2</v>
      </c>
      <c r="P70" s="15">
        <v>0.20399999999999999</v>
      </c>
      <c r="Q70" s="15">
        <v>0.13600000000000001</v>
      </c>
      <c r="R70" s="15">
        <v>0.32100000000000001</v>
      </c>
      <c r="S70" s="15">
        <v>9.0630000000000006</v>
      </c>
      <c r="U70" s="15">
        <v>0</v>
      </c>
      <c r="V70" s="15">
        <v>230</v>
      </c>
    </row>
    <row r="71" spans="2:22" x14ac:dyDescent="0.25">
      <c r="B71" s="15" t="s">
        <v>122</v>
      </c>
      <c r="C71" s="15" t="s">
        <v>207</v>
      </c>
      <c r="D71" s="15" t="s">
        <v>217</v>
      </c>
      <c r="E71" s="15">
        <v>2022</v>
      </c>
      <c r="F71" s="15" t="s">
        <v>162</v>
      </c>
      <c r="G71" s="15" t="s">
        <v>133</v>
      </c>
      <c r="H71" s="15" t="s">
        <v>136</v>
      </c>
      <c r="I71" s="15" t="s">
        <v>139</v>
      </c>
      <c r="J71" s="15" t="s">
        <v>141</v>
      </c>
      <c r="K71" s="15" t="s">
        <v>144</v>
      </c>
      <c r="L71" s="15" t="s">
        <v>146</v>
      </c>
      <c r="M71" s="15">
        <v>0.33700000000000002</v>
      </c>
      <c r="N71" s="15">
        <v>0.27</v>
      </c>
      <c r="O71" s="15">
        <v>2.8000000000000001E-2</v>
      </c>
      <c r="P71" s="15">
        <v>0.25700000000000001</v>
      </c>
      <c r="Q71" s="15">
        <v>0.20200000000000001</v>
      </c>
      <c r="R71" s="15">
        <v>0.35299999999999998</v>
      </c>
      <c r="S71" s="15">
        <v>9.0340000000000007</v>
      </c>
      <c r="U71" s="15">
        <v>0</v>
      </c>
      <c r="V71" s="15">
        <v>90</v>
      </c>
    </row>
    <row r="72" spans="2:22" x14ac:dyDescent="0.25">
      <c r="B72" s="15" t="s">
        <v>122</v>
      </c>
      <c r="C72" s="15" t="s">
        <v>207</v>
      </c>
      <c r="D72" s="15" t="s">
        <v>217</v>
      </c>
      <c r="E72" s="15">
        <v>2022</v>
      </c>
      <c r="F72" s="15" t="s">
        <v>162</v>
      </c>
      <c r="G72" s="15" t="s">
        <v>133</v>
      </c>
      <c r="H72" s="15" t="s">
        <v>136</v>
      </c>
      <c r="I72" s="15" t="s">
        <v>139</v>
      </c>
      <c r="J72" s="15" t="s">
        <v>141</v>
      </c>
      <c r="K72" s="15" t="s">
        <v>144</v>
      </c>
      <c r="L72" s="15" t="s">
        <v>354</v>
      </c>
      <c r="M72" s="15">
        <v>0.17100000000000001</v>
      </c>
      <c r="N72" s="15">
        <v>0.157</v>
      </c>
      <c r="O72" s="15">
        <v>1.4E-2</v>
      </c>
      <c r="P72" s="15">
        <v>0.127</v>
      </c>
      <c r="Q72" s="15">
        <v>8.4000000000000005E-2</v>
      </c>
      <c r="R72" s="15">
        <v>0.18099999999999999</v>
      </c>
      <c r="S72" s="15">
        <v>8.91</v>
      </c>
      <c r="U72" s="15">
        <v>0</v>
      </c>
      <c r="V72" s="15">
        <v>130</v>
      </c>
    </row>
    <row r="73" spans="2:22" x14ac:dyDescent="0.25">
      <c r="B73" s="15" t="s">
        <v>122</v>
      </c>
      <c r="C73" s="15" t="s">
        <v>207</v>
      </c>
      <c r="D73" s="15" t="s">
        <v>218</v>
      </c>
      <c r="E73" s="15">
        <v>2022</v>
      </c>
      <c r="F73" s="15" t="s">
        <v>162</v>
      </c>
      <c r="G73" s="15" t="s">
        <v>133</v>
      </c>
      <c r="H73" s="15" t="s">
        <v>136</v>
      </c>
      <c r="I73" s="15" t="s">
        <v>139</v>
      </c>
      <c r="J73" s="15" t="s">
        <v>141</v>
      </c>
      <c r="K73" s="15" t="s">
        <v>144</v>
      </c>
      <c r="L73" s="15" t="s">
        <v>316</v>
      </c>
      <c r="M73" s="15">
        <v>0.111</v>
      </c>
      <c r="N73" s="15">
        <v>8.3000000000000004E-2</v>
      </c>
      <c r="O73" s="15">
        <v>2E-3</v>
      </c>
      <c r="P73" s="15">
        <v>8.6999999999999994E-2</v>
      </c>
      <c r="Q73" s="15">
        <v>6.3E-2</v>
      </c>
      <c r="R73" s="15">
        <v>0.13100000000000001</v>
      </c>
      <c r="S73" s="15">
        <v>8.8539999999999992</v>
      </c>
      <c r="U73" s="15">
        <v>270.39999999999998</v>
      </c>
      <c r="V73" s="15">
        <v>1660</v>
      </c>
    </row>
    <row r="74" spans="2:22" x14ac:dyDescent="0.25">
      <c r="B74" s="15" t="s">
        <v>122</v>
      </c>
      <c r="C74" s="15" t="s">
        <v>207</v>
      </c>
      <c r="D74" s="15" t="s">
        <v>218</v>
      </c>
      <c r="E74" s="15">
        <v>2022</v>
      </c>
      <c r="F74" s="15" t="s">
        <v>162</v>
      </c>
      <c r="G74" s="15" t="s">
        <v>133</v>
      </c>
      <c r="H74" s="15" t="s">
        <v>136</v>
      </c>
      <c r="I74" s="15" t="s">
        <v>139</v>
      </c>
      <c r="J74" s="15" t="s">
        <v>141</v>
      </c>
      <c r="K74" s="15" t="s">
        <v>144</v>
      </c>
      <c r="L74" s="15" t="s">
        <v>317</v>
      </c>
      <c r="M74" s="15">
        <v>0.17699999999999999</v>
      </c>
      <c r="N74" s="15">
        <v>0.18099999999999999</v>
      </c>
      <c r="O74" s="15">
        <v>3.0000000000000001E-3</v>
      </c>
      <c r="P74" s="15">
        <v>0.13300000000000001</v>
      </c>
      <c r="Q74" s="15">
        <v>0.09</v>
      </c>
      <c r="R74" s="15">
        <v>0.19900000000000001</v>
      </c>
      <c r="S74" s="15">
        <v>8.8800000000000008</v>
      </c>
      <c r="U74" s="15">
        <v>266.779</v>
      </c>
      <c r="V74" s="15">
        <v>2800</v>
      </c>
    </row>
    <row r="75" spans="2:22" x14ac:dyDescent="0.25">
      <c r="B75" s="15" t="s">
        <v>122</v>
      </c>
      <c r="C75" s="15" t="s">
        <v>207</v>
      </c>
      <c r="D75" s="15" t="s">
        <v>218</v>
      </c>
      <c r="E75" s="15">
        <v>2022</v>
      </c>
      <c r="F75" s="15" t="s">
        <v>162</v>
      </c>
      <c r="G75" s="15" t="s">
        <v>133</v>
      </c>
      <c r="H75" s="15" t="s">
        <v>136</v>
      </c>
      <c r="I75" s="15" t="s">
        <v>139</v>
      </c>
      <c r="J75" s="15" t="s">
        <v>141</v>
      </c>
      <c r="K75" s="15" t="s">
        <v>144</v>
      </c>
      <c r="L75" s="15" t="s">
        <v>318</v>
      </c>
      <c r="M75" s="15">
        <v>0.19500000000000001</v>
      </c>
      <c r="N75" s="15">
        <v>0.17499999999999999</v>
      </c>
      <c r="O75" s="15">
        <v>6.0000000000000001E-3</v>
      </c>
      <c r="P75" s="15">
        <v>0.14799999999999999</v>
      </c>
      <c r="Q75" s="15">
        <v>0.10100000000000001</v>
      </c>
      <c r="R75" s="15">
        <v>0.22800000000000001</v>
      </c>
      <c r="S75" s="15">
        <v>8.85</v>
      </c>
      <c r="U75" s="15">
        <v>248.91399999999999</v>
      </c>
      <c r="V75" s="15">
        <v>860</v>
      </c>
    </row>
    <row r="76" spans="2:22" x14ac:dyDescent="0.25">
      <c r="B76" s="15" t="s">
        <v>122</v>
      </c>
      <c r="C76" s="15" t="s">
        <v>207</v>
      </c>
      <c r="D76" s="15" t="s">
        <v>218</v>
      </c>
      <c r="E76" s="15">
        <v>2022</v>
      </c>
      <c r="F76" s="15" t="s">
        <v>162</v>
      </c>
      <c r="G76" s="15" t="s">
        <v>133</v>
      </c>
      <c r="H76" s="15" t="s">
        <v>136</v>
      </c>
      <c r="I76" s="15" t="s">
        <v>139</v>
      </c>
      <c r="J76" s="15" t="s">
        <v>141</v>
      </c>
      <c r="K76" s="15" t="s">
        <v>144</v>
      </c>
      <c r="L76" s="15" t="s">
        <v>319</v>
      </c>
      <c r="M76" s="15">
        <v>0.26600000000000001</v>
      </c>
      <c r="N76" s="15">
        <v>0.316</v>
      </c>
      <c r="O76" s="15">
        <v>1.0999999999999999E-2</v>
      </c>
      <c r="P76" s="15">
        <v>0.185</v>
      </c>
      <c r="Q76" s="15">
        <v>0.123</v>
      </c>
      <c r="R76" s="15">
        <v>0.29499999999999998</v>
      </c>
      <c r="S76" s="15">
        <v>8.8670000000000009</v>
      </c>
      <c r="U76" s="15">
        <v>241.55199999999999</v>
      </c>
      <c r="V76" s="15">
        <v>800</v>
      </c>
    </row>
    <row r="77" spans="2:22" x14ac:dyDescent="0.25">
      <c r="B77" s="15" t="s">
        <v>122</v>
      </c>
      <c r="C77" s="15" t="s">
        <v>207</v>
      </c>
      <c r="D77" s="15" t="s">
        <v>218</v>
      </c>
      <c r="E77" s="15">
        <v>2022</v>
      </c>
      <c r="F77" s="15" t="s">
        <v>162</v>
      </c>
      <c r="G77" s="15" t="s">
        <v>133</v>
      </c>
      <c r="H77" s="15" t="s">
        <v>136</v>
      </c>
      <c r="I77" s="15" t="s">
        <v>139</v>
      </c>
      <c r="J77" s="15" t="s">
        <v>141</v>
      </c>
      <c r="K77" s="15" t="s">
        <v>144</v>
      </c>
      <c r="L77" s="15" t="s">
        <v>320</v>
      </c>
      <c r="M77" s="15">
        <v>0.32200000000000001</v>
      </c>
      <c r="N77" s="15">
        <v>0.40400000000000003</v>
      </c>
      <c r="O77" s="15">
        <v>2.7E-2</v>
      </c>
      <c r="P77" s="15">
        <v>0.2</v>
      </c>
      <c r="Q77" s="15">
        <v>0.14000000000000001</v>
      </c>
      <c r="R77" s="15">
        <v>0.36199999999999999</v>
      </c>
      <c r="S77" s="15">
        <v>8.9779999999999998</v>
      </c>
      <c r="U77" s="15">
        <v>195.63800000000001</v>
      </c>
      <c r="V77" s="15">
        <v>230</v>
      </c>
    </row>
    <row r="78" spans="2:22" x14ac:dyDescent="0.25">
      <c r="B78" s="15" t="s">
        <v>122</v>
      </c>
      <c r="C78" s="15" t="s">
        <v>207</v>
      </c>
      <c r="D78" s="15" t="s">
        <v>218</v>
      </c>
      <c r="E78" s="15">
        <v>2022</v>
      </c>
      <c r="F78" s="15" t="s">
        <v>162</v>
      </c>
      <c r="G78" s="15" t="s">
        <v>133</v>
      </c>
      <c r="H78" s="15" t="s">
        <v>136</v>
      </c>
      <c r="I78" s="15" t="s">
        <v>139</v>
      </c>
      <c r="J78" s="15" t="s">
        <v>141</v>
      </c>
      <c r="K78" s="15" t="s">
        <v>144</v>
      </c>
      <c r="L78" s="15" t="s">
        <v>146</v>
      </c>
      <c r="M78" s="15">
        <v>0.33</v>
      </c>
      <c r="N78" s="15">
        <v>0.23100000000000001</v>
      </c>
      <c r="O78" s="15">
        <v>2.4E-2</v>
      </c>
      <c r="P78" s="15">
        <v>0.27</v>
      </c>
      <c r="Q78" s="15">
        <v>0.20300000000000001</v>
      </c>
      <c r="R78" s="15">
        <v>0.36199999999999999</v>
      </c>
      <c r="S78" s="15">
        <v>8.9450000000000003</v>
      </c>
      <c r="U78" s="15">
        <v>167.08699999999999</v>
      </c>
      <c r="V78" s="15">
        <v>90</v>
      </c>
    </row>
    <row r="79" spans="2:22" x14ac:dyDescent="0.25">
      <c r="B79" s="15" t="s">
        <v>122</v>
      </c>
      <c r="C79" s="15" t="s">
        <v>207</v>
      </c>
      <c r="D79" s="15" t="s">
        <v>218</v>
      </c>
      <c r="E79" s="15">
        <v>2022</v>
      </c>
      <c r="F79" s="15" t="s">
        <v>162</v>
      </c>
      <c r="G79" s="15" t="s">
        <v>133</v>
      </c>
      <c r="H79" s="15" t="s">
        <v>136</v>
      </c>
      <c r="I79" s="15" t="s">
        <v>139</v>
      </c>
      <c r="J79" s="15" t="s">
        <v>141</v>
      </c>
      <c r="K79" s="15" t="s">
        <v>144</v>
      </c>
      <c r="L79" s="15" t="s">
        <v>354</v>
      </c>
      <c r="M79" s="15">
        <v>0.17299999999999999</v>
      </c>
      <c r="N79" s="15">
        <v>0.154</v>
      </c>
      <c r="O79" s="15">
        <v>1.2999999999999999E-2</v>
      </c>
      <c r="P79" s="15">
        <v>0.129</v>
      </c>
      <c r="Q79" s="15">
        <v>8.5000000000000006E-2</v>
      </c>
      <c r="R79" s="15">
        <v>0.193</v>
      </c>
      <c r="S79" s="15">
        <v>8.83</v>
      </c>
      <c r="U79" s="15">
        <v>268.18599999999998</v>
      </c>
      <c r="V79" s="15">
        <v>130</v>
      </c>
    </row>
    <row r="80" spans="2:22" x14ac:dyDescent="0.25">
      <c r="B80" s="15" t="s">
        <v>122</v>
      </c>
      <c r="C80" s="15" t="s">
        <v>207</v>
      </c>
      <c r="D80" s="15" t="s">
        <v>219</v>
      </c>
      <c r="E80" s="15">
        <v>2022</v>
      </c>
      <c r="F80" s="15" t="s">
        <v>162</v>
      </c>
      <c r="G80" s="15" t="s">
        <v>133</v>
      </c>
      <c r="H80" s="15" t="s">
        <v>136</v>
      </c>
      <c r="I80" s="15" t="s">
        <v>139</v>
      </c>
      <c r="J80" s="15" t="s">
        <v>141</v>
      </c>
      <c r="K80" s="15" t="s">
        <v>144</v>
      </c>
      <c r="L80" s="15" t="s">
        <v>316</v>
      </c>
      <c r="M80" s="15">
        <v>0.114</v>
      </c>
      <c r="N80" s="15">
        <v>8.5999999999999993E-2</v>
      </c>
      <c r="O80" s="15">
        <v>2E-3</v>
      </c>
      <c r="P80" s="15">
        <v>0.09</v>
      </c>
      <c r="Q80" s="15">
        <v>6.4000000000000001E-2</v>
      </c>
      <c r="R80" s="15">
        <v>0.13600000000000001</v>
      </c>
      <c r="S80" s="15">
        <v>8.8539999999999992</v>
      </c>
      <c r="U80" s="15">
        <v>270.41199999999998</v>
      </c>
      <c r="V80" s="15">
        <v>1660</v>
      </c>
    </row>
    <row r="81" spans="2:22" x14ac:dyDescent="0.25">
      <c r="B81" s="15" t="s">
        <v>122</v>
      </c>
      <c r="C81" s="15" t="s">
        <v>207</v>
      </c>
      <c r="D81" s="15" t="s">
        <v>219</v>
      </c>
      <c r="E81" s="15">
        <v>2022</v>
      </c>
      <c r="F81" s="15" t="s">
        <v>162</v>
      </c>
      <c r="G81" s="15" t="s">
        <v>133</v>
      </c>
      <c r="H81" s="15" t="s">
        <v>136</v>
      </c>
      <c r="I81" s="15" t="s">
        <v>139</v>
      </c>
      <c r="J81" s="15" t="s">
        <v>141</v>
      </c>
      <c r="K81" s="15" t="s">
        <v>144</v>
      </c>
      <c r="L81" s="15" t="s">
        <v>317</v>
      </c>
      <c r="M81" s="15">
        <v>0.18</v>
      </c>
      <c r="N81" s="15">
        <v>0.16800000000000001</v>
      </c>
      <c r="O81" s="15">
        <v>3.0000000000000001E-3</v>
      </c>
      <c r="P81" s="15">
        <v>0.13700000000000001</v>
      </c>
      <c r="Q81" s="15">
        <v>9.2999999999999999E-2</v>
      </c>
      <c r="R81" s="15">
        <v>0.20599999999999999</v>
      </c>
      <c r="S81" s="15">
        <v>8.8800000000000008</v>
      </c>
      <c r="U81" s="15">
        <v>266.78300000000002</v>
      </c>
      <c r="V81" s="15">
        <v>2800</v>
      </c>
    </row>
    <row r="82" spans="2:22" x14ac:dyDescent="0.25">
      <c r="B82" s="15" t="s">
        <v>122</v>
      </c>
      <c r="C82" s="15" t="s">
        <v>207</v>
      </c>
      <c r="D82" s="15" t="s">
        <v>219</v>
      </c>
      <c r="E82" s="15">
        <v>2022</v>
      </c>
      <c r="F82" s="15" t="s">
        <v>162</v>
      </c>
      <c r="G82" s="15" t="s">
        <v>133</v>
      </c>
      <c r="H82" s="15" t="s">
        <v>136</v>
      </c>
      <c r="I82" s="15" t="s">
        <v>139</v>
      </c>
      <c r="J82" s="15" t="s">
        <v>141</v>
      </c>
      <c r="K82" s="15" t="s">
        <v>144</v>
      </c>
      <c r="L82" s="15" t="s">
        <v>318</v>
      </c>
      <c r="M82" s="15">
        <v>0.19800000000000001</v>
      </c>
      <c r="N82" s="15">
        <v>0.14699999999999999</v>
      </c>
      <c r="O82" s="15">
        <v>5.0000000000000001E-3</v>
      </c>
      <c r="P82" s="15">
        <v>0.155</v>
      </c>
      <c r="Q82" s="15">
        <v>0.104</v>
      </c>
      <c r="R82" s="15">
        <v>0.24299999999999999</v>
      </c>
      <c r="S82" s="15">
        <v>8.85</v>
      </c>
      <c r="U82" s="15">
        <v>248.893</v>
      </c>
      <c r="V82" s="15">
        <v>860</v>
      </c>
    </row>
    <row r="83" spans="2:22" x14ac:dyDescent="0.25">
      <c r="B83" s="15" t="s">
        <v>122</v>
      </c>
      <c r="C83" s="15" t="s">
        <v>207</v>
      </c>
      <c r="D83" s="15" t="s">
        <v>219</v>
      </c>
      <c r="E83" s="15">
        <v>2022</v>
      </c>
      <c r="F83" s="15" t="s">
        <v>162</v>
      </c>
      <c r="G83" s="15" t="s">
        <v>133</v>
      </c>
      <c r="H83" s="15" t="s">
        <v>136</v>
      </c>
      <c r="I83" s="15" t="s">
        <v>139</v>
      </c>
      <c r="J83" s="15" t="s">
        <v>141</v>
      </c>
      <c r="K83" s="15" t="s">
        <v>144</v>
      </c>
      <c r="L83" s="15" t="s">
        <v>319</v>
      </c>
      <c r="M83" s="15">
        <v>0.26500000000000001</v>
      </c>
      <c r="N83" s="15">
        <v>0.27700000000000002</v>
      </c>
      <c r="O83" s="15">
        <v>0.01</v>
      </c>
      <c r="P83" s="15">
        <v>0.19400000000000001</v>
      </c>
      <c r="Q83" s="15">
        <v>0.129</v>
      </c>
      <c r="R83" s="15">
        <v>0.30299999999999999</v>
      </c>
      <c r="S83" s="15">
        <v>8.8670000000000009</v>
      </c>
      <c r="U83" s="15">
        <v>241.55</v>
      </c>
      <c r="V83" s="15">
        <v>800</v>
      </c>
    </row>
    <row r="84" spans="2:22" x14ac:dyDescent="0.25">
      <c r="B84" s="15" t="s">
        <v>122</v>
      </c>
      <c r="C84" s="15" t="s">
        <v>207</v>
      </c>
      <c r="D84" s="15" t="s">
        <v>219</v>
      </c>
      <c r="E84" s="15">
        <v>2022</v>
      </c>
      <c r="F84" s="15" t="s">
        <v>162</v>
      </c>
      <c r="G84" s="15" t="s">
        <v>133</v>
      </c>
      <c r="H84" s="15" t="s">
        <v>136</v>
      </c>
      <c r="I84" s="15" t="s">
        <v>139</v>
      </c>
      <c r="J84" s="15" t="s">
        <v>141</v>
      </c>
      <c r="K84" s="15" t="s">
        <v>144</v>
      </c>
      <c r="L84" s="15" t="s">
        <v>320</v>
      </c>
      <c r="M84" s="15">
        <v>0.318</v>
      </c>
      <c r="N84" s="15">
        <v>0.34300000000000003</v>
      </c>
      <c r="O84" s="15">
        <v>2.3E-2</v>
      </c>
      <c r="P84" s="15">
        <v>0.22</v>
      </c>
      <c r="Q84" s="15">
        <v>0.14399999999999999</v>
      </c>
      <c r="R84" s="15">
        <v>0.36299999999999999</v>
      </c>
      <c r="S84" s="15">
        <v>8.9770000000000003</v>
      </c>
      <c r="U84" s="15">
        <v>195.63800000000001</v>
      </c>
      <c r="V84" s="15">
        <v>230</v>
      </c>
    </row>
    <row r="85" spans="2:22" x14ac:dyDescent="0.25">
      <c r="B85" s="15" t="s">
        <v>122</v>
      </c>
      <c r="C85" s="15" t="s">
        <v>207</v>
      </c>
      <c r="D85" s="15" t="s">
        <v>219</v>
      </c>
      <c r="E85" s="15">
        <v>2022</v>
      </c>
      <c r="F85" s="15" t="s">
        <v>162</v>
      </c>
      <c r="G85" s="15" t="s">
        <v>133</v>
      </c>
      <c r="H85" s="15" t="s">
        <v>136</v>
      </c>
      <c r="I85" s="15" t="s">
        <v>139</v>
      </c>
      <c r="J85" s="15" t="s">
        <v>141</v>
      </c>
      <c r="K85" s="15" t="s">
        <v>144</v>
      </c>
      <c r="L85" s="15" t="s">
        <v>146</v>
      </c>
      <c r="M85" s="15">
        <v>0.33</v>
      </c>
      <c r="N85" s="15">
        <v>0.24099999999999999</v>
      </c>
      <c r="O85" s="15">
        <v>2.5000000000000001E-2</v>
      </c>
      <c r="P85" s="15">
        <v>0.27800000000000002</v>
      </c>
      <c r="Q85" s="15">
        <v>0.19400000000000001</v>
      </c>
      <c r="R85" s="15">
        <v>0.371</v>
      </c>
      <c r="S85" s="15">
        <v>8.9450000000000003</v>
      </c>
      <c r="U85" s="15">
        <v>167.08699999999999</v>
      </c>
      <c r="V85" s="15">
        <v>90</v>
      </c>
    </row>
    <row r="86" spans="2:22" x14ac:dyDescent="0.25">
      <c r="B86" s="15" t="s">
        <v>122</v>
      </c>
      <c r="C86" s="15" t="s">
        <v>207</v>
      </c>
      <c r="D86" s="15" t="s">
        <v>219</v>
      </c>
      <c r="E86" s="15">
        <v>2022</v>
      </c>
      <c r="F86" s="15" t="s">
        <v>162</v>
      </c>
      <c r="G86" s="15" t="s">
        <v>133</v>
      </c>
      <c r="H86" s="15" t="s">
        <v>136</v>
      </c>
      <c r="I86" s="15" t="s">
        <v>139</v>
      </c>
      <c r="J86" s="15" t="s">
        <v>141</v>
      </c>
      <c r="K86" s="15" t="s">
        <v>144</v>
      </c>
      <c r="L86" s="15" t="s">
        <v>354</v>
      </c>
      <c r="M86" s="15">
        <v>0.184</v>
      </c>
      <c r="N86" s="15">
        <v>0.16900000000000001</v>
      </c>
      <c r="O86" s="15">
        <v>1.4999999999999999E-2</v>
      </c>
      <c r="P86" s="15">
        <v>0.13600000000000001</v>
      </c>
      <c r="Q86" s="15">
        <v>9.0999999999999998E-2</v>
      </c>
      <c r="R86" s="15">
        <v>0.20499999999999999</v>
      </c>
      <c r="S86" s="15">
        <v>8.83</v>
      </c>
      <c r="U86" s="15">
        <v>268.18599999999998</v>
      </c>
      <c r="V86" s="15">
        <v>130</v>
      </c>
    </row>
    <row r="87" spans="2:22" x14ac:dyDescent="0.25">
      <c r="B87" s="15" t="s">
        <v>122</v>
      </c>
      <c r="C87" s="15" t="s">
        <v>207</v>
      </c>
      <c r="D87" s="15" t="s">
        <v>220</v>
      </c>
      <c r="E87" s="15">
        <v>2022</v>
      </c>
      <c r="F87" s="15" t="s">
        <v>162</v>
      </c>
      <c r="G87" s="15" t="s">
        <v>133</v>
      </c>
      <c r="H87" s="15" t="s">
        <v>136</v>
      </c>
      <c r="I87" s="15" t="s">
        <v>139</v>
      </c>
      <c r="J87" s="15" t="s">
        <v>141</v>
      </c>
      <c r="K87" s="15" t="s">
        <v>144</v>
      </c>
      <c r="L87" s="15" t="s">
        <v>316</v>
      </c>
      <c r="M87" s="15">
        <v>0.122</v>
      </c>
      <c r="N87" s="15">
        <v>9.1999999999999998E-2</v>
      </c>
      <c r="O87" s="15">
        <v>2E-3</v>
      </c>
      <c r="P87" s="15">
        <v>9.5000000000000001E-2</v>
      </c>
      <c r="Q87" s="15">
        <v>6.8000000000000005E-2</v>
      </c>
      <c r="R87" s="15">
        <v>0.14399999999999999</v>
      </c>
      <c r="S87" s="15">
        <v>8.9209999999999994</v>
      </c>
      <c r="U87" s="15">
        <v>21024.942999999999</v>
      </c>
      <c r="V87" s="15">
        <v>1660</v>
      </c>
    </row>
    <row r="88" spans="2:22" x14ac:dyDescent="0.25">
      <c r="B88" s="15" t="s">
        <v>122</v>
      </c>
      <c r="C88" s="15" t="s">
        <v>207</v>
      </c>
      <c r="D88" s="15" t="s">
        <v>220</v>
      </c>
      <c r="E88" s="15">
        <v>2022</v>
      </c>
      <c r="F88" s="15" t="s">
        <v>162</v>
      </c>
      <c r="G88" s="15" t="s">
        <v>133</v>
      </c>
      <c r="H88" s="15" t="s">
        <v>136</v>
      </c>
      <c r="I88" s="15" t="s">
        <v>139</v>
      </c>
      <c r="J88" s="15" t="s">
        <v>141</v>
      </c>
      <c r="K88" s="15" t="s">
        <v>144</v>
      </c>
      <c r="L88" s="15" t="s">
        <v>317</v>
      </c>
      <c r="M88" s="15">
        <v>0.191</v>
      </c>
      <c r="N88" s="15">
        <v>0.158</v>
      </c>
      <c r="O88" s="15">
        <v>3.0000000000000001E-3</v>
      </c>
      <c r="P88" s="15">
        <v>0.14599999999999999</v>
      </c>
      <c r="Q88" s="15">
        <v>9.9000000000000005E-2</v>
      </c>
      <c r="R88" s="15">
        <v>0.222</v>
      </c>
      <c r="S88" s="15">
        <v>8.9459999999999997</v>
      </c>
      <c r="U88" s="15">
        <v>20962.867999999999</v>
      </c>
      <c r="V88" s="15">
        <v>2800</v>
      </c>
    </row>
    <row r="89" spans="2:22" x14ac:dyDescent="0.25">
      <c r="B89" s="15" t="s">
        <v>122</v>
      </c>
      <c r="C89" s="15" t="s">
        <v>207</v>
      </c>
      <c r="D89" s="15" t="s">
        <v>220</v>
      </c>
      <c r="E89" s="15">
        <v>2022</v>
      </c>
      <c r="F89" s="15" t="s">
        <v>162</v>
      </c>
      <c r="G89" s="15" t="s">
        <v>133</v>
      </c>
      <c r="H89" s="15" t="s">
        <v>136</v>
      </c>
      <c r="I89" s="15" t="s">
        <v>139</v>
      </c>
      <c r="J89" s="15" t="s">
        <v>141</v>
      </c>
      <c r="K89" s="15" t="s">
        <v>144</v>
      </c>
      <c r="L89" s="15" t="s">
        <v>318</v>
      </c>
      <c r="M89" s="15">
        <v>0.20899999999999999</v>
      </c>
      <c r="N89" s="15">
        <v>0.151</v>
      </c>
      <c r="O89" s="15">
        <v>5.0000000000000001E-3</v>
      </c>
      <c r="P89" s="15">
        <v>0.16500000000000001</v>
      </c>
      <c r="Q89" s="15">
        <v>0.112</v>
      </c>
      <c r="R89" s="15">
        <v>0.25600000000000001</v>
      </c>
      <c r="S89" s="15">
        <v>8.923</v>
      </c>
      <c r="U89" s="15">
        <v>21001.133999999998</v>
      </c>
      <c r="V89" s="15">
        <v>860</v>
      </c>
    </row>
    <row r="90" spans="2:22" x14ac:dyDescent="0.25">
      <c r="B90" s="15" t="s">
        <v>122</v>
      </c>
      <c r="C90" s="15" t="s">
        <v>207</v>
      </c>
      <c r="D90" s="15" t="s">
        <v>220</v>
      </c>
      <c r="E90" s="15">
        <v>2022</v>
      </c>
      <c r="F90" s="15" t="s">
        <v>162</v>
      </c>
      <c r="G90" s="15" t="s">
        <v>133</v>
      </c>
      <c r="H90" s="15" t="s">
        <v>136</v>
      </c>
      <c r="I90" s="15" t="s">
        <v>139</v>
      </c>
      <c r="J90" s="15" t="s">
        <v>141</v>
      </c>
      <c r="K90" s="15" t="s">
        <v>144</v>
      </c>
      <c r="L90" s="15" t="s">
        <v>319</v>
      </c>
      <c r="M90" s="15">
        <v>0.27800000000000002</v>
      </c>
      <c r="N90" s="15">
        <v>0.26</v>
      </c>
      <c r="O90" s="15">
        <v>8.9999999999999993E-3</v>
      </c>
      <c r="P90" s="15">
        <v>0.20799999999999999</v>
      </c>
      <c r="Q90" s="15">
        <v>0.13800000000000001</v>
      </c>
      <c r="R90" s="15">
        <v>0.317</v>
      </c>
      <c r="S90" s="15">
        <v>8.9410000000000007</v>
      </c>
      <c r="U90" s="15">
        <v>20952.353999999999</v>
      </c>
      <c r="V90" s="15">
        <v>800</v>
      </c>
    </row>
    <row r="91" spans="2:22" x14ac:dyDescent="0.25">
      <c r="B91" s="15" t="s">
        <v>122</v>
      </c>
      <c r="C91" s="15" t="s">
        <v>207</v>
      </c>
      <c r="D91" s="15" t="s">
        <v>220</v>
      </c>
      <c r="E91" s="15">
        <v>2022</v>
      </c>
      <c r="F91" s="15" t="s">
        <v>162</v>
      </c>
      <c r="G91" s="15" t="s">
        <v>133</v>
      </c>
      <c r="H91" s="15" t="s">
        <v>136</v>
      </c>
      <c r="I91" s="15" t="s">
        <v>139</v>
      </c>
      <c r="J91" s="15" t="s">
        <v>141</v>
      </c>
      <c r="K91" s="15" t="s">
        <v>144</v>
      </c>
      <c r="L91" s="15" t="s">
        <v>320</v>
      </c>
      <c r="M91" s="15">
        <v>0.32200000000000001</v>
      </c>
      <c r="N91" s="15">
        <v>0.30599999999999999</v>
      </c>
      <c r="O91" s="15">
        <v>0.02</v>
      </c>
      <c r="P91" s="15">
        <v>0.22800000000000001</v>
      </c>
      <c r="Q91" s="15">
        <v>0.155</v>
      </c>
      <c r="R91" s="15">
        <v>0.35</v>
      </c>
      <c r="S91" s="15">
        <v>9.0489999999999995</v>
      </c>
      <c r="U91" s="15">
        <v>20575.264999999999</v>
      </c>
      <c r="V91" s="15">
        <v>230</v>
      </c>
    </row>
    <row r="92" spans="2:22" x14ac:dyDescent="0.25">
      <c r="B92" s="15" t="s">
        <v>122</v>
      </c>
      <c r="C92" s="15" t="s">
        <v>207</v>
      </c>
      <c r="D92" s="15" t="s">
        <v>220</v>
      </c>
      <c r="E92" s="15">
        <v>2022</v>
      </c>
      <c r="F92" s="15" t="s">
        <v>162</v>
      </c>
      <c r="G92" s="15" t="s">
        <v>133</v>
      </c>
      <c r="H92" s="15" t="s">
        <v>136</v>
      </c>
      <c r="I92" s="15" t="s">
        <v>139</v>
      </c>
      <c r="J92" s="15" t="s">
        <v>141</v>
      </c>
      <c r="K92" s="15" t="s">
        <v>144</v>
      </c>
      <c r="L92" s="15" t="s">
        <v>146</v>
      </c>
      <c r="M92" s="15">
        <v>0.34399999999999997</v>
      </c>
      <c r="N92" s="15">
        <v>0.248</v>
      </c>
      <c r="O92" s="15">
        <v>2.5999999999999999E-2</v>
      </c>
      <c r="P92" s="15">
        <v>0.27300000000000002</v>
      </c>
      <c r="Q92" s="15">
        <v>0.19800000000000001</v>
      </c>
      <c r="R92" s="15">
        <v>0.41</v>
      </c>
      <c r="S92" s="15">
        <v>9.02</v>
      </c>
      <c r="U92" s="15">
        <v>20633.347000000002</v>
      </c>
      <c r="V92" s="15">
        <v>90</v>
      </c>
    </row>
    <row r="93" spans="2:22" x14ac:dyDescent="0.25">
      <c r="B93" s="15" t="s">
        <v>122</v>
      </c>
      <c r="C93" s="15" t="s">
        <v>207</v>
      </c>
      <c r="D93" s="15" t="s">
        <v>220</v>
      </c>
      <c r="E93" s="15">
        <v>2022</v>
      </c>
      <c r="F93" s="15" t="s">
        <v>162</v>
      </c>
      <c r="G93" s="15" t="s">
        <v>133</v>
      </c>
      <c r="H93" s="15" t="s">
        <v>136</v>
      </c>
      <c r="I93" s="15" t="s">
        <v>139</v>
      </c>
      <c r="J93" s="15" t="s">
        <v>141</v>
      </c>
      <c r="K93" s="15" t="s">
        <v>144</v>
      </c>
      <c r="L93" s="15" t="s">
        <v>354</v>
      </c>
      <c r="M93" s="15">
        <v>0.20100000000000001</v>
      </c>
      <c r="N93" s="15">
        <v>0.187</v>
      </c>
      <c r="O93" s="15">
        <v>1.6E-2</v>
      </c>
      <c r="P93" s="15">
        <v>0.14099999999999999</v>
      </c>
      <c r="Q93" s="15">
        <v>0.09</v>
      </c>
      <c r="R93" s="15">
        <v>0.23100000000000001</v>
      </c>
      <c r="S93" s="15">
        <v>8.8949999999999996</v>
      </c>
      <c r="U93" s="15">
        <v>20740.284</v>
      </c>
      <c r="V93" s="15">
        <v>130</v>
      </c>
    </row>
    <row r="94" spans="2:22" x14ac:dyDescent="0.25">
      <c r="B94" s="15" t="s">
        <v>122</v>
      </c>
      <c r="C94" s="15" t="s">
        <v>207</v>
      </c>
      <c r="D94" s="15" t="s">
        <v>221</v>
      </c>
      <c r="E94" s="15">
        <v>2022</v>
      </c>
      <c r="F94" s="15" t="s">
        <v>162</v>
      </c>
      <c r="G94" s="15" t="s">
        <v>133</v>
      </c>
      <c r="H94" s="15" t="s">
        <v>136</v>
      </c>
      <c r="I94" s="15" t="s">
        <v>139</v>
      </c>
      <c r="J94" s="15" t="s">
        <v>141</v>
      </c>
      <c r="K94" s="15" t="s">
        <v>144</v>
      </c>
      <c r="L94" s="15" t="s">
        <v>316</v>
      </c>
      <c r="M94" s="15">
        <v>0.13800000000000001</v>
      </c>
      <c r="N94" s="15">
        <v>0.113</v>
      </c>
      <c r="O94" s="15">
        <v>3.0000000000000001E-3</v>
      </c>
      <c r="P94" s="15">
        <v>0.108</v>
      </c>
      <c r="Q94" s="15">
        <v>7.5999999999999998E-2</v>
      </c>
      <c r="R94" s="15">
        <v>0.16</v>
      </c>
      <c r="S94" s="15">
        <v>8.9209999999999994</v>
      </c>
      <c r="U94" s="15">
        <v>21024.878000000001</v>
      </c>
      <c r="V94" s="15">
        <v>1660</v>
      </c>
    </row>
    <row r="95" spans="2:22" x14ac:dyDescent="0.25">
      <c r="B95" s="15" t="s">
        <v>122</v>
      </c>
      <c r="C95" s="15" t="s">
        <v>207</v>
      </c>
      <c r="D95" s="15" t="s">
        <v>221</v>
      </c>
      <c r="E95" s="15">
        <v>2022</v>
      </c>
      <c r="F95" s="15" t="s">
        <v>162</v>
      </c>
      <c r="G95" s="15" t="s">
        <v>133</v>
      </c>
      <c r="H95" s="15" t="s">
        <v>136</v>
      </c>
      <c r="I95" s="15" t="s">
        <v>139</v>
      </c>
      <c r="J95" s="15" t="s">
        <v>141</v>
      </c>
      <c r="K95" s="15" t="s">
        <v>144</v>
      </c>
      <c r="L95" s="15" t="s">
        <v>317</v>
      </c>
      <c r="M95" s="15">
        <v>0.216</v>
      </c>
      <c r="N95" s="15">
        <v>0.18</v>
      </c>
      <c r="O95" s="15">
        <v>3.0000000000000001E-3</v>
      </c>
      <c r="P95" s="15">
        <v>0.16500000000000001</v>
      </c>
      <c r="Q95" s="15">
        <v>0.111</v>
      </c>
      <c r="R95" s="15">
        <v>0.25900000000000001</v>
      </c>
      <c r="S95" s="15">
        <v>8.9459999999999997</v>
      </c>
      <c r="U95" s="15">
        <v>20963.093000000001</v>
      </c>
      <c r="V95" s="15">
        <v>2800</v>
      </c>
    </row>
    <row r="96" spans="2:22" x14ac:dyDescent="0.25">
      <c r="B96" s="15" t="s">
        <v>122</v>
      </c>
      <c r="C96" s="15" t="s">
        <v>207</v>
      </c>
      <c r="D96" s="15" t="s">
        <v>221</v>
      </c>
      <c r="E96" s="15">
        <v>2022</v>
      </c>
      <c r="F96" s="15" t="s">
        <v>162</v>
      </c>
      <c r="G96" s="15" t="s">
        <v>133</v>
      </c>
      <c r="H96" s="15" t="s">
        <v>136</v>
      </c>
      <c r="I96" s="15" t="s">
        <v>139</v>
      </c>
      <c r="J96" s="15" t="s">
        <v>141</v>
      </c>
      <c r="K96" s="15" t="s">
        <v>144</v>
      </c>
      <c r="L96" s="15" t="s">
        <v>318</v>
      </c>
      <c r="M96" s="15">
        <v>0.249</v>
      </c>
      <c r="N96" s="15">
        <v>0.188</v>
      </c>
      <c r="O96" s="15">
        <v>6.0000000000000001E-3</v>
      </c>
      <c r="P96" s="15">
        <v>0.19900000000000001</v>
      </c>
      <c r="Q96" s="15">
        <v>0.13500000000000001</v>
      </c>
      <c r="R96" s="15">
        <v>0.29899999999999999</v>
      </c>
      <c r="S96" s="15">
        <v>8.923</v>
      </c>
      <c r="U96" s="15">
        <v>21000.982</v>
      </c>
      <c r="V96" s="15">
        <v>860</v>
      </c>
    </row>
    <row r="97" spans="2:22" x14ac:dyDescent="0.25">
      <c r="B97" s="15" t="s">
        <v>122</v>
      </c>
      <c r="C97" s="15" t="s">
        <v>207</v>
      </c>
      <c r="D97" s="15" t="s">
        <v>221</v>
      </c>
      <c r="E97" s="15">
        <v>2022</v>
      </c>
      <c r="F97" s="15" t="s">
        <v>162</v>
      </c>
      <c r="G97" s="15" t="s">
        <v>133</v>
      </c>
      <c r="H97" s="15" t="s">
        <v>136</v>
      </c>
      <c r="I97" s="15" t="s">
        <v>139</v>
      </c>
      <c r="J97" s="15" t="s">
        <v>141</v>
      </c>
      <c r="K97" s="15" t="s">
        <v>144</v>
      </c>
      <c r="L97" s="15" t="s">
        <v>319</v>
      </c>
      <c r="M97" s="15">
        <v>0.318</v>
      </c>
      <c r="N97" s="15">
        <v>0.25800000000000001</v>
      </c>
      <c r="O97" s="15">
        <v>8.9999999999999993E-3</v>
      </c>
      <c r="P97" s="15">
        <v>0.247</v>
      </c>
      <c r="Q97" s="15">
        <v>0.16200000000000001</v>
      </c>
      <c r="R97" s="15">
        <v>0.38700000000000001</v>
      </c>
      <c r="S97" s="15">
        <v>8.9410000000000007</v>
      </c>
      <c r="U97" s="15">
        <v>20952.536</v>
      </c>
      <c r="V97" s="15">
        <v>800</v>
      </c>
    </row>
    <row r="98" spans="2:22" x14ac:dyDescent="0.25">
      <c r="B98" s="15" t="s">
        <v>122</v>
      </c>
      <c r="C98" s="15" t="s">
        <v>207</v>
      </c>
      <c r="D98" s="15" t="s">
        <v>221</v>
      </c>
      <c r="E98" s="15">
        <v>2022</v>
      </c>
      <c r="F98" s="15" t="s">
        <v>162</v>
      </c>
      <c r="G98" s="15" t="s">
        <v>133</v>
      </c>
      <c r="H98" s="15" t="s">
        <v>136</v>
      </c>
      <c r="I98" s="15" t="s">
        <v>139</v>
      </c>
      <c r="J98" s="15" t="s">
        <v>141</v>
      </c>
      <c r="K98" s="15" t="s">
        <v>144</v>
      </c>
      <c r="L98" s="15" t="s">
        <v>320</v>
      </c>
      <c r="M98" s="15">
        <v>0.36399999999999999</v>
      </c>
      <c r="N98" s="15">
        <v>0.30099999999999999</v>
      </c>
      <c r="O98" s="15">
        <v>0.02</v>
      </c>
      <c r="P98" s="15">
        <v>0.27100000000000002</v>
      </c>
      <c r="Q98" s="15">
        <v>0.187</v>
      </c>
      <c r="R98" s="15">
        <v>0.45</v>
      </c>
      <c r="S98" s="15">
        <v>9.0489999999999995</v>
      </c>
      <c r="U98" s="15">
        <v>20575.427</v>
      </c>
      <c r="V98" s="15">
        <v>230</v>
      </c>
    </row>
    <row r="99" spans="2:22" x14ac:dyDescent="0.25">
      <c r="B99" s="15" t="s">
        <v>122</v>
      </c>
      <c r="C99" s="15" t="s">
        <v>207</v>
      </c>
      <c r="D99" s="15" t="s">
        <v>221</v>
      </c>
      <c r="E99" s="15">
        <v>2022</v>
      </c>
      <c r="F99" s="15" t="s">
        <v>162</v>
      </c>
      <c r="G99" s="15" t="s">
        <v>133</v>
      </c>
      <c r="H99" s="15" t="s">
        <v>136</v>
      </c>
      <c r="I99" s="15" t="s">
        <v>139</v>
      </c>
      <c r="J99" s="15" t="s">
        <v>141</v>
      </c>
      <c r="K99" s="15" t="s">
        <v>144</v>
      </c>
      <c r="L99" s="15" t="s">
        <v>146</v>
      </c>
      <c r="M99" s="15">
        <v>0.42699999999999999</v>
      </c>
      <c r="N99" s="15">
        <v>0.35199999999999998</v>
      </c>
      <c r="O99" s="15">
        <v>3.6999999999999998E-2</v>
      </c>
      <c r="P99" s="15">
        <v>0.316</v>
      </c>
      <c r="Q99" s="15">
        <v>0.24</v>
      </c>
      <c r="R99" s="15">
        <v>0.52</v>
      </c>
      <c r="S99" s="15">
        <v>9.02</v>
      </c>
      <c r="U99" s="15">
        <v>20633.347000000002</v>
      </c>
      <c r="V99" s="15">
        <v>90</v>
      </c>
    </row>
    <row r="100" spans="2:22" x14ac:dyDescent="0.25">
      <c r="B100" s="15" t="s">
        <v>122</v>
      </c>
      <c r="C100" s="15" t="s">
        <v>207</v>
      </c>
      <c r="D100" s="15" t="s">
        <v>221</v>
      </c>
      <c r="E100" s="15">
        <v>2022</v>
      </c>
      <c r="F100" s="15" t="s">
        <v>162</v>
      </c>
      <c r="G100" s="15" t="s">
        <v>133</v>
      </c>
      <c r="H100" s="15" t="s">
        <v>136</v>
      </c>
      <c r="I100" s="15" t="s">
        <v>139</v>
      </c>
      <c r="J100" s="15" t="s">
        <v>141</v>
      </c>
      <c r="K100" s="15" t="s">
        <v>144</v>
      </c>
      <c r="L100" s="15" t="s">
        <v>354</v>
      </c>
      <c r="M100" s="15">
        <v>0.20899999999999999</v>
      </c>
      <c r="N100" s="15">
        <v>0.17899999999999999</v>
      </c>
      <c r="O100" s="15">
        <v>1.6E-2</v>
      </c>
      <c r="P100" s="15">
        <v>0.15</v>
      </c>
      <c r="Q100" s="15">
        <v>0.10100000000000001</v>
      </c>
      <c r="R100" s="15">
        <v>0.26800000000000002</v>
      </c>
      <c r="S100" s="15">
        <v>8.8949999999999996</v>
      </c>
      <c r="U100" s="15">
        <v>20740.202000000001</v>
      </c>
      <c r="V100" s="15">
        <v>130</v>
      </c>
    </row>
    <row r="101" spans="2:22" x14ac:dyDescent="0.25">
      <c r="B101" s="15" t="s">
        <v>122</v>
      </c>
      <c r="C101" s="15" t="s">
        <v>207</v>
      </c>
      <c r="D101" s="15" t="s">
        <v>222</v>
      </c>
      <c r="E101" s="15">
        <v>2022</v>
      </c>
      <c r="F101" s="15" t="s">
        <v>162</v>
      </c>
      <c r="G101" s="15" t="s">
        <v>133</v>
      </c>
      <c r="H101" s="15" t="s">
        <v>136</v>
      </c>
      <c r="I101" s="15" t="s">
        <v>139</v>
      </c>
      <c r="J101" s="15" t="s">
        <v>141</v>
      </c>
      <c r="K101" s="15" t="s">
        <v>144</v>
      </c>
      <c r="L101" s="15" t="s">
        <v>316</v>
      </c>
      <c r="M101" s="15">
        <v>0.158</v>
      </c>
      <c r="N101" s="15">
        <v>0.13400000000000001</v>
      </c>
      <c r="O101" s="15">
        <v>3.0000000000000001E-3</v>
      </c>
      <c r="P101" s="15">
        <v>0.124</v>
      </c>
      <c r="Q101" s="15">
        <v>8.4000000000000005E-2</v>
      </c>
      <c r="R101" s="15">
        <v>0.19</v>
      </c>
      <c r="S101" s="15">
        <v>9.2059999999999995</v>
      </c>
      <c r="U101" s="15">
        <v>110254.24400000001</v>
      </c>
      <c r="V101" s="15">
        <v>1660</v>
      </c>
    </row>
    <row r="102" spans="2:22" x14ac:dyDescent="0.25">
      <c r="B102" s="15" t="s">
        <v>122</v>
      </c>
      <c r="C102" s="15" t="s">
        <v>207</v>
      </c>
      <c r="D102" s="15" t="s">
        <v>222</v>
      </c>
      <c r="E102" s="15">
        <v>2022</v>
      </c>
      <c r="F102" s="15" t="s">
        <v>162</v>
      </c>
      <c r="G102" s="15" t="s">
        <v>133</v>
      </c>
      <c r="H102" s="15" t="s">
        <v>136</v>
      </c>
      <c r="I102" s="15" t="s">
        <v>139</v>
      </c>
      <c r="J102" s="15" t="s">
        <v>141</v>
      </c>
      <c r="K102" s="15" t="s">
        <v>144</v>
      </c>
      <c r="L102" s="15" t="s">
        <v>317</v>
      </c>
      <c r="M102" s="15">
        <v>0.247</v>
      </c>
      <c r="N102" s="15">
        <v>0.19500000000000001</v>
      </c>
      <c r="O102" s="15">
        <v>4.0000000000000001E-3</v>
      </c>
      <c r="P102" s="15">
        <v>0.19600000000000001</v>
      </c>
      <c r="Q102" s="15">
        <v>0.128</v>
      </c>
      <c r="R102" s="15">
        <v>0.30299999999999999</v>
      </c>
      <c r="S102" s="15">
        <v>9.23</v>
      </c>
      <c r="U102" s="15">
        <v>110311.36500000001</v>
      </c>
      <c r="V102" s="15">
        <v>2800</v>
      </c>
    </row>
    <row r="103" spans="2:22" x14ac:dyDescent="0.25">
      <c r="B103" s="15" t="s">
        <v>122</v>
      </c>
      <c r="C103" s="15" t="s">
        <v>207</v>
      </c>
      <c r="D103" s="15" t="s">
        <v>222</v>
      </c>
      <c r="E103" s="15">
        <v>2022</v>
      </c>
      <c r="F103" s="15" t="s">
        <v>162</v>
      </c>
      <c r="G103" s="15" t="s">
        <v>133</v>
      </c>
      <c r="H103" s="15" t="s">
        <v>136</v>
      </c>
      <c r="I103" s="15" t="s">
        <v>139</v>
      </c>
      <c r="J103" s="15" t="s">
        <v>141</v>
      </c>
      <c r="K103" s="15" t="s">
        <v>144</v>
      </c>
      <c r="L103" s="15" t="s">
        <v>318</v>
      </c>
      <c r="M103" s="15">
        <v>0.29699999999999999</v>
      </c>
      <c r="N103" s="15">
        <v>0.21299999999999999</v>
      </c>
      <c r="O103" s="15">
        <v>7.0000000000000001E-3</v>
      </c>
      <c r="P103" s="15">
        <v>0.245</v>
      </c>
      <c r="Q103" s="15">
        <v>0.16400000000000001</v>
      </c>
      <c r="R103" s="15">
        <v>0.36599999999999999</v>
      </c>
      <c r="S103" s="15">
        <v>9.2210000000000001</v>
      </c>
      <c r="U103" s="15">
        <v>111280.264</v>
      </c>
      <c r="V103" s="15">
        <v>860</v>
      </c>
    </row>
    <row r="104" spans="2:22" x14ac:dyDescent="0.25">
      <c r="B104" s="15" t="s">
        <v>122</v>
      </c>
      <c r="C104" s="15" t="s">
        <v>207</v>
      </c>
      <c r="D104" s="15" t="s">
        <v>222</v>
      </c>
      <c r="E104" s="15">
        <v>2022</v>
      </c>
      <c r="F104" s="15" t="s">
        <v>162</v>
      </c>
      <c r="G104" s="15" t="s">
        <v>133</v>
      </c>
      <c r="H104" s="15" t="s">
        <v>136</v>
      </c>
      <c r="I104" s="15" t="s">
        <v>139</v>
      </c>
      <c r="J104" s="15" t="s">
        <v>141</v>
      </c>
      <c r="K104" s="15" t="s">
        <v>144</v>
      </c>
      <c r="L104" s="15" t="s">
        <v>319</v>
      </c>
      <c r="M104" s="15">
        <v>0.376</v>
      </c>
      <c r="N104" s="15">
        <v>0.26600000000000001</v>
      </c>
      <c r="O104" s="15">
        <v>8.9999999999999993E-3</v>
      </c>
      <c r="P104" s="15">
        <v>0.309</v>
      </c>
      <c r="Q104" s="15">
        <v>0.20300000000000001</v>
      </c>
      <c r="R104" s="15">
        <v>0.45200000000000001</v>
      </c>
      <c r="S104" s="15">
        <v>9.2409999999999997</v>
      </c>
      <c r="U104" s="15">
        <v>111783.86900000001</v>
      </c>
      <c r="V104" s="15">
        <v>800</v>
      </c>
    </row>
    <row r="105" spans="2:22" x14ac:dyDescent="0.25">
      <c r="B105" s="15" t="s">
        <v>122</v>
      </c>
      <c r="C105" s="15" t="s">
        <v>207</v>
      </c>
      <c r="D105" s="15" t="s">
        <v>222</v>
      </c>
      <c r="E105" s="15">
        <v>2022</v>
      </c>
      <c r="F105" s="15" t="s">
        <v>162</v>
      </c>
      <c r="G105" s="15" t="s">
        <v>133</v>
      </c>
      <c r="H105" s="15" t="s">
        <v>136</v>
      </c>
      <c r="I105" s="15" t="s">
        <v>139</v>
      </c>
      <c r="J105" s="15" t="s">
        <v>141</v>
      </c>
      <c r="K105" s="15" t="s">
        <v>144</v>
      </c>
      <c r="L105" s="15" t="s">
        <v>320</v>
      </c>
      <c r="M105" s="15">
        <v>0.42699999999999999</v>
      </c>
      <c r="N105" s="15">
        <v>0.33800000000000002</v>
      </c>
      <c r="O105" s="15">
        <v>2.1999999999999999E-2</v>
      </c>
      <c r="P105" s="15">
        <v>0.33500000000000002</v>
      </c>
      <c r="Q105" s="15">
        <v>0.22600000000000001</v>
      </c>
      <c r="R105" s="15">
        <v>0.51200000000000001</v>
      </c>
      <c r="S105" s="15">
        <v>9.3439999999999994</v>
      </c>
      <c r="U105" s="15">
        <v>111334.906</v>
      </c>
      <c r="V105" s="15">
        <v>230</v>
      </c>
    </row>
    <row r="106" spans="2:22" x14ac:dyDescent="0.25">
      <c r="B106" s="15" t="s">
        <v>122</v>
      </c>
      <c r="C106" s="15" t="s">
        <v>207</v>
      </c>
      <c r="D106" s="15" t="s">
        <v>222</v>
      </c>
      <c r="E106" s="15">
        <v>2022</v>
      </c>
      <c r="F106" s="15" t="s">
        <v>162</v>
      </c>
      <c r="G106" s="15" t="s">
        <v>133</v>
      </c>
      <c r="H106" s="15" t="s">
        <v>136</v>
      </c>
      <c r="I106" s="15" t="s">
        <v>139</v>
      </c>
      <c r="J106" s="15" t="s">
        <v>141</v>
      </c>
      <c r="K106" s="15" t="s">
        <v>144</v>
      </c>
      <c r="L106" s="15" t="s">
        <v>146</v>
      </c>
      <c r="M106" s="15">
        <v>0.47299999999999998</v>
      </c>
      <c r="N106" s="15">
        <v>0.32800000000000001</v>
      </c>
      <c r="O106" s="15">
        <v>3.5000000000000003E-2</v>
      </c>
      <c r="P106" s="15">
        <v>0.34799999999999998</v>
      </c>
      <c r="Q106" s="15">
        <v>0.27200000000000002</v>
      </c>
      <c r="R106" s="15">
        <v>0.60899999999999999</v>
      </c>
      <c r="S106" s="15">
        <v>9.3249999999999993</v>
      </c>
      <c r="U106" s="15">
        <v>112500.60799999999</v>
      </c>
      <c r="V106" s="15">
        <v>90</v>
      </c>
    </row>
    <row r="107" spans="2:22" x14ac:dyDescent="0.25">
      <c r="B107" s="15" t="s">
        <v>122</v>
      </c>
      <c r="C107" s="15" t="s">
        <v>207</v>
      </c>
      <c r="D107" s="15" t="s">
        <v>222</v>
      </c>
      <c r="E107" s="15">
        <v>2022</v>
      </c>
      <c r="F107" s="15" t="s">
        <v>162</v>
      </c>
      <c r="G107" s="15" t="s">
        <v>133</v>
      </c>
      <c r="H107" s="15" t="s">
        <v>136</v>
      </c>
      <c r="I107" s="15" t="s">
        <v>139</v>
      </c>
      <c r="J107" s="15" t="s">
        <v>141</v>
      </c>
      <c r="K107" s="15" t="s">
        <v>144</v>
      </c>
      <c r="L107" s="15" t="s">
        <v>354</v>
      </c>
      <c r="M107" s="15">
        <v>0.23200000000000001</v>
      </c>
      <c r="N107" s="15">
        <v>0.187</v>
      </c>
      <c r="O107" s="15">
        <v>1.6E-2</v>
      </c>
      <c r="P107" s="15">
        <v>0.16800000000000001</v>
      </c>
      <c r="Q107" s="15">
        <v>0.115</v>
      </c>
      <c r="R107" s="15">
        <v>0.28299999999999997</v>
      </c>
      <c r="S107" s="15">
        <v>9.1720000000000006</v>
      </c>
      <c r="U107" s="15">
        <v>108081.012</v>
      </c>
      <c r="V107" s="15">
        <v>130</v>
      </c>
    </row>
    <row r="108" spans="2:22" x14ac:dyDescent="0.25">
      <c r="B108" s="15" t="s">
        <v>122</v>
      </c>
      <c r="C108" s="15" t="s">
        <v>207</v>
      </c>
      <c r="D108" s="15" t="s">
        <v>223</v>
      </c>
      <c r="E108" s="15">
        <v>2022</v>
      </c>
      <c r="F108" s="15" t="s">
        <v>162</v>
      </c>
      <c r="G108" s="15" t="s">
        <v>133</v>
      </c>
      <c r="H108" s="15" t="s">
        <v>136</v>
      </c>
      <c r="I108" s="15" t="s">
        <v>139</v>
      </c>
      <c r="J108" s="15" t="s">
        <v>141</v>
      </c>
      <c r="K108" s="15" t="s">
        <v>144</v>
      </c>
      <c r="L108" s="15" t="s">
        <v>316</v>
      </c>
      <c r="M108" s="15">
        <v>0.183</v>
      </c>
      <c r="N108" s="15">
        <v>0.14399999999999999</v>
      </c>
      <c r="O108" s="15">
        <v>4.0000000000000001E-3</v>
      </c>
      <c r="P108" s="15">
        <v>0.14699999999999999</v>
      </c>
      <c r="Q108" s="15">
        <v>9.6000000000000002E-2</v>
      </c>
      <c r="R108" s="15">
        <v>0.224</v>
      </c>
      <c r="S108" s="15">
        <v>9.2059999999999995</v>
      </c>
      <c r="U108" s="15">
        <v>110252.675</v>
      </c>
      <c r="V108" s="15">
        <v>1660</v>
      </c>
    </row>
    <row r="109" spans="2:22" x14ac:dyDescent="0.25">
      <c r="B109" s="15" t="s">
        <v>122</v>
      </c>
      <c r="C109" s="15" t="s">
        <v>207</v>
      </c>
      <c r="D109" s="15" t="s">
        <v>223</v>
      </c>
      <c r="E109" s="15">
        <v>2022</v>
      </c>
      <c r="F109" s="15" t="s">
        <v>162</v>
      </c>
      <c r="G109" s="15" t="s">
        <v>133</v>
      </c>
      <c r="H109" s="15" t="s">
        <v>136</v>
      </c>
      <c r="I109" s="15" t="s">
        <v>139</v>
      </c>
      <c r="J109" s="15" t="s">
        <v>141</v>
      </c>
      <c r="K109" s="15" t="s">
        <v>144</v>
      </c>
      <c r="L109" s="15" t="s">
        <v>317</v>
      </c>
      <c r="M109" s="15">
        <v>0.29499999999999998</v>
      </c>
      <c r="N109" s="15">
        <v>0.23200000000000001</v>
      </c>
      <c r="O109" s="15">
        <v>4.0000000000000001E-3</v>
      </c>
      <c r="P109" s="15">
        <v>0.24099999999999999</v>
      </c>
      <c r="Q109" s="15">
        <v>0.156</v>
      </c>
      <c r="R109" s="15">
        <v>0.36099999999999999</v>
      </c>
      <c r="S109" s="15">
        <v>9.23</v>
      </c>
      <c r="U109" s="15">
        <v>110309.158</v>
      </c>
      <c r="V109" s="15">
        <v>2800</v>
      </c>
    </row>
    <row r="110" spans="2:22" x14ac:dyDescent="0.25">
      <c r="B110" s="15" t="s">
        <v>122</v>
      </c>
      <c r="C110" s="15" t="s">
        <v>207</v>
      </c>
      <c r="D110" s="15" t="s">
        <v>223</v>
      </c>
      <c r="E110" s="15">
        <v>2022</v>
      </c>
      <c r="F110" s="15" t="s">
        <v>162</v>
      </c>
      <c r="G110" s="15" t="s">
        <v>133</v>
      </c>
      <c r="H110" s="15" t="s">
        <v>136</v>
      </c>
      <c r="I110" s="15" t="s">
        <v>139</v>
      </c>
      <c r="J110" s="15" t="s">
        <v>141</v>
      </c>
      <c r="K110" s="15" t="s">
        <v>144</v>
      </c>
      <c r="L110" s="15" t="s">
        <v>318</v>
      </c>
      <c r="M110" s="15">
        <v>0.35499999999999998</v>
      </c>
      <c r="N110" s="15">
        <v>0.24399999999999999</v>
      </c>
      <c r="O110" s="15">
        <v>8.0000000000000002E-3</v>
      </c>
      <c r="P110" s="15">
        <v>0.28899999999999998</v>
      </c>
      <c r="Q110" s="15">
        <v>0.20399999999999999</v>
      </c>
      <c r="R110" s="15">
        <v>0.43099999999999999</v>
      </c>
      <c r="S110" s="15">
        <v>9.2210000000000001</v>
      </c>
      <c r="U110" s="15">
        <v>111279.77800000001</v>
      </c>
      <c r="V110" s="15">
        <v>860</v>
      </c>
    </row>
    <row r="111" spans="2:22" x14ac:dyDescent="0.25">
      <c r="B111" s="15" t="s">
        <v>122</v>
      </c>
      <c r="C111" s="15" t="s">
        <v>207</v>
      </c>
      <c r="D111" s="15" t="s">
        <v>223</v>
      </c>
      <c r="E111" s="15">
        <v>2022</v>
      </c>
      <c r="F111" s="15" t="s">
        <v>162</v>
      </c>
      <c r="G111" s="15" t="s">
        <v>133</v>
      </c>
      <c r="H111" s="15" t="s">
        <v>136</v>
      </c>
      <c r="I111" s="15" t="s">
        <v>139</v>
      </c>
      <c r="J111" s="15" t="s">
        <v>141</v>
      </c>
      <c r="K111" s="15" t="s">
        <v>144</v>
      </c>
      <c r="L111" s="15" t="s">
        <v>319</v>
      </c>
      <c r="M111" s="15">
        <v>0.46800000000000003</v>
      </c>
      <c r="N111" s="15">
        <v>0.33100000000000002</v>
      </c>
      <c r="O111" s="15">
        <v>1.2E-2</v>
      </c>
      <c r="P111" s="15">
        <v>0.38900000000000001</v>
      </c>
      <c r="Q111" s="15">
        <v>0.27300000000000002</v>
      </c>
      <c r="R111" s="15">
        <v>0.55200000000000005</v>
      </c>
      <c r="S111" s="15">
        <v>9.2409999999999997</v>
      </c>
      <c r="U111" s="15">
        <v>111785.027</v>
      </c>
      <c r="V111" s="15">
        <v>800</v>
      </c>
    </row>
    <row r="112" spans="2:22" x14ac:dyDescent="0.25">
      <c r="B112" s="15" t="s">
        <v>122</v>
      </c>
      <c r="C112" s="15" t="s">
        <v>207</v>
      </c>
      <c r="D112" s="15" t="s">
        <v>223</v>
      </c>
      <c r="E112" s="15">
        <v>2022</v>
      </c>
      <c r="F112" s="15" t="s">
        <v>162</v>
      </c>
      <c r="G112" s="15" t="s">
        <v>133</v>
      </c>
      <c r="H112" s="15" t="s">
        <v>136</v>
      </c>
      <c r="I112" s="15" t="s">
        <v>139</v>
      </c>
      <c r="J112" s="15" t="s">
        <v>141</v>
      </c>
      <c r="K112" s="15" t="s">
        <v>144</v>
      </c>
      <c r="L112" s="15" t="s">
        <v>320</v>
      </c>
      <c r="M112" s="15">
        <v>0.51</v>
      </c>
      <c r="N112" s="15">
        <v>0.371</v>
      </c>
      <c r="O112" s="15">
        <v>2.4E-2</v>
      </c>
      <c r="P112" s="15">
        <v>0.41299999999999998</v>
      </c>
      <c r="Q112" s="15">
        <v>0.27100000000000002</v>
      </c>
      <c r="R112" s="15">
        <v>0.65700000000000003</v>
      </c>
      <c r="S112" s="15">
        <v>9.3439999999999994</v>
      </c>
      <c r="U112" s="15">
        <v>111333.405</v>
      </c>
      <c r="V112" s="15">
        <v>230</v>
      </c>
    </row>
    <row r="113" spans="2:22" x14ac:dyDescent="0.25">
      <c r="B113" s="15" t="s">
        <v>122</v>
      </c>
      <c r="C113" s="15" t="s">
        <v>207</v>
      </c>
      <c r="D113" s="15" t="s">
        <v>223</v>
      </c>
      <c r="E113" s="15">
        <v>2022</v>
      </c>
      <c r="F113" s="15" t="s">
        <v>162</v>
      </c>
      <c r="G113" s="15" t="s">
        <v>133</v>
      </c>
      <c r="H113" s="15" t="s">
        <v>136</v>
      </c>
      <c r="I113" s="15" t="s">
        <v>139</v>
      </c>
      <c r="J113" s="15" t="s">
        <v>141</v>
      </c>
      <c r="K113" s="15" t="s">
        <v>144</v>
      </c>
      <c r="L113" s="15" t="s">
        <v>146</v>
      </c>
      <c r="M113" s="15">
        <v>0.56999999999999995</v>
      </c>
      <c r="N113" s="15">
        <v>0.36099999999999999</v>
      </c>
      <c r="O113" s="15">
        <v>3.7999999999999999E-2</v>
      </c>
      <c r="P113" s="15">
        <v>0.47599999999999998</v>
      </c>
      <c r="Q113" s="15">
        <v>0.33400000000000002</v>
      </c>
      <c r="R113" s="15">
        <v>0.77</v>
      </c>
      <c r="S113" s="15">
        <v>9.3249999999999993</v>
      </c>
      <c r="U113" s="15">
        <v>112500.607</v>
      </c>
      <c r="V113" s="15">
        <v>90</v>
      </c>
    </row>
    <row r="114" spans="2:22" x14ac:dyDescent="0.25">
      <c r="B114" s="15" t="s">
        <v>122</v>
      </c>
      <c r="C114" s="15" t="s">
        <v>207</v>
      </c>
      <c r="D114" s="15" t="s">
        <v>223</v>
      </c>
      <c r="E114" s="15">
        <v>2022</v>
      </c>
      <c r="F114" s="15" t="s">
        <v>162</v>
      </c>
      <c r="G114" s="15" t="s">
        <v>133</v>
      </c>
      <c r="H114" s="15" t="s">
        <v>136</v>
      </c>
      <c r="I114" s="15" t="s">
        <v>139</v>
      </c>
      <c r="J114" s="15" t="s">
        <v>141</v>
      </c>
      <c r="K114" s="15" t="s">
        <v>144</v>
      </c>
      <c r="L114" s="15" t="s">
        <v>354</v>
      </c>
      <c r="M114" s="15">
        <v>0.27900000000000003</v>
      </c>
      <c r="N114" s="15">
        <v>0.223</v>
      </c>
      <c r="O114" s="15">
        <v>0.02</v>
      </c>
      <c r="P114" s="15">
        <v>0.23300000000000001</v>
      </c>
      <c r="Q114" s="15">
        <v>0.14499999999999999</v>
      </c>
      <c r="R114" s="15">
        <v>0.32900000000000001</v>
      </c>
      <c r="S114" s="15">
        <v>9.1720000000000006</v>
      </c>
      <c r="U114" s="15">
        <v>108078.967</v>
      </c>
      <c r="V114" s="15">
        <v>130</v>
      </c>
    </row>
    <row r="115" spans="2:22" x14ac:dyDescent="0.25">
      <c r="B115" s="15" t="s">
        <v>122</v>
      </c>
      <c r="C115" s="15" t="s">
        <v>207</v>
      </c>
      <c r="D115" s="15" t="s">
        <v>224</v>
      </c>
      <c r="E115" s="15">
        <v>2022</v>
      </c>
      <c r="F115" s="15" t="s">
        <v>162</v>
      </c>
      <c r="G115" s="15" t="s">
        <v>133</v>
      </c>
      <c r="H115" s="15" t="s">
        <v>136</v>
      </c>
      <c r="I115" s="15" t="s">
        <v>139</v>
      </c>
      <c r="J115" s="15" t="s">
        <v>141</v>
      </c>
      <c r="K115" s="15" t="s">
        <v>144</v>
      </c>
      <c r="L115" s="15" t="s">
        <v>316</v>
      </c>
      <c r="M115" s="15">
        <v>0.20100000000000001</v>
      </c>
      <c r="N115" s="15">
        <v>0.14299999999999999</v>
      </c>
      <c r="O115" s="15">
        <v>4.0000000000000001E-3</v>
      </c>
      <c r="P115" s="15">
        <v>0.16600000000000001</v>
      </c>
      <c r="Q115" s="15">
        <v>0.112</v>
      </c>
      <c r="R115" s="15">
        <v>0.247</v>
      </c>
      <c r="S115" s="15">
        <v>9.7889999999999997</v>
      </c>
      <c r="U115" s="15">
        <v>290630.53399999999</v>
      </c>
      <c r="V115" s="15">
        <v>1660</v>
      </c>
    </row>
    <row r="116" spans="2:22" x14ac:dyDescent="0.25">
      <c r="B116" s="15" t="s">
        <v>122</v>
      </c>
      <c r="C116" s="15" t="s">
        <v>207</v>
      </c>
      <c r="D116" s="15" t="s">
        <v>224</v>
      </c>
      <c r="E116" s="15">
        <v>2022</v>
      </c>
      <c r="F116" s="15" t="s">
        <v>162</v>
      </c>
      <c r="G116" s="15" t="s">
        <v>133</v>
      </c>
      <c r="H116" s="15" t="s">
        <v>136</v>
      </c>
      <c r="I116" s="15" t="s">
        <v>139</v>
      </c>
      <c r="J116" s="15" t="s">
        <v>141</v>
      </c>
      <c r="K116" s="15" t="s">
        <v>144</v>
      </c>
      <c r="L116" s="15" t="s">
        <v>317</v>
      </c>
      <c r="M116" s="15">
        <v>0.33100000000000002</v>
      </c>
      <c r="N116" s="15">
        <v>0.23899999999999999</v>
      </c>
      <c r="O116" s="15">
        <v>5.0000000000000001E-3</v>
      </c>
      <c r="P116" s="15">
        <v>0.27900000000000003</v>
      </c>
      <c r="Q116" s="15">
        <v>0.187</v>
      </c>
      <c r="R116" s="15">
        <v>0.40300000000000002</v>
      </c>
      <c r="S116" s="15">
        <v>9.8109999999999999</v>
      </c>
      <c r="U116" s="15">
        <v>291079.326</v>
      </c>
      <c r="V116" s="15">
        <v>2800</v>
      </c>
    </row>
    <row r="117" spans="2:22" x14ac:dyDescent="0.25">
      <c r="B117" s="15" t="s">
        <v>122</v>
      </c>
      <c r="C117" s="15" t="s">
        <v>207</v>
      </c>
      <c r="D117" s="15" t="s">
        <v>224</v>
      </c>
      <c r="E117" s="15">
        <v>2022</v>
      </c>
      <c r="F117" s="15" t="s">
        <v>162</v>
      </c>
      <c r="G117" s="15" t="s">
        <v>133</v>
      </c>
      <c r="H117" s="15" t="s">
        <v>136</v>
      </c>
      <c r="I117" s="15" t="s">
        <v>139</v>
      </c>
      <c r="J117" s="15" t="s">
        <v>141</v>
      </c>
      <c r="K117" s="15" t="s">
        <v>144</v>
      </c>
      <c r="L117" s="15" t="s">
        <v>318</v>
      </c>
      <c r="M117" s="15">
        <v>0.38700000000000001</v>
      </c>
      <c r="N117" s="15">
        <v>0.23300000000000001</v>
      </c>
      <c r="O117" s="15">
        <v>8.0000000000000002E-3</v>
      </c>
      <c r="P117" s="15">
        <v>0.33100000000000002</v>
      </c>
      <c r="Q117" s="15">
        <v>0.23499999999999999</v>
      </c>
      <c r="R117" s="15">
        <v>0.47899999999999998</v>
      </c>
      <c r="S117" s="15">
        <v>9.8260000000000005</v>
      </c>
      <c r="U117" s="15">
        <v>293954.36300000001</v>
      </c>
      <c r="V117" s="15">
        <v>860</v>
      </c>
    </row>
    <row r="118" spans="2:22" x14ac:dyDescent="0.25">
      <c r="B118" s="15" t="s">
        <v>122</v>
      </c>
      <c r="C118" s="15" t="s">
        <v>207</v>
      </c>
      <c r="D118" s="15" t="s">
        <v>224</v>
      </c>
      <c r="E118" s="15">
        <v>2022</v>
      </c>
      <c r="F118" s="15" t="s">
        <v>162</v>
      </c>
      <c r="G118" s="15" t="s">
        <v>133</v>
      </c>
      <c r="H118" s="15" t="s">
        <v>136</v>
      </c>
      <c r="I118" s="15" t="s">
        <v>139</v>
      </c>
      <c r="J118" s="15" t="s">
        <v>141</v>
      </c>
      <c r="K118" s="15" t="s">
        <v>144</v>
      </c>
      <c r="L118" s="15" t="s">
        <v>319</v>
      </c>
      <c r="M118" s="15">
        <v>0.502</v>
      </c>
      <c r="N118" s="15">
        <v>0.312</v>
      </c>
      <c r="O118" s="15">
        <v>1.0999999999999999E-2</v>
      </c>
      <c r="P118" s="15">
        <v>0.42499999999999999</v>
      </c>
      <c r="Q118" s="15">
        <v>0.30199999999999999</v>
      </c>
      <c r="R118" s="15">
        <v>0.6</v>
      </c>
      <c r="S118" s="15">
        <v>9.85</v>
      </c>
      <c r="U118" s="15">
        <v>295797.21799999999</v>
      </c>
      <c r="V118" s="15">
        <v>800</v>
      </c>
    </row>
    <row r="119" spans="2:22" x14ac:dyDescent="0.25">
      <c r="B119" s="15" t="s">
        <v>122</v>
      </c>
      <c r="C119" s="15" t="s">
        <v>207</v>
      </c>
      <c r="D119" s="15" t="s">
        <v>224</v>
      </c>
      <c r="E119" s="15">
        <v>2022</v>
      </c>
      <c r="F119" s="15" t="s">
        <v>162</v>
      </c>
      <c r="G119" s="15" t="s">
        <v>133</v>
      </c>
      <c r="H119" s="15" t="s">
        <v>136</v>
      </c>
      <c r="I119" s="15" t="s">
        <v>139</v>
      </c>
      <c r="J119" s="15" t="s">
        <v>141</v>
      </c>
      <c r="K119" s="15" t="s">
        <v>144</v>
      </c>
      <c r="L119" s="15" t="s">
        <v>320</v>
      </c>
      <c r="M119" s="15">
        <v>0.55500000000000005</v>
      </c>
      <c r="N119" s="15">
        <v>0.35399999999999998</v>
      </c>
      <c r="O119" s="15">
        <v>2.3E-2</v>
      </c>
      <c r="P119" s="15">
        <v>0.47099999999999997</v>
      </c>
      <c r="Q119" s="15">
        <v>0.309</v>
      </c>
      <c r="R119" s="15">
        <v>0.68200000000000005</v>
      </c>
      <c r="S119" s="15">
        <v>9.9440000000000008</v>
      </c>
      <c r="U119" s="15">
        <v>296259.53700000001</v>
      </c>
      <c r="V119" s="15">
        <v>230</v>
      </c>
    </row>
    <row r="120" spans="2:22" x14ac:dyDescent="0.25">
      <c r="B120" s="15" t="s">
        <v>122</v>
      </c>
      <c r="C120" s="15" t="s">
        <v>207</v>
      </c>
      <c r="D120" s="15" t="s">
        <v>224</v>
      </c>
      <c r="E120" s="15">
        <v>2022</v>
      </c>
      <c r="F120" s="15" t="s">
        <v>162</v>
      </c>
      <c r="G120" s="15" t="s">
        <v>133</v>
      </c>
      <c r="H120" s="15" t="s">
        <v>136</v>
      </c>
      <c r="I120" s="15" t="s">
        <v>139</v>
      </c>
      <c r="J120" s="15" t="s">
        <v>141</v>
      </c>
      <c r="K120" s="15" t="s">
        <v>144</v>
      </c>
      <c r="L120" s="15" t="s">
        <v>146</v>
      </c>
      <c r="M120" s="15">
        <v>0.59499999999999997</v>
      </c>
      <c r="N120" s="15">
        <v>0.36199999999999999</v>
      </c>
      <c r="O120" s="15">
        <v>3.7999999999999999E-2</v>
      </c>
      <c r="P120" s="15">
        <v>0.54</v>
      </c>
      <c r="Q120" s="15">
        <v>0.378</v>
      </c>
      <c r="R120" s="15">
        <v>0.80800000000000005</v>
      </c>
      <c r="S120" s="15">
        <v>9.9459999999999997</v>
      </c>
      <c r="U120" s="15">
        <v>299188.09700000001</v>
      </c>
      <c r="V120" s="15">
        <v>90</v>
      </c>
    </row>
    <row r="121" spans="2:22" x14ac:dyDescent="0.25">
      <c r="B121" s="15" t="s">
        <v>122</v>
      </c>
      <c r="C121" s="15" t="s">
        <v>207</v>
      </c>
      <c r="D121" s="15" t="s">
        <v>224</v>
      </c>
      <c r="E121" s="15">
        <v>2022</v>
      </c>
      <c r="F121" s="15" t="s">
        <v>162</v>
      </c>
      <c r="G121" s="15" t="s">
        <v>133</v>
      </c>
      <c r="H121" s="15" t="s">
        <v>136</v>
      </c>
      <c r="I121" s="15" t="s">
        <v>139</v>
      </c>
      <c r="J121" s="15" t="s">
        <v>141</v>
      </c>
      <c r="K121" s="15" t="s">
        <v>144</v>
      </c>
      <c r="L121" s="15" t="s">
        <v>354</v>
      </c>
      <c r="M121" s="15">
        <v>0.311</v>
      </c>
      <c r="N121" s="15">
        <v>0.22800000000000001</v>
      </c>
      <c r="O121" s="15">
        <v>0.02</v>
      </c>
      <c r="P121" s="15">
        <v>0.26300000000000001</v>
      </c>
      <c r="Q121" s="15">
        <v>0.14799999999999999</v>
      </c>
      <c r="R121" s="15">
        <v>0.39700000000000002</v>
      </c>
      <c r="S121" s="15">
        <v>9.7409999999999997</v>
      </c>
      <c r="U121" s="15">
        <v>284779.44699999999</v>
      </c>
      <c r="V121" s="15">
        <v>130</v>
      </c>
    </row>
    <row r="122" spans="2:22" x14ac:dyDescent="0.25">
      <c r="B122" s="15" t="s">
        <v>122</v>
      </c>
      <c r="C122" s="15" t="s">
        <v>207</v>
      </c>
      <c r="D122" s="15" t="s">
        <v>225</v>
      </c>
      <c r="E122" s="15">
        <v>2022</v>
      </c>
      <c r="F122" s="15" t="s">
        <v>162</v>
      </c>
      <c r="G122" s="15" t="s">
        <v>133</v>
      </c>
      <c r="H122" s="15" t="s">
        <v>136</v>
      </c>
      <c r="I122" s="15" t="s">
        <v>139</v>
      </c>
      <c r="J122" s="15" t="s">
        <v>141</v>
      </c>
      <c r="K122" s="15" t="s">
        <v>144</v>
      </c>
      <c r="L122" s="15" t="s">
        <v>316</v>
      </c>
      <c r="M122" s="15">
        <v>0.222</v>
      </c>
      <c r="N122" s="15">
        <v>0.157</v>
      </c>
      <c r="O122" s="15">
        <v>4.0000000000000001E-3</v>
      </c>
      <c r="P122" s="15">
        <v>0.191</v>
      </c>
      <c r="Q122" s="15">
        <v>0.128</v>
      </c>
      <c r="R122" s="15">
        <v>0.27100000000000002</v>
      </c>
      <c r="S122" s="15">
        <v>9.7889999999999997</v>
      </c>
      <c r="U122" s="15">
        <v>290627.06099999999</v>
      </c>
      <c r="V122" s="15">
        <v>1660</v>
      </c>
    </row>
    <row r="123" spans="2:22" x14ac:dyDescent="0.25">
      <c r="B123" s="15" t="s">
        <v>122</v>
      </c>
      <c r="C123" s="15" t="s">
        <v>207</v>
      </c>
      <c r="D123" s="15" t="s">
        <v>225</v>
      </c>
      <c r="E123" s="15">
        <v>2022</v>
      </c>
      <c r="F123" s="15" t="s">
        <v>162</v>
      </c>
      <c r="G123" s="15" t="s">
        <v>133</v>
      </c>
      <c r="H123" s="15" t="s">
        <v>136</v>
      </c>
      <c r="I123" s="15" t="s">
        <v>139</v>
      </c>
      <c r="J123" s="15" t="s">
        <v>141</v>
      </c>
      <c r="K123" s="15" t="s">
        <v>144</v>
      </c>
      <c r="L123" s="15" t="s">
        <v>317</v>
      </c>
      <c r="M123" s="15">
        <v>0.36599999999999999</v>
      </c>
      <c r="N123" s="15">
        <v>0.24299999999999999</v>
      </c>
      <c r="O123" s="15">
        <v>5.0000000000000001E-3</v>
      </c>
      <c r="P123" s="15">
        <v>0.311</v>
      </c>
      <c r="Q123" s="15">
        <v>0.21199999999999999</v>
      </c>
      <c r="R123" s="15">
        <v>0.44500000000000001</v>
      </c>
      <c r="S123" s="15">
        <v>9.8109999999999999</v>
      </c>
      <c r="U123" s="15">
        <v>291079.63</v>
      </c>
      <c r="V123" s="15">
        <v>2800</v>
      </c>
    </row>
    <row r="124" spans="2:22" x14ac:dyDescent="0.25">
      <c r="B124" s="15" t="s">
        <v>122</v>
      </c>
      <c r="C124" s="15" t="s">
        <v>207</v>
      </c>
      <c r="D124" s="15" t="s">
        <v>225</v>
      </c>
      <c r="E124" s="15">
        <v>2022</v>
      </c>
      <c r="F124" s="15" t="s">
        <v>162</v>
      </c>
      <c r="G124" s="15" t="s">
        <v>133</v>
      </c>
      <c r="H124" s="15" t="s">
        <v>136</v>
      </c>
      <c r="I124" s="15" t="s">
        <v>139</v>
      </c>
      <c r="J124" s="15" t="s">
        <v>141</v>
      </c>
      <c r="K124" s="15" t="s">
        <v>144</v>
      </c>
      <c r="L124" s="15" t="s">
        <v>318</v>
      </c>
      <c r="M124" s="15">
        <v>0.40500000000000003</v>
      </c>
      <c r="N124" s="15">
        <v>0.23400000000000001</v>
      </c>
      <c r="O124" s="15">
        <v>8.0000000000000002E-3</v>
      </c>
      <c r="P124" s="15">
        <v>0.35</v>
      </c>
      <c r="Q124" s="15">
        <v>0.248</v>
      </c>
      <c r="R124" s="15">
        <v>0.505</v>
      </c>
      <c r="S124" s="15">
        <v>9.8260000000000005</v>
      </c>
      <c r="U124" s="15">
        <v>293957.06300000002</v>
      </c>
      <c r="V124" s="15">
        <v>860</v>
      </c>
    </row>
    <row r="125" spans="2:22" x14ac:dyDescent="0.25">
      <c r="B125" s="15" t="s">
        <v>122</v>
      </c>
      <c r="C125" s="15" t="s">
        <v>207</v>
      </c>
      <c r="D125" s="15" t="s">
        <v>225</v>
      </c>
      <c r="E125" s="15">
        <v>2022</v>
      </c>
      <c r="F125" s="15" t="s">
        <v>162</v>
      </c>
      <c r="G125" s="15" t="s">
        <v>133</v>
      </c>
      <c r="H125" s="15" t="s">
        <v>136</v>
      </c>
      <c r="I125" s="15" t="s">
        <v>139</v>
      </c>
      <c r="J125" s="15" t="s">
        <v>141</v>
      </c>
      <c r="K125" s="15" t="s">
        <v>144</v>
      </c>
      <c r="L125" s="15" t="s">
        <v>319</v>
      </c>
      <c r="M125" s="15">
        <v>0.501</v>
      </c>
      <c r="N125" s="15">
        <v>0.28599999999999998</v>
      </c>
      <c r="O125" s="15">
        <v>0.01</v>
      </c>
      <c r="P125" s="15">
        <v>0.44</v>
      </c>
      <c r="Q125" s="15">
        <v>0.31</v>
      </c>
      <c r="R125" s="15">
        <v>0.61</v>
      </c>
      <c r="S125" s="15">
        <v>9.85</v>
      </c>
      <c r="U125" s="15">
        <v>295788.83100000001</v>
      </c>
      <c r="V125" s="15">
        <v>800</v>
      </c>
    </row>
    <row r="126" spans="2:22" x14ac:dyDescent="0.25">
      <c r="B126" s="15" t="s">
        <v>122</v>
      </c>
      <c r="C126" s="15" t="s">
        <v>207</v>
      </c>
      <c r="D126" s="15" t="s">
        <v>225</v>
      </c>
      <c r="E126" s="15">
        <v>2022</v>
      </c>
      <c r="F126" s="15" t="s">
        <v>162</v>
      </c>
      <c r="G126" s="15" t="s">
        <v>133</v>
      </c>
      <c r="H126" s="15" t="s">
        <v>136</v>
      </c>
      <c r="I126" s="15" t="s">
        <v>139</v>
      </c>
      <c r="J126" s="15" t="s">
        <v>141</v>
      </c>
      <c r="K126" s="15" t="s">
        <v>144</v>
      </c>
      <c r="L126" s="15" t="s">
        <v>320</v>
      </c>
      <c r="M126" s="15">
        <v>0.56200000000000006</v>
      </c>
      <c r="N126" s="15">
        <v>0.33800000000000002</v>
      </c>
      <c r="O126" s="15">
        <v>2.1999999999999999E-2</v>
      </c>
      <c r="P126" s="15">
        <v>0.47199999999999998</v>
      </c>
      <c r="Q126" s="15">
        <v>0.33</v>
      </c>
      <c r="R126" s="15">
        <v>0.67800000000000005</v>
      </c>
      <c r="S126" s="15">
        <v>9.9429999999999996</v>
      </c>
      <c r="U126" s="15">
        <v>296273.28399999999</v>
      </c>
      <c r="V126" s="15">
        <v>230</v>
      </c>
    </row>
    <row r="127" spans="2:22" x14ac:dyDescent="0.25">
      <c r="B127" s="15" t="s">
        <v>122</v>
      </c>
      <c r="C127" s="15" t="s">
        <v>207</v>
      </c>
      <c r="D127" s="15" t="s">
        <v>225</v>
      </c>
      <c r="E127" s="15">
        <v>2022</v>
      </c>
      <c r="F127" s="15" t="s">
        <v>162</v>
      </c>
      <c r="G127" s="15" t="s">
        <v>133</v>
      </c>
      <c r="H127" s="15" t="s">
        <v>136</v>
      </c>
      <c r="I127" s="15" t="s">
        <v>139</v>
      </c>
      <c r="J127" s="15" t="s">
        <v>141</v>
      </c>
      <c r="K127" s="15" t="s">
        <v>144</v>
      </c>
      <c r="L127" s="15" t="s">
        <v>146</v>
      </c>
      <c r="M127" s="15">
        <v>0.627</v>
      </c>
      <c r="N127" s="15">
        <v>0.377</v>
      </c>
      <c r="O127" s="15">
        <v>0.04</v>
      </c>
      <c r="P127" s="15">
        <v>0.55100000000000005</v>
      </c>
      <c r="Q127" s="15">
        <v>0.379</v>
      </c>
      <c r="R127" s="15">
        <v>0.78100000000000003</v>
      </c>
      <c r="S127" s="15">
        <v>9.9459999999999997</v>
      </c>
      <c r="U127" s="15">
        <v>299200.40399999998</v>
      </c>
      <c r="V127" s="15">
        <v>90</v>
      </c>
    </row>
    <row r="128" spans="2:22" x14ac:dyDescent="0.25">
      <c r="B128" s="15" t="s">
        <v>122</v>
      </c>
      <c r="C128" s="15" t="s">
        <v>207</v>
      </c>
      <c r="D128" s="15" t="s">
        <v>225</v>
      </c>
      <c r="E128" s="15">
        <v>2022</v>
      </c>
      <c r="F128" s="15" t="s">
        <v>162</v>
      </c>
      <c r="G128" s="15" t="s">
        <v>133</v>
      </c>
      <c r="H128" s="15" t="s">
        <v>136</v>
      </c>
      <c r="I128" s="15" t="s">
        <v>139</v>
      </c>
      <c r="J128" s="15" t="s">
        <v>141</v>
      </c>
      <c r="K128" s="15" t="s">
        <v>144</v>
      </c>
      <c r="L128" s="15" t="s">
        <v>354</v>
      </c>
      <c r="M128" s="15">
        <v>0.33500000000000002</v>
      </c>
      <c r="N128" s="15">
        <v>0.22500000000000001</v>
      </c>
      <c r="O128" s="15">
        <v>0.02</v>
      </c>
      <c r="P128" s="15">
        <v>0.27200000000000002</v>
      </c>
      <c r="Q128" s="15">
        <v>0.17599999999999999</v>
      </c>
      <c r="R128" s="15">
        <v>0.434</v>
      </c>
      <c r="S128" s="15">
        <v>9.7409999999999997</v>
      </c>
      <c r="U128" s="15">
        <v>284774.565</v>
      </c>
      <c r="V128" s="15">
        <v>130</v>
      </c>
    </row>
    <row r="129" spans="2:22" x14ac:dyDescent="0.25">
      <c r="B129" s="15" t="s">
        <v>122</v>
      </c>
      <c r="C129" s="15" t="s">
        <v>207</v>
      </c>
      <c r="D129" s="15" t="s">
        <v>226</v>
      </c>
      <c r="E129" s="15">
        <v>2022</v>
      </c>
      <c r="F129" s="15" t="s">
        <v>162</v>
      </c>
      <c r="G129" s="15" t="s">
        <v>133</v>
      </c>
      <c r="H129" s="15" t="s">
        <v>136</v>
      </c>
      <c r="I129" s="15" t="s">
        <v>139</v>
      </c>
      <c r="J129" s="15" t="s">
        <v>141</v>
      </c>
      <c r="K129" s="15" t="s">
        <v>144</v>
      </c>
      <c r="L129" s="15" t="s">
        <v>316</v>
      </c>
      <c r="M129" s="15">
        <v>0.22900000000000001</v>
      </c>
      <c r="N129" s="15">
        <v>0.14399999999999999</v>
      </c>
      <c r="O129" s="15">
        <v>4.0000000000000001E-3</v>
      </c>
      <c r="P129" s="15">
        <v>0.2</v>
      </c>
      <c r="Q129" s="15">
        <v>0.13800000000000001</v>
      </c>
      <c r="R129" s="15">
        <v>0.28199999999999997</v>
      </c>
      <c r="S129" s="15">
        <v>10.641999999999999</v>
      </c>
      <c r="U129" s="15">
        <v>554428.51399999997</v>
      </c>
      <c r="V129" s="15">
        <v>1660</v>
      </c>
    </row>
    <row r="130" spans="2:22" x14ac:dyDescent="0.25">
      <c r="B130" s="15" t="s">
        <v>122</v>
      </c>
      <c r="C130" s="15" t="s">
        <v>207</v>
      </c>
      <c r="D130" s="15" t="s">
        <v>226</v>
      </c>
      <c r="E130" s="15">
        <v>2022</v>
      </c>
      <c r="F130" s="15" t="s">
        <v>162</v>
      </c>
      <c r="G130" s="15" t="s">
        <v>133</v>
      </c>
      <c r="H130" s="15" t="s">
        <v>136</v>
      </c>
      <c r="I130" s="15" t="s">
        <v>139</v>
      </c>
      <c r="J130" s="15" t="s">
        <v>141</v>
      </c>
      <c r="K130" s="15" t="s">
        <v>144</v>
      </c>
      <c r="L130" s="15" t="s">
        <v>317</v>
      </c>
      <c r="M130" s="15">
        <v>0.38</v>
      </c>
      <c r="N130" s="15">
        <v>0.23200000000000001</v>
      </c>
      <c r="O130" s="15">
        <v>4.0000000000000001E-3</v>
      </c>
      <c r="P130" s="15">
        <v>0.33</v>
      </c>
      <c r="Q130" s="15">
        <v>0.23200000000000001</v>
      </c>
      <c r="R130" s="15">
        <v>0.46700000000000003</v>
      </c>
      <c r="S130" s="15">
        <v>10.661</v>
      </c>
      <c r="U130" s="15">
        <v>555429.09100000001</v>
      </c>
      <c r="V130" s="15">
        <v>2800</v>
      </c>
    </row>
    <row r="131" spans="2:22" x14ac:dyDescent="0.25">
      <c r="B131" s="15" t="s">
        <v>122</v>
      </c>
      <c r="C131" s="15" t="s">
        <v>207</v>
      </c>
      <c r="D131" s="15" t="s">
        <v>226</v>
      </c>
      <c r="E131" s="15">
        <v>2022</v>
      </c>
      <c r="F131" s="15" t="s">
        <v>162</v>
      </c>
      <c r="G131" s="15" t="s">
        <v>133</v>
      </c>
      <c r="H131" s="15" t="s">
        <v>136</v>
      </c>
      <c r="I131" s="15" t="s">
        <v>139</v>
      </c>
      <c r="J131" s="15" t="s">
        <v>141</v>
      </c>
      <c r="K131" s="15" t="s">
        <v>144</v>
      </c>
      <c r="L131" s="15" t="s">
        <v>318</v>
      </c>
      <c r="M131" s="15">
        <v>0.40799999999999997</v>
      </c>
      <c r="N131" s="15">
        <v>0.217</v>
      </c>
      <c r="O131" s="15">
        <v>7.0000000000000001E-3</v>
      </c>
      <c r="P131" s="15">
        <v>0.36399999999999999</v>
      </c>
      <c r="Q131" s="15">
        <v>0.255</v>
      </c>
      <c r="R131" s="15">
        <v>0.50900000000000001</v>
      </c>
      <c r="S131" s="15">
        <v>10.702</v>
      </c>
      <c r="U131" s="15">
        <v>560048.58499999996</v>
      </c>
      <c r="V131" s="15">
        <v>860</v>
      </c>
    </row>
    <row r="132" spans="2:22" x14ac:dyDescent="0.25">
      <c r="B132" s="15" t="s">
        <v>122</v>
      </c>
      <c r="C132" s="15" t="s">
        <v>207</v>
      </c>
      <c r="D132" s="15" t="s">
        <v>226</v>
      </c>
      <c r="E132" s="15">
        <v>2022</v>
      </c>
      <c r="F132" s="15" t="s">
        <v>162</v>
      </c>
      <c r="G132" s="15" t="s">
        <v>133</v>
      </c>
      <c r="H132" s="15" t="s">
        <v>136</v>
      </c>
      <c r="I132" s="15" t="s">
        <v>139</v>
      </c>
      <c r="J132" s="15" t="s">
        <v>141</v>
      </c>
      <c r="K132" s="15" t="s">
        <v>144</v>
      </c>
      <c r="L132" s="15" t="s">
        <v>319</v>
      </c>
      <c r="M132" s="15">
        <v>0.49399999999999999</v>
      </c>
      <c r="N132" s="15">
        <v>0.26300000000000001</v>
      </c>
      <c r="O132" s="15">
        <v>8.9999999999999993E-3</v>
      </c>
      <c r="P132" s="15">
        <v>0.432</v>
      </c>
      <c r="Q132" s="15">
        <v>0.315</v>
      </c>
      <c r="R132" s="15">
        <v>0.61099999999999999</v>
      </c>
      <c r="S132" s="15">
        <v>10.734</v>
      </c>
      <c r="U132" s="15">
        <v>563915.63800000004</v>
      </c>
      <c r="V132" s="15">
        <v>800</v>
      </c>
    </row>
    <row r="133" spans="2:22" x14ac:dyDescent="0.25">
      <c r="B133" s="15" t="s">
        <v>122</v>
      </c>
      <c r="C133" s="15" t="s">
        <v>207</v>
      </c>
      <c r="D133" s="15" t="s">
        <v>226</v>
      </c>
      <c r="E133" s="15">
        <v>2022</v>
      </c>
      <c r="F133" s="15" t="s">
        <v>162</v>
      </c>
      <c r="G133" s="15" t="s">
        <v>133</v>
      </c>
      <c r="H133" s="15" t="s">
        <v>136</v>
      </c>
      <c r="I133" s="15" t="s">
        <v>139</v>
      </c>
      <c r="J133" s="15" t="s">
        <v>141</v>
      </c>
      <c r="K133" s="15" t="s">
        <v>144</v>
      </c>
      <c r="L133" s="15" t="s">
        <v>320</v>
      </c>
      <c r="M133" s="15">
        <v>0.55300000000000005</v>
      </c>
      <c r="N133" s="15">
        <v>0.308</v>
      </c>
      <c r="O133" s="15">
        <v>0.02</v>
      </c>
      <c r="P133" s="15">
        <v>0.504</v>
      </c>
      <c r="Q133" s="15">
        <v>0.34100000000000003</v>
      </c>
      <c r="R133" s="15">
        <v>0.64100000000000001</v>
      </c>
      <c r="S133" s="15">
        <v>10.818</v>
      </c>
      <c r="U133" s="15">
        <v>565018.48</v>
      </c>
      <c r="V133" s="15">
        <v>230</v>
      </c>
    </row>
    <row r="134" spans="2:22" x14ac:dyDescent="0.25">
      <c r="B134" s="15" t="s">
        <v>122</v>
      </c>
      <c r="C134" s="15" t="s">
        <v>207</v>
      </c>
      <c r="D134" s="15" t="s">
        <v>226</v>
      </c>
      <c r="E134" s="15">
        <v>2022</v>
      </c>
      <c r="F134" s="15" t="s">
        <v>162</v>
      </c>
      <c r="G134" s="15" t="s">
        <v>133</v>
      </c>
      <c r="H134" s="15" t="s">
        <v>136</v>
      </c>
      <c r="I134" s="15" t="s">
        <v>139</v>
      </c>
      <c r="J134" s="15" t="s">
        <v>141</v>
      </c>
      <c r="K134" s="15" t="s">
        <v>144</v>
      </c>
      <c r="L134" s="15" t="s">
        <v>146</v>
      </c>
      <c r="M134" s="15">
        <v>0.628</v>
      </c>
      <c r="N134" s="15">
        <v>0.38800000000000001</v>
      </c>
      <c r="O134" s="15">
        <v>4.1000000000000002E-2</v>
      </c>
      <c r="P134" s="15">
        <v>0.53500000000000003</v>
      </c>
      <c r="Q134" s="15">
        <v>0.36399999999999999</v>
      </c>
      <c r="R134" s="15">
        <v>0.77500000000000002</v>
      </c>
      <c r="S134" s="15">
        <v>10.853</v>
      </c>
      <c r="U134" s="15">
        <v>570074.81700000004</v>
      </c>
      <c r="V134" s="15">
        <v>90</v>
      </c>
    </row>
    <row r="135" spans="2:22" x14ac:dyDescent="0.25">
      <c r="B135" s="15" t="s">
        <v>122</v>
      </c>
      <c r="C135" s="15" t="s">
        <v>207</v>
      </c>
      <c r="D135" s="15" t="s">
        <v>226</v>
      </c>
      <c r="E135" s="15">
        <v>2022</v>
      </c>
      <c r="F135" s="15" t="s">
        <v>162</v>
      </c>
      <c r="G135" s="15" t="s">
        <v>133</v>
      </c>
      <c r="H135" s="15" t="s">
        <v>136</v>
      </c>
      <c r="I135" s="15" t="s">
        <v>139</v>
      </c>
      <c r="J135" s="15" t="s">
        <v>141</v>
      </c>
      <c r="K135" s="15" t="s">
        <v>144</v>
      </c>
      <c r="L135" s="15" t="s">
        <v>354</v>
      </c>
      <c r="M135" s="15">
        <v>0.34899999999999998</v>
      </c>
      <c r="N135" s="15">
        <v>0.224</v>
      </c>
      <c r="O135" s="15">
        <v>0.02</v>
      </c>
      <c r="P135" s="15">
        <v>0.29399999999999998</v>
      </c>
      <c r="Q135" s="15">
        <v>0.193</v>
      </c>
      <c r="R135" s="15">
        <v>0.45200000000000001</v>
      </c>
      <c r="S135" s="15">
        <v>10.58</v>
      </c>
      <c r="U135" s="15">
        <v>544602.67599999998</v>
      </c>
      <c r="V135" s="15">
        <v>130</v>
      </c>
    </row>
    <row r="136" spans="2:22" x14ac:dyDescent="0.25">
      <c r="B136" s="15" t="s">
        <v>122</v>
      </c>
      <c r="C136" s="15" t="s">
        <v>207</v>
      </c>
      <c r="D136" s="15" t="s">
        <v>227</v>
      </c>
      <c r="E136" s="15">
        <v>2022</v>
      </c>
      <c r="F136" s="15" t="s">
        <v>162</v>
      </c>
      <c r="G136" s="15" t="s">
        <v>133</v>
      </c>
      <c r="H136" s="15" t="s">
        <v>136</v>
      </c>
      <c r="I136" s="15" t="s">
        <v>139</v>
      </c>
      <c r="J136" s="15" t="s">
        <v>141</v>
      </c>
      <c r="K136" s="15" t="s">
        <v>144</v>
      </c>
      <c r="L136" s="15" t="s">
        <v>316</v>
      </c>
      <c r="M136" s="15">
        <v>0.22900000000000001</v>
      </c>
      <c r="N136" s="15">
        <v>0.13600000000000001</v>
      </c>
      <c r="O136" s="15">
        <v>3.0000000000000001E-3</v>
      </c>
      <c r="P136" s="15">
        <v>0.20200000000000001</v>
      </c>
      <c r="Q136" s="15">
        <v>0.14000000000000001</v>
      </c>
      <c r="R136" s="15">
        <v>0.28000000000000003</v>
      </c>
      <c r="S136" s="15">
        <v>10.641999999999999</v>
      </c>
      <c r="U136" s="15">
        <v>554430.00300000003</v>
      </c>
      <c r="V136" s="15">
        <v>1660</v>
      </c>
    </row>
    <row r="137" spans="2:22" x14ac:dyDescent="0.25">
      <c r="B137" s="15" t="s">
        <v>122</v>
      </c>
      <c r="C137" s="15" t="s">
        <v>207</v>
      </c>
      <c r="D137" s="15" t="s">
        <v>227</v>
      </c>
      <c r="E137" s="15">
        <v>2022</v>
      </c>
      <c r="F137" s="15" t="s">
        <v>162</v>
      </c>
      <c r="G137" s="15" t="s">
        <v>133</v>
      </c>
      <c r="H137" s="15" t="s">
        <v>136</v>
      </c>
      <c r="I137" s="15" t="s">
        <v>139</v>
      </c>
      <c r="J137" s="15" t="s">
        <v>141</v>
      </c>
      <c r="K137" s="15" t="s">
        <v>144</v>
      </c>
      <c r="L137" s="15" t="s">
        <v>317</v>
      </c>
      <c r="M137" s="15">
        <v>0.38500000000000001</v>
      </c>
      <c r="N137" s="15">
        <v>0.219</v>
      </c>
      <c r="O137" s="15">
        <v>4.0000000000000001E-3</v>
      </c>
      <c r="P137" s="15">
        <v>0.34</v>
      </c>
      <c r="Q137" s="15">
        <v>0.24099999999999999</v>
      </c>
      <c r="R137" s="15">
        <v>0.46899999999999997</v>
      </c>
      <c r="S137" s="15">
        <v>10.661</v>
      </c>
      <c r="U137" s="15">
        <v>555426.93500000006</v>
      </c>
      <c r="V137" s="15">
        <v>2800</v>
      </c>
    </row>
    <row r="138" spans="2:22" x14ac:dyDescent="0.25">
      <c r="B138" s="15" t="s">
        <v>122</v>
      </c>
      <c r="C138" s="15" t="s">
        <v>207</v>
      </c>
      <c r="D138" s="15" t="s">
        <v>227</v>
      </c>
      <c r="E138" s="15">
        <v>2022</v>
      </c>
      <c r="F138" s="15" t="s">
        <v>162</v>
      </c>
      <c r="G138" s="15" t="s">
        <v>133</v>
      </c>
      <c r="H138" s="15" t="s">
        <v>136</v>
      </c>
      <c r="I138" s="15" t="s">
        <v>139</v>
      </c>
      <c r="J138" s="15" t="s">
        <v>141</v>
      </c>
      <c r="K138" s="15" t="s">
        <v>144</v>
      </c>
      <c r="L138" s="15" t="s">
        <v>318</v>
      </c>
      <c r="M138" s="15">
        <v>0.41699999999999998</v>
      </c>
      <c r="N138" s="15">
        <v>0.219</v>
      </c>
      <c r="O138" s="15">
        <v>7.0000000000000001E-3</v>
      </c>
      <c r="P138" s="15">
        <v>0.374</v>
      </c>
      <c r="Q138" s="15">
        <v>0.26400000000000001</v>
      </c>
      <c r="R138" s="15">
        <v>0.51700000000000002</v>
      </c>
      <c r="S138" s="15">
        <v>10.702</v>
      </c>
      <c r="U138" s="15">
        <v>560055.47499999998</v>
      </c>
      <c r="V138" s="15">
        <v>860</v>
      </c>
    </row>
    <row r="139" spans="2:22" x14ac:dyDescent="0.25">
      <c r="B139" s="15" t="s">
        <v>122</v>
      </c>
      <c r="C139" s="15" t="s">
        <v>207</v>
      </c>
      <c r="D139" s="15" t="s">
        <v>227</v>
      </c>
      <c r="E139" s="15">
        <v>2022</v>
      </c>
      <c r="F139" s="15" t="s">
        <v>162</v>
      </c>
      <c r="G139" s="15" t="s">
        <v>133</v>
      </c>
      <c r="H139" s="15" t="s">
        <v>136</v>
      </c>
      <c r="I139" s="15" t="s">
        <v>139</v>
      </c>
      <c r="J139" s="15" t="s">
        <v>141</v>
      </c>
      <c r="K139" s="15" t="s">
        <v>144</v>
      </c>
      <c r="L139" s="15" t="s">
        <v>319</v>
      </c>
      <c r="M139" s="15">
        <v>0.50900000000000001</v>
      </c>
      <c r="N139" s="15">
        <v>0.26800000000000002</v>
      </c>
      <c r="O139" s="15">
        <v>8.9999999999999993E-3</v>
      </c>
      <c r="P139" s="15">
        <v>0.44800000000000001</v>
      </c>
      <c r="Q139" s="15">
        <v>0.33100000000000002</v>
      </c>
      <c r="R139" s="15">
        <v>0.61199999999999999</v>
      </c>
      <c r="S139" s="15">
        <v>10.734</v>
      </c>
      <c r="U139" s="15">
        <v>563908.59199999995</v>
      </c>
      <c r="V139" s="15">
        <v>800</v>
      </c>
    </row>
    <row r="140" spans="2:22" x14ac:dyDescent="0.25">
      <c r="B140" s="15" t="s">
        <v>122</v>
      </c>
      <c r="C140" s="15" t="s">
        <v>207</v>
      </c>
      <c r="D140" s="15" t="s">
        <v>227</v>
      </c>
      <c r="E140" s="15">
        <v>2022</v>
      </c>
      <c r="F140" s="15" t="s">
        <v>162</v>
      </c>
      <c r="G140" s="15" t="s">
        <v>133</v>
      </c>
      <c r="H140" s="15" t="s">
        <v>136</v>
      </c>
      <c r="I140" s="15" t="s">
        <v>139</v>
      </c>
      <c r="J140" s="15" t="s">
        <v>141</v>
      </c>
      <c r="K140" s="15" t="s">
        <v>144</v>
      </c>
      <c r="L140" s="15" t="s">
        <v>320</v>
      </c>
      <c r="M140" s="15">
        <v>0.57499999999999996</v>
      </c>
      <c r="N140" s="15">
        <v>0.316</v>
      </c>
      <c r="O140" s="15">
        <v>2.1000000000000001E-2</v>
      </c>
      <c r="P140" s="15">
        <v>0.52100000000000002</v>
      </c>
      <c r="Q140" s="15">
        <v>0.37</v>
      </c>
      <c r="R140" s="15">
        <v>0.68799999999999994</v>
      </c>
      <c r="S140" s="15">
        <v>10.818</v>
      </c>
      <c r="U140" s="15">
        <v>565012.25</v>
      </c>
      <c r="V140" s="15">
        <v>230</v>
      </c>
    </row>
    <row r="141" spans="2:22" x14ac:dyDescent="0.25">
      <c r="B141" s="15" t="s">
        <v>122</v>
      </c>
      <c r="C141" s="15" t="s">
        <v>207</v>
      </c>
      <c r="D141" s="15" t="s">
        <v>227</v>
      </c>
      <c r="E141" s="15">
        <v>2022</v>
      </c>
      <c r="F141" s="15" t="s">
        <v>162</v>
      </c>
      <c r="G141" s="15" t="s">
        <v>133</v>
      </c>
      <c r="H141" s="15" t="s">
        <v>136</v>
      </c>
      <c r="I141" s="15" t="s">
        <v>139</v>
      </c>
      <c r="J141" s="15" t="s">
        <v>141</v>
      </c>
      <c r="K141" s="15" t="s">
        <v>144</v>
      </c>
      <c r="L141" s="15" t="s">
        <v>146</v>
      </c>
      <c r="M141" s="15">
        <v>0.65400000000000003</v>
      </c>
      <c r="N141" s="15">
        <v>0.39400000000000002</v>
      </c>
      <c r="O141" s="15">
        <v>4.2000000000000003E-2</v>
      </c>
      <c r="P141" s="15">
        <v>0.53500000000000003</v>
      </c>
      <c r="Q141" s="15">
        <v>0.41299999999999998</v>
      </c>
      <c r="R141" s="15">
        <v>0.8</v>
      </c>
      <c r="S141" s="15">
        <v>10.853</v>
      </c>
      <c r="U141" s="15">
        <v>570093.55299999996</v>
      </c>
      <c r="V141" s="15">
        <v>90</v>
      </c>
    </row>
    <row r="142" spans="2:22" x14ac:dyDescent="0.25">
      <c r="B142" s="15" t="s">
        <v>122</v>
      </c>
      <c r="C142" s="15" t="s">
        <v>207</v>
      </c>
      <c r="D142" s="15" t="s">
        <v>227</v>
      </c>
      <c r="E142" s="15">
        <v>2022</v>
      </c>
      <c r="F142" s="15" t="s">
        <v>162</v>
      </c>
      <c r="G142" s="15" t="s">
        <v>133</v>
      </c>
      <c r="H142" s="15" t="s">
        <v>136</v>
      </c>
      <c r="I142" s="15" t="s">
        <v>139</v>
      </c>
      <c r="J142" s="15" t="s">
        <v>141</v>
      </c>
      <c r="K142" s="15" t="s">
        <v>144</v>
      </c>
      <c r="L142" s="15" t="s">
        <v>354</v>
      </c>
      <c r="M142" s="15">
        <v>0.35499999999999998</v>
      </c>
      <c r="N142" s="15">
        <v>0.221</v>
      </c>
      <c r="O142" s="15">
        <v>1.9E-2</v>
      </c>
      <c r="P142" s="15">
        <v>0.3</v>
      </c>
      <c r="Q142" s="15">
        <v>0.20599999999999999</v>
      </c>
      <c r="R142" s="15">
        <v>0.44600000000000001</v>
      </c>
      <c r="S142" s="15">
        <v>10.58</v>
      </c>
      <c r="U142" s="15">
        <v>544616.61800000002</v>
      </c>
      <c r="V142" s="15">
        <v>130</v>
      </c>
    </row>
    <row r="143" spans="2:22" x14ac:dyDescent="0.25">
      <c r="B143" s="15" t="s">
        <v>122</v>
      </c>
      <c r="C143" s="15" t="s">
        <v>207</v>
      </c>
      <c r="D143" s="15" t="s">
        <v>228</v>
      </c>
      <c r="E143" s="15">
        <v>2022</v>
      </c>
      <c r="F143" s="15" t="s">
        <v>162</v>
      </c>
      <c r="G143" s="15" t="s">
        <v>133</v>
      </c>
      <c r="H143" s="15" t="s">
        <v>136</v>
      </c>
      <c r="I143" s="15" t="s">
        <v>139</v>
      </c>
      <c r="J143" s="15" t="s">
        <v>141</v>
      </c>
      <c r="K143" s="15" t="s">
        <v>144</v>
      </c>
      <c r="L143" s="15" t="s">
        <v>316</v>
      </c>
      <c r="M143" s="15">
        <v>0.22700000000000001</v>
      </c>
      <c r="N143" s="15">
        <v>0.13100000000000001</v>
      </c>
      <c r="O143" s="15">
        <v>3.0000000000000001E-3</v>
      </c>
      <c r="P143" s="15">
        <v>0.19900000000000001</v>
      </c>
      <c r="Q143" s="15">
        <v>0.14099999999999999</v>
      </c>
      <c r="R143" s="15">
        <v>0.28199999999999997</v>
      </c>
      <c r="S143" s="15">
        <v>11.617000000000001</v>
      </c>
      <c r="U143" s="15">
        <v>868319.33</v>
      </c>
      <c r="V143" s="15">
        <v>1660</v>
      </c>
    </row>
    <row r="144" spans="2:22" x14ac:dyDescent="0.25">
      <c r="B144" s="15" t="s">
        <v>122</v>
      </c>
      <c r="C144" s="15" t="s">
        <v>207</v>
      </c>
      <c r="D144" s="15" t="s">
        <v>228</v>
      </c>
      <c r="E144" s="15">
        <v>2022</v>
      </c>
      <c r="F144" s="15" t="s">
        <v>162</v>
      </c>
      <c r="G144" s="15" t="s">
        <v>133</v>
      </c>
      <c r="H144" s="15" t="s">
        <v>136</v>
      </c>
      <c r="I144" s="15" t="s">
        <v>139</v>
      </c>
      <c r="J144" s="15" t="s">
        <v>141</v>
      </c>
      <c r="K144" s="15" t="s">
        <v>144</v>
      </c>
      <c r="L144" s="15" t="s">
        <v>317</v>
      </c>
      <c r="M144" s="15">
        <v>0.38300000000000001</v>
      </c>
      <c r="N144" s="15">
        <v>0.21099999999999999</v>
      </c>
      <c r="O144" s="15">
        <v>4.0000000000000001E-3</v>
      </c>
      <c r="P144" s="15">
        <v>0.34399999999999997</v>
      </c>
      <c r="Q144" s="15">
        <v>0.24399999999999999</v>
      </c>
      <c r="R144" s="15">
        <v>0.46600000000000003</v>
      </c>
      <c r="S144" s="15">
        <v>11.63</v>
      </c>
      <c r="U144" s="15">
        <v>870190.56700000004</v>
      </c>
      <c r="V144" s="15">
        <v>2800</v>
      </c>
    </row>
    <row r="145" spans="2:22" x14ac:dyDescent="0.25">
      <c r="B145" s="15" t="s">
        <v>122</v>
      </c>
      <c r="C145" s="15" t="s">
        <v>207</v>
      </c>
      <c r="D145" s="15" t="s">
        <v>228</v>
      </c>
      <c r="E145" s="15">
        <v>2022</v>
      </c>
      <c r="F145" s="15" t="s">
        <v>162</v>
      </c>
      <c r="G145" s="15" t="s">
        <v>133</v>
      </c>
      <c r="H145" s="15" t="s">
        <v>136</v>
      </c>
      <c r="I145" s="15" t="s">
        <v>139</v>
      </c>
      <c r="J145" s="15" t="s">
        <v>141</v>
      </c>
      <c r="K145" s="15" t="s">
        <v>144</v>
      </c>
      <c r="L145" s="15" t="s">
        <v>318</v>
      </c>
      <c r="M145" s="15">
        <v>0.42299999999999999</v>
      </c>
      <c r="N145" s="15">
        <v>0.223</v>
      </c>
      <c r="O145" s="15">
        <v>8.0000000000000002E-3</v>
      </c>
      <c r="P145" s="15">
        <v>0.38400000000000001</v>
      </c>
      <c r="Q145" s="15">
        <v>0.27100000000000002</v>
      </c>
      <c r="R145" s="15">
        <v>0.52300000000000002</v>
      </c>
      <c r="S145" s="15">
        <v>11.696999999999999</v>
      </c>
      <c r="U145" s="15">
        <v>877099.821</v>
      </c>
      <c r="V145" s="15">
        <v>860</v>
      </c>
    </row>
    <row r="146" spans="2:22" x14ac:dyDescent="0.25">
      <c r="B146" s="15" t="s">
        <v>122</v>
      </c>
      <c r="C146" s="15" t="s">
        <v>207</v>
      </c>
      <c r="D146" s="15" t="s">
        <v>228</v>
      </c>
      <c r="E146" s="15">
        <v>2022</v>
      </c>
      <c r="F146" s="15" t="s">
        <v>162</v>
      </c>
      <c r="G146" s="15" t="s">
        <v>133</v>
      </c>
      <c r="H146" s="15" t="s">
        <v>136</v>
      </c>
      <c r="I146" s="15" t="s">
        <v>139</v>
      </c>
      <c r="J146" s="15" t="s">
        <v>141</v>
      </c>
      <c r="K146" s="15" t="s">
        <v>144</v>
      </c>
      <c r="L146" s="15" t="s">
        <v>319</v>
      </c>
      <c r="M146" s="15">
        <v>0.51100000000000001</v>
      </c>
      <c r="N146" s="15">
        <v>0.26200000000000001</v>
      </c>
      <c r="O146" s="15">
        <v>8.9999999999999993E-3</v>
      </c>
      <c r="P146" s="15">
        <v>0.45200000000000001</v>
      </c>
      <c r="Q146" s="15">
        <v>0.33900000000000002</v>
      </c>
      <c r="R146" s="15">
        <v>0.624</v>
      </c>
      <c r="S146" s="15">
        <v>11.739000000000001</v>
      </c>
      <c r="U146" s="15">
        <v>882411.05099999998</v>
      </c>
      <c r="V146" s="15">
        <v>800</v>
      </c>
    </row>
    <row r="147" spans="2:22" x14ac:dyDescent="0.25">
      <c r="B147" s="15" t="s">
        <v>122</v>
      </c>
      <c r="C147" s="15" t="s">
        <v>207</v>
      </c>
      <c r="D147" s="15" t="s">
        <v>228</v>
      </c>
      <c r="E147" s="15">
        <v>2022</v>
      </c>
      <c r="F147" s="15" t="s">
        <v>162</v>
      </c>
      <c r="G147" s="15" t="s">
        <v>133</v>
      </c>
      <c r="H147" s="15" t="s">
        <v>136</v>
      </c>
      <c r="I147" s="15" t="s">
        <v>139</v>
      </c>
      <c r="J147" s="15" t="s">
        <v>141</v>
      </c>
      <c r="K147" s="15" t="s">
        <v>144</v>
      </c>
      <c r="L147" s="15" t="s">
        <v>320</v>
      </c>
      <c r="M147" s="15">
        <v>0.58499999999999996</v>
      </c>
      <c r="N147" s="15">
        <v>0.33800000000000002</v>
      </c>
      <c r="O147" s="15">
        <v>2.1999999999999999E-2</v>
      </c>
      <c r="P147" s="15">
        <v>0.51900000000000002</v>
      </c>
      <c r="Q147" s="15">
        <v>0.38800000000000001</v>
      </c>
      <c r="R147" s="15">
        <v>0.69699999999999995</v>
      </c>
      <c r="S147" s="15">
        <v>11.813000000000001</v>
      </c>
      <c r="U147" s="15">
        <v>885244.91299999994</v>
      </c>
      <c r="V147" s="15">
        <v>230</v>
      </c>
    </row>
    <row r="148" spans="2:22" x14ac:dyDescent="0.25">
      <c r="B148" s="15" t="s">
        <v>122</v>
      </c>
      <c r="C148" s="15" t="s">
        <v>207</v>
      </c>
      <c r="D148" s="15" t="s">
        <v>228</v>
      </c>
      <c r="E148" s="15">
        <v>2022</v>
      </c>
      <c r="F148" s="15" t="s">
        <v>162</v>
      </c>
      <c r="G148" s="15" t="s">
        <v>133</v>
      </c>
      <c r="H148" s="15" t="s">
        <v>136</v>
      </c>
      <c r="I148" s="15" t="s">
        <v>139</v>
      </c>
      <c r="J148" s="15" t="s">
        <v>141</v>
      </c>
      <c r="K148" s="15" t="s">
        <v>144</v>
      </c>
      <c r="L148" s="15" t="s">
        <v>146</v>
      </c>
      <c r="M148" s="15">
        <v>0.66100000000000003</v>
      </c>
      <c r="N148" s="15">
        <v>0.39</v>
      </c>
      <c r="O148" s="15">
        <v>4.1000000000000002E-2</v>
      </c>
      <c r="P148" s="15">
        <v>0.55000000000000004</v>
      </c>
      <c r="Q148" s="15">
        <v>0.42199999999999999</v>
      </c>
      <c r="R148" s="15">
        <v>0.76400000000000001</v>
      </c>
      <c r="S148" s="15">
        <v>11.885999999999999</v>
      </c>
      <c r="U148" s="15">
        <v>891934.16799999995</v>
      </c>
      <c r="V148" s="15">
        <v>90</v>
      </c>
    </row>
    <row r="149" spans="2:22" x14ac:dyDescent="0.25">
      <c r="B149" s="15" t="s">
        <v>122</v>
      </c>
      <c r="C149" s="15" t="s">
        <v>207</v>
      </c>
      <c r="D149" s="15" t="s">
        <v>228</v>
      </c>
      <c r="E149" s="15">
        <v>2022</v>
      </c>
      <c r="F149" s="15" t="s">
        <v>162</v>
      </c>
      <c r="G149" s="15" t="s">
        <v>133</v>
      </c>
      <c r="H149" s="15" t="s">
        <v>136</v>
      </c>
      <c r="I149" s="15" t="s">
        <v>139</v>
      </c>
      <c r="J149" s="15" t="s">
        <v>141</v>
      </c>
      <c r="K149" s="15" t="s">
        <v>144</v>
      </c>
      <c r="L149" s="15" t="s">
        <v>354</v>
      </c>
      <c r="M149" s="15">
        <v>0.35899999999999999</v>
      </c>
      <c r="N149" s="15">
        <v>0.22700000000000001</v>
      </c>
      <c r="O149" s="15">
        <v>0.02</v>
      </c>
      <c r="P149" s="15">
        <v>0.29099999999999998</v>
      </c>
      <c r="Q149" s="15">
        <v>0.20100000000000001</v>
      </c>
      <c r="R149" s="15">
        <v>0.47</v>
      </c>
      <c r="S149" s="15">
        <v>11.545</v>
      </c>
      <c r="U149" s="15">
        <v>854806.25100000005</v>
      </c>
      <c r="V149" s="15">
        <v>130</v>
      </c>
    </row>
    <row r="150" spans="2:22" x14ac:dyDescent="0.25">
      <c r="B150" s="15" t="s">
        <v>122</v>
      </c>
      <c r="C150" s="15" t="s">
        <v>207</v>
      </c>
      <c r="D150" s="15" t="s">
        <v>229</v>
      </c>
      <c r="E150" s="15">
        <v>2022</v>
      </c>
      <c r="F150" s="15" t="s">
        <v>162</v>
      </c>
      <c r="G150" s="15" t="s">
        <v>133</v>
      </c>
      <c r="H150" s="15" t="s">
        <v>136</v>
      </c>
      <c r="I150" s="15" t="s">
        <v>139</v>
      </c>
      <c r="J150" s="15" t="s">
        <v>141</v>
      </c>
      <c r="K150" s="15" t="s">
        <v>144</v>
      </c>
      <c r="L150" s="15" t="s">
        <v>316</v>
      </c>
      <c r="M150" s="15">
        <v>0.223</v>
      </c>
      <c r="N150" s="15">
        <v>0.13400000000000001</v>
      </c>
      <c r="O150" s="15">
        <v>3.0000000000000001E-3</v>
      </c>
      <c r="P150" s="15">
        <v>0.19400000000000001</v>
      </c>
      <c r="Q150" s="15">
        <v>0.13900000000000001</v>
      </c>
      <c r="R150" s="15">
        <v>0.27400000000000002</v>
      </c>
      <c r="S150" s="15">
        <v>11.617000000000001</v>
      </c>
      <c r="U150" s="15">
        <v>868319.84</v>
      </c>
      <c r="V150" s="15">
        <v>1660</v>
      </c>
    </row>
    <row r="151" spans="2:22" x14ac:dyDescent="0.25">
      <c r="B151" s="15" t="s">
        <v>122</v>
      </c>
      <c r="C151" s="15" t="s">
        <v>207</v>
      </c>
      <c r="D151" s="15" t="s">
        <v>229</v>
      </c>
      <c r="E151" s="15">
        <v>2022</v>
      </c>
      <c r="F151" s="15" t="s">
        <v>162</v>
      </c>
      <c r="G151" s="15" t="s">
        <v>133</v>
      </c>
      <c r="H151" s="15" t="s">
        <v>136</v>
      </c>
      <c r="I151" s="15" t="s">
        <v>139</v>
      </c>
      <c r="J151" s="15" t="s">
        <v>141</v>
      </c>
      <c r="K151" s="15" t="s">
        <v>144</v>
      </c>
      <c r="L151" s="15" t="s">
        <v>317</v>
      </c>
      <c r="M151" s="15">
        <v>0.378</v>
      </c>
      <c r="N151" s="15">
        <v>0.20499999999999999</v>
      </c>
      <c r="O151" s="15">
        <v>4.0000000000000001E-3</v>
      </c>
      <c r="P151" s="15">
        <v>0.34</v>
      </c>
      <c r="Q151" s="15">
        <v>0.24</v>
      </c>
      <c r="R151" s="15">
        <v>0.46400000000000002</v>
      </c>
      <c r="S151" s="15">
        <v>11.63</v>
      </c>
      <c r="U151" s="15">
        <v>870190.44200000004</v>
      </c>
      <c r="V151" s="15">
        <v>2800</v>
      </c>
    </row>
    <row r="152" spans="2:22" x14ac:dyDescent="0.25">
      <c r="B152" s="15" t="s">
        <v>122</v>
      </c>
      <c r="C152" s="15" t="s">
        <v>207</v>
      </c>
      <c r="D152" s="15" t="s">
        <v>229</v>
      </c>
      <c r="E152" s="15">
        <v>2022</v>
      </c>
      <c r="F152" s="15" t="s">
        <v>162</v>
      </c>
      <c r="G152" s="15" t="s">
        <v>133</v>
      </c>
      <c r="H152" s="15" t="s">
        <v>136</v>
      </c>
      <c r="I152" s="15" t="s">
        <v>139</v>
      </c>
      <c r="J152" s="15" t="s">
        <v>141</v>
      </c>
      <c r="K152" s="15" t="s">
        <v>144</v>
      </c>
      <c r="L152" s="15" t="s">
        <v>318</v>
      </c>
      <c r="M152" s="15">
        <v>0.42099999999999999</v>
      </c>
      <c r="N152" s="15">
        <v>0.21099999999999999</v>
      </c>
      <c r="O152" s="15">
        <v>7.0000000000000001E-3</v>
      </c>
      <c r="P152" s="15">
        <v>0.38300000000000001</v>
      </c>
      <c r="Q152" s="15">
        <v>0.27100000000000002</v>
      </c>
      <c r="R152" s="15">
        <v>0.51700000000000002</v>
      </c>
      <c r="S152" s="15">
        <v>11.696999999999999</v>
      </c>
      <c r="U152" s="15">
        <v>877101.68299999996</v>
      </c>
      <c r="V152" s="15">
        <v>860</v>
      </c>
    </row>
    <row r="153" spans="2:22" x14ac:dyDescent="0.25">
      <c r="B153" s="15" t="s">
        <v>122</v>
      </c>
      <c r="C153" s="15" t="s">
        <v>207</v>
      </c>
      <c r="D153" s="15" t="s">
        <v>229</v>
      </c>
      <c r="E153" s="15">
        <v>2022</v>
      </c>
      <c r="F153" s="15" t="s">
        <v>162</v>
      </c>
      <c r="G153" s="15" t="s">
        <v>133</v>
      </c>
      <c r="H153" s="15" t="s">
        <v>136</v>
      </c>
      <c r="I153" s="15" t="s">
        <v>139</v>
      </c>
      <c r="J153" s="15" t="s">
        <v>141</v>
      </c>
      <c r="K153" s="15" t="s">
        <v>144</v>
      </c>
      <c r="L153" s="15" t="s">
        <v>319</v>
      </c>
      <c r="M153" s="15">
        <v>0.50800000000000001</v>
      </c>
      <c r="N153" s="15">
        <v>0.253</v>
      </c>
      <c r="O153" s="15">
        <v>8.9999999999999993E-3</v>
      </c>
      <c r="P153" s="15">
        <v>0.45600000000000002</v>
      </c>
      <c r="Q153" s="15">
        <v>0.33700000000000002</v>
      </c>
      <c r="R153" s="15">
        <v>0.61799999999999999</v>
      </c>
      <c r="S153" s="15">
        <v>11.739000000000001</v>
      </c>
      <c r="U153" s="15">
        <v>882414.07900000003</v>
      </c>
      <c r="V153" s="15">
        <v>800</v>
      </c>
    </row>
    <row r="154" spans="2:22" x14ac:dyDescent="0.25">
      <c r="B154" s="15" t="s">
        <v>122</v>
      </c>
      <c r="C154" s="15" t="s">
        <v>207</v>
      </c>
      <c r="D154" s="15" t="s">
        <v>229</v>
      </c>
      <c r="E154" s="15">
        <v>2022</v>
      </c>
      <c r="F154" s="15" t="s">
        <v>162</v>
      </c>
      <c r="G154" s="15" t="s">
        <v>133</v>
      </c>
      <c r="H154" s="15" t="s">
        <v>136</v>
      </c>
      <c r="I154" s="15" t="s">
        <v>139</v>
      </c>
      <c r="J154" s="15" t="s">
        <v>141</v>
      </c>
      <c r="K154" s="15" t="s">
        <v>144</v>
      </c>
      <c r="L154" s="15" t="s">
        <v>320</v>
      </c>
      <c r="M154" s="15">
        <v>0.58899999999999997</v>
      </c>
      <c r="N154" s="15">
        <v>0.34</v>
      </c>
      <c r="O154" s="15">
        <v>2.1999999999999999E-2</v>
      </c>
      <c r="P154" s="15">
        <v>0.52100000000000002</v>
      </c>
      <c r="Q154" s="15">
        <v>0.38200000000000001</v>
      </c>
      <c r="R154" s="15">
        <v>0.71799999999999997</v>
      </c>
      <c r="S154" s="15">
        <v>11.813000000000001</v>
      </c>
      <c r="U154" s="15">
        <v>885252.22600000002</v>
      </c>
      <c r="V154" s="15">
        <v>230</v>
      </c>
    </row>
    <row r="155" spans="2:22" x14ac:dyDescent="0.25">
      <c r="B155" s="15" t="s">
        <v>122</v>
      </c>
      <c r="C155" s="15" t="s">
        <v>207</v>
      </c>
      <c r="D155" s="15" t="s">
        <v>229</v>
      </c>
      <c r="E155" s="15">
        <v>2022</v>
      </c>
      <c r="F155" s="15" t="s">
        <v>162</v>
      </c>
      <c r="G155" s="15" t="s">
        <v>133</v>
      </c>
      <c r="H155" s="15" t="s">
        <v>136</v>
      </c>
      <c r="I155" s="15" t="s">
        <v>139</v>
      </c>
      <c r="J155" s="15" t="s">
        <v>141</v>
      </c>
      <c r="K155" s="15" t="s">
        <v>144</v>
      </c>
      <c r="L155" s="15" t="s">
        <v>146</v>
      </c>
      <c r="M155" s="15">
        <v>0.67500000000000004</v>
      </c>
      <c r="N155" s="15">
        <v>0.38800000000000001</v>
      </c>
      <c r="O155" s="15">
        <v>4.1000000000000002E-2</v>
      </c>
      <c r="P155" s="15">
        <v>0.54800000000000004</v>
      </c>
      <c r="Q155" s="15">
        <v>0.43099999999999999</v>
      </c>
      <c r="R155" s="15">
        <v>0.79500000000000004</v>
      </c>
      <c r="S155" s="15">
        <v>11.885999999999999</v>
      </c>
      <c r="U155" s="15">
        <v>891952.03</v>
      </c>
      <c r="V155" s="15">
        <v>90</v>
      </c>
    </row>
    <row r="156" spans="2:22" x14ac:dyDescent="0.25">
      <c r="B156" s="15" t="s">
        <v>122</v>
      </c>
      <c r="C156" s="15" t="s">
        <v>207</v>
      </c>
      <c r="D156" s="15" t="s">
        <v>229</v>
      </c>
      <c r="E156" s="15">
        <v>2022</v>
      </c>
      <c r="F156" s="15" t="s">
        <v>162</v>
      </c>
      <c r="G156" s="15" t="s">
        <v>133</v>
      </c>
      <c r="H156" s="15" t="s">
        <v>136</v>
      </c>
      <c r="I156" s="15" t="s">
        <v>139</v>
      </c>
      <c r="J156" s="15" t="s">
        <v>141</v>
      </c>
      <c r="K156" s="15" t="s">
        <v>144</v>
      </c>
      <c r="L156" s="15" t="s">
        <v>354</v>
      </c>
      <c r="M156" s="15">
        <v>0.35299999999999998</v>
      </c>
      <c r="N156" s="15">
        <v>0.22600000000000001</v>
      </c>
      <c r="O156" s="15">
        <v>0.02</v>
      </c>
      <c r="P156" s="15">
        <v>0.28599999999999998</v>
      </c>
      <c r="Q156" s="15">
        <v>0.189</v>
      </c>
      <c r="R156" s="15">
        <v>0.437</v>
      </c>
      <c r="S156" s="15">
        <v>11.545</v>
      </c>
      <c r="U156" s="15">
        <v>854835.66899999999</v>
      </c>
      <c r="V156" s="15">
        <v>130</v>
      </c>
    </row>
    <row r="157" spans="2:22" x14ac:dyDescent="0.25">
      <c r="B157" s="15" t="s">
        <v>122</v>
      </c>
      <c r="C157" s="15" t="s">
        <v>207</v>
      </c>
      <c r="D157" s="15" t="s">
        <v>230</v>
      </c>
      <c r="E157" s="15">
        <v>2022</v>
      </c>
      <c r="F157" s="15" t="s">
        <v>162</v>
      </c>
      <c r="G157" s="15" t="s">
        <v>133</v>
      </c>
      <c r="H157" s="15" t="s">
        <v>136</v>
      </c>
      <c r="I157" s="15" t="s">
        <v>139</v>
      </c>
      <c r="J157" s="15" t="s">
        <v>141</v>
      </c>
      <c r="K157" s="15" t="s">
        <v>144</v>
      </c>
      <c r="L157" s="15" t="s">
        <v>316</v>
      </c>
      <c r="M157" s="15">
        <v>0.219</v>
      </c>
      <c r="N157" s="15">
        <v>0.128</v>
      </c>
      <c r="O157" s="15">
        <v>3.0000000000000001E-3</v>
      </c>
      <c r="P157" s="15">
        <v>0.193</v>
      </c>
      <c r="Q157" s="15">
        <v>0.13600000000000001</v>
      </c>
      <c r="R157" s="15">
        <v>0.26700000000000002</v>
      </c>
      <c r="S157" s="15">
        <v>12.496</v>
      </c>
      <c r="U157" s="15">
        <v>1128664.567</v>
      </c>
      <c r="V157" s="15">
        <v>1660</v>
      </c>
    </row>
    <row r="158" spans="2:22" x14ac:dyDescent="0.25">
      <c r="B158" s="15" t="s">
        <v>122</v>
      </c>
      <c r="C158" s="15" t="s">
        <v>207</v>
      </c>
      <c r="D158" s="15" t="s">
        <v>230</v>
      </c>
      <c r="E158" s="15">
        <v>2022</v>
      </c>
      <c r="F158" s="15" t="s">
        <v>162</v>
      </c>
      <c r="G158" s="15" t="s">
        <v>133</v>
      </c>
      <c r="H158" s="15" t="s">
        <v>136</v>
      </c>
      <c r="I158" s="15" t="s">
        <v>139</v>
      </c>
      <c r="J158" s="15" t="s">
        <v>141</v>
      </c>
      <c r="K158" s="15" t="s">
        <v>144</v>
      </c>
      <c r="L158" s="15" t="s">
        <v>317</v>
      </c>
      <c r="M158" s="15">
        <v>0.371</v>
      </c>
      <c r="N158" s="15">
        <v>0.2</v>
      </c>
      <c r="O158" s="15">
        <v>4.0000000000000001E-3</v>
      </c>
      <c r="P158" s="15">
        <v>0.33</v>
      </c>
      <c r="Q158" s="15">
        <v>0.23899999999999999</v>
      </c>
      <c r="R158" s="15">
        <v>0.45600000000000002</v>
      </c>
      <c r="S158" s="15">
        <v>12.503</v>
      </c>
      <c r="U158" s="15">
        <v>1130722.7390000001</v>
      </c>
      <c r="V158" s="15">
        <v>2800</v>
      </c>
    </row>
    <row r="159" spans="2:22" x14ac:dyDescent="0.25">
      <c r="B159" s="15" t="s">
        <v>122</v>
      </c>
      <c r="C159" s="15" t="s">
        <v>207</v>
      </c>
      <c r="D159" s="15" t="s">
        <v>230</v>
      </c>
      <c r="E159" s="15">
        <v>2022</v>
      </c>
      <c r="F159" s="15" t="s">
        <v>162</v>
      </c>
      <c r="G159" s="15" t="s">
        <v>133</v>
      </c>
      <c r="H159" s="15" t="s">
        <v>136</v>
      </c>
      <c r="I159" s="15" t="s">
        <v>139</v>
      </c>
      <c r="J159" s="15" t="s">
        <v>141</v>
      </c>
      <c r="K159" s="15" t="s">
        <v>144</v>
      </c>
      <c r="L159" s="15" t="s">
        <v>318</v>
      </c>
      <c r="M159" s="15">
        <v>0.42099999999999999</v>
      </c>
      <c r="N159" s="15">
        <v>0.214</v>
      </c>
      <c r="O159" s="15">
        <v>7.0000000000000001E-3</v>
      </c>
      <c r="P159" s="15">
        <v>0.379</v>
      </c>
      <c r="Q159" s="15">
        <v>0.26800000000000002</v>
      </c>
      <c r="R159" s="15">
        <v>0.51700000000000002</v>
      </c>
      <c r="S159" s="15">
        <v>12.587999999999999</v>
      </c>
      <c r="U159" s="15">
        <v>1138515.8999999999</v>
      </c>
      <c r="V159" s="15">
        <v>860</v>
      </c>
    </row>
    <row r="160" spans="2:22" x14ac:dyDescent="0.25">
      <c r="B160" s="15" t="s">
        <v>122</v>
      </c>
      <c r="C160" s="15" t="s">
        <v>207</v>
      </c>
      <c r="D160" s="15" t="s">
        <v>230</v>
      </c>
      <c r="E160" s="15">
        <v>2022</v>
      </c>
      <c r="F160" s="15" t="s">
        <v>162</v>
      </c>
      <c r="G160" s="15" t="s">
        <v>133</v>
      </c>
      <c r="H160" s="15" t="s">
        <v>136</v>
      </c>
      <c r="I160" s="15" t="s">
        <v>139</v>
      </c>
      <c r="J160" s="15" t="s">
        <v>141</v>
      </c>
      <c r="K160" s="15" t="s">
        <v>144</v>
      </c>
      <c r="L160" s="15" t="s">
        <v>319</v>
      </c>
      <c r="M160" s="15">
        <v>0.504</v>
      </c>
      <c r="N160" s="15">
        <v>0.248</v>
      </c>
      <c r="O160" s="15">
        <v>8.9999999999999993E-3</v>
      </c>
      <c r="P160" s="15">
        <v>0.45900000000000002</v>
      </c>
      <c r="Q160" s="15">
        <v>0.33600000000000002</v>
      </c>
      <c r="R160" s="15">
        <v>0.60599999999999998</v>
      </c>
      <c r="S160" s="15">
        <v>12.638999999999999</v>
      </c>
      <c r="U160" s="15">
        <v>1144169.3049999999</v>
      </c>
      <c r="V160" s="15">
        <v>800</v>
      </c>
    </row>
    <row r="161" spans="2:22" x14ac:dyDescent="0.25">
      <c r="B161" s="15" t="s">
        <v>122</v>
      </c>
      <c r="C161" s="15" t="s">
        <v>207</v>
      </c>
      <c r="D161" s="15" t="s">
        <v>230</v>
      </c>
      <c r="E161" s="15">
        <v>2022</v>
      </c>
      <c r="F161" s="15" t="s">
        <v>162</v>
      </c>
      <c r="G161" s="15" t="s">
        <v>133</v>
      </c>
      <c r="H161" s="15" t="s">
        <v>136</v>
      </c>
      <c r="I161" s="15" t="s">
        <v>139</v>
      </c>
      <c r="J161" s="15" t="s">
        <v>141</v>
      </c>
      <c r="K161" s="15" t="s">
        <v>144</v>
      </c>
      <c r="L161" s="15" t="s">
        <v>320</v>
      </c>
      <c r="M161" s="15">
        <v>0.58599999999999997</v>
      </c>
      <c r="N161" s="15">
        <v>0.32700000000000001</v>
      </c>
      <c r="O161" s="15">
        <v>2.1999999999999999E-2</v>
      </c>
      <c r="P161" s="15">
        <v>0.53800000000000003</v>
      </c>
      <c r="Q161" s="15">
        <v>0.38500000000000001</v>
      </c>
      <c r="R161" s="15">
        <v>0.71899999999999997</v>
      </c>
      <c r="S161" s="15">
        <v>12.705</v>
      </c>
      <c r="U161" s="15">
        <v>1148281.6950000001</v>
      </c>
      <c r="V161" s="15">
        <v>230</v>
      </c>
    </row>
    <row r="162" spans="2:22" x14ac:dyDescent="0.25">
      <c r="B162" s="15" t="s">
        <v>122</v>
      </c>
      <c r="C162" s="15" t="s">
        <v>207</v>
      </c>
      <c r="D162" s="15" t="s">
        <v>230</v>
      </c>
      <c r="E162" s="15">
        <v>2022</v>
      </c>
      <c r="F162" s="15" t="s">
        <v>162</v>
      </c>
      <c r="G162" s="15" t="s">
        <v>133</v>
      </c>
      <c r="H162" s="15" t="s">
        <v>136</v>
      </c>
      <c r="I162" s="15" t="s">
        <v>139</v>
      </c>
      <c r="J162" s="15" t="s">
        <v>141</v>
      </c>
      <c r="K162" s="15" t="s">
        <v>144</v>
      </c>
      <c r="L162" s="15" t="s">
        <v>146</v>
      </c>
      <c r="M162" s="15">
        <v>0.68100000000000005</v>
      </c>
      <c r="N162" s="15">
        <v>0.376</v>
      </c>
      <c r="O162" s="15">
        <v>0.04</v>
      </c>
      <c r="P162" s="15">
        <v>0.56200000000000006</v>
      </c>
      <c r="Q162" s="15">
        <v>0.44500000000000001</v>
      </c>
      <c r="R162" s="15">
        <v>0.82499999999999996</v>
      </c>
      <c r="S162" s="15">
        <v>12.811</v>
      </c>
      <c r="U162" s="15">
        <v>1154295.115</v>
      </c>
      <c r="V162" s="15">
        <v>90</v>
      </c>
    </row>
    <row r="163" spans="2:22" x14ac:dyDescent="0.25">
      <c r="B163" s="15" t="s">
        <v>122</v>
      </c>
      <c r="C163" s="15" t="s">
        <v>207</v>
      </c>
      <c r="D163" s="15" t="s">
        <v>230</v>
      </c>
      <c r="E163" s="15">
        <v>2022</v>
      </c>
      <c r="F163" s="15" t="s">
        <v>162</v>
      </c>
      <c r="G163" s="15" t="s">
        <v>133</v>
      </c>
      <c r="H163" s="15" t="s">
        <v>136</v>
      </c>
      <c r="I163" s="15" t="s">
        <v>139</v>
      </c>
      <c r="J163" s="15" t="s">
        <v>141</v>
      </c>
      <c r="K163" s="15" t="s">
        <v>144</v>
      </c>
      <c r="L163" s="15" t="s">
        <v>354</v>
      </c>
      <c r="M163" s="15">
        <v>0.34699999999999998</v>
      </c>
      <c r="N163" s="15">
        <v>0.22900000000000001</v>
      </c>
      <c r="O163" s="15">
        <v>0.02</v>
      </c>
      <c r="P163" s="15">
        <v>0.29899999999999999</v>
      </c>
      <c r="Q163" s="15">
        <v>0.188</v>
      </c>
      <c r="R163" s="15">
        <v>0.43</v>
      </c>
      <c r="S163" s="15">
        <v>12.414999999999999</v>
      </c>
      <c r="U163" s="15">
        <v>1113156.922</v>
      </c>
      <c r="V163" s="15">
        <v>130</v>
      </c>
    </row>
    <row r="164" spans="2:22" x14ac:dyDescent="0.25">
      <c r="B164" s="15" t="s">
        <v>122</v>
      </c>
      <c r="C164" s="15" t="s">
        <v>207</v>
      </c>
      <c r="D164" s="15" t="s">
        <v>231</v>
      </c>
      <c r="E164" s="15">
        <v>2022</v>
      </c>
      <c r="F164" s="15" t="s">
        <v>162</v>
      </c>
      <c r="G164" s="15" t="s">
        <v>133</v>
      </c>
      <c r="H164" s="15" t="s">
        <v>136</v>
      </c>
      <c r="I164" s="15" t="s">
        <v>139</v>
      </c>
      <c r="J164" s="15" t="s">
        <v>141</v>
      </c>
      <c r="K164" s="15" t="s">
        <v>144</v>
      </c>
      <c r="L164" s="15" t="s">
        <v>316</v>
      </c>
      <c r="M164" s="15">
        <v>0.217</v>
      </c>
      <c r="N164" s="15">
        <v>0.123</v>
      </c>
      <c r="O164" s="15">
        <v>3.0000000000000001E-3</v>
      </c>
      <c r="P164" s="15">
        <v>0.191</v>
      </c>
      <c r="Q164" s="15">
        <v>0.13700000000000001</v>
      </c>
      <c r="R164" s="15">
        <v>0.26800000000000002</v>
      </c>
      <c r="S164" s="15">
        <v>12.496</v>
      </c>
      <c r="U164" s="15">
        <v>1128670.1410000001</v>
      </c>
      <c r="V164" s="15">
        <v>1660</v>
      </c>
    </row>
    <row r="165" spans="2:22" x14ac:dyDescent="0.25">
      <c r="B165" s="15" t="s">
        <v>122</v>
      </c>
      <c r="C165" s="15" t="s">
        <v>207</v>
      </c>
      <c r="D165" s="15" t="s">
        <v>231</v>
      </c>
      <c r="E165" s="15">
        <v>2022</v>
      </c>
      <c r="F165" s="15" t="s">
        <v>162</v>
      </c>
      <c r="G165" s="15" t="s">
        <v>133</v>
      </c>
      <c r="H165" s="15" t="s">
        <v>136</v>
      </c>
      <c r="I165" s="15" t="s">
        <v>139</v>
      </c>
      <c r="J165" s="15" t="s">
        <v>141</v>
      </c>
      <c r="K165" s="15" t="s">
        <v>144</v>
      </c>
      <c r="L165" s="15" t="s">
        <v>317</v>
      </c>
      <c r="M165" s="15">
        <v>0.36499999999999999</v>
      </c>
      <c r="N165" s="15">
        <v>0.193</v>
      </c>
      <c r="O165" s="15">
        <v>4.0000000000000001E-3</v>
      </c>
      <c r="P165" s="15">
        <v>0.32600000000000001</v>
      </c>
      <c r="Q165" s="15">
        <v>0.23400000000000001</v>
      </c>
      <c r="R165" s="15">
        <v>0.45200000000000001</v>
      </c>
      <c r="S165" s="15">
        <v>12.503</v>
      </c>
      <c r="U165" s="15">
        <v>1130715.115</v>
      </c>
      <c r="V165" s="15">
        <v>2800</v>
      </c>
    </row>
    <row r="166" spans="2:22" x14ac:dyDescent="0.25">
      <c r="B166" s="15" t="s">
        <v>122</v>
      </c>
      <c r="C166" s="15" t="s">
        <v>207</v>
      </c>
      <c r="D166" s="15" t="s">
        <v>231</v>
      </c>
      <c r="E166" s="15">
        <v>2022</v>
      </c>
      <c r="F166" s="15" t="s">
        <v>162</v>
      </c>
      <c r="G166" s="15" t="s">
        <v>133</v>
      </c>
      <c r="H166" s="15" t="s">
        <v>136</v>
      </c>
      <c r="I166" s="15" t="s">
        <v>139</v>
      </c>
      <c r="J166" s="15" t="s">
        <v>141</v>
      </c>
      <c r="K166" s="15" t="s">
        <v>144</v>
      </c>
      <c r="L166" s="15" t="s">
        <v>318</v>
      </c>
      <c r="M166" s="15">
        <v>0.41899999999999998</v>
      </c>
      <c r="N166" s="15">
        <v>0.214</v>
      </c>
      <c r="O166" s="15">
        <v>7.0000000000000001E-3</v>
      </c>
      <c r="P166" s="15">
        <v>0.37</v>
      </c>
      <c r="Q166" s="15">
        <v>0.27100000000000002</v>
      </c>
      <c r="R166" s="15">
        <v>0.51800000000000002</v>
      </c>
      <c r="S166" s="15">
        <v>12.587</v>
      </c>
      <c r="U166" s="15">
        <v>1138517.121</v>
      </c>
      <c r="V166" s="15">
        <v>860</v>
      </c>
    </row>
    <row r="167" spans="2:22" x14ac:dyDescent="0.25">
      <c r="B167" s="15" t="s">
        <v>122</v>
      </c>
      <c r="C167" s="15" t="s">
        <v>207</v>
      </c>
      <c r="D167" s="15" t="s">
        <v>231</v>
      </c>
      <c r="E167" s="15">
        <v>2022</v>
      </c>
      <c r="F167" s="15" t="s">
        <v>162</v>
      </c>
      <c r="G167" s="15" t="s">
        <v>133</v>
      </c>
      <c r="H167" s="15" t="s">
        <v>136</v>
      </c>
      <c r="I167" s="15" t="s">
        <v>139</v>
      </c>
      <c r="J167" s="15" t="s">
        <v>141</v>
      </c>
      <c r="K167" s="15" t="s">
        <v>144</v>
      </c>
      <c r="L167" s="15" t="s">
        <v>319</v>
      </c>
      <c r="M167" s="15">
        <v>0.505</v>
      </c>
      <c r="N167" s="15">
        <v>0.247</v>
      </c>
      <c r="O167" s="15">
        <v>8.9999999999999993E-3</v>
      </c>
      <c r="P167" s="15">
        <v>0.45500000000000002</v>
      </c>
      <c r="Q167" s="15">
        <v>0.33900000000000002</v>
      </c>
      <c r="R167" s="15">
        <v>0.61299999999999999</v>
      </c>
      <c r="S167" s="15">
        <v>12.638999999999999</v>
      </c>
      <c r="U167" s="15">
        <v>1144143.226</v>
      </c>
      <c r="V167" s="15">
        <v>800</v>
      </c>
    </row>
    <row r="168" spans="2:22" x14ac:dyDescent="0.25">
      <c r="B168" s="15" t="s">
        <v>122</v>
      </c>
      <c r="C168" s="15" t="s">
        <v>207</v>
      </c>
      <c r="D168" s="15" t="s">
        <v>231</v>
      </c>
      <c r="E168" s="15">
        <v>2022</v>
      </c>
      <c r="F168" s="15" t="s">
        <v>162</v>
      </c>
      <c r="G168" s="15" t="s">
        <v>133</v>
      </c>
      <c r="H168" s="15" t="s">
        <v>136</v>
      </c>
      <c r="I168" s="15" t="s">
        <v>139</v>
      </c>
      <c r="J168" s="15" t="s">
        <v>141</v>
      </c>
      <c r="K168" s="15" t="s">
        <v>144</v>
      </c>
      <c r="L168" s="15" t="s">
        <v>320</v>
      </c>
      <c r="M168" s="15">
        <v>0.58399999999999996</v>
      </c>
      <c r="N168" s="15">
        <v>0.32400000000000001</v>
      </c>
      <c r="O168" s="15">
        <v>2.1000000000000001E-2</v>
      </c>
      <c r="P168" s="15">
        <v>0.51400000000000001</v>
      </c>
      <c r="Q168" s="15">
        <v>0.38400000000000001</v>
      </c>
      <c r="R168" s="15">
        <v>0.69299999999999995</v>
      </c>
      <c r="S168" s="15">
        <v>12.705</v>
      </c>
      <c r="U168" s="15">
        <v>1148264.067</v>
      </c>
      <c r="V168" s="15">
        <v>230</v>
      </c>
    </row>
    <row r="169" spans="2:22" x14ac:dyDescent="0.25">
      <c r="B169" s="15" t="s">
        <v>122</v>
      </c>
      <c r="C169" s="15" t="s">
        <v>207</v>
      </c>
      <c r="D169" s="15" t="s">
        <v>231</v>
      </c>
      <c r="E169" s="15">
        <v>2022</v>
      </c>
      <c r="F169" s="15" t="s">
        <v>162</v>
      </c>
      <c r="G169" s="15" t="s">
        <v>133</v>
      </c>
      <c r="H169" s="15" t="s">
        <v>136</v>
      </c>
      <c r="I169" s="15" t="s">
        <v>139</v>
      </c>
      <c r="J169" s="15" t="s">
        <v>141</v>
      </c>
      <c r="K169" s="15" t="s">
        <v>144</v>
      </c>
      <c r="L169" s="15" t="s">
        <v>146</v>
      </c>
      <c r="M169" s="15">
        <v>0.68400000000000005</v>
      </c>
      <c r="N169" s="15">
        <v>0.373</v>
      </c>
      <c r="O169" s="15">
        <v>3.9E-2</v>
      </c>
      <c r="P169" s="15">
        <v>0.55800000000000005</v>
      </c>
      <c r="Q169" s="15">
        <v>0.45400000000000001</v>
      </c>
      <c r="R169" s="15">
        <v>0.86699999999999999</v>
      </c>
      <c r="S169" s="15">
        <v>12.811</v>
      </c>
      <c r="U169" s="15">
        <v>1154317.709</v>
      </c>
      <c r="V169" s="15">
        <v>90</v>
      </c>
    </row>
    <row r="170" spans="2:22" x14ac:dyDescent="0.25">
      <c r="B170" s="15" t="s">
        <v>122</v>
      </c>
      <c r="C170" s="15" t="s">
        <v>207</v>
      </c>
      <c r="D170" s="15" t="s">
        <v>231</v>
      </c>
      <c r="E170" s="15">
        <v>2022</v>
      </c>
      <c r="F170" s="15" t="s">
        <v>162</v>
      </c>
      <c r="G170" s="15" t="s">
        <v>133</v>
      </c>
      <c r="H170" s="15" t="s">
        <v>136</v>
      </c>
      <c r="I170" s="15" t="s">
        <v>139</v>
      </c>
      <c r="J170" s="15" t="s">
        <v>141</v>
      </c>
      <c r="K170" s="15" t="s">
        <v>144</v>
      </c>
      <c r="L170" s="15" t="s">
        <v>354</v>
      </c>
      <c r="M170" s="15">
        <v>0.34200000000000003</v>
      </c>
      <c r="N170" s="15">
        <v>0.23100000000000001</v>
      </c>
      <c r="O170" s="15">
        <v>0.02</v>
      </c>
      <c r="P170" s="15">
        <v>0.29399999999999998</v>
      </c>
      <c r="Q170" s="15">
        <v>0.20100000000000001</v>
      </c>
      <c r="R170" s="15">
        <v>0.437</v>
      </c>
      <c r="S170" s="15">
        <v>12.414999999999999</v>
      </c>
      <c r="U170" s="15">
        <v>1113155.1200000001</v>
      </c>
      <c r="V170" s="15">
        <v>130</v>
      </c>
    </row>
    <row r="171" spans="2:22" x14ac:dyDescent="0.25">
      <c r="B171" s="15" t="s">
        <v>122</v>
      </c>
      <c r="C171" s="15" t="s">
        <v>207</v>
      </c>
      <c r="D171" s="15" t="s">
        <v>232</v>
      </c>
      <c r="E171" s="15">
        <v>2022</v>
      </c>
      <c r="F171" s="15" t="s">
        <v>162</v>
      </c>
      <c r="G171" s="15" t="s">
        <v>133</v>
      </c>
      <c r="H171" s="15" t="s">
        <v>136</v>
      </c>
      <c r="I171" s="15" t="s">
        <v>139</v>
      </c>
      <c r="J171" s="15" t="s">
        <v>141</v>
      </c>
      <c r="K171" s="15" t="s">
        <v>144</v>
      </c>
      <c r="L171" s="15" t="s">
        <v>316</v>
      </c>
      <c r="M171" s="15">
        <v>0.217</v>
      </c>
      <c r="N171" s="15">
        <v>0.122</v>
      </c>
      <c r="O171" s="15">
        <v>3.0000000000000001E-3</v>
      </c>
      <c r="P171" s="15">
        <v>0.191</v>
      </c>
      <c r="Q171" s="15">
        <v>0.13700000000000001</v>
      </c>
      <c r="R171" s="15">
        <v>0.26900000000000002</v>
      </c>
      <c r="S171" s="15">
        <v>13.147</v>
      </c>
      <c r="U171" s="15">
        <v>1300564.0179999999</v>
      </c>
      <c r="V171" s="15">
        <v>1660</v>
      </c>
    </row>
    <row r="172" spans="2:22" x14ac:dyDescent="0.25">
      <c r="B172" s="15" t="s">
        <v>122</v>
      </c>
      <c r="C172" s="15" t="s">
        <v>207</v>
      </c>
      <c r="D172" s="15" t="s">
        <v>232</v>
      </c>
      <c r="E172" s="15">
        <v>2022</v>
      </c>
      <c r="F172" s="15" t="s">
        <v>162</v>
      </c>
      <c r="G172" s="15" t="s">
        <v>133</v>
      </c>
      <c r="H172" s="15" t="s">
        <v>136</v>
      </c>
      <c r="I172" s="15" t="s">
        <v>139</v>
      </c>
      <c r="J172" s="15" t="s">
        <v>141</v>
      </c>
      <c r="K172" s="15" t="s">
        <v>144</v>
      </c>
      <c r="L172" s="15" t="s">
        <v>317</v>
      </c>
      <c r="M172" s="15">
        <v>0.36899999999999999</v>
      </c>
      <c r="N172" s="15">
        <v>0.2</v>
      </c>
      <c r="O172" s="15">
        <v>4.0000000000000001E-3</v>
      </c>
      <c r="P172" s="15">
        <v>0.32700000000000001</v>
      </c>
      <c r="Q172" s="15">
        <v>0.23300000000000001</v>
      </c>
      <c r="R172" s="15">
        <v>0.45600000000000002</v>
      </c>
      <c r="S172" s="15">
        <v>13.148999999999999</v>
      </c>
      <c r="U172" s="15">
        <v>1303389.523</v>
      </c>
      <c r="V172" s="15">
        <v>2800</v>
      </c>
    </row>
    <row r="173" spans="2:22" x14ac:dyDescent="0.25">
      <c r="B173" s="15" t="s">
        <v>122</v>
      </c>
      <c r="C173" s="15" t="s">
        <v>207</v>
      </c>
      <c r="D173" s="15" t="s">
        <v>232</v>
      </c>
      <c r="E173" s="15">
        <v>2022</v>
      </c>
      <c r="F173" s="15" t="s">
        <v>162</v>
      </c>
      <c r="G173" s="15" t="s">
        <v>133</v>
      </c>
      <c r="H173" s="15" t="s">
        <v>136</v>
      </c>
      <c r="I173" s="15" t="s">
        <v>139</v>
      </c>
      <c r="J173" s="15" t="s">
        <v>141</v>
      </c>
      <c r="K173" s="15" t="s">
        <v>144</v>
      </c>
      <c r="L173" s="15" t="s">
        <v>318</v>
      </c>
      <c r="M173" s="15">
        <v>0.42499999999999999</v>
      </c>
      <c r="N173" s="15">
        <v>0.22</v>
      </c>
      <c r="O173" s="15">
        <v>8.0000000000000002E-3</v>
      </c>
      <c r="P173" s="15">
        <v>0.375</v>
      </c>
      <c r="Q173" s="15">
        <v>0.27500000000000002</v>
      </c>
      <c r="R173" s="15">
        <v>0.51700000000000002</v>
      </c>
      <c r="S173" s="15">
        <v>13.244999999999999</v>
      </c>
      <c r="U173" s="15">
        <v>1312078.5360000001</v>
      </c>
      <c r="V173" s="15">
        <v>860</v>
      </c>
    </row>
    <row r="174" spans="2:22" x14ac:dyDescent="0.25">
      <c r="B174" s="15" t="s">
        <v>122</v>
      </c>
      <c r="C174" s="15" t="s">
        <v>207</v>
      </c>
      <c r="D174" s="15" t="s">
        <v>232</v>
      </c>
      <c r="E174" s="15">
        <v>2022</v>
      </c>
      <c r="F174" s="15" t="s">
        <v>162</v>
      </c>
      <c r="G174" s="15" t="s">
        <v>133</v>
      </c>
      <c r="H174" s="15" t="s">
        <v>136</v>
      </c>
      <c r="I174" s="15" t="s">
        <v>139</v>
      </c>
      <c r="J174" s="15" t="s">
        <v>141</v>
      </c>
      <c r="K174" s="15" t="s">
        <v>144</v>
      </c>
      <c r="L174" s="15" t="s">
        <v>319</v>
      </c>
      <c r="M174" s="15">
        <v>0.51100000000000001</v>
      </c>
      <c r="N174" s="15">
        <v>0.249</v>
      </c>
      <c r="O174" s="15">
        <v>8.9999999999999993E-3</v>
      </c>
      <c r="P174" s="15">
        <v>0.45600000000000002</v>
      </c>
      <c r="Q174" s="15">
        <v>0.34</v>
      </c>
      <c r="R174" s="15">
        <v>0.61799999999999999</v>
      </c>
      <c r="S174" s="15">
        <v>13.303000000000001</v>
      </c>
      <c r="U174" s="15">
        <v>1318582.906</v>
      </c>
      <c r="V174" s="15">
        <v>800</v>
      </c>
    </row>
    <row r="175" spans="2:22" x14ac:dyDescent="0.25">
      <c r="B175" s="15" t="s">
        <v>122</v>
      </c>
      <c r="C175" s="15" t="s">
        <v>207</v>
      </c>
      <c r="D175" s="15" t="s">
        <v>232</v>
      </c>
      <c r="E175" s="15">
        <v>2022</v>
      </c>
      <c r="F175" s="15" t="s">
        <v>162</v>
      </c>
      <c r="G175" s="15" t="s">
        <v>133</v>
      </c>
      <c r="H175" s="15" t="s">
        <v>136</v>
      </c>
      <c r="I175" s="15" t="s">
        <v>139</v>
      </c>
      <c r="J175" s="15" t="s">
        <v>141</v>
      </c>
      <c r="K175" s="15" t="s">
        <v>144</v>
      </c>
      <c r="L175" s="15" t="s">
        <v>320</v>
      </c>
      <c r="M175" s="15">
        <v>0.59499999999999997</v>
      </c>
      <c r="N175" s="15">
        <v>0.31900000000000001</v>
      </c>
      <c r="O175" s="15">
        <v>2.1000000000000001E-2</v>
      </c>
      <c r="P175" s="15">
        <v>0.52500000000000002</v>
      </c>
      <c r="Q175" s="15">
        <v>0.38700000000000001</v>
      </c>
      <c r="R175" s="15">
        <v>0.71799999999999997</v>
      </c>
      <c r="S175" s="15">
        <v>13.365</v>
      </c>
      <c r="U175" s="15">
        <v>1323722.0330000001</v>
      </c>
      <c r="V175" s="15">
        <v>230</v>
      </c>
    </row>
    <row r="176" spans="2:22" x14ac:dyDescent="0.25">
      <c r="B176" s="15" t="s">
        <v>122</v>
      </c>
      <c r="C176" s="15" t="s">
        <v>207</v>
      </c>
      <c r="D176" s="15" t="s">
        <v>232</v>
      </c>
      <c r="E176" s="15">
        <v>2022</v>
      </c>
      <c r="F176" s="15" t="s">
        <v>162</v>
      </c>
      <c r="G176" s="15" t="s">
        <v>133</v>
      </c>
      <c r="H176" s="15" t="s">
        <v>136</v>
      </c>
      <c r="I176" s="15" t="s">
        <v>139</v>
      </c>
      <c r="J176" s="15" t="s">
        <v>141</v>
      </c>
      <c r="K176" s="15" t="s">
        <v>144</v>
      </c>
      <c r="L176" s="15" t="s">
        <v>146</v>
      </c>
      <c r="M176" s="15">
        <v>0.68899999999999995</v>
      </c>
      <c r="N176" s="15">
        <v>0.377</v>
      </c>
      <c r="O176" s="15">
        <v>0.04</v>
      </c>
      <c r="P176" s="15">
        <v>0.54600000000000004</v>
      </c>
      <c r="Q176" s="15">
        <v>0.45900000000000002</v>
      </c>
      <c r="R176" s="15">
        <v>0.86899999999999999</v>
      </c>
      <c r="S176" s="15">
        <v>13.497</v>
      </c>
      <c r="U176" s="15">
        <v>1328978.885</v>
      </c>
      <c r="V176" s="15">
        <v>90</v>
      </c>
    </row>
    <row r="177" spans="2:22" x14ac:dyDescent="0.25">
      <c r="B177" s="15" t="s">
        <v>122</v>
      </c>
      <c r="C177" s="15" t="s">
        <v>207</v>
      </c>
      <c r="D177" s="15" t="s">
        <v>232</v>
      </c>
      <c r="E177" s="15">
        <v>2022</v>
      </c>
      <c r="F177" s="15" t="s">
        <v>162</v>
      </c>
      <c r="G177" s="15" t="s">
        <v>133</v>
      </c>
      <c r="H177" s="15" t="s">
        <v>136</v>
      </c>
      <c r="I177" s="15" t="s">
        <v>139</v>
      </c>
      <c r="J177" s="15" t="s">
        <v>141</v>
      </c>
      <c r="K177" s="15" t="s">
        <v>144</v>
      </c>
      <c r="L177" s="15" t="s">
        <v>354</v>
      </c>
      <c r="M177" s="15">
        <v>0.34899999999999998</v>
      </c>
      <c r="N177" s="15">
        <v>0.23400000000000001</v>
      </c>
      <c r="O177" s="15">
        <v>0.02</v>
      </c>
      <c r="P177" s="15">
        <v>0.28899999999999998</v>
      </c>
      <c r="Q177" s="15">
        <v>0.192</v>
      </c>
      <c r="R177" s="15">
        <v>0.45100000000000001</v>
      </c>
      <c r="S177" s="15">
        <v>13.061999999999999</v>
      </c>
      <c r="U177" s="15">
        <v>1283297.0090000001</v>
      </c>
      <c r="V177" s="15">
        <v>130</v>
      </c>
    </row>
    <row r="178" spans="2:22" x14ac:dyDescent="0.25">
      <c r="B178" s="15" t="s">
        <v>122</v>
      </c>
      <c r="C178" s="15" t="s">
        <v>207</v>
      </c>
      <c r="D178" s="15" t="s">
        <v>233</v>
      </c>
      <c r="E178" s="15">
        <v>2022</v>
      </c>
      <c r="F178" s="15" t="s">
        <v>162</v>
      </c>
      <c r="G178" s="15" t="s">
        <v>133</v>
      </c>
      <c r="H178" s="15" t="s">
        <v>136</v>
      </c>
      <c r="I178" s="15" t="s">
        <v>139</v>
      </c>
      <c r="J178" s="15" t="s">
        <v>141</v>
      </c>
      <c r="K178" s="15" t="s">
        <v>144</v>
      </c>
      <c r="L178" s="15" t="s">
        <v>316</v>
      </c>
      <c r="M178" s="15">
        <v>0.22800000000000001</v>
      </c>
      <c r="N178" s="15">
        <v>0.13200000000000001</v>
      </c>
      <c r="O178" s="15">
        <v>3.0000000000000001E-3</v>
      </c>
      <c r="P178" s="15">
        <v>0.2</v>
      </c>
      <c r="Q178" s="15">
        <v>0.14399999999999999</v>
      </c>
      <c r="R178" s="15">
        <v>0.27800000000000002</v>
      </c>
      <c r="S178" s="15">
        <v>13.147</v>
      </c>
      <c r="U178" s="15">
        <v>1300550.875</v>
      </c>
      <c r="V178" s="15">
        <v>1660</v>
      </c>
    </row>
    <row r="179" spans="2:22" x14ac:dyDescent="0.25">
      <c r="B179" s="15" t="s">
        <v>122</v>
      </c>
      <c r="C179" s="15" t="s">
        <v>207</v>
      </c>
      <c r="D179" s="15" t="s">
        <v>233</v>
      </c>
      <c r="E179" s="15">
        <v>2022</v>
      </c>
      <c r="F179" s="15" t="s">
        <v>162</v>
      </c>
      <c r="G179" s="15" t="s">
        <v>133</v>
      </c>
      <c r="H179" s="15" t="s">
        <v>136</v>
      </c>
      <c r="I179" s="15" t="s">
        <v>139</v>
      </c>
      <c r="J179" s="15" t="s">
        <v>141</v>
      </c>
      <c r="K179" s="15" t="s">
        <v>144</v>
      </c>
      <c r="L179" s="15" t="s">
        <v>317</v>
      </c>
      <c r="M179" s="15">
        <v>0.38500000000000001</v>
      </c>
      <c r="N179" s="15">
        <v>0.20599999999999999</v>
      </c>
      <c r="O179" s="15">
        <v>4.0000000000000001E-3</v>
      </c>
      <c r="P179" s="15">
        <v>0.34799999999999998</v>
      </c>
      <c r="Q179" s="15">
        <v>0.248</v>
      </c>
      <c r="R179" s="15">
        <v>0.47799999999999998</v>
      </c>
      <c r="S179" s="15">
        <v>13.148999999999999</v>
      </c>
      <c r="U179" s="15">
        <v>1303398.7479999999</v>
      </c>
      <c r="V179" s="15">
        <v>2800</v>
      </c>
    </row>
    <row r="180" spans="2:22" x14ac:dyDescent="0.25">
      <c r="B180" s="15" t="s">
        <v>122</v>
      </c>
      <c r="C180" s="15" t="s">
        <v>207</v>
      </c>
      <c r="D180" s="15" t="s">
        <v>233</v>
      </c>
      <c r="E180" s="15">
        <v>2022</v>
      </c>
      <c r="F180" s="15" t="s">
        <v>162</v>
      </c>
      <c r="G180" s="15" t="s">
        <v>133</v>
      </c>
      <c r="H180" s="15" t="s">
        <v>136</v>
      </c>
      <c r="I180" s="15" t="s">
        <v>139</v>
      </c>
      <c r="J180" s="15" t="s">
        <v>141</v>
      </c>
      <c r="K180" s="15" t="s">
        <v>144</v>
      </c>
      <c r="L180" s="15" t="s">
        <v>318</v>
      </c>
      <c r="M180" s="15">
        <v>0.437</v>
      </c>
      <c r="N180" s="15">
        <v>0.22800000000000001</v>
      </c>
      <c r="O180" s="15">
        <v>8.0000000000000002E-3</v>
      </c>
      <c r="P180" s="15">
        <v>0.39600000000000002</v>
      </c>
      <c r="Q180" s="15">
        <v>0.28299999999999997</v>
      </c>
      <c r="R180" s="15">
        <v>0.53400000000000003</v>
      </c>
      <c r="S180" s="15">
        <v>13.244999999999999</v>
      </c>
      <c r="U180" s="15">
        <v>1312080.4539999999</v>
      </c>
      <c r="V180" s="15">
        <v>860</v>
      </c>
    </row>
    <row r="181" spans="2:22" x14ac:dyDescent="0.25">
      <c r="B181" s="15" t="s">
        <v>122</v>
      </c>
      <c r="C181" s="15" t="s">
        <v>207</v>
      </c>
      <c r="D181" s="15" t="s">
        <v>233</v>
      </c>
      <c r="E181" s="15">
        <v>2022</v>
      </c>
      <c r="F181" s="15" t="s">
        <v>162</v>
      </c>
      <c r="G181" s="15" t="s">
        <v>133</v>
      </c>
      <c r="H181" s="15" t="s">
        <v>136</v>
      </c>
      <c r="I181" s="15" t="s">
        <v>139</v>
      </c>
      <c r="J181" s="15" t="s">
        <v>141</v>
      </c>
      <c r="K181" s="15" t="s">
        <v>144</v>
      </c>
      <c r="L181" s="15" t="s">
        <v>319</v>
      </c>
      <c r="M181" s="15">
        <v>0.52900000000000003</v>
      </c>
      <c r="N181" s="15">
        <v>0.251</v>
      </c>
      <c r="O181" s="15">
        <v>8.9999999999999993E-3</v>
      </c>
      <c r="P181" s="15">
        <v>0.47899999999999998</v>
      </c>
      <c r="Q181" s="15">
        <v>0.35199999999999998</v>
      </c>
      <c r="R181" s="15">
        <v>0.65</v>
      </c>
      <c r="S181" s="15">
        <v>13.303000000000001</v>
      </c>
      <c r="U181" s="15">
        <v>1318593.4639999999</v>
      </c>
      <c r="V181" s="15">
        <v>800</v>
      </c>
    </row>
    <row r="182" spans="2:22" x14ac:dyDescent="0.25">
      <c r="B182" s="15" t="s">
        <v>122</v>
      </c>
      <c r="C182" s="15" t="s">
        <v>207</v>
      </c>
      <c r="D182" s="15" t="s">
        <v>233</v>
      </c>
      <c r="E182" s="15">
        <v>2022</v>
      </c>
      <c r="F182" s="15" t="s">
        <v>162</v>
      </c>
      <c r="G182" s="15" t="s">
        <v>133</v>
      </c>
      <c r="H182" s="15" t="s">
        <v>136</v>
      </c>
      <c r="I182" s="15" t="s">
        <v>139</v>
      </c>
      <c r="J182" s="15" t="s">
        <v>141</v>
      </c>
      <c r="K182" s="15" t="s">
        <v>144</v>
      </c>
      <c r="L182" s="15" t="s">
        <v>320</v>
      </c>
      <c r="M182" s="15">
        <v>0.61599999999999999</v>
      </c>
      <c r="N182" s="15">
        <v>0.32100000000000001</v>
      </c>
      <c r="O182" s="15">
        <v>2.1000000000000001E-2</v>
      </c>
      <c r="P182" s="15">
        <v>0.55700000000000005</v>
      </c>
      <c r="Q182" s="15">
        <v>0.38500000000000001</v>
      </c>
      <c r="R182" s="15">
        <v>0.746</v>
      </c>
      <c r="S182" s="15">
        <v>13.365</v>
      </c>
      <c r="U182" s="15">
        <v>1323703.5859999999</v>
      </c>
      <c r="V182" s="15">
        <v>230</v>
      </c>
    </row>
    <row r="183" spans="2:22" x14ac:dyDescent="0.25">
      <c r="B183" s="15" t="s">
        <v>122</v>
      </c>
      <c r="C183" s="15" t="s">
        <v>207</v>
      </c>
      <c r="D183" s="15" t="s">
        <v>233</v>
      </c>
      <c r="E183" s="15">
        <v>2022</v>
      </c>
      <c r="F183" s="15" t="s">
        <v>162</v>
      </c>
      <c r="G183" s="15" t="s">
        <v>133</v>
      </c>
      <c r="H183" s="15" t="s">
        <v>136</v>
      </c>
      <c r="I183" s="15" t="s">
        <v>139</v>
      </c>
      <c r="J183" s="15" t="s">
        <v>141</v>
      </c>
      <c r="K183" s="15" t="s">
        <v>144</v>
      </c>
      <c r="L183" s="15" t="s">
        <v>146</v>
      </c>
      <c r="M183" s="15">
        <v>0.70399999999999996</v>
      </c>
      <c r="N183" s="15">
        <v>0.40200000000000002</v>
      </c>
      <c r="O183" s="15">
        <v>4.2000000000000003E-2</v>
      </c>
      <c r="P183" s="15">
        <v>0.57199999999999995</v>
      </c>
      <c r="Q183" s="15">
        <v>0.46400000000000002</v>
      </c>
      <c r="R183" s="15">
        <v>0.88300000000000001</v>
      </c>
      <c r="S183" s="15">
        <v>13.497999999999999</v>
      </c>
      <c r="U183" s="15">
        <v>1329012.21</v>
      </c>
      <c r="V183" s="15">
        <v>90</v>
      </c>
    </row>
    <row r="184" spans="2:22" x14ac:dyDescent="0.25">
      <c r="B184" s="15" t="s">
        <v>122</v>
      </c>
      <c r="C184" s="15" t="s">
        <v>207</v>
      </c>
      <c r="D184" s="15" t="s">
        <v>233</v>
      </c>
      <c r="E184" s="15">
        <v>2022</v>
      </c>
      <c r="F184" s="15" t="s">
        <v>162</v>
      </c>
      <c r="G184" s="15" t="s">
        <v>133</v>
      </c>
      <c r="H184" s="15" t="s">
        <v>136</v>
      </c>
      <c r="I184" s="15" t="s">
        <v>139</v>
      </c>
      <c r="J184" s="15" t="s">
        <v>141</v>
      </c>
      <c r="K184" s="15" t="s">
        <v>144</v>
      </c>
      <c r="L184" s="15" t="s">
        <v>354</v>
      </c>
      <c r="M184" s="15">
        <v>0.35699999999999998</v>
      </c>
      <c r="N184" s="15">
        <v>0.23799999999999999</v>
      </c>
      <c r="O184" s="15">
        <v>2.1000000000000001E-2</v>
      </c>
      <c r="P184" s="15">
        <v>0.30599999999999999</v>
      </c>
      <c r="Q184" s="15">
        <v>0.19700000000000001</v>
      </c>
      <c r="R184" s="15">
        <v>0.46300000000000002</v>
      </c>
      <c r="S184" s="15">
        <v>13.061999999999999</v>
      </c>
      <c r="U184" s="15">
        <v>1283269.9450000001</v>
      </c>
      <c r="V184" s="15">
        <v>130</v>
      </c>
    </row>
    <row r="185" spans="2:22" x14ac:dyDescent="0.25">
      <c r="B185" s="15" t="s">
        <v>122</v>
      </c>
      <c r="C185" s="15" t="s">
        <v>207</v>
      </c>
      <c r="D185" s="15" t="s">
        <v>234</v>
      </c>
      <c r="E185" s="15">
        <v>2022</v>
      </c>
      <c r="F185" s="15" t="s">
        <v>162</v>
      </c>
      <c r="G185" s="15" t="s">
        <v>133</v>
      </c>
      <c r="H185" s="15" t="s">
        <v>136</v>
      </c>
      <c r="I185" s="15" t="s">
        <v>139</v>
      </c>
      <c r="J185" s="15" t="s">
        <v>141</v>
      </c>
      <c r="K185" s="15" t="s">
        <v>144</v>
      </c>
      <c r="L185" s="15" t="s">
        <v>316</v>
      </c>
      <c r="M185" s="15">
        <v>0.23100000000000001</v>
      </c>
      <c r="N185" s="15">
        <v>0.13300000000000001</v>
      </c>
      <c r="O185" s="15">
        <v>3.0000000000000001E-3</v>
      </c>
      <c r="P185" s="15">
        <v>0.20399999999999999</v>
      </c>
      <c r="Q185" s="15">
        <v>0.14699999999999999</v>
      </c>
      <c r="R185" s="15">
        <v>0.28599999999999998</v>
      </c>
      <c r="S185" s="15">
        <v>13.609</v>
      </c>
      <c r="U185" s="15">
        <v>1366343.689</v>
      </c>
      <c r="V185" s="15">
        <v>1660</v>
      </c>
    </row>
    <row r="186" spans="2:22" x14ac:dyDescent="0.25">
      <c r="B186" s="15" t="s">
        <v>122</v>
      </c>
      <c r="C186" s="15" t="s">
        <v>207</v>
      </c>
      <c r="D186" s="15" t="s">
        <v>234</v>
      </c>
      <c r="E186" s="15">
        <v>2022</v>
      </c>
      <c r="F186" s="15" t="s">
        <v>162</v>
      </c>
      <c r="G186" s="15" t="s">
        <v>133</v>
      </c>
      <c r="H186" s="15" t="s">
        <v>136</v>
      </c>
      <c r="I186" s="15" t="s">
        <v>139</v>
      </c>
      <c r="J186" s="15" t="s">
        <v>141</v>
      </c>
      <c r="K186" s="15" t="s">
        <v>144</v>
      </c>
      <c r="L186" s="15" t="s">
        <v>317</v>
      </c>
      <c r="M186" s="15">
        <v>0.38900000000000001</v>
      </c>
      <c r="N186" s="15">
        <v>0.20499999999999999</v>
      </c>
      <c r="O186" s="15">
        <v>4.0000000000000001E-3</v>
      </c>
      <c r="P186" s="15">
        <v>0.35199999999999998</v>
      </c>
      <c r="Q186" s="15">
        <v>0.251</v>
      </c>
      <c r="R186" s="15">
        <v>0.48299999999999998</v>
      </c>
      <c r="S186" s="15">
        <v>13.606999999999999</v>
      </c>
      <c r="U186" s="15">
        <v>1369374.6070000001</v>
      </c>
      <c r="V186" s="15">
        <v>2800</v>
      </c>
    </row>
    <row r="187" spans="2:22" x14ac:dyDescent="0.25">
      <c r="B187" s="15" t="s">
        <v>122</v>
      </c>
      <c r="C187" s="15" t="s">
        <v>207</v>
      </c>
      <c r="D187" s="15" t="s">
        <v>234</v>
      </c>
      <c r="E187" s="15">
        <v>2022</v>
      </c>
      <c r="F187" s="15" t="s">
        <v>162</v>
      </c>
      <c r="G187" s="15" t="s">
        <v>133</v>
      </c>
      <c r="H187" s="15" t="s">
        <v>136</v>
      </c>
      <c r="I187" s="15" t="s">
        <v>139</v>
      </c>
      <c r="J187" s="15" t="s">
        <v>141</v>
      </c>
      <c r="K187" s="15" t="s">
        <v>144</v>
      </c>
      <c r="L187" s="15" t="s">
        <v>318</v>
      </c>
      <c r="M187" s="15">
        <v>0.438</v>
      </c>
      <c r="N187" s="15">
        <v>0.223</v>
      </c>
      <c r="O187" s="15">
        <v>8.0000000000000002E-3</v>
      </c>
      <c r="P187" s="15">
        <v>0.38800000000000001</v>
      </c>
      <c r="Q187" s="15">
        <v>0.28299999999999997</v>
      </c>
      <c r="R187" s="15">
        <v>0.53600000000000003</v>
      </c>
      <c r="S187" s="15">
        <v>13.708</v>
      </c>
      <c r="U187" s="15">
        <v>1377877.68</v>
      </c>
      <c r="V187" s="15">
        <v>860</v>
      </c>
    </row>
    <row r="188" spans="2:22" x14ac:dyDescent="0.25">
      <c r="B188" s="15" t="s">
        <v>122</v>
      </c>
      <c r="C188" s="15" t="s">
        <v>207</v>
      </c>
      <c r="D188" s="15" t="s">
        <v>234</v>
      </c>
      <c r="E188" s="15">
        <v>2022</v>
      </c>
      <c r="F188" s="15" t="s">
        <v>162</v>
      </c>
      <c r="G188" s="15" t="s">
        <v>133</v>
      </c>
      <c r="H188" s="15" t="s">
        <v>136</v>
      </c>
      <c r="I188" s="15" t="s">
        <v>139</v>
      </c>
      <c r="J188" s="15" t="s">
        <v>141</v>
      </c>
      <c r="K188" s="15" t="s">
        <v>144</v>
      </c>
      <c r="L188" s="15" t="s">
        <v>319</v>
      </c>
      <c r="M188" s="15">
        <v>0.53200000000000003</v>
      </c>
      <c r="N188" s="15">
        <v>0.249</v>
      </c>
      <c r="O188" s="15">
        <v>8.9999999999999993E-3</v>
      </c>
      <c r="P188" s="15">
        <v>0.48399999999999999</v>
      </c>
      <c r="Q188" s="15">
        <v>0.36199999999999999</v>
      </c>
      <c r="R188" s="15">
        <v>0.65200000000000002</v>
      </c>
      <c r="S188" s="15">
        <v>13.771000000000001</v>
      </c>
      <c r="U188" s="15">
        <v>1384284.784</v>
      </c>
      <c r="V188" s="15">
        <v>800</v>
      </c>
    </row>
    <row r="189" spans="2:22" x14ac:dyDescent="0.25">
      <c r="B189" s="15" t="s">
        <v>122</v>
      </c>
      <c r="C189" s="15" t="s">
        <v>207</v>
      </c>
      <c r="D189" s="15" t="s">
        <v>234</v>
      </c>
      <c r="E189" s="15">
        <v>2022</v>
      </c>
      <c r="F189" s="15" t="s">
        <v>162</v>
      </c>
      <c r="G189" s="15" t="s">
        <v>133</v>
      </c>
      <c r="H189" s="15" t="s">
        <v>136</v>
      </c>
      <c r="I189" s="15" t="s">
        <v>139</v>
      </c>
      <c r="J189" s="15" t="s">
        <v>141</v>
      </c>
      <c r="K189" s="15" t="s">
        <v>144</v>
      </c>
      <c r="L189" s="15" t="s">
        <v>320</v>
      </c>
      <c r="M189" s="15">
        <v>0.623</v>
      </c>
      <c r="N189" s="15">
        <v>0.32900000000000001</v>
      </c>
      <c r="O189" s="15">
        <v>2.1999999999999999E-2</v>
      </c>
      <c r="P189" s="15">
        <v>0.56599999999999995</v>
      </c>
      <c r="Q189" s="15">
        <v>0.41299999999999998</v>
      </c>
      <c r="R189" s="15">
        <v>0.746</v>
      </c>
      <c r="S189" s="15">
        <v>13.829000000000001</v>
      </c>
      <c r="U189" s="15">
        <v>1390083.649</v>
      </c>
      <c r="V189" s="15">
        <v>230</v>
      </c>
    </row>
    <row r="190" spans="2:22" x14ac:dyDescent="0.25">
      <c r="B190" s="15" t="s">
        <v>122</v>
      </c>
      <c r="C190" s="15" t="s">
        <v>207</v>
      </c>
      <c r="D190" s="15" t="s">
        <v>234</v>
      </c>
      <c r="E190" s="15">
        <v>2022</v>
      </c>
      <c r="F190" s="15" t="s">
        <v>162</v>
      </c>
      <c r="G190" s="15" t="s">
        <v>133</v>
      </c>
      <c r="H190" s="15" t="s">
        <v>136</v>
      </c>
      <c r="I190" s="15" t="s">
        <v>139</v>
      </c>
      <c r="J190" s="15" t="s">
        <v>141</v>
      </c>
      <c r="K190" s="15" t="s">
        <v>144</v>
      </c>
      <c r="L190" s="15" t="s">
        <v>146</v>
      </c>
      <c r="M190" s="15">
        <v>0.71499999999999997</v>
      </c>
      <c r="N190" s="15">
        <v>0.41799999999999998</v>
      </c>
      <c r="O190" s="15">
        <v>4.3999999999999997E-2</v>
      </c>
      <c r="P190" s="15">
        <v>0.57599999999999996</v>
      </c>
      <c r="Q190" s="15">
        <v>0.46800000000000003</v>
      </c>
      <c r="R190" s="15">
        <v>0.79500000000000004</v>
      </c>
      <c r="S190" s="15">
        <v>13.978999999999999</v>
      </c>
      <c r="U190" s="15">
        <v>1391974.23</v>
      </c>
      <c r="V190" s="15">
        <v>90</v>
      </c>
    </row>
    <row r="191" spans="2:22" x14ac:dyDescent="0.25">
      <c r="B191" s="15" t="s">
        <v>122</v>
      </c>
      <c r="C191" s="15" t="s">
        <v>207</v>
      </c>
      <c r="D191" s="15" t="s">
        <v>234</v>
      </c>
      <c r="E191" s="15">
        <v>2022</v>
      </c>
      <c r="F191" s="15" t="s">
        <v>162</v>
      </c>
      <c r="G191" s="15" t="s">
        <v>133</v>
      </c>
      <c r="H191" s="15" t="s">
        <v>136</v>
      </c>
      <c r="I191" s="15" t="s">
        <v>139</v>
      </c>
      <c r="J191" s="15" t="s">
        <v>141</v>
      </c>
      <c r="K191" s="15" t="s">
        <v>144</v>
      </c>
      <c r="L191" s="15" t="s">
        <v>354</v>
      </c>
      <c r="M191" s="15">
        <v>0.36899999999999999</v>
      </c>
      <c r="N191" s="15">
        <v>0.247</v>
      </c>
      <c r="O191" s="15">
        <v>2.1999999999999999E-2</v>
      </c>
      <c r="P191" s="15">
        <v>0.31900000000000001</v>
      </c>
      <c r="Q191" s="15">
        <v>0.19600000000000001</v>
      </c>
      <c r="R191" s="15">
        <v>0.47799999999999998</v>
      </c>
      <c r="S191" s="15">
        <v>13.526999999999999</v>
      </c>
      <c r="U191" s="15">
        <v>1349153.3389999999</v>
      </c>
      <c r="V191" s="15">
        <v>130</v>
      </c>
    </row>
    <row r="192" spans="2:22" x14ac:dyDescent="0.25">
      <c r="B192" s="15" t="s">
        <v>122</v>
      </c>
      <c r="C192" s="15" t="s">
        <v>207</v>
      </c>
      <c r="D192" s="15" t="s">
        <v>235</v>
      </c>
      <c r="E192" s="15">
        <v>2022</v>
      </c>
      <c r="F192" s="15" t="s">
        <v>162</v>
      </c>
      <c r="G192" s="15" t="s">
        <v>133</v>
      </c>
      <c r="H192" s="15" t="s">
        <v>136</v>
      </c>
      <c r="I192" s="15" t="s">
        <v>139</v>
      </c>
      <c r="J192" s="15" t="s">
        <v>141</v>
      </c>
      <c r="K192" s="15" t="s">
        <v>144</v>
      </c>
      <c r="L192" s="15" t="s">
        <v>316</v>
      </c>
      <c r="M192" s="15">
        <v>0.22600000000000001</v>
      </c>
      <c r="N192" s="15">
        <v>0.125</v>
      </c>
      <c r="O192" s="15">
        <v>3.0000000000000001E-3</v>
      </c>
      <c r="P192" s="15">
        <v>0.2</v>
      </c>
      <c r="Q192" s="15">
        <v>0.14599999999999999</v>
      </c>
      <c r="R192" s="15">
        <v>0.27800000000000002</v>
      </c>
      <c r="S192" s="15">
        <v>13.609</v>
      </c>
      <c r="U192" s="15">
        <v>1366327.8589999999</v>
      </c>
      <c r="V192" s="15">
        <v>1660</v>
      </c>
    </row>
    <row r="193" spans="2:22" x14ac:dyDescent="0.25">
      <c r="B193" s="15" t="s">
        <v>122</v>
      </c>
      <c r="C193" s="15" t="s">
        <v>207</v>
      </c>
      <c r="D193" s="15" t="s">
        <v>235</v>
      </c>
      <c r="E193" s="15">
        <v>2022</v>
      </c>
      <c r="F193" s="15" t="s">
        <v>162</v>
      </c>
      <c r="G193" s="15" t="s">
        <v>133</v>
      </c>
      <c r="H193" s="15" t="s">
        <v>136</v>
      </c>
      <c r="I193" s="15" t="s">
        <v>139</v>
      </c>
      <c r="J193" s="15" t="s">
        <v>141</v>
      </c>
      <c r="K193" s="15" t="s">
        <v>144</v>
      </c>
      <c r="L193" s="15" t="s">
        <v>317</v>
      </c>
      <c r="M193" s="15">
        <v>0.378</v>
      </c>
      <c r="N193" s="15">
        <v>0.20100000000000001</v>
      </c>
      <c r="O193" s="15">
        <v>4.0000000000000001E-3</v>
      </c>
      <c r="P193" s="15">
        <v>0.34200000000000003</v>
      </c>
      <c r="Q193" s="15">
        <v>0.24199999999999999</v>
      </c>
      <c r="R193" s="15">
        <v>0.46899999999999997</v>
      </c>
      <c r="S193" s="15">
        <v>13.606999999999999</v>
      </c>
      <c r="U193" s="15">
        <v>1369296.469</v>
      </c>
      <c r="V193" s="15">
        <v>2800</v>
      </c>
    </row>
    <row r="194" spans="2:22" x14ac:dyDescent="0.25">
      <c r="B194" s="15" t="s">
        <v>122</v>
      </c>
      <c r="C194" s="15" t="s">
        <v>207</v>
      </c>
      <c r="D194" s="15" t="s">
        <v>235</v>
      </c>
      <c r="E194" s="15">
        <v>2022</v>
      </c>
      <c r="F194" s="15" t="s">
        <v>162</v>
      </c>
      <c r="G194" s="15" t="s">
        <v>133</v>
      </c>
      <c r="H194" s="15" t="s">
        <v>136</v>
      </c>
      <c r="I194" s="15" t="s">
        <v>139</v>
      </c>
      <c r="J194" s="15" t="s">
        <v>141</v>
      </c>
      <c r="K194" s="15" t="s">
        <v>144</v>
      </c>
      <c r="L194" s="15" t="s">
        <v>318</v>
      </c>
      <c r="M194" s="15">
        <v>0.42899999999999999</v>
      </c>
      <c r="N194" s="15">
        <v>0.219</v>
      </c>
      <c r="O194" s="15">
        <v>7.0000000000000001E-3</v>
      </c>
      <c r="P194" s="15">
        <v>0.38500000000000001</v>
      </c>
      <c r="Q194" s="15">
        <v>0.28299999999999997</v>
      </c>
      <c r="R194" s="15">
        <v>0.52100000000000002</v>
      </c>
      <c r="S194" s="15">
        <v>13.708</v>
      </c>
      <c r="U194" s="15">
        <v>1377885.4779999999</v>
      </c>
      <c r="V194" s="15">
        <v>860</v>
      </c>
    </row>
    <row r="195" spans="2:22" x14ac:dyDescent="0.25">
      <c r="B195" s="15" t="s">
        <v>122</v>
      </c>
      <c r="C195" s="15" t="s">
        <v>207</v>
      </c>
      <c r="D195" s="15" t="s">
        <v>235</v>
      </c>
      <c r="E195" s="15">
        <v>2022</v>
      </c>
      <c r="F195" s="15" t="s">
        <v>162</v>
      </c>
      <c r="G195" s="15" t="s">
        <v>133</v>
      </c>
      <c r="H195" s="15" t="s">
        <v>136</v>
      </c>
      <c r="I195" s="15" t="s">
        <v>139</v>
      </c>
      <c r="J195" s="15" t="s">
        <v>141</v>
      </c>
      <c r="K195" s="15" t="s">
        <v>144</v>
      </c>
      <c r="L195" s="15" t="s">
        <v>319</v>
      </c>
      <c r="M195" s="15">
        <v>0.52500000000000002</v>
      </c>
      <c r="N195" s="15">
        <v>0.247</v>
      </c>
      <c r="O195" s="15">
        <v>8.9999999999999993E-3</v>
      </c>
      <c r="P195" s="15">
        <v>0.47599999999999998</v>
      </c>
      <c r="Q195" s="15">
        <v>0.34899999999999998</v>
      </c>
      <c r="R195" s="15">
        <v>0.64600000000000002</v>
      </c>
      <c r="S195" s="15">
        <v>13.771000000000001</v>
      </c>
      <c r="U195" s="15">
        <v>1384245.398</v>
      </c>
      <c r="V195" s="15">
        <v>800</v>
      </c>
    </row>
    <row r="196" spans="2:22" x14ac:dyDescent="0.25">
      <c r="B196" s="15" t="s">
        <v>122</v>
      </c>
      <c r="C196" s="15" t="s">
        <v>207</v>
      </c>
      <c r="D196" s="15" t="s">
        <v>235</v>
      </c>
      <c r="E196" s="15">
        <v>2022</v>
      </c>
      <c r="F196" s="15" t="s">
        <v>162</v>
      </c>
      <c r="G196" s="15" t="s">
        <v>133</v>
      </c>
      <c r="H196" s="15" t="s">
        <v>136</v>
      </c>
      <c r="I196" s="15" t="s">
        <v>139</v>
      </c>
      <c r="J196" s="15" t="s">
        <v>141</v>
      </c>
      <c r="K196" s="15" t="s">
        <v>144</v>
      </c>
      <c r="L196" s="15" t="s">
        <v>320</v>
      </c>
      <c r="M196" s="15">
        <v>0.621</v>
      </c>
      <c r="N196" s="15">
        <v>0.32600000000000001</v>
      </c>
      <c r="O196" s="15">
        <v>2.1000000000000001E-2</v>
      </c>
      <c r="P196" s="15">
        <v>0.56499999999999995</v>
      </c>
      <c r="Q196" s="15">
        <v>0.40100000000000002</v>
      </c>
      <c r="R196" s="15">
        <v>0.74199999999999999</v>
      </c>
      <c r="S196" s="15">
        <v>13.829000000000001</v>
      </c>
      <c r="U196" s="15">
        <v>1390111.656</v>
      </c>
      <c r="V196" s="15">
        <v>230</v>
      </c>
    </row>
    <row r="197" spans="2:22" x14ac:dyDescent="0.25">
      <c r="B197" s="15" t="s">
        <v>122</v>
      </c>
      <c r="C197" s="15" t="s">
        <v>207</v>
      </c>
      <c r="D197" s="15" t="s">
        <v>235</v>
      </c>
      <c r="E197" s="15">
        <v>2022</v>
      </c>
      <c r="F197" s="15" t="s">
        <v>162</v>
      </c>
      <c r="G197" s="15" t="s">
        <v>133</v>
      </c>
      <c r="H197" s="15" t="s">
        <v>136</v>
      </c>
      <c r="I197" s="15" t="s">
        <v>139</v>
      </c>
      <c r="J197" s="15" t="s">
        <v>141</v>
      </c>
      <c r="K197" s="15" t="s">
        <v>144</v>
      </c>
      <c r="L197" s="15" t="s">
        <v>146</v>
      </c>
      <c r="M197" s="15">
        <v>0.70299999999999996</v>
      </c>
      <c r="N197" s="15">
        <v>0.38200000000000001</v>
      </c>
      <c r="O197" s="15">
        <v>0.04</v>
      </c>
      <c r="P197" s="15">
        <v>0.58199999999999996</v>
      </c>
      <c r="Q197" s="15">
        <v>0.46899999999999997</v>
      </c>
      <c r="R197" s="15">
        <v>0.81799999999999995</v>
      </c>
      <c r="S197" s="15">
        <v>13.978999999999999</v>
      </c>
      <c r="U197" s="15">
        <v>1392000.713</v>
      </c>
      <c r="V197" s="15">
        <v>90</v>
      </c>
    </row>
    <row r="198" spans="2:22" x14ac:dyDescent="0.25">
      <c r="B198" s="15" t="s">
        <v>122</v>
      </c>
      <c r="C198" s="15" t="s">
        <v>207</v>
      </c>
      <c r="D198" s="15" t="s">
        <v>235</v>
      </c>
      <c r="E198" s="15">
        <v>2022</v>
      </c>
      <c r="F198" s="15" t="s">
        <v>162</v>
      </c>
      <c r="G198" s="15" t="s">
        <v>133</v>
      </c>
      <c r="H198" s="15" t="s">
        <v>136</v>
      </c>
      <c r="I198" s="15" t="s">
        <v>139</v>
      </c>
      <c r="J198" s="15" t="s">
        <v>141</v>
      </c>
      <c r="K198" s="15" t="s">
        <v>144</v>
      </c>
      <c r="L198" s="15" t="s">
        <v>354</v>
      </c>
      <c r="M198" s="15">
        <v>0.371</v>
      </c>
      <c r="N198" s="15">
        <v>0.26</v>
      </c>
      <c r="O198" s="15">
        <v>2.3E-2</v>
      </c>
      <c r="P198" s="15">
        <v>0.313</v>
      </c>
      <c r="Q198" s="15">
        <v>0.183</v>
      </c>
      <c r="R198" s="15">
        <v>0.45100000000000001</v>
      </c>
      <c r="S198" s="15">
        <v>13.526</v>
      </c>
      <c r="U198" s="15">
        <v>1349052.2779999999</v>
      </c>
      <c r="V198" s="15">
        <v>130</v>
      </c>
    </row>
    <row r="199" spans="2:22" x14ac:dyDescent="0.25">
      <c r="B199" s="15" t="s">
        <v>122</v>
      </c>
      <c r="C199" s="15" t="s">
        <v>207</v>
      </c>
      <c r="D199" s="15" t="s">
        <v>236</v>
      </c>
      <c r="E199" s="15">
        <v>2022</v>
      </c>
      <c r="F199" s="15" t="s">
        <v>162</v>
      </c>
      <c r="G199" s="15" t="s">
        <v>133</v>
      </c>
      <c r="H199" s="15" t="s">
        <v>136</v>
      </c>
      <c r="I199" s="15" t="s">
        <v>139</v>
      </c>
      <c r="J199" s="15" t="s">
        <v>141</v>
      </c>
      <c r="K199" s="15" t="s">
        <v>144</v>
      </c>
      <c r="L199" s="15" t="s">
        <v>316</v>
      </c>
      <c r="M199" s="15">
        <v>0.217</v>
      </c>
      <c r="N199" s="15">
        <v>0.121</v>
      </c>
      <c r="O199" s="15">
        <v>3.0000000000000001E-3</v>
      </c>
      <c r="P199" s="15">
        <v>0.19</v>
      </c>
      <c r="Q199" s="15">
        <v>0.13800000000000001</v>
      </c>
      <c r="R199" s="15">
        <v>0.26500000000000001</v>
      </c>
      <c r="S199" s="15">
        <v>13.891</v>
      </c>
      <c r="U199" s="15">
        <v>1324180.9040000001</v>
      </c>
      <c r="V199" s="15">
        <v>1660</v>
      </c>
    </row>
    <row r="200" spans="2:22" x14ac:dyDescent="0.25">
      <c r="B200" s="15" t="s">
        <v>122</v>
      </c>
      <c r="C200" s="15" t="s">
        <v>207</v>
      </c>
      <c r="D200" s="15" t="s">
        <v>236</v>
      </c>
      <c r="E200" s="15">
        <v>2022</v>
      </c>
      <c r="F200" s="15" t="s">
        <v>162</v>
      </c>
      <c r="G200" s="15" t="s">
        <v>133</v>
      </c>
      <c r="H200" s="15" t="s">
        <v>136</v>
      </c>
      <c r="I200" s="15" t="s">
        <v>139</v>
      </c>
      <c r="J200" s="15" t="s">
        <v>141</v>
      </c>
      <c r="K200" s="15" t="s">
        <v>144</v>
      </c>
      <c r="L200" s="15" t="s">
        <v>317</v>
      </c>
      <c r="M200" s="15">
        <v>0.35899999999999999</v>
      </c>
      <c r="N200" s="15">
        <v>0.192</v>
      </c>
      <c r="O200" s="15">
        <v>4.0000000000000001E-3</v>
      </c>
      <c r="P200" s="15">
        <v>0.32400000000000001</v>
      </c>
      <c r="Q200" s="15">
        <v>0.23200000000000001</v>
      </c>
      <c r="R200" s="15">
        <v>0.442</v>
      </c>
      <c r="S200" s="15">
        <v>13.885999999999999</v>
      </c>
      <c r="U200" s="15">
        <v>1327858.0079999999</v>
      </c>
      <c r="V200" s="15">
        <v>2800</v>
      </c>
    </row>
    <row r="201" spans="2:22" x14ac:dyDescent="0.25">
      <c r="B201" s="15" t="s">
        <v>122</v>
      </c>
      <c r="C201" s="15" t="s">
        <v>207</v>
      </c>
      <c r="D201" s="15" t="s">
        <v>236</v>
      </c>
      <c r="E201" s="15">
        <v>2022</v>
      </c>
      <c r="F201" s="15" t="s">
        <v>162</v>
      </c>
      <c r="G201" s="15" t="s">
        <v>133</v>
      </c>
      <c r="H201" s="15" t="s">
        <v>136</v>
      </c>
      <c r="I201" s="15" t="s">
        <v>139</v>
      </c>
      <c r="J201" s="15" t="s">
        <v>141</v>
      </c>
      <c r="K201" s="15" t="s">
        <v>144</v>
      </c>
      <c r="L201" s="15" t="s">
        <v>318</v>
      </c>
      <c r="M201" s="15">
        <v>0.41499999999999998</v>
      </c>
      <c r="N201" s="15">
        <v>0.22</v>
      </c>
      <c r="O201" s="15">
        <v>8.0000000000000002E-3</v>
      </c>
      <c r="P201" s="15">
        <v>0.36899999999999999</v>
      </c>
      <c r="Q201" s="15">
        <v>0.27100000000000002</v>
      </c>
      <c r="R201" s="15">
        <v>0.501</v>
      </c>
      <c r="S201" s="15">
        <v>13.987</v>
      </c>
      <c r="U201" s="15">
        <v>1334177.415</v>
      </c>
      <c r="V201" s="15">
        <v>860</v>
      </c>
    </row>
    <row r="202" spans="2:22" x14ac:dyDescent="0.25">
      <c r="B202" s="15" t="s">
        <v>122</v>
      </c>
      <c r="C202" s="15" t="s">
        <v>207</v>
      </c>
      <c r="D202" s="15" t="s">
        <v>236</v>
      </c>
      <c r="E202" s="15">
        <v>2022</v>
      </c>
      <c r="F202" s="15" t="s">
        <v>162</v>
      </c>
      <c r="G202" s="15" t="s">
        <v>133</v>
      </c>
      <c r="H202" s="15" t="s">
        <v>136</v>
      </c>
      <c r="I202" s="15" t="s">
        <v>139</v>
      </c>
      <c r="J202" s="15" t="s">
        <v>141</v>
      </c>
      <c r="K202" s="15" t="s">
        <v>144</v>
      </c>
      <c r="L202" s="15" t="s">
        <v>319</v>
      </c>
      <c r="M202" s="15">
        <v>0.50800000000000001</v>
      </c>
      <c r="N202" s="15">
        <v>0.24299999999999999</v>
      </c>
      <c r="O202" s="15">
        <v>8.9999999999999993E-3</v>
      </c>
      <c r="P202" s="15">
        <v>0.45600000000000002</v>
      </c>
      <c r="Q202" s="15">
        <v>0.34200000000000003</v>
      </c>
      <c r="R202" s="15">
        <v>0.621</v>
      </c>
      <c r="S202" s="15">
        <v>14.055</v>
      </c>
      <c r="U202" s="15">
        <v>1338496.9240000001</v>
      </c>
      <c r="V202" s="15">
        <v>800</v>
      </c>
    </row>
    <row r="203" spans="2:22" x14ac:dyDescent="0.25">
      <c r="B203" s="15" t="s">
        <v>122</v>
      </c>
      <c r="C203" s="15" t="s">
        <v>207</v>
      </c>
      <c r="D203" s="15" t="s">
        <v>236</v>
      </c>
      <c r="E203" s="15">
        <v>2022</v>
      </c>
      <c r="F203" s="15" t="s">
        <v>162</v>
      </c>
      <c r="G203" s="15" t="s">
        <v>133</v>
      </c>
      <c r="H203" s="15" t="s">
        <v>136</v>
      </c>
      <c r="I203" s="15" t="s">
        <v>139</v>
      </c>
      <c r="J203" s="15" t="s">
        <v>141</v>
      </c>
      <c r="K203" s="15" t="s">
        <v>144</v>
      </c>
      <c r="L203" s="15" t="s">
        <v>320</v>
      </c>
      <c r="M203" s="15">
        <v>0.60599999999999998</v>
      </c>
      <c r="N203" s="15">
        <v>0.32300000000000001</v>
      </c>
      <c r="O203" s="15">
        <v>2.1000000000000001E-2</v>
      </c>
      <c r="P203" s="15">
        <v>0.54400000000000004</v>
      </c>
      <c r="Q203" s="15">
        <v>0.375</v>
      </c>
      <c r="R203" s="15">
        <v>0.70699999999999996</v>
      </c>
      <c r="S203" s="15">
        <v>14.109</v>
      </c>
      <c r="U203" s="15">
        <v>1342783.3810000001</v>
      </c>
      <c r="V203" s="15">
        <v>230</v>
      </c>
    </row>
    <row r="204" spans="2:22" x14ac:dyDescent="0.25">
      <c r="B204" s="15" t="s">
        <v>122</v>
      </c>
      <c r="C204" s="15" t="s">
        <v>207</v>
      </c>
      <c r="D204" s="15" t="s">
        <v>236</v>
      </c>
      <c r="E204" s="15">
        <v>2022</v>
      </c>
      <c r="F204" s="15" t="s">
        <v>162</v>
      </c>
      <c r="G204" s="15" t="s">
        <v>133</v>
      </c>
      <c r="H204" s="15" t="s">
        <v>136</v>
      </c>
      <c r="I204" s="15" t="s">
        <v>139</v>
      </c>
      <c r="J204" s="15" t="s">
        <v>141</v>
      </c>
      <c r="K204" s="15" t="s">
        <v>144</v>
      </c>
      <c r="L204" s="15" t="s">
        <v>146</v>
      </c>
      <c r="M204" s="15">
        <v>0.69399999999999995</v>
      </c>
      <c r="N204" s="15">
        <v>0.38200000000000001</v>
      </c>
      <c r="O204" s="15">
        <v>0.04</v>
      </c>
      <c r="P204" s="15">
        <v>0.55500000000000005</v>
      </c>
      <c r="Q204" s="15">
        <v>0.48</v>
      </c>
      <c r="R204" s="15">
        <v>0.77</v>
      </c>
      <c r="S204" s="15">
        <v>14.271000000000001</v>
      </c>
      <c r="U204" s="15">
        <v>1341898.3289999999</v>
      </c>
      <c r="V204" s="15">
        <v>90</v>
      </c>
    </row>
    <row r="205" spans="2:22" x14ac:dyDescent="0.25">
      <c r="B205" s="15" t="s">
        <v>122</v>
      </c>
      <c r="C205" s="15" t="s">
        <v>207</v>
      </c>
      <c r="D205" s="15" t="s">
        <v>236</v>
      </c>
      <c r="E205" s="15">
        <v>2022</v>
      </c>
      <c r="F205" s="15" t="s">
        <v>162</v>
      </c>
      <c r="G205" s="15" t="s">
        <v>133</v>
      </c>
      <c r="H205" s="15" t="s">
        <v>136</v>
      </c>
      <c r="I205" s="15" t="s">
        <v>139</v>
      </c>
      <c r="J205" s="15" t="s">
        <v>141</v>
      </c>
      <c r="K205" s="15" t="s">
        <v>144</v>
      </c>
      <c r="L205" s="15" t="s">
        <v>354</v>
      </c>
      <c r="M205" s="15">
        <v>0.35699999999999998</v>
      </c>
      <c r="N205" s="15">
        <v>0.25700000000000001</v>
      </c>
      <c r="O205" s="15">
        <v>2.3E-2</v>
      </c>
      <c r="P205" s="15">
        <v>0.3</v>
      </c>
      <c r="Q205" s="15">
        <v>0.17899999999999999</v>
      </c>
      <c r="R205" s="15">
        <v>0.41899999999999998</v>
      </c>
      <c r="S205" s="15">
        <v>13.811999999999999</v>
      </c>
      <c r="U205" s="15">
        <v>1310523.3430000001</v>
      </c>
      <c r="V205" s="15">
        <v>130</v>
      </c>
    </row>
    <row r="206" spans="2:22" x14ac:dyDescent="0.25">
      <c r="B206" s="15" t="s">
        <v>122</v>
      </c>
      <c r="C206" s="15" t="s">
        <v>207</v>
      </c>
      <c r="D206" s="15" t="s">
        <v>237</v>
      </c>
      <c r="E206" s="15">
        <v>2022</v>
      </c>
      <c r="F206" s="15" t="s">
        <v>162</v>
      </c>
      <c r="G206" s="15" t="s">
        <v>133</v>
      </c>
      <c r="H206" s="15" t="s">
        <v>136</v>
      </c>
      <c r="I206" s="15" t="s">
        <v>139</v>
      </c>
      <c r="J206" s="15" t="s">
        <v>141</v>
      </c>
      <c r="K206" s="15" t="s">
        <v>144</v>
      </c>
      <c r="L206" s="15" t="s">
        <v>316</v>
      </c>
      <c r="M206" s="15">
        <v>0.21</v>
      </c>
      <c r="N206" s="15">
        <v>0.121</v>
      </c>
      <c r="O206" s="15">
        <v>3.0000000000000001E-3</v>
      </c>
      <c r="P206" s="15">
        <v>0.185</v>
      </c>
      <c r="Q206" s="15">
        <v>0.13300000000000001</v>
      </c>
      <c r="R206" s="15">
        <v>0.25900000000000001</v>
      </c>
      <c r="S206" s="15">
        <v>13.891</v>
      </c>
      <c r="U206" s="15">
        <v>1324183.3459999999</v>
      </c>
      <c r="V206" s="15">
        <v>1660</v>
      </c>
    </row>
    <row r="207" spans="2:22" x14ac:dyDescent="0.25">
      <c r="B207" s="15" t="s">
        <v>122</v>
      </c>
      <c r="C207" s="15" t="s">
        <v>207</v>
      </c>
      <c r="D207" s="15" t="s">
        <v>237</v>
      </c>
      <c r="E207" s="15">
        <v>2022</v>
      </c>
      <c r="F207" s="15" t="s">
        <v>162</v>
      </c>
      <c r="G207" s="15" t="s">
        <v>133</v>
      </c>
      <c r="H207" s="15" t="s">
        <v>136</v>
      </c>
      <c r="I207" s="15" t="s">
        <v>139</v>
      </c>
      <c r="J207" s="15" t="s">
        <v>141</v>
      </c>
      <c r="K207" s="15" t="s">
        <v>144</v>
      </c>
      <c r="L207" s="15" t="s">
        <v>317</v>
      </c>
      <c r="M207" s="15">
        <v>0.34799999999999998</v>
      </c>
      <c r="N207" s="15">
        <v>0.187</v>
      </c>
      <c r="O207" s="15">
        <v>4.0000000000000001E-3</v>
      </c>
      <c r="P207" s="15">
        <v>0.314</v>
      </c>
      <c r="Q207" s="15">
        <v>0.22500000000000001</v>
      </c>
      <c r="R207" s="15">
        <v>0.42799999999999999</v>
      </c>
      <c r="S207" s="15">
        <v>13.885999999999999</v>
      </c>
      <c r="U207" s="15">
        <v>1327857.051</v>
      </c>
      <c r="V207" s="15">
        <v>2800</v>
      </c>
    </row>
    <row r="208" spans="2:22" x14ac:dyDescent="0.25">
      <c r="B208" s="15" t="s">
        <v>122</v>
      </c>
      <c r="C208" s="15" t="s">
        <v>207</v>
      </c>
      <c r="D208" s="15" t="s">
        <v>237</v>
      </c>
      <c r="E208" s="15">
        <v>2022</v>
      </c>
      <c r="F208" s="15" t="s">
        <v>162</v>
      </c>
      <c r="G208" s="15" t="s">
        <v>133</v>
      </c>
      <c r="H208" s="15" t="s">
        <v>136</v>
      </c>
      <c r="I208" s="15" t="s">
        <v>139</v>
      </c>
      <c r="J208" s="15" t="s">
        <v>141</v>
      </c>
      <c r="K208" s="15" t="s">
        <v>144</v>
      </c>
      <c r="L208" s="15" t="s">
        <v>318</v>
      </c>
      <c r="M208" s="15">
        <v>0.40400000000000003</v>
      </c>
      <c r="N208" s="15">
        <v>0.214</v>
      </c>
      <c r="O208" s="15">
        <v>7.0000000000000001E-3</v>
      </c>
      <c r="P208" s="15">
        <v>0.36099999999999999</v>
      </c>
      <c r="Q208" s="15">
        <v>0.26700000000000002</v>
      </c>
      <c r="R208" s="15">
        <v>0.49099999999999999</v>
      </c>
      <c r="S208" s="15">
        <v>13.987</v>
      </c>
      <c r="U208" s="15">
        <v>1334186.4509999999</v>
      </c>
      <c r="V208" s="15">
        <v>860</v>
      </c>
    </row>
    <row r="209" spans="2:22" x14ac:dyDescent="0.25">
      <c r="B209" s="15" t="s">
        <v>122</v>
      </c>
      <c r="C209" s="15" t="s">
        <v>207</v>
      </c>
      <c r="D209" s="15" t="s">
        <v>237</v>
      </c>
      <c r="E209" s="15">
        <v>2022</v>
      </c>
      <c r="F209" s="15" t="s">
        <v>162</v>
      </c>
      <c r="G209" s="15" t="s">
        <v>133</v>
      </c>
      <c r="H209" s="15" t="s">
        <v>136</v>
      </c>
      <c r="I209" s="15" t="s">
        <v>139</v>
      </c>
      <c r="J209" s="15" t="s">
        <v>141</v>
      </c>
      <c r="K209" s="15" t="s">
        <v>144</v>
      </c>
      <c r="L209" s="15" t="s">
        <v>319</v>
      </c>
      <c r="M209" s="15">
        <v>0.496</v>
      </c>
      <c r="N209" s="15">
        <v>0.23899999999999999</v>
      </c>
      <c r="O209" s="15">
        <v>8.0000000000000002E-3</v>
      </c>
      <c r="P209" s="15">
        <v>0.45200000000000001</v>
      </c>
      <c r="Q209" s="15">
        <v>0.32800000000000001</v>
      </c>
      <c r="R209" s="15">
        <v>0.61699999999999999</v>
      </c>
      <c r="S209" s="15">
        <v>14.055</v>
      </c>
      <c r="U209" s="15">
        <v>1338524.5460000001</v>
      </c>
      <c r="V209" s="15">
        <v>800</v>
      </c>
    </row>
    <row r="210" spans="2:22" x14ac:dyDescent="0.25">
      <c r="B210" s="15" t="s">
        <v>122</v>
      </c>
      <c r="C210" s="15" t="s">
        <v>207</v>
      </c>
      <c r="D210" s="15" t="s">
        <v>237</v>
      </c>
      <c r="E210" s="15">
        <v>2022</v>
      </c>
      <c r="F210" s="15" t="s">
        <v>162</v>
      </c>
      <c r="G210" s="15" t="s">
        <v>133</v>
      </c>
      <c r="H210" s="15" t="s">
        <v>136</v>
      </c>
      <c r="I210" s="15" t="s">
        <v>139</v>
      </c>
      <c r="J210" s="15" t="s">
        <v>141</v>
      </c>
      <c r="K210" s="15" t="s">
        <v>144</v>
      </c>
      <c r="L210" s="15" t="s">
        <v>320</v>
      </c>
      <c r="M210" s="15">
        <v>0.59699999999999998</v>
      </c>
      <c r="N210" s="15">
        <v>0.32100000000000001</v>
      </c>
      <c r="O210" s="15">
        <v>2.1000000000000001E-2</v>
      </c>
      <c r="P210" s="15">
        <v>0.53800000000000003</v>
      </c>
      <c r="Q210" s="15">
        <v>0.39600000000000002</v>
      </c>
      <c r="R210" s="15">
        <v>0.71199999999999997</v>
      </c>
      <c r="S210" s="15">
        <v>14.109</v>
      </c>
      <c r="U210" s="15">
        <v>1342833.841</v>
      </c>
      <c r="V210" s="15">
        <v>230</v>
      </c>
    </row>
    <row r="211" spans="2:22" x14ac:dyDescent="0.25">
      <c r="B211" s="15" t="s">
        <v>122</v>
      </c>
      <c r="C211" s="15" t="s">
        <v>207</v>
      </c>
      <c r="D211" s="15" t="s">
        <v>237</v>
      </c>
      <c r="E211" s="15">
        <v>2022</v>
      </c>
      <c r="F211" s="15" t="s">
        <v>162</v>
      </c>
      <c r="G211" s="15" t="s">
        <v>133</v>
      </c>
      <c r="H211" s="15" t="s">
        <v>136</v>
      </c>
      <c r="I211" s="15" t="s">
        <v>139</v>
      </c>
      <c r="J211" s="15" t="s">
        <v>141</v>
      </c>
      <c r="K211" s="15" t="s">
        <v>144</v>
      </c>
      <c r="L211" s="15" t="s">
        <v>146</v>
      </c>
      <c r="M211" s="15">
        <v>0.69</v>
      </c>
      <c r="N211" s="15">
        <v>0.379</v>
      </c>
      <c r="O211" s="15">
        <v>0.04</v>
      </c>
      <c r="P211" s="15">
        <v>0.56499999999999995</v>
      </c>
      <c r="Q211" s="15">
        <v>0.47499999999999998</v>
      </c>
      <c r="R211" s="15">
        <v>0.79800000000000004</v>
      </c>
      <c r="S211" s="15">
        <v>14.271000000000001</v>
      </c>
      <c r="U211" s="15">
        <v>1341941.371</v>
      </c>
      <c r="V211" s="15">
        <v>90</v>
      </c>
    </row>
    <row r="212" spans="2:22" x14ac:dyDescent="0.25">
      <c r="B212" s="15" t="s">
        <v>122</v>
      </c>
      <c r="C212" s="15" t="s">
        <v>207</v>
      </c>
      <c r="D212" s="15" t="s">
        <v>237</v>
      </c>
      <c r="E212" s="15">
        <v>2022</v>
      </c>
      <c r="F212" s="15" t="s">
        <v>162</v>
      </c>
      <c r="G212" s="15" t="s">
        <v>133</v>
      </c>
      <c r="H212" s="15" t="s">
        <v>136</v>
      </c>
      <c r="I212" s="15" t="s">
        <v>139</v>
      </c>
      <c r="J212" s="15" t="s">
        <v>141</v>
      </c>
      <c r="K212" s="15" t="s">
        <v>144</v>
      </c>
      <c r="L212" s="15" t="s">
        <v>354</v>
      </c>
      <c r="M212" s="15">
        <v>0.35199999999999998</v>
      </c>
      <c r="N212" s="15">
        <v>0.26300000000000001</v>
      </c>
      <c r="O212" s="15">
        <v>2.3E-2</v>
      </c>
      <c r="P212" s="15">
        <v>0.28999999999999998</v>
      </c>
      <c r="Q212" s="15">
        <v>0.17599999999999999</v>
      </c>
      <c r="R212" s="15">
        <v>0.41599999999999998</v>
      </c>
      <c r="S212" s="15">
        <v>13.811999999999999</v>
      </c>
      <c r="U212" s="15">
        <v>1310512.4539999999</v>
      </c>
      <c r="V212" s="15">
        <v>130</v>
      </c>
    </row>
    <row r="213" spans="2:22" x14ac:dyDescent="0.25">
      <c r="B213" s="15" t="s">
        <v>122</v>
      </c>
      <c r="C213" s="15" t="s">
        <v>207</v>
      </c>
      <c r="D213" s="15" t="s">
        <v>238</v>
      </c>
      <c r="E213" s="15">
        <v>2022</v>
      </c>
      <c r="F213" s="15" t="s">
        <v>162</v>
      </c>
      <c r="G213" s="15" t="s">
        <v>133</v>
      </c>
      <c r="H213" s="15" t="s">
        <v>136</v>
      </c>
      <c r="I213" s="15" t="s">
        <v>139</v>
      </c>
      <c r="J213" s="15" t="s">
        <v>141</v>
      </c>
      <c r="K213" s="15" t="s">
        <v>144</v>
      </c>
      <c r="L213" s="15" t="s">
        <v>316</v>
      </c>
      <c r="M213" s="15">
        <v>0.20799999999999999</v>
      </c>
      <c r="N213" s="15">
        <v>0.121</v>
      </c>
      <c r="O213" s="15">
        <v>3.0000000000000001E-3</v>
      </c>
      <c r="P213" s="15">
        <v>0.183</v>
      </c>
      <c r="Q213" s="15">
        <v>0.13100000000000001</v>
      </c>
      <c r="R213" s="15">
        <v>0.255</v>
      </c>
      <c r="S213" s="15">
        <v>13.962999999999999</v>
      </c>
      <c r="U213" s="15">
        <v>1185758.0419999999</v>
      </c>
      <c r="V213" s="15">
        <v>1660</v>
      </c>
    </row>
    <row r="214" spans="2:22" x14ac:dyDescent="0.25">
      <c r="B214" s="15" t="s">
        <v>122</v>
      </c>
      <c r="C214" s="15" t="s">
        <v>207</v>
      </c>
      <c r="D214" s="15" t="s">
        <v>238</v>
      </c>
      <c r="E214" s="15">
        <v>2022</v>
      </c>
      <c r="F214" s="15" t="s">
        <v>162</v>
      </c>
      <c r="G214" s="15" t="s">
        <v>133</v>
      </c>
      <c r="H214" s="15" t="s">
        <v>136</v>
      </c>
      <c r="I214" s="15" t="s">
        <v>139</v>
      </c>
      <c r="J214" s="15" t="s">
        <v>141</v>
      </c>
      <c r="K214" s="15" t="s">
        <v>144</v>
      </c>
      <c r="L214" s="15" t="s">
        <v>317</v>
      </c>
      <c r="M214" s="15">
        <v>0.34599999999999997</v>
      </c>
      <c r="N214" s="15">
        <v>0.186</v>
      </c>
      <c r="O214" s="15">
        <v>4.0000000000000001E-3</v>
      </c>
      <c r="P214" s="15">
        <v>0.312</v>
      </c>
      <c r="Q214" s="15">
        <v>0.224</v>
      </c>
      <c r="R214" s="15">
        <v>0.42499999999999999</v>
      </c>
      <c r="S214" s="15">
        <v>13.956</v>
      </c>
      <c r="U214" s="15">
        <v>1188497.8970000001</v>
      </c>
      <c r="V214" s="15">
        <v>2800</v>
      </c>
    </row>
    <row r="215" spans="2:22" x14ac:dyDescent="0.25">
      <c r="B215" s="15" t="s">
        <v>122</v>
      </c>
      <c r="C215" s="15" t="s">
        <v>207</v>
      </c>
      <c r="D215" s="15" t="s">
        <v>238</v>
      </c>
      <c r="E215" s="15">
        <v>2022</v>
      </c>
      <c r="F215" s="15" t="s">
        <v>162</v>
      </c>
      <c r="G215" s="15" t="s">
        <v>133</v>
      </c>
      <c r="H215" s="15" t="s">
        <v>136</v>
      </c>
      <c r="I215" s="15" t="s">
        <v>139</v>
      </c>
      <c r="J215" s="15" t="s">
        <v>141</v>
      </c>
      <c r="K215" s="15" t="s">
        <v>144</v>
      </c>
      <c r="L215" s="15" t="s">
        <v>318</v>
      </c>
      <c r="M215" s="15">
        <v>0.40100000000000002</v>
      </c>
      <c r="N215" s="15">
        <v>0.216</v>
      </c>
      <c r="O215" s="15">
        <v>7.0000000000000001E-3</v>
      </c>
      <c r="P215" s="15">
        <v>0.35799999999999998</v>
      </c>
      <c r="Q215" s="15">
        <v>0.25900000000000001</v>
      </c>
      <c r="R215" s="15">
        <v>0.48199999999999998</v>
      </c>
      <c r="S215" s="15">
        <v>14.054</v>
      </c>
      <c r="U215" s="15">
        <v>1193014.561</v>
      </c>
      <c r="V215" s="15">
        <v>860</v>
      </c>
    </row>
    <row r="216" spans="2:22" x14ac:dyDescent="0.25">
      <c r="B216" s="15" t="s">
        <v>122</v>
      </c>
      <c r="C216" s="15" t="s">
        <v>207</v>
      </c>
      <c r="D216" s="15" t="s">
        <v>238</v>
      </c>
      <c r="E216" s="15">
        <v>2022</v>
      </c>
      <c r="F216" s="15" t="s">
        <v>162</v>
      </c>
      <c r="G216" s="15" t="s">
        <v>133</v>
      </c>
      <c r="H216" s="15" t="s">
        <v>136</v>
      </c>
      <c r="I216" s="15" t="s">
        <v>139</v>
      </c>
      <c r="J216" s="15" t="s">
        <v>141</v>
      </c>
      <c r="K216" s="15" t="s">
        <v>144</v>
      </c>
      <c r="L216" s="15" t="s">
        <v>319</v>
      </c>
      <c r="M216" s="15">
        <v>0.49</v>
      </c>
      <c r="N216" s="15">
        <v>0.24</v>
      </c>
      <c r="O216" s="15">
        <v>8.0000000000000002E-3</v>
      </c>
      <c r="P216" s="15">
        <v>0.44</v>
      </c>
      <c r="Q216" s="15">
        <v>0.32700000000000001</v>
      </c>
      <c r="R216" s="15">
        <v>0.60199999999999998</v>
      </c>
      <c r="S216" s="15">
        <v>14.124000000000001</v>
      </c>
      <c r="U216" s="15">
        <v>1196331.9539999999</v>
      </c>
      <c r="V216" s="15">
        <v>800</v>
      </c>
    </row>
    <row r="217" spans="2:22" x14ac:dyDescent="0.25">
      <c r="B217" s="15" t="s">
        <v>122</v>
      </c>
      <c r="C217" s="15" t="s">
        <v>207</v>
      </c>
      <c r="D217" s="15" t="s">
        <v>238</v>
      </c>
      <c r="E217" s="15">
        <v>2022</v>
      </c>
      <c r="F217" s="15" t="s">
        <v>162</v>
      </c>
      <c r="G217" s="15" t="s">
        <v>133</v>
      </c>
      <c r="H217" s="15" t="s">
        <v>136</v>
      </c>
      <c r="I217" s="15" t="s">
        <v>139</v>
      </c>
      <c r="J217" s="15" t="s">
        <v>141</v>
      </c>
      <c r="K217" s="15" t="s">
        <v>144</v>
      </c>
      <c r="L217" s="15" t="s">
        <v>320</v>
      </c>
      <c r="M217" s="15">
        <v>0.58299999999999996</v>
      </c>
      <c r="N217" s="15">
        <v>0.30499999999999999</v>
      </c>
      <c r="O217" s="15">
        <v>0.02</v>
      </c>
      <c r="P217" s="15">
        <v>0.52700000000000002</v>
      </c>
      <c r="Q217" s="15">
        <v>0.376</v>
      </c>
      <c r="R217" s="15">
        <v>0.67500000000000004</v>
      </c>
      <c r="S217" s="15">
        <v>14.179</v>
      </c>
      <c r="U217" s="15">
        <v>1200364.0430000001</v>
      </c>
      <c r="V217" s="15">
        <v>230</v>
      </c>
    </row>
    <row r="218" spans="2:22" x14ac:dyDescent="0.25">
      <c r="B218" s="15" t="s">
        <v>122</v>
      </c>
      <c r="C218" s="15" t="s">
        <v>207</v>
      </c>
      <c r="D218" s="15" t="s">
        <v>238</v>
      </c>
      <c r="E218" s="15">
        <v>2022</v>
      </c>
      <c r="F218" s="15" t="s">
        <v>162</v>
      </c>
      <c r="G218" s="15" t="s">
        <v>133</v>
      </c>
      <c r="H218" s="15" t="s">
        <v>136</v>
      </c>
      <c r="I218" s="15" t="s">
        <v>139</v>
      </c>
      <c r="J218" s="15" t="s">
        <v>141</v>
      </c>
      <c r="K218" s="15" t="s">
        <v>144</v>
      </c>
      <c r="L218" s="15" t="s">
        <v>146</v>
      </c>
      <c r="M218" s="15">
        <v>0.68</v>
      </c>
      <c r="N218" s="15">
        <v>0.36599999999999999</v>
      </c>
      <c r="O218" s="15">
        <v>3.9E-2</v>
      </c>
      <c r="P218" s="15">
        <v>0.52700000000000002</v>
      </c>
      <c r="Q218" s="15">
        <v>0.48299999999999998</v>
      </c>
      <c r="R218" s="15">
        <v>0.79600000000000004</v>
      </c>
      <c r="S218" s="15">
        <v>14.348000000000001</v>
      </c>
      <c r="U218" s="15">
        <v>1198665.202</v>
      </c>
      <c r="V218" s="15">
        <v>90</v>
      </c>
    </row>
    <row r="219" spans="2:22" x14ac:dyDescent="0.25">
      <c r="B219" s="15" t="s">
        <v>122</v>
      </c>
      <c r="C219" s="15" t="s">
        <v>207</v>
      </c>
      <c r="D219" s="15" t="s">
        <v>238</v>
      </c>
      <c r="E219" s="15">
        <v>2022</v>
      </c>
      <c r="F219" s="15" t="s">
        <v>162</v>
      </c>
      <c r="G219" s="15" t="s">
        <v>133</v>
      </c>
      <c r="H219" s="15" t="s">
        <v>136</v>
      </c>
      <c r="I219" s="15" t="s">
        <v>139</v>
      </c>
      <c r="J219" s="15" t="s">
        <v>141</v>
      </c>
      <c r="K219" s="15" t="s">
        <v>144</v>
      </c>
      <c r="L219" s="15" t="s">
        <v>354</v>
      </c>
      <c r="M219" s="15">
        <v>0.34799999999999998</v>
      </c>
      <c r="N219" s="15">
        <v>0.26100000000000001</v>
      </c>
      <c r="O219" s="15">
        <v>2.3E-2</v>
      </c>
      <c r="P219" s="15">
        <v>0.29199999999999998</v>
      </c>
      <c r="Q219" s="15">
        <v>0.17599999999999999</v>
      </c>
      <c r="R219" s="15">
        <v>0.41499999999999998</v>
      </c>
      <c r="S219" s="15">
        <v>13.885</v>
      </c>
      <c r="U219" s="15">
        <v>1174334.3870000001</v>
      </c>
      <c r="V219" s="15">
        <v>130</v>
      </c>
    </row>
    <row r="220" spans="2:22" x14ac:dyDescent="0.25">
      <c r="B220" s="15" t="s">
        <v>122</v>
      </c>
      <c r="C220" s="15" t="s">
        <v>207</v>
      </c>
      <c r="D220" s="15" t="s">
        <v>239</v>
      </c>
      <c r="E220" s="15">
        <v>2022</v>
      </c>
      <c r="F220" s="15" t="s">
        <v>162</v>
      </c>
      <c r="G220" s="15" t="s">
        <v>133</v>
      </c>
      <c r="H220" s="15" t="s">
        <v>136</v>
      </c>
      <c r="I220" s="15" t="s">
        <v>139</v>
      </c>
      <c r="J220" s="15" t="s">
        <v>141</v>
      </c>
      <c r="K220" s="15" t="s">
        <v>144</v>
      </c>
      <c r="L220" s="15" t="s">
        <v>316</v>
      </c>
      <c r="M220" s="15">
        <v>0.21</v>
      </c>
      <c r="N220" s="15">
        <v>0.122</v>
      </c>
      <c r="O220" s="15">
        <v>3.0000000000000001E-3</v>
      </c>
      <c r="P220" s="15">
        <v>0.183</v>
      </c>
      <c r="Q220" s="15">
        <v>0.13400000000000001</v>
      </c>
      <c r="R220" s="15">
        <v>0.25700000000000001</v>
      </c>
      <c r="S220" s="15">
        <v>13.962999999999999</v>
      </c>
      <c r="U220" s="15">
        <v>1185756.8659999999</v>
      </c>
      <c r="V220" s="15">
        <v>1660</v>
      </c>
    </row>
    <row r="221" spans="2:22" x14ac:dyDescent="0.25">
      <c r="B221" s="15" t="s">
        <v>122</v>
      </c>
      <c r="C221" s="15" t="s">
        <v>207</v>
      </c>
      <c r="D221" s="15" t="s">
        <v>239</v>
      </c>
      <c r="E221" s="15">
        <v>2022</v>
      </c>
      <c r="F221" s="15" t="s">
        <v>162</v>
      </c>
      <c r="G221" s="15" t="s">
        <v>133</v>
      </c>
      <c r="H221" s="15" t="s">
        <v>136</v>
      </c>
      <c r="I221" s="15" t="s">
        <v>139</v>
      </c>
      <c r="J221" s="15" t="s">
        <v>141</v>
      </c>
      <c r="K221" s="15" t="s">
        <v>144</v>
      </c>
      <c r="L221" s="15" t="s">
        <v>317</v>
      </c>
      <c r="M221" s="15">
        <v>0.35199999999999998</v>
      </c>
      <c r="N221" s="15">
        <v>0.192</v>
      </c>
      <c r="O221" s="15">
        <v>4.0000000000000001E-3</v>
      </c>
      <c r="P221" s="15">
        <v>0.317</v>
      </c>
      <c r="Q221" s="15">
        <v>0.22700000000000001</v>
      </c>
      <c r="R221" s="15">
        <v>0.42799999999999999</v>
      </c>
      <c r="S221" s="15">
        <v>13.956</v>
      </c>
      <c r="U221" s="15">
        <v>1188494.6340000001</v>
      </c>
      <c r="V221" s="15">
        <v>2800</v>
      </c>
    </row>
    <row r="222" spans="2:22" x14ac:dyDescent="0.25">
      <c r="B222" s="15" t="s">
        <v>122</v>
      </c>
      <c r="C222" s="15" t="s">
        <v>207</v>
      </c>
      <c r="D222" s="15" t="s">
        <v>239</v>
      </c>
      <c r="E222" s="15">
        <v>2022</v>
      </c>
      <c r="F222" s="15" t="s">
        <v>162</v>
      </c>
      <c r="G222" s="15" t="s">
        <v>133</v>
      </c>
      <c r="H222" s="15" t="s">
        <v>136</v>
      </c>
      <c r="I222" s="15" t="s">
        <v>139</v>
      </c>
      <c r="J222" s="15" t="s">
        <v>141</v>
      </c>
      <c r="K222" s="15" t="s">
        <v>144</v>
      </c>
      <c r="L222" s="15" t="s">
        <v>318</v>
      </c>
      <c r="M222" s="15">
        <v>0.40600000000000003</v>
      </c>
      <c r="N222" s="15">
        <v>0.21299999999999999</v>
      </c>
      <c r="O222" s="15">
        <v>7.0000000000000001E-3</v>
      </c>
      <c r="P222" s="15">
        <v>0.36</v>
      </c>
      <c r="Q222" s="15">
        <v>0.26400000000000001</v>
      </c>
      <c r="R222" s="15">
        <v>0.48599999999999999</v>
      </c>
      <c r="S222" s="15">
        <v>14.054</v>
      </c>
      <c r="U222" s="15">
        <v>1193007.4110000001</v>
      </c>
      <c r="V222" s="15">
        <v>860</v>
      </c>
    </row>
    <row r="223" spans="2:22" x14ac:dyDescent="0.25">
      <c r="B223" s="15" t="s">
        <v>122</v>
      </c>
      <c r="C223" s="15" t="s">
        <v>207</v>
      </c>
      <c r="D223" s="15" t="s">
        <v>239</v>
      </c>
      <c r="E223" s="15">
        <v>2022</v>
      </c>
      <c r="F223" s="15" t="s">
        <v>162</v>
      </c>
      <c r="G223" s="15" t="s">
        <v>133</v>
      </c>
      <c r="H223" s="15" t="s">
        <v>136</v>
      </c>
      <c r="I223" s="15" t="s">
        <v>139</v>
      </c>
      <c r="J223" s="15" t="s">
        <v>141</v>
      </c>
      <c r="K223" s="15" t="s">
        <v>144</v>
      </c>
      <c r="L223" s="15" t="s">
        <v>319</v>
      </c>
      <c r="M223" s="15">
        <v>0.49199999999999999</v>
      </c>
      <c r="N223" s="15">
        <v>0.248</v>
      </c>
      <c r="O223" s="15">
        <v>8.9999999999999993E-3</v>
      </c>
      <c r="P223" s="15">
        <v>0.44600000000000001</v>
      </c>
      <c r="Q223" s="15">
        <v>0.33200000000000002</v>
      </c>
      <c r="R223" s="15">
        <v>0.60199999999999998</v>
      </c>
      <c r="S223" s="15">
        <v>14.124000000000001</v>
      </c>
      <c r="U223" s="15">
        <v>1196327.4069999999</v>
      </c>
      <c r="V223" s="15">
        <v>800</v>
      </c>
    </row>
    <row r="224" spans="2:22" x14ac:dyDescent="0.25">
      <c r="B224" s="15" t="s">
        <v>122</v>
      </c>
      <c r="C224" s="15" t="s">
        <v>207</v>
      </c>
      <c r="D224" s="15" t="s">
        <v>239</v>
      </c>
      <c r="E224" s="15">
        <v>2022</v>
      </c>
      <c r="F224" s="15" t="s">
        <v>162</v>
      </c>
      <c r="G224" s="15" t="s">
        <v>133</v>
      </c>
      <c r="H224" s="15" t="s">
        <v>136</v>
      </c>
      <c r="I224" s="15" t="s">
        <v>139</v>
      </c>
      <c r="J224" s="15" t="s">
        <v>141</v>
      </c>
      <c r="K224" s="15" t="s">
        <v>144</v>
      </c>
      <c r="L224" s="15" t="s">
        <v>320</v>
      </c>
      <c r="M224" s="15">
        <v>0.58099999999999996</v>
      </c>
      <c r="N224" s="15">
        <v>0.315</v>
      </c>
      <c r="O224" s="15">
        <v>2.1000000000000001E-2</v>
      </c>
      <c r="P224" s="15">
        <v>0.52100000000000002</v>
      </c>
      <c r="Q224" s="15">
        <v>0.379</v>
      </c>
      <c r="R224" s="15">
        <v>0.66200000000000003</v>
      </c>
      <c r="S224" s="15">
        <v>14.179</v>
      </c>
      <c r="U224" s="15">
        <v>1200365.128</v>
      </c>
      <c r="V224" s="15">
        <v>230</v>
      </c>
    </row>
    <row r="225" spans="2:22" x14ac:dyDescent="0.25">
      <c r="B225" s="15" t="s">
        <v>122</v>
      </c>
      <c r="C225" s="15" t="s">
        <v>207</v>
      </c>
      <c r="D225" s="15" t="s">
        <v>239</v>
      </c>
      <c r="E225" s="15">
        <v>2022</v>
      </c>
      <c r="F225" s="15" t="s">
        <v>162</v>
      </c>
      <c r="G225" s="15" t="s">
        <v>133</v>
      </c>
      <c r="H225" s="15" t="s">
        <v>136</v>
      </c>
      <c r="I225" s="15" t="s">
        <v>139</v>
      </c>
      <c r="J225" s="15" t="s">
        <v>141</v>
      </c>
      <c r="K225" s="15" t="s">
        <v>144</v>
      </c>
      <c r="L225" s="15" t="s">
        <v>146</v>
      </c>
      <c r="M225" s="15">
        <v>0.67700000000000005</v>
      </c>
      <c r="N225" s="15">
        <v>0.36099999999999999</v>
      </c>
      <c r="O225" s="15">
        <v>3.7999999999999999E-2</v>
      </c>
      <c r="P225" s="15">
        <v>0.54300000000000004</v>
      </c>
      <c r="Q225" s="15">
        <v>0.46500000000000002</v>
      </c>
      <c r="R225" s="15">
        <v>0.79600000000000004</v>
      </c>
      <c r="S225" s="15">
        <v>14.347</v>
      </c>
      <c r="U225" s="15">
        <v>1198627.1200000001</v>
      </c>
      <c r="V225" s="15">
        <v>90</v>
      </c>
    </row>
    <row r="226" spans="2:22" x14ac:dyDescent="0.25">
      <c r="B226" s="15" t="s">
        <v>122</v>
      </c>
      <c r="C226" s="15" t="s">
        <v>207</v>
      </c>
      <c r="D226" s="15" t="s">
        <v>239</v>
      </c>
      <c r="E226" s="15">
        <v>2022</v>
      </c>
      <c r="F226" s="15" t="s">
        <v>162</v>
      </c>
      <c r="G226" s="15" t="s">
        <v>133</v>
      </c>
      <c r="H226" s="15" t="s">
        <v>136</v>
      </c>
      <c r="I226" s="15" t="s">
        <v>139</v>
      </c>
      <c r="J226" s="15" t="s">
        <v>141</v>
      </c>
      <c r="K226" s="15" t="s">
        <v>144</v>
      </c>
      <c r="L226" s="15" t="s">
        <v>354</v>
      </c>
      <c r="M226" s="15">
        <v>0.35499999999999998</v>
      </c>
      <c r="N226" s="15">
        <v>0.27800000000000002</v>
      </c>
      <c r="O226" s="15">
        <v>2.4E-2</v>
      </c>
      <c r="P226" s="15">
        <v>0.29299999999999998</v>
      </c>
      <c r="Q226" s="15">
        <v>0.17699999999999999</v>
      </c>
      <c r="R226" s="15">
        <v>0.40899999999999997</v>
      </c>
      <c r="S226" s="15">
        <v>13.885</v>
      </c>
      <c r="U226" s="15">
        <v>1174350.183</v>
      </c>
      <c r="V226" s="15">
        <v>130</v>
      </c>
    </row>
    <row r="227" spans="2:22" x14ac:dyDescent="0.25">
      <c r="B227" s="15" t="s">
        <v>122</v>
      </c>
      <c r="C227" s="15" t="s">
        <v>207</v>
      </c>
      <c r="D227" s="15" t="s">
        <v>240</v>
      </c>
      <c r="E227" s="15">
        <v>2022</v>
      </c>
      <c r="F227" s="15" t="s">
        <v>162</v>
      </c>
      <c r="G227" s="15" t="s">
        <v>133</v>
      </c>
      <c r="H227" s="15" t="s">
        <v>136</v>
      </c>
      <c r="I227" s="15" t="s">
        <v>139</v>
      </c>
      <c r="J227" s="15" t="s">
        <v>141</v>
      </c>
      <c r="K227" s="15" t="s">
        <v>144</v>
      </c>
      <c r="L227" s="15" t="s">
        <v>316</v>
      </c>
      <c r="M227" s="15">
        <v>0.217</v>
      </c>
      <c r="N227" s="15">
        <v>0.123</v>
      </c>
      <c r="O227" s="15">
        <v>3.0000000000000001E-3</v>
      </c>
      <c r="P227" s="15">
        <v>0.19</v>
      </c>
      <c r="Q227" s="15">
        <v>0.13800000000000001</v>
      </c>
      <c r="R227" s="15">
        <v>0.26400000000000001</v>
      </c>
      <c r="S227" s="15">
        <v>13.801</v>
      </c>
      <c r="U227" s="15">
        <v>970966.31499999994</v>
      </c>
      <c r="V227" s="15">
        <v>1660</v>
      </c>
    </row>
    <row r="228" spans="2:22" x14ac:dyDescent="0.25">
      <c r="B228" s="15" t="s">
        <v>122</v>
      </c>
      <c r="C228" s="15" t="s">
        <v>207</v>
      </c>
      <c r="D228" s="15" t="s">
        <v>240</v>
      </c>
      <c r="E228" s="15">
        <v>2022</v>
      </c>
      <c r="F228" s="15" t="s">
        <v>162</v>
      </c>
      <c r="G228" s="15" t="s">
        <v>133</v>
      </c>
      <c r="H228" s="15" t="s">
        <v>136</v>
      </c>
      <c r="I228" s="15" t="s">
        <v>139</v>
      </c>
      <c r="J228" s="15" t="s">
        <v>141</v>
      </c>
      <c r="K228" s="15" t="s">
        <v>144</v>
      </c>
      <c r="L228" s="15" t="s">
        <v>317</v>
      </c>
      <c r="M228" s="15">
        <v>0.36299999999999999</v>
      </c>
      <c r="N228" s="15">
        <v>0.20300000000000001</v>
      </c>
      <c r="O228" s="15">
        <v>4.0000000000000001E-3</v>
      </c>
      <c r="P228" s="15">
        <v>0.32400000000000001</v>
      </c>
      <c r="Q228" s="15">
        <v>0.23400000000000001</v>
      </c>
      <c r="R228" s="15">
        <v>0.442</v>
      </c>
      <c r="S228" s="15">
        <v>13.792999999999999</v>
      </c>
      <c r="U228" s="15">
        <v>973327.07799999998</v>
      </c>
      <c r="V228" s="15">
        <v>2800</v>
      </c>
    </row>
    <row r="229" spans="2:22" x14ac:dyDescent="0.25">
      <c r="B229" s="15" t="s">
        <v>122</v>
      </c>
      <c r="C229" s="15" t="s">
        <v>207</v>
      </c>
      <c r="D229" s="15" t="s">
        <v>240</v>
      </c>
      <c r="E229" s="15">
        <v>2022</v>
      </c>
      <c r="F229" s="15" t="s">
        <v>162</v>
      </c>
      <c r="G229" s="15" t="s">
        <v>133</v>
      </c>
      <c r="H229" s="15" t="s">
        <v>136</v>
      </c>
      <c r="I229" s="15" t="s">
        <v>139</v>
      </c>
      <c r="J229" s="15" t="s">
        <v>141</v>
      </c>
      <c r="K229" s="15" t="s">
        <v>144</v>
      </c>
      <c r="L229" s="15" t="s">
        <v>318</v>
      </c>
      <c r="M229" s="15">
        <v>0.42399999999999999</v>
      </c>
      <c r="N229" s="15">
        <v>0.223</v>
      </c>
      <c r="O229" s="15">
        <v>8.0000000000000002E-3</v>
      </c>
      <c r="P229" s="15">
        <v>0.375</v>
      </c>
      <c r="Q229" s="15">
        <v>0.27400000000000002</v>
      </c>
      <c r="R229" s="15">
        <v>0.51100000000000001</v>
      </c>
      <c r="S229" s="15">
        <v>13.885</v>
      </c>
      <c r="U229" s="15">
        <v>976406.88800000004</v>
      </c>
      <c r="V229" s="15">
        <v>860</v>
      </c>
    </row>
    <row r="230" spans="2:22" x14ac:dyDescent="0.25">
      <c r="B230" s="15" t="s">
        <v>122</v>
      </c>
      <c r="C230" s="15" t="s">
        <v>207</v>
      </c>
      <c r="D230" s="15" t="s">
        <v>240</v>
      </c>
      <c r="E230" s="15">
        <v>2022</v>
      </c>
      <c r="F230" s="15" t="s">
        <v>162</v>
      </c>
      <c r="G230" s="15" t="s">
        <v>133</v>
      </c>
      <c r="H230" s="15" t="s">
        <v>136</v>
      </c>
      <c r="I230" s="15" t="s">
        <v>139</v>
      </c>
      <c r="J230" s="15" t="s">
        <v>141</v>
      </c>
      <c r="K230" s="15" t="s">
        <v>144</v>
      </c>
      <c r="L230" s="15" t="s">
        <v>319</v>
      </c>
      <c r="M230" s="15">
        <v>0.52300000000000002</v>
      </c>
      <c r="N230" s="15">
        <v>0.25800000000000001</v>
      </c>
      <c r="O230" s="15">
        <v>8.9999999999999993E-3</v>
      </c>
      <c r="P230" s="15">
        <v>0.47699999999999998</v>
      </c>
      <c r="Q230" s="15">
        <v>0.35099999999999998</v>
      </c>
      <c r="R230" s="15">
        <v>0.63400000000000001</v>
      </c>
      <c r="S230" s="15">
        <v>13.958</v>
      </c>
      <c r="U230" s="15">
        <v>978942.08100000001</v>
      </c>
      <c r="V230" s="15">
        <v>800</v>
      </c>
    </row>
    <row r="231" spans="2:22" x14ac:dyDescent="0.25">
      <c r="B231" s="15" t="s">
        <v>122</v>
      </c>
      <c r="C231" s="15" t="s">
        <v>207</v>
      </c>
      <c r="D231" s="15" t="s">
        <v>240</v>
      </c>
      <c r="E231" s="15">
        <v>2022</v>
      </c>
      <c r="F231" s="15" t="s">
        <v>162</v>
      </c>
      <c r="G231" s="15" t="s">
        <v>133</v>
      </c>
      <c r="H231" s="15" t="s">
        <v>136</v>
      </c>
      <c r="I231" s="15" t="s">
        <v>139</v>
      </c>
      <c r="J231" s="15" t="s">
        <v>141</v>
      </c>
      <c r="K231" s="15" t="s">
        <v>144</v>
      </c>
      <c r="L231" s="15" t="s">
        <v>320</v>
      </c>
      <c r="M231" s="15">
        <v>0.60899999999999999</v>
      </c>
      <c r="N231" s="15">
        <v>0.33</v>
      </c>
      <c r="O231" s="15">
        <v>2.1999999999999999E-2</v>
      </c>
      <c r="P231" s="15">
        <v>0.55100000000000005</v>
      </c>
      <c r="Q231" s="15">
        <v>0.4</v>
      </c>
      <c r="R231" s="15">
        <v>0.68100000000000005</v>
      </c>
      <c r="S231" s="15">
        <v>14.015000000000001</v>
      </c>
      <c r="U231" s="15">
        <v>982193.38300000003</v>
      </c>
      <c r="V231" s="15">
        <v>230</v>
      </c>
    </row>
    <row r="232" spans="2:22" x14ac:dyDescent="0.25">
      <c r="B232" s="15" t="s">
        <v>122</v>
      </c>
      <c r="C232" s="15" t="s">
        <v>207</v>
      </c>
      <c r="D232" s="15" t="s">
        <v>240</v>
      </c>
      <c r="E232" s="15">
        <v>2022</v>
      </c>
      <c r="F232" s="15" t="s">
        <v>162</v>
      </c>
      <c r="G232" s="15" t="s">
        <v>133</v>
      </c>
      <c r="H232" s="15" t="s">
        <v>136</v>
      </c>
      <c r="I232" s="15" t="s">
        <v>139</v>
      </c>
      <c r="J232" s="15" t="s">
        <v>141</v>
      </c>
      <c r="K232" s="15" t="s">
        <v>144</v>
      </c>
      <c r="L232" s="15" t="s">
        <v>146</v>
      </c>
      <c r="M232" s="15">
        <v>0.71499999999999997</v>
      </c>
      <c r="N232" s="15">
        <v>0.373</v>
      </c>
      <c r="O232" s="15">
        <v>3.9E-2</v>
      </c>
      <c r="P232" s="15">
        <v>0.64800000000000002</v>
      </c>
      <c r="Q232" s="15">
        <v>0.49099999999999999</v>
      </c>
      <c r="R232" s="15">
        <v>0.89300000000000002</v>
      </c>
      <c r="S232" s="15">
        <v>14.185</v>
      </c>
      <c r="U232" s="15">
        <v>978081.81599999999</v>
      </c>
      <c r="V232" s="15">
        <v>90</v>
      </c>
    </row>
    <row r="233" spans="2:22" x14ac:dyDescent="0.25">
      <c r="B233" s="15" t="s">
        <v>122</v>
      </c>
      <c r="C233" s="15" t="s">
        <v>207</v>
      </c>
      <c r="D233" s="15" t="s">
        <v>240</v>
      </c>
      <c r="E233" s="15">
        <v>2022</v>
      </c>
      <c r="F233" s="15" t="s">
        <v>162</v>
      </c>
      <c r="G233" s="15" t="s">
        <v>133</v>
      </c>
      <c r="H233" s="15" t="s">
        <v>136</v>
      </c>
      <c r="I233" s="15" t="s">
        <v>139</v>
      </c>
      <c r="J233" s="15" t="s">
        <v>141</v>
      </c>
      <c r="K233" s="15" t="s">
        <v>144</v>
      </c>
      <c r="L233" s="15" t="s">
        <v>354</v>
      </c>
      <c r="M233" s="15">
        <v>0.37</v>
      </c>
      <c r="N233" s="15">
        <v>0.28199999999999997</v>
      </c>
      <c r="O233" s="15">
        <v>2.5000000000000001E-2</v>
      </c>
      <c r="P233" s="15">
        <v>0.29799999999999999</v>
      </c>
      <c r="Q233" s="15">
        <v>0.18</v>
      </c>
      <c r="R233" s="15">
        <v>0.44700000000000001</v>
      </c>
      <c r="S233" s="15">
        <v>13.725</v>
      </c>
      <c r="U233" s="15">
        <v>962726.14500000002</v>
      </c>
      <c r="V233" s="15">
        <v>130</v>
      </c>
    </row>
    <row r="234" spans="2:22" x14ac:dyDescent="0.25">
      <c r="B234" s="15" t="s">
        <v>122</v>
      </c>
      <c r="C234" s="15" t="s">
        <v>207</v>
      </c>
      <c r="D234" s="15" t="s">
        <v>241</v>
      </c>
      <c r="E234" s="15">
        <v>2022</v>
      </c>
      <c r="F234" s="15" t="s">
        <v>162</v>
      </c>
      <c r="G234" s="15" t="s">
        <v>133</v>
      </c>
      <c r="H234" s="15" t="s">
        <v>136</v>
      </c>
      <c r="I234" s="15" t="s">
        <v>139</v>
      </c>
      <c r="J234" s="15" t="s">
        <v>141</v>
      </c>
      <c r="K234" s="15" t="s">
        <v>144</v>
      </c>
      <c r="L234" s="15" t="s">
        <v>316</v>
      </c>
      <c r="M234" s="15">
        <v>0.23300000000000001</v>
      </c>
      <c r="N234" s="15">
        <v>0.13100000000000001</v>
      </c>
      <c r="O234" s="15">
        <v>3.0000000000000001E-3</v>
      </c>
      <c r="P234" s="15">
        <v>0.20399999999999999</v>
      </c>
      <c r="Q234" s="15">
        <v>0.14799999999999999</v>
      </c>
      <c r="R234" s="15">
        <v>0.28599999999999998</v>
      </c>
      <c r="S234" s="15">
        <v>13.8</v>
      </c>
      <c r="U234" s="15">
        <v>970954.23600000003</v>
      </c>
      <c r="V234" s="15">
        <v>1660</v>
      </c>
    </row>
    <row r="235" spans="2:22" x14ac:dyDescent="0.25">
      <c r="B235" s="15" t="s">
        <v>122</v>
      </c>
      <c r="C235" s="15" t="s">
        <v>207</v>
      </c>
      <c r="D235" s="15" t="s">
        <v>241</v>
      </c>
      <c r="E235" s="15">
        <v>2022</v>
      </c>
      <c r="F235" s="15" t="s">
        <v>162</v>
      </c>
      <c r="G235" s="15" t="s">
        <v>133</v>
      </c>
      <c r="H235" s="15" t="s">
        <v>136</v>
      </c>
      <c r="I235" s="15" t="s">
        <v>139</v>
      </c>
      <c r="J235" s="15" t="s">
        <v>141</v>
      </c>
      <c r="K235" s="15" t="s">
        <v>144</v>
      </c>
      <c r="L235" s="15" t="s">
        <v>317</v>
      </c>
      <c r="M235" s="15">
        <v>0.39400000000000002</v>
      </c>
      <c r="N235" s="15">
        <v>0.218</v>
      </c>
      <c r="O235" s="15">
        <v>4.0000000000000001E-3</v>
      </c>
      <c r="P235" s="15">
        <v>0.35299999999999998</v>
      </c>
      <c r="Q235" s="15">
        <v>0.252</v>
      </c>
      <c r="R235" s="15">
        <v>0.47899999999999998</v>
      </c>
      <c r="S235" s="15">
        <v>13.792999999999999</v>
      </c>
      <c r="U235" s="15">
        <v>973318.76599999995</v>
      </c>
      <c r="V235" s="15">
        <v>2800</v>
      </c>
    </row>
    <row r="236" spans="2:22" x14ac:dyDescent="0.25">
      <c r="B236" s="15" t="s">
        <v>122</v>
      </c>
      <c r="C236" s="15" t="s">
        <v>207</v>
      </c>
      <c r="D236" s="15" t="s">
        <v>241</v>
      </c>
      <c r="E236" s="15">
        <v>2022</v>
      </c>
      <c r="F236" s="15" t="s">
        <v>162</v>
      </c>
      <c r="G236" s="15" t="s">
        <v>133</v>
      </c>
      <c r="H236" s="15" t="s">
        <v>136</v>
      </c>
      <c r="I236" s="15" t="s">
        <v>139</v>
      </c>
      <c r="J236" s="15" t="s">
        <v>141</v>
      </c>
      <c r="K236" s="15" t="s">
        <v>144</v>
      </c>
      <c r="L236" s="15" t="s">
        <v>318</v>
      </c>
      <c r="M236" s="15">
        <v>0.46300000000000002</v>
      </c>
      <c r="N236" s="15">
        <v>0.24299999999999999</v>
      </c>
      <c r="O236" s="15">
        <v>8.0000000000000002E-3</v>
      </c>
      <c r="P236" s="15">
        <v>0.41799999999999998</v>
      </c>
      <c r="Q236" s="15">
        <v>0.29199999999999998</v>
      </c>
      <c r="R236" s="15">
        <v>0.56299999999999994</v>
      </c>
      <c r="S236" s="15">
        <v>13.885</v>
      </c>
      <c r="U236" s="15">
        <v>976401.30599999998</v>
      </c>
      <c r="V236" s="15">
        <v>860</v>
      </c>
    </row>
    <row r="237" spans="2:22" x14ac:dyDescent="0.25">
      <c r="B237" s="15" t="s">
        <v>122</v>
      </c>
      <c r="C237" s="15" t="s">
        <v>207</v>
      </c>
      <c r="D237" s="15" t="s">
        <v>241</v>
      </c>
      <c r="E237" s="15">
        <v>2022</v>
      </c>
      <c r="F237" s="15" t="s">
        <v>162</v>
      </c>
      <c r="G237" s="15" t="s">
        <v>133</v>
      </c>
      <c r="H237" s="15" t="s">
        <v>136</v>
      </c>
      <c r="I237" s="15" t="s">
        <v>139</v>
      </c>
      <c r="J237" s="15" t="s">
        <v>141</v>
      </c>
      <c r="K237" s="15" t="s">
        <v>144</v>
      </c>
      <c r="L237" s="15" t="s">
        <v>319</v>
      </c>
      <c r="M237" s="15">
        <v>0.58399999999999996</v>
      </c>
      <c r="N237" s="15">
        <v>0.29899999999999999</v>
      </c>
      <c r="O237" s="15">
        <v>1.0999999999999999E-2</v>
      </c>
      <c r="P237" s="15">
        <v>0.52</v>
      </c>
      <c r="Q237" s="15">
        <v>0.38600000000000001</v>
      </c>
      <c r="R237" s="15">
        <v>0.72199999999999998</v>
      </c>
      <c r="S237" s="15">
        <v>13.958</v>
      </c>
      <c r="U237" s="15">
        <v>978948.39099999995</v>
      </c>
      <c r="V237" s="15">
        <v>800</v>
      </c>
    </row>
    <row r="238" spans="2:22" x14ac:dyDescent="0.25">
      <c r="B238" s="15" t="s">
        <v>122</v>
      </c>
      <c r="C238" s="15" t="s">
        <v>207</v>
      </c>
      <c r="D238" s="15" t="s">
        <v>241</v>
      </c>
      <c r="E238" s="15">
        <v>2022</v>
      </c>
      <c r="F238" s="15" t="s">
        <v>162</v>
      </c>
      <c r="G238" s="15" t="s">
        <v>133</v>
      </c>
      <c r="H238" s="15" t="s">
        <v>136</v>
      </c>
      <c r="I238" s="15" t="s">
        <v>139</v>
      </c>
      <c r="J238" s="15" t="s">
        <v>141</v>
      </c>
      <c r="K238" s="15" t="s">
        <v>144</v>
      </c>
      <c r="L238" s="15" t="s">
        <v>320</v>
      </c>
      <c r="M238" s="15">
        <v>0.65900000000000003</v>
      </c>
      <c r="N238" s="15">
        <v>0.33800000000000002</v>
      </c>
      <c r="O238" s="15">
        <v>2.1999999999999999E-2</v>
      </c>
      <c r="P238" s="15">
        <v>0.59399999999999997</v>
      </c>
      <c r="Q238" s="15">
        <v>0.44600000000000001</v>
      </c>
      <c r="R238" s="15">
        <v>0.753</v>
      </c>
      <c r="S238" s="15">
        <v>14.015000000000001</v>
      </c>
      <c r="U238" s="15">
        <v>982175.98199999996</v>
      </c>
      <c r="V238" s="15">
        <v>230</v>
      </c>
    </row>
    <row r="239" spans="2:22" x14ac:dyDescent="0.25">
      <c r="B239" s="15" t="s">
        <v>122</v>
      </c>
      <c r="C239" s="15" t="s">
        <v>207</v>
      </c>
      <c r="D239" s="15" t="s">
        <v>241</v>
      </c>
      <c r="E239" s="15">
        <v>2022</v>
      </c>
      <c r="F239" s="15" t="s">
        <v>162</v>
      </c>
      <c r="G239" s="15" t="s">
        <v>133</v>
      </c>
      <c r="H239" s="15" t="s">
        <v>136</v>
      </c>
      <c r="I239" s="15" t="s">
        <v>139</v>
      </c>
      <c r="J239" s="15" t="s">
        <v>141</v>
      </c>
      <c r="K239" s="15" t="s">
        <v>144</v>
      </c>
      <c r="L239" s="15" t="s">
        <v>146</v>
      </c>
      <c r="M239" s="15">
        <v>0.76500000000000001</v>
      </c>
      <c r="N239" s="15">
        <v>0.40899999999999997</v>
      </c>
      <c r="O239" s="15">
        <v>4.2999999999999997E-2</v>
      </c>
      <c r="P239" s="15">
        <v>0.69699999999999995</v>
      </c>
      <c r="Q239" s="15">
        <v>0.51900000000000002</v>
      </c>
      <c r="R239" s="15">
        <v>0.92100000000000004</v>
      </c>
      <c r="S239" s="15">
        <v>14.185</v>
      </c>
      <c r="U239" s="15">
        <v>978094.85600000003</v>
      </c>
      <c r="V239" s="15">
        <v>90</v>
      </c>
    </row>
    <row r="240" spans="2:22" x14ac:dyDescent="0.25">
      <c r="B240" s="15" t="s">
        <v>122</v>
      </c>
      <c r="C240" s="15" t="s">
        <v>207</v>
      </c>
      <c r="D240" s="15" t="s">
        <v>241</v>
      </c>
      <c r="E240" s="15">
        <v>2022</v>
      </c>
      <c r="F240" s="15" t="s">
        <v>162</v>
      </c>
      <c r="G240" s="15" t="s">
        <v>133</v>
      </c>
      <c r="H240" s="15" t="s">
        <v>136</v>
      </c>
      <c r="I240" s="15" t="s">
        <v>139</v>
      </c>
      <c r="J240" s="15" t="s">
        <v>141</v>
      </c>
      <c r="K240" s="15" t="s">
        <v>144</v>
      </c>
      <c r="L240" s="15" t="s">
        <v>354</v>
      </c>
      <c r="M240" s="15">
        <v>0.39900000000000002</v>
      </c>
      <c r="N240" s="15">
        <v>0.30499999999999999</v>
      </c>
      <c r="O240" s="15">
        <v>2.7E-2</v>
      </c>
      <c r="P240" s="15">
        <v>0.34499999999999997</v>
      </c>
      <c r="Q240" s="15">
        <v>0.21299999999999999</v>
      </c>
      <c r="R240" s="15">
        <v>0.47099999999999997</v>
      </c>
      <c r="S240" s="15">
        <v>13.725</v>
      </c>
      <c r="U240" s="15">
        <v>962725.66899999999</v>
      </c>
      <c r="V240" s="15">
        <v>130</v>
      </c>
    </row>
    <row r="241" spans="2:22" x14ac:dyDescent="0.25">
      <c r="B241" s="15" t="s">
        <v>122</v>
      </c>
      <c r="C241" s="15" t="s">
        <v>207</v>
      </c>
      <c r="D241" s="15" t="s">
        <v>242</v>
      </c>
      <c r="E241" s="15">
        <v>2022</v>
      </c>
      <c r="F241" s="15" t="s">
        <v>162</v>
      </c>
      <c r="G241" s="15" t="s">
        <v>133</v>
      </c>
      <c r="H241" s="15" t="s">
        <v>136</v>
      </c>
      <c r="I241" s="15" t="s">
        <v>139</v>
      </c>
      <c r="J241" s="15" t="s">
        <v>141</v>
      </c>
      <c r="K241" s="15" t="s">
        <v>144</v>
      </c>
      <c r="L241" s="15" t="s">
        <v>316</v>
      </c>
      <c r="M241" s="15">
        <v>0.25700000000000001</v>
      </c>
      <c r="N241" s="15">
        <v>0.14699999999999999</v>
      </c>
      <c r="O241" s="15">
        <v>4.0000000000000001E-3</v>
      </c>
      <c r="P241" s="15">
        <v>0.222</v>
      </c>
      <c r="Q241" s="15">
        <v>0.16</v>
      </c>
      <c r="R241" s="15">
        <v>0.315</v>
      </c>
      <c r="S241" s="15">
        <v>13.46</v>
      </c>
      <c r="U241" s="15">
        <v>730330.93400000001</v>
      </c>
      <c r="V241" s="15">
        <v>1660</v>
      </c>
    </row>
    <row r="242" spans="2:22" x14ac:dyDescent="0.25">
      <c r="B242" s="15" t="s">
        <v>122</v>
      </c>
      <c r="C242" s="15" t="s">
        <v>207</v>
      </c>
      <c r="D242" s="15" t="s">
        <v>242</v>
      </c>
      <c r="E242" s="15">
        <v>2022</v>
      </c>
      <c r="F242" s="15" t="s">
        <v>162</v>
      </c>
      <c r="G242" s="15" t="s">
        <v>133</v>
      </c>
      <c r="H242" s="15" t="s">
        <v>136</v>
      </c>
      <c r="I242" s="15" t="s">
        <v>139</v>
      </c>
      <c r="J242" s="15" t="s">
        <v>141</v>
      </c>
      <c r="K242" s="15" t="s">
        <v>144</v>
      </c>
      <c r="L242" s="15" t="s">
        <v>317</v>
      </c>
      <c r="M242" s="15">
        <v>0.443</v>
      </c>
      <c r="N242" s="15">
        <v>0.245</v>
      </c>
      <c r="O242" s="15">
        <v>5.0000000000000001E-3</v>
      </c>
      <c r="P242" s="15">
        <v>0.39500000000000002</v>
      </c>
      <c r="Q242" s="15">
        <v>0.28199999999999997</v>
      </c>
      <c r="R242" s="15">
        <v>0.54100000000000004</v>
      </c>
      <c r="S242" s="15">
        <v>13.454000000000001</v>
      </c>
      <c r="U242" s="15">
        <v>732191.89899999998</v>
      </c>
      <c r="V242" s="15">
        <v>2800</v>
      </c>
    </row>
    <row r="243" spans="2:22" x14ac:dyDescent="0.25">
      <c r="B243" s="15" t="s">
        <v>122</v>
      </c>
      <c r="C243" s="15" t="s">
        <v>207</v>
      </c>
      <c r="D243" s="15" t="s">
        <v>242</v>
      </c>
      <c r="E243" s="15">
        <v>2022</v>
      </c>
      <c r="F243" s="15" t="s">
        <v>162</v>
      </c>
      <c r="G243" s="15" t="s">
        <v>133</v>
      </c>
      <c r="H243" s="15" t="s">
        <v>136</v>
      </c>
      <c r="I243" s="15" t="s">
        <v>139</v>
      </c>
      <c r="J243" s="15" t="s">
        <v>141</v>
      </c>
      <c r="K243" s="15" t="s">
        <v>144</v>
      </c>
      <c r="L243" s="15" t="s">
        <v>318</v>
      </c>
      <c r="M243" s="15">
        <v>0.52</v>
      </c>
      <c r="N243" s="15">
        <v>0.27800000000000002</v>
      </c>
      <c r="O243" s="15">
        <v>8.9999999999999993E-3</v>
      </c>
      <c r="P243" s="15">
        <v>0.46400000000000002</v>
      </c>
      <c r="Q243" s="15">
        <v>0.32800000000000001</v>
      </c>
      <c r="R243" s="15">
        <v>0.63200000000000001</v>
      </c>
      <c r="S243" s="15">
        <v>13.534000000000001</v>
      </c>
      <c r="U243" s="15">
        <v>734740.69700000004</v>
      </c>
      <c r="V243" s="15">
        <v>860</v>
      </c>
    </row>
    <row r="244" spans="2:22" x14ac:dyDescent="0.25">
      <c r="B244" s="15" t="s">
        <v>122</v>
      </c>
      <c r="C244" s="15" t="s">
        <v>207</v>
      </c>
      <c r="D244" s="15" t="s">
        <v>242</v>
      </c>
      <c r="E244" s="15">
        <v>2022</v>
      </c>
      <c r="F244" s="15" t="s">
        <v>162</v>
      </c>
      <c r="G244" s="15" t="s">
        <v>133</v>
      </c>
      <c r="H244" s="15" t="s">
        <v>136</v>
      </c>
      <c r="I244" s="15" t="s">
        <v>139</v>
      </c>
      <c r="J244" s="15" t="s">
        <v>141</v>
      </c>
      <c r="K244" s="15" t="s">
        <v>144</v>
      </c>
      <c r="L244" s="15" t="s">
        <v>319</v>
      </c>
      <c r="M244" s="15">
        <v>0.66</v>
      </c>
      <c r="N244" s="15">
        <v>0.33400000000000002</v>
      </c>
      <c r="O244" s="15">
        <v>1.2E-2</v>
      </c>
      <c r="P244" s="15">
        <v>0.59099999999999997</v>
      </c>
      <c r="Q244" s="15">
        <v>0.433</v>
      </c>
      <c r="R244" s="15">
        <v>0.80900000000000005</v>
      </c>
      <c r="S244" s="15">
        <v>13.606</v>
      </c>
      <c r="U244" s="15">
        <v>735696.46299999999</v>
      </c>
      <c r="V244" s="15">
        <v>800</v>
      </c>
    </row>
    <row r="245" spans="2:22" x14ac:dyDescent="0.25">
      <c r="B245" s="15" t="s">
        <v>122</v>
      </c>
      <c r="C245" s="15" t="s">
        <v>207</v>
      </c>
      <c r="D245" s="15" t="s">
        <v>242</v>
      </c>
      <c r="E245" s="15">
        <v>2022</v>
      </c>
      <c r="F245" s="15" t="s">
        <v>162</v>
      </c>
      <c r="G245" s="15" t="s">
        <v>133</v>
      </c>
      <c r="H245" s="15" t="s">
        <v>136</v>
      </c>
      <c r="I245" s="15" t="s">
        <v>139</v>
      </c>
      <c r="J245" s="15" t="s">
        <v>141</v>
      </c>
      <c r="K245" s="15" t="s">
        <v>144</v>
      </c>
      <c r="L245" s="15" t="s">
        <v>320</v>
      </c>
      <c r="M245" s="15">
        <v>0.72699999999999998</v>
      </c>
      <c r="N245" s="15">
        <v>0.35099999999999998</v>
      </c>
      <c r="O245" s="15">
        <v>2.3E-2</v>
      </c>
      <c r="P245" s="15">
        <v>0.67</v>
      </c>
      <c r="Q245" s="15">
        <v>0.49199999999999999</v>
      </c>
      <c r="R245" s="15">
        <v>0.86199999999999999</v>
      </c>
      <c r="S245" s="15">
        <v>13.667999999999999</v>
      </c>
      <c r="U245" s="15">
        <v>739016.45299999998</v>
      </c>
      <c r="V245" s="15">
        <v>230</v>
      </c>
    </row>
    <row r="246" spans="2:22" x14ac:dyDescent="0.25">
      <c r="B246" s="15" t="s">
        <v>122</v>
      </c>
      <c r="C246" s="15" t="s">
        <v>207</v>
      </c>
      <c r="D246" s="15" t="s">
        <v>242</v>
      </c>
      <c r="E246" s="15">
        <v>2022</v>
      </c>
      <c r="F246" s="15" t="s">
        <v>162</v>
      </c>
      <c r="G246" s="15" t="s">
        <v>133</v>
      </c>
      <c r="H246" s="15" t="s">
        <v>136</v>
      </c>
      <c r="I246" s="15" t="s">
        <v>139</v>
      </c>
      <c r="J246" s="15" t="s">
        <v>141</v>
      </c>
      <c r="K246" s="15" t="s">
        <v>144</v>
      </c>
      <c r="L246" s="15" t="s">
        <v>146</v>
      </c>
      <c r="M246" s="15">
        <v>0.81899999999999995</v>
      </c>
      <c r="N246" s="15">
        <v>0.436</v>
      </c>
      <c r="O246" s="15">
        <v>4.5999999999999999E-2</v>
      </c>
      <c r="P246" s="15">
        <v>0.73699999999999999</v>
      </c>
      <c r="Q246" s="15">
        <v>0.51300000000000001</v>
      </c>
      <c r="R246" s="15">
        <v>1.08</v>
      </c>
      <c r="S246" s="15">
        <v>13.829000000000001</v>
      </c>
      <c r="U246" s="15">
        <v>734428.95700000005</v>
      </c>
      <c r="V246" s="15">
        <v>90</v>
      </c>
    </row>
    <row r="247" spans="2:22" x14ac:dyDescent="0.25">
      <c r="B247" s="15" t="s">
        <v>122</v>
      </c>
      <c r="C247" s="15" t="s">
        <v>207</v>
      </c>
      <c r="D247" s="15" t="s">
        <v>242</v>
      </c>
      <c r="E247" s="15">
        <v>2022</v>
      </c>
      <c r="F247" s="15" t="s">
        <v>162</v>
      </c>
      <c r="G247" s="15" t="s">
        <v>133</v>
      </c>
      <c r="H247" s="15" t="s">
        <v>136</v>
      </c>
      <c r="I247" s="15" t="s">
        <v>139</v>
      </c>
      <c r="J247" s="15" t="s">
        <v>141</v>
      </c>
      <c r="K247" s="15" t="s">
        <v>144</v>
      </c>
      <c r="L247" s="15" t="s">
        <v>354</v>
      </c>
      <c r="M247" s="15">
        <v>0.433</v>
      </c>
      <c r="N247" s="15">
        <v>0.32600000000000001</v>
      </c>
      <c r="O247" s="15">
        <v>2.9000000000000001E-2</v>
      </c>
      <c r="P247" s="15">
        <v>0.378</v>
      </c>
      <c r="Q247" s="15">
        <v>0.23699999999999999</v>
      </c>
      <c r="R247" s="15">
        <v>0.49399999999999999</v>
      </c>
      <c r="S247" s="15">
        <v>13.39</v>
      </c>
      <c r="U247" s="15">
        <v>724747.55799999996</v>
      </c>
      <c r="V247" s="15">
        <v>130</v>
      </c>
    </row>
    <row r="248" spans="2:22" x14ac:dyDescent="0.25">
      <c r="B248" s="15" t="s">
        <v>122</v>
      </c>
      <c r="C248" s="15" t="s">
        <v>207</v>
      </c>
      <c r="D248" s="15" t="s">
        <v>243</v>
      </c>
      <c r="E248" s="15">
        <v>2022</v>
      </c>
      <c r="F248" s="15" t="s">
        <v>162</v>
      </c>
      <c r="G248" s="15" t="s">
        <v>133</v>
      </c>
      <c r="H248" s="15" t="s">
        <v>136</v>
      </c>
      <c r="I248" s="15" t="s">
        <v>139</v>
      </c>
      <c r="J248" s="15" t="s">
        <v>141</v>
      </c>
      <c r="K248" s="15" t="s">
        <v>144</v>
      </c>
      <c r="L248" s="15" t="s">
        <v>316</v>
      </c>
      <c r="M248" s="15">
        <v>0.28999999999999998</v>
      </c>
      <c r="N248" s="15">
        <v>0.17199999999999999</v>
      </c>
      <c r="O248" s="15">
        <v>4.0000000000000001E-3</v>
      </c>
      <c r="P248" s="15">
        <v>0.25</v>
      </c>
      <c r="Q248" s="15">
        <v>0.17499999999999999</v>
      </c>
      <c r="R248" s="15">
        <v>0.35799999999999998</v>
      </c>
      <c r="S248" s="15">
        <v>13.46</v>
      </c>
      <c r="U248" s="15">
        <v>730340.478</v>
      </c>
      <c r="V248" s="15">
        <v>1660</v>
      </c>
    </row>
    <row r="249" spans="2:22" x14ac:dyDescent="0.25">
      <c r="B249" s="15" t="s">
        <v>122</v>
      </c>
      <c r="C249" s="15" t="s">
        <v>207</v>
      </c>
      <c r="D249" s="15" t="s">
        <v>243</v>
      </c>
      <c r="E249" s="15">
        <v>2022</v>
      </c>
      <c r="F249" s="15" t="s">
        <v>162</v>
      </c>
      <c r="G249" s="15" t="s">
        <v>133</v>
      </c>
      <c r="H249" s="15" t="s">
        <v>136</v>
      </c>
      <c r="I249" s="15" t="s">
        <v>139</v>
      </c>
      <c r="J249" s="15" t="s">
        <v>141</v>
      </c>
      <c r="K249" s="15" t="s">
        <v>144</v>
      </c>
      <c r="L249" s="15" t="s">
        <v>317</v>
      </c>
      <c r="M249" s="15">
        <v>0.504</v>
      </c>
      <c r="N249" s="15">
        <v>0.27300000000000002</v>
      </c>
      <c r="O249" s="15">
        <v>5.0000000000000001E-3</v>
      </c>
      <c r="P249" s="15">
        <v>0.45600000000000002</v>
      </c>
      <c r="Q249" s="15">
        <v>0.317</v>
      </c>
      <c r="R249" s="15">
        <v>0.622</v>
      </c>
      <c r="S249" s="15">
        <v>13.454000000000001</v>
      </c>
      <c r="U249" s="15">
        <v>732192.83</v>
      </c>
      <c r="V249" s="15">
        <v>2800</v>
      </c>
    </row>
    <row r="250" spans="2:22" x14ac:dyDescent="0.25">
      <c r="B250" s="15" t="s">
        <v>122</v>
      </c>
      <c r="C250" s="15" t="s">
        <v>207</v>
      </c>
      <c r="D250" s="15" t="s">
        <v>243</v>
      </c>
      <c r="E250" s="15">
        <v>2022</v>
      </c>
      <c r="F250" s="15" t="s">
        <v>162</v>
      </c>
      <c r="G250" s="15" t="s">
        <v>133</v>
      </c>
      <c r="H250" s="15" t="s">
        <v>136</v>
      </c>
      <c r="I250" s="15" t="s">
        <v>139</v>
      </c>
      <c r="J250" s="15" t="s">
        <v>141</v>
      </c>
      <c r="K250" s="15" t="s">
        <v>144</v>
      </c>
      <c r="L250" s="15" t="s">
        <v>318</v>
      </c>
      <c r="M250" s="15">
        <v>0.58399999999999996</v>
      </c>
      <c r="N250" s="15">
        <v>0.30499999999999999</v>
      </c>
      <c r="O250" s="15">
        <v>0.01</v>
      </c>
      <c r="P250" s="15">
        <v>0.52500000000000002</v>
      </c>
      <c r="Q250" s="15">
        <v>0.36499999999999999</v>
      </c>
      <c r="R250" s="15">
        <v>0.72299999999999998</v>
      </c>
      <c r="S250" s="15">
        <v>13.534000000000001</v>
      </c>
      <c r="U250" s="15">
        <v>734736.64599999995</v>
      </c>
      <c r="V250" s="15">
        <v>860</v>
      </c>
    </row>
    <row r="251" spans="2:22" x14ac:dyDescent="0.25">
      <c r="B251" s="15" t="s">
        <v>122</v>
      </c>
      <c r="C251" s="15" t="s">
        <v>207</v>
      </c>
      <c r="D251" s="15" t="s">
        <v>243</v>
      </c>
      <c r="E251" s="15">
        <v>2022</v>
      </c>
      <c r="F251" s="15" t="s">
        <v>162</v>
      </c>
      <c r="G251" s="15" t="s">
        <v>133</v>
      </c>
      <c r="H251" s="15" t="s">
        <v>136</v>
      </c>
      <c r="I251" s="15" t="s">
        <v>139</v>
      </c>
      <c r="J251" s="15" t="s">
        <v>141</v>
      </c>
      <c r="K251" s="15" t="s">
        <v>144</v>
      </c>
      <c r="L251" s="15" t="s">
        <v>319</v>
      </c>
      <c r="M251" s="15">
        <v>0.73499999999999999</v>
      </c>
      <c r="N251" s="15">
        <v>0.35399999999999998</v>
      </c>
      <c r="O251" s="15">
        <v>1.2999999999999999E-2</v>
      </c>
      <c r="P251" s="15">
        <v>0.66700000000000004</v>
      </c>
      <c r="Q251" s="15">
        <v>0.49399999999999999</v>
      </c>
      <c r="R251" s="15">
        <v>0.89800000000000002</v>
      </c>
      <c r="S251" s="15">
        <v>13.606</v>
      </c>
      <c r="U251" s="15">
        <v>735688.61399999994</v>
      </c>
      <c r="V251" s="15">
        <v>800</v>
      </c>
    </row>
    <row r="252" spans="2:22" x14ac:dyDescent="0.25">
      <c r="B252" s="15" t="s">
        <v>122</v>
      </c>
      <c r="C252" s="15" t="s">
        <v>207</v>
      </c>
      <c r="D252" s="15" t="s">
        <v>243</v>
      </c>
      <c r="E252" s="15">
        <v>2022</v>
      </c>
      <c r="F252" s="15" t="s">
        <v>162</v>
      </c>
      <c r="G252" s="15" t="s">
        <v>133</v>
      </c>
      <c r="H252" s="15" t="s">
        <v>136</v>
      </c>
      <c r="I252" s="15" t="s">
        <v>139</v>
      </c>
      <c r="J252" s="15" t="s">
        <v>141</v>
      </c>
      <c r="K252" s="15" t="s">
        <v>144</v>
      </c>
      <c r="L252" s="15" t="s">
        <v>320</v>
      </c>
      <c r="M252" s="15">
        <v>0.81499999999999995</v>
      </c>
      <c r="N252" s="15">
        <v>0.38500000000000001</v>
      </c>
      <c r="O252" s="15">
        <v>2.5000000000000001E-2</v>
      </c>
      <c r="P252" s="15">
        <v>0.75800000000000001</v>
      </c>
      <c r="Q252" s="15">
        <v>0.52500000000000002</v>
      </c>
      <c r="R252" s="15">
        <v>1.032</v>
      </c>
      <c r="S252" s="15">
        <v>13.667999999999999</v>
      </c>
      <c r="U252" s="15">
        <v>739036.42700000003</v>
      </c>
      <c r="V252" s="15">
        <v>230</v>
      </c>
    </row>
    <row r="253" spans="2:22" x14ac:dyDescent="0.25">
      <c r="B253" s="15" t="s">
        <v>122</v>
      </c>
      <c r="C253" s="15" t="s">
        <v>207</v>
      </c>
      <c r="D253" s="15" t="s">
        <v>243</v>
      </c>
      <c r="E253" s="15">
        <v>2022</v>
      </c>
      <c r="F253" s="15" t="s">
        <v>162</v>
      </c>
      <c r="G253" s="15" t="s">
        <v>133</v>
      </c>
      <c r="H253" s="15" t="s">
        <v>136</v>
      </c>
      <c r="I253" s="15" t="s">
        <v>139</v>
      </c>
      <c r="J253" s="15" t="s">
        <v>141</v>
      </c>
      <c r="K253" s="15" t="s">
        <v>144</v>
      </c>
      <c r="L253" s="15" t="s">
        <v>146</v>
      </c>
      <c r="M253" s="15">
        <v>0.88300000000000001</v>
      </c>
      <c r="N253" s="15">
        <v>0.46500000000000002</v>
      </c>
      <c r="O253" s="15">
        <v>4.9000000000000002E-2</v>
      </c>
      <c r="P253" s="15">
        <v>0.81699999999999995</v>
      </c>
      <c r="Q253" s="15">
        <v>0.48599999999999999</v>
      </c>
      <c r="R253" s="15">
        <v>1.099</v>
      </c>
      <c r="S253" s="15">
        <v>13.829000000000001</v>
      </c>
      <c r="U253" s="15">
        <v>734423.826</v>
      </c>
      <c r="V253" s="15">
        <v>90</v>
      </c>
    </row>
    <row r="254" spans="2:22" x14ac:dyDescent="0.25">
      <c r="B254" s="15" t="s">
        <v>122</v>
      </c>
      <c r="C254" s="15" t="s">
        <v>207</v>
      </c>
      <c r="D254" s="15" t="s">
        <v>243</v>
      </c>
      <c r="E254" s="15">
        <v>2022</v>
      </c>
      <c r="F254" s="15" t="s">
        <v>162</v>
      </c>
      <c r="G254" s="15" t="s">
        <v>133</v>
      </c>
      <c r="H254" s="15" t="s">
        <v>136</v>
      </c>
      <c r="I254" s="15" t="s">
        <v>139</v>
      </c>
      <c r="J254" s="15" t="s">
        <v>141</v>
      </c>
      <c r="K254" s="15" t="s">
        <v>144</v>
      </c>
      <c r="L254" s="15" t="s">
        <v>354</v>
      </c>
      <c r="M254" s="15">
        <v>0.48199999999999998</v>
      </c>
      <c r="N254" s="15">
        <v>0.35399999999999998</v>
      </c>
      <c r="O254" s="15">
        <v>3.1E-2</v>
      </c>
      <c r="P254" s="15">
        <v>0.41</v>
      </c>
      <c r="Q254" s="15">
        <v>0.25</v>
      </c>
      <c r="R254" s="15">
        <v>0.60399999999999998</v>
      </c>
      <c r="S254" s="15">
        <v>13.39</v>
      </c>
      <c r="U254" s="15">
        <v>724751.64300000004</v>
      </c>
      <c r="V254" s="15">
        <v>130</v>
      </c>
    </row>
    <row r="255" spans="2:22" x14ac:dyDescent="0.25">
      <c r="B255" s="15" t="s">
        <v>122</v>
      </c>
      <c r="C255" s="15" t="s">
        <v>207</v>
      </c>
      <c r="D255" s="15" t="s">
        <v>244</v>
      </c>
      <c r="E255" s="15">
        <v>2022</v>
      </c>
      <c r="F255" s="15" t="s">
        <v>162</v>
      </c>
      <c r="G255" s="15" t="s">
        <v>133</v>
      </c>
      <c r="H255" s="15" t="s">
        <v>136</v>
      </c>
      <c r="I255" s="15" t="s">
        <v>139</v>
      </c>
      <c r="J255" s="15" t="s">
        <v>141</v>
      </c>
      <c r="K255" s="15" t="s">
        <v>144</v>
      </c>
      <c r="L255" s="15" t="s">
        <v>316</v>
      </c>
      <c r="M255" s="15">
        <v>0.311</v>
      </c>
      <c r="N255" s="15">
        <v>0.188</v>
      </c>
      <c r="O255" s="15">
        <v>5.0000000000000001E-3</v>
      </c>
      <c r="P255" s="15">
        <v>0.26500000000000001</v>
      </c>
      <c r="Q255" s="15">
        <v>0.186</v>
      </c>
      <c r="R255" s="15">
        <v>0.39200000000000002</v>
      </c>
      <c r="S255" s="15">
        <v>13.016999999999999</v>
      </c>
      <c r="U255" s="15">
        <v>500973.47499999998</v>
      </c>
      <c r="V255" s="15">
        <v>1660</v>
      </c>
    </row>
    <row r="256" spans="2:22" x14ac:dyDescent="0.25">
      <c r="B256" s="15" t="s">
        <v>122</v>
      </c>
      <c r="C256" s="15" t="s">
        <v>207</v>
      </c>
      <c r="D256" s="15" t="s">
        <v>244</v>
      </c>
      <c r="E256" s="15">
        <v>2022</v>
      </c>
      <c r="F256" s="15" t="s">
        <v>162</v>
      </c>
      <c r="G256" s="15" t="s">
        <v>133</v>
      </c>
      <c r="H256" s="15" t="s">
        <v>136</v>
      </c>
      <c r="I256" s="15" t="s">
        <v>139</v>
      </c>
      <c r="J256" s="15" t="s">
        <v>141</v>
      </c>
      <c r="K256" s="15" t="s">
        <v>144</v>
      </c>
      <c r="L256" s="15" t="s">
        <v>317</v>
      </c>
      <c r="M256" s="15">
        <v>0.54200000000000004</v>
      </c>
      <c r="N256" s="15">
        <v>0.29699999999999999</v>
      </c>
      <c r="O256" s="15">
        <v>6.0000000000000001E-3</v>
      </c>
      <c r="P256" s="15">
        <v>0.49099999999999999</v>
      </c>
      <c r="Q256" s="15">
        <v>0.34200000000000003</v>
      </c>
      <c r="R256" s="15">
        <v>0.67900000000000005</v>
      </c>
      <c r="S256" s="15">
        <v>13.013</v>
      </c>
      <c r="U256" s="15">
        <v>502108.89500000002</v>
      </c>
      <c r="V256" s="15">
        <v>2800</v>
      </c>
    </row>
    <row r="257" spans="2:22" x14ac:dyDescent="0.25">
      <c r="B257" s="15" t="s">
        <v>122</v>
      </c>
      <c r="C257" s="15" t="s">
        <v>207</v>
      </c>
      <c r="D257" s="15" t="s">
        <v>244</v>
      </c>
      <c r="E257" s="15">
        <v>2022</v>
      </c>
      <c r="F257" s="15" t="s">
        <v>162</v>
      </c>
      <c r="G257" s="15" t="s">
        <v>133</v>
      </c>
      <c r="H257" s="15" t="s">
        <v>136</v>
      </c>
      <c r="I257" s="15" t="s">
        <v>139</v>
      </c>
      <c r="J257" s="15" t="s">
        <v>141</v>
      </c>
      <c r="K257" s="15" t="s">
        <v>144</v>
      </c>
      <c r="L257" s="15" t="s">
        <v>318</v>
      </c>
      <c r="M257" s="15">
        <v>0.628</v>
      </c>
      <c r="N257" s="15">
        <v>0.32500000000000001</v>
      </c>
      <c r="O257" s="15">
        <v>1.0999999999999999E-2</v>
      </c>
      <c r="P257" s="15">
        <v>0.56100000000000005</v>
      </c>
      <c r="Q257" s="15">
        <v>0.38900000000000001</v>
      </c>
      <c r="R257" s="15">
        <v>0.78900000000000003</v>
      </c>
      <c r="S257" s="15">
        <v>13.079000000000001</v>
      </c>
      <c r="U257" s="15">
        <v>503019.174</v>
      </c>
      <c r="V257" s="15">
        <v>860</v>
      </c>
    </row>
    <row r="258" spans="2:22" x14ac:dyDescent="0.25">
      <c r="B258" s="15" t="s">
        <v>122</v>
      </c>
      <c r="C258" s="15" t="s">
        <v>207</v>
      </c>
      <c r="D258" s="15" t="s">
        <v>244</v>
      </c>
      <c r="E258" s="15">
        <v>2022</v>
      </c>
      <c r="F258" s="15" t="s">
        <v>162</v>
      </c>
      <c r="G258" s="15" t="s">
        <v>133</v>
      </c>
      <c r="H258" s="15" t="s">
        <v>136</v>
      </c>
      <c r="I258" s="15" t="s">
        <v>139</v>
      </c>
      <c r="J258" s="15" t="s">
        <v>141</v>
      </c>
      <c r="K258" s="15" t="s">
        <v>144</v>
      </c>
      <c r="L258" s="15" t="s">
        <v>319</v>
      </c>
      <c r="M258" s="15">
        <v>0.78300000000000003</v>
      </c>
      <c r="N258" s="15">
        <v>0.36499999999999999</v>
      </c>
      <c r="O258" s="15">
        <v>1.2999999999999999E-2</v>
      </c>
      <c r="P258" s="15">
        <v>0.72</v>
      </c>
      <c r="Q258" s="15">
        <v>0.52600000000000002</v>
      </c>
      <c r="R258" s="15">
        <v>0.97399999999999998</v>
      </c>
      <c r="S258" s="15">
        <v>13.148999999999999</v>
      </c>
      <c r="U258" s="15">
        <v>503179.62199999997</v>
      </c>
      <c r="V258" s="15">
        <v>800</v>
      </c>
    </row>
    <row r="259" spans="2:22" x14ac:dyDescent="0.25">
      <c r="B259" s="15" t="s">
        <v>122</v>
      </c>
      <c r="C259" s="15" t="s">
        <v>207</v>
      </c>
      <c r="D259" s="15" t="s">
        <v>244</v>
      </c>
      <c r="E259" s="15">
        <v>2022</v>
      </c>
      <c r="F259" s="15" t="s">
        <v>162</v>
      </c>
      <c r="G259" s="15" t="s">
        <v>133</v>
      </c>
      <c r="H259" s="15" t="s">
        <v>136</v>
      </c>
      <c r="I259" s="15" t="s">
        <v>139</v>
      </c>
      <c r="J259" s="15" t="s">
        <v>141</v>
      </c>
      <c r="K259" s="15" t="s">
        <v>144</v>
      </c>
      <c r="L259" s="15" t="s">
        <v>320</v>
      </c>
      <c r="M259" s="15">
        <v>0.85299999999999998</v>
      </c>
      <c r="N259" s="15">
        <v>0.40500000000000003</v>
      </c>
      <c r="O259" s="15">
        <v>2.7E-2</v>
      </c>
      <c r="P259" s="15">
        <v>0.82399999999999995</v>
      </c>
      <c r="Q259" s="15">
        <v>0.54100000000000004</v>
      </c>
      <c r="R259" s="15">
        <v>1.042</v>
      </c>
      <c r="S259" s="15">
        <v>13.217000000000001</v>
      </c>
      <c r="U259" s="15">
        <v>505082.63400000002</v>
      </c>
      <c r="V259" s="15">
        <v>230</v>
      </c>
    </row>
    <row r="260" spans="2:22" x14ac:dyDescent="0.25">
      <c r="B260" s="15" t="s">
        <v>122</v>
      </c>
      <c r="C260" s="15" t="s">
        <v>207</v>
      </c>
      <c r="D260" s="15" t="s">
        <v>244</v>
      </c>
      <c r="E260" s="15">
        <v>2022</v>
      </c>
      <c r="F260" s="15" t="s">
        <v>162</v>
      </c>
      <c r="G260" s="15" t="s">
        <v>133</v>
      </c>
      <c r="H260" s="15" t="s">
        <v>136</v>
      </c>
      <c r="I260" s="15" t="s">
        <v>139</v>
      </c>
      <c r="J260" s="15" t="s">
        <v>141</v>
      </c>
      <c r="K260" s="15" t="s">
        <v>144</v>
      </c>
      <c r="L260" s="15" t="s">
        <v>146</v>
      </c>
      <c r="M260" s="15">
        <v>0.91900000000000004</v>
      </c>
      <c r="N260" s="15">
        <v>0.49</v>
      </c>
      <c r="O260" s="15">
        <v>5.1999999999999998E-2</v>
      </c>
      <c r="P260" s="15">
        <v>0.80500000000000005</v>
      </c>
      <c r="Q260" s="15">
        <v>0.54500000000000004</v>
      </c>
      <c r="R260" s="15">
        <v>1.1499999999999999</v>
      </c>
      <c r="S260" s="15">
        <v>13.363</v>
      </c>
      <c r="U260" s="15">
        <v>501191.217</v>
      </c>
      <c r="V260" s="15">
        <v>90</v>
      </c>
    </row>
    <row r="261" spans="2:22" x14ac:dyDescent="0.25">
      <c r="B261" s="15" t="s">
        <v>122</v>
      </c>
      <c r="C261" s="15" t="s">
        <v>207</v>
      </c>
      <c r="D261" s="15" t="s">
        <v>244</v>
      </c>
      <c r="E261" s="15">
        <v>2022</v>
      </c>
      <c r="F261" s="15" t="s">
        <v>162</v>
      </c>
      <c r="G261" s="15" t="s">
        <v>133</v>
      </c>
      <c r="H261" s="15" t="s">
        <v>136</v>
      </c>
      <c r="I261" s="15" t="s">
        <v>139</v>
      </c>
      <c r="J261" s="15" t="s">
        <v>141</v>
      </c>
      <c r="K261" s="15" t="s">
        <v>144</v>
      </c>
      <c r="L261" s="15" t="s">
        <v>354</v>
      </c>
      <c r="M261" s="15">
        <v>0.49399999999999999</v>
      </c>
      <c r="N261" s="15">
        <v>0.35699999999999998</v>
      </c>
      <c r="O261" s="15">
        <v>3.1E-2</v>
      </c>
      <c r="P261" s="15">
        <v>0.42099999999999999</v>
      </c>
      <c r="Q261" s="15">
        <v>0.252</v>
      </c>
      <c r="R261" s="15">
        <v>0.59099999999999997</v>
      </c>
      <c r="S261" s="15">
        <v>12.952</v>
      </c>
      <c r="U261" s="15">
        <v>499066.42800000001</v>
      </c>
      <c r="V261" s="15">
        <v>130</v>
      </c>
    </row>
    <row r="262" spans="2:22" x14ac:dyDescent="0.25">
      <c r="B262" s="15" t="s">
        <v>122</v>
      </c>
      <c r="C262" s="15" t="s">
        <v>207</v>
      </c>
      <c r="D262" s="15" t="s">
        <v>245</v>
      </c>
      <c r="E262" s="15">
        <v>2022</v>
      </c>
      <c r="F262" s="15" t="s">
        <v>162</v>
      </c>
      <c r="G262" s="15" t="s">
        <v>133</v>
      </c>
      <c r="H262" s="15" t="s">
        <v>136</v>
      </c>
      <c r="I262" s="15" t="s">
        <v>139</v>
      </c>
      <c r="J262" s="15" t="s">
        <v>141</v>
      </c>
      <c r="K262" s="15" t="s">
        <v>144</v>
      </c>
      <c r="L262" s="15" t="s">
        <v>316</v>
      </c>
      <c r="M262" s="15">
        <v>0.31900000000000001</v>
      </c>
      <c r="N262" s="15">
        <v>0.184</v>
      </c>
      <c r="O262" s="15">
        <v>5.0000000000000001E-3</v>
      </c>
      <c r="P262" s="15">
        <v>0.27500000000000002</v>
      </c>
      <c r="Q262" s="15">
        <v>0.192</v>
      </c>
      <c r="R262" s="15">
        <v>0.39900000000000002</v>
      </c>
      <c r="S262" s="15">
        <v>13.016999999999999</v>
      </c>
      <c r="U262" s="15">
        <v>500976.04100000003</v>
      </c>
      <c r="V262" s="15">
        <v>1660</v>
      </c>
    </row>
    <row r="263" spans="2:22" x14ac:dyDescent="0.25">
      <c r="B263" s="15" t="s">
        <v>122</v>
      </c>
      <c r="C263" s="15" t="s">
        <v>207</v>
      </c>
      <c r="D263" s="15" t="s">
        <v>245</v>
      </c>
      <c r="E263" s="15">
        <v>2022</v>
      </c>
      <c r="F263" s="15" t="s">
        <v>162</v>
      </c>
      <c r="G263" s="15" t="s">
        <v>133</v>
      </c>
      <c r="H263" s="15" t="s">
        <v>136</v>
      </c>
      <c r="I263" s="15" t="s">
        <v>139</v>
      </c>
      <c r="J263" s="15" t="s">
        <v>141</v>
      </c>
      <c r="K263" s="15" t="s">
        <v>144</v>
      </c>
      <c r="L263" s="15" t="s">
        <v>317</v>
      </c>
      <c r="M263" s="15">
        <v>0.54600000000000004</v>
      </c>
      <c r="N263" s="15">
        <v>0.29499999999999998</v>
      </c>
      <c r="O263" s="15">
        <v>6.0000000000000001E-3</v>
      </c>
      <c r="P263" s="15">
        <v>0.49099999999999999</v>
      </c>
      <c r="Q263" s="15">
        <v>0.34899999999999998</v>
      </c>
      <c r="R263" s="15">
        <v>0.67900000000000005</v>
      </c>
      <c r="S263" s="15">
        <v>13.013</v>
      </c>
      <c r="U263" s="15">
        <v>502107.04599999997</v>
      </c>
      <c r="V263" s="15">
        <v>2800</v>
      </c>
    </row>
    <row r="264" spans="2:22" x14ac:dyDescent="0.25">
      <c r="B264" s="15" t="s">
        <v>122</v>
      </c>
      <c r="C264" s="15" t="s">
        <v>207</v>
      </c>
      <c r="D264" s="15" t="s">
        <v>245</v>
      </c>
      <c r="E264" s="15">
        <v>2022</v>
      </c>
      <c r="F264" s="15" t="s">
        <v>162</v>
      </c>
      <c r="G264" s="15" t="s">
        <v>133</v>
      </c>
      <c r="H264" s="15" t="s">
        <v>136</v>
      </c>
      <c r="I264" s="15" t="s">
        <v>139</v>
      </c>
      <c r="J264" s="15" t="s">
        <v>141</v>
      </c>
      <c r="K264" s="15" t="s">
        <v>144</v>
      </c>
      <c r="L264" s="15" t="s">
        <v>318</v>
      </c>
      <c r="M264" s="15">
        <v>0.629</v>
      </c>
      <c r="N264" s="15">
        <v>0.30299999999999999</v>
      </c>
      <c r="O264" s="15">
        <v>0.01</v>
      </c>
      <c r="P264" s="15">
        <v>0.57599999999999996</v>
      </c>
      <c r="Q264" s="15">
        <v>0.39700000000000002</v>
      </c>
      <c r="R264" s="15">
        <v>0.80100000000000005</v>
      </c>
      <c r="S264" s="15">
        <v>13.079000000000001</v>
      </c>
      <c r="U264" s="15">
        <v>503019.217</v>
      </c>
      <c r="V264" s="15">
        <v>860</v>
      </c>
    </row>
    <row r="265" spans="2:22" x14ac:dyDescent="0.25">
      <c r="B265" s="15" t="s">
        <v>122</v>
      </c>
      <c r="C265" s="15" t="s">
        <v>207</v>
      </c>
      <c r="D265" s="15" t="s">
        <v>245</v>
      </c>
      <c r="E265" s="15">
        <v>2022</v>
      </c>
      <c r="F265" s="15" t="s">
        <v>162</v>
      </c>
      <c r="G265" s="15" t="s">
        <v>133</v>
      </c>
      <c r="H265" s="15" t="s">
        <v>136</v>
      </c>
      <c r="I265" s="15" t="s">
        <v>139</v>
      </c>
      <c r="J265" s="15" t="s">
        <v>141</v>
      </c>
      <c r="K265" s="15" t="s">
        <v>144</v>
      </c>
      <c r="L265" s="15" t="s">
        <v>319</v>
      </c>
      <c r="M265" s="15">
        <v>0.79600000000000004</v>
      </c>
      <c r="N265" s="15">
        <v>0.376</v>
      </c>
      <c r="O265" s="15">
        <v>1.2999999999999999E-2</v>
      </c>
      <c r="P265" s="15">
        <v>0.72899999999999998</v>
      </c>
      <c r="Q265" s="15">
        <v>0.53100000000000003</v>
      </c>
      <c r="R265" s="15">
        <v>0.98899999999999999</v>
      </c>
      <c r="S265" s="15">
        <v>13.148999999999999</v>
      </c>
      <c r="U265" s="15">
        <v>503181.13500000001</v>
      </c>
      <c r="V265" s="15">
        <v>800</v>
      </c>
    </row>
    <row r="266" spans="2:22" x14ac:dyDescent="0.25">
      <c r="B266" s="15" t="s">
        <v>122</v>
      </c>
      <c r="C266" s="15" t="s">
        <v>207</v>
      </c>
      <c r="D266" s="15" t="s">
        <v>245</v>
      </c>
      <c r="E266" s="15">
        <v>2022</v>
      </c>
      <c r="F266" s="15" t="s">
        <v>162</v>
      </c>
      <c r="G266" s="15" t="s">
        <v>133</v>
      </c>
      <c r="H266" s="15" t="s">
        <v>136</v>
      </c>
      <c r="I266" s="15" t="s">
        <v>139</v>
      </c>
      <c r="J266" s="15" t="s">
        <v>141</v>
      </c>
      <c r="K266" s="15" t="s">
        <v>144</v>
      </c>
      <c r="L266" s="15" t="s">
        <v>320</v>
      </c>
      <c r="M266" s="15">
        <v>0.85299999999999998</v>
      </c>
      <c r="N266" s="15">
        <v>0.40899999999999997</v>
      </c>
      <c r="O266" s="15">
        <v>2.7E-2</v>
      </c>
      <c r="P266" s="15">
        <v>0.77200000000000002</v>
      </c>
      <c r="Q266" s="15">
        <v>0.56399999999999995</v>
      </c>
      <c r="R266" s="15">
        <v>1.0620000000000001</v>
      </c>
      <c r="S266" s="15">
        <v>13.217000000000001</v>
      </c>
      <c r="U266" s="15">
        <v>505091.96600000001</v>
      </c>
      <c r="V266" s="15">
        <v>230</v>
      </c>
    </row>
    <row r="267" spans="2:22" x14ac:dyDescent="0.25">
      <c r="B267" s="15" t="s">
        <v>122</v>
      </c>
      <c r="C267" s="15" t="s">
        <v>207</v>
      </c>
      <c r="D267" s="15" t="s">
        <v>245</v>
      </c>
      <c r="E267" s="15">
        <v>2022</v>
      </c>
      <c r="F267" s="15" t="s">
        <v>162</v>
      </c>
      <c r="G267" s="15" t="s">
        <v>133</v>
      </c>
      <c r="H267" s="15" t="s">
        <v>136</v>
      </c>
      <c r="I267" s="15" t="s">
        <v>139</v>
      </c>
      <c r="J267" s="15" t="s">
        <v>141</v>
      </c>
      <c r="K267" s="15" t="s">
        <v>144</v>
      </c>
      <c r="L267" s="15" t="s">
        <v>146</v>
      </c>
      <c r="M267" s="15">
        <v>0.94699999999999995</v>
      </c>
      <c r="N267" s="15">
        <v>0.499</v>
      </c>
      <c r="O267" s="15">
        <v>5.2999999999999999E-2</v>
      </c>
      <c r="P267" s="15">
        <v>0.85799999999999998</v>
      </c>
      <c r="Q267" s="15">
        <v>0.58399999999999996</v>
      </c>
      <c r="R267" s="15">
        <v>1.254</v>
      </c>
      <c r="S267" s="15">
        <v>13.363</v>
      </c>
      <c r="U267" s="15">
        <v>501182.58500000002</v>
      </c>
      <c r="V267" s="15">
        <v>90</v>
      </c>
    </row>
    <row r="268" spans="2:22" x14ac:dyDescent="0.25">
      <c r="B268" s="15" t="s">
        <v>122</v>
      </c>
      <c r="C268" s="15" t="s">
        <v>207</v>
      </c>
      <c r="D268" s="15" t="s">
        <v>245</v>
      </c>
      <c r="E268" s="15">
        <v>2022</v>
      </c>
      <c r="F268" s="15" t="s">
        <v>162</v>
      </c>
      <c r="G268" s="15" t="s">
        <v>133</v>
      </c>
      <c r="H268" s="15" t="s">
        <v>136</v>
      </c>
      <c r="I268" s="15" t="s">
        <v>139</v>
      </c>
      <c r="J268" s="15" t="s">
        <v>141</v>
      </c>
      <c r="K268" s="15" t="s">
        <v>144</v>
      </c>
      <c r="L268" s="15" t="s">
        <v>354</v>
      </c>
      <c r="M268" s="15">
        <v>0.49199999999999999</v>
      </c>
      <c r="N268" s="15">
        <v>0.35399999999999998</v>
      </c>
      <c r="O268" s="15">
        <v>3.1E-2</v>
      </c>
      <c r="P268" s="15">
        <v>0.41699999999999998</v>
      </c>
      <c r="Q268" s="15">
        <v>0.28100000000000003</v>
      </c>
      <c r="R268" s="15">
        <v>0.56100000000000005</v>
      </c>
      <c r="S268" s="15">
        <v>12.952</v>
      </c>
      <c r="U268" s="15">
        <v>499071.946</v>
      </c>
      <c r="V268" s="15">
        <v>130</v>
      </c>
    </row>
    <row r="269" spans="2:22" x14ac:dyDescent="0.25">
      <c r="B269" s="15" t="s">
        <v>122</v>
      </c>
      <c r="C269" s="15" t="s">
        <v>207</v>
      </c>
      <c r="D269" s="15" t="s">
        <v>246</v>
      </c>
      <c r="E269" s="15">
        <v>2022</v>
      </c>
      <c r="F269" s="15" t="s">
        <v>162</v>
      </c>
      <c r="G269" s="15" t="s">
        <v>133</v>
      </c>
      <c r="H269" s="15" t="s">
        <v>136</v>
      </c>
      <c r="I269" s="15" t="s">
        <v>139</v>
      </c>
      <c r="J269" s="15" t="s">
        <v>141</v>
      </c>
      <c r="K269" s="15" t="s">
        <v>144</v>
      </c>
      <c r="L269" s="15" t="s">
        <v>316</v>
      </c>
      <c r="M269" s="15">
        <v>0.313</v>
      </c>
      <c r="N269" s="15">
        <v>0.17799999999999999</v>
      </c>
      <c r="O269" s="15">
        <v>4.0000000000000001E-3</v>
      </c>
      <c r="P269" s="15">
        <v>0.27</v>
      </c>
      <c r="Q269" s="15">
        <v>0.193</v>
      </c>
      <c r="R269" s="15">
        <v>0.39</v>
      </c>
      <c r="S269" s="15">
        <v>12.474</v>
      </c>
      <c r="U269" s="15">
        <v>298734.701</v>
      </c>
      <c r="V269" s="15">
        <v>1660</v>
      </c>
    </row>
    <row r="270" spans="2:22" x14ac:dyDescent="0.25">
      <c r="B270" s="15" t="s">
        <v>122</v>
      </c>
      <c r="C270" s="15" t="s">
        <v>207</v>
      </c>
      <c r="D270" s="15" t="s">
        <v>246</v>
      </c>
      <c r="E270" s="15">
        <v>2022</v>
      </c>
      <c r="F270" s="15" t="s">
        <v>162</v>
      </c>
      <c r="G270" s="15" t="s">
        <v>133</v>
      </c>
      <c r="H270" s="15" t="s">
        <v>136</v>
      </c>
      <c r="I270" s="15" t="s">
        <v>139</v>
      </c>
      <c r="J270" s="15" t="s">
        <v>141</v>
      </c>
      <c r="K270" s="15" t="s">
        <v>144</v>
      </c>
      <c r="L270" s="15" t="s">
        <v>317</v>
      </c>
      <c r="M270" s="15">
        <v>0.53300000000000003</v>
      </c>
      <c r="N270" s="15">
        <v>0.29699999999999999</v>
      </c>
      <c r="O270" s="15">
        <v>6.0000000000000001E-3</v>
      </c>
      <c r="P270" s="15">
        <v>0.47399999999999998</v>
      </c>
      <c r="Q270" s="15">
        <v>0.33700000000000002</v>
      </c>
      <c r="R270" s="15">
        <v>0.65300000000000002</v>
      </c>
      <c r="S270" s="15">
        <v>12.474</v>
      </c>
      <c r="U270" s="15">
        <v>299180.52</v>
      </c>
      <c r="V270" s="15">
        <v>2800</v>
      </c>
    </row>
    <row r="271" spans="2:22" x14ac:dyDescent="0.25">
      <c r="B271" s="15" t="s">
        <v>122</v>
      </c>
      <c r="C271" s="15" t="s">
        <v>207</v>
      </c>
      <c r="D271" s="15" t="s">
        <v>246</v>
      </c>
      <c r="E271" s="15">
        <v>2022</v>
      </c>
      <c r="F271" s="15" t="s">
        <v>162</v>
      </c>
      <c r="G271" s="15" t="s">
        <v>133</v>
      </c>
      <c r="H271" s="15" t="s">
        <v>136</v>
      </c>
      <c r="I271" s="15" t="s">
        <v>139</v>
      </c>
      <c r="J271" s="15" t="s">
        <v>141</v>
      </c>
      <c r="K271" s="15" t="s">
        <v>144</v>
      </c>
      <c r="L271" s="15" t="s">
        <v>318</v>
      </c>
      <c r="M271" s="15">
        <v>0.61099999999999999</v>
      </c>
      <c r="N271" s="15">
        <v>0.30399999999999999</v>
      </c>
      <c r="O271" s="15">
        <v>0.01</v>
      </c>
      <c r="P271" s="15">
        <v>0.55100000000000005</v>
      </c>
      <c r="Q271" s="15">
        <v>0.39300000000000002</v>
      </c>
      <c r="R271" s="15">
        <v>0.75800000000000001</v>
      </c>
      <c r="S271" s="15">
        <v>12.526</v>
      </c>
      <c r="U271" s="15">
        <v>299046.61499999999</v>
      </c>
      <c r="V271" s="15">
        <v>860</v>
      </c>
    </row>
    <row r="272" spans="2:22" x14ac:dyDescent="0.25">
      <c r="B272" s="15" t="s">
        <v>122</v>
      </c>
      <c r="C272" s="15" t="s">
        <v>207</v>
      </c>
      <c r="D272" s="15" t="s">
        <v>246</v>
      </c>
      <c r="E272" s="15">
        <v>2022</v>
      </c>
      <c r="F272" s="15" t="s">
        <v>162</v>
      </c>
      <c r="G272" s="15" t="s">
        <v>133</v>
      </c>
      <c r="H272" s="15" t="s">
        <v>136</v>
      </c>
      <c r="I272" s="15" t="s">
        <v>139</v>
      </c>
      <c r="J272" s="15" t="s">
        <v>141</v>
      </c>
      <c r="K272" s="15" t="s">
        <v>144</v>
      </c>
      <c r="L272" s="15" t="s">
        <v>319</v>
      </c>
      <c r="M272" s="15">
        <v>0.77500000000000002</v>
      </c>
      <c r="N272" s="15">
        <v>0.376</v>
      </c>
      <c r="O272" s="15">
        <v>1.2999999999999999E-2</v>
      </c>
      <c r="P272" s="15">
        <v>0.69699999999999995</v>
      </c>
      <c r="Q272" s="15">
        <v>0.51500000000000001</v>
      </c>
      <c r="R272" s="15">
        <v>0.95499999999999996</v>
      </c>
      <c r="S272" s="15">
        <v>12.592000000000001</v>
      </c>
      <c r="U272" s="15">
        <v>298800.38900000002</v>
      </c>
      <c r="V272" s="15">
        <v>800</v>
      </c>
    </row>
    <row r="273" spans="2:22" x14ac:dyDescent="0.25">
      <c r="B273" s="15" t="s">
        <v>122</v>
      </c>
      <c r="C273" s="15" t="s">
        <v>207</v>
      </c>
      <c r="D273" s="15" t="s">
        <v>246</v>
      </c>
      <c r="E273" s="15">
        <v>2022</v>
      </c>
      <c r="F273" s="15" t="s">
        <v>162</v>
      </c>
      <c r="G273" s="15" t="s">
        <v>133</v>
      </c>
      <c r="H273" s="15" t="s">
        <v>136</v>
      </c>
      <c r="I273" s="15" t="s">
        <v>139</v>
      </c>
      <c r="J273" s="15" t="s">
        <v>141</v>
      </c>
      <c r="K273" s="15" t="s">
        <v>144</v>
      </c>
      <c r="L273" s="15" t="s">
        <v>320</v>
      </c>
      <c r="M273" s="15">
        <v>0.84699999999999998</v>
      </c>
      <c r="N273" s="15">
        <v>0.41499999999999998</v>
      </c>
      <c r="O273" s="15">
        <v>2.7E-2</v>
      </c>
      <c r="P273" s="15">
        <v>0.79300000000000004</v>
      </c>
      <c r="Q273" s="15">
        <v>0.55900000000000005</v>
      </c>
      <c r="R273" s="15">
        <v>1.06</v>
      </c>
      <c r="S273" s="15">
        <v>12.667999999999999</v>
      </c>
      <c r="U273" s="15">
        <v>299623.06599999999</v>
      </c>
      <c r="V273" s="15">
        <v>230</v>
      </c>
    </row>
    <row r="274" spans="2:22" x14ac:dyDescent="0.25">
      <c r="B274" s="15" t="s">
        <v>122</v>
      </c>
      <c r="C274" s="15" t="s">
        <v>207</v>
      </c>
      <c r="D274" s="15" t="s">
        <v>246</v>
      </c>
      <c r="E274" s="15">
        <v>2022</v>
      </c>
      <c r="F274" s="15" t="s">
        <v>162</v>
      </c>
      <c r="G274" s="15" t="s">
        <v>133</v>
      </c>
      <c r="H274" s="15" t="s">
        <v>136</v>
      </c>
      <c r="I274" s="15" t="s">
        <v>139</v>
      </c>
      <c r="J274" s="15" t="s">
        <v>141</v>
      </c>
      <c r="K274" s="15" t="s">
        <v>144</v>
      </c>
      <c r="L274" s="15" t="s">
        <v>146</v>
      </c>
      <c r="M274" s="15">
        <v>0.93500000000000005</v>
      </c>
      <c r="N274" s="15">
        <v>0.46899999999999997</v>
      </c>
      <c r="O274" s="15">
        <v>4.9000000000000002E-2</v>
      </c>
      <c r="P274" s="15">
        <v>0.86299999999999999</v>
      </c>
      <c r="Q274" s="15">
        <v>0.57299999999999995</v>
      </c>
      <c r="R274" s="15">
        <v>1.1819999999999999</v>
      </c>
      <c r="S274" s="15">
        <v>12.798</v>
      </c>
      <c r="U274" s="15">
        <v>296835.005</v>
      </c>
      <c r="V274" s="15">
        <v>90</v>
      </c>
    </row>
    <row r="275" spans="2:22" x14ac:dyDescent="0.25">
      <c r="B275" s="15" t="s">
        <v>122</v>
      </c>
      <c r="C275" s="15" t="s">
        <v>207</v>
      </c>
      <c r="D275" s="15" t="s">
        <v>246</v>
      </c>
      <c r="E275" s="15">
        <v>2022</v>
      </c>
      <c r="F275" s="15" t="s">
        <v>162</v>
      </c>
      <c r="G275" s="15" t="s">
        <v>133</v>
      </c>
      <c r="H275" s="15" t="s">
        <v>136</v>
      </c>
      <c r="I275" s="15" t="s">
        <v>139</v>
      </c>
      <c r="J275" s="15" t="s">
        <v>141</v>
      </c>
      <c r="K275" s="15" t="s">
        <v>144</v>
      </c>
      <c r="L275" s="15" t="s">
        <v>354</v>
      </c>
      <c r="M275" s="15">
        <v>0.49299999999999999</v>
      </c>
      <c r="N275" s="15">
        <v>0.34899999999999998</v>
      </c>
      <c r="O275" s="15">
        <v>3.1E-2</v>
      </c>
      <c r="P275" s="15">
        <v>0.39500000000000002</v>
      </c>
      <c r="Q275" s="15">
        <v>0.28199999999999997</v>
      </c>
      <c r="R275" s="15">
        <v>0.60599999999999998</v>
      </c>
      <c r="S275" s="15">
        <v>12.407999999999999</v>
      </c>
      <c r="U275" s="15">
        <v>298785.2</v>
      </c>
      <c r="V275" s="15">
        <v>130</v>
      </c>
    </row>
    <row r="276" spans="2:22" x14ac:dyDescent="0.25">
      <c r="B276" s="15" t="s">
        <v>122</v>
      </c>
      <c r="C276" s="15" t="s">
        <v>207</v>
      </c>
      <c r="D276" s="15" t="s">
        <v>247</v>
      </c>
      <c r="E276" s="15">
        <v>2022</v>
      </c>
      <c r="F276" s="15" t="s">
        <v>162</v>
      </c>
      <c r="G276" s="15" t="s">
        <v>133</v>
      </c>
      <c r="H276" s="15" t="s">
        <v>136</v>
      </c>
      <c r="I276" s="15" t="s">
        <v>139</v>
      </c>
      <c r="J276" s="15" t="s">
        <v>141</v>
      </c>
      <c r="K276" s="15" t="s">
        <v>144</v>
      </c>
      <c r="L276" s="15" t="s">
        <v>316</v>
      </c>
      <c r="M276" s="15">
        <v>0.3</v>
      </c>
      <c r="N276" s="15">
        <v>0.17399999999999999</v>
      </c>
      <c r="O276" s="15">
        <v>4.0000000000000001E-3</v>
      </c>
      <c r="P276" s="15">
        <v>0.26100000000000001</v>
      </c>
      <c r="Q276" s="15">
        <v>0.187</v>
      </c>
      <c r="R276" s="15">
        <v>0.377</v>
      </c>
      <c r="S276" s="15">
        <v>12.474</v>
      </c>
      <c r="U276" s="15">
        <v>298735.91399999999</v>
      </c>
      <c r="V276" s="15">
        <v>1660</v>
      </c>
    </row>
    <row r="277" spans="2:22" x14ac:dyDescent="0.25">
      <c r="B277" s="15" t="s">
        <v>122</v>
      </c>
      <c r="C277" s="15" t="s">
        <v>207</v>
      </c>
      <c r="D277" s="15" t="s">
        <v>247</v>
      </c>
      <c r="E277" s="15">
        <v>2022</v>
      </c>
      <c r="F277" s="15" t="s">
        <v>162</v>
      </c>
      <c r="G277" s="15" t="s">
        <v>133</v>
      </c>
      <c r="H277" s="15" t="s">
        <v>136</v>
      </c>
      <c r="I277" s="15" t="s">
        <v>139</v>
      </c>
      <c r="J277" s="15" t="s">
        <v>141</v>
      </c>
      <c r="K277" s="15" t="s">
        <v>144</v>
      </c>
      <c r="L277" s="15" t="s">
        <v>317</v>
      </c>
      <c r="M277" s="15">
        <v>0.505</v>
      </c>
      <c r="N277" s="15">
        <v>0.28399999999999997</v>
      </c>
      <c r="O277" s="15">
        <v>5.0000000000000001E-3</v>
      </c>
      <c r="P277" s="15">
        <v>0.44700000000000001</v>
      </c>
      <c r="Q277" s="15">
        <v>0.32</v>
      </c>
      <c r="R277" s="15">
        <v>0.61899999999999999</v>
      </c>
      <c r="S277" s="15">
        <v>12.474</v>
      </c>
      <c r="U277" s="15">
        <v>299178.598</v>
      </c>
      <c r="V277" s="15">
        <v>2800</v>
      </c>
    </row>
    <row r="278" spans="2:22" x14ac:dyDescent="0.25">
      <c r="B278" s="15" t="s">
        <v>122</v>
      </c>
      <c r="C278" s="15" t="s">
        <v>207</v>
      </c>
      <c r="D278" s="15" t="s">
        <v>247</v>
      </c>
      <c r="E278" s="15">
        <v>2022</v>
      </c>
      <c r="F278" s="15" t="s">
        <v>162</v>
      </c>
      <c r="G278" s="15" t="s">
        <v>133</v>
      </c>
      <c r="H278" s="15" t="s">
        <v>136</v>
      </c>
      <c r="I278" s="15" t="s">
        <v>139</v>
      </c>
      <c r="J278" s="15" t="s">
        <v>141</v>
      </c>
      <c r="K278" s="15" t="s">
        <v>144</v>
      </c>
      <c r="L278" s="15" t="s">
        <v>318</v>
      </c>
      <c r="M278" s="15">
        <v>0.58799999999999997</v>
      </c>
      <c r="N278" s="15">
        <v>0.29799999999999999</v>
      </c>
      <c r="O278" s="15">
        <v>0.01</v>
      </c>
      <c r="P278" s="15">
        <v>0.52700000000000002</v>
      </c>
      <c r="Q278" s="15">
        <v>0.374</v>
      </c>
      <c r="R278" s="15">
        <v>0.72899999999999998</v>
      </c>
      <c r="S278" s="15">
        <v>12.526</v>
      </c>
      <c r="U278" s="15">
        <v>299043.07</v>
      </c>
      <c r="V278" s="15">
        <v>860</v>
      </c>
    </row>
    <row r="279" spans="2:22" x14ac:dyDescent="0.25">
      <c r="B279" s="15" t="s">
        <v>122</v>
      </c>
      <c r="C279" s="15" t="s">
        <v>207</v>
      </c>
      <c r="D279" s="15" t="s">
        <v>247</v>
      </c>
      <c r="E279" s="15">
        <v>2022</v>
      </c>
      <c r="F279" s="15" t="s">
        <v>162</v>
      </c>
      <c r="G279" s="15" t="s">
        <v>133</v>
      </c>
      <c r="H279" s="15" t="s">
        <v>136</v>
      </c>
      <c r="I279" s="15" t="s">
        <v>139</v>
      </c>
      <c r="J279" s="15" t="s">
        <v>141</v>
      </c>
      <c r="K279" s="15" t="s">
        <v>144</v>
      </c>
      <c r="L279" s="15" t="s">
        <v>319</v>
      </c>
      <c r="M279" s="15">
        <v>0.747</v>
      </c>
      <c r="N279" s="15">
        <v>0.36199999999999999</v>
      </c>
      <c r="O279" s="15">
        <v>1.2999999999999999E-2</v>
      </c>
      <c r="P279" s="15">
        <v>0.67200000000000004</v>
      </c>
      <c r="Q279" s="15">
        <v>0.497</v>
      </c>
      <c r="R279" s="15">
        <v>0.91800000000000004</v>
      </c>
      <c r="S279" s="15">
        <v>12.592000000000001</v>
      </c>
      <c r="U279" s="15">
        <v>298800.32799999998</v>
      </c>
      <c r="V279" s="15">
        <v>800</v>
      </c>
    </row>
    <row r="280" spans="2:22" x14ac:dyDescent="0.25">
      <c r="B280" s="15" t="s">
        <v>122</v>
      </c>
      <c r="C280" s="15" t="s">
        <v>207</v>
      </c>
      <c r="D280" s="15" t="s">
        <v>247</v>
      </c>
      <c r="E280" s="15">
        <v>2022</v>
      </c>
      <c r="F280" s="15" t="s">
        <v>162</v>
      </c>
      <c r="G280" s="15" t="s">
        <v>133</v>
      </c>
      <c r="H280" s="15" t="s">
        <v>136</v>
      </c>
      <c r="I280" s="15" t="s">
        <v>139</v>
      </c>
      <c r="J280" s="15" t="s">
        <v>141</v>
      </c>
      <c r="K280" s="15" t="s">
        <v>144</v>
      </c>
      <c r="L280" s="15" t="s">
        <v>320</v>
      </c>
      <c r="M280" s="15">
        <v>0.83599999999999997</v>
      </c>
      <c r="N280" s="15">
        <v>0.41699999999999998</v>
      </c>
      <c r="O280" s="15">
        <v>2.7E-2</v>
      </c>
      <c r="P280" s="15">
        <v>0.74199999999999999</v>
      </c>
      <c r="Q280" s="15">
        <v>0.53</v>
      </c>
      <c r="R280" s="15">
        <v>1.0049999999999999</v>
      </c>
      <c r="S280" s="15">
        <v>12.667999999999999</v>
      </c>
      <c r="U280" s="15">
        <v>299624.62</v>
      </c>
      <c r="V280" s="15">
        <v>230</v>
      </c>
    </row>
    <row r="281" spans="2:22" x14ac:dyDescent="0.25">
      <c r="B281" s="15" t="s">
        <v>122</v>
      </c>
      <c r="C281" s="15" t="s">
        <v>207</v>
      </c>
      <c r="D281" s="15" t="s">
        <v>247</v>
      </c>
      <c r="E281" s="15">
        <v>2022</v>
      </c>
      <c r="F281" s="15" t="s">
        <v>162</v>
      </c>
      <c r="G281" s="15" t="s">
        <v>133</v>
      </c>
      <c r="H281" s="15" t="s">
        <v>136</v>
      </c>
      <c r="I281" s="15" t="s">
        <v>139</v>
      </c>
      <c r="J281" s="15" t="s">
        <v>141</v>
      </c>
      <c r="K281" s="15" t="s">
        <v>144</v>
      </c>
      <c r="L281" s="15" t="s">
        <v>146</v>
      </c>
      <c r="M281" s="15">
        <v>0.92400000000000004</v>
      </c>
      <c r="N281" s="15">
        <v>0.46500000000000002</v>
      </c>
      <c r="O281" s="15">
        <v>4.9000000000000002E-2</v>
      </c>
      <c r="P281" s="15">
        <v>0.84299999999999997</v>
      </c>
      <c r="Q281" s="15">
        <v>0.59699999999999998</v>
      </c>
      <c r="R281" s="15">
        <v>1.169</v>
      </c>
      <c r="S281" s="15">
        <v>12.798</v>
      </c>
      <c r="U281" s="15">
        <v>296835.005</v>
      </c>
      <c r="V281" s="15">
        <v>90</v>
      </c>
    </row>
    <row r="282" spans="2:22" x14ac:dyDescent="0.25">
      <c r="B282" s="15" t="s">
        <v>122</v>
      </c>
      <c r="C282" s="15" t="s">
        <v>207</v>
      </c>
      <c r="D282" s="15" t="s">
        <v>247</v>
      </c>
      <c r="E282" s="15">
        <v>2022</v>
      </c>
      <c r="F282" s="15" t="s">
        <v>162</v>
      </c>
      <c r="G282" s="15" t="s">
        <v>133</v>
      </c>
      <c r="H282" s="15" t="s">
        <v>136</v>
      </c>
      <c r="I282" s="15" t="s">
        <v>139</v>
      </c>
      <c r="J282" s="15" t="s">
        <v>141</v>
      </c>
      <c r="K282" s="15" t="s">
        <v>144</v>
      </c>
      <c r="L282" s="15" t="s">
        <v>354</v>
      </c>
      <c r="M282" s="15">
        <v>0.48499999999999999</v>
      </c>
      <c r="N282" s="15">
        <v>0.34599999999999997</v>
      </c>
      <c r="O282" s="15">
        <v>0.03</v>
      </c>
      <c r="P282" s="15">
        <v>0.39</v>
      </c>
      <c r="Q282" s="15">
        <v>0.28499999999999998</v>
      </c>
      <c r="R282" s="15">
        <v>0.59699999999999998</v>
      </c>
      <c r="S282" s="15">
        <v>12.407999999999999</v>
      </c>
      <c r="U282" s="15">
        <v>298776.38799999998</v>
      </c>
      <c r="V282" s="15">
        <v>130</v>
      </c>
    </row>
    <row r="283" spans="2:22" x14ac:dyDescent="0.25">
      <c r="B283" s="15" t="s">
        <v>122</v>
      </c>
      <c r="C283" s="15" t="s">
        <v>207</v>
      </c>
      <c r="D283" s="15" t="s">
        <v>248</v>
      </c>
      <c r="E283" s="15">
        <v>2022</v>
      </c>
      <c r="F283" s="15" t="s">
        <v>162</v>
      </c>
      <c r="G283" s="15" t="s">
        <v>133</v>
      </c>
      <c r="H283" s="15" t="s">
        <v>136</v>
      </c>
      <c r="I283" s="15" t="s">
        <v>139</v>
      </c>
      <c r="J283" s="15" t="s">
        <v>141</v>
      </c>
      <c r="K283" s="15" t="s">
        <v>144</v>
      </c>
      <c r="L283" s="15" t="s">
        <v>316</v>
      </c>
      <c r="M283" s="15">
        <v>0.28399999999999997</v>
      </c>
      <c r="N283" s="15">
        <v>0.16500000000000001</v>
      </c>
      <c r="O283" s="15">
        <v>4.0000000000000001E-3</v>
      </c>
      <c r="P283" s="15">
        <v>0.24399999999999999</v>
      </c>
      <c r="Q283" s="15">
        <v>0.17799999999999999</v>
      </c>
      <c r="R283" s="15">
        <v>0.34599999999999997</v>
      </c>
      <c r="S283" s="15">
        <v>11.837999999999999</v>
      </c>
      <c r="U283" s="15">
        <v>133617.21100000001</v>
      </c>
      <c r="V283" s="15">
        <v>1660</v>
      </c>
    </row>
    <row r="284" spans="2:22" x14ac:dyDescent="0.25">
      <c r="B284" s="15" t="s">
        <v>122</v>
      </c>
      <c r="C284" s="15" t="s">
        <v>207</v>
      </c>
      <c r="D284" s="15" t="s">
        <v>248</v>
      </c>
      <c r="E284" s="15">
        <v>2022</v>
      </c>
      <c r="F284" s="15" t="s">
        <v>162</v>
      </c>
      <c r="G284" s="15" t="s">
        <v>133</v>
      </c>
      <c r="H284" s="15" t="s">
        <v>136</v>
      </c>
      <c r="I284" s="15" t="s">
        <v>139</v>
      </c>
      <c r="J284" s="15" t="s">
        <v>141</v>
      </c>
      <c r="K284" s="15" t="s">
        <v>144</v>
      </c>
      <c r="L284" s="15" t="s">
        <v>317</v>
      </c>
      <c r="M284" s="15">
        <v>0.47099999999999997</v>
      </c>
      <c r="N284" s="15">
        <v>0.26400000000000001</v>
      </c>
      <c r="O284" s="15">
        <v>5.0000000000000001E-3</v>
      </c>
      <c r="P284" s="15">
        <v>0.41699999999999998</v>
      </c>
      <c r="Q284" s="15">
        <v>0.30099999999999999</v>
      </c>
      <c r="R284" s="15">
        <v>0.56699999999999995</v>
      </c>
      <c r="S284" s="15">
        <v>11.843</v>
      </c>
      <c r="U284" s="15">
        <v>133698.427</v>
      </c>
      <c r="V284" s="15">
        <v>2800</v>
      </c>
    </row>
    <row r="285" spans="2:22" x14ac:dyDescent="0.25">
      <c r="B285" s="15" t="s">
        <v>122</v>
      </c>
      <c r="C285" s="15" t="s">
        <v>207</v>
      </c>
      <c r="D285" s="15" t="s">
        <v>248</v>
      </c>
      <c r="E285" s="15">
        <v>2022</v>
      </c>
      <c r="F285" s="15" t="s">
        <v>162</v>
      </c>
      <c r="G285" s="15" t="s">
        <v>133</v>
      </c>
      <c r="H285" s="15" t="s">
        <v>136</v>
      </c>
      <c r="I285" s="15" t="s">
        <v>139</v>
      </c>
      <c r="J285" s="15" t="s">
        <v>141</v>
      </c>
      <c r="K285" s="15" t="s">
        <v>144</v>
      </c>
      <c r="L285" s="15" t="s">
        <v>318</v>
      </c>
      <c r="M285" s="15">
        <v>0.56399999999999995</v>
      </c>
      <c r="N285" s="15">
        <v>0.28000000000000003</v>
      </c>
      <c r="O285" s="15">
        <v>0.01</v>
      </c>
      <c r="P285" s="15">
        <v>0.50900000000000001</v>
      </c>
      <c r="Q285" s="15">
        <v>0.36799999999999999</v>
      </c>
      <c r="R285" s="15">
        <v>0.69399999999999995</v>
      </c>
      <c r="S285" s="15">
        <v>11.881</v>
      </c>
      <c r="U285" s="15">
        <v>132858.62899999999</v>
      </c>
      <c r="V285" s="15">
        <v>860</v>
      </c>
    </row>
    <row r="286" spans="2:22" x14ac:dyDescent="0.25">
      <c r="B286" s="15" t="s">
        <v>122</v>
      </c>
      <c r="C286" s="15" t="s">
        <v>207</v>
      </c>
      <c r="D286" s="15" t="s">
        <v>248</v>
      </c>
      <c r="E286" s="15">
        <v>2022</v>
      </c>
      <c r="F286" s="15" t="s">
        <v>162</v>
      </c>
      <c r="G286" s="15" t="s">
        <v>133</v>
      </c>
      <c r="H286" s="15" t="s">
        <v>136</v>
      </c>
      <c r="I286" s="15" t="s">
        <v>139</v>
      </c>
      <c r="J286" s="15" t="s">
        <v>141</v>
      </c>
      <c r="K286" s="15" t="s">
        <v>144</v>
      </c>
      <c r="L286" s="15" t="s">
        <v>319</v>
      </c>
      <c r="M286" s="15">
        <v>0.72599999999999998</v>
      </c>
      <c r="N286" s="15">
        <v>0.36499999999999999</v>
      </c>
      <c r="O286" s="15">
        <v>1.2999999999999999E-2</v>
      </c>
      <c r="P286" s="15">
        <v>0.64300000000000002</v>
      </c>
      <c r="Q286" s="15">
        <v>0.47799999999999998</v>
      </c>
      <c r="R286" s="15">
        <v>0.88700000000000001</v>
      </c>
      <c r="S286" s="15">
        <v>11.943</v>
      </c>
      <c r="U286" s="15">
        <v>132065.769</v>
      </c>
      <c r="V286" s="15">
        <v>800</v>
      </c>
    </row>
    <row r="287" spans="2:22" x14ac:dyDescent="0.25">
      <c r="B287" s="15" t="s">
        <v>122</v>
      </c>
      <c r="C287" s="15" t="s">
        <v>207</v>
      </c>
      <c r="D287" s="15" t="s">
        <v>248</v>
      </c>
      <c r="E287" s="15">
        <v>2022</v>
      </c>
      <c r="F287" s="15" t="s">
        <v>162</v>
      </c>
      <c r="G287" s="15" t="s">
        <v>133</v>
      </c>
      <c r="H287" s="15" t="s">
        <v>136</v>
      </c>
      <c r="I287" s="15" t="s">
        <v>139</v>
      </c>
      <c r="J287" s="15" t="s">
        <v>141</v>
      </c>
      <c r="K287" s="15" t="s">
        <v>144</v>
      </c>
      <c r="L287" s="15" t="s">
        <v>320</v>
      </c>
      <c r="M287" s="15">
        <v>0.80400000000000005</v>
      </c>
      <c r="N287" s="15">
        <v>0.40400000000000003</v>
      </c>
      <c r="O287" s="15">
        <v>2.7E-2</v>
      </c>
      <c r="P287" s="15">
        <v>0.71099999999999997</v>
      </c>
      <c r="Q287" s="15">
        <v>0.51</v>
      </c>
      <c r="R287" s="15">
        <v>0.98399999999999999</v>
      </c>
      <c r="S287" s="15">
        <v>12.026</v>
      </c>
      <c r="U287" s="15">
        <v>131777.98699999999</v>
      </c>
      <c r="V287" s="15">
        <v>230</v>
      </c>
    </row>
    <row r="288" spans="2:22" x14ac:dyDescent="0.25">
      <c r="B288" s="15" t="s">
        <v>122</v>
      </c>
      <c r="C288" s="15" t="s">
        <v>207</v>
      </c>
      <c r="D288" s="15" t="s">
        <v>248</v>
      </c>
      <c r="E288" s="15">
        <v>2022</v>
      </c>
      <c r="F288" s="15" t="s">
        <v>162</v>
      </c>
      <c r="G288" s="15" t="s">
        <v>133</v>
      </c>
      <c r="H288" s="15" t="s">
        <v>136</v>
      </c>
      <c r="I288" s="15" t="s">
        <v>139</v>
      </c>
      <c r="J288" s="15" t="s">
        <v>141</v>
      </c>
      <c r="K288" s="15" t="s">
        <v>144</v>
      </c>
      <c r="L288" s="15" t="s">
        <v>146</v>
      </c>
      <c r="M288" s="15">
        <v>0.89500000000000002</v>
      </c>
      <c r="N288" s="15">
        <v>0.45200000000000001</v>
      </c>
      <c r="O288" s="15">
        <v>4.8000000000000001E-2</v>
      </c>
      <c r="P288" s="15">
        <v>0.82299999999999995</v>
      </c>
      <c r="Q288" s="15">
        <v>0.6</v>
      </c>
      <c r="R288" s="15">
        <v>1.1180000000000001</v>
      </c>
      <c r="S288" s="15">
        <v>12.135</v>
      </c>
      <c r="U288" s="15">
        <v>129435.56600000001</v>
      </c>
      <c r="V288" s="15">
        <v>90</v>
      </c>
    </row>
    <row r="289" spans="2:22" x14ac:dyDescent="0.25">
      <c r="B289" s="15" t="s">
        <v>122</v>
      </c>
      <c r="C289" s="15" t="s">
        <v>207</v>
      </c>
      <c r="D289" s="15" t="s">
        <v>248</v>
      </c>
      <c r="E289" s="15">
        <v>2022</v>
      </c>
      <c r="F289" s="15" t="s">
        <v>162</v>
      </c>
      <c r="G289" s="15" t="s">
        <v>133</v>
      </c>
      <c r="H289" s="15" t="s">
        <v>136</v>
      </c>
      <c r="I289" s="15" t="s">
        <v>139</v>
      </c>
      <c r="J289" s="15" t="s">
        <v>141</v>
      </c>
      <c r="K289" s="15" t="s">
        <v>144</v>
      </c>
      <c r="L289" s="15" t="s">
        <v>354</v>
      </c>
      <c r="M289" s="15">
        <v>0.46500000000000002</v>
      </c>
      <c r="N289" s="15">
        <v>0.32400000000000001</v>
      </c>
      <c r="O289" s="15">
        <v>2.8000000000000001E-2</v>
      </c>
      <c r="P289" s="15">
        <v>0.374</v>
      </c>
      <c r="Q289" s="15">
        <v>0.25700000000000001</v>
      </c>
      <c r="R289" s="15">
        <v>0.58699999999999997</v>
      </c>
      <c r="S289" s="15">
        <v>11.771000000000001</v>
      </c>
      <c r="U289" s="15">
        <v>135163.946</v>
      </c>
      <c r="V289" s="15">
        <v>130</v>
      </c>
    </row>
    <row r="290" spans="2:22" x14ac:dyDescent="0.25">
      <c r="B290" s="15" t="s">
        <v>122</v>
      </c>
      <c r="C290" s="15" t="s">
        <v>207</v>
      </c>
      <c r="D290" s="15" t="s">
        <v>249</v>
      </c>
      <c r="E290" s="15">
        <v>2022</v>
      </c>
      <c r="F290" s="15" t="s">
        <v>162</v>
      </c>
      <c r="G290" s="15" t="s">
        <v>133</v>
      </c>
      <c r="H290" s="15" t="s">
        <v>136</v>
      </c>
      <c r="I290" s="15" t="s">
        <v>139</v>
      </c>
      <c r="J290" s="15" t="s">
        <v>141</v>
      </c>
      <c r="K290" s="15" t="s">
        <v>144</v>
      </c>
      <c r="L290" s="15" t="s">
        <v>316</v>
      </c>
      <c r="M290" s="15">
        <v>0.27100000000000002</v>
      </c>
      <c r="N290" s="15">
        <v>0.156</v>
      </c>
      <c r="O290" s="15">
        <v>4.0000000000000001E-3</v>
      </c>
      <c r="P290" s="15">
        <v>0.23499999999999999</v>
      </c>
      <c r="Q290" s="15">
        <v>0.17199999999999999</v>
      </c>
      <c r="R290" s="15">
        <v>0.33300000000000002</v>
      </c>
      <c r="S290" s="15">
        <v>11.837999999999999</v>
      </c>
      <c r="U290" s="15">
        <v>133617.508</v>
      </c>
      <c r="V290" s="15">
        <v>1660</v>
      </c>
    </row>
    <row r="291" spans="2:22" x14ac:dyDescent="0.25">
      <c r="B291" s="15" t="s">
        <v>122</v>
      </c>
      <c r="C291" s="15" t="s">
        <v>207</v>
      </c>
      <c r="D291" s="15" t="s">
        <v>249</v>
      </c>
      <c r="E291" s="15">
        <v>2022</v>
      </c>
      <c r="F291" s="15" t="s">
        <v>162</v>
      </c>
      <c r="G291" s="15" t="s">
        <v>133</v>
      </c>
      <c r="H291" s="15" t="s">
        <v>136</v>
      </c>
      <c r="I291" s="15" t="s">
        <v>139</v>
      </c>
      <c r="J291" s="15" t="s">
        <v>141</v>
      </c>
      <c r="K291" s="15" t="s">
        <v>144</v>
      </c>
      <c r="L291" s="15" t="s">
        <v>317</v>
      </c>
      <c r="M291" s="15">
        <v>0.443</v>
      </c>
      <c r="N291" s="15">
        <v>0.24399999999999999</v>
      </c>
      <c r="O291" s="15">
        <v>5.0000000000000001E-3</v>
      </c>
      <c r="P291" s="15">
        <v>0.39500000000000002</v>
      </c>
      <c r="Q291" s="15">
        <v>0.28699999999999998</v>
      </c>
      <c r="R291" s="15">
        <v>0.53400000000000003</v>
      </c>
      <c r="S291" s="15">
        <v>11.843</v>
      </c>
      <c r="U291" s="15">
        <v>133697.984</v>
      </c>
      <c r="V291" s="15">
        <v>2800</v>
      </c>
    </row>
    <row r="292" spans="2:22" x14ac:dyDescent="0.25">
      <c r="B292" s="15" t="s">
        <v>122</v>
      </c>
      <c r="C292" s="15" t="s">
        <v>207</v>
      </c>
      <c r="D292" s="15" t="s">
        <v>249</v>
      </c>
      <c r="E292" s="15">
        <v>2022</v>
      </c>
      <c r="F292" s="15" t="s">
        <v>162</v>
      </c>
      <c r="G292" s="15" t="s">
        <v>133</v>
      </c>
      <c r="H292" s="15" t="s">
        <v>136</v>
      </c>
      <c r="I292" s="15" t="s">
        <v>139</v>
      </c>
      <c r="J292" s="15" t="s">
        <v>141</v>
      </c>
      <c r="K292" s="15" t="s">
        <v>144</v>
      </c>
      <c r="L292" s="15" t="s">
        <v>318</v>
      </c>
      <c r="M292" s="15">
        <v>0.53700000000000003</v>
      </c>
      <c r="N292" s="15">
        <v>0.26400000000000001</v>
      </c>
      <c r="O292" s="15">
        <v>8.9999999999999993E-3</v>
      </c>
      <c r="P292" s="15">
        <v>0.49099999999999999</v>
      </c>
      <c r="Q292" s="15">
        <v>0.34899999999999998</v>
      </c>
      <c r="R292" s="15">
        <v>0.67300000000000004</v>
      </c>
      <c r="S292" s="15">
        <v>11.881</v>
      </c>
      <c r="U292" s="15">
        <v>132859.432</v>
      </c>
      <c r="V292" s="15">
        <v>860</v>
      </c>
    </row>
    <row r="293" spans="2:22" x14ac:dyDescent="0.25">
      <c r="B293" s="15" t="s">
        <v>122</v>
      </c>
      <c r="C293" s="15" t="s">
        <v>207</v>
      </c>
      <c r="D293" s="15" t="s">
        <v>249</v>
      </c>
      <c r="E293" s="15">
        <v>2022</v>
      </c>
      <c r="F293" s="15" t="s">
        <v>162</v>
      </c>
      <c r="G293" s="15" t="s">
        <v>133</v>
      </c>
      <c r="H293" s="15" t="s">
        <v>136</v>
      </c>
      <c r="I293" s="15" t="s">
        <v>139</v>
      </c>
      <c r="J293" s="15" t="s">
        <v>141</v>
      </c>
      <c r="K293" s="15" t="s">
        <v>144</v>
      </c>
      <c r="L293" s="15" t="s">
        <v>319</v>
      </c>
      <c r="M293" s="15">
        <v>0.69499999999999995</v>
      </c>
      <c r="N293" s="15">
        <v>0.35599999999999998</v>
      </c>
      <c r="O293" s="15">
        <v>1.2999999999999999E-2</v>
      </c>
      <c r="P293" s="15">
        <v>0.60899999999999999</v>
      </c>
      <c r="Q293" s="15">
        <v>0.45500000000000002</v>
      </c>
      <c r="R293" s="15">
        <v>0.85</v>
      </c>
      <c r="S293" s="15">
        <v>11.944000000000001</v>
      </c>
      <c r="U293" s="15">
        <v>132067.101</v>
      </c>
      <c r="V293" s="15">
        <v>800</v>
      </c>
    </row>
    <row r="294" spans="2:22" x14ac:dyDescent="0.25">
      <c r="B294" s="15" t="s">
        <v>122</v>
      </c>
      <c r="C294" s="15" t="s">
        <v>207</v>
      </c>
      <c r="D294" s="15" t="s">
        <v>249</v>
      </c>
      <c r="E294" s="15">
        <v>2022</v>
      </c>
      <c r="F294" s="15" t="s">
        <v>162</v>
      </c>
      <c r="G294" s="15" t="s">
        <v>133</v>
      </c>
      <c r="H294" s="15" t="s">
        <v>136</v>
      </c>
      <c r="I294" s="15" t="s">
        <v>139</v>
      </c>
      <c r="J294" s="15" t="s">
        <v>141</v>
      </c>
      <c r="K294" s="15" t="s">
        <v>144</v>
      </c>
      <c r="L294" s="15" t="s">
        <v>320</v>
      </c>
      <c r="M294" s="15">
        <v>0.78</v>
      </c>
      <c r="N294" s="15">
        <v>0.39300000000000002</v>
      </c>
      <c r="O294" s="15">
        <v>2.5999999999999999E-2</v>
      </c>
      <c r="P294" s="15">
        <v>0.69599999999999995</v>
      </c>
      <c r="Q294" s="15">
        <v>0.48799999999999999</v>
      </c>
      <c r="R294" s="15">
        <v>0.95</v>
      </c>
      <c r="S294" s="15">
        <v>12.026</v>
      </c>
      <c r="U294" s="15">
        <v>131774.32999999999</v>
      </c>
      <c r="V294" s="15">
        <v>230</v>
      </c>
    </row>
    <row r="295" spans="2:22" x14ac:dyDescent="0.25">
      <c r="B295" s="15" t="s">
        <v>122</v>
      </c>
      <c r="C295" s="15" t="s">
        <v>207</v>
      </c>
      <c r="D295" s="15" t="s">
        <v>249</v>
      </c>
      <c r="E295" s="15">
        <v>2022</v>
      </c>
      <c r="F295" s="15" t="s">
        <v>162</v>
      </c>
      <c r="G295" s="15" t="s">
        <v>133</v>
      </c>
      <c r="H295" s="15" t="s">
        <v>136</v>
      </c>
      <c r="I295" s="15" t="s">
        <v>139</v>
      </c>
      <c r="J295" s="15" t="s">
        <v>141</v>
      </c>
      <c r="K295" s="15" t="s">
        <v>144</v>
      </c>
      <c r="L295" s="15" t="s">
        <v>146</v>
      </c>
      <c r="M295" s="15">
        <v>0.86299999999999999</v>
      </c>
      <c r="N295" s="15">
        <v>0.439</v>
      </c>
      <c r="O295" s="15">
        <v>4.5999999999999999E-2</v>
      </c>
      <c r="P295" s="15">
        <v>0.748</v>
      </c>
      <c r="Q295" s="15">
        <v>0.59399999999999997</v>
      </c>
      <c r="R295" s="15">
        <v>1.0820000000000001</v>
      </c>
      <c r="S295" s="15">
        <v>12.135</v>
      </c>
      <c r="U295" s="15">
        <v>129435.56600000001</v>
      </c>
      <c r="V295" s="15">
        <v>90</v>
      </c>
    </row>
    <row r="296" spans="2:22" x14ac:dyDescent="0.25">
      <c r="B296" s="15" t="s">
        <v>122</v>
      </c>
      <c r="C296" s="15" t="s">
        <v>207</v>
      </c>
      <c r="D296" s="15" t="s">
        <v>249</v>
      </c>
      <c r="E296" s="15">
        <v>2022</v>
      </c>
      <c r="F296" s="15" t="s">
        <v>162</v>
      </c>
      <c r="G296" s="15" t="s">
        <v>133</v>
      </c>
      <c r="H296" s="15" t="s">
        <v>136</v>
      </c>
      <c r="I296" s="15" t="s">
        <v>139</v>
      </c>
      <c r="J296" s="15" t="s">
        <v>141</v>
      </c>
      <c r="K296" s="15" t="s">
        <v>144</v>
      </c>
      <c r="L296" s="15" t="s">
        <v>354</v>
      </c>
      <c r="M296" s="15">
        <v>0.44</v>
      </c>
      <c r="N296" s="15">
        <v>0.31</v>
      </c>
      <c r="O296" s="15">
        <v>2.7E-2</v>
      </c>
      <c r="P296" s="15">
        <v>0.36899999999999999</v>
      </c>
      <c r="Q296" s="15">
        <v>0.23699999999999999</v>
      </c>
      <c r="R296" s="15">
        <v>0.54200000000000004</v>
      </c>
      <c r="S296" s="15">
        <v>11.771000000000001</v>
      </c>
      <c r="U296" s="15">
        <v>135162.777</v>
      </c>
      <c r="V296" s="15">
        <v>130</v>
      </c>
    </row>
    <row r="297" spans="2:22" x14ac:dyDescent="0.25">
      <c r="B297" s="15" t="s">
        <v>122</v>
      </c>
      <c r="C297" s="15" t="s">
        <v>207</v>
      </c>
      <c r="D297" s="15" t="s">
        <v>250</v>
      </c>
      <c r="E297" s="15">
        <v>2022</v>
      </c>
      <c r="F297" s="15" t="s">
        <v>162</v>
      </c>
      <c r="G297" s="15" t="s">
        <v>133</v>
      </c>
      <c r="H297" s="15" t="s">
        <v>136</v>
      </c>
      <c r="I297" s="15" t="s">
        <v>139</v>
      </c>
      <c r="J297" s="15" t="s">
        <v>141</v>
      </c>
      <c r="K297" s="15" t="s">
        <v>144</v>
      </c>
      <c r="L297" s="15" t="s">
        <v>316</v>
      </c>
      <c r="M297" s="15">
        <v>0.26100000000000001</v>
      </c>
      <c r="N297" s="15">
        <v>0.155</v>
      </c>
      <c r="O297" s="15">
        <v>4.0000000000000001E-3</v>
      </c>
      <c r="P297" s="15">
        <v>0.22600000000000001</v>
      </c>
      <c r="Q297" s="15">
        <v>0.16500000000000001</v>
      </c>
      <c r="R297" s="15">
        <v>0.316</v>
      </c>
      <c r="S297" s="15">
        <v>11.183</v>
      </c>
      <c r="U297" s="15">
        <v>33976.148999999998</v>
      </c>
      <c r="V297" s="15">
        <v>1660</v>
      </c>
    </row>
    <row r="298" spans="2:22" x14ac:dyDescent="0.25">
      <c r="B298" s="15" t="s">
        <v>122</v>
      </c>
      <c r="C298" s="15" t="s">
        <v>207</v>
      </c>
      <c r="D298" s="15" t="s">
        <v>250</v>
      </c>
      <c r="E298" s="15">
        <v>2022</v>
      </c>
      <c r="F298" s="15" t="s">
        <v>162</v>
      </c>
      <c r="G298" s="15" t="s">
        <v>133</v>
      </c>
      <c r="H298" s="15" t="s">
        <v>136</v>
      </c>
      <c r="I298" s="15" t="s">
        <v>139</v>
      </c>
      <c r="J298" s="15" t="s">
        <v>141</v>
      </c>
      <c r="K298" s="15" t="s">
        <v>144</v>
      </c>
      <c r="L298" s="15" t="s">
        <v>317</v>
      </c>
      <c r="M298" s="15">
        <v>0.42399999999999999</v>
      </c>
      <c r="N298" s="15">
        <v>0.254</v>
      </c>
      <c r="O298" s="15">
        <v>5.0000000000000001E-3</v>
      </c>
      <c r="P298" s="15">
        <v>0.375</v>
      </c>
      <c r="Q298" s="15">
        <v>0.27500000000000002</v>
      </c>
      <c r="R298" s="15">
        <v>0.50700000000000001</v>
      </c>
      <c r="S298" s="15">
        <v>11.192</v>
      </c>
      <c r="U298" s="15">
        <v>33890.58</v>
      </c>
      <c r="V298" s="15">
        <v>2800</v>
      </c>
    </row>
    <row r="299" spans="2:22" x14ac:dyDescent="0.25">
      <c r="B299" s="15" t="s">
        <v>122</v>
      </c>
      <c r="C299" s="15" t="s">
        <v>207</v>
      </c>
      <c r="D299" s="15" t="s">
        <v>250</v>
      </c>
      <c r="E299" s="15">
        <v>2022</v>
      </c>
      <c r="F299" s="15" t="s">
        <v>162</v>
      </c>
      <c r="G299" s="15" t="s">
        <v>133</v>
      </c>
      <c r="H299" s="15" t="s">
        <v>136</v>
      </c>
      <c r="I299" s="15" t="s">
        <v>139</v>
      </c>
      <c r="J299" s="15" t="s">
        <v>141</v>
      </c>
      <c r="K299" s="15" t="s">
        <v>144</v>
      </c>
      <c r="L299" s="15" t="s">
        <v>318</v>
      </c>
      <c r="M299" s="15">
        <v>0.51100000000000001</v>
      </c>
      <c r="N299" s="15">
        <v>0.27100000000000002</v>
      </c>
      <c r="O299" s="15">
        <v>8.9999999999999993E-3</v>
      </c>
      <c r="P299" s="15">
        <v>0.45200000000000001</v>
      </c>
      <c r="Q299" s="15">
        <v>0.32700000000000001</v>
      </c>
      <c r="R299" s="15">
        <v>0.63200000000000001</v>
      </c>
      <c r="S299" s="15">
        <v>11.217000000000001</v>
      </c>
      <c r="U299" s="15">
        <v>33209.055999999997</v>
      </c>
      <c r="V299" s="15">
        <v>860</v>
      </c>
    </row>
    <row r="300" spans="2:22" x14ac:dyDescent="0.25">
      <c r="B300" s="15" t="s">
        <v>122</v>
      </c>
      <c r="C300" s="15" t="s">
        <v>207</v>
      </c>
      <c r="D300" s="15" t="s">
        <v>250</v>
      </c>
      <c r="E300" s="15">
        <v>2022</v>
      </c>
      <c r="F300" s="15" t="s">
        <v>162</v>
      </c>
      <c r="G300" s="15" t="s">
        <v>133</v>
      </c>
      <c r="H300" s="15" t="s">
        <v>136</v>
      </c>
      <c r="I300" s="15" t="s">
        <v>139</v>
      </c>
      <c r="J300" s="15" t="s">
        <v>141</v>
      </c>
      <c r="K300" s="15" t="s">
        <v>144</v>
      </c>
      <c r="L300" s="15" t="s">
        <v>319</v>
      </c>
      <c r="M300" s="15">
        <v>0.66700000000000004</v>
      </c>
      <c r="N300" s="15">
        <v>0.36799999999999999</v>
      </c>
      <c r="O300" s="15">
        <v>1.2999999999999999E-2</v>
      </c>
      <c r="P300" s="15">
        <v>0.58499999999999996</v>
      </c>
      <c r="Q300" s="15">
        <v>0.42699999999999999</v>
      </c>
      <c r="R300" s="15">
        <v>0.81</v>
      </c>
      <c r="S300" s="15">
        <v>11.272</v>
      </c>
      <c r="U300" s="15">
        <v>32619.858</v>
      </c>
      <c r="V300" s="15">
        <v>800</v>
      </c>
    </row>
    <row r="301" spans="2:22" x14ac:dyDescent="0.25">
      <c r="B301" s="15" t="s">
        <v>122</v>
      </c>
      <c r="C301" s="15" t="s">
        <v>207</v>
      </c>
      <c r="D301" s="15" t="s">
        <v>250</v>
      </c>
      <c r="E301" s="15">
        <v>2022</v>
      </c>
      <c r="F301" s="15" t="s">
        <v>162</v>
      </c>
      <c r="G301" s="15" t="s">
        <v>133</v>
      </c>
      <c r="H301" s="15" t="s">
        <v>136</v>
      </c>
      <c r="I301" s="15" t="s">
        <v>139</v>
      </c>
      <c r="J301" s="15" t="s">
        <v>141</v>
      </c>
      <c r="K301" s="15" t="s">
        <v>144</v>
      </c>
      <c r="L301" s="15" t="s">
        <v>320</v>
      </c>
      <c r="M301" s="15">
        <v>0.75900000000000001</v>
      </c>
      <c r="N301" s="15">
        <v>0.39600000000000002</v>
      </c>
      <c r="O301" s="15">
        <v>2.5999999999999999E-2</v>
      </c>
      <c r="P301" s="15">
        <v>0.68300000000000005</v>
      </c>
      <c r="Q301" s="15">
        <v>0.47099999999999997</v>
      </c>
      <c r="R301" s="15">
        <v>0.91600000000000004</v>
      </c>
      <c r="S301" s="15">
        <v>11.364000000000001</v>
      </c>
      <c r="U301" s="15">
        <v>32150.246999999999</v>
      </c>
      <c r="V301" s="15">
        <v>230</v>
      </c>
    </row>
    <row r="302" spans="2:22" x14ac:dyDescent="0.25">
      <c r="B302" s="15" t="s">
        <v>122</v>
      </c>
      <c r="C302" s="15" t="s">
        <v>207</v>
      </c>
      <c r="D302" s="15" t="s">
        <v>250</v>
      </c>
      <c r="E302" s="15">
        <v>2022</v>
      </c>
      <c r="F302" s="15" t="s">
        <v>162</v>
      </c>
      <c r="G302" s="15" t="s">
        <v>133</v>
      </c>
      <c r="H302" s="15" t="s">
        <v>136</v>
      </c>
      <c r="I302" s="15" t="s">
        <v>139</v>
      </c>
      <c r="J302" s="15" t="s">
        <v>141</v>
      </c>
      <c r="K302" s="15" t="s">
        <v>144</v>
      </c>
      <c r="L302" s="15" t="s">
        <v>146</v>
      </c>
      <c r="M302" s="15">
        <v>0.84699999999999998</v>
      </c>
      <c r="N302" s="15">
        <v>0.434</v>
      </c>
      <c r="O302" s="15">
        <v>4.5999999999999999E-2</v>
      </c>
      <c r="P302" s="15">
        <v>0.752</v>
      </c>
      <c r="Q302" s="15">
        <v>0.51700000000000002</v>
      </c>
      <c r="R302" s="15">
        <v>1.0740000000000001</v>
      </c>
      <c r="S302" s="15">
        <v>11.446999999999999</v>
      </c>
      <c r="U302" s="15">
        <v>30954.177</v>
      </c>
      <c r="V302" s="15">
        <v>90</v>
      </c>
    </row>
    <row r="303" spans="2:22" x14ac:dyDescent="0.25">
      <c r="B303" s="15" t="s">
        <v>122</v>
      </c>
      <c r="C303" s="15" t="s">
        <v>207</v>
      </c>
      <c r="D303" s="15" t="s">
        <v>250</v>
      </c>
      <c r="E303" s="15">
        <v>2022</v>
      </c>
      <c r="F303" s="15" t="s">
        <v>162</v>
      </c>
      <c r="G303" s="15" t="s">
        <v>133</v>
      </c>
      <c r="H303" s="15" t="s">
        <v>136</v>
      </c>
      <c r="I303" s="15" t="s">
        <v>139</v>
      </c>
      <c r="J303" s="15" t="s">
        <v>141</v>
      </c>
      <c r="K303" s="15" t="s">
        <v>144</v>
      </c>
      <c r="L303" s="15" t="s">
        <v>354</v>
      </c>
      <c r="M303" s="15">
        <v>0.42</v>
      </c>
      <c r="N303" s="15">
        <v>0.29899999999999999</v>
      </c>
      <c r="O303" s="15">
        <v>2.5999999999999999E-2</v>
      </c>
      <c r="P303" s="15">
        <v>0.35699999999999998</v>
      </c>
      <c r="Q303" s="15">
        <v>0.223</v>
      </c>
      <c r="R303" s="15">
        <v>0.53200000000000003</v>
      </c>
      <c r="S303" s="15">
        <v>11.12</v>
      </c>
      <c r="U303" s="15">
        <v>35200.324999999997</v>
      </c>
      <c r="V303" s="15">
        <v>130</v>
      </c>
    </row>
    <row r="304" spans="2:22" x14ac:dyDescent="0.25">
      <c r="B304" s="15" t="s">
        <v>122</v>
      </c>
      <c r="C304" s="15" t="s">
        <v>207</v>
      </c>
      <c r="D304" s="15" t="s">
        <v>251</v>
      </c>
      <c r="E304" s="15">
        <v>2022</v>
      </c>
      <c r="F304" s="15" t="s">
        <v>162</v>
      </c>
      <c r="G304" s="15" t="s">
        <v>133</v>
      </c>
      <c r="H304" s="15" t="s">
        <v>136</v>
      </c>
      <c r="I304" s="15" t="s">
        <v>139</v>
      </c>
      <c r="J304" s="15" t="s">
        <v>141</v>
      </c>
      <c r="K304" s="15" t="s">
        <v>144</v>
      </c>
      <c r="L304" s="15" t="s">
        <v>316</v>
      </c>
      <c r="M304" s="15">
        <v>0.252</v>
      </c>
      <c r="N304" s="15">
        <v>0.157</v>
      </c>
      <c r="O304" s="15">
        <v>4.0000000000000001E-3</v>
      </c>
      <c r="P304" s="15">
        <v>0.216</v>
      </c>
      <c r="Q304" s="15">
        <v>0.157</v>
      </c>
      <c r="R304" s="15">
        <v>0.308</v>
      </c>
      <c r="S304" s="15">
        <v>11.183</v>
      </c>
      <c r="U304" s="15">
        <v>33976.124000000003</v>
      </c>
      <c r="V304" s="15">
        <v>1660</v>
      </c>
    </row>
    <row r="305" spans="2:22" x14ac:dyDescent="0.25">
      <c r="B305" s="15" t="s">
        <v>122</v>
      </c>
      <c r="C305" s="15" t="s">
        <v>207</v>
      </c>
      <c r="D305" s="15" t="s">
        <v>251</v>
      </c>
      <c r="E305" s="15">
        <v>2022</v>
      </c>
      <c r="F305" s="15" t="s">
        <v>162</v>
      </c>
      <c r="G305" s="15" t="s">
        <v>133</v>
      </c>
      <c r="H305" s="15" t="s">
        <v>136</v>
      </c>
      <c r="I305" s="15" t="s">
        <v>139</v>
      </c>
      <c r="J305" s="15" t="s">
        <v>141</v>
      </c>
      <c r="K305" s="15" t="s">
        <v>144</v>
      </c>
      <c r="L305" s="15" t="s">
        <v>317</v>
      </c>
      <c r="M305" s="15">
        <v>0.40600000000000003</v>
      </c>
      <c r="N305" s="15">
        <v>0.245</v>
      </c>
      <c r="O305" s="15">
        <v>5.0000000000000001E-3</v>
      </c>
      <c r="P305" s="15">
        <v>0.35699999999999998</v>
      </c>
      <c r="Q305" s="15">
        <v>0.25900000000000001</v>
      </c>
      <c r="R305" s="15">
        <v>0.48599999999999999</v>
      </c>
      <c r="S305" s="15">
        <v>11.192</v>
      </c>
      <c r="U305" s="15">
        <v>33890.678999999996</v>
      </c>
      <c r="V305" s="15">
        <v>2800</v>
      </c>
    </row>
    <row r="306" spans="2:22" x14ac:dyDescent="0.25">
      <c r="B306" s="15" t="s">
        <v>122</v>
      </c>
      <c r="C306" s="15" t="s">
        <v>207</v>
      </c>
      <c r="D306" s="15" t="s">
        <v>251</v>
      </c>
      <c r="E306" s="15">
        <v>2022</v>
      </c>
      <c r="F306" s="15" t="s">
        <v>162</v>
      </c>
      <c r="G306" s="15" t="s">
        <v>133</v>
      </c>
      <c r="H306" s="15" t="s">
        <v>136</v>
      </c>
      <c r="I306" s="15" t="s">
        <v>139</v>
      </c>
      <c r="J306" s="15" t="s">
        <v>141</v>
      </c>
      <c r="K306" s="15" t="s">
        <v>144</v>
      </c>
      <c r="L306" s="15" t="s">
        <v>318</v>
      </c>
      <c r="M306" s="15">
        <v>0.48399999999999999</v>
      </c>
      <c r="N306" s="15">
        <v>0.26800000000000002</v>
      </c>
      <c r="O306" s="15">
        <v>8.9999999999999993E-3</v>
      </c>
      <c r="P306" s="15">
        <v>0.42599999999999999</v>
      </c>
      <c r="Q306" s="15">
        <v>0.317</v>
      </c>
      <c r="R306" s="15">
        <v>0.60199999999999998</v>
      </c>
      <c r="S306" s="15">
        <v>11.217000000000001</v>
      </c>
      <c r="U306" s="15">
        <v>33209.413999999997</v>
      </c>
      <c r="V306" s="15">
        <v>860</v>
      </c>
    </row>
    <row r="307" spans="2:22" x14ac:dyDescent="0.25">
      <c r="B307" s="15" t="s">
        <v>122</v>
      </c>
      <c r="C307" s="15" t="s">
        <v>207</v>
      </c>
      <c r="D307" s="15" t="s">
        <v>251</v>
      </c>
      <c r="E307" s="15">
        <v>2022</v>
      </c>
      <c r="F307" s="15" t="s">
        <v>162</v>
      </c>
      <c r="G307" s="15" t="s">
        <v>133</v>
      </c>
      <c r="H307" s="15" t="s">
        <v>136</v>
      </c>
      <c r="I307" s="15" t="s">
        <v>139</v>
      </c>
      <c r="J307" s="15" t="s">
        <v>141</v>
      </c>
      <c r="K307" s="15" t="s">
        <v>144</v>
      </c>
      <c r="L307" s="15" t="s">
        <v>319</v>
      </c>
      <c r="M307" s="15">
        <v>0.63300000000000001</v>
      </c>
      <c r="N307" s="15">
        <v>0.35899999999999999</v>
      </c>
      <c r="O307" s="15">
        <v>1.2999999999999999E-2</v>
      </c>
      <c r="P307" s="15">
        <v>0.55600000000000005</v>
      </c>
      <c r="Q307" s="15">
        <v>0.40600000000000003</v>
      </c>
      <c r="R307" s="15">
        <v>0.76200000000000001</v>
      </c>
      <c r="S307" s="15">
        <v>11.272</v>
      </c>
      <c r="U307" s="15">
        <v>32619.35</v>
      </c>
      <c r="V307" s="15">
        <v>800</v>
      </c>
    </row>
    <row r="308" spans="2:22" x14ac:dyDescent="0.25">
      <c r="B308" s="15" t="s">
        <v>122</v>
      </c>
      <c r="C308" s="15" t="s">
        <v>207</v>
      </c>
      <c r="D308" s="15" t="s">
        <v>251</v>
      </c>
      <c r="E308" s="15">
        <v>2022</v>
      </c>
      <c r="F308" s="15" t="s">
        <v>162</v>
      </c>
      <c r="G308" s="15" t="s">
        <v>133</v>
      </c>
      <c r="H308" s="15" t="s">
        <v>136</v>
      </c>
      <c r="I308" s="15" t="s">
        <v>139</v>
      </c>
      <c r="J308" s="15" t="s">
        <v>141</v>
      </c>
      <c r="K308" s="15" t="s">
        <v>144</v>
      </c>
      <c r="L308" s="15" t="s">
        <v>320</v>
      </c>
      <c r="M308" s="15">
        <v>0.73499999999999999</v>
      </c>
      <c r="N308" s="15">
        <v>0.40500000000000003</v>
      </c>
      <c r="O308" s="15">
        <v>2.7E-2</v>
      </c>
      <c r="P308" s="15">
        <v>0.65300000000000002</v>
      </c>
      <c r="Q308" s="15">
        <v>0.45200000000000001</v>
      </c>
      <c r="R308" s="15">
        <v>0.93100000000000005</v>
      </c>
      <c r="S308" s="15">
        <v>11.364000000000001</v>
      </c>
      <c r="U308" s="15">
        <v>32148.587</v>
      </c>
      <c r="V308" s="15">
        <v>230</v>
      </c>
    </row>
    <row r="309" spans="2:22" x14ac:dyDescent="0.25">
      <c r="B309" s="15" t="s">
        <v>122</v>
      </c>
      <c r="C309" s="15" t="s">
        <v>207</v>
      </c>
      <c r="D309" s="15" t="s">
        <v>251</v>
      </c>
      <c r="E309" s="15">
        <v>2022</v>
      </c>
      <c r="F309" s="15" t="s">
        <v>162</v>
      </c>
      <c r="G309" s="15" t="s">
        <v>133</v>
      </c>
      <c r="H309" s="15" t="s">
        <v>136</v>
      </c>
      <c r="I309" s="15" t="s">
        <v>139</v>
      </c>
      <c r="J309" s="15" t="s">
        <v>141</v>
      </c>
      <c r="K309" s="15" t="s">
        <v>144</v>
      </c>
      <c r="L309" s="15" t="s">
        <v>146</v>
      </c>
      <c r="M309" s="15">
        <v>0.81799999999999995</v>
      </c>
      <c r="N309" s="15">
        <v>0.42499999999999999</v>
      </c>
      <c r="O309" s="15">
        <v>4.4999999999999998E-2</v>
      </c>
      <c r="P309" s="15">
        <v>0.73099999999999998</v>
      </c>
      <c r="Q309" s="15">
        <v>0.54100000000000004</v>
      </c>
      <c r="R309" s="15">
        <v>1.036</v>
      </c>
      <c r="S309" s="15">
        <v>11.446999999999999</v>
      </c>
      <c r="U309" s="15">
        <v>30954.177</v>
      </c>
      <c r="V309" s="15">
        <v>90</v>
      </c>
    </row>
    <row r="310" spans="2:22" x14ac:dyDescent="0.25">
      <c r="B310" s="15" t="s">
        <v>122</v>
      </c>
      <c r="C310" s="15" t="s">
        <v>207</v>
      </c>
      <c r="D310" s="15" t="s">
        <v>251</v>
      </c>
      <c r="E310" s="15">
        <v>2022</v>
      </c>
      <c r="F310" s="15" t="s">
        <v>162</v>
      </c>
      <c r="G310" s="15" t="s">
        <v>133</v>
      </c>
      <c r="H310" s="15" t="s">
        <v>136</v>
      </c>
      <c r="I310" s="15" t="s">
        <v>139</v>
      </c>
      <c r="J310" s="15" t="s">
        <v>141</v>
      </c>
      <c r="K310" s="15" t="s">
        <v>144</v>
      </c>
      <c r="L310" s="15" t="s">
        <v>354</v>
      </c>
      <c r="M310" s="15">
        <v>0.40200000000000002</v>
      </c>
      <c r="N310" s="15">
        <v>0.28699999999999998</v>
      </c>
      <c r="O310" s="15">
        <v>2.5000000000000001E-2</v>
      </c>
      <c r="P310" s="15">
        <v>0.34599999999999997</v>
      </c>
      <c r="Q310" s="15">
        <v>0.215</v>
      </c>
      <c r="R310" s="15">
        <v>0.51100000000000001</v>
      </c>
      <c r="S310" s="15">
        <v>11.12</v>
      </c>
      <c r="U310" s="15">
        <v>35200.324999999997</v>
      </c>
      <c r="V310" s="15">
        <v>130</v>
      </c>
    </row>
    <row r="311" spans="2:22" x14ac:dyDescent="0.25">
      <c r="B311" s="15" t="s">
        <v>122</v>
      </c>
      <c r="C311" s="15" t="s">
        <v>207</v>
      </c>
      <c r="D311" s="15" t="s">
        <v>252</v>
      </c>
      <c r="E311" s="15">
        <v>2022</v>
      </c>
      <c r="F311" s="15" t="s">
        <v>162</v>
      </c>
      <c r="G311" s="15" t="s">
        <v>133</v>
      </c>
      <c r="H311" s="15" t="s">
        <v>136</v>
      </c>
      <c r="I311" s="15" t="s">
        <v>139</v>
      </c>
      <c r="J311" s="15" t="s">
        <v>141</v>
      </c>
      <c r="K311" s="15" t="s">
        <v>144</v>
      </c>
      <c r="L311" s="15" t="s">
        <v>316</v>
      </c>
      <c r="M311" s="15">
        <v>0.23899999999999999</v>
      </c>
      <c r="N311" s="15">
        <v>0.156</v>
      </c>
      <c r="O311" s="15">
        <v>4.0000000000000001E-3</v>
      </c>
      <c r="P311" s="15">
        <v>0.20499999999999999</v>
      </c>
      <c r="Q311" s="15">
        <v>0.14599999999999999</v>
      </c>
      <c r="R311" s="15">
        <v>0.29199999999999998</v>
      </c>
      <c r="S311" s="15">
        <v>10.597</v>
      </c>
      <c r="U311" s="15">
        <v>1867.905</v>
      </c>
      <c r="V311" s="15">
        <v>1660</v>
      </c>
    </row>
    <row r="312" spans="2:22" x14ac:dyDescent="0.25">
      <c r="B312" s="15" t="s">
        <v>122</v>
      </c>
      <c r="C312" s="15" t="s">
        <v>207</v>
      </c>
      <c r="D312" s="15" t="s">
        <v>252</v>
      </c>
      <c r="E312" s="15">
        <v>2022</v>
      </c>
      <c r="F312" s="15" t="s">
        <v>162</v>
      </c>
      <c r="G312" s="15" t="s">
        <v>133</v>
      </c>
      <c r="H312" s="15" t="s">
        <v>136</v>
      </c>
      <c r="I312" s="15" t="s">
        <v>139</v>
      </c>
      <c r="J312" s="15" t="s">
        <v>141</v>
      </c>
      <c r="K312" s="15" t="s">
        <v>144</v>
      </c>
      <c r="L312" s="15" t="s">
        <v>317</v>
      </c>
      <c r="M312" s="15">
        <v>0.38200000000000001</v>
      </c>
      <c r="N312" s="15">
        <v>0.23599999999999999</v>
      </c>
      <c r="O312" s="15">
        <v>4.0000000000000001E-3</v>
      </c>
      <c r="P312" s="15">
        <v>0.33100000000000002</v>
      </c>
      <c r="Q312" s="15">
        <v>0.23899999999999999</v>
      </c>
      <c r="R312" s="15">
        <v>0.46500000000000002</v>
      </c>
      <c r="S312" s="15">
        <v>10.611000000000001</v>
      </c>
      <c r="U312" s="15">
        <v>1838.6610000000001</v>
      </c>
      <c r="V312" s="15">
        <v>2800</v>
      </c>
    </row>
    <row r="313" spans="2:22" x14ac:dyDescent="0.25">
      <c r="B313" s="15" t="s">
        <v>122</v>
      </c>
      <c r="C313" s="15" t="s">
        <v>207</v>
      </c>
      <c r="D313" s="15" t="s">
        <v>252</v>
      </c>
      <c r="E313" s="15">
        <v>2022</v>
      </c>
      <c r="F313" s="15" t="s">
        <v>162</v>
      </c>
      <c r="G313" s="15" t="s">
        <v>133</v>
      </c>
      <c r="H313" s="15" t="s">
        <v>136</v>
      </c>
      <c r="I313" s="15" t="s">
        <v>139</v>
      </c>
      <c r="J313" s="15" t="s">
        <v>141</v>
      </c>
      <c r="K313" s="15" t="s">
        <v>144</v>
      </c>
      <c r="L313" s="15" t="s">
        <v>318</v>
      </c>
      <c r="M313" s="15">
        <v>0.45300000000000001</v>
      </c>
      <c r="N313" s="15">
        <v>0.25900000000000001</v>
      </c>
      <c r="O313" s="15">
        <v>8.9999999999999993E-3</v>
      </c>
      <c r="P313" s="15">
        <v>0.39500000000000002</v>
      </c>
      <c r="Q313" s="15">
        <v>0.29299999999999998</v>
      </c>
      <c r="R313" s="15">
        <v>0.55200000000000005</v>
      </c>
      <c r="S313" s="15">
        <v>10.621</v>
      </c>
      <c r="U313" s="15">
        <v>1712.6869999999999</v>
      </c>
      <c r="V313" s="15">
        <v>860</v>
      </c>
    </row>
    <row r="314" spans="2:22" x14ac:dyDescent="0.25">
      <c r="B314" s="15" t="s">
        <v>122</v>
      </c>
      <c r="C314" s="15" t="s">
        <v>207</v>
      </c>
      <c r="D314" s="15" t="s">
        <v>252</v>
      </c>
      <c r="E314" s="15">
        <v>2022</v>
      </c>
      <c r="F314" s="15" t="s">
        <v>162</v>
      </c>
      <c r="G314" s="15" t="s">
        <v>133</v>
      </c>
      <c r="H314" s="15" t="s">
        <v>136</v>
      </c>
      <c r="I314" s="15" t="s">
        <v>139</v>
      </c>
      <c r="J314" s="15" t="s">
        <v>141</v>
      </c>
      <c r="K314" s="15" t="s">
        <v>144</v>
      </c>
      <c r="L314" s="15" t="s">
        <v>319</v>
      </c>
      <c r="M314" s="15">
        <v>0.59399999999999997</v>
      </c>
      <c r="N314" s="15">
        <v>0.34399999999999997</v>
      </c>
      <c r="O314" s="15">
        <v>1.2E-2</v>
      </c>
      <c r="P314" s="15">
        <v>0.51400000000000001</v>
      </c>
      <c r="Q314" s="15">
        <v>0.371</v>
      </c>
      <c r="R314" s="15">
        <v>0.72599999999999998</v>
      </c>
      <c r="S314" s="15">
        <v>10.669</v>
      </c>
      <c r="U314" s="15">
        <v>1591.7180000000001</v>
      </c>
      <c r="V314" s="15">
        <v>800</v>
      </c>
    </row>
    <row r="315" spans="2:22" x14ac:dyDescent="0.25">
      <c r="B315" s="15" t="s">
        <v>122</v>
      </c>
      <c r="C315" s="15" t="s">
        <v>207</v>
      </c>
      <c r="D315" s="15" t="s">
        <v>252</v>
      </c>
      <c r="E315" s="15">
        <v>2022</v>
      </c>
      <c r="F315" s="15" t="s">
        <v>162</v>
      </c>
      <c r="G315" s="15" t="s">
        <v>133</v>
      </c>
      <c r="H315" s="15" t="s">
        <v>136</v>
      </c>
      <c r="I315" s="15" t="s">
        <v>139</v>
      </c>
      <c r="J315" s="15" t="s">
        <v>141</v>
      </c>
      <c r="K315" s="15" t="s">
        <v>144</v>
      </c>
      <c r="L315" s="15" t="s">
        <v>320</v>
      </c>
      <c r="M315" s="15">
        <v>0.69799999999999995</v>
      </c>
      <c r="N315" s="15">
        <v>0.41399999999999998</v>
      </c>
      <c r="O315" s="15">
        <v>2.7E-2</v>
      </c>
      <c r="P315" s="15">
        <v>0.58899999999999997</v>
      </c>
      <c r="Q315" s="15">
        <v>0.433</v>
      </c>
      <c r="R315" s="15">
        <v>0.873</v>
      </c>
      <c r="S315" s="15">
        <v>10.77</v>
      </c>
      <c r="U315" s="15">
        <v>1448.7460000000001</v>
      </c>
      <c r="V315" s="15">
        <v>230</v>
      </c>
    </row>
    <row r="316" spans="2:22" x14ac:dyDescent="0.25">
      <c r="B316" s="15" t="s">
        <v>122</v>
      </c>
      <c r="C316" s="15" t="s">
        <v>207</v>
      </c>
      <c r="D316" s="15" t="s">
        <v>252</v>
      </c>
      <c r="E316" s="15">
        <v>2022</v>
      </c>
      <c r="F316" s="15" t="s">
        <v>162</v>
      </c>
      <c r="G316" s="15" t="s">
        <v>133</v>
      </c>
      <c r="H316" s="15" t="s">
        <v>136</v>
      </c>
      <c r="I316" s="15" t="s">
        <v>139</v>
      </c>
      <c r="J316" s="15" t="s">
        <v>141</v>
      </c>
      <c r="K316" s="15" t="s">
        <v>144</v>
      </c>
      <c r="L316" s="15" t="s">
        <v>146</v>
      </c>
      <c r="M316" s="15">
        <v>0.78400000000000003</v>
      </c>
      <c r="N316" s="15">
        <v>0.43099999999999999</v>
      </c>
      <c r="O316" s="15">
        <v>4.4999999999999998E-2</v>
      </c>
      <c r="P316" s="15">
        <v>0.68700000000000006</v>
      </c>
      <c r="Q316" s="15">
        <v>0.495</v>
      </c>
      <c r="R316" s="15">
        <v>0.95199999999999996</v>
      </c>
      <c r="S316" s="15">
        <v>10.829000000000001</v>
      </c>
      <c r="U316" s="15">
        <v>1193.925</v>
      </c>
      <c r="V316" s="15">
        <v>90</v>
      </c>
    </row>
    <row r="317" spans="2:22" x14ac:dyDescent="0.25">
      <c r="B317" s="15" t="s">
        <v>122</v>
      </c>
      <c r="C317" s="15" t="s">
        <v>207</v>
      </c>
      <c r="D317" s="15" t="s">
        <v>252</v>
      </c>
      <c r="E317" s="15">
        <v>2022</v>
      </c>
      <c r="F317" s="15" t="s">
        <v>162</v>
      </c>
      <c r="G317" s="15" t="s">
        <v>133</v>
      </c>
      <c r="H317" s="15" t="s">
        <v>136</v>
      </c>
      <c r="I317" s="15" t="s">
        <v>139</v>
      </c>
      <c r="J317" s="15" t="s">
        <v>141</v>
      </c>
      <c r="K317" s="15" t="s">
        <v>144</v>
      </c>
      <c r="L317" s="15" t="s">
        <v>354</v>
      </c>
      <c r="M317" s="15">
        <v>0.377</v>
      </c>
      <c r="N317" s="15">
        <v>0.28499999999999998</v>
      </c>
      <c r="O317" s="15">
        <v>2.5000000000000001E-2</v>
      </c>
      <c r="P317" s="15">
        <v>0.313</v>
      </c>
      <c r="Q317" s="15">
        <v>0.183</v>
      </c>
      <c r="R317" s="15">
        <v>0.502</v>
      </c>
      <c r="S317" s="15">
        <v>10.54</v>
      </c>
      <c r="U317" s="15">
        <v>2077.2049999999999</v>
      </c>
      <c r="V317" s="15">
        <v>130</v>
      </c>
    </row>
    <row r="318" spans="2:22" x14ac:dyDescent="0.25">
      <c r="B318" s="15" t="s">
        <v>122</v>
      </c>
      <c r="C318" s="15" t="s">
        <v>207</v>
      </c>
      <c r="D318" s="15" t="s">
        <v>253</v>
      </c>
      <c r="E318" s="15">
        <v>2022</v>
      </c>
      <c r="F318" s="15" t="s">
        <v>162</v>
      </c>
      <c r="G318" s="15" t="s">
        <v>133</v>
      </c>
      <c r="H318" s="15" t="s">
        <v>136</v>
      </c>
      <c r="I318" s="15" t="s">
        <v>139</v>
      </c>
      <c r="J318" s="15" t="s">
        <v>141</v>
      </c>
      <c r="K318" s="15" t="s">
        <v>144</v>
      </c>
      <c r="L318" s="15" t="s">
        <v>316</v>
      </c>
      <c r="M318" s="15">
        <v>0.223</v>
      </c>
      <c r="N318" s="15">
        <v>0.14799999999999999</v>
      </c>
      <c r="O318" s="15">
        <v>4.0000000000000001E-3</v>
      </c>
      <c r="P318" s="15">
        <v>0.191</v>
      </c>
      <c r="Q318" s="15">
        <v>0.13200000000000001</v>
      </c>
      <c r="R318" s="15">
        <v>0.27700000000000002</v>
      </c>
      <c r="S318" s="15">
        <v>10.597</v>
      </c>
      <c r="U318" s="15">
        <v>1867.944</v>
      </c>
      <c r="V318" s="15">
        <v>1660</v>
      </c>
    </row>
    <row r="319" spans="2:22" x14ac:dyDescent="0.25">
      <c r="B319" s="15" t="s">
        <v>122</v>
      </c>
      <c r="C319" s="15" t="s">
        <v>207</v>
      </c>
      <c r="D319" s="15" t="s">
        <v>253</v>
      </c>
      <c r="E319" s="15">
        <v>2022</v>
      </c>
      <c r="F319" s="15" t="s">
        <v>162</v>
      </c>
      <c r="G319" s="15" t="s">
        <v>133</v>
      </c>
      <c r="H319" s="15" t="s">
        <v>136</v>
      </c>
      <c r="I319" s="15" t="s">
        <v>139</v>
      </c>
      <c r="J319" s="15" t="s">
        <v>141</v>
      </c>
      <c r="K319" s="15" t="s">
        <v>144</v>
      </c>
      <c r="L319" s="15" t="s">
        <v>317</v>
      </c>
      <c r="M319" s="15">
        <v>0.36</v>
      </c>
      <c r="N319" s="15">
        <v>0.22800000000000001</v>
      </c>
      <c r="O319" s="15">
        <v>4.0000000000000001E-3</v>
      </c>
      <c r="P319" s="15">
        <v>0.31</v>
      </c>
      <c r="Q319" s="15">
        <v>0.218</v>
      </c>
      <c r="R319" s="15">
        <v>0.439</v>
      </c>
      <c r="S319" s="15">
        <v>10.611000000000001</v>
      </c>
      <c r="U319" s="15">
        <v>1838.6759999999999</v>
      </c>
      <c r="V319" s="15">
        <v>2800</v>
      </c>
    </row>
    <row r="320" spans="2:22" x14ac:dyDescent="0.25">
      <c r="B320" s="15" t="s">
        <v>122</v>
      </c>
      <c r="C320" s="15" t="s">
        <v>207</v>
      </c>
      <c r="D320" s="15" t="s">
        <v>253</v>
      </c>
      <c r="E320" s="15">
        <v>2022</v>
      </c>
      <c r="F320" s="15" t="s">
        <v>162</v>
      </c>
      <c r="G320" s="15" t="s">
        <v>133</v>
      </c>
      <c r="H320" s="15" t="s">
        <v>136</v>
      </c>
      <c r="I320" s="15" t="s">
        <v>139</v>
      </c>
      <c r="J320" s="15" t="s">
        <v>141</v>
      </c>
      <c r="K320" s="15" t="s">
        <v>144</v>
      </c>
      <c r="L320" s="15" t="s">
        <v>318</v>
      </c>
      <c r="M320" s="15">
        <v>0.42399999999999999</v>
      </c>
      <c r="N320" s="15">
        <v>0.25700000000000001</v>
      </c>
      <c r="O320" s="15">
        <v>8.9999999999999993E-3</v>
      </c>
      <c r="P320" s="15">
        <v>0.36099999999999999</v>
      </c>
      <c r="Q320" s="15">
        <v>0.26700000000000002</v>
      </c>
      <c r="R320" s="15">
        <v>0.52600000000000002</v>
      </c>
      <c r="S320" s="15">
        <v>10.621</v>
      </c>
      <c r="U320" s="15">
        <v>1712.721</v>
      </c>
      <c r="V320" s="15">
        <v>860</v>
      </c>
    </row>
    <row r="321" spans="2:22" x14ac:dyDescent="0.25">
      <c r="B321" s="15" t="s">
        <v>122</v>
      </c>
      <c r="C321" s="15" t="s">
        <v>207</v>
      </c>
      <c r="D321" s="15" t="s">
        <v>253</v>
      </c>
      <c r="E321" s="15">
        <v>2022</v>
      </c>
      <c r="F321" s="15" t="s">
        <v>162</v>
      </c>
      <c r="G321" s="15" t="s">
        <v>133</v>
      </c>
      <c r="H321" s="15" t="s">
        <v>136</v>
      </c>
      <c r="I321" s="15" t="s">
        <v>139</v>
      </c>
      <c r="J321" s="15" t="s">
        <v>141</v>
      </c>
      <c r="K321" s="15" t="s">
        <v>144</v>
      </c>
      <c r="L321" s="15" t="s">
        <v>319</v>
      </c>
      <c r="M321" s="15">
        <v>0.55000000000000004</v>
      </c>
      <c r="N321" s="15">
        <v>0.33700000000000002</v>
      </c>
      <c r="O321" s="15">
        <v>1.2E-2</v>
      </c>
      <c r="P321" s="15">
        <v>0.47399999999999998</v>
      </c>
      <c r="Q321" s="15">
        <v>0.33400000000000002</v>
      </c>
      <c r="R321" s="15">
        <v>0.66700000000000004</v>
      </c>
      <c r="S321" s="15">
        <v>10.669</v>
      </c>
      <c r="U321" s="15">
        <v>1591.7529999999999</v>
      </c>
      <c r="V321" s="15">
        <v>800</v>
      </c>
    </row>
    <row r="322" spans="2:22" x14ac:dyDescent="0.25">
      <c r="B322" s="15" t="s">
        <v>122</v>
      </c>
      <c r="C322" s="15" t="s">
        <v>207</v>
      </c>
      <c r="D322" s="15" t="s">
        <v>253</v>
      </c>
      <c r="E322" s="15">
        <v>2022</v>
      </c>
      <c r="F322" s="15" t="s">
        <v>162</v>
      </c>
      <c r="G322" s="15" t="s">
        <v>133</v>
      </c>
      <c r="H322" s="15" t="s">
        <v>136</v>
      </c>
      <c r="I322" s="15" t="s">
        <v>139</v>
      </c>
      <c r="J322" s="15" t="s">
        <v>141</v>
      </c>
      <c r="K322" s="15" t="s">
        <v>144</v>
      </c>
      <c r="L322" s="15" t="s">
        <v>320</v>
      </c>
      <c r="M322" s="15">
        <v>0.66</v>
      </c>
      <c r="N322" s="15">
        <v>0.42399999999999999</v>
      </c>
      <c r="O322" s="15">
        <v>2.8000000000000001E-2</v>
      </c>
      <c r="P322" s="15">
        <v>0.55100000000000005</v>
      </c>
      <c r="Q322" s="15">
        <v>0.40300000000000002</v>
      </c>
      <c r="R322" s="15">
        <v>0.83699999999999997</v>
      </c>
      <c r="S322" s="15">
        <v>10.77</v>
      </c>
      <c r="U322" s="15">
        <v>1448.7460000000001</v>
      </c>
      <c r="V322" s="15">
        <v>230</v>
      </c>
    </row>
    <row r="323" spans="2:22" x14ac:dyDescent="0.25">
      <c r="B323" s="15" t="s">
        <v>122</v>
      </c>
      <c r="C323" s="15" t="s">
        <v>207</v>
      </c>
      <c r="D323" s="15" t="s">
        <v>253</v>
      </c>
      <c r="E323" s="15">
        <v>2022</v>
      </c>
      <c r="F323" s="15" t="s">
        <v>162</v>
      </c>
      <c r="G323" s="15" t="s">
        <v>133</v>
      </c>
      <c r="H323" s="15" t="s">
        <v>136</v>
      </c>
      <c r="I323" s="15" t="s">
        <v>139</v>
      </c>
      <c r="J323" s="15" t="s">
        <v>141</v>
      </c>
      <c r="K323" s="15" t="s">
        <v>144</v>
      </c>
      <c r="L323" s="15" t="s">
        <v>146</v>
      </c>
      <c r="M323" s="15">
        <v>0.752</v>
      </c>
      <c r="N323" s="15">
        <v>0.48799999999999999</v>
      </c>
      <c r="O323" s="15">
        <v>5.0999999999999997E-2</v>
      </c>
      <c r="P323" s="15">
        <v>0.64300000000000002</v>
      </c>
      <c r="Q323" s="15">
        <v>0.47499999999999998</v>
      </c>
      <c r="R323" s="15">
        <v>0.871</v>
      </c>
      <c r="S323" s="15">
        <v>10.829000000000001</v>
      </c>
      <c r="U323" s="15">
        <v>1193.896</v>
      </c>
      <c r="V323" s="15">
        <v>90</v>
      </c>
    </row>
    <row r="324" spans="2:22" x14ac:dyDescent="0.25">
      <c r="B324" s="15" t="s">
        <v>122</v>
      </c>
      <c r="C324" s="15" t="s">
        <v>207</v>
      </c>
      <c r="D324" s="15" t="s">
        <v>253</v>
      </c>
      <c r="E324" s="15">
        <v>2022</v>
      </c>
      <c r="F324" s="15" t="s">
        <v>162</v>
      </c>
      <c r="G324" s="15" t="s">
        <v>133</v>
      </c>
      <c r="H324" s="15" t="s">
        <v>136</v>
      </c>
      <c r="I324" s="15" t="s">
        <v>139</v>
      </c>
      <c r="J324" s="15" t="s">
        <v>141</v>
      </c>
      <c r="K324" s="15" t="s">
        <v>144</v>
      </c>
      <c r="L324" s="15" t="s">
        <v>354</v>
      </c>
      <c r="M324" s="15">
        <v>0.34100000000000003</v>
      </c>
      <c r="N324" s="15">
        <v>0.25700000000000001</v>
      </c>
      <c r="O324" s="15">
        <v>2.3E-2</v>
      </c>
      <c r="P324" s="15">
        <v>0.26200000000000001</v>
      </c>
      <c r="Q324" s="15">
        <v>0.16900000000000001</v>
      </c>
      <c r="R324" s="15">
        <v>0.44600000000000001</v>
      </c>
      <c r="S324" s="15">
        <v>10.54</v>
      </c>
      <c r="U324" s="15">
        <v>2077.1680000000001</v>
      </c>
      <c r="V324" s="15">
        <v>130</v>
      </c>
    </row>
    <row r="325" spans="2:22" x14ac:dyDescent="0.25">
      <c r="B325" s="15" t="s">
        <v>122</v>
      </c>
      <c r="C325" s="15" t="s">
        <v>207</v>
      </c>
      <c r="D325" s="15" t="s">
        <v>254</v>
      </c>
      <c r="E325" s="15">
        <v>2022</v>
      </c>
      <c r="F325" s="15" t="s">
        <v>162</v>
      </c>
      <c r="G325" s="15" t="s">
        <v>133</v>
      </c>
      <c r="H325" s="15" t="s">
        <v>136</v>
      </c>
      <c r="I325" s="15" t="s">
        <v>139</v>
      </c>
      <c r="J325" s="15" t="s">
        <v>141</v>
      </c>
      <c r="K325" s="15" t="s">
        <v>144</v>
      </c>
      <c r="L325" s="15" t="s">
        <v>316</v>
      </c>
      <c r="M325" s="15">
        <v>0.20100000000000001</v>
      </c>
      <c r="N325" s="15">
        <v>0.14399999999999999</v>
      </c>
      <c r="O325" s="15">
        <v>4.0000000000000001E-3</v>
      </c>
      <c r="P325" s="15">
        <v>0.16800000000000001</v>
      </c>
      <c r="Q325" s="15">
        <v>0.112</v>
      </c>
      <c r="R325" s="15">
        <v>0.249</v>
      </c>
      <c r="S325" s="15">
        <v>10.151</v>
      </c>
      <c r="U325" s="15">
        <v>0.42799999999999999</v>
      </c>
      <c r="V325" s="15">
        <v>1660</v>
      </c>
    </row>
    <row r="326" spans="2:22" x14ac:dyDescent="0.25">
      <c r="B326" s="15" t="s">
        <v>122</v>
      </c>
      <c r="C326" s="15" t="s">
        <v>207</v>
      </c>
      <c r="D326" s="15" t="s">
        <v>254</v>
      </c>
      <c r="E326" s="15">
        <v>2022</v>
      </c>
      <c r="F326" s="15" t="s">
        <v>162</v>
      </c>
      <c r="G326" s="15" t="s">
        <v>133</v>
      </c>
      <c r="H326" s="15" t="s">
        <v>136</v>
      </c>
      <c r="I326" s="15" t="s">
        <v>139</v>
      </c>
      <c r="J326" s="15" t="s">
        <v>141</v>
      </c>
      <c r="K326" s="15" t="s">
        <v>144</v>
      </c>
      <c r="L326" s="15" t="s">
        <v>317</v>
      </c>
      <c r="M326" s="15">
        <v>0.32200000000000001</v>
      </c>
      <c r="N326" s="15">
        <v>0.222</v>
      </c>
      <c r="O326" s="15">
        <v>4.0000000000000001E-3</v>
      </c>
      <c r="P326" s="15">
        <v>0.27300000000000002</v>
      </c>
      <c r="Q326" s="15">
        <v>0.186</v>
      </c>
      <c r="R326" s="15">
        <v>0.39300000000000002</v>
      </c>
      <c r="S326" s="15">
        <v>10.167999999999999</v>
      </c>
      <c r="U326" s="15">
        <v>0.13900000000000001</v>
      </c>
      <c r="V326" s="15">
        <v>2800</v>
      </c>
    </row>
    <row r="327" spans="2:22" x14ac:dyDescent="0.25">
      <c r="B327" s="15" t="s">
        <v>122</v>
      </c>
      <c r="C327" s="15" t="s">
        <v>207</v>
      </c>
      <c r="D327" s="15" t="s">
        <v>254</v>
      </c>
      <c r="E327" s="15">
        <v>2022</v>
      </c>
      <c r="F327" s="15" t="s">
        <v>162</v>
      </c>
      <c r="G327" s="15" t="s">
        <v>133</v>
      </c>
      <c r="H327" s="15" t="s">
        <v>136</v>
      </c>
      <c r="I327" s="15" t="s">
        <v>139</v>
      </c>
      <c r="J327" s="15" t="s">
        <v>141</v>
      </c>
      <c r="K327" s="15" t="s">
        <v>144</v>
      </c>
      <c r="L327" s="15" t="s">
        <v>318</v>
      </c>
      <c r="M327" s="15">
        <v>0.38300000000000001</v>
      </c>
      <c r="N327" s="15">
        <v>0.252</v>
      </c>
      <c r="O327" s="15">
        <v>8.9999999999999993E-3</v>
      </c>
      <c r="P327" s="15">
        <v>0.31900000000000001</v>
      </c>
      <c r="Q327" s="15">
        <v>0.22500000000000001</v>
      </c>
      <c r="R327" s="15">
        <v>0.47799999999999998</v>
      </c>
      <c r="S327" s="15">
        <v>10.169</v>
      </c>
      <c r="U327" s="15">
        <v>6.5000000000000002E-2</v>
      </c>
      <c r="V327" s="15">
        <v>860</v>
      </c>
    </row>
    <row r="328" spans="2:22" x14ac:dyDescent="0.25">
      <c r="B328" s="15" t="s">
        <v>122</v>
      </c>
      <c r="C328" s="15" t="s">
        <v>207</v>
      </c>
      <c r="D328" s="15" t="s">
        <v>254</v>
      </c>
      <c r="E328" s="15">
        <v>2022</v>
      </c>
      <c r="F328" s="15" t="s">
        <v>162</v>
      </c>
      <c r="G328" s="15" t="s">
        <v>133</v>
      </c>
      <c r="H328" s="15" t="s">
        <v>136</v>
      </c>
      <c r="I328" s="15" t="s">
        <v>139</v>
      </c>
      <c r="J328" s="15" t="s">
        <v>141</v>
      </c>
      <c r="K328" s="15" t="s">
        <v>144</v>
      </c>
      <c r="L328" s="15" t="s">
        <v>319</v>
      </c>
      <c r="M328" s="15">
        <v>0.49399999999999999</v>
      </c>
      <c r="N328" s="15">
        <v>0.32</v>
      </c>
      <c r="O328" s="15">
        <v>1.0999999999999999E-2</v>
      </c>
      <c r="P328" s="15">
        <v>0.40300000000000002</v>
      </c>
      <c r="Q328" s="15">
        <v>0.29099999999999998</v>
      </c>
      <c r="R328" s="15">
        <v>0.61299999999999999</v>
      </c>
      <c r="S328" s="15">
        <v>10.211</v>
      </c>
      <c r="U328" s="15">
        <v>0.11</v>
      </c>
      <c r="V328" s="15">
        <v>800</v>
      </c>
    </row>
    <row r="329" spans="2:22" x14ac:dyDescent="0.25">
      <c r="B329" s="15" t="s">
        <v>122</v>
      </c>
      <c r="C329" s="15" t="s">
        <v>207</v>
      </c>
      <c r="D329" s="15" t="s">
        <v>254</v>
      </c>
      <c r="E329" s="15">
        <v>2022</v>
      </c>
      <c r="F329" s="15" t="s">
        <v>162</v>
      </c>
      <c r="G329" s="15" t="s">
        <v>133</v>
      </c>
      <c r="H329" s="15" t="s">
        <v>136</v>
      </c>
      <c r="I329" s="15" t="s">
        <v>139</v>
      </c>
      <c r="J329" s="15" t="s">
        <v>141</v>
      </c>
      <c r="K329" s="15" t="s">
        <v>144</v>
      </c>
      <c r="L329" s="15" t="s">
        <v>320</v>
      </c>
      <c r="M329" s="15">
        <v>0.60199999999999998</v>
      </c>
      <c r="N329" s="15">
        <v>0.42</v>
      </c>
      <c r="O329" s="15">
        <v>2.8000000000000001E-2</v>
      </c>
      <c r="P329" s="15">
        <v>0.504</v>
      </c>
      <c r="Q329" s="15">
        <v>0.32600000000000001</v>
      </c>
      <c r="R329" s="15">
        <v>0.75600000000000001</v>
      </c>
      <c r="S329" s="15">
        <v>10.317</v>
      </c>
      <c r="U329" s="15">
        <v>0</v>
      </c>
      <c r="V329" s="15">
        <v>230</v>
      </c>
    </row>
    <row r="330" spans="2:22" x14ac:dyDescent="0.25">
      <c r="B330" s="15" t="s">
        <v>122</v>
      </c>
      <c r="C330" s="15" t="s">
        <v>207</v>
      </c>
      <c r="D330" s="15" t="s">
        <v>254</v>
      </c>
      <c r="E330" s="15">
        <v>2022</v>
      </c>
      <c r="F330" s="15" t="s">
        <v>162</v>
      </c>
      <c r="G330" s="15" t="s">
        <v>133</v>
      </c>
      <c r="H330" s="15" t="s">
        <v>136</v>
      </c>
      <c r="I330" s="15" t="s">
        <v>139</v>
      </c>
      <c r="J330" s="15" t="s">
        <v>141</v>
      </c>
      <c r="K330" s="15" t="s">
        <v>144</v>
      </c>
      <c r="L330" s="15" t="s">
        <v>146</v>
      </c>
      <c r="M330" s="15">
        <v>0.69499999999999995</v>
      </c>
      <c r="N330" s="15">
        <v>0.47799999999999998</v>
      </c>
      <c r="O330" s="15">
        <v>0.05</v>
      </c>
      <c r="P330" s="15">
        <v>0.58799999999999997</v>
      </c>
      <c r="Q330" s="15">
        <v>0.41799999999999998</v>
      </c>
      <c r="R330" s="15">
        <v>0.82899999999999996</v>
      </c>
      <c r="S330" s="15">
        <v>10.353999999999999</v>
      </c>
      <c r="U330" s="15">
        <v>0</v>
      </c>
      <c r="V330" s="15">
        <v>90</v>
      </c>
    </row>
    <row r="331" spans="2:22" x14ac:dyDescent="0.25">
      <c r="B331" s="15" t="s">
        <v>122</v>
      </c>
      <c r="C331" s="15" t="s">
        <v>207</v>
      </c>
      <c r="D331" s="15" t="s">
        <v>254</v>
      </c>
      <c r="E331" s="15">
        <v>2022</v>
      </c>
      <c r="F331" s="15" t="s">
        <v>162</v>
      </c>
      <c r="G331" s="15" t="s">
        <v>133</v>
      </c>
      <c r="H331" s="15" t="s">
        <v>136</v>
      </c>
      <c r="I331" s="15" t="s">
        <v>139</v>
      </c>
      <c r="J331" s="15" t="s">
        <v>141</v>
      </c>
      <c r="K331" s="15" t="s">
        <v>144</v>
      </c>
      <c r="L331" s="15" t="s">
        <v>354</v>
      </c>
      <c r="M331" s="15">
        <v>0.308</v>
      </c>
      <c r="N331" s="15">
        <v>0.24399999999999999</v>
      </c>
      <c r="O331" s="15">
        <v>2.1000000000000001E-2</v>
      </c>
      <c r="P331" s="15">
        <v>0.23</v>
      </c>
      <c r="Q331" s="15">
        <v>0.151</v>
      </c>
      <c r="R331" s="15">
        <v>0.375</v>
      </c>
      <c r="S331" s="15">
        <v>10.101000000000001</v>
      </c>
      <c r="U331" s="15">
        <v>0</v>
      </c>
      <c r="V331" s="15">
        <v>130</v>
      </c>
    </row>
    <row r="332" spans="2:22" x14ac:dyDescent="0.25">
      <c r="B332" s="15" t="s">
        <v>122</v>
      </c>
      <c r="C332" s="15" t="s">
        <v>207</v>
      </c>
      <c r="D332" s="15" t="s">
        <v>255</v>
      </c>
      <c r="E332" s="15">
        <v>2022</v>
      </c>
      <c r="F332" s="15" t="s">
        <v>162</v>
      </c>
      <c r="G332" s="15" t="s">
        <v>133</v>
      </c>
      <c r="H332" s="15" t="s">
        <v>136</v>
      </c>
      <c r="I332" s="15" t="s">
        <v>139</v>
      </c>
      <c r="J332" s="15" t="s">
        <v>141</v>
      </c>
      <c r="K332" s="15" t="s">
        <v>144</v>
      </c>
      <c r="L332" s="15" t="s">
        <v>316</v>
      </c>
      <c r="M332" s="15">
        <v>0.17799999999999999</v>
      </c>
      <c r="N332" s="15">
        <v>0.13300000000000001</v>
      </c>
      <c r="O332" s="15">
        <v>3.0000000000000001E-3</v>
      </c>
      <c r="P332" s="15">
        <v>0.14399999999999999</v>
      </c>
      <c r="Q332" s="15">
        <v>9.5000000000000001E-2</v>
      </c>
      <c r="R332" s="15">
        <v>0.217</v>
      </c>
      <c r="S332" s="15">
        <v>10.151</v>
      </c>
      <c r="U332" s="15">
        <v>0.42799999999999999</v>
      </c>
      <c r="V332" s="15">
        <v>1660</v>
      </c>
    </row>
    <row r="333" spans="2:22" x14ac:dyDescent="0.25">
      <c r="B333" s="15" t="s">
        <v>122</v>
      </c>
      <c r="C333" s="15" t="s">
        <v>207</v>
      </c>
      <c r="D333" s="15" t="s">
        <v>255</v>
      </c>
      <c r="E333" s="15">
        <v>2022</v>
      </c>
      <c r="F333" s="15" t="s">
        <v>162</v>
      </c>
      <c r="G333" s="15" t="s">
        <v>133</v>
      </c>
      <c r="H333" s="15" t="s">
        <v>136</v>
      </c>
      <c r="I333" s="15" t="s">
        <v>139</v>
      </c>
      <c r="J333" s="15" t="s">
        <v>141</v>
      </c>
      <c r="K333" s="15" t="s">
        <v>144</v>
      </c>
      <c r="L333" s="15" t="s">
        <v>317</v>
      </c>
      <c r="M333" s="15">
        <v>0.28000000000000003</v>
      </c>
      <c r="N333" s="15">
        <v>0.20599999999999999</v>
      </c>
      <c r="O333" s="15">
        <v>4.0000000000000001E-3</v>
      </c>
      <c r="P333" s="15">
        <v>0.22800000000000001</v>
      </c>
      <c r="Q333" s="15">
        <v>0.15</v>
      </c>
      <c r="R333" s="15">
        <v>0.35099999999999998</v>
      </c>
      <c r="S333" s="15">
        <v>10.167999999999999</v>
      </c>
      <c r="U333" s="15">
        <v>0.13900000000000001</v>
      </c>
      <c r="V333" s="15">
        <v>2800</v>
      </c>
    </row>
    <row r="334" spans="2:22" x14ac:dyDescent="0.25">
      <c r="B334" s="15" t="s">
        <v>122</v>
      </c>
      <c r="C334" s="15" t="s">
        <v>207</v>
      </c>
      <c r="D334" s="15" t="s">
        <v>255</v>
      </c>
      <c r="E334" s="15">
        <v>2022</v>
      </c>
      <c r="F334" s="15" t="s">
        <v>162</v>
      </c>
      <c r="G334" s="15" t="s">
        <v>133</v>
      </c>
      <c r="H334" s="15" t="s">
        <v>136</v>
      </c>
      <c r="I334" s="15" t="s">
        <v>139</v>
      </c>
      <c r="J334" s="15" t="s">
        <v>141</v>
      </c>
      <c r="K334" s="15" t="s">
        <v>144</v>
      </c>
      <c r="L334" s="15" t="s">
        <v>318</v>
      </c>
      <c r="M334" s="15">
        <v>0.33700000000000002</v>
      </c>
      <c r="N334" s="15">
        <v>0.23300000000000001</v>
      </c>
      <c r="O334" s="15">
        <v>8.0000000000000002E-3</v>
      </c>
      <c r="P334" s="15">
        <v>0.27500000000000002</v>
      </c>
      <c r="Q334" s="15">
        <v>0.19</v>
      </c>
      <c r="R334" s="15">
        <v>0.41699999999999998</v>
      </c>
      <c r="S334" s="15">
        <v>10.169</v>
      </c>
      <c r="U334" s="15">
        <v>6.5000000000000002E-2</v>
      </c>
      <c r="V334" s="15">
        <v>860</v>
      </c>
    </row>
    <row r="335" spans="2:22" x14ac:dyDescent="0.25">
      <c r="B335" s="15" t="s">
        <v>122</v>
      </c>
      <c r="C335" s="15" t="s">
        <v>207</v>
      </c>
      <c r="D335" s="15" t="s">
        <v>255</v>
      </c>
      <c r="E335" s="15">
        <v>2022</v>
      </c>
      <c r="F335" s="15" t="s">
        <v>162</v>
      </c>
      <c r="G335" s="15" t="s">
        <v>133</v>
      </c>
      <c r="H335" s="15" t="s">
        <v>136</v>
      </c>
      <c r="I335" s="15" t="s">
        <v>139</v>
      </c>
      <c r="J335" s="15" t="s">
        <v>141</v>
      </c>
      <c r="K335" s="15" t="s">
        <v>144</v>
      </c>
      <c r="L335" s="15" t="s">
        <v>319</v>
      </c>
      <c r="M335" s="15">
        <v>0.439</v>
      </c>
      <c r="N335" s="15">
        <v>0.309</v>
      </c>
      <c r="O335" s="15">
        <v>1.0999999999999999E-2</v>
      </c>
      <c r="P335" s="15">
        <v>0.36099999999999999</v>
      </c>
      <c r="Q335" s="15">
        <v>0.24</v>
      </c>
      <c r="R335" s="15">
        <v>0.53800000000000003</v>
      </c>
      <c r="S335" s="15">
        <v>10.211</v>
      </c>
      <c r="U335" s="15">
        <v>0.11</v>
      </c>
      <c r="V335" s="15">
        <v>800</v>
      </c>
    </row>
    <row r="336" spans="2:22" x14ac:dyDescent="0.25">
      <c r="B336" s="15" t="s">
        <v>122</v>
      </c>
      <c r="C336" s="15" t="s">
        <v>207</v>
      </c>
      <c r="D336" s="15" t="s">
        <v>255</v>
      </c>
      <c r="E336" s="15">
        <v>2022</v>
      </c>
      <c r="F336" s="15" t="s">
        <v>162</v>
      </c>
      <c r="G336" s="15" t="s">
        <v>133</v>
      </c>
      <c r="H336" s="15" t="s">
        <v>136</v>
      </c>
      <c r="I336" s="15" t="s">
        <v>139</v>
      </c>
      <c r="J336" s="15" t="s">
        <v>141</v>
      </c>
      <c r="K336" s="15" t="s">
        <v>144</v>
      </c>
      <c r="L336" s="15" t="s">
        <v>320</v>
      </c>
      <c r="M336" s="15">
        <v>0.53800000000000003</v>
      </c>
      <c r="N336" s="15">
        <v>0.41</v>
      </c>
      <c r="O336" s="15">
        <v>2.7E-2</v>
      </c>
      <c r="P336" s="15">
        <v>0.434</v>
      </c>
      <c r="Q336" s="15">
        <v>0.27900000000000003</v>
      </c>
      <c r="R336" s="15">
        <v>0.63300000000000001</v>
      </c>
      <c r="S336" s="15">
        <v>10.317</v>
      </c>
      <c r="U336" s="15">
        <v>0</v>
      </c>
      <c r="V336" s="15">
        <v>230</v>
      </c>
    </row>
    <row r="337" spans="2:22" x14ac:dyDescent="0.25">
      <c r="B337" s="15" t="s">
        <v>122</v>
      </c>
      <c r="C337" s="15" t="s">
        <v>207</v>
      </c>
      <c r="D337" s="15" t="s">
        <v>255</v>
      </c>
      <c r="E337" s="15">
        <v>2022</v>
      </c>
      <c r="F337" s="15" t="s">
        <v>162</v>
      </c>
      <c r="G337" s="15" t="s">
        <v>133</v>
      </c>
      <c r="H337" s="15" t="s">
        <v>136</v>
      </c>
      <c r="I337" s="15" t="s">
        <v>139</v>
      </c>
      <c r="J337" s="15" t="s">
        <v>141</v>
      </c>
      <c r="K337" s="15" t="s">
        <v>144</v>
      </c>
      <c r="L337" s="15" t="s">
        <v>146</v>
      </c>
      <c r="M337" s="15">
        <v>0.626</v>
      </c>
      <c r="N337" s="15">
        <v>0.47699999999999998</v>
      </c>
      <c r="O337" s="15">
        <v>0.05</v>
      </c>
      <c r="P337" s="15">
        <v>0.49399999999999999</v>
      </c>
      <c r="Q337" s="15">
        <v>0.35</v>
      </c>
      <c r="R337" s="15">
        <v>0.71199999999999997</v>
      </c>
      <c r="S337" s="15">
        <v>10.353999999999999</v>
      </c>
      <c r="U337" s="15">
        <v>0</v>
      </c>
      <c r="V337" s="15">
        <v>90</v>
      </c>
    </row>
    <row r="338" spans="2:22" x14ac:dyDescent="0.25">
      <c r="B338" s="15" t="s">
        <v>122</v>
      </c>
      <c r="C338" s="15" t="s">
        <v>207</v>
      </c>
      <c r="D338" s="15" t="s">
        <v>255</v>
      </c>
      <c r="E338" s="15">
        <v>2022</v>
      </c>
      <c r="F338" s="15" t="s">
        <v>162</v>
      </c>
      <c r="G338" s="15" t="s">
        <v>133</v>
      </c>
      <c r="H338" s="15" t="s">
        <v>136</v>
      </c>
      <c r="I338" s="15" t="s">
        <v>139</v>
      </c>
      <c r="J338" s="15" t="s">
        <v>141</v>
      </c>
      <c r="K338" s="15" t="s">
        <v>144</v>
      </c>
      <c r="L338" s="15" t="s">
        <v>354</v>
      </c>
      <c r="M338" s="15">
        <v>0.27800000000000002</v>
      </c>
      <c r="N338" s="15">
        <v>0.24</v>
      </c>
      <c r="O338" s="15">
        <v>2.1000000000000001E-2</v>
      </c>
      <c r="P338" s="15">
        <v>0.19600000000000001</v>
      </c>
      <c r="Q338" s="15">
        <v>0.124</v>
      </c>
      <c r="R338" s="15">
        <v>0.33700000000000002</v>
      </c>
      <c r="S338" s="15">
        <v>10.101000000000001</v>
      </c>
      <c r="U338" s="15">
        <v>0</v>
      </c>
      <c r="V338" s="15">
        <v>130</v>
      </c>
    </row>
  </sheetData>
  <mergeCells count="1">
    <mergeCell ref="B1:V1"/>
  </mergeCells>
  <pageMargins left="0.7" right="0.7" top="0.75" bottom="0.75" header="0.3" footer="0.3"/>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dimension ref="A1:V98"/>
  <sheetViews>
    <sheetView zoomScale="85" zoomScaleNormal="85" workbookViewId="0">
      <selection activeCell="B1" sqref="B1:V1"/>
    </sheetView>
  </sheetViews>
  <sheetFormatPr defaultColWidth="16" defaultRowHeight="15" x14ac:dyDescent="0.25"/>
  <cols>
    <col min="1" max="1" width="22.7109375" style="18" customWidth="1"/>
    <col min="2" max="2" width="19.42578125" style="15" customWidth="1"/>
    <col min="3" max="3" width="17.5703125" style="15" customWidth="1"/>
    <col min="4" max="4" width="16" style="15"/>
    <col min="5" max="5" width="17.5703125" style="15" customWidth="1"/>
    <col min="6" max="6" width="17.28515625" style="15" customWidth="1"/>
    <col min="7" max="7" width="28.140625" style="15" customWidth="1"/>
    <col min="8" max="8" width="27.140625" style="15" customWidth="1"/>
    <col min="9" max="9" width="24.5703125" style="15" customWidth="1"/>
    <col min="10" max="10" width="16" style="15"/>
    <col min="11" max="11" width="24.5703125" style="15" customWidth="1"/>
    <col min="12" max="13" width="16" style="15"/>
    <col min="14" max="14" width="17.7109375" style="15" customWidth="1"/>
    <col min="15" max="15" width="18.85546875" style="15" customWidth="1"/>
    <col min="16" max="16" width="18" style="15" customWidth="1"/>
    <col min="17" max="17" width="16" style="15"/>
    <col min="18" max="18" width="19" style="15" customWidth="1"/>
    <col min="19" max="19" width="16" style="15"/>
    <col min="20" max="20" width="18.7109375" style="15" customWidth="1"/>
    <col min="21" max="21" width="16" style="15"/>
    <col min="22" max="22" width="18.42578125" style="15" customWidth="1"/>
    <col min="23" max="16384" width="16" style="15"/>
  </cols>
  <sheetData>
    <row r="1" spans="1:22" ht="38.25" customHeight="1" x14ac:dyDescent="0.25">
      <c r="A1" s="37" t="str">
        <f>HYPERLINK("#Contents!A1","Return to table of contents")</f>
        <v>Return to table of contents</v>
      </c>
      <c r="B1" s="47" t="s">
        <v>391</v>
      </c>
      <c r="C1" s="47"/>
      <c r="D1" s="47"/>
      <c r="E1" s="47"/>
      <c r="F1" s="47"/>
      <c r="G1" s="47"/>
      <c r="H1" s="47"/>
      <c r="I1" s="47"/>
      <c r="J1" s="47"/>
      <c r="K1" s="47"/>
      <c r="L1" s="47"/>
      <c r="M1" s="47"/>
      <c r="N1" s="47"/>
      <c r="O1" s="47"/>
      <c r="P1" s="47"/>
      <c r="Q1" s="47"/>
      <c r="R1" s="47"/>
      <c r="S1" s="47"/>
      <c r="T1" s="47"/>
      <c r="U1" s="47"/>
      <c r="V1" s="48"/>
    </row>
    <row r="2" spans="1:22" ht="30" x14ac:dyDescent="0.25">
      <c r="A2" s="19"/>
      <c r="B2" s="5" t="s">
        <v>120</v>
      </c>
      <c r="C2" s="5" t="s">
        <v>123</v>
      </c>
      <c r="D2" s="5" t="s">
        <v>126</v>
      </c>
      <c r="E2" s="5" t="s">
        <v>127</v>
      </c>
      <c r="F2" s="5" t="s">
        <v>128</v>
      </c>
      <c r="G2" s="5" t="s">
        <v>131</v>
      </c>
      <c r="H2" s="5" t="s">
        <v>134</v>
      </c>
      <c r="I2" s="5" t="s">
        <v>137</v>
      </c>
      <c r="J2" s="5" t="s">
        <v>140</v>
      </c>
      <c r="K2" s="5" t="s">
        <v>142</v>
      </c>
      <c r="L2" s="5" t="s">
        <v>145</v>
      </c>
      <c r="M2" s="5" t="s">
        <v>147</v>
      </c>
      <c r="N2" s="5" t="s">
        <v>149</v>
      </c>
      <c r="O2" s="5" t="s">
        <v>150</v>
      </c>
      <c r="P2" s="5" t="s">
        <v>151</v>
      </c>
      <c r="Q2" s="5" t="s">
        <v>152</v>
      </c>
      <c r="R2" s="5" t="s">
        <v>153</v>
      </c>
      <c r="S2" s="5" t="s">
        <v>154</v>
      </c>
      <c r="T2" s="5" t="s">
        <v>155</v>
      </c>
      <c r="U2" s="5" t="s">
        <v>156</v>
      </c>
      <c r="V2" s="5" t="s">
        <v>158</v>
      </c>
    </row>
    <row r="3" spans="1:22" x14ac:dyDescent="0.25">
      <c r="A3" s="19"/>
      <c r="B3" s="15" t="s">
        <v>136</v>
      </c>
      <c r="C3" s="15" t="s">
        <v>207</v>
      </c>
      <c r="D3" s="15" t="s">
        <v>208</v>
      </c>
      <c r="E3" s="15">
        <v>2022</v>
      </c>
      <c r="F3" s="15" t="s">
        <v>357</v>
      </c>
      <c r="G3" s="15" t="s">
        <v>133</v>
      </c>
      <c r="H3" s="15" t="s">
        <v>136</v>
      </c>
      <c r="I3" s="15" t="s">
        <v>139</v>
      </c>
      <c r="J3" s="15" t="s">
        <v>141</v>
      </c>
      <c r="M3" s="15">
        <v>0.35199999999999998</v>
      </c>
      <c r="N3" s="15">
        <v>0.58499999999999996</v>
      </c>
      <c r="O3" s="15">
        <v>7.0000000000000001E-3</v>
      </c>
      <c r="P3" s="15">
        <v>0.128</v>
      </c>
      <c r="Q3" s="15">
        <v>2.9000000000000001E-2</v>
      </c>
      <c r="R3" s="15">
        <v>0.41799999999999998</v>
      </c>
      <c r="S3" s="15">
        <v>9.8870000000000005</v>
      </c>
      <c r="U3" s="15">
        <v>0</v>
      </c>
      <c r="V3" s="15">
        <v>6170</v>
      </c>
    </row>
    <row r="4" spans="1:22" x14ac:dyDescent="0.25">
      <c r="B4" s="15" t="s">
        <v>136</v>
      </c>
      <c r="C4" s="15" t="s">
        <v>207</v>
      </c>
      <c r="D4" s="15" t="s">
        <v>208</v>
      </c>
      <c r="E4" s="15">
        <v>2022</v>
      </c>
      <c r="F4" s="15" t="s">
        <v>358</v>
      </c>
      <c r="G4" s="15" t="s">
        <v>133</v>
      </c>
      <c r="H4" s="15" t="s">
        <v>136</v>
      </c>
      <c r="I4" s="15" t="s">
        <v>139</v>
      </c>
      <c r="J4" s="15" t="s">
        <v>141</v>
      </c>
      <c r="M4" s="15">
        <v>0.37</v>
      </c>
      <c r="N4" s="15">
        <v>0.59799999999999998</v>
      </c>
      <c r="O4" s="15">
        <v>8.0000000000000002E-3</v>
      </c>
      <c r="P4" s="15">
        <v>0.14000000000000001</v>
      </c>
      <c r="Q4" s="15">
        <v>0.03</v>
      </c>
      <c r="R4" s="15">
        <v>0.442</v>
      </c>
      <c r="S4" s="15">
        <v>9.9109999999999996</v>
      </c>
      <c r="U4" s="15">
        <v>0</v>
      </c>
      <c r="V4" s="15">
        <v>6160</v>
      </c>
    </row>
    <row r="5" spans="1:22" x14ac:dyDescent="0.25">
      <c r="B5" s="15" t="s">
        <v>136</v>
      </c>
      <c r="C5" s="15" t="s">
        <v>207</v>
      </c>
      <c r="D5" s="15" t="s">
        <v>209</v>
      </c>
      <c r="E5" s="15">
        <v>2022</v>
      </c>
      <c r="F5" s="15" t="s">
        <v>357</v>
      </c>
      <c r="G5" s="15" t="s">
        <v>133</v>
      </c>
      <c r="H5" s="15" t="s">
        <v>136</v>
      </c>
      <c r="I5" s="15" t="s">
        <v>139</v>
      </c>
      <c r="J5" s="15" t="s">
        <v>141</v>
      </c>
      <c r="M5" s="15">
        <v>0.28499999999999998</v>
      </c>
      <c r="N5" s="15">
        <v>0.52700000000000002</v>
      </c>
      <c r="O5" s="15">
        <v>7.0000000000000001E-3</v>
      </c>
      <c r="P5" s="15">
        <v>8.7999999999999995E-2</v>
      </c>
      <c r="Q5" s="15">
        <v>1.4999999999999999E-2</v>
      </c>
      <c r="R5" s="15">
        <v>0.28999999999999998</v>
      </c>
      <c r="S5" s="15">
        <v>9.9909999999999997</v>
      </c>
      <c r="U5" s="15">
        <v>0</v>
      </c>
      <c r="V5" s="15">
        <v>6170</v>
      </c>
    </row>
    <row r="6" spans="1:22" x14ac:dyDescent="0.25">
      <c r="B6" s="15" t="s">
        <v>136</v>
      </c>
      <c r="C6" s="15" t="s">
        <v>207</v>
      </c>
      <c r="D6" s="15" t="s">
        <v>209</v>
      </c>
      <c r="E6" s="15">
        <v>2022</v>
      </c>
      <c r="F6" s="15" t="s">
        <v>358</v>
      </c>
      <c r="G6" s="15" t="s">
        <v>133</v>
      </c>
      <c r="H6" s="15" t="s">
        <v>136</v>
      </c>
      <c r="I6" s="15" t="s">
        <v>139</v>
      </c>
      <c r="J6" s="15" t="s">
        <v>141</v>
      </c>
      <c r="M6" s="15">
        <v>0.33100000000000002</v>
      </c>
      <c r="N6" s="15">
        <v>0.55800000000000005</v>
      </c>
      <c r="O6" s="15">
        <v>7.0000000000000001E-3</v>
      </c>
      <c r="P6" s="15">
        <v>0.11899999999999999</v>
      </c>
      <c r="Q6" s="15">
        <v>1.9E-2</v>
      </c>
      <c r="R6" s="15">
        <v>0.38100000000000001</v>
      </c>
      <c r="S6" s="15">
        <v>9.625</v>
      </c>
      <c r="U6" s="15">
        <v>0</v>
      </c>
      <c r="V6" s="15">
        <v>6170</v>
      </c>
    </row>
    <row r="7" spans="1:22" x14ac:dyDescent="0.25">
      <c r="B7" s="15" t="s">
        <v>136</v>
      </c>
      <c r="C7" s="15" t="s">
        <v>207</v>
      </c>
      <c r="D7" s="15" t="s">
        <v>210</v>
      </c>
      <c r="E7" s="15">
        <v>2022</v>
      </c>
      <c r="F7" s="15" t="s">
        <v>357</v>
      </c>
      <c r="G7" s="15" t="s">
        <v>133</v>
      </c>
      <c r="H7" s="15" t="s">
        <v>136</v>
      </c>
      <c r="I7" s="15" t="s">
        <v>139</v>
      </c>
      <c r="J7" s="15" t="s">
        <v>141</v>
      </c>
      <c r="M7" s="15">
        <v>0.25900000000000001</v>
      </c>
      <c r="N7" s="15">
        <v>0.503</v>
      </c>
      <c r="O7" s="15">
        <v>6.0000000000000001E-3</v>
      </c>
      <c r="P7" s="15">
        <v>7.3999999999999996E-2</v>
      </c>
      <c r="Q7" s="15">
        <v>8.9999999999999993E-3</v>
      </c>
      <c r="R7" s="15">
        <v>0.252</v>
      </c>
      <c r="S7" s="15">
        <v>9.7110000000000003</v>
      </c>
      <c r="U7" s="15">
        <v>0</v>
      </c>
      <c r="V7" s="15">
        <v>6100</v>
      </c>
    </row>
    <row r="8" spans="1:22" x14ac:dyDescent="0.25">
      <c r="B8" s="15" t="s">
        <v>136</v>
      </c>
      <c r="C8" s="15" t="s">
        <v>207</v>
      </c>
      <c r="D8" s="15" t="s">
        <v>210</v>
      </c>
      <c r="E8" s="15">
        <v>2022</v>
      </c>
      <c r="F8" s="15" t="s">
        <v>358</v>
      </c>
      <c r="G8" s="15" t="s">
        <v>133</v>
      </c>
      <c r="H8" s="15" t="s">
        <v>136</v>
      </c>
      <c r="I8" s="15" t="s">
        <v>139</v>
      </c>
      <c r="J8" s="15" t="s">
        <v>141</v>
      </c>
      <c r="M8" s="15">
        <v>0.29799999999999999</v>
      </c>
      <c r="N8" s="15">
        <v>0.53600000000000003</v>
      </c>
      <c r="O8" s="15">
        <v>7.0000000000000001E-3</v>
      </c>
      <c r="P8" s="15">
        <v>9.6000000000000002E-2</v>
      </c>
      <c r="Q8" s="15">
        <v>0.01</v>
      </c>
      <c r="R8" s="15">
        <v>0.32400000000000001</v>
      </c>
      <c r="S8" s="15">
        <v>9.3680000000000003</v>
      </c>
      <c r="U8" s="15">
        <v>0</v>
      </c>
      <c r="V8" s="15">
        <v>6090</v>
      </c>
    </row>
    <row r="9" spans="1:22" x14ac:dyDescent="0.25">
      <c r="B9" s="15" t="s">
        <v>136</v>
      </c>
      <c r="C9" s="15" t="s">
        <v>207</v>
      </c>
      <c r="D9" s="15" t="s">
        <v>211</v>
      </c>
      <c r="E9" s="15">
        <v>2022</v>
      </c>
      <c r="F9" s="15" t="s">
        <v>357</v>
      </c>
      <c r="G9" s="15" t="s">
        <v>133</v>
      </c>
      <c r="H9" s="15" t="s">
        <v>136</v>
      </c>
      <c r="I9" s="15" t="s">
        <v>139</v>
      </c>
      <c r="J9" s="15" t="s">
        <v>141</v>
      </c>
      <c r="M9" s="15">
        <v>0.251</v>
      </c>
      <c r="N9" s="15">
        <v>0.502</v>
      </c>
      <c r="O9" s="15">
        <v>6.0000000000000001E-3</v>
      </c>
      <c r="P9" s="15">
        <v>6.8000000000000005E-2</v>
      </c>
      <c r="Q9" s="15">
        <v>6.0000000000000001E-3</v>
      </c>
      <c r="R9" s="15">
        <v>0.23799999999999999</v>
      </c>
      <c r="S9" s="15">
        <v>9.7189999999999994</v>
      </c>
      <c r="U9" s="15">
        <v>0</v>
      </c>
      <c r="V9" s="15">
        <v>6200</v>
      </c>
    </row>
    <row r="10" spans="1:22" x14ac:dyDescent="0.25">
      <c r="B10" s="15" t="s">
        <v>136</v>
      </c>
      <c r="C10" s="15" t="s">
        <v>207</v>
      </c>
      <c r="D10" s="15" t="s">
        <v>211</v>
      </c>
      <c r="E10" s="15">
        <v>2022</v>
      </c>
      <c r="F10" s="15" t="s">
        <v>358</v>
      </c>
      <c r="G10" s="15" t="s">
        <v>133</v>
      </c>
      <c r="H10" s="15" t="s">
        <v>136</v>
      </c>
      <c r="I10" s="15" t="s">
        <v>139</v>
      </c>
      <c r="J10" s="15" t="s">
        <v>141</v>
      </c>
      <c r="M10" s="15">
        <v>0.28100000000000003</v>
      </c>
      <c r="N10" s="15">
        <v>0.52200000000000002</v>
      </c>
      <c r="O10" s="15">
        <v>7.0000000000000001E-3</v>
      </c>
      <c r="P10" s="15">
        <v>8.6999999999999994E-2</v>
      </c>
      <c r="Q10" s="15">
        <v>5.0000000000000001E-3</v>
      </c>
      <c r="R10" s="15">
        <v>0.30099999999999999</v>
      </c>
      <c r="S10" s="15">
        <v>9.3780000000000001</v>
      </c>
      <c r="U10" s="15">
        <v>0</v>
      </c>
      <c r="V10" s="15">
        <v>6180</v>
      </c>
    </row>
    <row r="11" spans="1:22" x14ac:dyDescent="0.25">
      <c r="B11" s="15" t="s">
        <v>136</v>
      </c>
      <c r="C11" s="15" t="s">
        <v>207</v>
      </c>
      <c r="D11" s="15" t="s">
        <v>212</v>
      </c>
      <c r="E11" s="15">
        <v>2022</v>
      </c>
      <c r="F11" s="15" t="s">
        <v>357</v>
      </c>
      <c r="G11" s="15" t="s">
        <v>133</v>
      </c>
      <c r="H11" s="15" t="s">
        <v>136</v>
      </c>
      <c r="I11" s="15" t="s">
        <v>139</v>
      </c>
      <c r="J11" s="15" t="s">
        <v>141</v>
      </c>
      <c r="M11" s="15">
        <v>0.247</v>
      </c>
      <c r="N11" s="15">
        <v>0.49199999999999999</v>
      </c>
      <c r="O11" s="15">
        <v>6.0000000000000001E-3</v>
      </c>
      <c r="P11" s="15">
        <v>6.4000000000000001E-2</v>
      </c>
      <c r="Q11" s="15">
        <v>5.0000000000000001E-3</v>
      </c>
      <c r="R11" s="15">
        <v>0.23200000000000001</v>
      </c>
      <c r="S11" s="15">
        <v>9.4640000000000004</v>
      </c>
      <c r="U11" s="15">
        <v>0</v>
      </c>
      <c r="V11" s="15">
        <v>6190</v>
      </c>
    </row>
    <row r="12" spans="1:22" x14ac:dyDescent="0.25">
      <c r="B12" s="15" t="s">
        <v>136</v>
      </c>
      <c r="C12" s="15" t="s">
        <v>207</v>
      </c>
      <c r="D12" s="15" t="s">
        <v>212</v>
      </c>
      <c r="E12" s="15">
        <v>2022</v>
      </c>
      <c r="F12" s="15" t="s">
        <v>358</v>
      </c>
      <c r="G12" s="15" t="s">
        <v>133</v>
      </c>
      <c r="H12" s="15" t="s">
        <v>136</v>
      </c>
      <c r="I12" s="15" t="s">
        <v>139</v>
      </c>
      <c r="J12" s="15" t="s">
        <v>141</v>
      </c>
      <c r="M12" s="15">
        <v>0.26900000000000002</v>
      </c>
      <c r="N12" s="15">
        <v>0.505</v>
      </c>
      <c r="O12" s="15">
        <v>6.0000000000000001E-3</v>
      </c>
      <c r="P12" s="15">
        <v>7.9000000000000001E-2</v>
      </c>
      <c r="Q12" s="15">
        <v>3.0000000000000001E-3</v>
      </c>
      <c r="R12" s="15">
        <v>0.28399999999999997</v>
      </c>
      <c r="S12" s="15">
        <v>9.1069999999999993</v>
      </c>
      <c r="U12" s="15">
        <v>0</v>
      </c>
      <c r="V12" s="15">
        <v>6190</v>
      </c>
    </row>
    <row r="13" spans="1:22" x14ac:dyDescent="0.25">
      <c r="B13" s="15" t="s">
        <v>136</v>
      </c>
      <c r="C13" s="15" t="s">
        <v>207</v>
      </c>
      <c r="D13" s="15" t="s">
        <v>213</v>
      </c>
      <c r="E13" s="15">
        <v>2022</v>
      </c>
      <c r="F13" s="15" t="s">
        <v>357</v>
      </c>
      <c r="G13" s="15" t="s">
        <v>133</v>
      </c>
      <c r="H13" s="15" t="s">
        <v>136</v>
      </c>
      <c r="I13" s="15" t="s">
        <v>139</v>
      </c>
      <c r="J13" s="15" t="s">
        <v>141</v>
      </c>
      <c r="M13" s="15">
        <v>0.25</v>
      </c>
      <c r="N13" s="15">
        <v>0.497</v>
      </c>
      <c r="O13" s="15">
        <v>6.0000000000000001E-3</v>
      </c>
      <c r="P13" s="15">
        <v>6.7000000000000004E-2</v>
      </c>
      <c r="Q13" s="15">
        <v>4.0000000000000001E-3</v>
      </c>
      <c r="R13" s="15">
        <v>0.23400000000000001</v>
      </c>
      <c r="S13" s="15">
        <v>9.4640000000000004</v>
      </c>
      <c r="U13" s="15">
        <v>0</v>
      </c>
      <c r="V13" s="15">
        <v>6200</v>
      </c>
    </row>
    <row r="14" spans="1:22" x14ac:dyDescent="0.25">
      <c r="B14" s="15" t="s">
        <v>136</v>
      </c>
      <c r="C14" s="15" t="s">
        <v>207</v>
      </c>
      <c r="D14" s="15" t="s">
        <v>213</v>
      </c>
      <c r="E14" s="15">
        <v>2022</v>
      </c>
      <c r="F14" s="15" t="s">
        <v>358</v>
      </c>
      <c r="G14" s="15" t="s">
        <v>133</v>
      </c>
      <c r="H14" s="15" t="s">
        <v>136</v>
      </c>
      <c r="I14" s="15" t="s">
        <v>139</v>
      </c>
      <c r="J14" s="15" t="s">
        <v>141</v>
      </c>
      <c r="M14" s="15">
        <v>0.26700000000000002</v>
      </c>
      <c r="N14" s="15">
        <v>0.50800000000000001</v>
      </c>
      <c r="O14" s="15">
        <v>6.0000000000000001E-3</v>
      </c>
      <c r="P14" s="15">
        <v>7.4999999999999997E-2</v>
      </c>
      <c r="Q14" s="15">
        <v>2E-3</v>
      </c>
      <c r="R14" s="15">
        <v>0.27300000000000002</v>
      </c>
      <c r="S14" s="15">
        <v>9.1080000000000005</v>
      </c>
      <c r="U14" s="15">
        <v>0</v>
      </c>
      <c r="V14" s="15">
        <v>6180</v>
      </c>
    </row>
    <row r="15" spans="1:22" x14ac:dyDescent="0.25">
      <c r="B15" s="15" t="s">
        <v>136</v>
      </c>
      <c r="C15" s="15" t="s">
        <v>207</v>
      </c>
      <c r="D15" s="15" t="s">
        <v>214</v>
      </c>
      <c r="E15" s="15">
        <v>2022</v>
      </c>
      <c r="F15" s="15" t="s">
        <v>357</v>
      </c>
      <c r="G15" s="15" t="s">
        <v>133</v>
      </c>
      <c r="H15" s="15" t="s">
        <v>136</v>
      </c>
      <c r="I15" s="15" t="s">
        <v>139</v>
      </c>
      <c r="J15" s="15" t="s">
        <v>141</v>
      </c>
      <c r="M15" s="15">
        <v>0.25900000000000001</v>
      </c>
      <c r="N15" s="15">
        <v>0.51900000000000002</v>
      </c>
      <c r="O15" s="15">
        <v>7.0000000000000001E-3</v>
      </c>
      <c r="P15" s="15">
        <v>6.6000000000000003E-2</v>
      </c>
      <c r="Q15" s="15">
        <v>4.0000000000000001E-3</v>
      </c>
      <c r="R15" s="15">
        <v>0.245</v>
      </c>
      <c r="S15" s="15">
        <v>9.2439999999999998</v>
      </c>
      <c r="U15" s="15">
        <v>0</v>
      </c>
      <c r="V15" s="15">
        <v>6200</v>
      </c>
    </row>
    <row r="16" spans="1:22" x14ac:dyDescent="0.25">
      <c r="B16" s="15" t="s">
        <v>136</v>
      </c>
      <c r="C16" s="15" t="s">
        <v>207</v>
      </c>
      <c r="D16" s="15" t="s">
        <v>214</v>
      </c>
      <c r="E16" s="15">
        <v>2022</v>
      </c>
      <c r="F16" s="15" t="s">
        <v>358</v>
      </c>
      <c r="G16" s="15" t="s">
        <v>133</v>
      </c>
      <c r="H16" s="15" t="s">
        <v>136</v>
      </c>
      <c r="I16" s="15" t="s">
        <v>139</v>
      </c>
      <c r="J16" s="15" t="s">
        <v>141</v>
      </c>
      <c r="M16" s="15">
        <v>0.27400000000000002</v>
      </c>
      <c r="N16" s="15">
        <v>0.53200000000000003</v>
      </c>
      <c r="O16" s="15">
        <v>7.0000000000000001E-3</v>
      </c>
      <c r="P16" s="15">
        <v>7.3999999999999996E-2</v>
      </c>
      <c r="Q16" s="15">
        <v>1E-3</v>
      </c>
      <c r="R16" s="15">
        <v>0.28399999999999997</v>
      </c>
      <c r="S16" s="15">
        <v>8.8770000000000007</v>
      </c>
      <c r="U16" s="15">
        <v>0</v>
      </c>
      <c r="V16" s="15">
        <v>6180</v>
      </c>
    </row>
    <row r="17" spans="2:22" x14ac:dyDescent="0.25">
      <c r="B17" s="15" t="s">
        <v>136</v>
      </c>
      <c r="C17" s="15" t="s">
        <v>207</v>
      </c>
      <c r="D17" s="15" t="s">
        <v>215</v>
      </c>
      <c r="E17" s="15">
        <v>2022</v>
      </c>
      <c r="F17" s="15" t="s">
        <v>357</v>
      </c>
      <c r="G17" s="15" t="s">
        <v>133</v>
      </c>
      <c r="H17" s="15" t="s">
        <v>136</v>
      </c>
      <c r="I17" s="15" t="s">
        <v>139</v>
      </c>
      <c r="J17" s="15" t="s">
        <v>141</v>
      </c>
      <c r="M17" s="15">
        <v>0.27400000000000002</v>
      </c>
      <c r="N17" s="15">
        <v>0.55800000000000005</v>
      </c>
      <c r="O17" s="15">
        <v>7.0000000000000001E-3</v>
      </c>
      <c r="P17" s="15">
        <v>7.0000000000000007E-2</v>
      </c>
      <c r="Q17" s="15">
        <v>5.0000000000000001E-3</v>
      </c>
      <c r="R17" s="15">
        <v>0.25900000000000001</v>
      </c>
      <c r="S17" s="15">
        <v>9.2439999999999998</v>
      </c>
      <c r="U17" s="15">
        <v>0</v>
      </c>
      <c r="V17" s="15">
        <v>6200</v>
      </c>
    </row>
    <row r="18" spans="2:22" x14ac:dyDescent="0.25">
      <c r="B18" s="15" t="s">
        <v>136</v>
      </c>
      <c r="C18" s="15" t="s">
        <v>207</v>
      </c>
      <c r="D18" s="15" t="s">
        <v>215</v>
      </c>
      <c r="E18" s="15">
        <v>2022</v>
      </c>
      <c r="F18" s="15" t="s">
        <v>358</v>
      </c>
      <c r="G18" s="15" t="s">
        <v>133</v>
      </c>
      <c r="H18" s="15" t="s">
        <v>136</v>
      </c>
      <c r="I18" s="15" t="s">
        <v>139</v>
      </c>
      <c r="J18" s="15" t="s">
        <v>141</v>
      </c>
      <c r="M18" s="15">
        <v>0.28399999999999997</v>
      </c>
      <c r="N18" s="15">
        <v>0.55800000000000005</v>
      </c>
      <c r="O18" s="15">
        <v>7.0000000000000001E-3</v>
      </c>
      <c r="P18" s="15">
        <v>7.5999999999999998E-2</v>
      </c>
      <c r="Q18" s="15">
        <v>1E-3</v>
      </c>
      <c r="R18" s="15">
        <v>0.28999999999999998</v>
      </c>
      <c r="S18" s="15">
        <v>8.8780000000000001</v>
      </c>
      <c r="U18" s="15">
        <v>0</v>
      </c>
      <c r="V18" s="15">
        <v>6180</v>
      </c>
    </row>
    <row r="19" spans="2:22" x14ac:dyDescent="0.25">
      <c r="B19" s="15" t="s">
        <v>136</v>
      </c>
      <c r="C19" s="15" t="s">
        <v>207</v>
      </c>
      <c r="D19" s="15" t="s">
        <v>216</v>
      </c>
      <c r="E19" s="15">
        <v>2022</v>
      </c>
      <c r="F19" s="15" t="s">
        <v>357</v>
      </c>
      <c r="G19" s="15" t="s">
        <v>133</v>
      </c>
      <c r="H19" s="15" t="s">
        <v>136</v>
      </c>
      <c r="I19" s="15" t="s">
        <v>139</v>
      </c>
      <c r="J19" s="15" t="s">
        <v>141</v>
      </c>
      <c r="M19" s="15">
        <v>0.30199999999999999</v>
      </c>
      <c r="N19" s="15">
        <v>0.61</v>
      </c>
      <c r="O19" s="15">
        <v>8.0000000000000002E-3</v>
      </c>
      <c r="P19" s="15">
        <v>7.4999999999999997E-2</v>
      </c>
      <c r="Q19" s="15">
        <v>6.0000000000000001E-3</v>
      </c>
      <c r="R19" s="15">
        <v>0.29499999999999998</v>
      </c>
      <c r="S19" s="15">
        <v>9.077</v>
      </c>
      <c r="U19" s="15">
        <v>0</v>
      </c>
      <c r="V19" s="15">
        <v>6200</v>
      </c>
    </row>
    <row r="20" spans="2:22" x14ac:dyDescent="0.25">
      <c r="B20" s="15" t="s">
        <v>136</v>
      </c>
      <c r="C20" s="15" t="s">
        <v>207</v>
      </c>
      <c r="D20" s="15" t="s">
        <v>216</v>
      </c>
      <c r="E20" s="15">
        <v>2022</v>
      </c>
      <c r="F20" s="15" t="s">
        <v>358</v>
      </c>
      <c r="G20" s="15" t="s">
        <v>133</v>
      </c>
      <c r="H20" s="15" t="s">
        <v>136</v>
      </c>
      <c r="I20" s="15" t="s">
        <v>139</v>
      </c>
      <c r="J20" s="15" t="s">
        <v>141</v>
      </c>
      <c r="M20" s="15">
        <v>0.308</v>
      </c>
      <c r="N20" s="15">
        <v>0.61199999999999999</v>
      </c>
      <c r="O20" s="15">
        <v>8.0000000000000002E-3</v>
      </c>
      <c r="P20" s="15">
        <v>8.2000000000000003E-2</v>
      </c>
      <c r="Q20" s="15">
        <v>1E-3</v>
      </c>
      <c r="R20" s="15">
        <v>0.317</v>
      </c>
      <c r="S20" s="15">
        <v>8.7219999999999995</v>
      </c>
      <c r="U20" s="15">
        <v>0</v>
      </c>
      <c r="V20" s="15">
        <v>6190</v>
      </c>
    </row>
    <row r="21" spans="2:22" x14ac:dyDescent="0.25">
      <c r="B21" s="15" t="s">
        <v>136</v>
      </c>
      <c r="C21" s="15" t="s">
        <v>207</v>
      </c>
      <c r="D21" s="15" t="s">
        <v>217</v>
      </c>
      <c r="E21" s="15">
        <v>2022</v>
      </c>
      <c r="F21" s="15" t="s">
        <v>357</v>
      </c>
      <c r="G21" s="15" t="s">
        <v>133</v>
      </c>
      <c r="H21" s="15" t="s">
        <v>136</v>
      </c>
      <c r="I21" s="15" t="s">
        <v>139</v>
      </c>
      <c r="J21" s="15" t="s">
        <v>141</v>
      </c>
      <c r="M21" s="15">
        <v>0.35899999999999999</v>
      </c>
      <c r="N21" s="15">
        <v>0.71</v>
      </c>
      <c r="O21" s="15">
        <v>8.9999999999999993E-3</v>
      </c>
      <c r="P21" s="15">
        <v>0.09</v>
      </c>
      <c r="Q21" s="15">
        <v>8.9999999999999993E-3</v>
      </c>
      <c r="R21" s="15">
        <v>0.36899999999999999</v>
      </c>
      <c r="S21" s="15">
        <v>9.077</v>
      </c>
      <c r="U21" s="15">
        <v>0</v>
      </c>
      <c r="V21" s="15">
        <v>6200</v>
      </c>
    </row>
    <row r="22" spans="2:22" x14ac:dyDescent="0.25">
      <c r="B22" s="15" t="s">
        <v>136</v>
      </c>
      <c r="C22" s="15" t="s">
        <v>207</v>
      </c>
      <c r="D22" s="15" t="s">
        <v>217</v>
      </c>
      <c r="E22" s="15">
        <v>2022</v>
      </c>
      <c r="F22" s="15" t="s">
        <v>358</v>
      </c>
      <c r="G22" s="15" t="s">
        <v>133</v>
      </c>
      <c r="H22" s="15" t="s">
        <v>136</v>
      </c>
      <c r="I22" s="15" t="s">
        <v>139</v>
      </c>
      <c r="J22" s="15" t="s">
        <v>141</v>
      </c>
      <c r="M22" s="15">
        <v>0.35</v>
      </c>
      <c r="N22" s="15">
        <v>0.68400000000000005</v>
      </c>
      <c r="O22" s="15">
        <v>8.9999999999999993E-3</v>
      </c>
      <c r="P22" s="15">
        <v>9.0999999999999998E-2</v>
      </c>
      <c r="Q22" s="15">
        <v>2E-3</v>
      </c>
      <c r="R22" s="15">
        <v>0.36899999999999999</v>
      </c>
      <c r="S22" s="15">
        <v>8.7219999999999995</v>
      </c>
      <c r="U22" s="15">
        <v>0</v>
      </c>
      <c r="V22" s="15">
        <v>6190</v>
      </c>
    </row>
    <row r="23" spans="2:22" x14ac:dyDescent="0.25">
      <c r="B23" s="15" t="s">
        <v>136</v>
      </c>
      <c r="C23" s="15" t="s">
        <v>207</v>
      </c>
      <c r="D23" s="15" t="s">
        <v>218</v>
      </c>
      <c r="E23" s="15">
        <v>2022</v>
      </c>
      <c r="F23" s="15" t="s">
        <v>357</v>
      </c>
      <c r="G23" s="15" t="s">
        <v>133</v>
      </c>
      <c r="H23" s="15" t="s">
        <v>136</v>
      </c>
      <c r="I23" s="15" t="s">
        <v>139</v>
      </c>
      <c r="J23" s="15" t="s">
        <v>141</v>
      </c>
      <c r="M23" s="15">
        <v>0.49299999999999999</v>
      </c>
      <c r="N23" s="15">
        <v>0.98799999999999999</v>
      </c>
      <c r="O23" s="15">
        <v>1.2999999999999999E-2</v>
      </c>
      <c r="P23" s="15">
        <v>0.113</v>
      </c>
      <c r="Q23" s="15">
        <v>1.6E-2</v>
      </c>
      <c r="R23" s="15">
        <v>0.49399999999999999</v>
      </c>
      <c r="S23" s="15">
        <v>8.9939999999999998</v>
      </c>
      <c r="U23" s="15">
        <v>6.5000000000000002E-2</v>
      </c>
      <c r="V23" s="15">
        <v>6200</v>
      </c>
    </row>
    <row r="24" spans="2:22" x14ac:dyDescent="0.25">
      <c r="B24" s="15" t="s">
        <v>136</v>
      </c>
      <c r="C24" s="15" t="s">
        <v>207</v>
      </c>
      <c r="D24" s="15" t="s">
        <v>218</v>
      </c>
      <c r="E24" s="15">
        <v>2022</v>
      </c>
      <c r="F24" s="15" t="s">
        <v>358</v>
      </c>
      <c r="G24" s="15" t="s">
        <v>133</v>
      </c>
      <c r="H24" s="15" t="s">
        <v>136</v>
      </c>
      <c r="I24" s="15" t="s">
        <v>139</v>
      </c>
      <c r="J24" s="15" t="s">
        <v>141</v>
      </c>
      <c r="M24" s="15">
        <v>0.441</v>
      </c>
      <c r="N24" s="15">
        <v>0.89900000000000002</v>
      </c>
      <c r="O24" s="15">
        <v>1.0999999999999999E-2</v>
      </c>
      <c r="P24" s="15">
        <v>0.107</v>
      </c>
      <c r="Q24" s="15">
        <v>7.0000000000000001E-3</v>
      </c>
      <c r="R24" s="15">
        <v>0.44800000000000001</v>
      </c>
      <c r="S24" s="15">
        <v>8.6329999999999991</v>
      </c>
      <c r="U24" s="15">
        <v>7.2999999999999995E-2</v>
      </c>
      <c r="V24" s="15">
        <v>6190</v>
      </c>
    </row>
    <row r="25" spans="2:22" x14ac:dyDescent="0.25">
      <c r="B25" s="15" t="s">
        <v>136</v>
      </c>
      <c r="C25" s="15" t="s">
        <v>207</v>
      </c>
      <c r="D25" s="15" t="s">
        <v>219</v>
      </c>
      <c r="E25" s="15">
        <v>2022</v>
      </c>
      <c r="F25" s="15" t="s">
        <v>357</v>
      </c>
      <c r="G25" s="15" t="s">
        <v>133</v>
      </c>
      <c r="H25" s="15" t="s">
        <v>136</v>
      </c>
      <c r="I25" s="15" t="s">
        <v>139</v>
      </c>
      <c r="J25" s="15" t="s">
        <v>141</v>
      </c>
      <c r="M25" s="15">
        <v>0.77</v>
      </c>
      <c r="N25" s="15">
        <v>1.47</v>
      </c>
      <c r="O25" s="15">
        <v>1.9E-2</v>
      </c>
      <c r="P25" s="15">
        <v>0.17899999999999999</v>
      </c>
      <c r="Q25" s="15">
        <v>3.3000000000000002E-2</v>
      </c>
      <c r="R25" s="15">
        <v>0.8</v>
      </c>
      <c r="S25" s="15">
        <v>8.9939999999999998</v>
      </c>
      <c r="U25" s="15">
        <v>6.5000000000000002E-2</v>
      </c>
      <c r="V25" s="15">
        <v>6190</v>
      </c>
    </row>
    <row r="26" spans="2:22" x14ac:dyDescent="0.25">
      <c r="B26" s="15" t="s">
        <v>136</v>
      </c>
      <c r="C26" s="15" t="s">
        <v>207</v>
      </c>
      <c r="D26" s="15" t="s">
        <v>219</v>
      </c>
      <c r="E26" s="15">
        <v>2022</v>
      </c>
      <c r="F26" s="15" t="s">
        <v>358</v>
      </c>
      <c r="G26" s="15" t="s">
        <v>133</v>
      </c>
      <c r="H26" s="15" t="s">
        <v>136</v>
      </c>
      <c r="I26" s="15" t="s">
        <v>139</v>
      </c>
      <c r="J26" s="15" t="s">
        <v>141</v>
      </c>
      <c r="M26" s="15">
        <v>0.61499999999999999</v>
      </c>
      <c r="N26" s="15">
        <v>1.216</v>
      </c>
      <c r="O26" s="15">
        <v>1.4999999999999999E-2</v>
      </c>
      <c r="P26" s="15">
        <v>0.14899999999999999</v>
      </c>
      <c r="Q26" s="15">
        <v>1.7999999999999999E-2</v>
      </c>
      <c r="R26" s="15">
        <v>0.626</v>
      </c>
      <c r="S26" s="15">
        <v>8.6349999999999998</v>
      </c>
      <c r="U26" s="15">
        <v>7.2999999999999995E-2</v>
      </c>
      <c r="V26" s="15">
        <v>6190</v>
      </c>
    </row>
    <row r="27" spans="2:22" x14ac:dyDescent="0.25">
      <c r="B27" s="15" t="s">
        <v>136</v>
      </c>
      <c r="C27" s="15" t="s">
        <v>207</v>
      </c>
      <c r="D27" s="15" t="s">
        <v>220</v>
      </c>
      <c r="E27" s="15">
        <v>2022</v>
      </c>
      <c r="F27" s="15" t="s">
        <v>357</v>
      </c>
      <c r="G27" s="15" t="s">
        <v>133</v>
      </c>
      <c r="H27" s="15" t="s">
        <v>136</v>
      </c>
      <c r="I27" s="15" t="s">
        <v>139</v>
      </c>
      <c r="J27" s="15" t="s">
        <v>141</v>
      </c>
      <c r="M27" s="15">
        <v>1.2549999999999999</v>
      </c>
      <c r="N27" s="15">
        <v>2.02</v>
      </c>
      <c r="O27" s="15">
        <v>2.5999999999999999E-2</v>
      </c>
      <c r="P27" s="15">
        <v>0.375</v>
      </c>
      <c r="Q27" s="15">
        <v>7.0000000000000007E-2</v>
      </c>
      <c r="R27" s="15">
        <v>1.569</v>
      </c>
      <c r="S27" s="15">
        <v>9.0519999999999996</v>
      </c>
      <c r="U27" s="15">
        <v>5.6909999999999998</v>
      </c>
      <c r="V27" s="15">
        <v>6190</v>
      </c>
    </row>
    <row r="28" spans="2:22" x14ac:dyDescent="0.25">
      <c r="B28" s="15" t="s">
        <v>136</v>
      </c>
      <c r="C28" s="15" t="s">
        <v>207</v>
      </c>
      <c r="D28" s="15" t="s">
        <v>220</v>
      </c>
      <c r="E28" s="15">
        <v>2022</v>
      </c>
      <c r="F28" s="15" t="s">
        <v>358</v>
      </c>
      <c r="G28" s="15" t="s">
        <v>133</v>
      </c>
      <c r="H28" s="15" t="s">
        <v>136</v>
      </c>
      <c r="I28" s="15" t="s">
        <v>139</v>
      </c>
      <c r="J28" s="15" t="s">
        <v>141</v>
      </c>
      <c r="M28" s="15">
        <v>0.91400000000000003</v>
      </c>
      <c r="N28" s="15">
        <v>1.595</v>
      </c>
      <c r="O28" s="15">
        <v>0.02</v>
      </c>
      <c r="P28" s="15">
        <v>0.25</v>
      </c>
      <c r="Q28" s="15">
        <v>4.8000000000000001E-2</v>
      </c>
      <c r="R28" s="15">
        <v>1.042</v>
      </c>
      <c r="S28" s="15">
        <v>8.7330000000000005</v>
      </c>
      <c r="U28" s="15">
        <v>6.1070000000000002</v>
      </c>
      <c r="V28" s="15">
        <v>6190</v>
      </c>
    </row>
    <row r="29" spans="2:22" x14ac:dyDescent="0.25">
      <c r="B29" s="15" t="s">
        <v>136</v>
      </c>
      <c r="C29" s="15" t="s">
        <v>207</v>
      </c>
      <c r="D29" s="15" t="s">
        <v>221</v>
      </c>
      <c r="E29" s="15">
        <v>2022</v>
      </c>
      <c r="F29" s="15" t="s">
        <v>357</v>
      </c>
      <c r="G29" s="15" t="s">
        <v>133</v>
      </c>
      <c r="H29" s="15" t="s">
        <v>136</v>
      </c>
      <c r="I29" s="15" t="s">
        <v>139</v>
      </c>
      <c r="J29" s="15" t="s">
        <v>141</v>
      </c>
      <c r="M29" s="15">
        <v>1.978</v>
      </c>
      <c r="N29" s="15">
        <v>2.569</v>
      </c>
      <c r="O29" s="15">
        <v>3.3000000000000002E-2</v>
      </c>
      <c r="P29" s="15">
        <v>0.93100000000000005</v>
      </c>
      <c r="Q29" s="15">
        <v>0.187</v>
      </c>
      <c r="R29" s="15">
        <v>2.871</v>
      </c>
      <c r="S29" s="15">
        <v>9.0519999999999996</v>
      </c>
      <c r="U29" s="15">
        <v>5.6909999999999998</v>
      </c>
      <c r="V29" s="15">
        <v>6200</v>
      </c>
    </row>
    <row r="30" spans="2:22" x14ac:dyDescent="0.25">
      <c r="B30" s="15" t="s">
        <v>136</v>
      </c>
      <c r="C30" s="15" t="s">
        <v>207</v>
      </c>
      <c r="D30" s="15" t="s">
        <v>221</v>
      </c>
      <c r="E30" s="15">
        <v>2022</v>
      </c>
      <c r="F30" s="15" t="s">
        <v>358</v>
      </c>
      <c r="G30" s="15" t="s">
        <v>133</v>
      </c>
      <c r="H30" s="15" t="s">
        <v>136</v>
      </c>
      <c r="I30" s="15" t="s">
        <v>139</v>
      </c>
      <c r="J30" s="15" t="s">
        <v>141</v>
      </c>
      <c r="M30" s="15">
        <v>1.4770000000000001</v>
      </c>
      <c r="N30" s="15">
        <v>2.1869999999999998</v>
      </c>
      <c r="O30" s="15">
        <v>2.8000000000000001E-2</v>
      </c>
      <c r="P30" s="15">
        <v>0.53100000000000003</v>
      </c>
      <c r="Q30" s="15">
        <v>0.107</v>
      </c>
      <c r="R30" s="15">
        <v>1.913</v>
      </c>
      <c r="S30" s="15">
        <v>8.7370000000000001</v>
      </c>
      <c r="U30" s="15">
        <v>6.1059999999999999</v>
      </c>
      <c r="V30" s="15">
        <v>6190</v>
      </c>
    </row>
    <row r="31" spans="2:22" x14ac:dyDescent="0.25">
      <c r="B31" s="15" t="s">
        <v>136</v>
      </c>
      <c r="C31" s="15" t="s">
        <v>207</v>
      </c>
      <c r="D31" s="15" t="s">
        <v>222</v>
      </c>
      <c r="E31" s="15">
        <v>2022</v>
      </c>
      <c r="F31" s="15" t="s">
        <v>357</v>
      </c>
      <c r="G31" s="15" t="s">
        <v>133</v>
      </c>
      <c r="H31" s="15" t="s">
        <v>136</v>
      </c>
      <c r="I31" s="15" t="s">
        <v>139</v>
      </c>
      <c r="J31" s="15" t="s">
        <v>141</v>
      </c>
      <c r="M31" s="15">
        <v>2.5680000000000001</v>
      </c>
      <c r="N31" s="15">
        <v>2.7589999999999999</v>
      </c>
      <c r="O31" s="15">
        <v>3.5000000000000003E-2</v>
      </c>
      <c r="P31" s="15">
        <v>1.7</v>
      </c>
      <c r="Q31" s="15">
        <v>0.46400000000000002</v>
      </c>
      <c r="R31" s="15">
        <v>3.88</v>
      </c>
      <c r="S31" s="15">
        <v>9.34</v>
      </c>
      <c r="U31" s="15">
        <v>30.306999999999999</v>
      </c>
      <c r="V31" s="15">
        <v>6200</v>
      </c>
    </row>
    <row r="32" spans="2:22" x14ac:dyDescent="0.25">
      <c r="B32" s="15" t="s">
        <v>136</v>
      </c>
      <c r="C32" s="15" t="s">
        <v>207</v>
      </c>
      <c r="D32" s="15" t="s">
        <v>222</v>
      </c>
      <c r="E32" s="15">
        <v>2022</v>
      </c>
      <c r="F32" s="15" t="s">
        <v>358</v>
      </c>
      <c r="G32" s="15" t="s">
        <v>133</v>
      </c>
      <c r="H32" s="15" t="s">
        <v>136</v>
      </c>
      <c r="I32" s="15" t="s">
        <v>139</v>
      </c>
      <c r="J32" s="15" t="s">
        <v>141</v>
      </c>
      <c r="M32" s="15">
        <v>2.0550000000000002</v>
      </c>
      <c r="N32" s="15">
        <v>2.5779999999999998</v>
      </c>
      <c r="O32" s="15">
        <v>3.3000000000000002E-2</v>
      </c>
      <c r="P32" s="15">
        <v>1.0529999999999999</v>
      </c>
      <c r="Q32" s="15">
        <v>0.24</v>
      </c>
      <c r="R32" s="15">
        <v>2.9929999999999999</v>
      </c>
      <c r="S32" s="15">
        <v>9.0350000000000001</v>
      </c>
      <c r="U32" s="15">
        <v>32.100999999999999</v>
      </c>
      <c r="V32" s="15">
        <v>6190</v>
      </c>
    </row>
    <row r="33" spans="2:22" x14ac:dyDescent="0.25">
      <c r="B33" s="15" t="s">
        <v>136</v>
      </c>
      <c r="C33" s="15" t="s">
        <v>207</v>
      </c>
      <c r="D33" s="15" t="s">
        <v>223</v>
      </c>
      <c r="E33" s="15">
        <v>2022</v>
      </c>
      <c r="F33" s="15" t="s">
        <v>357</v>
      </c>
      <c r="G33" s="15" t="s">
        <v>133</v>
      </c>
      <c r="H33" s="15" t="s">
        <v>136</v>
      </c>
      <c r="I33" s="15" t="s">
        <v>139</v>
      </c>
      <c r="J33" s="15" t="s">
        <v>141</v>
      </c>
      <c r="M33" s="15">
        <v>2.7389999999999999</v>
      </c>
      <c r="N33" s="15">
        <v>2.617</v>
      </c>
      <c r="O33" s="15">
        <v>3.3000000000000002E-2</v>
      </c>
      <c r="P33" s="15">
        <v>2.0609999999999999</v>
      </c>
      <c r="Q33" s="15">
        <v>0.747</v>
      </c>
      <c r="R33" s="15">
        <v>3.9140000000000001</v>
      </c>
      <c r="S33" s="15">
        <v>9.34</v>
      </c>
      <c r="U33" s="15">
        <v>30.306999999999999</v>
      </c>
      <c r="V33" s="15">
        <v>6200</v>
      </c>
    </row>
    <row r="34" spans="2:22" x14ac:dyDescent="0.25">
      <c r="B34" s="15" t="s">
        <v>136</v>
      </c>
      <c r="C34" s="15" t="s">
        <v>207</v>
      </c>
      <c r="D34" s="15" t="s">
        <v>223</v>
      </c>
      <c r="E34" s="15">
        <v>2022</v>
      </c>
      <c r="F34" s="15" t="s">
        <v>358</v>
      </c>
      <c r="G34" s="15" t="s">
        <v>133</v>
      </c>
      <c r="H34" s="15" t="s">
        <v>136</v>
      </c>
      <c r="I34" s="15" t="s">
        <v>139</v>
      </c>
      <c r="J34" s="15" t="s">
        <v>141</v>
      </c>
      <c r="M34" s="15">
        <v>2.4780000000000002</v>
      </c>
      <c r="N34" s="15">
        <v>2.6720000000000002</v>
      </c>
      <c r="O34" s="15">
        <v>3.4000000000000002E-2</v>
      </c>
      <c r="P34" s="15">
        <v>1.621</v>
      </c>
      <c r="Q34" s="15">
        <v>0.47299999999999998</v>
      </c>
      <c r="R34" s="15">
        <v>3.5990000000000002</v>
      </c>
      <c r="S34" s="15">
        <v>9.0389999999999997</v>
      </c>
      <c r="U34" s="15">
        <v>32.100999999999999</v>
      </c>
      <c r="V34" s="15">
        <v>6190</v>
      </c>
    </row>
    <row r="35" spans="2:22" x14ac:dyDescent="0.25">
      <c r="B35" s="15" t="s">
        <v>136</v>
      </c>
      <c r="C35" s="15" t="s">
        <v>207</v>
      </c>
      <c r="D35" s="15" t="s">
        <v>224</v>
      </c>
      <c r="E35" s="15">
        <v>2022</v>
      </c>
      <c r="F35" s="15" t="s">
        <v>357</v>
      </c>
      <c r="G35" s="15" t="s">
        <v>133</v>
      </c>
      <c r="H35" s="15" t="s">
        <v>136</v>
      </c>
      <c r="I35" s="15" t="s">
        <v>139</v>
      </c>
      <c r="J35" s="15" t="s">
        <v>141</v>
      </c>
      <c r="M35" s="15">
        <v>2.4990000000000001</v>
      </c>
      <c r="N35" s="15">
        <v>2.2400000000000002</v>
      </c>
      <c r="O35" s="15">
        <v>2.8000000000000001E-2</v>
      </c>
      <c r="P35" s="15">
        <v>1.9339999999999999</v>
      </c>
      <c r="Q35" s="15">
        <v>0.82599999999999996</v>
      </c>
      <c r="R35" s="15">
        <v>3.5449999999999999</v>
      </c>
      <c r="S35" s="15">
        <v>9.9149999999999991</v>
      </c>
      <c r="U35" s="15">
        <v>79.894000000000005</v>
      </c>
      <c r="V35" s="15">
        <v>6200</v>
      </c>
    </row>
    <row r="36" spans="2:22" x14ac:dyDescent="0.25">
      <c r="B36" s="15" t="s">
        <v>136</v>
      </c>
      <c r="C36" s="15" t="s">
        <v>207</v>
      </c>
      <c r="D36" s="15" t="s">
        <v>224</v>
      </c>
      <c r="E36" s="15">
        <v>2022</v>
      </c>
      <c r="F36" s="15" t="s">
        <v>358</v>
      </c>
      <c r="G36" s="15" t="s">
        <v>133</v>
      </c>
      <c r="H36" s="15" t="s">
        <v>136</v>
      </c>
      <c r="I36" s="15" t="s">
        <v>139</v>
      </c>
      <c r="J36" s="15" t="s">
        <v>141</v>
      </c>
      <c r="M36" s="15">
        <v>2.4529999999999998</v>
      </c>
      <c r="N36" s="15">
        <v>2.3439999999999999</v>
      </c>
      <c r="O36" s="15">
        <v>0.03</v>
      </c>
      <c r="P36" s="15">
        <v>1.8109999999999999</v>
      </c>
      <c r="Q36" s="15">
        <v>0.69</v>
      </c>
      <c r="R36" s="15">
        <v>3.5150000000000001</v>
      </c>
      <c r="S36" s="15">
        <v>9.6739999999999995</v>
      </c>
      <c r="U36" s="15">
        <v>85.331999999999994</v>
      </c>
      <c r="V36" s="15">
        <v>6190</v>
      </c>
    </row>
    <row r="37" spans="2:22" x14ac:dyDescent="0.25">
      <c r="B37" s="15" t="s">
        <v>136</v>
      </c>
      <c r="C37" s="15" t="s">
        <v>207</v>
      </c>
      <c r="D37" s="15" t="s">
        <v>225</v>
      </c>
      <c r="E37" s="15">
        <v>2022</v>
      </c>
      <c r="F37" s="15" t="s">
        <v>357</v>
      </c>
      <c r="G37" s="15" t="s">
        <v>133</v>
      </c>
      <c r="H37" s="15" t="s">
        <v>136</v>
      </c>
      <c r="I37" s="15" t="s">
        <v>139</v>
      </c>
      <c r="J37" s="15" t="s">
        <v>141</v>
      </c>
      <c r="M37" s="15">
        <v>2.157</v>
      </c>
      <c r="N37" s="15">
        <v>1.9490000000000001</v>
      </c>
      <c r="O37" s="15">
        <v>2.5000000000000001E-2</v>
      </c>
      <c r="P37" s="15">
        <v>1.6279999999999999</v>
      </c>
      <c r="Q37" s="15">
        <v>0.75800000000000001</v>
      </c>
      <c r="R37" s="15">
        <v>2.9750000000000001</v>
      </c>
      <c r="S37" s="15">
        <v>9.9149999999999991</v>
      </c>
      <c r="U37" s="15">
        <v>79.891999999999996</v>
      </c>
      <c r="V37" s="15">
        <v>6190</v>
      </c>
    </row>
    <row r="38" spans="2:22" x14ac:dyDescent="0.25">
      <c r="B38" s="15" t="s">
        <v>136</v>
      </c>
      <c r="C38" s="15" t="s">
        <v>207</v>
      </c>
      <c r="D38" s="15" t="s">
        <v>225</v>
      </c>
      <c r="E38" s="15">
        <v>2022</v>
      </c>
      <c r="F38" s="15" t="s">
        <v>358</v>
      </c>
      <c r="G38" s="15" t="s">
        <v>133</v>
      </c>
      <c r="H38" s="15" t="s">
        <v>136</v>
      </c>
      <c r="I38" s="15" t="s">
        <v>139</v>
      </c>
      <c r="J38" s="15" t="s">
        <v>141</v>
      </c>
      <c r="M38" s="15">
        <v>2.319</v>
      </c>
      <c r="N38" s="15">
        <v>2.0619999999999998</v>
      </c>
      <c r="O38" s="15">
        <v>2.5999999999999999E-2</v>
      </c>
      <c r="P38" s="15">
        <v>1.802</v>
      </c>
      <c r="Q38" s="15">
        <v>0.80800000000000005</v>
      </c>
      <c r="R38" s="15">
        <v>3.2269999999999999</v>
      </c>
      <c r="S38" s="15">
        <v>9.6750000000000007</v>
      </c>
      <c r="U38" s="15">
        <v>85.323999999999998</v>
      </c>
      <c r="V38" s="15">
        <v>6190</v>
      </c>
    </row>
    <row r="39" spans="2:22" x14ac:dyDescent="0.25">
      <c r="B39" s="15" t="s">
        <v>136</v>
      </c>
      <c r="C39" s="15" t="s">
        <v>207</v>
      </c>
      <c r="D39" s="15" t="s">
        <v>226</v>
      </c>
      <c r="E39" s="15">
        <v>2022</v>
      </c>
      <c r="F39" s="15" t="s">
        <v>357</v>
      </c>
      <c r="G39" s="15" t="s">
        <v>133</v>
      </c>
      <c r="H39" s="15" t="s">
        <v>136</v>
      </c>
      <c r="I39" s="15" t="s">
        <v>139</v>
      </c>
      <c r="J39" s="15" t="s">
        <v>141</v>
      </c>
      <c r="M39" s="15">
        <v>1.7769999999999999</v>
      </c>
      <c r="N39" s="15">
        <v>1.62</v>
      </c>
      <c r="O39" s="15">
        <v>2.1000000000000001E-2</v>
      </c>
      <c r="P39" s="15">
        <v>1.3280000000000001</v>
      </c>
      <c r="Q39" s="15">
        <v>0.625</v>
      </c>
      <c r="R39" s="15">
        <v>2.4700000000000002</v>
      </c>
      <c r="S39" s="15">
        <v>10.750999999999999</v>
      </c>
      <c r="U39" s="15">
        <v>152.608</v>
      </c>
      <c r="V39" s="15">
        <v>6190</v>
      </c>
    </row>
    <row r="40" spans="2:22" x14ac:dyDescent="0.25">
      <c r="B40" s="15" t="s">
        <v>136</v>
      </c>
      <c r="C40" s="15" t="s">
        <v>207</v>
      </c>
      <c r="D40" s="15" t="s">
        <v>226</v>
      </c>
      <c r="E40" s="15">
        <v>2022</v>
      </c>
      <c r="F40" s="15" t="s">
        <v>358</v>
      </c>
      <c r="G40" s="15" t="s">
        <v>133</v>
      </c>
      <c r="H40" s="15" t="s">
        <v>136</v>
      </c>
      <c r="I40" s="15" t="s">
        <v>139</v>
      </c>
      <c r="J40" s="15" t="s">
        <v>141</v>
      </c>
      <c r="M40" s="15">
        <v>2.0579999999999998</v>
      </c>
      <c r="N40" s="15">
        <v>1.74</v>
      </c>
      <c r="O40" s="15">
        <v>2.1999999999999999E-2</v>
      </c>
      <c r="P40" s="15">
        <v>1.645</v>
      </c>
      <c r="Q40" s="15">
        <v>0.79</v>
      </c>
      <c r="R40" s="15">
        <v>2.8340000000000001</v>
      </c>
      <c r="S40" s="15">
        <v>10.61</v>
      </c>
      <c r="U40" s="15">
        <v>162.745</v>
      </c>
      <c r="V40" s="15">
        <v>6190</v>
      </c>
    </row>
    <row r="41" spans="2:22" x14ac:dyDescent="0.25">
      <c r="B41" s="15" t="s">
        <v>136</v>
      </c>
      <c r="C41" s="15" t="s">
        <v>207</v>
      </c>
      <c r="D41" s="15" t="s">
        <v>227</v>
      </c>
      <c r="E41" s="15">
        <v>2022</v>
      </c>
      <c r="F41" s="15" t="s">
        <v>357</v>
      </c>
      <c r="G41" s="15" t="s">
        <v>133</v>
      </c>
      <c r="H41" s="15" t="s">
        <v>136</v>
      </c>
      <c r="I41" s="15" t="s">
        <v>139</v>
      </c>
      <c r="J41" s="15" t="s">
        <v>141</v>
      </c>
      <c r="M41" s="15">
        <v>1.4910000000000001</v>
      </c>
      <c r="N41" s="15">
        <v>1.3660000000000001</v>
      </c>
      <c r="O41" s="15">
        <v>1.7000000000000001E-2</v>
      </c>
      <c r="P41" s="15">
        <v>1.115</v>
      </c>
      <c r="Q41" s="15">
        <v>0.52500000000000002</v>
      </c>
      <c r="R41" s="15">
        <v>2.0409999999999999</v>
      </c>
      <c r="S41" s="15">
        <v>10.750999999999999</v>
      </c>
      <c r="U41" s="15">
        <v>152.608</v>
      </c>
      <c r="V41" s="15">
        <v>6190</v>
      </c>
    </row>
    <row r="42" spans="2:22" x14ac:dyDescent="0.25">
      <c r="B42" s="15" t="s">
        <v>136</v>
      </c>
      <c r="C42" s="15" t="s">
        <v>207</v>
      </c>
      <c r="D42" s="15" t="s">
        <v>227</v>
      </c>
      <c r="E42" s="15">
        <v>2022</v>
      </c>
      <c r="F42" s="15" t="s">
        <v>358</v>
      </c>
      <c r="G42" s="15" t="s">
        <v>133</v>
      </c>
      <c r="H42" s="15" t="s">
        <v>136</v>
      </c>
      <c r="I42" s="15" t="s">
        <v>139</v>
      </c>
      <c r="J42" s="15" t="s">
        <v>141</v>
      </c>
      <c r="M42" s="15">
        <v>1.8169999999999999</v>
      </c>
      <c r="N42" s="15">
        <v>1.53</v>
      </c>
      <c r="O42" s="15">
        <v>1.9E-2</v>
      </c>
      <c r="P42" s="15">
        <v>1.4490000000000001</v>
      </c>
      <c r="Q42" s="15">
        <v>0.73499999999999999</v>
      </c>
      <c r="R42" s="15">
        <v>2.468</v>
      </c>
      <c r="S42" s="15">
        <v>10.611000000000001</v>
      </c>
      <c r="U42" s="15">
        <v>162.74199999999999</v>
      </c>
      <c r="V42" s="15">
        <v>6190</v>
      </c>
    </row>
    <row r="43" spans="2:22" x14ac:dyDescent="0.25">
      <c r="B43" s="15" t="s">
        <v>136</v>
      </c>
      <c r="C43" s="15" t="s">
        <v>207</v>
      </c>
      <c r="D43" s="15" t="s">
        <v>228</v>
      </c>
      <c r="E43" s="15">
        <v>2022</v>
      </c>
      <c r="F43" s="15" t="s">
        <v>357</v>
      </c>
      <c r="G43" s="15" t="s">
        <v>133</v>
      </c>
      <c r="H43" s="15" t="s">
        <v>136</v>
      </c>
      <c r="I43" s="15" t="s">
        <v>139</v>
      </c>
      <c r="J43" s="15" t="s">
        <v>141</v>
      </c>
      <c r="M43" s="15">
        <v>1.29</v>
      </c>
      <c r="N43" s="15">
        <v>1.1819999999999999</v>
      </c>
      <c r="O43" s="15">
        <v>1.4999999999999999E-2</v>
      </c>
      <c r="P43" s="15">
        <v>0.96399999999999997</v>
      </c>
      <c r="Q43" s="15">
        <v>0.45800000000000002</v>
      </c>
      <c r="R43" s="15">
        <v>1.772</v>
      </c>
      <c r="S43" s="15">
        <v>11.718</v>
      </c>
      <c r="U43" s="15">
        <v>238.61600000000001</v>
      </c>
      <c r="V43" s="15">
        <v>6200</v>
      </c>
    </row>
    <row r="44" spans="2:22" x14ac:dyDescent="0.25">
      <c r="B44" s="15" t="s">
        <v>136</v>
      </c>
      <c r="C44" s="15" t="s">
        <v>207</v>
      </c>
      <c r="D44" s="15" t="s">
        <v>228</v>
      </c>
      <c r="E44" s="15">
        <v>2022</v>
      </c>
      <c r="F44" s="15" t="s">
        <v>358</v>
      </c>
      <c r="G44" s="15" t="s">
        <v>133</v>
      </c>
      <c r="H44" s="15" t="s">
        <v>136</v>
      </c>
      <c r="I44" s="15" t="s">
        <v>139</v>
      </c>
      <c r="J44" s="15" t="s">
        <v>141</v>
      </c>
      <c r="M44" s="15">
        <v>1.6040000000000001</v>
      </c>
      <c r="N44" s="15">
        <v>1.3109999999999999</v>
      </c>
      <c r="O44" s="15">
        <v>1.7000000000000001E-2</v>
      </c>
      <c r="P44" s="15">
        <v>1.294</v>
      </c>
      <c r="Q44" s="15">
        <v>0.68</v>
      </c>
      <c r="R44" s="15">
        <v>2.1800000000000002</v>
      </c>
      <c r="S44" s="15">
        <v>11.646000000000001</v>
      </c>
      <c r="U44" s="15">
        <v>255.75200000000001</v>
      </c>
      <c r="V44" s="15">
        <v>6190</v>
      </c>
    </row>
    <row r="45" spans="2:22" x14ac:dyDescent="0.25">
      <c r="B45" s="15" t="s">
        <v>136</v>
      </c>
      <c r="C45" s="15" t="s">
        <v>207</v>
      </c>
      <c r="D45" s="15" t="s">
        <v>229</v>
      </c>
      <c r="E45" s="15">
        <v>2022</v>
      </c>
      <c r="F45" s="15" t="s">
        <v>357</v>
      </c>
      <c r="G45" s="15" t="s">
        <v>133</v>
      </c>
      <c r="H45" s="15" t="s">
        <v>136</v>
      </c>
      <c r="I45" s="15" t="s">
        <v>139</v>
      </c>
      <c r="J45" s="15" t="s">
        <v>141</v>
      </c>
      <c r="M45" s="15">
        <v>1.1399999999999999</v>
      </c>
      <c r="N45" s="15">
        <v>1.05</v>
      </c>
      <c r="O45" s="15">
        <v>1.2999999999999999E-2</v>
      </c>
      <c r="P45" s="15">
        <v>0.85</v>
      </c>
      <c r="Q45" s="15">
        <v>0.40699999999999997</v>
      </c>
      <c r="R45" s="15">
        <v>1.5529999999999999</v>
      </c>
      <c r="S45" s="15">
        <v>11.718</v>
      </c>
      <c r="U45" s="15">
        <v>238.60400000000001</v>
      </c>
      <c r="V45" s="15">
        <v>6190</v>
      </c>
    </row>
    <row r="46" spans="2:22" x14ac:dyDescent="0.25">
      <c r="B46" s="15" t="s">
        <v>136</v>
      </c>
      <c r="C46" s="15" t="s">
        <v>207</v>
      </c>
      <c r="D46" s="15" t="s">
        <v>229</v>
      </c>
      <c r="E46" s="15">
        <v>2022</v>
      </c>
      <c r="F46" s="15" t="s">
        <v>358</v>
      </c>
      <c r="G46" s="15" t="s">
        <v>133</v>
      </c>
      <c r="H46" s="15" t="s">
        <v>136</v>
      </c>
      <c r="I46" s="15" t="s">
        <v>139</v>
      </c>
      <c r="J46" s="15" t="s">
        <v>141</v>
      </c>
      <c r="M46" s="15">
        <v>1.4259999999999999</v>
      </c>
      <c r="N46" s="15">
        <v>1.161</v>
      </c>
      <c r="O46" s="15">
        <v>1.4999999999999999E-2</v>
      </c>
      <c r="P46" s="15">
        <v>1.1519999999999999</v>
      </c>
      <c r="Q46" s="15">
        <v>0.60699999999999998</v>
      </c>
      <c r="R46" s="15">
        <v>1.9410000000000001</v>
      </c>
      <c r="S46" s="15">
        <v>11.647</v>
      </c>
      <c r="U46" s="15">
        <v>255.75</v>
      </c>
      <c r="V46" s="15">
        <v>6190</v>
      </c>
    </row>
    <row r="47" spans="2:22" x14ac:dyDescent="0.25">
      <c r="B47" s="15" t="s">
        <v>136</v>
      </c>
      <c r="C47" s="15" t="s">
        <v>207</v>
      </c>
      <c r="D47" s="15" t="s">
        <v>230</v>
      </c>
      <c r="E47" s="15">
        <v>2022</v>
      </c>
      <c r="F47" s="15" t="s">
        <v>357</v>
      </c>
      <c r="G47" s="15" t="s">
        <v>133</v>
      </c>
      <c r="H47" s="15" t="s">
        <v>136</v>
      </c>
      <c r="I47" s="15" t="s">
        <v>139</v>
      </c>
      <c r="J47" s="15" t="s">
        <v>141</v>
      </c>
      <c r="M47" s="15">
        <v>1.056</v>
      </c>
      <c r="N47" s="15">
        <v>0.97199999999999998</v>
      </c>
      <c r="O47" s="15">
        <v>1.2E-2</v>
      </c>
      <c r="P47" s="15">
        <v>0.78700000000000003</v>
      </c>
      <c r="Q47" s="15">
        <v>0.375</v>
      </c>
      <c r="R47" s="15">
        <v>1.448</v>
      </c>
      <c r="S47" s="15">
        <v>12.599</v>
      </c>
      <c r="U47" s="15">
        <v>311.166</v>
      </c>
      <c r="V47" s="15">
        <v>6190</v>
      </c>
    </row>
    <row r="48" spans="2:22" x14ac:dyDescent="0.25">
      <c r="B48" s="15" t="s">
        <v>136</v>
      </c>
      <c r="C48" s="15" t="s">
        <v>207</v>
      </c>
      <c r="D48" s="15" t="s">
        <v>230</v>
      </c>
      <c r="E48" s="15">
        <v>2022</v>
      </c>
      <c r="F48" s="15" t="s">
        <v>358</v>
      </c>
      <c r="G48" s="15" t="s">
        <v>133</v>
      </c>
      <c r="H48" s="15" t="s">
        <v>136</v>
      </c>
      <c r="I48" s="15" t="s">
        <v>139</v>
      </c>
      <c r="J48" s="15" t="s">
        <v>141</v>
      </c>
      <c r="M48" s="15">
        <v>1.3120000000000001</v>
      </c>
      <c r="N48" s="15">
        <v>1.0649999999999999</v>
      </c>
      <c r="O48" s="15">
        <v>1.4E-2</v>
      </c>
      <c r="P48" s="15">
        <v>1.0720000000000001</v>
      </c>
      <c r="Q48" s="15">
        <v>0.55500000000000005</v>
      </c>
      <c r="R48" s="15">
        <v>1.7809999999999999</v>
      </c>
      <c r="S48" s="15">
        <v>12.545999999999999</v>
      </c>
      <c r="U48" s="15">
        <v>328.58600000000001</v>
      </c>
      <c r="V48" s="15">
        <v>6190</v>
      </c>
    </row>
    <row r="49" spans="2:22" x14ac:dyDescent="0.25">
      <c r="B49" s="15" t="s">
        <v>136</v>
      </c>
      <c r="C49" s="15" t="s">
        <v>207</v>
      </c>
      <c r="D49" s="15" t="s">
        <v>231</v>
      </c>
      <c r="E49" s="15">
        <v>2022</v>
      </c>
      <c r="F49" s="15" t="s">
        <v>357</v>
      </c>
      <c r="G49" s="15" t="s">
        <v>133</v>
      </c>
      <c r="H49" s="15" t="s">
        <v>136</v>
      </c>
      <c r="I49" s="15" t="s">
        <v>139</v>
      </c>
      <c r="J49" s="15" t="s">
        <v>141</v>
      </c>
      <c r="M49" s="15">
        <v>1.02</v>
      </c>
      <c r="N49" s="15">
        <v>0.95899999999999996</v>
      </c>
      <c r="O49" s="15">
        <v>1.2E-2</v>
      </c>
      <c r="P49" s="15">
        <v>0.76500000000000001</v>
      </c>
      <c r="Q49" s="15">
        <v>0.36299999999999999</v>
      </c>
      <c r="R49" s="15">
        <v>1.39</v>
      </c>
      <c r="S49" s="15">
        <v>12.599</v>
      </c>
      <c r="U49" s="15">
        <v>311.17399999999998</v>
      </c>
      <c r="V49" s="15">
        <v>6190</v>
      </c>
    </row>
    <row r="50" spans="2:22" x14ac:dyDescent="0.25">
      <c r="B50" s="15" t="s">
        <v>136</v>
      </c>
      <c r="C50" s="15" t="s">
        <v>207</v>
      </c>
      <c r="D50" s="15" t="s">
        <v>231</v>
      </c>
      <c r="E50" s="15">
        <v>2022</v>
      </c>
      <c r="F50" s="15" t="s">
        <v>358</v>
      </c>
      <c r="G50" s="15" t="s">
        <v>133</v>
      </c>
      <c r="H50" s="15" t="s">
        <v>136</v>
      </c>
      <c r="I50" s="15" t="s">
        <v>139</v>
      </c>
      <c r="J50" s="15" t="s">
        <v>141</v>
      </c>
      <c r="M50" s="15">
        <v>1.256</v>
      </c>
      <c r="N50" s="15">
        <v>1.0489999999999999</v>
      </c>
      <c r="O50" s="15">
        <v>1.2999999999999999E-2</v>
      </c>
      <c r="P50" s="15">
        <v>1.03</v>
      </c>
      <c r="Q50" s="15">
        <v>0.53100000000000003</v>
      </c>
      <c r="R50" s="15">
        <v>1.68</v>
      </c>
      <c r="S50" s="15">
        <v>12.547000000000001</v>
      </c>
      <c r="U50" s="15">
        <v>328.60500000000002</v>
      </c>
      <c r="V50" s="15">
        <v>6190</v>
      </c>
    </row>
    <row r="51" spans="2:22" x14ac:dyDescent="0.25">
      <c r="B51" s="15" t="s">
        <v>136</v>
      </c>
      <c r="C51" s="15" t="s">
        <v>207</v>
      </c>
      <c r="D51" s="15" t="s">
        <v>232</v>
      </c>
      <c r="E51" s="15">
        <v>2022</v>
      </c>
      <c r="F51" s="15" t="s">
        <v>357</v>
      </c>
      <c r="G51" s="15" t="s">
        <v>133</v>
      </c>
      <c r="H51" s="15" t="s">
        <v>136</v>
      </c>
      <c r="I51" s="15" t="s">
        <v>139</v>
      </c>
      <c r="J51" s="15" t="s">
        <v>141</v>
      </c>
      <c r="M51" s="15">
        <v>1.042</v>
      </c>
      <c r="N51" s="15">
        <v>0.97</v>
      </c>
      <c r="O51" s="15">
        <v>1.2E-2</v>
      </c>
      <c r="P51" s="15">
        <v>0.77500000000000002</v>
      </c>
      <c r="Q51" s="15">
        <v>0.38200000000000001</v>
      </c>
      <c r="R51" s="15">
        <v>1.409</v>
      </c>
      <c r="S51" s="15">
        <v>13.247999999999999</v>
      </c>
      <c r="U51" s="15">
        <v>359.54500000000002</v>
      </c>
      <c r="V51" s="15">
        <v>6190</v>
      </c>
    </row>
    <row r="52" spans="2:22" x14ac:dyDescent="0.25">
      <c r="B52" s="15" t="s">
        <v>136</v>
      </c>
      <c r="C52" s="15" t="s">
        <v>207</v>
      </c>
      <c r="D52" s="15" t="s">
        <v>232</v>
      </c>
      <c r="E52" s="15">
        <v>2022</v>
      </c>
      <c r="F52" s="15" t="s">
        <v>358</v>
      </c>
      <c r="G52" s="15" t="s">
        <v>133</v>
      </c>
      <c r="H52" s="15" t="s">
        <v>136</v>
      </c>
      <c r="I52" s="15" t="s">
        <v>139</v>
      </c>
      <c r="J52" s="15" t="s">
        <v>141</v>
      </c>
      <c r="M52" s="15">
        <v>1.27</v>
      </c>
      <c r="N52" s="15">
        <v>1.0489999999999999</v>
      </c>
      <c r="O52" s="15">
        <v>1.2999999999999999E-2</v>
      </c>
      <c r="P52" s="15">
        <v>1.0249999999999999</v>
      </c>
      <c r="Q52" s="15">
        <v>0.54800000000000004</v>
      </c>
      <c r="R52" s="15">
        <v>1.6950000000000001</v>
      </c>
      <c r="S52" s="15">
        <v>13.22</v>
      </c>
      <c r="U52" s="15">
        <v>375.90199999999999</v>
      </c>
      <c r="V52" s="15">
        <v>6190</v>
      </c>
    </row>
    <row r="53" spans="2:22" x14ac:dyDescent="0.25">
      <c r="B53" s="15" t="s">
        <v>136</v>
      </c>
      <c r="C53" s="15" t="s">
        <v>207</v>
      </c>
      <c r="D53" s="15" t="s">
        <v>233</v>
      </c>
      <c r="E53" s="15">
        <v>2022</v>
      </c>
      <c r="F53" s="15" t="s">
        <v>357</v>
      </c>
      <c r="G53" s="15" t="s">
        <v>133</v>
      </c>
      <c r="H53" s="15" t="s">
        <v>136</v>
      </c>
      <c r="I53" s="15" t="s">
        <v>139</v>
      </c>
      <c r="J53" s="15" t="s">
        <v>141</v>
      </c>
      <c r="M53" s="15">
        <v>1.1240000000000001</v>
      </c>
      <c r="N53" s="15">
        <v>1.1359999999999999</v>
      </c>
      <c r="O53" s="15">
        <v>1.4E-2</v>
      </c>
      <c r="P53" s="15">
        <v>0.81200000000000006</v>
      </c>
      <c r="Q53" s="15">
        <v>0.40600000000000003</v>
      </c>
      <c r="R53" s="15">
        <v>1.474</v>
      </c>
      <c r="S53" s="15">
        <v>13.247999999999999</v>
      </c>
      <c r="U53" s="15">
        <v>359.55700000000002</v>
      </c>
      <c r="V53" s="15">
        <v>6190</v>
      </c>
    </row>
    <row r="54" spans="2:22" x14ac:dyDescent="0.25">
      <c r="B54" s="15" t="s">
        <v>136</v>
      </c>
      <c r="C54" s="15" t="s">
        <v>207</v>
      </c>
      <c r="D54" s="15" t="s">
        <v>233</v>
      </c>
      <c r="E54" s="15">
        <v>2022</v>
      </c>
      <c r="F54" s="15" t="s">
        <v>358</v>
      </c>
      <c r="G54" s="15" t="s">
        <v>133</v>
      </c>
      <c r="H54" s="15" t="s">
        <v>136</v>
      </c>
      <c r="I54" s="15" t="s">
        <v>139</v>
      </c>
      <c r="J54" s="15" t="s">
        <v>141</v>
      </c>
      <c r="M54" s="15">
        <v>1.349</v>
      </c>
      <c r="N54" s="15">
        <v>1.2110000000000001</v>
      </c>
      <c r="O54" s="15">
        <v>1.4999999999999999E-2</v>
      </c>
      <c r="P54" s="15">
        <v>1.054</v>
      </c>
      <c r="Q54" s="15">
        <v>0.57699999999999996</v>
      </c>
      <c r="R54" s="15">
        <v>1.7490000000000001</v>
      </c>
      <c r="S54" s="15">
        <v>13.22</v>
      </c>
      <c r="U54" s="15">
        <v>375.88299999999998</v>
      </c>
      <c r="V54" s="15">
        <v>6180</v>
      </c>
    </row>
    <row r="55" spans="2:22" x14ac:dyDescent="0.25">
      <c r="B55" s="15" t="s">
        <v>136</v>
      </c>
      <c r="C55" s="15" t="s">
        <v>207</v>
      </c>
      <c r="D55" s="15" t="s">
        <v>234</v>
      </c>
      <c r="E55" s="15">
        <v>2022</v>
      </c>
      <c r="F55" s="15" t="s">
        <v>357</v>
      </c>
      <c r="G55" s="15" t="s">
        <v>133</v>
      </c>
      <c r="H55" s="15" t="s">
        <v>136</v>
      </c>
      <c r="I55" s="15" t="s">
        <v>139</v>
      </c>
      <c r="J55" s="15" t="s">
        <v>141</v>
      </c>
      <c r="M55" s="15">
        <v>1.048</v>
      </c>
      <c r="N55" s="15">
        <v>0.94399999999999995</v>
      </c>
      <c r="O55" s="15">
        <v>1.2E-2</v>
      </c>
      <c r="P55" s="15">
        <v>0.80700000000000005</v>
      </c>
      <c r="Q55" s="15">
        <v>0.41299999999999998</v>
      </c>
      <c r="R55" s="15">
        <v>1.3939999999999999</v>
      </c>
      <c r="S55" s="15">
        <v>13.714</v>
      </c>
      <c r="U55" s="15">
        <v>378.82</v>
      </c>
      <c r="V55" s="15">
        <v>6190</v>
      </c>
    </row>
    <row r="56" spans="2:22" x14ac:dyDescent="0.25">
      <c r="B56" s="15" t="s">
        <v>136</v>
      </c>
      <c r="C56" s="15" t="s">
        <v>207</v>
      </c>
      <c r="D56" s="15" t="s">
        <v>234</v>
      </c>
      <c r="E56" s="15">
        <v>2022</v>
      </c>
      <c r="F56" s="15" t="s">
        <v>358</v>
      </c>
      <c r="G56" s="15" t="s">
        <v>133</v>
      </c>
      <c r="H56" s="15" t="s">
        <v>136</v>
      </c>
      <c r="I56" s="15" t="s">
        <v>139</v>
      </c>
      <c r="J56" s="15" t="s">
        <v>141</v>
      </c>
      <c r="M56" s="15">
        <v>1.2410000000000001</v>
      </c>
      <c r="N56" s="15">
        <v>0.99299999999999999</v>
      </c>
      <c r="O56" s="15">
        <v>1.2999999999999999E-2</v>
      </c>
      <c r="P56" s="15">
        <v>1.0089999999999999</v>
      </c>
      <c r="Q56" s="15">
        <v>0.57399999999999995</v>
      </c>
      <c r="R56" s="15">
        <v>1.6479999999999999</v>
      </c>
      <c r="S56" s="15">
        <v>13.683999999999999</v>
      </c>
      <c r="U56" s="15">
        <v>391.58100000000002</v>
      </c>
      <c r="V56" s="15">
        <v>6180</v>
      </c>
    </row>
    <row r="57" spans="2:22" x14ac:dyDescent="0.25">
      <c r="B57" s="15" t="s">
        <v>136</v>
      </c>
      <c r="C57" s="15" t="s">
        <v>207</v>
      </c>
      <c r="D57" s="15" t="s">
        <v>235</v>
      </c>
      <c r="E57" s="15">
        <v>2022</v>
      </c>
      <c r="F57" s="15" t="s">
        <v>357</v>
      </c>
      <c r="G57" s="15" t="s">
        <v>133</v>
      </c>
      <c r="H57" s="15" t="s">
        <v>136</v>
      </c>
      <c r="I57" s="15" t="s">
        <v>139</v>
      </c>
      <c r="J57" s="15" t="s">
        <v>141</v>
      </c>
      <c r="M57" s="15">
        <v>1.024</v>
      </c>
      <c r="N57" s="15">
        <v>0.89600000000000002</v>
      </c>
      <c r="O57" s="15">
        <v>1.0999999999999999E-2</v>
      </c>
      <c r="P57" s="15">
        <v>0.79700000000000004</v>
      </c>
      <c r="Q57" s="15">
        <v>0.41599999999999998</v>
      </c>
      <c r="R57" s="15">
        <v>1.385</v>
      </c>
      <c r="S57" s="15">
        <v>13.714</v>
      </c>
      <c r="U57" s="15">
        <v>378.83</v>
      </c>
      <c r="V57" s="15">
        <v>6190</v>
      </c>
    </row>
    <row r="58" spans="2:22" x14ac:dyDescent="0.25">
      <c r="B58" s="15" t="s">
        <v>136</v>
      </c>
      <c r="C58" s="15" t="s">
        <v>207</v>
      </c>
      <c r="D58" s="15" t="s">
        <v>235</v>
      </c>
      <c r="E58" s="15">
        <v>2022</v>
      </c>
      <c r="F58" s="15" t="s">
        <v>358</v>
      </c>
      <c r="G58" s="15" t="s">
        <v>133</v>
      </c>
      <c r="H58" s="15" t="s">
        <v>136</v>
      </c>
      <c r="I58" s="15" t="s">
        <v>139</v>
      </c>
      <c r="J58" s="15" t="s">
        <v>141</v>
      </c>
      <c r="M58" s="15">
        <v>1.2150000000000001</v>
      </c>
      <c r="N58" s="15">
        <v>0.95799999999999996</v>
      </c>
      <c r="O58" s="15">
        <v>1.2E-2</v>
      </c>
      <c r="P58" s="15">
        <v>1.014</v>
      </c>
      <c r="Q58" s="15">
        <v>0.55100000000000005</v>
      </c>
      <c r="R58" s="15">
        <v>1.6060000000000001</v>
      </c>
      <c r="S58" s="15">
        <v>13.683</v>
      </c>
      <c r="U58" s="15">
        <v>391.59</v>
      </c>
      <c r="V58" s="15">
        <v>6180</v>
      </c>
    </row>
    <row r="59" spans="2:22" x14ac:dyDescent="0.25">
      <c r="B59" s="15" t="s">
        <v>136</v>
      </c>
      <c r="C59" s="15" t="s">
        <v>207</v>
      </c>
      <c r="D59" s="15" t="s">
        <v>236</v>
      </c>
      <c r="E59" s="15">
        <v>2022</v>
      </c>
      <c r="F59" s="15" t="s">
        <v>357</v>
      </c>
      <c r="G59" s="15" t="s">
        <v>133</v>
      </c>
      <c r="H59" s="15" t="s">
        <v>136</v>
      </c>
      <c r="I59" s="15" t="s">
        <v>139</v>
      </c>
      <c r="J59" s="15" t="s">
        <v>141</v>
      </c>
      <c r="M59" s="15">
        <v>0.98599999999999999</v>
      </c>
      <c r="N59" s="15">
        <v>0.83699999999999997</v>
      </c>
      <c r="O59" s="15">
        <v>1.0999999999999999E-2</v>
      </c>
      <c r="P59" s="15">
        <v>0.78400000000000003</v>
      </c>
      <c r="Q59" s="15">
        <v>0.41099999999999998</v>
      </c>
      <c r="R59" s="15">
        <v>1.3340000000000001</v>
      </c>
      <c r="S59" s="15">
        <v>13.993</v>
      </c>
      <c r="U59" s="15">
        <v>367.274</v>
      </c>
      <c r="V59" s="15">
        <v>6190</v>
      </c>
    </row>
    <row r="60" spans="2:22" x14ac:dyDescent="0.25">
      <c r="B60" s="15" t="s">
        <v>136</v>
      </c>
      <c r="C60" s="15" t="s">
        <v>207</v>
      </c>
      <c r="D60" s="15" t="s">
        <v>236</v>
      </c>
      <c r="E60" s="15">
        <v>2022</v>
      </c>
      <c r="F60" s="15" t="s">
        <v>358</v>
      </c>
      <c r="G60" s="15" t="s">
        <v>133</v>
      </c>
      <c r="H60" s="15" t="s">
        <v>136</v>
      </c>
      <c r="I60" s="15" t="s">
        <v>139</v>
      </c>
      <c r="J60" s="15" t="s">
        <v>141</v>
      </c>
      <c r="M60" s="15">
        <v>1.1539999999999999</v>
      </c>
      <c r="N60" s="15">
        <v>0.878</v>
      </c>
      <c r="O60" s="15">
        <v>1.0999999999999999E-2</v>
      </c>
      <c r="P60" s="15">
        <v>0.97099999999999997</v>
      </c>
      <c r="Q60" s="15">
        <v>0.54900000000000004</v>
      </c>
      <c r="R60" s="15">
        <v>1.5369999999999999</v>
      </c>
      <c r="S60" s="15">
        <v>13.977</v>
      </c>
      <c r="U60" s="15">
        <v>378.43299999999999</v>
      </c>
      <c r="V60" s="15">
        <v>6180</v>
      </c>
    </row>
    <row r="61" spans="2:22" x14ac:dyDescent="0.25">
      <c r="B61" s="15" t="s">
        <v>136</v>
      </c>
      <c r="C61" s="15" t="s">
        <v>207</v>
      </c>
      <c r="D61" s="15" t="s">
        <v>237</v>
      </c>
      <c r="E61" s="15">
        <v>2022</v>
      </c>
      <c r="F61" s="15" t="s">
        <v>357</v>
      </c>
      <c r="G61" s="15" t="s">
        <v>133</v>
      </c>
      <c r="H61" s="15" t="s">
        <v>136</v>
      </c>
      <c r="I61" s="15" t="s">
        <v>139</v>
      </c>
      <c r="J61" s="15" t="s">
        <v>141</v>
      </c>
      <c r="M61" s="15">
        <v>1.016</v>
      </c>
      <c r="N61" s="15">
        <v>0.89700000000000002</v>
      </c>
      <c r="O61" s="15">
        <v>1.0999999999999999E-2</v>
      </c>
      <c r="P61" s="15">
        <v>0.79</v>
      </c>
      <c r="Q61" s="15">
        <v>0.41</v>
      </c>
      <c r="R61" s="15">
        <v>1.359</v>
      </c>
      <c r="S61" s="15">
        <v>13.994</v>
      </c>
      <c r="U61" s="15">
        <v>367.26600000000002</v>
      </c>
      <c r="V61" s="15">
        <v>6190</v>
      </c>
    </row>
    <row r="62" spans="2:22" x14ac:dyDescent="0.25">
      <c r="B62" s="15" t="s">
        <v>136</v>
      </c>
      <c r="C62" s="15" t="s">
        <v>207</v>
      </c>
      <c r="D62" s="15" t="s">
        <v>237</v>
      </c>
      <c r="E62" s="15">
        <v>2022</v>
      </c>
      <c r="F62" s="15" t="s">
        <v>358</v>
      </c>
      <c r="G62" s="15" t="s">
        <v>133</v>
      </c>
      <c r="H62" s="15" t="s">
        <v>136</v>
      </c>
      <c r="I62" s="15" t="s">
        <v>139</v>
      </c>
      <c r="J62" s="15" t="s">
        <v>141</v>
      </c>
      <c r="M62" s="15">
        <v>1.17</v>
      </c>
      <c r="N62" s="15">
        <v>0.91</v>
      </c>
      <c r="O62" s="15">
        <v>1.2E-2</v>
      </c>
      <c r="P62" s="15">
        <v>0.97199999999999998</v>
      </c>
      <c r="Q62" s="15">
        <v>0.54600000000000004</v>
      </c>
      <c r="R62" s="15">
        <v>1.5549999999999999</v>
      </c>
      <c r="S62" s="15">
        <v>13.978</v>
      </c>
      <c r="U62" s="15">
        <v>378.428</v>
      </c>
      <c r="V62" s="15">
        <v>6180</v>
      </c>
    </row>
    <row r="63" spans="2:22" x14ac:dyDescent="0.25">
      <c r="B63" s="15" t="s">
        <v>136</v>
      </c>
      <c r="C63" s="15" t="s">
        <v>207</v>
      </c>
      <c r="D63" s="15" t="s">
        <v>238</v>
      </c>
      <c r="E63" s="15">
        <v>2022</v>
      </c>
      <c r="F63" s="15" t="s">
        <v>357</v>
      </c>
      <c r="G63" s="15" t="s">
        <v>133</v>
      </c>
      <c r="H63" s="15" t="s">
        <v>136</v>
      </c>
      <c r="I63" s="15" t="s">
        <v>139</v>
      </c>
      <c r="J63" s="15" t="s">
        <v>141</v>
      </c>
      <c r="M63" s="15">
        <v>1.089</v>
      </c>
      <c r="N63" s="15">
        <v>0.94099999999999995</v>
      </c>
      <c r="O63" s="15">
        <v>1.2E-2</v>
      </c>
      <c r="P63" s="15">
        <v>0.87</v>
      </c>
      <c r="Q63" s="15">
        <v>0.439</v>
      </c>
      <c r="R63" s="15">
        <v>1.4630000000000001</v>
      </c>
      <c r="S63" s="15">
        <v>14.063000000000001</v>
      </c>
      <c r="U63" s="15">
        <v>328.38400000000001</v>
      </c>
      <c r="V63" s="15">
        <v>6190</v>
      </c>
    </row>
    <row r="64" spans="2:22" x14ac:dyDescent="0.25">
      <c r="B64" s="15" t="s">
        <v>136</v>
      </c>
      <c r="C64" s="15" t="s">
        <v>207</v>
      </c>
      <c r="D64" s="15" t="s">
        <v>238</v>
      </c>
      <c r="E64" s="15">
        <v>2022</v>
      </c>
      <c r="F64" s="15" t="s">
        <v>358</v>
      </c>
      <c r="G64" s="15" t="s">
        <v>133</v>
      </c>
      <c r="H64" s="15" t="s">
        <v>136</v>
      </c>
      <c r="I64" s="15" t="s">
        <v>139</v>
      </c>
      <c r="J64" s="15" t="s">
        <v>141</v>
      </c>
      <c r="M64" s="15">
        <v>1.226</v>
      </c>
      <c r="N64" s="15">
        <v>0.94199999999999995</v>
      </c>
      <c r="O64" s="15">
        <v>1.2E-2</v>
      </c>
      <c r="P64" s="15">
        <v>1.0189999999999999</v>
      </c>
      <c r="Q64" s="15">
        <v>0.57399999999999995</v>
      </c>
      <c r="R64" s="15">
        <v>1.6279999999999999</v>
      </c>
      <c r="S64" s="15">
        <v>14.058</v>
      </c>
      <c r="U64" s="15">
        <v>338.77100000000002</v>
      </c>
      <c r="V64" s="15">
        <v>6180</v>
      </c>
    </row>
    <row r="65" spans="2:22" x14ac:dyDescent="0.25">
      <c r="B65" s="15" t="s">
        <v>136</v>
      </c>
      <c r="C65" s="15" t="s">
        <v>207</v>
      </c>
      <c r="D65" s="15" t="s">
        <v>239</v>
      </c>
      <c r="E65" s="15">
        <v>2022</v>
      </c>
      <c r="F65" s="15" t="s">
        <v>357</v>
      </c>
      <c r="G65" s="15" t="s">
        <v>133</v>
      </c>
      <c r="H65" s="15" t="s">
        <v>136</v>
      </c>
      <c r="I65" s="15" t="s">
        <v>139</v>
      </c>
      <c r="J65" s="15" t="s">
        <v>141</v>
      </c>
      <c r="M65" s="15">
        <v>1.254</v>
      </c>
      <c r="N65" s="15">
        <v>1.0660000000000001</v>
      </c>
      <c r="O65" s="15">
        <v>1.4E-2</v>
      </c>
      <c r="P65" s="15">
        <v>0.98799999999999999</v>
      </c>
      <c r="Q65" s="15">
        <v>0.52400000000000002</v>
      </c>
      <c r="R65" s="15">
        <v>1.6659999999999999</v>
      </c>
      <c r="S65" s="15">
        <v>14.061999999999999</v>
      </c>
      <c r="U65" s="15">
        <v>328.38900000000001</v>
      </c>
      <c r="V65" s="15">
        <v>6190</v>
      </c>
    </row>
    <row r="66" spans="2:22" x14ac:dyDescent="0.25">
      <c r="B66" s="15" t="s">
        <v>136</v>
      </c>
      <c r="C66" s="15" t="s">
        <v>207</v>
      </c>
      <c r="D66" s="15" t="s">
        <v>239</v>
      </c>
      <c r="E66" s="15">
        <v>2022</v>
      </c>
      <c r="F66" s="15" t="s">
        <v>358</v>
      </c>
      <c r="G66" s="15" t="s">
        <v>133</v>
      </c>
      <c r="H66" s="15" t="s">
        <v>136</v>
      </c>
      <c r="I66" s="15" t="s">
        <v>139</v>
      </c>
      <c r="J66" s="15" t="s">
        <v>141</v>
      </c>
      <c r="M66" s="15">
        <v>1.3420000000000001</v>
      </c>
      <c r="N66" s="15">
        <v>1.044</v>
      </c>
      <c r="O66" s="15">
        <v>1.2999999999999999E-2</v>
      </c>
      <c r="P66" s="15">
        <v>1.1279999999999999</v>
      </c>
      <c r="Q66" s="15">
        <v>0.63600000000000001</v>
      </c>
      <c r="R66" s="15">
        <v>1.746</v>
      </c>
      <c r="S66" s="15">
        <v>14.058</v>
      </c>
      <c r="U66" s="15">
        <v>338.779</v>
      </c>
      <c r="V66" s="15">
        <v>6180</v>
      </c>
    </row>
    <row r="67" spans="2:22" x14ac:dyDescent="0.25">
      <c r="B67" s="15" t="s">
        <v>136</v>
      </c>
      <c r="C67" s="15" t="s">
        <v>207</v>
      </c>
      <c r="D67" s="15" t="s">
        <v>240</v>
      </c>
      <c r="E67" s="15">
        <v>2022</v>
      </c>
      <c r="F67" s="15" t="s">
        <v>357</v>
      </c>
      <c r="G67" s="15" t="s">
        <v>133</v>
      </c>
      <c r="H67" s="15" t="s">
        <v>136</v>
      </c>
      <c r="I67" s="15" t="s">
        <v>139</v>
      </c>
      <c r="J67" s="15" t="s">
        <v>141</v>
      </c>
      <c r="M67" s="15">
        <v>1.5209999999999999</v>
      </c>
      <c r="N67" s="15">
        <v>1.2470000000000001</v>
      </c>
      <c r="O67" s="15">
        <v>1.6E-2</v>
      </c>
      <c r="P67" s="15">
        <v>1.22</v>
      </c>
      <c r="Q67" s="15">
        <v>0.66500000000000004</v>
      </c>
      <c r="R67" s="15">
        <v>2.0209999999999999</v>
      </c>
      <c r="S67" s="15">
        <v>13.885999999999999</v>
      </c>
      <c r="U67" s="15">
        <v>268.46300000000002</v>
      </c>
      <c r="V67" s="15">
        <v>6190</v>
      </c>
    </row>
    <row r="68" spans="2:22" x14ac:dyDescent="0.25">
      <c r="B68" s="15" t="s">
        <v>136</v>
      </c>
      <c r="C68" s="15" t="s">
        <v>207</v>
      </c>
      <c r="D68" s="15" t="s">
        <v>240</v>
      </c>
      <c r="E68" s="15">
        <v>2022</v>
      </c>
      <c r="F68" s="15" t="s">
        <v>358</v>
      </c>
      <c r="G68" s="15" t="s">
        <v>133</v>
      </c>
      <c r="H68" s="15" t="s">
        <v>136</v>
      </c>
      <c r="I68" s="15" t="s">
        <v>139</v>
      </c>
      <c r="J68" s="15" t="s">
        <v>141</v>
      </c>
      <c r="M68" s="15">
        <v>1.5680000000000001</v>
      </c>
      <c r="N68" s="15">
        <v>1.216</v>
      </c>
      <c r="O68" s="15">
        <v>1.4999999999999999E-2</v>
      </c>
      <c r="P68" s="15">
        <v>1.2989999999999999</v>
      </c>
      <c r="Q68" s="15">
        <v>0.74399999999999999</v>
      </c>
      <c r="R68" s="15">
        <v>2.0259999999999998</v>
      </c>
      <c r="S68" s="15">
        <v>13.928000000000001</v>
      </c>
      <c r="U68" s="15">
        <v>277.75</v>
      </c>
      <c r="V68" s="15">
        <v>6180</v>
      </c>
    </row>
    <row r="69" spans="2:22" x14ac:dyDescent="0.25">
      <c r="B69" s="15" t="s">
        <v>136</v>
      </c>
      <c r="C69" s="15" t="s">
        <v>207</v>
      </c>
      <c r="D69" s="15" t="s">
        <v>241</v>
      </c>
      <c r="E69" s="15">
        <v>2022</v>
      </c>
      <c r="F69" s="15" t="s">
        <v>357</v>
      </c>
      <c r="G69" s="15" t="s">
        <v>133</v>
      </c>
      <c r="H69" s="15" t="s">
        <v>136</v>
      </c>
      <c r="I69" s="15" t="s">
        <v>139</v>
      </c>
      <c r="J69" s="15" t="s">
        <v>141</v>
      </c>
      <c r="M69" s="15">
        <v>1.978</v>
      </c>
      <c r="N69" s="15">
        <v>1.6519999999999999</v>
      </c>
      <c r="O69" s="15">
        <v>2.1000000000000001E-2</v>
      </c>
      <c r="P69" s="15">
        <v>1.5720000000000001</v>
      </c>
      <c r="Q69" s="15">
        <v>0.878</v>
      </c>
      <c r="R69" s="15">
        <v>2.5640000000000001</v>
      </c>
      <c r="S69" s="15">
        <v>13.885999999999999</v>
      </c>
      <c r="U69" s="15">
        <v>268.46100000000001</v>
      </c>
      <c r="V69" s="15">
        <v>6190</v>
      </c>
    </row>
    <row r="70" spans="2:22" x14ac:dyDescent="0.25">
      <c r="B70" s="15" t="s">
        <v>136</v>
      </c>
      <c r="C70" s="15" t="s">
        <v>207</v>
      </c>
      <c r="D70" s="15" t="s">
        <v>241</v>
      </c>
      <c r="E70" s="15">
        <v>2022</v>
      </c>
      <c r="F70" s="15" t="s">
        <v>358</v>
      </c>
      <c r="G70" s="15" t="s">
        <v>133</v>
      </c>
      <c r="H70" s="15" t="s">
        <v>136</v>
      </c>
      <c r="I70" s="15" t="s">
        <v>139</v>
      </c>
      <c r="J70" s="15" t="s">
        <v>141</v>
      </c>
      <c r="M70" s="15">
        <v>1.994</v>
      </c>
      <c r="N70" s="15">
        <v>1.653</v>
      </c>
      <c r="O70" s="15">
        <v>2.1000000000000001E-2</v>
      </c>
      <c r="P70" s="15">
        <v>1.5589999999999999</v>
      </c>
      <c r="Q70" s="15">
        <v>0.92600000000000005</v>
      </c>
      <c r="R70" s="15">
        <v>2.5219999999999998</v>
      </c>
      <c r="S70" s="15">
        <v>13.928000000000001</v>
      </c>
      <c r="U70" s="15">
        <v>277.73500000000001</v>
      </c>
      <c r="V70" s="15">
        <v>6180</v>
      </c>
    </row>
    <row r="71" spans="2:22" x14ac:dyDescent="0.25">
      <c r="B71" s="15" t="s">
        <v>136</v>
      </c>
      <c r="C71" s="15" t="s">
        <v>207</v>
      </c>
      <c r="D71" s="15" t="s">
        <v>242</v>
      </c>
      <c r="E71" s="15">
        <v>2022</v>
      </c>
      <c r="F71" s="15" t="s">
        <v>357</v>
      </c>
      <c r="G71" s="15" t="s">
        <v>133</v>
      </c>
      <c r="H71" s="15" t="s">
        <v>136</v>
      </c>
      <c r="I71" s="15" t="s">
        <v>139</v>
      </c>
      <c r="J71" s="15" t="s">
        <v>141</v>
      </c>
      <c r="M71" s="15">
        <v>2.2959999999999998</v>
      </c>
      <c r="N71" s="15">
        <v>1.839</v>
      </c>
      <c r="O71" s="15">
        <v>2.3E-2</v>
      </c>
      <c r="P71" s="15">
        <v>1.8540000000000001</v>
      </c>
      <c r="Q71" s="15">
        <v>1.0760000000000001</v>
      </c>
      <c r="R71" s="15">
        <v>2.9660000000000002</v>
      </c>
      <c r="S71" s="15">
        <v>13.529</v>
      </c>
      <c r="U71" s="15">
        <v>202.48599999999999</v>
      </c>
      <c r="V71" s="15">
        <v>6180</v>
      </c>
    </row>
    <row r="72" spans="2:22" x14ac:dyDescent="0.25">
      <c r="B72" s="15" t="s">
        <v>136</v>
      </c>
      <c r="C72" s="15" t="s">
        <v>207</v>
      </c>
      <c r="D72" s="15" t="s">
        <v>242</v>
      </c>
      <c r="E72" s="15">
        <v>2022</v>
      </c>
      <c r="F72" s="15" t="s">
        <v>358</v>
      </c>
      <c r="G72" s="15" t="s">
        <v>133</v>
      </c>
      <c r="H72" s="15" t="s">
        <v>136</v>
      </c>
      <c r="I72" s="15" t="s">
        <v>139</v>
      </c>
      <c r="J72" s="15" t="s">
        <v>141</v>
      </c>
      <c r="M72" s="15">
        <v>2.222</v>
      </c>
      <c r="N72" s="15">
        <v>1.7450000000000001</v>
      </c>
      <c r="O72" s="15">
        <v>2.1999999999999999E-2</v>
      </c>
      <c r="P72" s="15">
        <v>1.794</v>
      </c>
      <c r="Q72" s="15">
        <v>1.0669999999999999</v>
      </c>
      <c r="R72" s="15">
        <v>2.85</v>
      </c>
      <c r="S72" s="15">
        <v>13.619</v>
      </c>
      <c r="U72" s="15">
        <v>207.005</v>
      </c>
      <c r="V72" s="15">
        <v>6180</v>
      </c>
    </row>
    <row r="73" spans="2:22" x14ac:dyDescent="0.25">
      <c r="B73" s="15" t="s">
        <v>136</v>
      </c>
      <c r="C73" s="15" t="s">
        <v>207</v>
      </c>
      <c r="D73" s="15" t="s">
        <v>243</v>
      </c>
      <c r="E73" s="15">
        <v>2022</v>
      </c>
      <c r="F73" s="15" t="s">
        <v>357</v>
      </c>
      <c r="G73" s="15" t="s">
        <v>133</v>
      </c>
      <c r="H73" s="15" t="s">
        <v>136</v>
      </c>
      <c r="I73" s="15" t="s">
        <v>139</v>
      </c>
      <c r="J73" s="15" t="s">
        <v>141</v>
      </c>
      <c r="M73" s="15">
        <v>2.4119999999999999</v>
      </c>
      <c r="N73" s="15">
        <v>1.8009999999999999</v>
      </c>
      <c r="O73" s="15">
        <v>2.3E-2</v>
      </c>
      <c r="P73" s="15">
        <v>2.0030000000000001</v>
      </c>
      <c r="Q73" s="15">
        <v>1.204</v>
      </c>
      <c r="R73" s="15">
        <v>3.125</v>
      </c>
      <c r="S73" s="15">
        <v>13.528</v>
      </c>
      <c r="U73" s="15">
        <v>202.49700000000001</v>
      </c>
      <c r="V73" s="15">
        <v>6180</v>
      </c>
    </row>
    <row r="74" spans="2:22" x14ac:dyDescent="0.25">
      <c r="B74" s="15" t="s">
        <v>136</v>
      </c>
      <c r="C74" s="15" t="s">
        <v>207</v>
      </c>
      <c r="D74" s="15" t="s">
        <v>243</v>
      </c>
      <c r="E74" s="15">
        <v>2022</v>
      </c>
      <c r="F74" s="15" t="s">
        <v>358</v>
      </c>
      <c r="G74" s="15" t="s">
        <v>133</v>
      </c>
      <c r="H74" s="15" t="s">
        <v>136</v>
      </c>
      <c r="I74" s="15" t="s">
        <v>139</v>
      </c>
      <c r="J74" s="15" t="s">
        <v>141</v>
      </c>
      <c r="M74" s="15">
        <v>2.3090000000000002</v>
      </c>
      <c r="N74" s="15">
        <v>1.7490000000000001</v>
      </c>
      <c r="O74" s="15">
        <v>2.1999999999999999E-2</v>
      </c>
      <c r="P74" s="15">
        <v>1.881</v>
      </c>
      <c r="Q74" s="15">
        <v>1.147</v>
      </c>
      <c r="R74" s="15">
        <v>2.9569999999999999</v>
      </c>
      <c r="S74" s="15">
        <v>13.62</v>
      </c>
      <c r="U74" s="15">
        <v>207.01</v>
      </c>
      <c r="V74" s="15">
        <v>6180</v>
      </c>
    </row>
    <row r="75" spans="2:22" x14ac:dyDescent="0.25">
      <c r="B75" s="15" t="s">
        <v>136</v>
      </c>
      <c r="C75" s="15" t="s">
        <v>207</v>
      </c>
      <c r="D75" s="15" t="s">
        <v>244</v>
      </c>
      <c r="E75" s="15">
        <v>2022</v>
      </c>
      <c r="F75" s="15" t="s">
        <v>357</v>
      </c>
      <c r="G75" s="15" t="s">
        <v>133</v>
      </c>
      <c r="H75" s="15" t="s">
        <v>136</v>
      </c>
      <c r="I75" s="15" t="s">
        <v>139</v>
      </c>
      <c r="J75" s="15" t="s">
        <v>141</v>
      </c>
      <c r="M75" s="15">
        <v>2.3759999999999999</v>
      </c>
      <c r="N75" s="15">
        <v>1.655</v>
      </c>
      <c r="O75" s="15">
        <v>2.1000000000000001E-2</v>
      </c>
      <c r="P75" s="15">
        <v>2.0110000000000001</v>
      </c>
      <c r="Q75" s="15">
        <v>1.2589999999999999</v>
      </c>
      <c r="R75" s="15">
        <v>3.0790000000000002</v>
      </c>
      <c r="S75" s="15">
        <v>13.074999999999999</v>
      </c>
      <c r="U75" s="15">
        <v>139.06399999999999</v>
      </c>
      <c r="V75" s="15">
        <v>6180</v>
      </c>
    </row>
    <row r="76" spans="2:22" x14ac:dyDescent="0.25">
      <c r="B76" s="15" t="s">
        <v>136</v>
      </c>
      <c r="C76" s="15" t="s">
        <v>207</v>
      </c>
      <c r="D76" s="15" t="s">
        <v>244</v>
      </c>
      <c r="E76" s="15">
        <v>2022</v>
      </c>
      <c r="F76" s="15" t="s">
        <v>358</v>
      </c>
      <c r="G76" s="15" t="s">
        <v>133</v>
      </c>
      <c r="H76" s="15" t="s">
        <v>136</v>
      </c>
      <c r="I76" s="15" t="s">
        <v>139</v>
      </c>
      <c r="J76" s="15" t="s">
        <v>141</v>
      </c>
      <c r="M76" s="15">
        <v>2.2690000000000001</v>
      </c>
      <c r="N76" s="15">
        <v>1.631</v>
      </c>
      <c r="O76" s="15">
        <v>2.1000000000000001E-2</v>
      </c>
      <c r="P76" s="15">
        <v>1.899</v>
      </c>
      <c r="Q76" s="15">
        <v>1.1719999999999999</v>
      </c>
      <c r="R76" s="15">
        <v>2.919</v>
      </c>
      <c r="S76" s="15">
        <v>13.186999999999999</v>
      </c>
      <c r="U76" s="15">
        <v>140.86199999999999</v>
      </c>
      <c r="V76" s="15">
        <v>6180</v>
      </c>
    </row>
    <row r="77" spans="2:22" x14ac:dyDescent="0.25">
      <c r="B77" s="15" t="s">
        <v>136</v>
      </c>
      <c r="C77" s="15" t="s">
        <v>207</v>
      </c>
      <c r="D77" s="15" t="s">
        <v>245</v>
      </c>
      <c r="E77" s="15">
        <v>2022</v>
      </c>
      <c r="F77" s="15" t="s">
        <v>357</v>
      </c>
      <c r="G77" s="15" t="s">
        <v>133</v>
      </c>
      <c r="H77" s="15" t="s">
        <v>136</v>
      </c>
      <c r="I77" s="15" t="s">
        <v>139</v>
      </c>
      <c r="J77" s="15" t="s">
        <v>141</v>
      </c>
      <c r="M77" s="15">
        <v>2.383</v>
      </c>
      <c r="N77" s="15">
        <v>1.6479999999999999</v>
      </c>
      <c r="O77" s="15">
        <v>2.1000000000000001E-2</v>
      </c>
      <c r="P77" s="15">
        <v>2.0449999999999999</v>
      </c>
      <c r="Q77" s="15">
        <v>1.2549999999999999</v>
      </c>
      <c r="R77" s="15">
        <v>3.1070000000000002</v>
      </c>
      <c r="S77" s="15">
        <v>13.076000000000001</v>
      </c>
      <c r="U77" s="15">
        <v>139.06</v>
      </c>
      <c r="V77" s="15">
        <v>6180</v>
      </c>
    </row>
    <row r="78" spans="2:22" x14ac:dyDescent="0.25">
      <c r="B78" s="15" t="s">
        <v>136</v>
      </c>
      <c r="C78" s="15" t="s">
        <v>207</v>
      </c>
      <c r="D78" s="15" t="s">
        <v>245</v>
      </c>
      <c r="E78" s="15">
        <v>2022</v>
      </c>
      <c r="F78" s="15" t="s">
        <v>358</v>
      </c>
      <c r="G78" s="15" t="s">
        <v>133</v>
      </c>
      <c r="H78" s="15" t="s">
        <v>136</v>
      </c>
      <c r="I78" s="15" t="s">
        <v>139</v>
      </c>
      <c r="J78" s="15" t="s">
        <v>141</v>
      </c>
      <c r="M78" s="15">
        <v>2.258</v>
      </c>
      <c r="N78" s="15">
        <v>1.619</v>
      </c>
      <c r="O78" s="15">
        <v>2.1000000000000001E-2</v>
      </c>
      <c r="P78" s="15">
        <v>1.9139999999999999</v>
      </c>
      <c r="Q78" s="15">
        <v>1.1739999999999999</v>
      </c>
      <c r="R78" s="15">
        <v>2.91</v>
      </c>
      <c r="S78" s="15">
        <v>13.186999999999999</v>
      </c>
      <c r="U78" s="15">
        <v>140.86199999999999</v>
      </c>
      <c r="V78" s="15">
        <v>6180</v>
      </c>
    </row>
    <row r="79" spans="2:22" x14ac:dyDescent="0.25">
      <c r="B79" s="15" t="s">
        <v>136</v>
      </c>
      <c r="C79" s="15" t="s">
        <v>207</v>
      </c>
      <c r="D79" s="15" t="s">
        <v>246</v>
      </c>
      <c r="E79" s="15">
        <v>2022</v>
      </c>
      <c r="F79" s="15" t="s">
        <v>357</v>
      </c>
      <c r="G79" s="15" t="s">
        <v>133</v>
      </c>
      <c r="H79" s="15" t="s">
        <v>136</v>
      </c>
      <c r="I79" s="15" t="s">
        <v>139</v>
      </c>
      <c r="J79" s="15" t="s">
        <v>141</v>
      </c>
      <c r="M79" s="15">
        <v>2.2639999999999998</v>
      </c>
      <c r="N79" s="15">
        <v>1.5109999999999999</v>
      </c>
      <c r="O79" s="15">
        <v>1.9E-2</v>
      </c>
      <c r="P79" s="15">
        <v>1.9530000000000001</v>
      </c>
      <c r="Q79" s="15">
        <v>1.2290000000000001</v>
      </c>
      <c r="R79" s="15">
        <v>2.9340000000000002</v>
      </c>
      <c r="S79" s="15">
        <v>12.529</v>
      </c>
      <c r="U79" s="15">
        <v>83.317999999999998</v>
      </c>
      <c r="V79" s="15">
        <v>6180</v>
      </c>
    </row>
    <row r="80" spans="2:22" x14ac:dyDescent="0.25">
      <c r="B80" s="15" t="s">
        <v>136</v>
      </c>
      <c r="C80" s="15" t="s">
        <v>207</v>
      </c>
      <c r="D80" s="15" t="s">
        <v>246</v>
      </c>
      <c r="E80" s="15">
        <v>2022</v>
      </c>
      <c r="F80" s="15" t="s">
        <v>358</v>
      </c>
      <c r="G80" s="15" t="s">
        <v>133</v>
      </c>
      <c r="H80" s="15" t="s">
        <v>136</v>
      </c>
      <c r="I80" s="15" t="s">
        <v>139</v>
      </c>
      <c r="J80" s="15" t="s">
        <v>141</v>
      </c>
      <c r="M80" s="15">
        <v>2.14</v>
      </c>
      <c r="N80" s="15">
        <v>1.482</v>
      </c>
      <c r="O80" s="15">
        <v>1.9E-2</v>
      </c>
      <c r="P80" s="15">
        <v>1.847</v>
      </c>
      <c r="Q80" s="15">
        <v>1.1419999999999999</v>
      </c>
      <c r="R80" s="15">
        <v>2.7730000000000001</v>
      </c>
      <c r="S80" s="15">
        <v>12.641</v>
      </c>
      <c r="U80" s="15">
        <v>82.332999999999998</v>
      </c>
      <c r="V80" s="15">
        <v>6180</v>
      </c>
    </row>
    <row r="81" spans="2:22" x14ac:dyDescent="0.25">
      <c r="B81" s="15" t="s">
        <v>136</v>
      </c>
      <c r="C81" s="15" t="s">
        <v>207</v>
      </c>
      <c r="D81" s="15" t="s">
        <v>247</v>
      </c>
      <c r="E81" s="15">
        <v>2022</v>
      </c>
      <c r="F81" s="15" t="s">
        <v>357</v>
      </c>
      <c r="G81" s="15" t="s">
        <v>133</v>
      </c>
      <c r="H81" s="15" t="s">
        <v>136</v>
      </c>
      <c r="I81" s="15" t="s">
        <v>139</v>
      </c>
      <c r="J81" s="15" t="s">
        <v>141</v>
      </c>
      <c r="M81" s="15">
        <v>2.1459999999999999</v>
      </c>
      <c r="N81" s="15">
        <v>1.4970000000000001</v>
      </c>
      <c r="O81" s="15">
        <v>1.9E-2</v>
      </c>
      <c r="P81" s="15">
        <v>1.8380000000000001</v>
      </c>
      <c r="Q81" s="15">
        <v>1.1419999999999999</v>
      </c>
      <c r="R81" s="15">
        <v>2.7879999999999998</v>
      </c>
      <c r="S81" s="15">
        <v>12.529</v>
      </c>
      <c r="U81" s="15">
        <v>83.323999999999998</v>
      </c>
      <c r="V81" s="15">
        <v>6180</v>
      </c>
    </row>
    <row r="82" spans="2:22" x14ac:dyDescent="0.25">
      <c r="B82" s="15" t="s">
        <v>136</v>
      </c>
      <c r="C82" s="15" t="s">
        <v>207</v>
      </c>
      <c r="D82" s="15" t="s">
        <v>247</v>
      </c>
      <c r="E82" s="15">
        <v>2022</v>
      </c>
      <c r="F82" s="15" t="s">
        <v>358</v>
      </c>
      <c r="G82" s="15" t="s">
        <v>133</v>
      </c>
      <c r="H82" s="15" t="s">
        <v>136</v>
      </c>
      <c r="I82" s="15" t="s">
        <v>139</v>
      </c>
      <c r="J82" s="15" t="s">
        <v>141</v>
      </c>
      <c r="M82" s="15">
        <v>2.0310000000000001</v>
      </c>
      <c r="N82" s="15">
        <v>1.456</v>
      </c>
      <c r="O82" s="15">
        <v>1.9E-2</v>
      </c>
      <c r="P82" s="15">
        <v>1.722</v>
      </c>
      <c r="Q82" s="15">
        <v>1.0449999999999999</v>
      </c>
      <c r="R82" s="15">
        <v>2.64</v>
      </c>
      <c r="S82" s="15">
        <v>12.641</v>
      </c>
      <c r="U82" s="15">
        <v>82.332999999999998</v>
      </c>
      <c r="V82" s="15">
        <v>6170</v>
      </c>
    </row>
    <row r="83" spans="2:22" x14ac:dyDescent="0.25">
      <c r="B83" s="15" t="s">
        <v>136</v>
      </c>
      <c r="C83" s="15" t="s">
        <v>207</v>
      </c>
      <c r="D83" s="15" t="s">
        <v>248</v>
      </c>
      <c r="E83" s="15">
        <v>2022</v>
      </c>
      <c r="F83" s="15" t="s">
        <v>357</v>
      </c>
      <c r="G83" s="15" t="s">
        <v>133</v>
      </c>
      <c r="H83" s="15" t="s">
        <v>136</v>
      </c>
      <c r="I83" s="15" t="s">
        <v>139</v>
      </c>
      <c r="J83" s="15" t="s">
        <v>141</v>
      </c>
      <c r="M83" s="15">
        <v>1.992</v>
      </c>
      <c r="N83" s="15">
        <v>1.3959999999999999</v>
      </c>
      <c r="O83" s="15">
        <v>1.7999999999999999E-2</v>
      </c>
      <c r="P83" s="15">
        <v>1.6950000000000001</v>
      </c>
      <c r="Q83" s="15">
        <v>1.0449999999999999</v>
      </c>
      <c r="R83" s="15">
        <v>2.6219999999999999</v>
      </c>
      <c r="S83" s="15">
        <v>11.895</v>
      </c>
      <c r="U83" s="15">
        <v>36.872999999999998</v>
      </c>
      <c r="V83" s="15">
        <v>6180</v>
      </c>
    </row>
    <row r="84" spans="2:22" x14ac:dyDescent="0.25">
      <c r="B84" s="15" t="s">
        <v>136</v>
      </c>
      <c r="C84" s="15" t="s">
        <v>207</v>
      </c>
      <c r="D84" s="15" t="s">
        <v>248</v>
      </c>
      <c r="E84" s="15">
        <v>2022</v>
      </c>
      <c r="F84" s="15" t="s">
        <v>358</v>
      </c>
      <c r="G84" s="15" t="s">
        <v>133</v>
      </c>
      <c r="H84" s="15" t="s">
        <v>136</v>
      </c>
      <c r="I84" s="15" t="s">
        <v>139</v>
      </c>
      <c r="J84" s="15" t="s">
        <v>141</v>
      </c>
      <c r="M84" s="15">
        <v>1.891</v>
      </c>
      <c r="N84" s="15">
        <v>1.3540000000000001</v>
      </c>
      <c r="O84" s="15">
        <v>1.7000000000000001E-2</v>
      </c>
      <c r="P84" s="15">
        <v>1.6180000000000001</v>
      </c>
      <c r="Q84" s="15">
        <v>0.96899999999999997</v>
      </c>
      <c r="R84" s="15">
        <v>2.4569999999999999</v>
      </c>
      <c r="S84" s="15">
        <v>11.98</v>
      </c>
      <c r="U84" s="15">
        <v>36.975999999999999</v>
      </c>
      <c r="V84" s="15">
        <v>6180</v>
      </c>
    </row>
    <row r="85" spans="2:22" x14ac:dyDescent="0.25">
      <c r="B85" s="15" t="s">
        <v>136</v>
      </c>
      <c r="C85" s="15" t="s">
        <v>207</v>
      </c>
      <c r="D85" s="15" t="s">
        <v>249</v>
      </c>
      <c r="E85" s="15">
        <v>2022</v>
      </c>
      <c r="F85" s="15" t="s">
        <v>357</v>
      </c>
      <c r="G85" s="15" t="s">
        <v>133</v>
      </c>
      <c r="H85" s="15" t="s">
        <v>136</v>
      </c>
      <c r="I85" s="15" t="s">
        <v>139</v>
      </c>
      <c r="J85" s="15" t="s">
        <v>141</v>
      </c>
      <c r="M85" s="15">
        <v>1.8320000000000001</v>
      </c>
      <c r="N85" s="15">
        <v>1.333</v>
      </c>
      <c r="O85" s="15">
        <v>1.7000000000000001E-2</v>
      </c>
      <c r="P85" s="15">
        <v>1.5589999999999999</v>
      </c>
      <c r="Q85" s="15">
        <v>0.89600000000000002</v>
      </c>
      <c r="R85" s="15">
        <v>2.4409999999999998</v>
      </c>
      <c r="S85" s="15">
        <v>11.895</v>
      </c>
      <c r="U85" s="15">
        <v>36.872999999999998</v>
      </c>
      <c r="V85" s="15">
        <v>6180</v>
      </c>
    </row>
    <row r="86" spans="2:22" x14ac:dyDescent="0.25">
      <c r="B86" s="15" t="s">
        <v>136</v>
      </c>
      <c r="C86" s="15" t="s">
        <v>207</v>
      </c>
      <c r="D86" s="15" t="s">
        <v>249</v>
      </c>
      <c r="E86" s="15">
        <v>2022</v>
      </c>
      <c r="F86" s="15" t="s">
        <v>358</v>
      </c>
      <c r="G86" s="15" t="s">
        <v>133</v>
      </c>
      <c r="H86" s="15" t="s">
        <v>136</v>
      </c>
      <c r="I86" s="15" t="s">
        <v>139</v>
      </c>
      <c r="J86" s="15" t="s">
        <v>141</v>
      </c>
      <c r="M86" s="15">
        <v>1.7509999999999999</v>
      </c>
      <c r="N86" s="15">
        <v>1.31</v>
      </c>
      <c r="O86" s="15">
        <v>1.7000000000000001E-2</v>
      </c>
      <c r="P86" s="15">
        <v>1.4830000000000001</v>
      </c>
      <c r="Q86" s="15">
        <v>0.84899999999999998</v>
      </c>
      <c r="R86" s="15">
        <v>2.2919999999999998</v>
      </c>
      <c r="S86" s="15">
        <v>11.98</v>
      </c>
      <c r="U86" s="15">
        <v>36.972999999999999</v>
      </c>
      <c r="V86" s="15">
        <v>6180</v>
      </c>
    </row>
    <row r="87" spans="2:22" x14ac:dyDescent="0.25">
      <c r="B87" s="15" t="s">
        <v>136</v>
      </c>
      <c r="C87" s="15" t="s">
        <v>207</v>
      </c>
      <c r="D87" s="15" t="s">
        <v>250</v>
      </c>
      <c r="E87" s="15">
        <v>2022</v>
      </c>
      <c r="F87" s="15" t="s">
        <v>357</v>
      </c>
      <c r="G87" s="15" t="s">
        <v>133</v>
      </c>
      <c r="H87" s="15" t="s">
        <v>136</v>
      </c>
      <c r="I87" s="15" t="s">
        <v>139</v>
      </c>
      <c r="J87" s="15" t="s">
        <v>141</v>
      </c>
      <c r="M87" s="15">
        <v>1.655</v>
      </c>
      <c r="N87" s="15">
        <v>1.278</v>
      </c>
      <c r="O87" s="15">
        <v>1.6E-2</v>
      </c>
      <c r="P87" s="15">
        <v>1.397</v>
      </c>
      <c r="Q87" s="15">
        <v>0.74399999999999999</v>
      </c>
      <c r="R87" s="15">
        <v>2.2280000000000002</v>
      </c>
      <c r="S87" s="15">
        <v>11.250999999999999</v>
      </c>
      <c r="U87" s="15">
        <v>9.2170000000000005</v>
      </c>
      <c r="V87" s="15">
        <v>6180</v>
      </c>
    </row>
    <row r="88" spans="2:22" x14ac:dyDescent="0.25">
      <c r="B88" s="15" t="s">
        <v>136</v>
      </c>
      <c r="C88" s="15" t="s">
        <v>207</v>
      </c>
      <c r="D88" s="15" t="s">
        <v>250</v>
      </c>
      <c r="E88" s="15">
        <v>2022</v>
      </c>
      <c r="F88" s="15" t="s">
        <v>358</v>
      </c>
      <c r="G88" s="15" t="s">
        <v>133</v>
      </c>
      <c r="H88" s="15" t="s">
        <v>136</v>
      </c>
      <c r="I88" s="15" t="s">
        <v>139</v>
      </c>
      <c r="J88" s="15" t="s">
        <v>141</v>
      </c>
      <c r="M88" s="15">
        <v>1.5920000000000001</v>
      </c>
      <c r="N88" s="15">
        <v>1.2569999999999999</v>
      </c>
      <c r="O88" s="15">
        <v>1.6E-2</v>
      </c>
      <c r="P88" s="15">
        <v>1.325</v>
      </c>
      <c r="Q88" s="15">
        <v>0.71199999999999997</v>
      </c>
      <c r="R88" s="15">
        <v>2.1230000000000002</v>
      </c>
      <c r="S88" s="15">
        <v>11.273999999999999</v>
      </c>
      <c r="U88" s="15">
        <v>9.2040000000000006</v>
      </c>
      <c r="V88" s="15">
        <v>6180</v>
      </c>
    </row>
    <row r="89" spans="2:22" x14ac:dyDescent="0.25">
      <c r="B89" s="15" t="s">
        <v>136</v>
      </c>
      <c r="C89" s="15" t="s">
        <v>207</v>
      </c>
      <c r="D89" s="15" t="s">
        <v>251</v>
      </c>
      <c r="E89" s="15">
        <v>2022</v>
      </c>
      <c r="F89" s="15" t="s">
        <v>357</v>
      </c>
      <c r="G89" s="15" t="s">
        <v>133</v>
      </c>
      <c r="H89" s="15" t="s">
        <v>136</v>
      </c>
      <c r="I89" s="15" t="s">
        <v>139</v>
      </c>
      <c r="J89" s="15" t="s">
        <v>141</v>
      </c>
      <c r="M89" s="15">
        <v>1.4410000000000001</v>
      </c>
      <c r="N89" s="15">
        <v>1.254</v>
      </c>
      <c r="O89" s="15">
        <v>1.6E-2</v>
      </c>
      <c r="P89" s="15">
        <v>1.165</v>
      </c>
      <c r="Q89" s="15">
        <v>0.54300000000000004</v>
      </c>
      <c r="R89" s="15">
        <v>1.9810000000000001</v>
      </c>
      <c r="S89" s="15">
        <v>11.252000000000001</v>
      </c>
      <c r="U89" s="15">
        <v>9.2140000000000004</v>
      </c>
      <c r="V89" s="15">
        <v>6180</v>
      </c>
    </row>
    <row r="90" spans="2:22" x14ac:dyDescent="0.25">
      <c r="B90" s="15" t="s">
        <v>136</v>
      </c>
      <c r="C90" s="15" t="s">
        <v>207</v>
      </c>
      <c r="D90" s="15" t="s">
        <v>251</v>
      </c>
      <c r="E90" s="15">
        <v>2022</v>
      </c>
      <c r="F90" s="15" t="s">
        <v>358</v>
      </c>
      <c r="G90" s="15" t="s">
        <v>133</v>
      </c>
      <c r="H90" s="15" t="s">
        <v>136</v>
      </c>
      <c r="I90" s="15" t="s">
        <v>139</v>
      </c>
      <c r="J90" s="15" t="s">
        <v>141</v>
      </c>
      <c r="M90" s="15">
        <v>1.391</v>
      </c>
      <c r="N90" s="15">
        <v>1.232</v>
      </c>
      <c r="O90" s="15">
        <v>1.6E-2</v>
      </c>
      <c r="P90" s="15">
        <v>1.0940000000000001</v>
      </c>
      <c r="Q90" s="15">
        <v>0.52100000000000002</v>
      </c>
      <c r="R90" s="15">
        <v>1.905</v>
      </c>
      <c r="S90" s="15">
        <v>11.275</v>
      </c>
      <c r="U90" s="15">
        <v>9.2029999999999994</v>
      </c>
      <c r="V90" s="15">
        <v>6170</v>
      </c>
    </row>
    <row r="91" spans="2:22" x14ac:dyDescent="0.25">
      <c r="B91" s="15" t="s">
        <v>136</v>
      </c>
      <c r="C91" s="15" t="s">
        <v>207</v>
      </c>
      <c r="D91" s="15" t="s">
        <v>252</v>
      </c>
      <c r="E91" s="15">
        <v>2022</v>
      </c>
      <c r="F91" s="15" t="s">
        <v>357</v>
      </c>
      <c r="G91" s="15" t="s">
        <v>133</v>
      </c>
      <c r="H91" s="15" t="s">
        <v>136</v>
      </c>
      <c r="I91" s="15" t="s">
        <v>139</v>
      </c>
      <c r="J91" s="15" t="s">
        <v>141</v>
      </c>
      <c r="M91" s="15">
        <v>1.196</v>
      </c>
      <c r="N91" s="15">
        <v>1.1759999999999999</v>
      </c>
      <c r="O91" s="15">
        <v>1.4999999999999999E-2</v>
      </c>
      <c r="P91" s="15">
        <v>0.88200000000000001</v>
      </c>
      <c r="Q91" s="15">
        <v>0.34</v>
      </c>
      <c r="R91" s="15">
        <v>1.6759999999999999</v>
      </c>
      <c r="S91" s="15">
        <v>10.656000000000001</v>
      </c>
      <c r="U91" s="15">
        <v>0.44700000000000001</v>
      </c>
      <c r="V91" s="15">
        <v>6180</v>
      </c>
    </row>
    <row r="92" spans="2:22" x14ac:dyDescent="0.25">
      <c r="B92" s="15" t="s">
        <v>136</v>
      </c>
      <c r="C92" s="15" t="s">
        <v>207</v>
      </c>
      <c r="D92" s="15" t="s">
        <v>252</v>
      </c>
      <c r="E92" s="15">
        <v>2022</v>
      </c>
      <c r="F92" s="15" t="s">
        <v>358</v>
      </c>
      <c r="G92" s="15" t="s">
        <v>133</v>
      </c>
      <c r="H92" s="15" t="s">
        <v>136</v>
      </c>
      <c r="I92" s="15" t="s">
        <v>139</v>
      </c>
      <c r="J92" s="15" t="s">
        <v>141</v>
      </c>
      <c r="M92" s="15">
        <v>1.169</v>
      </c>
      <c r="N92" s="15">
        <v>1.149</v>
      </c>
      <c r="O92" s="15">
        <v>1.4999999999999999E-2</v>
      </c>
      <c r="P92" s="15">
        <v>0.85699999999999998</v>
      </c>
      <c r="Q92" s="15">
        <v>0.35</v>
      </c>
      <c r="R92" s="15">
        <v>1.631</v>
      </c>
      <c r="S92" s="15">
        <v>10.691000000000001</v>
      </c>
      <c r="U92" s="15">
        <v>0.48099999999999998</v>
      </c>
      <c r="V92" s="15">
        <v>6170</v>
      </c>
    </row>
    <row r="93" spans="2:22" x14ac:dyDescent="0.25">
      <c r="B93" s="15" t="s">
        <v>136</v>
      </c>
      <c r="C93" s="15" t="s">
        <v>207</v>
      </c>
      <c r="D93" s="15" t="s">
        <v>253</v>
      </c>
      <c r="E93" s="15">
        <v>2022</v>
      </c>
      <c r="F93" s="15" t="s">
        <v>357</v>
      </c>
      <c r="G93" s="15" t="s">
        <v>133</v>
      </c>
      <c r="H93" s="15" t="s">
        <v>136</v>
      </c>
      <c r="I93" s="15" t="s">
        <v>139</v>
      </c>
      <c r="J93" s="15" t="s">
        <v>141</v>
      </c>
      <c r="M93" s="15">
        <v>0.88900000000000001</v>
      </c>
      <c r="N93" s="15">
        <v>1.0309999999999999</v>
      </c>
      <c r="O93" s="15">
        <v>1.2999999999999999E-2</v>
      </c>
      <c r="P93" s="15">
        <v>0.54100000000000004</v>
      </c>
      <c r="Q93" s="15">
        <v>0.182</v>
      </c>
      <c r="R93" s="15">
        <v>1.238</v>
      </c>
      <c r="S93" s="15">
        <v>10.654999999999999</v>
      </c>
      <c r="U93" s="15">
        <v>0.44700000000000001</v>
      </c>
      <c r="V93" s="15">
        <v>6180</v>
      </c>
    </row>
    <row r="94" spans="2:22" x14ac:dyDescent="0.25">
      <c r="B94" s="15" t="s">
        <v>136</v>
      </c>
      <c r="C94" s="15" t="s">
        <v>207</v>
      </c>
      <c r="D94" s="15" t="s">
        <v>253</v>
      </c>
      <c r="E94" s="15">
        <v>2022</v>
      </c>
      <c r="F94" s="15" t="s">
        <v>358</v>
      </c>
      <c r="G94" s="15" t="s">
        <v>133</v>
      </c>
      <c r="H94" s="15" t="s">
        <v>136</v>
      </c>
      <c r="I94" s="15" t="s">
        <v>139</v>
      </c>
      <c r="J94" s="15" t="s">
        <v>141</v>
      </c>
      <c r="M94" s="15">
        <v>0.89200000000000002</v>
      </c>
      <c r="N94" s="15">
        <v>1.026</v>
      </c>
      <c r="O94" s="15">
        <v>1.2999999999999999E-2</v>
      </c>
      <c r="P94" s="15">
        <v>0.55100000000000005</v>
      </c>
      <c r="Q94" s="15">
        <v>0.184</v>
      </c>
      <c r="R94" s="15">
        <v>1.2330000000000001</v>
      </c>
      <c r="S94" s="15">
        <v>10.691000000000001</v>
      </c>
      <c r="U94" s="15">
        <v>0.48099999999999998</v>
      </c>
      <c r="V94" s="15">
        <v>6170</v>
      </c>
    </row>
    <row r="95" spans="2:22" x14ac:dyDescent="0.25">
      <c r="B95" s="15" t="s">
        <v>136</v>
      </c>
      <c r="C95" s="15" t="s">
        <v>207</v>
      </c>
      <c r="D95" s="15" t="s">
        <v>254</v>
      </c>
      <c r="E95" s="15">
        <v>2022</v>
      </c>
      <c r="F95" s="15" t="s">
        <v>357</v>
      </c>
      <c r="G95" s="15" t="s">
        <v>133</v>
      </c>
      <c r="H95" s="15" t="s">
        <v>136</v>
      </c>
      <c r="I95" s="15" t="s">
        <v>139</v>
      </c>
      <c r="J95" s="15" t="s">
        <v>141</v>
      </c>
      <c r="M95" s="15">
        <v>0.61899999999999999</v>
      </c>
      <c r="N95" s="15">
        <v>0.83599999999999997</v>
      </c>
      <c r="O95" s="15">
        <v>1.0999999999999999E-2</v>
      </c>
      <c r="P95" s="15">
        <v>0.29499999999999998</v>
      </c>
      <c r="Q95" s="15">
        <v>8.8999999999999996E-2</v>
      </c>
      <c r="R95" s="15">
        <v>0.83099999999999996</v>
      </c>
      <c r="S95" s="15">
        <v>10.204000000000001</v>
      </c>
      <c r="U95" s="15">
        <v>0</v>
      </c>
      <c r="V95" s="15">
        <v>6170</v>
      </c>
    </row>
    <row r="96" spans="2:22" x14ac:dyDescent="0.25">
      <c r="B96" s="15" t="s">
        <v>136</v>
      </c>
      <c r="C96" s="15" t="s">
        <v>207</v>
      </c>
      <c r="D96" s="15" t="s">
        <v>254</v>
      </c>
      <c r="E96" s="15">
        <v>2022</v>
      </c>
      <c r="F96" s="15" t="s">
        <v>358</v>
      </c>
      <c r="G96" s="15" t="s">
        <v>133</v>
      </c>
      <c r="H96" s="15" t="s">
        <v>136</v>
      </c>
      <c r="I96" s="15" t="s">
        <v>139</v>
      </c>
      <c r="J96" s="15" t="s">
        <v>141</v>
      </c>
      <c r="M96" s="15">
        <v>0.65</v>
      </c>
      <c r="N96" s="15">
        <v>0.85799999999999998</v>
      </c>
      <c r="O96" s="15">
        <v>1.0999999999999999E-2</v>
      </c>
      <c r="P96" s="15">
        <v>0.33300000000000002</v>
      </c>
      <c r="Q96" s="15">
        <v>9.8000000000000004E-2</v>
      </c>
      <c r="R96" s="15">
        <v>0.88100000000000001</v>
      </c>
      <c r="S96" s="15">
        <v>10.244999999999999</v>
      </c>
      <c r="U96" s="15">
        <v>0</v>
      </c>
      <c r="V96" s="15">
        <v>6170</v>
      </c>
    </row>
    <row r="97" spans="2:22" x14ac:dyDescent="0.25">
      <c r="B97" s="15" t="s">
        <v>136</v>
      </c>
      <c r="C97" s="15" t="s">
        <v>207</v>
      </c>
      <c r="D97" s="15" t="s">
        <v>255</v>
      </c>
      <c r="E97" s="15">
        <v>2022</v>
      </c>
      <c r="F97" s="15" t="s">
        <v>357</v>
      </c>
      <c r="G97" s="15" t="s">
        <v>133</v>
      </c>
      <c r="H97" s="15" t="s">
        <v>136</v>
      </c>
      <c r="I97" s="15" t="s">
        <v>139</v>
      </c>
      <c r="J97" s="15" t="s">
        <v>141</v>
      </c>
      <c r="M97" s="15">
        <v>0.45200000000000001</v>
      </c>
      <c r="N97" s="15">
        <v>0.68400000000000005</v>
      </c>
      <c r="O97" s="15">
        <v>8.9999999999999993E-3</v>
      </c>
      <c r="P97" s="15">
        <v>0.183</v>
      </c>
      <c r="Q97" s="15">
        <v>0.05</v>
      </c>
      <c r="R97" s="15">
        <v>0.56699999999999995</v>
      </c>
      <c r="S97" s="15">
        <v>10.204000000000001</v>
      </c>
      <c r="U97" s="15">
        <v>0</v>
      </c>
      <c r="V97" s="15">
        <v>6170</v>
      </c>
    </row>
    <row r="98" spans="2:22" x14ac:dyDescent="0.25">
      <c r="B98" s="15" t="s">
        <v>136</v>
      </c>
      <c r="C98" s="15" t="s">
        <v>207</v>
      </c>
      <c r="D98" s="15" t="s">
        <v>255</v>
      </c>
      <c r="E98" s="15">
        <v>2022</v>
      </c>
      <c r="F98" s="15" t="s">
        <v>358</v>
      </c>
      <c r="G98" s="15" t="s">
        <v>133</v>
      </c>
      <c r="H98" s="15" t="s">
        <v>136</v>
      </c>
      <c r="I98" s="15" t="s">
        <v>139</v>
      </c>
      <c r="J98" s="15" t="s">
        <v>141</v>
      </c>
      <c r="M98" s="15">
        <v>0.47699999999999998</v>
      </c>
      <c r="N98" s="15">
        <v>0.69899999999999995</v>
      </c>
      <c r="O98" s="15">
        <v>8.9999999999999993E-3</v>
      </c>
      <c r="P98" s="15">
        <v>0.20699999999999999</v>
      </c>
      <c r="Q98" s="15">
        <v>5.6000000000000001E-2</v>
      </c>
      <c r="R98" s="15">
        <v>0.61099999999999999</v>
      </c>
      <c r="S98" s="15">
        <v>10.244999999999999</v>
      </c>
      <c r="U98" s="15">
        <v>0</v>
      </c>
      <c r="V98" s="15">
        <v>6170</v>
      </c>
    </row>
  </sheetData>
  <mergeCells count="1">
    <mergeCell ref="B1:V1"/>
  </mergeCells>
  <pageMargins left="0.7" right="0.7" top="0.75" bottom="0.75" header="0.3" footer="0.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dimension ref="A1:V98"/>
  <sheetViews>
    <sheetView zoomScale="85" zoomScaleNormal="85" workbookViewId="0">
      <selection activeCell="B1" sqref="B1:V1"/>
    </sheetView>
  </sheetViews>
  <sheetFormatPr defaultColWidth="16" defaultRowHeight="15" x14ac:dyDescent="0.25"/>
  <cols>
    <col min="1" max="1" width="22.7109375" style="18" customWidth="1"/>
    <col min="2" max="2" width="19.42578125" style="15" customWidth="1"/>
    <col min="3" max="3" width="17.5703125" style="15" customWidth="1"/>
    <col min="4" max="4" width="16" style="15"/>
    <col min="5" max="5" width="17.5703125" style="15" customWidth="1"/>
    <col min="6" max="6" width="17.28515625" style="15" customWidth="1"/>
    <col min="7" max="7" width="28.140625" style="15" customWidth="1"/>
    <col min="8" max="8" width="27.140625" style="15" customWidth="1"/>
    <col min="9" max="9" width="24.5703125" style="15" customWidth="1"/>
    <col min="10" max="10" width="16" style="15"/>
    <col min="11" max="11" width="24.5703125" style="15" customWidth="1"/>
    <col min="12" max="13" width="16" style="15"/>
    <col min="14" max="14" width="17.7109375" style="15" customWidth="1"/>
    <col min="15" max="15" width="18.85546875" style="15" customWidth="1"/>
    <col min="16" max="16" width="18" style="15" customWidth="1"/>
    <col min="17" max="17" width="16" style="15"/>
    <col min="18" max="18" width="19" style="15" customWidth="1"/>
    <col min="19" max="19" width="16" style="15"/>
    <col min="20" max="20" width="18.7109375" style="15" customWidth="1"/>
    <col min="21" max="21" width="16" style="15"/>
    <col min="22" max="22" width="18.42578125" style="15" customWidth="1"/>
    <col min="23" max="16384" width="16" style="15"/>
  </cols>
  <sheetData>
    <row r="1" spans="1:22" ht="38.25" customHeight="1" x14ac:dyDescent="0.25">
      <c r="A1" s="37" t="str">
        <f>HYPERLINK("#Contents!A1","Return to table of contents")</f>
        <v>Return to table of contents</v>
      </c>
      <c r="B1" s="47" t="s">
        <v>392</v>
      </c>
      <c r="C1" s="47"/>
      <c r="D1" s="47"/>
      <c r="E1" s="47"/>
      <c r="F1" s="47"/>
      <c r="G1" s="47"/>
      <c r="H1" s="47"/>
      <c r="I1" s="47"/>
      <c r="J1" s="47"/>
      <c r="K1" s="47"/>
      <c r="L1" s="47"/>
      <c r="M1" s="47"/>
      <c r="N1" s="47"/>
      <c r="O1" s="47"/>
      <c r="P1" s="47"/>
      <c r="Q1" s="47"/>
      <c r="R1" s="47"/>
      <c r="S1" s="47"/>
      <c r="T1" s="47"/>
      <c r="U1" s="47"/>
      <c r="V1" s="48"/>
    </row>
    <row r="2" spans="1:22" ht="30" x14ac:dyDescent="0.25">
      <c r="A2" s="19"/>
      <c r="B2" s="5" t="s">
        <v>120</v>
      </c>
      <c r="C2" s="5" t="s">
        <v>123</v>
      </c>
      <c r="D2" s="5" t="s">
        <v>126</v>
      </c>
      <c r="E2" s="5" t="s">
        <v>127</v>
      </c>
      <c r="F2" s="5" t="s">
        <v>128</v>
      </c>
      <c r="G2" s="5" t="s">
        <v>131</v>
      </c>
      <c r="H2" s="5" t="s">
        <v>134</v>
      </c>
      <c r="I2" s="5" t="s">
        <v>137</v>
      </c>
      <c r="J2" s="5" t="s">
        <v>140</v>
      </c>
      <c r="K2" s="5" t="s">
        <v>142</v>
      </c>
      <c r="L2" s="5" t="s">
        <v>145</v>
      </c>
      <c r="M2" s="5" t="s">
        <v>147</v>
      </c>
      <c r="N2" s="5" t="s">
        <v>149</v>
      </c>
      <c r="O2" s="5" t="s">
        <v>150</v>
      </c>
      <c r="P2" s="5" t="s">
        <v>151</v>
      </c>
      <c r="Q2" s="5" t="s">
        <v>152</v>
      </c>
      <c r="R2" s="5" t="s">
        <v>153</v>
      </c>
      <c r="S2" s="5" t="s">
        <v>154</v>
      </c>
      <c r="T2" s="5" t="s">
        <v>155</v>
      </c>
      <c r="U2" s="5" t="s">
        <v>156</v>
      </c>
      <c r="V2" s="5" t="s">
        <v>158</v>
      </c>
    </row>
    <row r="3" spans="1:22" x14ac:dyDescent="0.25">
      <c r="A3" s="19"/>
      <c r="B3" s="15" t="s">
        <v>122</v>
      </c>
      <c r="C3" s="15" t="s">
        <v>207</v>
      </c>
      <c r="D3" s="15" t="s">
        <v>208</v>
      </c>
      <c r="E3" s="15">
        <v>2022</v>
      </c>
      <c r="F3" s="15" t="s">
        <v>357</v>
      </c>
      <c r="G3" s="15" t="s">
        <v>133</v>
      </c>
      <c r="H3" s="15" t="s">
        <v>136</v>
      </c>
      <c r="I3" s="15" t="s">
        <v>139</v>
      </c>
      <c r="J3" s="15" t="s">
        <v>141</v>
      </c>
      <c r="M3" s="15">
        <v>0.26300000000000001</v>
      </c>
      <c r="N3" s="15">
        <v>0.27</v>
      </c>
      <c r="O3" s="15">
        <v>3.0000000000000001E-3</v>
      </c>
      <c r="P3" s="15">
        <v>0.19500000000000001</v>
      </c>
      <c r="Q3" s="15">
        <v>0.121</v>
      </c>
      <c r="R3" s="15">
        <v>0.32</v>
      </c>
      <c r="S3" s="15">
        <v>9.8450000000000006</v>
      </c>
      <c r="U3" s="15">
        <v>0</v>
      </c>
      <c r="V3" s="15">
        <v>6570</v>
      </c>
    </row>
    <row r="4" spans="1:22" x14ac:dyDescent="0.25">
      <c r="B4" s="15" t="s">
        <v>122</v>
      </c>
      <c r="C4" s="15" t="s">
        <v>207</v>
      </c>
      <c r="D4" s="15" t="s">
        <v>208</v>
      </c>
      <c r="E4" s="15">
        <v>2022</v>
      </c>
      <c r="F4" s="15" t="s">
        <v>358</v>
      </c>
      <c r="G4" s="15" t="s">
        <v>133</v>
      </c>
      <c r="H4" s="15" t="s">
        <v>136</v>
      </c>
      <c r="I4" s="15" t="s">
        <v>139</v>
      </c>
      <c r="J4" s="15" t="s">
        <v>141</v>
      </c>
      <c r="M4" s="15">
        <v>0.26700000000000002</v>
      </c>
      <c r="N4" s="15">
        <v>0.26300000000000001</v>
      </c>
      <c r="O4" s="15">
        <v>3.0000000000000001E-3</v>
      </c>
      <c r="P4" s="15">
        <v>0.20200000000000001</v>
      </c>
      <c r="Q4" s="15">
        <v>0.126</v>
      </c>
      <c r="R4" s="15">
        <v>0.32800000000000001</v>
      </c>
      <c r="S4" s="15">
        <v>9.875</v>
      </c>
      <c r="U4" s="15">
        <v>0</v>
      </c>
      <c r="V4" s="15">
        <v>6570</v>
      </c>
    </row>
    <row r="5" spans="1:22" x14ac:dyDescent="0.25">
      <c r="B5" s="15" t="s">
        <v>122</v>
      </c>
      <c r="C5" s="15" t="s">
        <v>207</v>
      </c>
      <c r="D5" s="15" t="s">
        <v>209</v>
      </c>
      <c r="E5" s="15">
        <v>2022</v>
      </c>
      <c r="F5" s="15" t="s">
        <v>357</v>
      </c>
      <c r="G5" s="15" t="s">
        <v>133</v>
      </c>
      <c r="H5" s="15" t="s">
        <v>136</v>
      </c>
      <c r="I5" s="15" t="s">
        <v>139</v>
      </c>
      <c r="J5" s="15" t="s">
        <v>141</v>
      </c>
      <c r="M5" s="15">
        <v>0.23699999999999999</v>
      </c>
      <c r="N5" s="15">
        <v>0.26500000000000001</v>
      </c>
      <c r="O5" s="15">
        <v>3.0000000000000001E-3</v>
      </c>
      <c r="P5" s="15">
        <v>0.17199999999999999</v>
      </c>
      <c r="Q5" s="15">
        <v>0.108</v>
      </c>
      <c r="R5" s="15">
        <v>0.27900000000000003</v>
      </c>
      <c r="S5" s="15">
        <v>9.952</v>
      </c>
      <c r="U5" s="15">
        <v>0</v>
      </c>
      <c r="V5" s="15">
        <v>6640</v>
      </c>
    </row>
    <row r="6" spans="1:22" x14ac:dyDescent="0.25">
      <c r="B6" s="15" t="s">
        <v>122</v>
      </c>
      <c r="C6" s="15" t="s">
        <v>207</v>
      </c>
      <c r="D6" s="15" t="s">
        <v>209</v>
      </c>
      <c r="E6" s="15">
        <v>2022</v>
      </c>
      <c r="F6" s="15" t="s">
        <v>358</v>
      </c>
      <c r="G6" s="15" t="s">
        <v>133</v>
      </c>
      <c r="H6" s="15" t="s">
        <v>136</v>
      </c>
      <c r="I6" s="15" t="s">
        <v>139</v>
      </c>
      <c r="J6" s="15" t="s">
        <v>141</v>
      </c>
      <c r="M6" s="15">
        <v>0.25</v>
      </c>
      <c r="N6" s="15">
        <v>0.27200000000000002</v>
      </c>
      <c r="O6" s="15">
        <v>3.0000000000000001E-3</v>
      </c>
      <c r="P6" s="15">
        <v>0.183</v>
      </c>
      <c r="Q6" s="15">
        <v>0.115</v>
      </c>
      <c r="R6" s="15">
        <v>0.3</v>
      </c>
      <c r="S6" s="15">
        <v>9.64</v>
      </c>
      <c r="U6" s="15">
        <v>0</v>
      </c>
      <c r="V6" s="15">
        <v>6580</v>
      </c>
    </row>
    <row r="7" spans="1:22" x14ac:dyDescent="0.25">
      <c r="B7" s="15" t="s">
        <v>122</v>
      </c>
      <c r="C7" s="15" t="s">
        <v>207</v>
      </c>
      <c r="D7" s="15" t="s">
        <v>210</v>
      </c>
      <c r="E7" s="15">
        <v>2022</v>
      </c>
      <c r="F7" s="15" t="s">
        <v>357</v>
      </c>
      <c r="G7" s="15" t="s">
        <v>133</v>
      </c>
      <c r="H7" s="15" t="s">
        <v>136</v>
      </c>
      <c r="I7" s="15" t="s">
        <v>139</v>
      </c>
      <c r="J7" s="15" t="s">
        <v>141</v>
      </c>
      <c r="M7" s="15">
        <v>0.23899999999999999</v>
      </c>
      <c r="N7" s="15">
        <v>0.35</v>
      </c>
      <c r="O7" s="15">
        <v>4.0000000000000001E-3</v>
      </c>
      <c r="P7" s="15">
        <v>0.156</v>
      </c>
      <c r="Q7" s="15">
        <v>0.1</v>
      </c>
      <c r="R7" s="15">
        <v>0.25600000000000001</v>
      </c>
      <c r="S7" s="15">
        <v>9.6780000000000008</v>
      </c>
      <c r="U7" s="15">
        <v>0</v>
      </c>
      <c r="V7" s="15">
        <v>6920</v>
      </c>
    </row>
    <row r="8" spans="1:22" x14ac:dyDescent="0.25">
      <c r="B8" s="15" t="s">
        <v>122</v>
      </c>
      <c r="C8" s="15" t="s">
        <v>207</v>
      </c>
      <c r="D8" s="15" t="s">
        <v>210</v>
      </c>
      <c r="E8" s="15">
        <v>2022</v>
      </c>
      <c r="F8" s="15" t="s">
        <v>358</v>
      </c>
      <c r="G8" s="15" t="s">
        <v>133</v>
      </c>
      <c r="H8" s="15" t="s">
        <v>136</v>
      </c>
      <c r="I8" s="15" t="s">
        <v>139</v>
      </c>
      <c r="J8" s="15" t="s">
        <v>141</v>
      </c>
      <c r="M8" s="15">
        <v>0.249</v>
      </c>
      <c r="N8" s="15">
        <v>0.34699999999999998</v>
      </c>
      <c r="O8" s="15">
        <v>4.0000000000000001E-3</v>
      </c>
      <c r="P8" s="15">
        <v>0.16600000000000001</v>
      </c>
      <c r="Q8" s="15">
        <v>0.105</v>
      </c>
      <c r="R8" s="15">
        <v>0.27300000000000002</v>
      </c>
      <c r="S8" s="15">
        <v>9.3829999999999991</v>
      </c>
      <c r="U8" s="15">
        <v>0</v>
      </c>
      <c r="V8" s="15">
        <v>6580</v>
      </c>
    </row>
    <row r="9" spans="1:22" x14ac:dyDescent="0.25">
      <c r="B9" s="15" t="s">
        <v>122</v>
      </c>
      <c r="C9" s="15" t="s">
        <v>207</v>
      </c>
      <c r="D9" s="15" t="s">
        <v>211</v>
      </c>
      <c r="E9" s="15">
        <v>2022</v>
      </c>
      <c r="F9" s="15" t="s">
        <v>357</v>
      </c>
      <c r="G9" s="15" t="s">
        <v>133</v>
      </c>
      <c r="H9" s="15" t="s">
        <v>136</v>
      </c>
      <c r="I9" s="15" t="s">
        <v>139</v>
      </c>
      <c r="J9" s="15" t="s">
        <v>141</v>
      </c>
      <c r="M9" s="15">
        <v>0.22500000000000001</v>
      </c>
      <c r="N9" s="15">
        <v>0.34599999999999997</v>
      </c>
      <c r="O9" s="15">
        <v>4.0000000000000001E-3</v>
      </c>
      <c r="P9" s="15">
        <v>0.14599999999999999</v>
      </c>
      <c r="Q9" s="15">
        <v>9.4E-2</v>
      </c>
      <c r="R9" s="15">
        <v>0.23599999999999999</v>
      </c>
      <c r="S9" s="15">
        <v>9.6780000000000008</v>
      </c>
      <c r="U9" s="15">
        <v>0</v>
      </c>
      <c r="V9" s="15">
        <v>6580</v>
      </c>
    </row>
    <row r="10" spans="1:22" x14ac:dyDescent="0.25">
      <c r="B10" s="15" t="s">
        <v>122</v>
      </c>
      <c r="C10" s="15" t="s">
        <v>207</v>
      </c>
      <c r="D10" s="15" t="s">
        <v>211</v>
      </c>
      <c r="E10" s="15">
        <v>2022</v>
      </c>
      <c r="F10" s="15" t="s">
        <v>358</v>
      </c>
      <c r="G10" s="15" t="s">
        <v>133</v>
      </c>
      <c r="H10" s="15" t="s">
        <v>136</v>
      </c>
      <c r="I10" s="15" t="s">
        <v>139</v>
      </c>
      <c r="J10" s="15" t="s">
        <v>141</v>
      </c>
      <c r="M10" s="15">
        <v>0.23400000000000001</v>
      </c>
      <c r="N10" s="15">
        <v>0.34399999999999997</v>
      </c>
      <c r="O10" s="15">
        <v>4.0000000000000001E-3</v>
      </c>
      <c r="P10" s="15">
        <v>0.154</v>
      </c>
      <c r="Q10" s="15">
        <v>9.8000000000000004E-2</v>
      </c>
      <c r="R10" s="15">
        <v>0.251</v>
      </c>
      <c r="S10" s="15">
        <v>9.3840000000000003</v>
      </c>
      <c r="U10" s="15">
        <v>0</v>
      </c>
      <c r="V10" s="15">
        <v>6580</v>
      </c>
    </row>
    <row r="11" spans="1:22" x14ac:dyDescent="0.25">
      <c r="B11" s="15" t="s">
        <v>122</v>
      </c>
      <c r="C11" s="15" t="s">
        <v>207</v>
      </c>
      <c r="D11" s="15" t="s">
        <v>212</v>
      </c>
      <c r="E11" s="15">
        <v>2022</v>
      </c>
      <c r="F11" s="15" t="s">
        <v>357</v>
      </c>
      <c r="G11" s="15" t="s">
        <v>133</v>
      </c>
      <c r="H11" s="15" t="s">
        <v>136</v>
      </c>
      <c r="I11" s="15" t="s">
        <v>139</v>
      </c>
      <c r="J11" s="15" t="s">
        <v>141</v>
      </c>
      <c r="M11" s="15">
        <v>0.214</v>
      </c>
      <c r="N11" s="15">
        <v>0.33</v>
      </c>
      <c r="O11" s="15">
        <v>4.0000000000000001E-3</v>
      </c>
      <c r="P11" s="15">
        <v>0.14000000000000001</v>
      </c>
      <c r="Q11" s="15">
        <v>0.09</v>
      </c>
      <c r="R11" s="15">
        <v>0.222</v>
      </c>
      <c r="S11" s="15">
        <v>9.4260000000000002</v>
      </c>
      <c r="U11" s="15">
        <v>0</v>
      </c>
      <c r="V11" s="15">
        <v>6580</v>
      </c>
    </row>
    <row r="12" spans="1:22" x14ac:dyDescent="0.25">
      <c r="B12" s="15" t="s">
        <v>122</v>
      </c>
      <c r="C12" s="15" t="s">
        <v>207</v>
      </c>
      <c r="D12" s="15" t="s">
        <v>212</v>
      </c>
      <c r="E12" s="15">
        <v>2022</v>
      </c>
      <c r="F12" s="15" t="s">
        <v>358</v>
      </c>
      <c r="G12" s="15" t="s">
        <v>133</v>
      </c>
      <c r="H12" s="15" t="s">
        <v>136</v>
      </c>
      <c r="I12" s="15" t="s">
        <v>139</v>
      </c>
      <c r="J12" s="15" t="s">
        <v>141</v>
      </c>
      <c r="M12" s="15">
        <v>0.222</v>
      </c>
      <c r="N12" s="15">
        <v>0.33100000000000002</v>
      </c>
      <c r="O12" s="15">
        <v>4.0000000000000001E-3</v>
      </c>
      <c r="P12" s="15">
        <v>0.14599999999999999</v>
      </c>
      <c r="Q12" s="15">
        <v>9.4E-2</v>
      </c>
      <c r="R12" s="15">
        <v>0.23499999999999999</v>
      </c>
      <c r="S12" s="15">
        <v>9.1140000000000008</v>
      </c>
      <c r="U12" s="15">
        <v>0</v>
      </c>
      <c r="V12" s="15">
        <v>6580</v>
      </c>
    </row>
    <row r="13" spans="1:22" x14ac:dyDescent="0.25">
      <c r="B13" s="15" t="s">
        <v>122</v>
      </c>
      <c r="C13" s="15" t="s">
        <v>207</v>
      </c>
      <c r="D13" s="15" t="s">
        <v>213</v>
      </c>
      <c r="E13" s="15">
        <v>2022</v>
      </c>
      <c r="F13" s="15" t="s">
        <v>357</v>
      </c>
      <c r="G13" s="15" t="s">
        <v>133</v>
      </c>
      <c r="H13" s="15" t="s">
        <v>136</v>
      </c>
      <c r="I13" s="15" t="s">
        <v>139</v>
      </c>
      <c r="J13" s="15" t="s">
        <v>141</v>
      </c>
      <c r="M13" s="15">
        <v>0.20799999999999999</v>
      </c>
      <c r="N13" s="15">
        <v>0.316</v>
      </c>
      <c r="O13" s="15">
        <v>4.0000000000000001E-3</v>
      </c>
      <c r="P13" s="15">
        <v>0.13600000000000001</v>
      </c>
      <c r="Q13" s="15">
        <v>8.7999999999999995E-2</v>
      </c>
      <c r="R13" s="15">
        <v>0.215</v>
      </c>
      <c r="S13" s="15">
        <v>9.4260000000000002</v>
      </c>
      <c r="U13" s="15">
        <v>0</v>
      </c>
      <c r="V13" s="15">
        <v>6580</v>
      </c>
    </row>
    <row r="14" spans="1:22" x14ac:dyDescent="0.25">
      <c r="B14" s="15" t="s">
        <v>122</v>
      </c>
      <c r="C14" s="15" t="s">
        <v>207</v>
      </c>
      <c r="D14" s="15" t="s">
        <v>213</v>
      </c>
      <c r="E14" s="15">
        <v>2022</v>
      </c>
      <c r="F14" s="15" t="s">
        <v>358</v>
      </c>
      <c r="G14" s="15" t="s">
        <v>133</v>
      </c>
      <c r="H14" s="15" t="s">
        <v>136</v>
      </c>
      <c r="I14" s="15" t="s">
        <v>139</v>
      </c>
      <c r="J14" s="15" t="s">
        <v>141</v>
      </c>
      <c r="M14" s="15">
        <v>0.214</v>
      </c>
      <c r="N14" s="15">
        <v>0.315</v>
      </c>
      <c r="O14" s="15">
        <v>4.0000000000000001E-3</v>
      </c>
      <c r="P14" s="15">
        <v>0.14099999999999999</v>
      </c>
      <c r="Q14" s="15">
        <v>9.0999999999999998E-2</v>
      </c>
      <c r="R14" s="15">
        <v>0.22500000000000001</v>
      </c>
      <c r="S14" s="15">
        <v>9.1140000000000008</v>
      </c>
      <c r="U14" s="15">
        <v>0</v>
      </c>
      <c r="V14" s="15">
        <v>6580</v>
      </c>
    </row>
    <row r="15" spans="1:22" x14ac:dyDescent="0.25">
      <c r="B15" s="15" t="s">
        <v>122</v>
      </c>
      <c r="C15" s="15" t="s">
        <v>207</v>
      </c>
      <c r="D15" s="15" t="s">
        <v>214</v>
      </c>
      <c r="E15" s="15">
        <v>2022</v>
      </c>
      <c r="F15" s="15" t="s">
        <v>357</v>
      </c>
      <c r="G15" s="15" t="s">
        <v>133</v>
      </c>
      <c r="H15" s="15" t="s">
        <v>136</v>
      </c>
      <c r="I15" s="15" t="s">
        <v>139</v>
      </c>
      <c r="J15" s="15" t="s">
        <v>141</v>
      </c>
      <c r="M15" s="15">
        <v>0.20300000000000001</v>
      </c>
      <c r="N15" s="15">
        <v>0.32300000000000001</v>
      </c>
      <c r="O15" s="15">
        <v>4.0000000000000001E-3</v>
      </c>
      <c r="P15" s="15">
        <v>0.13100000000000001</v>
      </c>
      <c r="Q15" s="15">
        <v>8.5999999999999993E-2</v>
      </c>
      <c r="R15" s="15">
        <v>0.20799999999999999</v>
      </c>
      <c r="S15" s="15">
        <v>9.2080000000000002</v>
      </c>
      <c r="U15" s="15">
        <v>0</v>
      </c>
      <c r="V15" s="15">
        <v>6580</v>
      </c>
    </row>
    <row r="16" spans="1:22" x14ac:dyDescent="0.25">
      <c r="B16" s="15" t="s">
        <v>122</v>
      </c>
      <c r="C16" s="15" t="s">
        <v>207</v>
      </c>
      <c r="D16" s="15" t="s">
        <v>214</v>
      </c>
      <c r="E16" s="15">
        <v>2022</v>
      </c>
      <c r="F16" s="15" t="s">
        <v>358</v>
      </c>
      <c r="G16" s="15" t="s">
        <v>133</v>
      </c>
      <c r="H16" s="15" t="s">
        <v>136</v>
      </c>
      <c r="I16" s="15" t="s">
        <v>139</v>
      </c>
      <c r="J16" s="15" t="s">
        <v>141</v>
      </c>
      <c r="M16" s="15">
        <v>0.20799999999999999</v>
      </c>
      <c r="N16" s="15">
        <v>0.31900000000000001</v>
      </c>
      <c r="O16" s="15">
        <v>4.0000000000000001E-3</v>
      </c>
      <c r="P16" s="15">
        <v>0.13500000000000001</v>
      </c>
      <c r="Q16" s="15">
        <v>8.7999999999999995E-2</v>
      </c>
      <c r="R16" s="15">
        <v>0.215</v>
      </c>
      <c r="S16" s="15">
        <v>8.8870000000000005</v>
      </c>
      <c r="U16" s="15">
        <v>0</v>
      </c>
      <c r="V16" s="15">
        <v>6580</v>
      </c>
    </row>
    <row r="17" spans="2:22" x14ac:dyDescent="0.25">
      <c r="B17" s="15" t="s">
        <v>122</v>
      </c>
      <c r="C17" s="15" t="s">
        <v>207</v>
      </c>
      <c r="D17" s="15" t="s">
        <v>215</v>
      </c>
      <c r="E17" s="15">
        <v>2022</v>
      </c>
      <c r="F17" s="15" t="s">
        <v>357</v>
      </c>
      <c r="G17" s="15" t="s">
        <v>133</v>
      </c>
      <c r="H17" s="15" t="s">
        <v>136</v>
      </c>
      <c r="I17" s="15" t="s">
        <v>139</v>
      </c>
      <c r="J17" s="15" t="s">
        <v>141</v>
      </c>
      <c r="M17" s="15">
        <v>0.19700000000000001</v>
      </c>
      <c r="N17" s="15">
        <v>0.3</v>
      </c>
      <c r="O17" s="15">
        <v>4.0000000000000001E-3</v>
      </c>
      <c r="P17" s="15">
        <v>0.129</v>
      </c>
      <c r="Q17" s="15">
        <v>8.4000000000000005E-2</v>
      </c>
      <c r="R17" s="15">
        <v>0.20300000000000001</v>
      </c>
      <c r="S17" s="15">
        <v>9.2080000000000002</v>
      </c>
      <c r="U17" s="15">
        <v>0</v>
      </c>
      <c r="V17" s="15">
        <v>6580</v>
      </c>
    </row>
    <row r="18" spans="2:22" x14ac:dyDescent="0.25">
      <c r="B18" s="15" t="s">
        <v>122</v>
      </c>
      <c r="C18" s="15" t="s">
        <v>207</v>
      </c>
      <c r="D18" s="15" t="s">
        <v>215</v>
      </c>
      <c r="E18" s="15">
        <v>2022</v>
      </c>
      <c r="F18" s="15" t="s">
        <v>358</v>
      </c>
      <c r="G18" s="15" t="s">
        <v>133</v>
      </c>
      <c r="H18" s="15" t="s">
        <v>136</v>
      </c>
      <c r="I18" s="15" t="s">
        <v>139</v>
      </c>
      <c r="J18" s="15" t="s">
        <v>141</v>
      </c>
      <c r="M18" s="15">
        <v>0.2</v>
      </c>
      <c r="N18" s="15">
        <v>0.29699999999999999</v>
      </c>
      <c r="O18" s="15">
        <v>4.0000000000000001E-3</v>
      </c>
      <c r="P18" s="15">
        <v>0.13100000000000001</v>
      </c>
      <c r="Q18" s="15">
        <v>8.5999999999999993E-2</v>
      </c>
      <c r="R18" s="15">
        <v>0.20899999999999999</v>
      </c>
      <c r="S18" s="15">
        <v>8.8870000000000005</v>
      </c>
      <c r="U18" s="15">
        <v>0</v>
      </c>
      <c r="V18" s="15">
        <v>6580</v>
      </c>
    </row>
    <row r="19" spans="2:22" x14ac:dyDescent="0.25">
      <c r="B19" s="15" t="s">
        <v>122</v>
      </c>
      <c r="C19" s="15" t="s">
        <v>207</v>
      </c>
      <c r="D19" s="15" t="s">
        <v>216</v>
      </c>
      <c r="E19" s="15">
        <v>2022</v>
      </c>
      <c r="F19" s="15" t="s">
        <v>357</v>
      </c>
      <c r="G19" s="15" t="s">
        <v>133</v>
      </c>
      <c r="H19" s="15" t="s">
        <v>136</v>
      </c>
      <c r="I19" s="15" t="s">
        <v>139</v>
      </c>
      <c r="J19" s="15" t="s">
        <v>141</v>
      </c>
      <c r="M19" s="15">
        <v>0.191</v>
      </c>
      <c r="N19" s="15">
        <v>0.27700000000000002</v>
      </c>
      <c r="O19" s="15">
        <v>3.0000000000000001E-3</v>
      </c>
      <c r="P19" s="15">
        <v>0.128</v>
      </c>
      <c r="Q19" s="15">
        <v>8.4000000000000005E-2</v>
      </c>
      <c r="R19" s="15">
        <v>0.20200000000000001</v>
      </c>
      <c r="S19" s="15">
        <v>9.0429999999999993</v>
      </c>
      <c r="U19" s="15">
        <v>0</v>
      </c>
      <c r="V19" s="15">
        <v>6580</v>
      </c>
    </row>
    <row r="20" spans="2:22" x14ac:dyDescent="0.25">
      <c r="B20" s="15" t="s">
        <v>122</v>
      </c>
      <c r="C20" s="15" t="s">
        <v>207</v>
      </c>
      <c r="D20" s="15" t="s">
        <v>216</v>
      </c>
      <c r="E20" s="15">
        <v>2022</v>
      </c>
      <c r="F20" s="15" t="s">
        <v>358</v>
      </c>
      <c r="G20" s="15" t="s">
        <v>133</v>
      </c>
      <c r="H20" s="15" t="s">
        <v>136</v>
      </c>
      <c r="I20" s="15" t="s">
        <v>139</v>
      </c>
      <c r="J20" s="15" t="s">
        <v>141</v>
      </c>
      <c r="M20" s="15">
        <v>0.19400000000000001</v>
      </c>
      <c r="N20" s="15">
        <v>0.27300000000000002</v>
      </c>
      <c r="O20" s="15">
        <v>3.0000000000000001E-3</v>
      </c>
      <c r="P20" s="15">
        <v>0.128</v>
      </c>
      <c r="Q20" s="15">
        <v>8.5000000000000006E-2</v>
      </c>
      <c r="R20" s="15">
        <v>0.20599999999999999</v>
      </c>
      <c r="S20" s="15">
        <v>8.7330000000000005</v>
      </c>
      <c r="U20" s="15">
        <v>0</v>
      </c>
      <c r="V20" s="15">
        <v>6570</v>
      </c>
    </row>
    <row r="21" spans="2:22" x14ac:dyDescent="0.25">
      <c r="B21" s="15" t="s">
        <v>122</v>
      </c>
      <c r="C21" s="15" t="s">
        <v>207</v>
      </c>
      <c r="D21" s="15" t="s">
        <v>217</v>
      </c>
      <c r="E21" s="15">
        <v>2022</v>
      </c>
      <c r="F21" s="15" t="s">
        <v>357</v>
      </c>
      <c r="G21" s="15" t="s">
        <v>133</v>
      </c>
      <c r="H21" s="15" t="s">
        <v>136</v>
      </c>
      <c r="I21" s="15" t="s">
        <v>139</v>
      </c>
      <c r="J21" s="15" t="s">
        <v>141</v>
      </c>
      <c r="M21" s="15">
        <v>0.186</v>
      </c>
      <c r="N21" s="15">
        <v>0.24299999999999999</v>
      </c>
      <c r="O21" s="15">
        <v>3.0000000000000001E-3</v>
      </c>
      <c r="P21" s="15">
        <v>0.127</v>
      </c>
      <c r="Q21" s="15">
        <v>8.4000000000000005E-2</v>
      </c>
      <c r="R21" s="15">
        <v>0.20300000000000001</v>
      </c>
      <c r="S21" s="15">
        <v>9.0429999999999993</v>
      </c>
      <c r="U21" s="15">
        <v>0</v>
      </c>
      <c r="V21" s="15">
        <v>6580</v>
      </c>
    </row>
    <row r="22" spans="2:22" x14ac:dyDescent="0.25">
      <c r="B22" s="15" t="s">
        <v>122</v>
      </c>
      <c r="C22" s="15" t="s">
        <v>207</v>
      </c>
      <c r="D22" s="15" t="s">
        <v>217</v>
      </c>
      <c r="E22" s="15">
        <v>2022</v>
      </c>
      <c r="F22" s="15" t="s">
        <v>358</v>
      </c>
      <c r="G22" s="15" t="s">
        <v>133</v>
      </c>
      <c r="H22" s="15" t="s">
        <v>136</v>
      </c>
      <c r="I22" s="15" t="s">
        <v>139</v>
      </c>
      <c r="J22" s="15" t="s">
        <v>141</v>
      </c>
      <c r="M22" s="15">
        <v>0.187</v>
      </c>
      <c r="N22" s="15">
        <v>0.24299999999999999</v>
      </c>
      <c r="O22" s="15">
        <v>3.0000000000000001E-3</v>
      </c>
      <c r="P22" s="15">
        <v>0.127</v>
      </c>
      <c r="Q22" s="15">
        <v>8.5000000000000006E-2</v>
      </c>
      <c r="R22" s="15">
        <v>0.20499999999999999</v>
      </c>
      <c r="S22" s="15">
        <v>8.7330000000000005</v>
      </c>
      <c r="U22" s="15">
        <v>0</v>
      </c>
      <c r="V22" s="15">
        <v>6570</v>
      </c>
    </row>
    <row r="23" spans="2:22" x14ac:dyDescent="0.25">
      <c r="B23" s="15" t="s">
        <v>122</v>
      </c>
      <c r="C23" s="15" t="s">
        <v>207</v>
      </c>
      <c r="D23" s="15" t="s">
        <v>218</v>
      </c>
      <c r="E23" s="15">
        <v>2022</v>
      </c>
      <c r="F23" s="15" t="s">
        <v>357</v>
      </c>
      <c r="G23" s="15" t="s">
        <v>133</v>
      </c>
      <c r="H23" s="15" t="s">
        <v>136</v>
      </c>
      <c r="I23" s="15" t="s">
        <v>139</v>
      </c>
      <c r="J23" s="15" t="s">
        <v>141</v>
      </c>
      <c r="M23" s="15">
        <v>0.18099999999999999</v>
      </c>
      <c r="N23" s="15">
        <v>0.20599999999999999</v>
      </c>
      <c r="O23" s="15">
        <v>3.0000000000000001E-3</v>
      </c>
      <c r="P23" s="15">
        <v>0.128</v>
      </c>
      <c r="Q23" s="15">
        <v>8.5000000000000006E-2</v>
      </c>
      <c r="R23" s="15">
        <v>0.20300000000000001</v>
      </c>
      <c r="S23" s="15">
        <v>8.9629999999999992</v>
      </c>
      <c r="U23" s="15">
        <v>6.9000000000000006E-2</v>
      </c>
      <c r="V23" s="15">
        <v>6580</v>
      </c>
    </row>
    <row r="24" spans="2:22" x14ac:dyDescent="0.25">
      <c r="B24" s="15" t="s">
        <v>122</v>
      </c>
      <c r="C24" s="15" t="s">
        <v>207</v>
      </c>
      <c r="D24" s="15" t="s">
        <v>218</v>
      </c>
      <c r="E24" s="15">
        <v>2022</v>
      </c>
      <c r="F24" s="15" t="s">
        <v>358</v>
      </c>
      <c r="G24" s="15" t="s">
        <v>133</v>
      </c>
      <c r="H24" s="15" t="s">
        <v>136</v>
      </c>
      <c r="I24" s="15" t="s">
        <v>139</v>
      </c>
      <c r="J24" s="15" t="s">
        <v>141</v>
      </c>
      <c r="M24" s="15">
        <v>0.18</v>
      </c>
      <c r="N24" s="15">
        <v>0.20699999999999999</v>
      </c>
      <c r="O24" s="15">
        <v>3.0000000000000001E-3</v>
      </c>
      <c r="P24" s="15">
        <v>0.128</v>
      </c>
      <c r="Q24" s="15">
        <v>8.5000000000000006E-2</v>
      </c>
      <c r="R24" s="15">
        <v>0.20300000000000001</v>
      </c>
      <c r="S24" s="15">
        <v>8.6449999999999996</v>
      </c>
      <c r="U24" s="15">
        <v>7.8E-2</v>
      </c>
      <c r="V24" s="15">
        <v>6570</v>
      </c>
    </row>
    <row r="25" spans="2:22" x14ac:dyDescent="0.25">
      <c r="B25" s="15" t="s">
        <v>122</v>
      </c>
      <c r="C25" s="15" t="s">
        <v>207</v>
      </c>
      <c r="D25" s="15" t="s">
        <v>219</v>
      </c>
      <c r="E25" s="15">
        <v>2022</v>
      </c>
      <c r="F25" s="15" t="s">
        <v>357</v>
      </c>
      <c r="G25" s="15" t="s">
        <v>133</v>
      </c>
      <c r="H25" s="15" t="s">
        <v>136</v>
      </c>
      <c r="I25" s="15" t="s">
        <v>139</v>
      </c>
      <c r="J25" s="15" t="s">
        <v>141</v>
      </c>
      <c r="M25" s="15">
        <v>0.184</v>
      </c>
      <c r="N25" s="15">
        <v>0.187</v>
      </c>
      <c r="O25" s="15">
        <v>2E-3</v>
      </c>
      <c r="P25" s="15">
        <v>0.13400000000000001</v>
      </c>
      <c r="Q25" s="15">
        <v>8.6999999999999994E-2</v>
      </c>
      <c r="R25" s="15">
        <v>0.214</v>
      </c>
      <c r="S25" s="15">
        <v>8.9619999999999997</v>
      </c>
      <c r="U25" s="15">
        <v>6.9000000000000006E-2</v>
      </c>
      <c r="V25" s="15">
        <v>6580</v>
      </c>
    </row>
    <row r="26" spans="2:22" x14ac:dyDescent="0.25">
      <c r="B26" s="15" t="s">
        <v>122</v>
      </c>
      <c r="C26" s="15" t="s">
        <v>207</v>
      </c>
      <c r="D26" s="15" t="s">
        <v>219</v>
      </c>
      <c r="E26" s="15">
        <v>2022</v>
      </c>
      <c r="F26" s="15" t="s">
        <v>358</v>
      </c>
      <c r="G26" s="15" t="s">
        <v>133</v>
      </c>
      <c r="H26" s="15" t="s">
        <v>136</v>
      </c>
      <c r="I26" s="15" t="s">
        <v>139</v>
      </c>
      <c r="J26" s="15" t="s">
        <v>141</v>
      </c>
      <c r="M26" s="15">
        <v>0.18</v>
      </c>
      <c r="N26" s="15">
        <v>0.188</v>
      </c>
      <c r="O26" s="15">
        <v>2E-3</v>
      </c>
      <c r="P26" s="15">
        <v>0.13100000000000001</v>
      </c>
      <c r="Q26" s="15">
        <v>8.5999999999999993E-2</v>
      </c>
      <c r="R26" s="15">
        <v>0.20799999999999999</v>
      </c>
      <c r="S26" s="15">
        <v>8.6449999999999996</v>
      </c>
      <c r="U26" s="15">
        <v>7.8E-2</v>
      </c>
      <c r="V26" s="15">
        <v>6570</v>
      </c>
    </row>
    <row r="27" spans="2:22" x14ac:dyDescent="0.25">
      <c r="B27" s="15" t="s">
        <v>122</v>
      </c>
      <c r="C27" s="15" t="s">
        <v>207</v>
      </c>
      <c r="D27" s="15" t="s">
        <v>220</v>
      </c>
      <c r="E27" s="15">
        <v>2022</v>
      </c>
      <c r="F27" s="15" t="s">
        <v>357</v>
      </c>
      <c r="G27" s="15" t="s">
        <v>133</v>
      </c>
      <c r="H27" s="15" t="s">
        <v>136</v>
      </c>
      <c r="I27" s="15" t="s">
        <v>139</v>
      </c>
      <c r="J27" s="15" t="s">
        <v>141</v>
      </c>
      <c r="M27" s="15">
        <v>0.19700000000000001</v>
      </c>
      <c r="N27" s="15">
        <v>0.186</v>
      </c>
      <c r="O27" s="15">
        <v>2E-3</v>
      </c>
      <c r="P27" s="15">
        <v>0.14299999999999999</v>
      </c>
      <c r="Q27" s="15">
        <v>9.2999999999999999E-2</v>
      </c>
      <c r="R27" s="15">
        <v>0.23400000000000001</v>
      </c>
      <c r="S27" s="15">
        <v>9.0210000000000008</v>
      </c>
      <c r="U27" s="15">
        <v>5.6970000000000001</v>
      </c>
      <c r="V27" s="15">
        <v>6580</v>
      </c>
    </row>
    <row r="28" spans="2:22" x14ac:dyDescent="0.25">
      <c r="B28" s="15" t="s">
        <v>122</v>
      </c>
      <c r="C28" s="15" t="s">
        <v>207</v>
      </c>
      <c r="D28" s="15" t="s">
        <v>220</v>
      </c>
      <c r="E28" s="15">
        <v>2022</v>
      </c>
      <c r="F28" s="15" t="s">
        <v>358</v>
      </c>
      <c r="G28" s="15" t="s">
        <v>133</v>
      </c>
      <c r="H28" s="15" t="s">
        <v>136</v>
      </c>
      <c r="I28" s="15" t="s">
        <v>139</v>
      </c>
      <c r="J28" s="15" t="s">
        <v>141</v>
      </c>
      <c r="M28" s="15">
        <v>0.185</v>
      </c>
      <c r="N28" s="15">
        <v>0.17199999999999999</v>
      </c>
      <c r="O28" s="15">
        <v>2E-3</v>
      </c>
      <c r="P28" s="15">
        <v>0.13800000000000001</v>
      </c>
      <c r="Q28" s="15">
        <v>0.09</v>
      </c>
      <c r="R28" s="15">
        <v>0.219</v>
      </c>
      <c r="S28" s="15">
        <v>8.7390000000000008</v>
      </c>
      <c r="U28" s="15">
        <v>6.1310000000000002</v>
      </c>
      <c r="V28" s="15">
        <v>6570</v>
      </c>
    </row>
    <row r="29" spans="2:22" x14ac:dyDescent="0.25">
      <c r="B29" s="15" t="s">
        <v>122</v>
      </c>
      <c r="C29" s="15" t="s">
        <v>207</v>
      </c>
      <c r="D29" s="15" t="s">
        <v>221</v>
      </c>
      <c r="E29" s="15">
        <v>2022</v>
      </c>
      <c r="F29" s="15" t="s">
        <v>357</v>
      </c>
      <c r="G29" s="15" t="s">
        <v>133</v>
      </c>
      <c r="H29" s="15" t="s">
        <v>136</v>
      </c>
      <c r="I29" s="15" t="s">
        <v>139</v>
      </c>
      <c r="J29" s="15" t="s">
        <v>141</v>
      </c>
      <c r="M29" s="15">
        <v>0.22800000000000001</v>
      </c>
      <c r="N29" s="15">
        <v>0.21299999999999999</v>
      </c>
      <c r="O29" s="15">
        <v>3.0000000000000001E-3</v>
      </c>
      <c r="P29" s="15">
        <v>0.16600000000000001</v>
      </c>
      <c r="Q29" s="15">
        <v>0.106</v>
      </c>
      <c r="R29" s="15">
        <v>0.27600000000000002</v>
      </c>
      <c r="S29" s="15">
        <v>9.0210000000000008</v>
      </c>
      <c r="U29" s="15">
        <v>5.6970000000000001</v>
      </c>
      <c r="V29" s="15">
        <v>6580</v>
      </c>
    </row>
    <row r="30" spans="2:22" x14ac:dyDescent="0.25">
      <c r="B30" s="15" t="s">
        <v>122</v>
      </c>
      <c r="C30" s="15" t="s">
        <v>207</v>
      </c>
      <c r="D30" s="15" t="s">
        <v>221</v>
      </c>
      <c r="E30" s="15">
        <v>2022</v>
      </c>
      <c r="F30" s="15" t="s">
        <v>358</v>
      </c>
      <c r="G30" s="15" t="s">
        <v>133</v>
      </c>
      <c r="H30" s="15" t="s">
        <v>136</v>
      </c>
      <c r="I30" s="15" t="s">
        <v>139</v>
      </c>
      <c r="J30" s="15" t="s">
        <v>141</v>
      </c>
      <c r="M30" s="15">
        <v>0.20200000000000001</v>
      </c>
      <c r="N30" s="15">
        <v>0.182</v>
      </c>
      <c r="O30" s="15">
        <v>2E-3</v>
      </c>
      <c r="P30" s="15">
        <v>0.151</v>
      </c>
      <c r="Q30" s="15">
        <v>9.7000000000000003E-2</v>
      </c>
      <c r="R30" s="15">
        <v>0.24199999999999999</v>
      </c>
      <c r="S30" s="15">
        <v>8.7390000000000008</v>
      </c>
      <c r="U30" s="15">
        <v>6.1310000000000002</v>
      </c>
      <c r="V30" s="15">
        <v>6570</v>
      </c>
    </row>
    <row r="31" spans="2:22" x14ac:dyDescent="0.25">
      <c r="B31" s="15" t="s">
        <v>122</v>
      </c>
      <c r="C31" s="15" t="s">
        <v>207</v>
      </c>
      <c r="D31" s="15" t="s">
        <v>222</v>
      </c>
      <c r="E31" s="15">
        <v>2022</v>
      </c>
      <c r="F31" s="15" t="s">
        <v>357</v>
      </c>
      <c r="G31" s="15" t="s">
        <v>133</v>
      </c>
      <c r="H31" s="15" t="s">
        <v>136</v>
      </c>
      <c r="I31" s="15" t="s">
        <v>139</v>
      </c>
      <c r="J31" s="15" t="s">
        <v>141</v>
      </c>
      <c r="M31" s="15">
        <v>0.26900000000000002</v>
      </c>
      <c r="N31" s="15">
        <v>0.23899999999999999</v>
      </c>
      <c r="O31" s="15">
        <v>3.0000000000000001E-3</v>
      </c>
      <c r="P31" s="15">
        <v>0.20100000000000001</v>
      </c>
      <c r="Q31" s="15">
        <v>0.123</v>
      </c>
      <c r="R31" s="15">
        <v>0.33400000000000002</v>
      </c>
      <c r="S31" s="15">
        <v>9.3070000000000004</v>
      </c>
      <c r="U31" s="15">
        <v>30.196000000000002</v>
      </c>
      <c r="V31" s="15">
        <v>6580</v>
      </c>
    </row>
    <row r="32" spans="2:22" x14ac:dyDescent="0.25">
      <c r="B32" s="15" t="s">
        <v>122</v>
      </c>
      <c r="C32" s="15" t="s">
        <v>207</v>
      </c>
      <c r="D32" s="15" t="s">
        <v>222</v>
      </c>
      <c r="E32" s="15">
        <v>2022</v>
      </c>
      <c r="F32" s="15" t="s">
        <v>358</v>
      </c>
      <c r="G32" s="15" t="s">
        <v>133</v>
      </c>
      <c r="H32" s="15" t="s">
        <v>136</v>
      </c>
      <c r="I32" s="15" t="s">
        <v>139</v>
      </c>
      <c r="J32" s="15" t="s">
        <v>141</v>
      </c>
      <c r="M32" s="15">
        <v>0.222</v>
      </c>
      <c r="N32" s="15">
        <v>0.191</v>
      </c>
      <c r="O32" s="15">
        <v>2E-3</v>
      </c>
      <c r="P32" s="15">
        <v>0.17100000000000001</v>
      </c>
      <c r="Q32" s="15">
        <v>0.108</v>
      </c>
      <c r="R32" s="15">
        <v>0.27300000000000002</v>
      </c>
      <c r="S32" s="15">
        <v>9.0310000000000006</v>
      </c>
      <c r="U32" s="15">
        <v>32.049999999999997</v>
      </c>
      <c r="V32" s="15">
        <v>6570</v>
      </c>
    </row>
    <row r="33" spans="2:22" x14ac:dyDescent="0.25">
      <c r="B33" s="15" t="s">
        <v>122</v>
      </c>
      <c r="C33" s="15" t="s">
        <v>207</v>
      </c>
      <c r="D33" s="15" t="s">
        <v>223</v>
      </c>
      <c r="E33" s="15">
        <v>2022</v>
      </c>
      <c r="F33" s="15" t="s">
        <v>357</v>
      </c>
      <c r="G33" s="15" t="s">
        <v>133</v>
      </c>
      <c r="H33" s="15" t="s">
        <v>136</v>
      </c>
      <c r="I33" s="15" t="s">
        <v>139</v>
      </c>
      <c r="J33" s="15" t="s">
        <v>141</v>
      </c>
      <c r="M33" s="15">
        <v>0.32600000000000001</v>
      </c>
      <c r="N33" s="15">
        <v>0.29199999999999998</v>
      </c>
      <c r="O33" s="15">
        <v>4.0000000000000001E-3</v>
      </c>
      <c r="P33" s="15">
        <v>0.25</v>
      </c>
      <c r="Q33" s="15">
        <v>0.152</v>
      </c>
      <c r="R33" s="15">
        <v>0.39900000000000002</v>
      </c>
      <c r="S33" s="15">
        <v>9.3070000000000004</v>
      </c>
      <c r="U33" s="15">
        <v>30.195</v>
      </c>
      <c r="V33" s="15">
        <v>6580</v>
      </c>
    </row>
    <row r="34" spans="2:22" x14ac:dyDescent="0.25">
      <c r="B34" s="15" t="s">
        <v>122</v>
      </c>
      <c r="C34" s="15" t="s">
        <v>207</v>
      </c>
      <c r="D34" s="15" t="s">
        <v>223</v>
      </c>
      <c r="E34" s="15">
        <v>2022</v>
      </c>
      <c r="F34" s="15" t="s">
        <v>358</v>
      </c>
      <c r="G34" s="15" t="s">
        <v>133</v>
      </c>
      <c r="H34" s="15" t="s">
        <v>136</v>
      </c>
      <c r="I34" s="15" t="s">
        <v>139</v>
      </c>
      <c r="J34" s="15" t="s">
        <v>141</v>
      </c>
      <c r="M34" s="15">
        <v>0.25900000000000001</v>
      </c>
      <c r="N34" s="15">
        <v>0.21299999999999999</v>
      </c>
      <c r="O34" s="15">
        <v>3.0000000000000001E-3</v>
      </c>
      <c r="P34" s="15">
        <v>0.20499999999999999</v>
      </c>
      <c r="Q34" s="15">
        <v>0.127</v>
      </c>
      <c r="R34" s="15">
        <v>0.32</v>
      </c>
      <c r="S34" s="15">
        <v>9.0310000000000006</v>
      </c>
      <c r="U34" s="15">
        <v>32.049999999999997</v>
      </c>
      <c r="V34" s="15">
        <v>6570</v>
      </c>
    </row>
    <row r="35" spans="2:22" x14ac:dyDescent="0.25">
      <c r="B35" s="15" t="s">
        <v>122</v>
      </c>
      <c r="C35" s="15" t="s">
        <v>207</v>
      </c>
      <c r="D35" s="15" t="s">
        <v>224</v>
      </c>
      <c r="E35" s="15">
        <v>2022</v>
      </c>
      <c r="F35" s="15" t="s">
        <v>357</v>
      </c>
      <c r="G35" s="15" t="s">
        <v>133</v>
      </c>
      <c r="H35" s="15" t="s">
        <v>136</v>
      </c>
      <c r="I35" s="15" t="s">
        <v>139</v>
      </c>
      <c r="J35" s="15" t="s">
        <v>141</v>
      </c>
      <c r="M35" s="15">
        <v>0.35299999999999998</v>
      </c>
      <c r="N35" s="15">
        <v>0.28000000000000003</v>
      </c>
      <c r="O35" s="15">
        <v>3.0000000000000001E-3</v>
      </c>
      <c r="P35" s="15">
        <v>0.28199999999999997</v>
      </c>
      <c r="Q35" s="15">
        <v>0.17499999999999999</v>
      </c>
      <c r="R35" s="15">
        <v>0.436</v>
      </c>
      <c r="S35" s="15">
        <v>9.8800000000000008</v>
      </c>
      <c r="U35" s="15">
        <v>79.543000000000006</v>
      </c>
      <c r="V35" s="15">
        <v>6580</v>
      </c>
    </row>
    <row r="36" spans="2:22" x14ac:dyDescent="0.25">
      <c r="B36" s="15" t="s">
        <v>122</v>
      </c>
      <c r="C36" s="15" t="s">
        <v>207</v>
      </c>
      <c r="D36" s="15" t="s">
        <v>224</v>
      </c>
      <c r="E36" s="15">
        <v>2022</v>
      </c>
      <c r="F36" s="15" t="s">
        <v>358</v>
      </c>
      <c r="G36" s="15" t="s">
        <v>133</v>
      </c>
      <c r="H36" s="15" t="s">
        <v>136</v>
      </c>
      <c r="I36" s="15" t="s">
        <v>139</v>
      </c>
      <c r="J36" s="15" t="s">
        <v>141</v>
      </c>
      <c r="M36" s="15">
        <v>0.29799999999999999</v>
      </c>
      <c r="N36" s="15">
        <v>0.23599999999999999</v>
      </c>
      <c r="O36" s="15">
        <v>3.0000000000000001E-3</v>
      </c>
      <c r="P36" s="15">
        <v>0.24099999999999999</v>
      </c>
      <c r="Q36" s="15">
        <v>0.151</v>
      </c>
      <c r="R36" s="15">
        <v>0.372</v>
      </c>
      <c r="S36" s="15">
        <v>9.6609999999999996</v>
      </c>
      <c r="U36" s="15">
        <v>85.075999999999993</v>
      </c>
      <c r="V36" s="15">
        <v>6570</v>
      </c>
    </row>
    <row r="37" spans="2:22" x14ac:dyDescent="0.25">
      <c r="B37" s="15" t="s">
        <v>122</v>
      </c>
      <c r="C37" s="15" t="s">
        <v>207</v>
      </c>
      <c r="D37" s="15" t="s">
        <v>225</v>
      </c>
      <c r="E37" s="15">
        <v>2022</v>
      </c>
      <c r="F37" s="15" t="s">
        <v>357</v>
      </c>
      <c r="G37" s="15" t="s">
        <v>133</v>
      </c>
      <c r="H37" s="15" t="s">
        <v>136</v>
      </c>
      <c r="I37" s="15" t="s">
        <v>139</v>
      </c>
      <c r="J37" s="15" t="s">
        <v>141</v>
      </c>
      <c r="M37" s="15">
        <v>0.36799999999999999</v>
      </c>
      <c r="N37" s="15">
        <v>0.26900000000000002</v>
      </c>
      <c r="O37" s="15">
        <v>3.0000000000000001E-3</v>
      </c>
      <c r="P37" s="15">
        <v>0.30299999999999999</v>
      </c>
      <c r="Q37" s="15">
        <v>0.19400000000000001</v>
      </c>
      <c r="R37" s="15">
        <v>0.46200000000000002</v>
      </c>
      <c r="S37" s="15">
        <v>9.8800000000000008</v>
      </c>
      <c r="U37" s="15">
        <v>79.542000000000002</v>
      </c>
      <c r="V37" s="15">
        <v>6580</v>
      </c>
    </row>
    <row r="38" spans="2:22" x14ac:dyDescent="0.25">
      <c r="B38" s="15" t="s">
        <v>122</v>
      </c>
      <c r="C38" s="15" t="s">
        <v>207</v>
      </c>
      <c r="D38" s="15" t="s">
        <v>225</v>
      </c>
      <c r="E38" s="15">
        <v>2022</v>
      </c>
      <c r="F38" s="15" t="s">
        <v>358</v>
      </c>
      <c r="G38" s="15" t="s">
        <v>133</v>
      </c>
      <c r="H38" s="15" t="s">
        <v>136</v>
      </c>
      <c r="I38" s="15" t="s">
        <v>139</v>
      </c>
      <c r="J38" s="15" t="s">
        <v>141</v>
      </c>
      <c r="M38" s="15">
        <v>0.34300000000000003</v>
      </c>
      <c r="N38" s="15">
        <v>0.252</v>
      </c>
      <c r="O38" s="15">
        <v>3.0000000000000001E-3</v>
      </c>
      <c r="P38" s="15">
        <v>0.28199999999999997</v>
      </c>
      <c r="Q38" s="15">
        <v>0.17799999999999999</v>
      </c>
      <c r="R38" s="15">
        <v>0.42699999999999999</v>
      </c>
      <c r="S38" s="15">
        <v>9.6609999999999996</v>
      </c>
      <c r="U38" s="15">
        <v>85.075999999999993</v>
      </c>
      <c r="V38" s="15">
        <v>6570</v>
      </c>
    </row>
    <row r="39" spans="2:22" x14ac:dyDescent="0.25">
      <c r="B39" s="15" t="s">
        <v>122</v>
      </c>
      <c r="C39" s="15" t="s">
        <v>207</v>
      </c>
      <c r="D39" s="15" t="s">
        <v>226</v>
      </c>
      <c r="E39" s="15">
        <v>2022</v>
      </c>
      <c r="F39" s="15" t="s">
        <v>357</v>
      </c>
      <c r="G39" s="15" t="s">
        <v>133</v>
      </c>
      <c r="H39" s="15" t="s">
        <v>136</v>
      </c>
      <c r="I39" s="15" t="s">
        <v>139</v>
      </c>
      <c r="J39" s="15" t="s">
        <v>141</v>
      </c>
      <c r="M39" s="15">
        <v>0.36599999999999999</v>
      </c>
      <c r="N39" s="15">
        <v>0.245</v>
      </c>
      <c r="O39" s="15">
        <v>3.0000000000000001E-3</v>
      </c>
      <c r="P39" s="15">
        <v>0.309</v>
      </c>
      <c r="Q39" s="15">
        <v>0.20300000000000001</v>
      </c>
      <c r="R39" s="15">
        <v>0.46100000000000002</v>
      </c>
      <c r="S39" s="15">
        <v>10.712</v>
      </c>
      <c r="U39" s="15">
        <v>151.81800000000001</v>
      </c>
      <c r="V39" s="15">
        <v>6580</v>
      </c>
    </row>
    <row r="40" spans="2:22" x14ac:dyDescent="0.25">
      <c r="B40" s="15" t="s">
        <v>122</v>
      </c>
      <c r="C40" s="15" t="s">
        <v>207</v>
      </c>
      <c r="D40" s="15" t="s">
        <v>226</v>
      </c>
      <c r="E40" s="15">
        <v>2022</v>
      </c>
      <c r="F40" s="15" t="s">
        <v>358</v>
      </c>
      <c r="G40" s="15" t="s">
        <v>133</v>
      </c>
      <c r="H40" s="15" t="s">
        <v>136</v>
      </c>
      <c r="I40" s="15" t="s">
        <v>139</v>
      </c>
      <c r="J40" s="15" t="s">
        <v>141</v>
      </c>
      <c r="M40" s="15">
        <v>0.374</v>
      </c>
      <c r="N40" s="15">
        <v>0.25900000000000001</v>
      </c>
      <c r="O40" s="15">
        <v>3.0000000000000001E-3</v>
      </c>
      <c r="P40" s="15">
        <v>0.312</v>
      </c>
      <c r="Q40" s="15">
        <v>0.20100000000000001</v>
      </c>
      <c r="R40" s="15">
        <v>0.47499999999999998</v>
      </c>
      <c r="S40" s="15">
        <v>10.589</v>
      </c>
      <c r="U40" s="15">
        <v>162.047</v>
      </c>
      <c r="V40" s="15">
        <v>6570</v>
      </c>
    </row>
    <row r="41" spans="2:22" x14ac:dyDescent="0.25">
      <c r="B41" s="15" t="s">
        <v>122</v>
      </c>
      <c r="C41" s="15" t="s">
        <v>207</v>
      </c>
      <c r="D41" s="15" t="s">
        <v>227</v>
      </c>
      <c r="E41" s="15">
        <v>2022</v>
      </c>
      <c r="F41" s="15" t="s">
        <v>357</v>
      </c>
      <c r="G41" s="15" t="s">
        <v>133</v>
      </c>
      <c r="H41" s="15" t="s">
        <v>136</v>
      </c>
      <c r="I41" s="15" t="s">
        <v>139</v>
      </c>
      <c r="J41" s="15" t="s">
        <v>141</v>
      </c>
      <c r="M41" s="15">
        <v>0.36499999999999999</v>
      </c>
      <c r="N41" s="15">
        <v>0.23699999999999999</v>
      </c>
      <c r="O41" s="15">
        <v>3.0000000000000001E-3</v>
      </c>
      <c r="P41" s="15">
        <v>0.313</v>
      </c>
      <c r="Q41" s="15">
        <v>0.20599999999999999</v>
      </c>
      <c r="R41" s="15">
        <v>0.45600000000000002</v>
      </c>
      <c r="S41" s="15">
        <v>10.712</v>
      </c>
      <c r="U41" s="15">
        <v>151.81899999999999</v>
      </c>
      <c r="V41" s="15">
        <v>6580</v>
      </c>
    </row>
    <row r="42" spans="2:22" x14ac:dyDescent="0.25">
      <c r="B42" s="15" t="s">
        <v>122</v>
      </c>
      <c r="C42" s="15" t="s">
        <v>207</v>
      </c>
      <c r="D42" s="15" t="s">
        <v>227</v>
      </c>
      <c r="E42" s="15">
        <v>2022</v>
      </c>
      <c r="F42" s="15" t="s">
        <v>358</v>
      </c>
      <c r="G42" s="15" t="s">
        <v>133</v>
      </c>
      <c r="H42" s="15" t="s">
        <v>136</v>
      </c>
      <c r="I42" s="15" t="s">
        <v>139</v>
      </c>
      <c r="J42" s="15" t="s">
        <v>141</v>
      </c>
      <c r="M42" s="15">
        <v>0.39800000000000002</v>
      </c>
      <c r="N42" s="15">
        <v>0.26900000000000002</v>
      </c>
      <c r="O42" s="15">
        <v>3.0000000000000001E-3</v>
      </c>
      <c r="P42" s="15">
        <v>0.33500000000000002</v>
      </c>
      <c r="Q42" s="15">
        <v>0.215</v>
      </c>
      <c r="R42" s="15">
        <v>0.50700000000000001</v>
      </c>
      <c r="S42" s="15">
        <v>10.589</v>
      </c>
      <c r="U42" s="15">
        <v>162.04499999999999</v>
      </c>
      <c r="V42" s="15">
        <v>6570</v>
      </c>
    </row>
    <row r="43" spans="2:22" x14ac:dyDescent="0.25">
      <c r="B43" s="15" t="s">
        <v>122</v>
      </c>
      <c r="C43" s="15" t="s">
        <v>207</v>
      </c>
      <c r="D43" s="15" t="s">
        <v>228</v>
      </c>
      <c r="E43" s="15">
        <v>2022</v>
      </c>
      <c r="F43" s="15" t="s">
        <v>357</v>
      </c>
      <c r="G43" s="15" t="s">
        <v>133</v>
      </c>
      <c r="H43" s="15" t="s">
        <v>136</v>
      </c>
      <c r="I43" s="15" t="s">
        <v>139</v>
      </c>
      <c r="J43" s="15" t="s">
        <v>141</v>
      </c>
      <c r="M43" s="15">
        <v>0.36099999999999999</v>
      </c>
      <c r="N43" s="15">
        <v>0.23400000000000001</v>
      </c>
      <c r="O43" s="15">
        <v>3.0000000000000001E-3</v>
      </c>
      <c r="P43" s="15">
        <v>0.312</v>
      </c>
      <c r="Q43" s="15">
        <v>0.20300000000000001</v>
      </c>
      <c r="R43" s="15">
        <v>0.45200000000000001</v>
      </c>
      <c r="S43" s="15">
        <v>11.673</v>
      </c>
      <c r="U43" s="15">
        <v>237.494</v>
      </c>
      <c r="V43" s="15">
        <v>6580</v>
      </c>
    </row>
    <row r="44" spans="2:22" x14ac:dyDescent="0.25">
      <c r="B44" s="15" t="s">
        <v>122</v>
      </c>
      <c r="C44" s="15" t="s">
        <v>207</v>
      </c>
      <c r="D44" s="15" t="s">
        <v>228</v>
      </c>
      <c r="E44" s="15">
        <v>2022</v>
      </c>
      <c r="F44" s="15" t="s">
        <v>358</v>
      </c>
      <c r="G44" s="15" t="s">
        <v>133</v>
      </c>
      <c r="H44" s="15" t="s">
        <v>136</v>
      </c>
      <c r="I44" s="15" t="s">
        <v>139</v>
      </c>
      <c r="J44" s="15" t="s">
        <v>141</v>
      </c>
      <c r="M44" s="15">
        <v>0.40899999999999997</v>
      </c>
      <c r="N44" s="15">
        <v>0.27200000000000002</v>
      </c>
      <c r="O44" s="15">
        <v>3.0000000000000001E-3</v>
      </c>
      <c r="P44" s="15">
        <v>0.35</v>
      </c>
      <c r="Q44" s="15">
        <v>0.22600000000000001</v>
      </c>
      <c r="R44" s="15">
        <v>0.52</v>
      </c>
      <c r="S44" s="15">
        <v>11.618</v>
      </c>
      <c r="U44" s="15">
        <v>254.54400000000001</v>
      </c>
      <c r="V44" s="15">
        <v>6570</v>
      </c>
    </row>
    <row r="45" spans="2:22" x14ac:dyDescent="0.25">
      <c r="B45" s="15" t="s">
        <v>122</v>
      </c>
      <c r="C45" s="15" t="s">
        <v>207</v>
      </c>
      <c r="D45" s="15" t="s">
        <v>229</v>
      </c>
      <c r="E45" s="15">
        <v>2022</v>
      </c>
      <c r="F45" s="15" t="s">
        <v>357</v>
      </c>
      <c r="G45" s="15" t="s">
        <v>133</v>
      </c>
      <c r="H45" s="15" t="s">
        <v>136</v>
      </c>
      <c r="I45" s="15" t="s">
        <v>139</v>
      </c>
      <c r="J45" s="15" t="s">
        <v>141</v>
      </c>
      <c r="M45" s="15">
        <v>0.35399999999999998</v>
      </c>
      <c r="N45" s="15">
        <v>0.22900000000000001</v>
      </c>
      <c r="O45" s="15">
        <v>3.0000000000000001E-3</v>
      </c>
      <c r="P45" s="15">
        <v>0.30599999999999999</v>
      </c>
      <c r="Q45" s="15">
        <v>0.19900000000000001</v>
      </c>
      <c r="R45" s="15">
        <v>0.44500000000000001</v>
      </c>
      <c r="S45" s="15">
        <v>11.673</v>
      </c>
      <c r="U45" s="15">
        <v>237.494</v>
      </c>
      <c r="V45" s="15">
        <v>6580</v>
      </c>
    </row>
    <row r="46" spans="2:22" x14ac:dyDescent="0.25">
      <c r="B46" s="15" t="s">
        <v>122</v>
      </c>
      <c r="C46" s="15" t="s">
        <v>207</v>
      </c>
      <c r="D46" s="15" t="s">
        <v>229</v>
      </c>
      <c r="E46" s="15">
        <v>2022</v>
      </c>
      <c r="F46" s="15" t="s">
        <v>358</v>
      </c>
      <c r="G46" s="15" t="s">
        <v>133</v>
      </c>
      <c r="H46" s="15" t="s">
        <v>136</v>
      </c>
      <c r="I46" s="15" t="s">
        <v>139</v>
      </c>
      <c r="J46" s="15" t="s">
        <v>141</v>
      </c>
      <c r="M46" s="15">
        <v>0.41399999999999998</v>
      </c>
      <c r="N46" s="15">
        <v>0.27300000000000002</v>
      </c>
      <c r="O46" s="15">
        <v>3.0000000000000001E-3</v>
      </c>
      <c r="P46" s="15">
        <v>0.35599999999999998</v>
      </c>
      <c r="Q46" s="15">
        <v>0.22500000000000001</v>
      </c>
      <c r="R46" s="15">
        <v>0.52900000000000003</v>
      </c>
      <c r="S46" s="15">
        <v>11.618</v>
      </c>
      <c r="U46" s="15">
        <v>254.54499999999999</v>
      </c>
      <c r="V46" s="15">
        <v>6570</v>
      </c>
    </row>
    <row r="47" spans="2:22" x14ac:dyDescent="0.25">
      <c r="B47" s="15" t="s">
        <v>122</v>
      </c>
      <c r="C47" s="15" t="s">
        <v>207</v>
      </c>
      <c r="D47" s="15" t="s">
        <v>230</v>
      </c>
      <c r="E47" s="15">
        <v>2022</v>
      </c>
      <c r="F47" s="15" t="s">
        <v>357</v>
      </c>
      <c r="G47" s="15" t="s">
        <v>133</v>
      </c>
      <c r="H47" s="15" t="s">
        <v>136</v>
      </c>
      <c r="I47" s="15" t="s">
        <v>139</v>
      </c>
      <c r="J47" s="15" t="s">
        <v>141</v>
      </c>
      <c r="M47" s="15">
        <v>0.34799999999999998</v>
      </c>
      <c r="N47" s="15">
        <v>0.224</v>
      </c>
      <c r="O47" s="15">
        <v>3.0000000000000001E-3</v>
      </c>
      <c r="P47" s="15">
        <v>0.29899999999999999</v>
      </c>
      <c r="Q47" s="15">
        <v>0.19600000000000001</v>
      </c>
      <c r="R47" s="15">
        <v>0.439</v>
      </c>
      <c r="S47" s="15">
        <v>12.55</v>
      </c>
      <c r="U47" s="15">
        <v>309.80700000000002</v>
      </c>
      <c r="V47" s="15">
        <v>6580</v>
      </c>
    </row>
    <row r="48" spans="2:22" x14ac:dyDescent="0.25">
      <c r="B48" s="15" t="s">
        <v>122</v>
      </c>
      <c r="C48" s="15" t="s">
        <v>207</v>
      </c>
      <c r="D48" s="15" t="s">
        <v>230</v>
      </c>
      <c r="E48" s="15">
        <v>2022</v>
      </c>
      <c r="F48" s="15" t="s">
        <v>358</v>
      </c>
      <c r="G48" s="15" t="s">
        <v>133</v>
      </c>
      <c r="H48" s="15" t="s">
        <v>136</v>
      </c>
      <c r="I48" s="15" t="s">
        <v>139</v>
      </c>
      <c r="J48" s="15" t="s">
        <v>141</v>
      </c>
      <c r="M48" s="15">
        <v>0.41299999999999998</v>
      </c>
      <c r="N48" s="15">
        <v>0.27100000000000002</v>
      </c>
      <c r="O48" s="15">
        <v>3.0000000000000001E-3</v>
      </c>
      <c r="P48" s="15">
        <v>0.35299999999999998</v>
      </c>
      <c r="Q48" s="15">
        <v>0.22700000000000001</v>
      </c>
      <c r="R48" s="15">
        <v>0.52300000000000002</v>
      </c>
      <c r="S48" s="15">
        <v>12.51</v>
      </c>
      <c r="U48" s="15">
        <v>327.334</v>
      </c>
      <c r="V48" s="15">
        <v>6570</v>
      </c>
    </row>
    <row r="49" spans="2:22" x14ac:dyDescent="0.25">
      <c r="B49" s="15" t="s">
        <v>122</v>
      </c>
      <c r="C49" s="15" t="s">
        <v>207</v>
      </c>
      <c r="D49" s="15" t="s">
        <v>231</v>
      </c>
      <c r="E49" s="15">
        <v>2022</v>
      </c>
      <c r="F49" s="15" t="s">
        <v>357</v>
      </c>
      <c r="G49" s="15" t="s">
        <v>133</v>
      </c>
      <c r="H49" s="15" t="s">
        <v>136</v>
      </c>
      <c r="I49" s="15" t="s">
        <v>139</v>
      </c>
      <c r="J49" s="15" t="s">
        <v>141</v>
      </c>
      <c r="M49" s="15">
        <v>0.34300000000000003</v>
      </c>
      <c r="N49" s="15">
        <v>0.22</v>
      </c>
      <c r="O49" s="15">
        <v>3.0000000000000001E-3</v>
      </c>
      <c r="P49" s="15">
        <v>0.29299999999999998</v>
      </c>
      <c r="Q49" s="15">
        <v>0.19400000000000001</v>
      </c>
      <c r="R49" s="15">
        <v>0.435</v>
      </c>
      <c r="S49" s="15">
        <v>12.55</v>
      </c>
      <c r="U49" s="15">
        <v>309.80599999999998</v>
      </c>
      <c r="V49" s="15">
        <v>6580</v>
      </c>
    </row>
    <row r="50" spans="2:22" x14ac:dyDescent="0.25">
      <c r="B50" s="15" t="s">
        <v>122</v>
      </c>
      <c r="C50" s="15" t="s">
        <v>207</v>
      </c>
      <c r="D50" s="15" t="s">
        <v>231</v>
      </c>
      <c r="E50" s="15">
        <v>2022</v>
      </c>
      <c r="F50" s="15" t="s">
        <v>358</v>
      </c>
      <c r="G50" s="15" t="s">
        <v>133</v>
      </c>
      <c r="H50" s="15" t="s">
        <v>136</v>
      </c>
      <c r="I50" s="15" t="s">
        <v>139</v>
      </c>
      <c r="J50" s="15" t="s">
        <v>141</v>
      </c>
      <c r="M50" s="15">
        <v>0.41299999999999998</v>
      </c>
      <c r="N50" s="15">
        <v>0.27100000000000002</v>
      </c>
      <c r="O50" s="15">
        <v>3.0000000000000001E-3</v>
      </c>
      <c r="P50" s="15">
        <v>0.35299999999999998</v>
      </c>
      <c r="Q50" s="15">
        <v>0.22500000000000001</v>
      </c>
      <c r="R50" s="15">
        <v>0.53100000000000003</v>
      </c>
      <c r="S50" s="15">
        <v>12.51</v>
      </c>
      <c r="U50" s="15">
        <v>327.33100000000002</v>
      </c>
      <c r="V50" s="15">
        <v>6570</v>
      </c>
    </row>
    <row r="51" spans="2:22" x14ac:dyDescent="0.25">
      <c r="B51" s="15" t="s">
        <v>122</v>
      </c>
      <c r="C51" s="15" t="s">
        <v>207</v>
      </c>
      <c r="D51" s="15" t="s">
        <v>232</v>
      </c>
      <c r="E51" s="15">
        <v>2022</v>
      </c>
      <c r="F51" s="15" t="s">
        <v>357</v>
      </c>
      <c r="G51" s="15" t="s">
        <v>133</v>
      </c>
      <c r="H51" s="15" t="s">
        <v>136</v>
      </c>
      <c r="I51" s="15" t="s">
        <v>139</v>
      </c>
      <c r="J51" s="15" t="s">
        <v>141</v>
      </c>
      <c r="M51" s="15">
        <v>0.34599999999999997</v>
      </c>
      <c r="N51" s="15">
        <v>0.224</v>
      </c>
      <c r="O51" s="15">
        <v>3.0000000000000001E-3</v>
      </c>
      <c r="P51" s="15">
        <v>0.29799999999999999</v>
      </c>
      <c r="Q51" s="15">
        <v>0.19500000000000001</v>
      </c>
      <c r="R51" s="15">
        <v>0.437</v>
      </c>
      <c r="S51" s="15">
        <v>13.195</v>
      </c>
      <c r="U51" s="15">
        <v>358.11799999999999</v>
      </c>
      <c r="V51" s="15">
        <v>6580</v>
      </c>
    </row>
    <row r="52" spans="2:22" x14ac:dyDescent="0.25">
      <c r="B52" s="15" t="s">
        <v>122</v>
      </c>
      <c r="C52" s="15" t="s">
        <v>207</v>
      </c>
      <c r="D52" s="15" t="s">
        <v>232</v>
      </c>
      <c r="E52" s="15">
        <v>2022</v>
      </c>
      <c r="F52" s="15" t="s">
        <v>358</v>
      </c>
      <c r="G52" s="15" t="s">
        <v>133</v>
      </c>
      <c r="H52" s="15" t="s">
        <v>136</v>
      </c>
      <c r="I52" s="15" t="s">
        <v>139</v>
      </c>
      <c r="J52" s="15" t="s">
        <v>141</v>
      </c>
      <c r="M52" s="15">
        <v>0.41899999999999998</v>
      </c>
      <c r="N52" s="15">
        <v>0.27700000000000002</v>
      </c>
      <c r="O52" s="15">
        <v>3.0000000000000001E-3</v>
      </c>
      <c r="P52" s="15">
        <v>0.35799999999999998</v>
      </c>
      <c r="Q52" s="15">
        <v>0.22900000000000001</v>
      </c>
      <c r="R52" s="15">
        <v>0.53700000000000003</v>
      </c>
      <c r="S52" s="15">
        <v>13.179</v>
      </c>
      <c r="U52" s="15">
        <v>374.63</v>
      </c>
      <c r="V52" s="15">
        <v>6570</v>
      </c>
    </row>
    <row r="53" spans="2:22" x14ac:dyDescent="0.25">
      <c r="B53" s="15" t="s">
        <v>122</v>
      </c>
      <c r="C53" s="15" t="s">
        <v>207</v>
      </c>
      <c r="D53" s="15" t="s">
        <v>233</v>
      </c>
      <c r="E53" s="15">
        <v>2022</v>
      </c>
      <c r="F53" s="15" t="s">
        <v>357</v>
      </c>
      <c r="G53" s="15" t="s">
        <v>133</v>
      </c>
      <c r="H53" s="15" t="s">
        <v>136</v>
      </c>
      <c r="I53" s="15" t="s">
        <v>139</v>
      </c>
      <c r="J53" s="15" t="s">
        <v>141</v>
      </c>
      <c r="M53" s="15">
        <v>0.36</v>
      </c>
      <c r="N53" s="15">
        <v>0.23100000000000001</v>
      </c>
      <c r="O53" s="15">
        <v>3.0000000000000001E-3</v>
      </c>
      <c r="P53" s="15">
        <v>0.309</v>
      </c>
      <c r="Q53" s="15">
        <v>0.20300000000000001</v>
      </c>
      <c r="R53" s="15">
        <v>0.45600000000000002</v>
      </c>
      <c r="S53" s="15">
        <v>13.195</v>
      </c>
      <c r="U53" s="15">
        <v>358.11700000000002</v>
      </c>
      <c r="V53" s="15">
        <v>6580</v>
      </c>
    </row>
    <row r="54" spans="2:22" x14ac:dyDescent="0.25">
      <c r="B54" s="15" t="s">
        <v>122</v>
      </c>
      <c r="C54" s="15" t="s">
        <v>207</v>
      </c>
      <c r="D54" s="15" t="s">
        <v>233</v>
      </c>
      <c r="E54" s="15">
        <v>2022</v>
      </c>
      <c r="F54" s="15" t="s">
        <v>358</v>
      </c>
      <c r="G54" s="15" t="s">
        <v>133</v>
      </c>
      <c r="H54" s="15" t="s">
        <v>136</v>
      </c>
      <c r="I54" s="15" t="s">
        <v>139</v>
      </c>
      <c r="J54" s="15" t="s">
        <v>141</v>
      </c>
      <c r="M54" s="15">
        <v>0.434</v>
      </c>
      <c r="N54" s="15">
        <v>0.28399999999999997</v>
      </c>
      <c r="O54" s="15">
        <v>4.0000000000000001E-3</v>
      </c>
      <c r="P54" s="15">
        <v>0.36799999999999999</v>
      </c>
      <c r="Q54" s="15">
        <v>0.23599999999999999</v>
      </c>
      <c r="R54" s="15">
        <v>0.55600000000000005</v>
      </c>
      <c r="S54" s="15">
        <v>13.179</v>
      </c>
      <c r="U54" s="15">
        <v>374.63299999999998</v>
      </c>
      <c r="V54" s="15">
        <v>6570</v>
      </c>
    </row>
    <row r="55" spans="2:22" x14ac:dyDescent="0.25">
      <c r="B55" s="15" t="s">
        <v>122</v>
      </c>
      <c r="C55" s="15" t="s">
        <v>207</v>
      </c>
      <c r="D55" s="15" t="s">
        <v>234</v>
      </c>
      <c r="E55" s="15">
        <v>2022</v>
      </c>
      <c r="F55" s="15" t="s">
        <v>357</v>
      </c>
      <c r="G55" s="15" t="s">
        <v>133</v>
      </c>
      <c r="H55" s="15" t="s">
        <v>136</v>
      </c>
      <c r="I55" s="15" t="s">
        <v>139</v>
      </c>
      <c r="J55" s="15" t="s">
        <v>141</v>
      </c>
      <c r="M55" s="15">
        <v>0.36399999999999999</v>
      </c>
      <c r="N55" s="15">
        <v>0.23100000000000001</v>
      </c>
      <c r="O55" s="15">
        <v>3.0000000000000001E-3</v>
      </c>
      <c r="P55" s="15">
        <v>0.314</v>
      </c>
      <c r="Q55" s="15">
        <v>0.20699999999999999</v>
      </c>
      <c r="R55" s="15">
        <v>0.46</v>
      </c>
      <c r="S55" s="15">
        <v>13.657</v>
      </c>
      <c r="U55" s="15">
        <v>377.38299999999998</v>
      </c>
      <c r="V55" s="15">
        <v>6580</v>
      </c>
    </row>
    <row r="56" spans="2:22" x14ac:dyDescent="0.25">
      <c r="B56" s="15" t="s">
        <v>122</v>
      </c>
      <c r="C56" s="15" t="s">
        <v>207</v>
      </c>
      <c r="D56" s="15" t="s">
        <v>234</v>
      </c>
      <c r="E56" s="15">
        <v>2022</v>
      </c>
      <c r="F56" s="15" t="s">
        <v>358</v>
      </c>
      <c r="G56" s="15" t="s">
        <v>133</v>
      </c>
      <c r="H56" s="15" t="s">
        <v>136</v>
      </c>
      <c r="I56" s="15" t="s">
        <v>139</v>
      </c>
      <c r="J56" s="15" t="s">
        <v>141</v>
      </c>
      <c r="M56" s="15">
        <v>0.437</v>
      </c>
      <c r="N56" s="15">
        <v>0.28299999999999997</v>
      </c>
      <c r="O56" s="15">
        <v>3.0000000000000001E-3</v>
      </c>
      <c r="P56" s="15">
        <v>0.373</v>
      </c>
      <c r="Q56" s="15">
        <v>0.24</v>
      </c>
      <c r="R56" s="15">
        <v>0.55800000000000005</v>
      </c>
      <c r="S56" s="15">
        <v>13.64</v>
      </c>
      <c r="U56" s="15">
        <v>390.46699999999998</v>
      </c>
      <c r="V56" s="15">
        <v>6570</v>
      </c>
    </row>
    <row r="57" spans="2:22" x14ac:dyDescent="0.25">
      <c r="B57" s="15" t="s">
        <v>122</v>
      </c>
      <c r="C57" s="15" t="s">
        <v>207</v>
      </c>
      <c r="D57" s="15" t="s">
        <v>235</v>
      </c>
      <c r="E57" s="15">
        <v>2022</v>
      </c>
      <c r="F57" s="15" t="s">
        <v>357</v>
      </c>
      <c r="G57" s="15" t="s">
        <v>133</v>
      </c>
      <c r="H57" s="15" t="s">
        <v>136</v>
      </c>
      <c r="I57" s="15" t="s">
        <v>139</v>
      </c>
      <c r="J57" s="15" t="s">
        <v>141</v>
      </c>
      <c r="M57" s="15">
        <v>0.35699999999999998</v>
      </c>
      <c r="N57" s="15">
        <v>0.22600000000000001</v>
      </c>
      <c r="O57" s="15">
        <v>3.0000000000000001E-3</v>
      </c>
      <c r="P57" s="15">
        <v>0.31</v>
      </c>
      <c r="Q57" s="15">
        <v>0.20399999999999999</v>
      </c>
      <c r="R57" s="15">
        <v>0.45</v>
      </c>
      <c r="S57" s="15">
        <v>13.657</v>
      </c>
      <c r="U57" s="15">
        <v>377.38</v>
      </c>
      <c r="V57" s="15">
        <v>6580</v>
      </c>
    </row>
    <row r="58" spans="2:22" x14ac:dyDescent="0.25">
      <c r="B58" s="15" t="s">
        <v>122</v>
      </c>
      <c r="C58" s="15" t="s">
        <v>207</v>
      </c>
      <c r="D58" s="15" t="s">
        <v>235</v>
      </c>
      <c r="E58" s="15">
        <v>2022</v>
      </c>
      <c r="F58" s="15" t="s">
        <v>358</v>
      </c>
      <c r="G58" s="15" t="s">
        <v>133</v>
      </c>
      <c r="H58" s="15" t="s">
        <v>136</v>
      </c>
      <c r="I58" s="15" t="s">
        <v>139</v>
      </c>
      <c r="J58" s="15" t="s">
        <v>141</v>
      </c>
      <c r="M58" s="15">
        <v>0.42699999999999999</v>
      </c>
      <c r="N58" s="15">
        <v>0.27800000000000002</v>
      </c>
      <c r="O58" s="15">
        <v>3.0000000000000001E-3</v>
      </c>
      <c r="P58" s="15">
        <v>0.36199999999999999</v>
      </c>
      <c r="Q58" s="15">
        <v>0.23699999999999999</v>
      </c>
      <c r="R58" s="15">
        <v>0.54800000000000004</v>
      </c>
      <c r="S58" s="15">
        <v>13.64</v>
      </c>
      <c r="U58" s="15">
        <v>390.46699999999998</v>
      </c>
      <c r="V58" s="15">
        <v>6570</v>
      </c>
    </row>
    <row r="59" spans="2:22" x14ac:dyDescent="0.25">
      <c r="B59" s="15" t="s">
        <v>122</v>
      </c>
      <c r="C59" s="15" t="s">
        <v>207</v>
      </c>
      <c r="D59" s="15" t="s">
        <v>236</v>
      </c>
      <c r="E59" s="15">
        <v>2022</v>
      </c>
      <c r="F59" s="15" t="s">
        <v>357</v>
      </c>
      <c r="G59" s="15" t="s">
        <v>133</v>
      </c>
      <c r="H59" s="15" t="s">
        <v>136</v>
      </c>
      <c r="I59" s="15" t="s">
        <v>139</v>
      </c>
      <c r="J59" s="15" t="s">
        <v>141</v>
      </c>
      <c r="M59" s="15">
        <v>0.34200000000000003</v>
      </c>
      <c r="N59" s="15">
        <v>0.22</v>
      </c>
      <c r="O59" s="15">
        <v>3.0000000000000001E-3</v>
      </c>
      <c r="P59" s="15">
        <v>0.29599999999999999</v>
      </c>
      <c r="Q59" s="15">
        <v>0.19400000000000001</v>
      </c>
      <c r="R59" s="15">
        <v>0.43</v>
      </c>
      <c r="S59" s="15">
        <v>13.933999999999999</v>
      </c>
      <c r="U59" s="15">
        <v>365.97800000000001</v>
      </c>
      <c r="V59" s="15">
        <v>6580</v>
      </c>
    </row>
    <row r="60" spans="2:22" x14ac:dyDescent="0.25">
      <c r="B60" s="15" t="s">
        <v>122</v>
      </c>
      <c r="C60" s="15" t="s">
        <v>207</v>
      </c>
      <c r="D60" s="15" t="s">
        <v>236</v>
      </c>
      <c r="E60" s="15">
        <v>2022</v>
      </c>
      <c r="F60" s="15" t="s">
        <v>358</v>
      </c>
      <c r="G60" s="15" t="s">
        <v>133</v>
      </c>
      <c r="H60" s="15" t="s">
        <v>136</v>
      </c>
      <c r="I60" s="15" t="s">
        <v>139</v>
      </c>
      <c r="J60" s="15" t="s">
        <v>141</v>
      </c>
      <c r="M60" s="15">
        <v>0.41099999999999998</v>
      </c>
      <c r="N60" s="15">
        <v>0.27200000000000002</v>
      </c>
      <c r="O60" s="15">
        <v>3.0000000000000001E-3</v>
      </c>
      <c r="P60" s="15">
        <v>0.34699999999999998</v>
      </c>
      <c r="Q60" s="15">
        <v>0.22500000000000001</v>
      </c>
      <c r="R60" s="15">
        <v>0.52300000000000002</v>
      </c>
      <c r="S60" s="15">
        <v>13.929</v>
      </c>
      <c r="U60" s="15">
        <v>377.46199999999999</v>
      </c>
      <c r="V60" s="15">
        <v>6570</v>
      </c>
    </row>
    <row r="61" spans="2:22" x14ac:dyDescent="0.25">
      <c r="B61" s="15" t="s">
        <v>122</v>
      </c>
      <c r="C61" s="15" t="s">
        <v>207</v>
      </c>
      <c r="D61" s="15" t="s">
        <v>237</v>
      </c>
      <c r="E61" s="15">
        <v>2022</v>
      </c>
      <c r="F61" s="15" t="s">
        <v>357</v>
      </c>
      <c r="G61" s="15" t="s">
        <v>133</v>
      </c>
      <c r="H61" s="15" t="s">
        <v>136</v>
      </c>
      <c r="I61" s="15" t="s">
        <v>139</v>
      </c>
      <c r="J61" s="15" t="s">
        <v>141</v>
      </c>
      <c r="M61" s="15">
        <v>0.33300000000000002</v>
      </c>
      <c r="N61" s="15">
        <v>0.216</v>
      </c>
      <c r="O61" s="15">
        <v>3.0000000000000001E-3</v>
      </c>
      <c r="P61" s="15">
        <v>0.28599999999999998</v>
      </c>
      <c r="Q61" s="15">
        <v>0.188</v>
      </c>
      <c r="R61" s="15">
        <v>0.41899999999999998</v>
      </c>
      <c r="S61" s="15">
        <v>13.933999999999999</v>
      </c>
      <c r="U61" s="15">
        <v>365.98</v>
      </c>
      <c r="V61" s="15">
        <v>6580</v>
      </c>
    </row>
    <row r="62" spans="2:22" x14ac:dyDescent="0.25">
      <c r="B62" s="15" t="s">
        <v>122</v>
      </c>
      <c r="C62" s="15" t="s">
        <v>207</v>
      </c>
      <c r="D62" s="15" t="s">
        <v>237</v>
      </c>
      <c r="E62" s="15">
        <v>2022</v>
      </c>
      <c r="F62" s="15" t="s">
        <v>358</v>
      </c>
      <c r="G62" s="15" t="s">
        <v>133</v>
      </c>
      <c r="H62" s="15" t="s">
        <v>136</v>
      </c>
      <c r="I62" s="15" t="s">
        <v>139</v>
      </c>
      <c r="J62" s="15" t="s">
        <v>141</v>
      </c>
      <c r="M62" s="15">
        <v>0.39900000000000002</v>
      </c>
      <c r="N62" s="15">
        <v>0.26600000000000001</v>
      </c>
      <c r="O62" s="15">
        <v>3.0000000000000001E-3</v>
      </c>
      <c r="P62" s="15">
        <v>0.33700000000000002</v>
      </c>
      <c r="Q62" s="15">
        <v>0.216</v>
      </c>
      <c r="R62" s="15">
        <v>0.51</v>
      </c>
      <c r="S62" s="15">
        <v>13.929</v>
      </c>
      <c r="U62" s="15">
        <v>377.464</v>
      </c>
      <c r="V62" s="15">
        <v>6570</v>
      </c>
    </row>
    <row r="63" spans="2:22" x14ac:dyDescent="0.25">
      <c r="B63" s="15" t="s">
        <v>122</v>
      </c>
      <c r="C63" s="15" t="s">
        <v>207</v>
      </c>
      <c r="D63" s="15" t="s">
        <v>238</v>
      </c>
      <c r="E63" s="15">
        <v>2022</v>
      </c>
      <c r="F63" s="15" t="s">
        <v>357</v>
      </c>
      <c r="G63" s="15" t="s">
        <v>133</v>
      </c>
      <c r="H63" s="15" t="s">
        <v>136</v>
      </c>
      <c r="I63" s="15" t="s">
        <v>139</v>
      </c>
      <c r="J63" s="15" t="s">
        <v>141</v>
      </c>
      <c r="M63" s="15">
        <v>0.33100000000000002</v>
      </c>
      <c r="N63" s="15">
        <v>0.215</v>
      </c>
      <c r="O63" s="15">
        <v>3.0000000000000001E-3</v>
      </c>
      <c r="P63" s="15">
        <v>0.28499999999999998</v>
      </c>
      <c r="Q63" s="15">
        <v>0.188</v>
      </c>
      <c r="R63" s="15">
        <v>0.41499999999999998</v>
      </c>
      <c r="S63" s="15">
        <v>14.000999999999999</v>
      </c>
      <c r="U63" s="15">
        <v>327.39999999999998</v>
      </c>
      <c r="V63" s="15">
        <v>6580</v>
      </c>
    </row>
    <row r="64" spans="2:22" x14ac:dyDescent="0.25">
      <c r="B64" s="15" t="s">
        <v>122</v>
      </c>
      <c r="C64" s="15" t="s">
        <v>207</v>
      </c>
      <c r="D64" s="15" t="s">
        <v>238</v>
      </c>
      <c r="E64" s="15">
        <v>2022</v>
      </c>
      <c r="F64" s="15" t="s">
        <v>358</v>
      </c>
      <c r="G64" s="15" t="s">
        <v>133</v>
      </c>
      <c r="H64" s="15" t="s">
        <v>136</v>
      </c>
      <c r="I64" s="15" t="s">
        <v>139</v>
      </c>
      <c r="J64" s="15" t="s">
        <v>141</v>
      </c>
      <c r="M64" s="15">
        <v>0.39400000000000002</v>
      </c>
      <c r="N64" s="15">
        <v>0.26100000000000001</v>
      </c>
      <c r="O64" s="15">
        <v>3.0000000000000001E-3</v>
      </c>
      <c r="P64" s="15">
        <v>0.33400000000000002</v>
      </c>
      <c r="Q64" s="15">
        <v>0.215</v>
      </c>
      <c r="R64" s="15">
        <v>0.504</v>
      </c>
      <c r="S64" s="15">
        <v>14.006</v>
      </c>
      <c r="U64" s="15">
        <v>337.99400000000003</v>
      </c>
      <c r="V64" s="15">
        <v>6570</v>
      </c>
    </row>
    <row r="65" spans="2:22" x14ac:dyDescent="0.25">
      <c r="B65" s="15" t="s">
        <v>122</v>
      </c>
      <c r="C65" s="15" t="s">
        <v>207</v>
      </c>
      <c r="D65" s="15" t="s">
        <v>239</v>
      </c>
      <c r="E65" s="15">
        <v>2022</v>
      </c>
      <c r="F65" s="15" t="s">
        <v>357</v>
      </c>
      <c r="G65" s="15" t="s">
        <v>133</v>
      </c>
      <c r="H65" s="15" t="s">
        <v>136</v>
      </c>
      <c r="I65" s="15" t="s">
        <v>139</v>
      </c>
      <c r="J65" s="15" t="s">
        <v>141</v>
      </c>
      <c r="M65" s="15">
        <v>0.33500000000000002</v>
      </c>
      <c r="N65" s="15">
        <v>0.22</v>
      </c>
      <c r="O65" s="15">
        <v>3.0000000000000001E-3</v>
      </c>
      <c r="P65" s="15">
        <v>0.28699999999999998</v>
      </c>
      <c r="Q65" s="15">
        <v>0.191</v>
      </c>
      <c r="R65" s="15">
        <v>0.41799999999999998</v>
      </c>
      <c r="S65" s="15">
        <v>14.000999999999999</v>
      </c>
      <c r="U65" s="15">
        <v>327.39999999999998</v>
      </c>
      <c r="V65" s="15">
        <v>6580</v>
      </c>
    </row>
    <row r="66" spans="2:22" x14ac:dyDescent="0.25">
      <c r="B66" s="15" t="s">
        <v>122</v>
      </c>
      <c r="C66" s="15" t="s">
        <v>207</v>
      </c>
      <c r="D66" s="15" t="s">
        <v>239</v>
      </c>
      <c r="E66" s="15">
        <v>2022</v>
      </c>
      <c r="F66" s="15" t="s">
        <v>358</v>
      </c>
      <c r="G66" s="15" t="s">
        <v>133</v>
      </c>
      <c r="H66" s="15" t="s">
        <v>136</v>
      </c>
      <c r="I66" s="15" t="s">
        <v>139</v>
      </c>
      <c r="J66" s="15" t="s">
        <v>141</v>
      </c>
      <c r="M66" s="15">
        <v>0.39700000000000002</v>
      </c>
      <c r="N66" s="15">
        <v>0.26200000000000001</v>
      </c>
      <c r="O66" s="15">
        <v>3.0000000000000001E-3</v>
      </c>
      <c r="P66" s="15">
        <v>0.33700000000000002</v>
      </c>
      <c r="Q66" s="15">
        <v>0.215</v>
      </c>
      <c r="R66" s="15">
        <v>0.50600000000000001</v>
      </c>
      <c r="S66" s="15">
        <v>14.006</v>
      </c>
      <c r="U66" s="15">
        <v>337.99299999999999</v>
      </c>
      <c r="V66" s="15">
        <v>6570</v>
      </c>
    </row>
    <row r="67" spans="2:22" x14ac:dyDescent="0.25">
      <c r="B67" s="15" t="s">
        <v>122</v>
      </c>
      <c r="C67" s="15" t="s">
        <v>207</v>
      </c>
      <c r="D67" s="15" t="s">
        <v>240</v>
      </c>
      <c r="E67" s="15">
        <v>2022</v>
      </c>
      <c r="F67" s="15" t="s">
        <v>357</v>
      </c>
      <c r="G67" s="15" t="s">
        <v>133</v>
      </c>
      <c r="H67" s="15" t="s">
        <v>136</v>
      </c>
      <c r="I67" s="15" t="s">
        <v>139</v>
      </c>
      <c r="J67" s="15" t="s">
        <v>141</v>
      </c>
      <c r="M67" s="15">
        <v>0.35199999999999998</v>
      </c>
      <c r="N67" s="15">
        <v>0.23400000000000001</v>
      </c>
      <c r="O67" s="15">
        <v>3.0000000000000001E-3</v>
      </c>
      <c r="P67" s="15">
        <v>0.3</v>
      </c>
      <c r="Q67" s="15">
        <v>0.19900000000000001</v>
      </c>
      <c r="R67" s="15">
        <v>0.441</v>
      </c>
      <c r="S67" s="15">
        <v>13.824999999999999</v>
      </c>
      <c r="U67" s="15">
        <v>267.82299999999998</v>
      </c>
      <c r="V67" s="15">
        <v>6580</v>
      </c>
    </row>
    <row r="68" spans="2:22" x14ac:dyDescent="0.25">
      <c r="B68" s="15" t="s">
        <v>122</v>
      </c>
      <c r="C68" s="15" t="s">
        <v>207</v>
      </c>
      <c r="D68" s="15" t="s">
        <v>240</v>
      </c>
      <c r="E68" s="15">
        <v>2022</v>
      </c>
      <c r="F68" s="15" t="s">
        <v>358</v>
      </c>
      <c r="G68" s="15" t="s">
        <v>133</v>
      </c>
      <c r="H68" s="15" t="s">
        <v>136</v>
      </c>
      <c r="I68" s="15" t="s">
        <v>139</v>
      </c>
      <c r="J68" s="15" t="s">
        <v>141</v>
      </c>
      <c r="M68" s="15">
        <v>0.40500000000000003</v>
      </c>
      <c r="N68" s="15">
        <v>0.26700000000000002</v>
      </c>
      <c r="O68" s="15">
        <v>3.0000000000000001E-3</v>
      </c>
      <c r="P68" s="15">
        <v>0.34499999999999997</v>
      </c>
      <c r="Q68" s="15">
        <v>0.221</v>
      </c>
      <c r="R68" s="15">
        <v>0.51900000000000002</v>
      </c>
      <c r="S68" s="15">
        <v>13.874000000000001</v>
      </c>
      <c r="U68" s="15">
        <v>277.291</v>
      </c>
      <c r="V68" s="15">
        <v>6570</v>
      </c>
    </row>
    <row r="69" spans="2:22" x14ac:dyDescent="0.25">
      <c r="B69" s="15" t="s">
        <v>122</v>
      </c>
      <c r="C69" s="15" t="s">
        <v>207</v>
      </c>
      <c r="D69" s="15" t="s">
        <v>241</v>
      </c>
      <c r="E69" s="15">
        <v>2022</v>
      </c>
      <c r="F69" s="15" t="s">
        <v>357</v>
      </c>
      <c r="G69" s="15" t="s">
        <v>133</v>
      </c>
      <c r="H69" s="15" t="s">
        <v>136</v>
      </c>
      <c r="I69" s="15" t="s">
        <v>139</v>
      </c>
      <c r="J69" s="15" t="s">
        <v>141</v>
      </c>
      <c r="M69" s="15">
        <v>0.38600000000000001</v>
      </c>
      <c r="N69" s="15">
        <v>0.25900000000000001</v>
      </c>
      <c r="O69" s="15">
        <v>3.0000000000000001E-3</v>
      </c>
      <c r="P69" s="15">
        <v>0.32900000000000001</v>
      </c>
      <c r="Q69" s="15">
        <v>0.21299999999999999</v>
      </c>
      <c r="R69" s="15">
        <v>0.48299999999999998</v>
      </c>
      <c r="S69" s="15">
        <v>13.824999999999999</v>
      </c>
      <c r="U69" s="15">
        <v>267.82100000000003</v>
      </c>
      <c r="V69" s="15">
        <v>6580</v>
      </c>
    </row>
    <row r="70" spans="2:22" x14ac:dyDescent="0.25">
      <c r="B70" s="15" t="s">
        <v>122</v>
      </c>
      <c r="C70" s="15" t="s">
        <v>207</v>
      </c>
      <c r="D70" s="15" t="s">
        <v>241</v>
      </c>
      <c r="E70" s="15">
        <v>2022</v>
      </c>
      <c r="F70" s="15" t="s">
        <v>358</v>
      </c>
      <c r="G70" s="15" t="s">
        <v>133</v>
      </c>
      <c r="H70" s="15" t="s">
        <v>136</v>
      </c>
      <c r="I70" s="15" t="s">
        <v>139</v>
      </c>
      <c r="J70" s="15" t="s">
        <v>141</v>
      </c>
      <c r="M70" s="15">
        <v>0.434</v>
      </c>
      <c r="N70" s="15">
        <v>0.28399999999999997</v>
      </c>
      <c r="O70" s="15">
        <v>4.0000000000000001E-3</v>
      </c>
      <c r="P70" s="15">
        <v>0.36799999999999999</v>
      </c>
      <c r="Q70" s="15">
        <v>0.23599999999999999</v>
      </c>
      <c r="R70" s="15">
        <v>0.55200000000000005</v>
      </c>
      <c r="S70" s="15">
        <v>13.874000000000001</v>
      </c>
      <c r="U70" s="15">
        <v>277.28899999999999</v>
      </c>
      <c r="V70" s="15">
        <v>6570</v>
      </c>
    </row>
    <row r="71" spans="2:22" x14ac:dyDescent="0.25">
      <c r="B71" s="15" t="s">
        <v>122</v>
      </c>
      <c r="C71" s="15" t="s">
        <v>207</v>
      </c>
      <c r="D71" s="15" t="s">
        <v>242</v>
      </c>
      <c r="E71" s="15">
        <v>2022</v>
      </c>
      <c r="F71" s="15" t="s">
        <v>357</v>
      </c>
      <c r="G71" s="15" t="s">
        <v>133</v>
      </c>
      <c r="H71" s="15" t="s">
        <v>136</v>
      </c>
      <c r="I71" s="15" t="s">
        <v>139</v>
      </c>
      <c r="J71" s="15" t="s">
        <v>141</v>
      </c>
      <c r="M71" s="15">
        <v>0.437</v>
      </c>
      <c r="N71" s="15">
        <v>0.29199999999999998</v>
      </c>
      <c r="O71" s="15">
        <v>4.0000000000000001E-3</v>
      </c>
      <c r="P71" s="15">
        <v>0.36899999999999999</v>
      </c>
      <c r="Q71" s="15">
        <v>0.23699999999999999</v>
      </c>
      <c r="R71" s="15">
        <v>0.54800000000000004</v>
      </c>
      <c r="S71" s="15">
        <v>13.468</v>
      </c>
      <c r="U71" s="15">
        <v>202.17699999999999</v>
      </c>
      <c r="V71" s="15">
        <v>6580</v>
      </c>
    </row>
    <row r="72" spans="2:22" x14ac:dyDescent="0.25">
      <c r="B72" s="15" t="s">
        <v>122</v>
      </c>
      <c r="C72" s="15" t="s">
        <v>207</v>
      </c>
      <c r="D72" s="15" t="s">
        <v>242</v>
      </c>
      <c r="E72" s="15">
        <v>2022</v>
      </c>
      <c r="F72" s="15" t="s">
        <v>358</v>
      </c>
      <c r="G72" s="15" t="s">
        <v>133</v>
      </c>
      <c r="H72" s="15" t="s">
        <v>136</v>
      </c>
      <c r="I72" s="15" t="s">
        <v>139</v>
      </c>
      <c r="J72" s="15" t="s">
        <v>141</v>
      </c>
      <c r="M72" s="15">
        <v>0.47299999999999998</v>
      </c>
      <c r="N72" s="15">
        <v>0.31</v>
      </c>
      <c r="O72" s="15">
        <v>4.0000000000000001E-3</v>
      </c>
      <c r="P72" s="15">
        <v>0.40400000000000003</v>
      </c>
      <c r="Q72" s="15">
        <v>0.254</v>
      </c>
      <c r="R72" s="15">
        <v>0.60699999999999998</v>
      </c>
      <c r="S72" s="15">
        <v>13.565</v>
      </c>
      <c r="U72" s="15">
        <v>206.768</v>
      </c>
      <c r="V72" s="15">
        <v>6570</v>
      </c>
    </row>
    <row r="73" spans="2:22" x14ac:dyDescent="0.25">
      <c r="B73" s="15" t="s">
        <v>122</v>
      </c>
      <c r="C73" s="15" t="s">
        <v>207</v>
      </c>
      <c r="D73" s="15" t="s">
        <v>243</v>
      </c>
      <c r="E73" s="15">
        <v>2022</v>
      </c>
      <c r="F73" s="15" t="s">
        <v>357</v>
      </c>
      <c r="G73" s="15" t="s">
        <v>133</v>
      </c>
      <c r="H73" s="15" t="s">
        <v>136</v>
      </c>
      <c r="I73" s="15" t="s">
        <v>139</v>
      </c>
      <c r="J73" s="15" t="s">
        <v>141</v>
      </c>
      <c r="M73" s="15">
        <v>0.498</v>
      </c>
      <c r="N73" s="15">
        <v>0.32400000000000001</v>
      </c>
      <c r="O73" s="15">
        <v>4.0000000000000001E-3</v>
      </c>
      <c r="P73" s="15">
        <v>0.42399999999999999</v>
      </c>
      <c r="Q73" s="15">
        <v>0.26900000000000002</v>
      </c>
      <c r="R73" s="15">
        <v>0.63800000000000001</v>
      </c>
      <c r="S73" s="15">
        <v>13.468</v>
      </c>
      <c r="U73" s="15">
        <v>202.178</v>
      </c>
      <c r="V73" s="15">
        <v>6580</v>
      </c>
    </row>
    <row r="74" spans="2:22" x14ac:dyDescent="0.25">
      <c r="B74" s="15" t="s">
        <v>122</v>
      </c>
      <c r="C74" s="15" t="s">
        <v>207</v>
      </c>
      <c r="D74" s="15" t="s">
        <v>243</v>
      </c>
      <c r="E74" s="15">
        <v>2022</v>
      </c>
      <c r="F74" s="15" t="s">
        <v>358</v>
      </c>
      <c r="G74" s="15" t="s">
        <v>133</v>
      </c>
      <c r="H74" s="15" t="s">
        <v>136</v>
      </c>
      <c r="I74" s="15" t="s">
        <v>139</v>
      </c>
      <c r="J74" s="15" t="s">
        <v>141</v>
      </c>
      <c r="M74" s="15">
        <v>0.51800000000000002</v>
      </c>
      <c r="N74" s="15">
        <v>0.33200000000000002</v>
      </c>
      <c r="O74" s="15">
        <v>4.0000000000000001E-3</v>
      </c>
      <c r="P74" s="15">
        <v>0.44500000000000001</v>
      </c>
      <c r="Q74" s="15">
        <v>0.27900000000000003</v>
      </c>
      <c r="R74" s="15">
        <v>0.66900000000000004</v>
      </c>
      <c r="S74" s="15">
        <v>13.565</v>
      </c>
      <c r="U74" s="15">
        <v>206.767</v>
      </c>
      <c r="V74" s="15">
        <v>6570</v>
      </c>
    </row>
    <row r="75" spans="2:22" x14ac:dyDescent="0.25">
      <c r="B75" s="15" t="s">
        <v>122</v>
      </c>
      <c r="C75" s="15" t="s">
        <v>207</v>
      </c>
      <c r="D75" s="15" t="s">
        <v>244</v>
      </c>
      <c r="E75" s="15">
        <v>2022</v>
      </c>
      <c r="F75" s="15" t="s">
        <v>357</v>
      </c>
      <c r="G75" s="15" t="s">
        <v>133</v>
      </c>
      <c r="H75" s="15" t="s">
        <v>136</v>
      </c>
      <c r="I75" s="15" t="s">
        <v>139</v>
      </c>
      <c r="J75" s="15" t="s">
        <v>141</v>
      </c>
      <c r="M75" s="15">
        <v>0.53800000000000003</v>
      </c>
      <c r="N75" s="15">
        <v>0.34699999999999998</v>
      </c>
      <c r="O75" s="15">
        <v>4.0000000000000001E-3</v>
      </c>
      <c r="P75" s="15">
        <v>0.46</v>
      </c>
      <c r="Q75" s="15">
        <v>0.28999999999999998</v>
      </c>
      <c r="R75" s="15">
        <v>0.69</v>
      </c>
      <c r="S75" s="15">
        <v>13.016999999999999</v>
      </c>
      <c r="U75" s="15">
        <v>138.91399999999999</v>
      </c>
      <c r="V75" s="15">
        <v>6580</v>
      </c>
    </row>
    <row r="76" spans="2:22" x14ac:dyDescent="0.25">
      <c r="B76" s="15" t="s">
        <v>122</v>
      </c>
      <c r="C76" s="15" t="s">
        <v>207</v>
      </c>
      <c r="D76" s="15" t="s">
        <v>244</v>
      </c>
      <c r="E76" s="15">
        <v>2022</v>
      </c>
      <c r="F76" s="15" t="s">
        <v>358</v>
      </c>
      <c r="G76" s="15" t="s">
        <v>133</v>
      </c>
      <c r="H76" s="15" t="s">
        <v>136</v>
      </c>
      <c r="I76" s="15" t="s">
        <v>139</v>
      </c>
      <c r="J76" s="15" t="s">
        <v>141</v>
      </c>
      <c r="M76" s="15">
        <v>0.54300000000000004</v>
      </c>
      <c r="N76" s="15">
        <v>0.34399999999999997</v>
      </c>
      <c r="O76" s="15">
        <v>4.0000000000000001E-3</v>
      </c>
      <c r="P76" s="15">
        <v>0.46800000000000003</v>
      </c>
      <c r="Q76" s="15">
        <v>0.29499999999999998</v>
      </c>
      <c r="R76" s="15">
        <v>0.70499999999999996</v>
      </c>
      <c r="S76" s="15">
        <v>13.132999999999999</v>
      </c>
      <c r="U76" s="15">
        <v>140.851</v>
      </c>
      <c r="V76" s="15">
        <v>6570</v>
      </c>
    </row>
    <row r="77" spans="2:22" x14ac:dyDescent="0.25">
      <c r="B77" s="15" t="s">
        <v>122</v>
      </c>
      <c r="C77" s="15" t="s">
        <v>207</v>
      </c>
      <c r="D77" s="15" t="s">
        <v>245</v>
      </c>
      <c r="E77" s="15">
        <v>2022</v>
      </c>
      <c r="F77" s="15" t="s">
        <v>357</v>
      </c>
      <c r="G77" s="15" t="s">
        <v>133</v>
      </c>
      <c r="H77" s="15" t="s">
        <v>136</v>
      </c>
      <c r="I77" s="15" t="s">
        <v>139</v>
      </c>
      <c r="J77" s="15" t="s">
        <v>141</v>
      </c>
      <c r="M77" s="15">
        <v>0.54600000000000004</v>
      </c>
      <c r="N77" s="15">
        <v>0.34399999999999997</v>
      </c>
      <c r="O77" s="15">
        <v>4.0000000000000001E-3</v>
      </c>
      <c r="P77" s="15">
        <v>0.47299999999999998</v>
      </c>
      <c r="Q77" s="15">
        <v>0.30099999999999999</v>
      </c>
      <c r="R77" s="15">
        <v>0.70399999999999996</v>
      </c>
      <c r="S77" s="15">
        <v>13.016999999999999</v>
      </c>
      <c r="U77" s="15">
        <v>138.91399999999999</v>
      </c>
      <c r="V77" s="15">
        <v>6580</v>
      </c>
    </row>
    <row r="78" spans="2:22" x14ac:dyDescent="0.25">
      <c r="B78" s="15" t="s">
        <v>122</v>
      </c>
      <c r="C78" s="15" t="s">
        <v>207</v>
      </c>
      <c r="D78" s="15" t="s">
        <v>245</v>
      </c>
      <c r="E78" s="15">
        <v>2022</v>
      </c>
      <c r="F78" s="15" t="s">
        <v>358</v>
      </c>
      <c r="G78" s="15" t="s">
        <v>133</v>
      </c>
      <c r="H78" s="15" t="s">
        <v>136</v>
      </c>
      <c r="I78" s="15" t="s">
        <v>139</v>
      </c>
      <c r="J78" s="15" t="s">
        <v>141</v>
      </c>
      <c r="M78" s="15">
        <v>0.54300000000000004</v>
      </c>
      <c r="N78" s="15">
        <v>0.34200000000000003</v>
      </c>
      <c r="O78" s="15">
        <v>4.0000000000000001E-3</v>
      </c>
      <c r="P78" s="15">
        <v>0.46500000000000002</v>
      </c>
      <c r="Q78" s="15">
        <v>0.29799999999999999</v>
      </c>
      <c r="R78" s="15">
        <v>0.70099999999999996</v>
      </c>
      <c r="S78" s="15">
        <v>13.132999999999999</v>
      </c>
      <c r="U78" s="15">
        <v>140.851</v>
      </c>
      <c r="V78" s="15">
        <v>6570</v>
      </c>
    </row>
    <row r="79" spans="2:22" x14ac:dyDescent="0.25">
      <c r="B79" s="15" t="s">
        <v>122</v>
      </c>
      <c r="C79" s="15" t="s">
        <v>207</v>
      </c>
      <c r="D79" s="15" t="s">
        <v>246</v>
      </c>
      <c r="E79" s="15">
        <v>2022</v>
      </c>
      <c r="F79" s="15" t="s">
        <v>357</v>
      </c>
      <c r="G79" s="15" t="s">
        <v>133</v>
      </c>
      <c r="H79" s="15" t="s">
        <v>136</v>
      </c>
      <c r="I79" s="15" t="s">
        <v>139</v>
      </c>
      <c r="J79" s="15" t="s">
        <v>141</v>
      </c>
      <c r="M79" s="15">
        <v>0.53500000000000003</v>
      </c>
      <c r="N79" s="15">
        <v>0.34300000000000003</v>
      </c>
      <c r="O79" s="15">
        <v>4.0000000000000001E-3</v>
      </c>
      <c r="P79" s="15">
        <v>0.46</v>
      </c>
      <c r="Q79" s="15">
        <v>0.29699999999999999</v>
      </c>
      <c r="R79" s="15">
        <v>0.67700000000000005</v>
      </c>
      <c r="S79" s="15">
        <v>12.472</v>
      </c>
      <c r="U79" s="15">
        <v>83.301000000000002</v>
      </c>
      <c r="V79" s="15">
        <v>6580</v>
      </c>
    </row>
    <row r="80" spans="2:22" x14ac:dyDescent="0.25">
      <c r="B80" s="15" t="s">
        <v>122</v>
      </c>
      <c r="C80" s="15" t="s">
        <v>207</v>
      </c>
      <c r="D80" s="15" t="s">
        <v>246</v>
      </c>
      <c r="E80" s="15">
        <v>2022</v>
      </c>
      <c r="F80" s="15" t="s">
        <v>358</v>
      </c>
      <c r="G80" s="15" t="s">
        <v>133</v>
      </c>
      <c r="H80" s="15" t="s">
        <v>136</v>
      </c>
      <c r="I80" s="15" t="s">
        <v>139</v>
      </c>
      <c r="J80" s="15" t="s">
        <v>141</v>
      </c>
      <c r="M80" s="15">
        <v>0.52600000000000002</v>
      </c>
      <c r="N80" s="15">
        <v>0.33400000000000002</v>
      </c>
      <c r="O80" s="15">
        <v>4.0000000000000001E-3</v>
      </c>
      <c r="P80" s="15">
        <v>0.45</v>
      </c>
      <c r="Q80" s="15">
        <v>0.29199999999999998</v>
      </c>
      <c r="R80" s="15">
        <v>0.67500000000000004</v>
      </c>
      <c r="S80" s="15">
        <v>12.587</v>
      </c>
      <c r="U80" s="15">
        <v>82.43</v>
      </c>
      <c r="V80" s="15">
        <v>6580</v>
      </c>
    </row>
    <row r="81" spans="2:22" x14ac:dyDescent="0.25">
      <c r="B81" s="15" t="s">
        <v>122</v>
      </c>
      <c r="C81" s="15" t="s">
        <v>207</v>
      </c>
      <c r="D81" s="15" t="s">
        <v>247</v>
      </c>
      <c r="E81" s="15">
        <v>2022</v>
      </c>
      <c r="F81" s="15" t="s">
        <v>357</v>
      </c>
      <c r="G81" s="15" t="s">
        <v>133</v>
      </c>
      <c r="H81" s="15" t="s">
        <v>136</v>
      </c>
      <c r="I81" s="15" t="s">
        <v>139</v>
      </c>
      <c r="J81" s="15" t="s">
        <v>141</v>
      </c>
      <c r="M81" s="15">
        <v>0.51300000000000001</v>
      </c>
      <c r="N81" s="15">
        <v>0.33200000000000002</v>
      </c>
      <c r="O81" s="15">
        <v>4.0000000000000001E-3</v>
      </c>
      <c r="P81" s="15">
        <v>0.439</v>
      </c>
      <c r="Q81" s="15">
        <v>0.28599999999999998</v>
      </c>
      <c r="R81" s="15">
        <v>0.64400000000000002</v>
      </c>
      <c r="S81" s="15">
        <v>12.472</v>
      </c>
      <c r="U81" s="15">
        <v>83.298000000000002</v>
      </c>
      <c r="V81" s="15">
        <v>6580</v>
      </c>
    </row>
    <row r="82" spans="2:22" x14ac:dyDescent="0.25">
      <c r="B82" s="15" t="s">
        <v>122</v>
      </c>
      <c r="C82" s="15" t="s">
        <v>207</v>
      </c>
      <c r="D82" s="15" t="s">
        <v>247</v>
      </c>
      <c r="E82" s="15">
        <v>2022</v>
      </c>
      <c r="F82" s="15" t="s">
        <v>358</v>
      </c>
      <c r="G82" s="15" t="s">
        <v>133</v>
      </c>
      <c r="H82" s="15" t="s">
        <v>136</v>
      </c>
      <c r="I82" s="15" t="s">
        <v>139</v>
      </c>
      <c r="J82" s="15" t="s">
        <v>141</v>
      </c>
      <c r="M82" s="15">
        <v>0.502</v>
      </c>
      <c r="N82" s="15">
        <v>0.32500000000000001</v>
      </c>
      <c r="O82" s="15">
        <v>4.0000000000000001E-3</v>
      </c>
      <c r="P82" s="15">
        <v>0.42599999999999999</v>
      </c>
      <c r="Q82" s="15">
        <v>0.28100000000000003</v>
      </c>
      <c r="R82" s="15">
        <v>0.63300000000000001</v>
      </c>
      <c r="S82" s="15">
        <v>12.587</v>
      </c>
      <c r="U82" s="15">
        <v>82.43</v>
      </c>
      <c r="V82" s="15">
        <v>6580</v>
      </c>
    </row>
    <row r="83" spans="2:22" x14ac:dyDescent="0.25">
      <c r="B83" s="15" t="s">
        <v>122</v>
      </c>
      <c r="C83" s="15" t="s">
        <v>207</v>
      </c>
      <c r="D83" s="15" t="s">
        <v>248</v>
      </c>
      <c r="E83" s="15">
        <v>2022</v>
      </c>
      <c r="F83" s="15" t="s">
        <v>357</v>
      </c>
      <c r="G83" s="15" t="s">
        <v>133</v>
      </c>
      <c r="H83" s="15" t="s">
        <v>136</v>
      </c>
      <c r="I83" s="15" t="s">
        <v>139</v>
      </c>
      <c r="J83" s="15" t="s">
        <v>141</v>
      </c>
      <c r="M83" s="15">
        <v>0.48699999999999999</v>
      </c>
      <c r="N83" s="15">
        <v>0.32100000000000001</v>
      </c>
      <c r="O83" s="15">
        <v>4.0000000000000001E-3</v>
      </c>
      <c r="P83" s="15">
        <v>0.41299999999999998</v>
      </c>
      <c r="Q83" s="15">
        <v>0.27200000000000002</v>
      </c>
      <c r="R83" s="15">
        <v>0.60799999999999998</v>
      </c>
      <c r="S83" s="15">
        <v>11.842000000000001</v>
      </c>
      <c r="U83" s="15">
        <v>36.963999999999999</v>
      </c>
      <c r="V83" s="15">
        <v>6580</v>
      </c>
    </row>
    <row r="84" spans="2:22" x14ac:dyDescent="0.25">
      <c r="B84" s="15" t="s">
        <v>122</v>
      </c>
      <c r="C84" s="15" t="s">
        <v>207</v>
      </c>
      <c r="D84" s="15" t="s">
        <v>248</v>
      </c>
      <c r="E84" s="15">
        <v>2022</v>
      </c>
      <c r="F84" s="15" t="s">
        <v>358</v>
      </c>
      <c r="G84" s="15" t="s">
        <v>133</v>
      </c>
      <c r="H84" s="15" t="s">
        <v>136</v>
      </c>
      <c r="I84" s="15" t="s">
        <v>139</v>
      </c>
      <c r="J84" s="15" t="s">
        <v>141</v>
      </c>
      <c r="M84" s="15">
        <v>0.47599999999999998</v>
      </c>
      <c r="N84" s="15">
        <v>0.31</v>
      </c>
      <c r="O84" s="15">
        <v>4.0000000000000001E-3</v>
      </c>
      <c r="P84" s="15">
        <v>0.40300000000000002</v>
      </c>
      <c r="Q84" s="15">
        <v>0.26500000000000001</v>
      </c>
      <c r="R84" s="15">
        <v>0.59199999999999997</v>
      </c>
      <c r="S84" s="15">
        <v>11.930999999999999</v>
      </c>
      <c r="U84" s="15">
        <v>37.156999999999996</v>
      </c>
      <c r="V84" s="15">
        <v>6570</v>
      </c>
    </row>
    <row r="85" spans="2:22" x14ac:dyDescent="0.25">
      <c r="B85" s="15" t="s">
        <v>122</v>
      </c>
      <c r="C85" s="15" t="s">
        <v>207</v>
      </c>
      <c r="D85" s="15" t="s">
        <v>249</v>
      </c>
      <c r="E85" s="15">
        <v>2022</v>
      </c>
      <c r="F85" s="15" t="s">
        <v>357</v>
      </c>
      <c r="G85" s="15" t="s">
        <v>133</v>
      </c>
      <c r="H85" s="15" t="s">
        <v>136</v>
      </c>
      <c r="I85" s="15" t="s">
        <v>139</v>
      </c>
      <c r="J85" s="15" t="s">
        <v>141</v>
      </c>
      <c r="M85" s="15">
        <v>0.46300000000000002</v>
      </c>
      <c r="N85" s="15">
        <v>0.30399999999999999</v>
      </c>
      <c r="O85" s="15">
        <v>4.0000000000000001E-3</v>
      </c>
      <c r="P85" s="15">
        <v>0.39100000000000001</v>
      </c>
      <c r="Q85" s="15">
        <v>0.25900000000000001</v>
      </c>
      <c r="R85" s="15">
        <v>0.57599999999999996</v>
      </c>
      <c r="S85" s="15">
        <v>11.842000000000001</v>
      </c>
      <c r="U85" s="15">
        <v>36.963999999999999</v>
      </c>
      <c r="V85" s="15">
        <v>6580</v>
      </c>
    </row>
    <row r="86" spans="2:22" x14ac:dyDescent="0.25">
      <c r="B86" s="15" t="s">
        <v>122</v>
      </c>
      <c r="C86" s="15" t="s">
        <v>207</v>
      </c>
      <c r="D86" s="15" t="s">
        <v>249</v>
      </c>
      <c r="E86" s="15">
        <v>2022</v>
      </c>
      <c r="F86" s="15" t="s">
        <v>358</v>
      </c>
      <c r="G86" s="15" t="s">
        <v>133</v>
      </c>
      <c r="H86" s="15" t="s">
        <v>136</v>
      </c>
      <c r="I86" s="15" t="s">
        <v>139</v>
      </c>
      <c r="J86" s="15" t="s">
        <v>141</v>
      </c>
      <c r="M86" s="15">
        <v>0.45200000000000001</v>
      </c>
      <c r="N86" s="15">
        <v>0.29499999999999998</v>
      </c>
      <c r="O86" s="15">
        <v>4.0000000000000001E-3</v>
      </c>
      <c r="P86" s="15">
        <v>0.38100000000000001</v>
      </c>
      <c r="Q86" s="15">
        <v>0.254</v>
      </c>
      <c r="R86" s="15">
        <v>0.56299999999999994</v>
      </c>
      <c r="S86" s="15">
        <v>11.930999999999999</v>
      </c>
      <c r="U86" s="15">
        <v>37.156999999999996</v>
      </c>
      <c r="V86" s="15">
        <v>6570</v>
      </c>
    </row>
    <row r="87" spans="2:22" x14ac:dyDescent="0.25">
      <c r="B87" s="15" t="s">
        <v>122</v>
      </c>
      <c r="C87" s="15" t="s">
        <v>207</v>
      </c>
      <c r="D87" s="15" t="s">
        <v>250</v>
      </c>
      <c r="E87" s="15">
        <v>2022</v>
      </c>
      <c r="F87" s="15" t="s">
        <v>357</v>
      </c>
      <c r="G87" s="15" t="s">
        <v>133</v>
      </c>
      <c r="H87" s="15" t="s">
        <v>136</v>
      </c>
      <c r="I87" s="15" t="s">
        <v>139</v>
      </c>
      <c r="J87" s="15" t="s">
        <v>141</v>
      </c>
      <c r="M87" s="15">
        <v>0.44400000000000001</v>
      </c>
      <c r="N87" s="15">
        <v>0.307</v>
      </c>
      <c r="O87" s="15">
        <v>4.0000000000000001E-3</v>
      </c>
      <c r="P87" s="15">
        <v>0.372</v>
      </c>
      <c r="Q87" s="15">
        <v>0.248</v>
      </c>
      <c r="R87" s="15">
        <v>0.54600000000000004</v>
      </c>
      <c r="S87" s="15">
        <v>11.202</v>
      </c>
      <c r="U87" s="15">
        <v>9.3290000000000006</v>
      </c>
      <c r="V87" s="15">
        <v>6580</v>
      </c>
    </row>
    <row r="88" spans="2:22" x14ac:dyDescent="0.25">
      <c r="B88" s="15" t="s">
        <v>122</v>
      </c>
      <c r="C88" s="15" t="s">
        <v>207</v>
      </c>
      <c r="D88" s="15" t="s">
        <v>250</v>
      </c>
      <c r="E88" s="15">
        <v>2022</v>
      </c>
      <c r="F88" s="15" t="s">
        <v>358</v>
      </c>
      <c r="G88" s="15" t="s">
        <v>133</v>
      </c>
      <c r="H88" s="15" t="s">
        <v>136</v>
      </c>
      <c r="I88" s="15" t="s">
        <v>139</v>
      </c>
      <c r="J88" s="15" t="s">
        <v>141</v>
      </c>
      <c r="M88" s="15">
        <v>0.433</v>
      </c>
      <c r="N88" s="15">
        <v>0.29699999999999999</v>
      </c>
      <c r="O88" s="15">
        <v>4.0000000000000001E-3</v>
      </c>
      <c r="P88" s="15">
        <v>0.36299999999999999</v>
      </c>
      <c r="Q88" s="15">
        <v>0.24199999999999999</v>
      </c>
      <c r="R88" s="15">
        <v>0.53700000000000003</v>
      </c>
      <c r="S88" s="15">
        <v>11.231999999999999</v>
      </c>
      <c r="U88" s="15">
        <v>9.3360000000000003</v>
      </c>
      <c r="V88" s="15">
        <v>6580</v>
      </c>
    </row>
    <row r="89" spans="2:22" x14ac:dyDescent="0.25">
      <c r="B89" s="15" t="s">
        <v>122</v>
      </c>
      <c r="C89" s="15" t="s">
        <v>207</v>
      </c>
      <c r="D89" s="15" t="s">
        <v>251</v>
      </c>
      <c r="E89" s="15">
        <v>2022</v>
      </c>
      <c r="F89" s="15" t="s">
        <v>357</v>
      </c>
      <c r="G89" s="15" t="s">
        <v>133</v>
      </c>
      <c r="H89" s="15" t="s">
        <v>136</v>
      </c>
      <c r="I89" s="15" t="s">
        <v>139</v>
      </c>
      <c r="J89" s="15" t="s">
        <v>141</v>
      </c>
      <c r="M89" s="15">
        <v>0.42499999999999999</v>
      </c>
      <c r="N89" s="15">
        <v>0.29799999999999999</v>
      </c>
      <c r="O89" s="15">
        <v>4.0000000000000001E-3</v>
      </c>
      <c r="P89" s="15">
        <v>0.35599999999999998</v>
      </c>
      <c r="Q89" s="15">
        <v>0.23499999999999999</v>
      </c>
      <c r="R89" s="15">
        <v>0.52500000000000002</v>
      </c>
      <c r="S89" s="15">
        <v>11.202</v>
      </c>
      <c r="U89" s="15">
        <v>9.3290000000000006</v>
      </c>
      <c r="V89" s="15">
        <v>6580</v>
      </c>
    </row>
    <row r="90" spans="2:22" x14ac:dyDescent="0.25">
      <c r="B90" s="15" t="s">
        <v>122</v>
      </c>
      <c r="C90" s="15" t="s">
        <v>207</v>
      </c>
      <c r="D90" s="15" t="s">
        <v>251</v>
      </c>
      <c r="E90" s="15">
        <v>2022</v>
      </c>
      <c r="F90" s="15" t="s">
        <v>358</v>
      </c>
      <c r="G90" s="15" t="s">
        <v>133</v>
      </c>
      <c r="H90" s="15" t="s">
        <v>136</v>
      </c>
      <c r="I90" s="15" t="s">
        <v>139</v>
      </c>
      <c r="J90" s="15" t="s">
        <v>141</v>
      </c>
      <c r="M90" s="15">
        <v>0.41499999999999998</v>
      </c>
      <c r="N90" s="15">
        <v>0.28999999999999998</v>
      </c>
      <c r="O90" s="15">
        <v>4.0000000000000001E-3</v>
      </c>
      <c r="P90" s="15">
        <v>0.34499999999999997</v>
      </c>
      <c r="Q90" s="15">
        <v>0.23100000000000001</v>
      </c>
      <c r="R90" s="15">
        <v>0.51700000000000002</v>
      </c>
      <c r="S90" s="15">
        <v>11.231999999999999</v>
      </c>
      <c r="U90" s="15">
        <v>9.3360000000000003</v>
      </c>
      <c r="V90" s="15">
        <v>6580</v>
      </c>
    </row>
    <row r="91" spans="2:22" x14ac:dyDescent="0.25">
      <c r="B91" s="15" t="s">
        <v>122</v>
      </c>
      <c r="C91" s="15" t="s">
        <v>207</v>
      </c>
      <c r="D91" s="15" t="s">
        <v>252</v>
      </c>
      <c r="E91" s="15">
        <v>2022</v>
      </c>
      <c r="F91" s="15" t="s">
        <v>357</v>
      </c>
      <c r="G91" s="15" t="s">
        <v>133</v>
      </c>
      <c r="H91" s="15" t="s">
        <v>136</v>
      </c>
      <c r="I91" s="15" t="s">
        <v>139</v>
      </c>
      <c r="J91" s="15" t="s">
        <v>141</v>
      </c>
      <c r="M91" s="15">
        <v>0.4</v>
      </c>
      <c r="N91" s="15">
        <v>0.28699999999999998</v>
      </c>
      <c r="O91" s="15">
        <v>4.0000000000000001E-3</v>
      </c>
      <c r="P91" s="15">
        <v>0.33100000000000002</v>
      </c>
      <c r="Q91" s="15">
        <v>0.22</v>
      </c>
      <c r="R91" s="15">
        <v>0.49299999999999999</v>
      </c>
      <c r="S91" s="15">
        <v>10.611000000000001</v>
      </c>
      <c r="U91" s="15">
        <v>0.48299999999999998</v>
      </c>
      <c r="V91" s="15">
        <v>6580</v>
      </c>
    </row>
    <row r="92" spans="2:22" x14ac:dyDescent="0.25">
      <c r="B92" s="15" t="s">
        <v>122</v>
      </c>
      <c r="C92" s="15" t="s">
        <v>207</v>
      </c>
      <c r="D92" s="15" t="s">
        <v>252</v>
      </c>
      <c r="E92" s="15">
        <v>2022</v>
      </c>
      <c r="F92" s="15" t="s">
        <v>358</v>
      </c>
      <c r="G92" s="15" t="s">
        <v>133</v>
      </c>
      <c r="H92" s="15" t="s">
        <v>136</v>
      </c>
      <c r="I92" s="15" t="s">
        <v>139</v>
      </c>
      <c r="J92" s="15" t="s">
        <v>141</v>
      </c>
      <c r="M92" s="15">
        <v>0.39100000000000001</v>
      </c>
      <c r="N92" s="15">
        <v>0.28100000000000003</v>
      </c>
      <c r="O92" s="15">
        <v>3.0000000000000001E-3</v>
      </c>
      <c r="P92" s="15">
        <v>0.32100000000000001</v>
      </c>
      <c r="Q92" s="15">
        <v>0.215</v>
      </c>
      <c r="R92" s="15">
        <v>0.48399999999999999</v>
      </c>
      <c r="S92" s="15">
        <v>10.651999999999999</v>
      </c>
      <c r="U92" s="15">
        <v>0.52300000000000002</v>
      </c>
      <c r="V92" s="15">
        <v>6580</v>
      </c>
    </row>
    <row r="93" spans="2:22" x14ac:dyDescent="0.25">
      <c r="B93" s="15" t="s">
        <v>122</v>
      </c>
      <c r="C93" s="15" t="s">
        <v>207</v>
      </c>
      <c r="D93" s="15" t="s">
        <v>253</v>
      </c>
      <c r="E93" s="15">
        <v>2022</v>
      </c>
      <c r="F93" s="15" t="s">
        <v>357</v>
      </c>
      <c r="G93" s="15" t="s">
        <v>133</v>
      </c>
      <c r="H93" s="15" t="s">
        <v>136</v>
      </c>
      <c r="I93" s="15" t="s">
        <v>139</v>
      </c>
      <c r="J93" s="15" t="s">
        <v>141</v>
      </c>
      <c r="M93" s="15">
        <v>0.375</v>
      </c>
      <c r="N93" s="15">
        <v>0.28100000000000003</v>
      </c>
      <c r="O93" s="15">
        <v>3.0000000000000001E-3</v>
      </c>
      <c r="P93" s="15">
        <v>0.308</v>
      </c>
      <c r="Q93" s="15">
        <v>0.2</v>
      </c>
      <c r="R93" s="15">
        <v>0.46400000000000002</v>
      </c>
      <c r="S93" s="15">
        <v>10.611000000000001</v>
      </c>
      <c r="U93" s="15">
        <v>0.48299999999999998</v>
      </c>
      <c r="V93" s="15">
        <v>6580</v>
      </c>
    </row>
    <row r="94" spans="2:22" x14ac:dyDescent="0.25">
      <c r="B94" s="15" t="s">
        <v>122</v>
      </c>
      <c r="C94" s="15" t="s">
        <v>207</v>
      </c>
      <c r="D94" s="15" t="s">
        <v>253</v>
      </c>
      <c r="E94" s="15">
        <v>2022</v>
      </c>
      <c r="F94" s="15" t="s">
        <v>358</v>
      </c>
      <c r="G94" s="15" t="s">
        <v>133</v>
      </c>
      <c r="H94" s="15" t="s">
        <v>136</v>
      </c>
      <c r="I94" s="15" t="s">
        <v>139</v>
      </c>
      <c r="J94" s="15" t="s">
        <v>141</v>
      </c>
      <c r="M94" s="15">
        <v>0.36599999999999999</v>
      </c>
      <c r="N94" s="15">
        <v>0.27</v>
      </c>
      <c r="O94" s="15">
        <v>3.0000000000000001E-3</v>
      </c>
      <c r="P94" s="15">
        <v>0.3</v>
      </c>
      <c r="Q94" s="15">
        <v>0.19900000000000001</v>
      </c>
      <c r="R94" s="15">
        <v>0.45600000000000002</v>
      </c>
      <c r="S94" s="15">
        <v>10.651999999999999</v>
      </c>
      <c r="U94" s="15">
        <v>0.52300000000000002</v>
      </c>
      <c r="V94" s="15">
        <v>6580</v>
      </c>
    </row>
    <row r="95" spans="2:22" x14ac:dyDescent="0.25">
      <c r="B95" s="15" t="s">
        <v>122</v>
      </c>
      <c r="C95" s="15" t="s">
        <v>207</v>
      </c>
      <c r="D95" s="15" t="s">
        <v>254</v>
      </c>
      <c r="E95" s="15">
        <v>2022</v>
      </c>
      <c r="F95" s="15" t="s">
        <v>357</v>
      </c>
      <c r="G95" s="15" t="s">
        <v>133</v>
      </c>
      <c r="H95" s="15" t="s">
        <v>136</v>
      </c>
      <c r="I95" s="15" t="s">
        <v>139</v>
      </c>
      <c r="J95" s="15" t="s">
        <v>141</v>
      </c>
      <c r="M95" s="15">
        <v>0.33600000000000002</v>
      </c>
      <c r="N95" s="15">
        <v>0.26900000000000002</v>
      </c>
      <c r="O95" s="15">
        <v>3.0000000000000001E-3</v>
      </c>
      <c r="P95" s="15">
        <v>0.27</v>
      </c>
      <c r="Q95" s="15">
        <v>0.16900000000000001</v>
      </c>
      <c r="R95" s="15">
        <v>0.41499999999999998</v>
      </c>
      <c r="S95" s="15">
        <v>10.162000000000001</v>
      </c>
      <c r="U95" s="15">
        <v>0</v>
      </c>
      <c r="V95" s="15">
        <v>6580</v>
      </c>
    </row>
    <row r="96" spans="2:22" x14ac:dyDescent="0.25">
      <c r="B96" s="15" t="s">
        <v>122</v>
      </c>
      <c r="C96" s="15" t="s">
        <v>207</v>
      </c>
      <c r="D96" s="15" t="s">
        <v>254</v>
      </c>
      <c r="E96" s="15">
        <v>2022</v>
      </c>
      <c r="F96" s="15" t="s">
        <v>358</v>
      </c>
      <c r="G96" s="15" t="s">
        <v>133</v>
      </c>
      <c r="H96" s="15" t="s">
        <v>136</v>
      </c>
      <c r="I96" s="15" t="s">
        <v>139</v>
      </c>
      <c r="J96" s="15" t="s">
        <v>141</v>
      </c>
      <c r="M96" s="15">
        <v>0.33300000000000002</v>
      </c>
      <c r="N96" s="15">
        <v>0.25900000000000001</v>
      </c>
      <c r="O96" s="15">
        <v>3.0000000000000001E-3</v>
      </c>
      <c r="P96" s="15">
        <v>0.26700000000000002</v>
      </c>
      <c r="Q96" s="15">
        <v>0.17199999999999999</v>
      </c>
      <c r="R96" s="15">
        <v>0.41499999999999998</v>
      </c>
      <c r="S96" s="15">
        <v>10.208</v>
      </c>
      <c r="U96" s="15">
        <v>0</v>
      </c>
      <c r="V96" s="15">
        <v>6580</v>
      </c>
    </row>
    <row r="97" spans="2:22" x14ac:dyDescent="0.25">
      <c r="B97" s="15" t="s">
        <v>122</v>
      </c>
      <c r="C97" s="15" t="s">
        <v>207</v>
      </c>
      <c r="D97" s="15" t="s">
        <v>255</v>
      </c>
      <c r="E97" s="15">
        <v>2022</v>
      </c>
      <c r="F97" s="15" t="s">
        <v>357</v>
      </c>
      <c r="G97" s="15" t="s">
        <v>133</v>
      </c>
      <c r="H97" s="15" t="s">
        <v>136</v>
      </c>
      <c r="I97" s="15" t="s">
        <v>139</v>
      </c>
      <c r="J97" s="15" t="s">
        <v>141</v>
      </c>
      <c r="M97" s="15">
        <v>0.29499999999999998</v>
      </c>
      <c r="N97" s="15">
        <v>0.253</v>
      </c>
      <c r="O97" s="15">
        <v>3.0000000000000001E-3</v>
      </c>
      <c r="P97" s="15">
        <v>0.22600000000000001</v>
      </c>
      <c r="Q97" s="15">
        <v>0.14099999999999999</v>
      </c>
      <c r="R97" s="15">
        <v>0.36799999999999999</v>
      </c>
      <c r="S97" s="15">
        <v>10.162000000000001</v>
      </c>
      <c r="U97" s="15">
        <v>0</v>
      </c>
      <c r="V97" s="15">
        <v>6570</v>
      </c>
    </row>
    <row r="98" spans="2:22" x14ac:dyDescent="0.25">
      <c r="B98" s="15" t="s">
        <v>122</v>
      </c>
      <c r="C98" s="15" t="s">
        <v>207</v>
      </c>
      <c r="D98" s="15" t="s">
        <v>255</v>
      </c>
      <c r="E98" s="15">
        <v>2022</v>
      </c>
      <c r="F98" s="15" t="s">
        <v>358</v>
      </c>
      <c r="G98" s="15" t="s">
        <v>133</v>
      </c>
      <c r="H98" s="15" t="s">
        <v>136</v>
      </c>
      <c r="I98" s="15" t="s">
        <v>139</v>
      </c>
      <c r="J98" s="15" t="s">
        <v>141</v>
      </c>
      <c r="M98" s="15">
        <v>0.29499999999999998</v>
      </c>
      <c r="N98" s="15">
        <v>0.24099999999999999</v>
      </c>
      <c r="O98" s="15">
        <v>3.0000000000000001E-3</v>
      </c>
      <c r="P98" s="15">
        <v>0.23100000000000001</v>
      </c>
      <c r="Q98" s="15">
        <v>0.14499999999999999</v>
      </c>
      <c r="R98" s="15">
        <v>0.371</v>
      </c>
      <c r="S98" s="15">
        <v>10.208</v>
      </c>
      <c r="U98" s="15">
        <v>0</v>
      </c>
      <c r="V98" s="15">
        <v>6570</v>
      </c>
    </row>
  </sheetData>
  <mergeCells count="1">
    <mergeCell ref="B1:V1"/>
  </mergeCells>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dimension ref="A1:V146"/>
  <sheetViews>
    <sheetView topLeftCell="B1" zoomScale="85" zoomScaleNormal="85" workbookViewId="0">
      <selection activeCell="B1" sqref="B1:V1"/>
    </sheetView>
  </sheetViews>
  <sheetFormatPr defaultColWidth="16" defaultRowHeight="15" x14ac:dyDescent="0.25"/>
  <cols>
    <col min="1" max="1" width="22.7109375" style="18" customWidth="1"/>
    <col min="2" max="2" width="19.42578125" style="15" customWidth="1"/>
    <col min="3" max="3" width="17.5703125" style="15" customWidth="1"/>
    <col min="4" max="4" width="16" style="15"/>
    <col min="5" max="5" width="17.5703125" style="15" customWidth="1"/>
    <col min="6" max="6" width="17.28515625" style="15" customWidth="1"/>
    <col min="7" max="7" width="28.140625" style="15" customWidth="1"/>
    <col min="8" max="8" width="27.140625" style="15" customWidth="1"/>
    <col min="9" max="9" width="24.5703125" style="15" customWidth="1"/>
    <col min="10" max="10" width="16" style="15"/>
    <col min="11" max="11" width="24.5703125" style="15" customWidth="1"/>
    <col min="12" max="13" width="16" style="15"/>
    <col min="14" max="14" width="17.7109375" style="15" customWidth="1"/>
    <col min="15" max="15" width="18.85546875" style="15" customWidth="1"/>
    <col min="16" max="16" width="18" style="15" customWidth="1"/>
    <col min="17" max="17" width="16" style="15"/>
    <col min="18" max="18" width="19" style="15" customWidth="1"/>
    <col min="19" max="19" width="16" style="15"/>
    <col min="20" max="20" width="18.7109375" style="15" customWidth="1"/>
    <col min="21" max="21" width="16" style="15"/>
    <col min="22" max="22" width="18.42578125" style="15" customWidth="1"/>
    <col min="23" max="16384" width="16" style="15"/>
  </cols>
  <sheetData>
    <row r="1" spans="1:22" ht="38.25" customHeight="1" x14ac:dyDescent="0.25">
      <c r="A1" s="37" t="str">
        <f>HYPERLINK("#Contents!A1","Return to table of contents")</f>
        <v>Return to table of contents</v>
      </c>
      <c r="B1" s="47" t="s">
        <v>393</v>
      </c>
      <c r="C1" s="47"/>
      <c r="D1" s="47"/>
      <c r="E1" s="47"/>
      <c r="F1" s="47"/>
      <c r="G1" s="47"/>
      <c r="H1" s="47"/>
      <c r="I1" s="47"/>
      <c r="J1" s="47"/>
      <c r="K1" s="47"/>
      <c r="L1" s="47"/>
      <c r="M1" s="47"/>
      <c r="N1" s="47"/>
      <c r="O1" s="47"/>
      <c r="P1" s="47"/>
      <c r="Q1" s="47"/>
      <c r="R1" s="47"/>
      <c r="S1" s="47"/>
      <c r="T1" s="47"/>
      <c r="U1" s="47"/>
      <c r="V1" s="48"/>
    </row>
    <row r="2" spans="1:22" ht="30" x14ac:dyDescent="0.25">
      <c r="A2" s="19"/>
      <c r="B2" s="5" t="s">
        <v>120</v>
      </c>
      <c r="C2" s="5" t="s">
        <v>123</v>
      </c>
      <c r="D2" s="5" t="s">
        <v>126</v>
      </c>
      <c r="E2" s="5" t="s">
        <v>127</v>
      </c>
      <c r="F2" s="5" t="s">
        <v>128</v>
      </c>
      <c r="G2" s="5" t="s">
        <v>131</v>
      </c>
      <c r="H2" s="5" t="s">
        <v>134</v>
      </c>
      <c r="I2" s="5" t="s">
        <v>137</v>
      </c>
      <c r="J2" s="5" t="s">
        <v>140</v>
      </c>
      <c r="K2" s="5" t="s">
        <v>142</v>
      </c>
      <c r="L2" s="5" t="s">
        <v>145</v>
      </c>
      <c r="M2" s="5" t="s">
        <v>147</v>
      </c>
      <c r="N2" s="5" t="s">
        <v>149</v>
      </c>
      <c r="O2" s="5" t="s">
        <v>150</v>
      </c>
      <c r="P2" s="5" t="s">
        <v>151</v>
      </c>
      <c r="Q2" s="5" t="s">
        <v>152</v>
      </c>
      <c r="R2" s="5" t="s">
        <v>153</v>
      </c>
      <c r="S2" s="5" t="s">
        <v>154</v>
      </c>
      <c r="T2" s="5" t="s">
        <v>155</v>
      </c>
      <c r="U2" s="5" t="s">
        <v>156</v>
      </c>
      <c r="V2" s="5" t="s">
        <v>158</v>
      </c>
    </row>
    <row r="3" spans="1:22" x14ac:dyDescent="0.25">
      <c r="A3" s="19"/>
      <c r="B3" s="15" t="s">
        <v>122</v>
      </c>
      <c r="C3" s="15" t="s">
        <v>207</v>
      </c>
      <c r="D3" s="15" t="s">
        <v>208</v>
      </c>
      <c r="E3" s="15">
        <v>2022</v>
      </c>
      <c r="F3" s="15" t="s">
        <v>162</v>
      </c>
      <c r="G3" s="15" t="s">
        <v>133</v>
      </c>
      <c r="H3" s="15" t="s">
        <v>136</v>
      </c>
      <c r="I3" s="15" t="s">
        <v>139</v>
      </c>
      <c r="J3" s="15" t="s">
        <v>141</v>
      </c>
      <c r="K3" s="15" t="s">
        <v>329</v>
      </c>
      <c r="L3" s="15" t="s">
        <v>141</v>
      </c>
      <c r="M3" s="15">
        <v>0.251</v>
      </c>
      <c r="N3" s="15">
        <v>0.20699999999999999</v>
      </c>
      <c r="O3" s="15">
        <v>3.0000000000000001E-3</v>
      </c>
      <c r="P3" s="15">
        <v>0.19500000000000001</v>
      </c>
      <c r="Q3" s="15">
        <v>0.121</v>
      </c>
      <c r="R3" s="15">
        <v>0.313</v>
      </c>
      <c r="S3" s="15">
        <v>9.859</v>
      </c>
      <c r="U3" s="15">
        <v>0</v>
      </c>
      <c r="V3" s="15">
        <v>6180</v>
      </c>
    </row>
    <row r="4" spans="1:22" x14ac:dyDescent="0.25">
      <c r="B4" s="15" t="s">
        <v>122</v>
      </c>
      <c r="C4" s="15" t="s">
        <v>207</v>
      </c>
      <c r="D4" s="15" t="s">
        <v>208</v>
      </c>
      <c r="E4" s="15">
        <v>2022</v>
      </c>
      <c r="F4" s="15" t="s">
        <v>162</v>
      </c>
      <c r="G4" s="15" t="s">
        <v>133</v>
      </c>
      <c r="H4" s="15" t="s">
        <v>136</v>
      </c>
      <c r="I4" s="15" t="s">
        <v>139</v>
      </c>
      <c r="J4" s="15" t="s">
        <v>141</v>
      </c>
      <c r="K4" s="15" t="s">
        <v>329</v>
      </c>
      <c r="L4" s="15" t="s">
        <v>354</v>
      </c>
      <c r="M4" s="15">
        <v>0.25700000000000001</v>
      </c>
      <c r="N4" s="15">
        <v>0.248</v>
      </c>
      <c r="O4" s="15">
        <v>1.9E-2</v>
      </c>
      <c r="P4" s="15">
        <v>0.17</v>
      </c>
      <c r="Q4" s="15">
        <v>0.107</v>
      </c>
      <c r="R4" s="15">
        <v>0.30199999999999999</v>
      </c>
      <c r="S4" s="15">
        <v>9.7279999999999998</v>
      </c>
      <c r="U4" s="15">
        <v>0</v>
      </c>
      <c r="V4" s="15">
        <v>170</v>
      </c>
    </row>
    <row r="5" spans="1:22" x14ac:dyDescent="0.25">
      <c r="B5" s="15" t="s">
        <v>122</v>
      </c>
      <c r="C5" s="15" t="s">
        <v>207</v>
      </c>
      <c r="D5" s="15" t="s">
        <v>208</v>
      </c>
      <c r="E5" s="15">
        <v>2022</v>
      </c>
      <c r="F5" s="15" t="s">
        <v>162</v>
      </c>
      <c r="G5" s="15" t="s">
        <v>133</v>
      </c>
      <c r="H5" s="15" t="s">
        <v>136</v>
      </c>
      <c r="I5" s="15" t="s">
        <v>139</v>
      </c>
      <c r="J5" s="15" t="s">
        <v>141</v>
      </c>
      <c r="K5" s="15" t="s">
        <v>329</v>
      </c>
      <c r="L5" s="15" t="s">
        <v>330</v>
      </c>
      <c r="M5" s="15">
        <v>0.64400000000000002</v>
      </c>
      <c r="N5" s="15">
        <v>0.84499999999999997</v>
      </c>
      <c r="O5" s="15">
        <v>5.7000000000000002E-2</v>
      </c>
      <c r="P5" s="15">
        <v>0.39500000000000002</v>
      </c>
      <c r="Q5" s="15">
        <v>0.22500000000000001</v>
      </c>
      <c r="R5" s="15">
        <v>0.78300000000000003</v>
      </c>
      <c r="S5" s="15">
        <v>9.8109999999999999</v>
      </c>
      <c r="U5" s="15">
        <v>0</v>
      </c>
      <c r="V5" s="15">
        <v>220</v>
      </c>
    </row>
    <row r="6" spans="1:22" x14ac:dyDescent="0.25">
      <c r="B6" s="15" t="s">
        <v>122</v>
      </c>
      <c r="C6" s="15" t="s">
        <v>207</v>
      </c>
      <c r="D6" s="15" t="s">
        <v>209</v>
      </c>
      <c r="E6" s="15">
        <v>2022</v>
      </c>
      <c r="F6" s="15" t="s">
        <v>162</v>
      </c>
      <c r="G6" s="15" t="s">
        <v>133</v>
      </c>
      <c r="H6" s="15" t="s">
        <v>136</v>
      </c>
      <c r="I6" s="15" t="s">
        <v>139</v>
      </c>
      <c r="J6" s="15" t="s">
        <v>141</v>
      </c>
      <c r="K6" s="15" t="s">
        <v>329</v>
      </c>
      <c r="L6" s="15" t="s">
        <v>141</v>
      </c>
      <c r="M6" s="15">
        <v>0.22700000000000001</v>
      </c>
      <c r="N6" s="15">
        <v>0.2</v>
      </c>
      <c r="O6" s="15">
        <v>3.0000000000000001E-3</v>
      </c>
      <c r="P6" s="15">
        <v>0.17199999999999999</v>
      </c>
      <c r="Q6" s="15">
        <v>0.109</v>
      </c>
      <c r="R6" s="15">
        <v>0.27700000000000002</v>
      </c>
      <c r="S6" s="15">
        <v>9.8670000000000009</v>
      </c>
      <c r="U6" s="15">
        <v>0</v>
      </c>
      <c r="V6" s="15">
        <v>6180</v>
      </c>
    </row>
    <row r="7" spans="1:22" x14ac:dyDescent="0.25">
      <c r="B7" s="15" t="s">
        <v>122</v>
      </c>
      <c r="C7" s="15" t="s">
        <v>207</v>
      </c>
      <c r="D7" s="15" t="s">
        <v>209</v>
      </c>
      <c r="E7" s="15">
        <v>2022</v>
      </c>
      <c r="F7" s="15" t="s">
        <v>162</v>
      </c>
      <c r="G7" s="15" t="s">
        <v>133</v>
      </c>
      <c r="H7" s="15" t="s">
        <v>136</v>
      </c>
      <c r="I7" s="15" t="s">
        <v>139</v>
      </c>
      <c r="J7" s="15" t="s">
        <v>141</v>
      </c>
      <c r="K7" s="15" t="s">
        <v>329</v>
      </c>
      <c r="L7" s="15" t="s">
        <v>354</v>
      </c>
      <c r="M7" s="15">
        <v>0.23899999999999999</v>
      </c>
      <c r="N7" s="15">
        <v>0.24399999999999999</v>
      </c>
      <c r="O7" s="15">
        <v>1.9E-2</v>
      </c>
      <c r="P7" s="15">
        <v>0.14499999999999999</v>
      </c>
      <c r="Q7" s="15">
        <v>9.6000000000000002E-2</v>
      </c>
      <c r="R7" s="15">
        <v>0.27900000000000003</v>
      </c>
      <c r="S7" s="15">
        <v>9.7390000000000008</v>
      </c>
      <c r="U7" s="15">
        <v>0</v>
      </c>
      <c r="V7" s="15">
        <v>170</v>
      </c>
    </row>
    <row r="8" spans="1:22" x14ac:dyDescent="0.25">
      <c r="B8" s="15" t="s">
        <v>122</v>
      </c>
      <c r="C8" s="15" t="s">
        <v>207</v>
      </c>
      <c r="D8" s="15" t="s">
        <v>209</v>
      </c>
      <c r="E8" s="15">
        <v>2022</v>
      </c>
      <c r="F8" s="15" t="s">
        <v>162</v>
      </c>
      <c r="G8" s="15" t="s">
        <v>133</v>
      </c>
      <c r="H8" s="15" t="s">
        <v>136</v>
      </c>
      <c r="I8" s="15" t="s">
        <v>139</v>
      </c>
      <c r="J8" s="15" t="s">
        <v>141</v>
      </c>
      <c r="K8" s="15" t="s">
        <v>329</v>
      </c>
      <c r="L8" s="15" t="s">
        <v>330</v>
      </c>
      <c r="M8" s="15">
        <v>0.61599999999999999</v>
      </c>
      <c r="N8" s="15">
        <v>0.85199999999999998</v>
      </c>
      <c r="O8" s="15">
        <v>5.7000000000000002E-2</v>
      </c>
      <c r="P8" s="15">
        <v>0.374</v>
      </c>
      <c r="Q8" s="15">
        <v>0.2</v>
      </c>
      <c r="R8" s="15">
        <v>0.749</v>
      </c>
      <c r="S8" s="15">
        <v>9.8190000000000008</v>
      </c>
      <c r="U8" s="15">
        <v>0</v>
      </c>
      <c r="V8" s="15">
        <v>220</v>
      </c>
    </row>
    <row r="9" spans="1:22" x14ac:dyDescent="0.25">
      <c r="B9" s="15" t="s">
        <v>122</v>
      </c>
      <c r="C9" s="15" t="s">
        <v>207</v>
      </c>
      <c r="D9" s="15" t="s">
        <v>210</v>
      </c>
      <c r="E9" s="15">
        <v>2022</v>
      </c>
      <c r="F9" s="15" t="s">
        <v>162</v>
      </c>
      <c r="G9" s="15" t="s">
        <v>133</v>
      </c>
      <c r="H9" s="15" t="s">
        <v>136</v>
      </c>
      <c r="I9" s="15" t="s">
        <v>139</v>
      </c>
      <c r="J9" s="15" t="s">
        <v>141</v>
      </c>
      <c r="K9" s="15" t="s">
        <v>329</v>
      </c>
      <c r="L9" s="15" t="s">
        <v>141</v>
      </c>
      <c r="M9" s="15">
        <v>0.216</v>
      </c>
      <c r="N9" s="15">
        <v>0.23499999999999999</v>
      </c>
      <c r="O9" s="15">
        <v>3.0000000000000001E-3</v>
      </c>
      <c r="P9" s="15">
        <v>0.157</v>
      </c>
      <c r="Q9" s="15">
        <v>0.1</v>
      </c>
      <c r="R9" s="15">
        <v>0.252</v>
      </c>
      <c r="S9" s="15">
        <v>9.5990000000000002</v>
      </c>
      <c r="U9" s="15">
        <v>0</v>
      </c>
      <c r="V9" s="15">
        <v>6190</v>
      </c>
    </row>
    <row r="10" spans="1:22" x14ac:dyDescent="0.25">
      <c r="B10" s="15" t="s">
        <v>122</v>
      </c>
      <c r="C10" s="15" t="s">
        <v>207</v>
      </c>
      <c r="D10" s="15" t="s">
        <v>210</v>
      </c>
      <c r="E10" s="15">
        <v>2022</v>
      </c>
      <c r="F10" s="15" t="s">
        <v>162</v>
      </c>
      <c r="G10" s="15" t="s">
        <v>133</v>
      </c>
      <c r="H10" s="15" t="s">
        <v>136</v>
      </c>
      <c r="I10" s="15" t="s">
        <v>139</v>
      </c>
      <c r="J10" s="15" t="s">
        <v>141</v>
      </c>
      <c r="K10" s="15" t="s">
        <v>329</v>
      </c>
      <c r="L10" s="15" t="s">
        <v>354</v>
      </c>
      <c r="M10" s="15">
        <v>0.22</v>
      </c>
      <c r="N10" s="15">
        <v>0.223</v>
      </c>
      <c r="O10" s="15">
        <v>1.7000000000000001E-2</v>
      </c>
      <c r="P10" s="15">
        <v>0.14099999999999999</v>
      </c>
      <c r="Q10" s="15">
        <v>9.1999999999999998E-2</v>
      </c>
      <c r="R10" s="15">
        <v>0.26</v>
      </c>
      <c r="S10" s="15">
        <v>9.4689999999999994</v>
      </c>
      <c r="U10" s="15">
        <v>0</v>
      </c>
      <c r="V10" s="15">
        <v>170</v>
      </c>
    </row>
    <row r="11" spans="1:22" x14ac:dyDescent="0.25">
      <c r="B11" s="15" t="s">
        <v>122</v>
      </c>
      <c r="C11" s="15" t="s">
        <v>207</v>
      </c>
      <c r="D11" s="15" t="s">
        <v>210</v>
      </c>
      <c r="E11" s="15">
        <v>2022</v>
      </c>
      <c r="F11" s="15" t="s">
        <v>162</v>
      </c>
      <c r="G11" s="15" t="s">
        <v>133</v>
      </c>
      <c r="H11" s="15" t="s">
        <v>136</v>
      </c>
      <c r="I11" s="15" t="s">
        <v>139</v>
      </c>
      <c r="J11" s="15" t="s">
        <v>141</v>
      </c>
      <c r="K11" s="15" t="s">
        <v>329</v>
      </c>
      <c r="L11" s="15" t="s">
        <v>330</v>
      </c>
      <c r="M11" s="15">
        <v>0.96</v>
      </c>
      <c r="N11" s="15">
        <v>1.2010000000000001</v>
      </c>
      <c r="O11" s="15">
        <v>8.1000000000000003E-2</v>
      </c>
      <c r="P11" s="15">
        <v>0.48099999999999998</v>
      </c>
      <c r="Q11" s="15">
        <v>0.20599999999999999</v>
      </c>
      <c r="R11" s="15">
        <v>1.155</v>
      </c>
      <c r="S11" s="15">
        <v>9.5470000000000006</v>
      </c>
      <c r="U11" s="15">
        <v>0</v>
      </c>
      <c r="V11" s="15">
        <v>220</v>
      </c>
    </row>
    <row r="12" spans="1:22" x14ac:dyDescent="0.25">
      <c r="B12" s="15" t="s">
        <v>122</v>
      </c>
      <c r="C12" s="15" t="s">
        <v>207</v>
      </c>
      <c r="D12" s="15" t="s">
        <v>211</v>
      </c>
      <c r="E12" s="15">
        <v>2022</v>
      </c>
      <c r="F12" s="15" t="s">
        <v>162</v>
      </c>
      <c r="G12" s="15" t="s">
        <v>133</v>
      </c>
      <c r="H12" s="15" t="s">
        <v>136</v>
      </c>
      <c r="I12" s="15" t="s">
        <v>139</v>
      </c>
      <c r="J12" s="15" t="s">
        <v>141</v>
      </c>
      <c r="K12" s="15" t="s">
        <v>329</v>
      </c>
      <c r="L12" s="15" t="s">
        <v>141</v>
      </c>
      <c r="M12" s="15">
        <v>0.20200000000000001</v>
      </c>
      <c r="N12" s="15">
        <v>0.22900000000000001</v>
      </c>
      <c r="O12" s="15">
        <v>3.0000000000000001E-3</v>
      </c>
      <c r="P12" s="15">
        <v>0.14699999999999999</v>
      </c>
      <c r="Q12" s="15">
        <v>9.4E-2</v>
      </c>
      <c r="R12" s="15">
        <v>0.23200000000000001</v>
      </c>
      <c r="S12" s="15">
        <v>9.5980000000000008</v>
      </c>
      <c r="U12" s="15">
        <v>0</v>
      </c>
      <c r="V12" s="15">
        <v>6190</v>
      </c>
    </row>
    <row r="13" spans="1:22" x14ac:dyDescent="0.25">
      <c r="B13" s="15" t="s">
        <v>122</v>
      </c>
      <c r="C13" s="15" t="s">
        <v>207</v>
      </c>
      <c r="D13" s="15" t="s">
        <v>211</v>
      </c>
      <c r="E13" s="15">
        <v>2022</v>
      </c>
      <c r="F13" s="15" t="s">
        <v>162</v>
      </c>
      <c r="G13" s="15" t="s">
        <v>133</v>
      </c>
      <c r="H13" s="15" t="s">
        <v>136</v>
      </c>
      <c r="I13" s="15" t="s">
        <v>139</v>
      </c>
      <c r="J13" s="15" t="s">
        <v>141</v>
      </c>
      <c r="K13" s="15" t="s">
        <v>329</v>
      </c>
      <c r="L13" s="15" t="s">
        <v>354</v>
      </c>
      <c r="M13" s="15">
        <v>0.20599999999999999</v>
      </c>
      <c r="N13" s="15">
        <v>0.20899999999999999</v>
      </c>
      <c r="O13" s="15">
        <v>1.6E-2</v>
      </c>
      <c r="P13" s="15">
        <v>0.13900000000000001</v>
      </c>
      <c r="Q13" s="15">
        <v>8.8999999999999996E-2</v>
      </c>
      <c r="R13" s="15">
        <v>0.23899999999999999</v>
      </c>
      <c r="S13" s="15">
        <v>9.4670000000000005</v>
      </c>
      <c r="U13" s="15">
        <v>0</v>
      </c>
      <c r="V13" s="15">
        <v>170</v>
      </c>
    </row>
    <row r="14" spans="1:22" x14ac:dyDescent="0.25">
      <c r="B14" s="15" t="s">
        <v>122</v>
      </c>
      <c r="C14" s="15" t="s">
        <v>207</v>
      </c>
      <c r="D14" s="15" t="s">
        <v>211</v>
      </c>
      <c r="E14" s="15">
        <v>2022</v>
      </c>
      <c r="F14" s="15" t="s">
        <v>162</v>
      </c>
      <c r="G14" s="15" t="s">
        <v>133</v>
      </c>
      <c r="H14" s="15" t="s">
        <v>136</v>
      </c>
      <c r="I14" s="15" t="s">
        <v>139</v>
      </c>
      <c r="J14" s="15" t="s">
        <v>141</v>
      </c>
      <c r="K14" s="15" t="s">
        <v>329</v>
      </c>
      <c r="L14" s="15" t="s">
        <v>330</v>
      </c>
      <c r="M14" s="15">
        <v>0.95399999999999996</v>
      </c>
      <c r="N14" s="15">
        <v>1.208</v>
      </c>
      <c r="O14" s="15">
        <v>8.1000000000000003E-2</v>
      </c>
      <c r="P14" s="15">
        <v>0.46400000000000002</v>
      </c>
      <c r="Q14" s="15">
        <v>0.19800000000000001</v>
      </c>
      <c r="R14" s="15">
        <v>1.2609999999999999</v>
      </c>
      <c r="S14" s="15">
        <v>9.548</v>
      </c>
      <c r="U14" s="15">
        <v>0</v>
      </c>
      <c r="V14" s="15">
        <v>220</v>
      </c>
    </row>
    <row r="15" spans="1:22" x14ac:dyDescent="0.25">
      <c r="B15" s="15" t="s">
        <v>122</v>
      </c>
      <c r="C15" s="15" t="s">
        <v>207</v>
      </c>
      <c r="D15" s="15" t="s">
        <v>212</v>
      </c>
      <c r="E15" s="15">
        <v>2022</v>
      </c>
      <c r="F15" s="15" t="s">
        <v>162</v>
      </c>
      <c r="G15" s="15" t="s">
        <v>133</v>
      </c>
      <c r="H15" s="15" t="s">
        <v>136</v>
      </c>
      <c r="I15" s="15" t="s">
        <v>139</v>
      </c>
      <c r="J15" s="15" t="s">
        <v>141</v>
      </c>
      <c r="K15" s="15" t="s">
        <v>329</v>
      </c>
      <c r="L15" s="15" t="s">
        <v>141</v>
      </c>
      <c r="M15" s="15">
        <v>0.192</v>
      </c>
      <c r="N15" s="15">
        <v>0.22</v>
      </c>
      <c r="O15" s="15">
        <v>3.0000000000000001E-3</v>
      </c>
      <c r="P15" s="15">
        <v>0.14000000000000001</v>
      </c>
      <c r="Q15" s="15">
        <v>9.0999999999999998E-2</v>
      </c>
      <c r="R15" s="15">
        <v>0.219</v>
      </c>
      <c r="S15" s="15">
        <v>9.3420000000000005</v>
      </c>
      <c r="U15" s="15">
        <v>0</v>
      </c>
      <c r="V15" s="15">
        <v>6190</v>
      </c>
    </row>
    <row r="16" spans="1:22" x14ac:dyDescent="0.25">
      <c r="B16" s="15" t="s">
        <v>122</v>
      </c>
      <c r="C16" s="15" t="s">
        <v>207</v>
      </c>
      <c r="D16" s="15" t="s">
        <v>212</v>
      </c>
      <c r="E16" s="15">
        <v>2022</v>
      </c>
      <c r="F16" s="15" t="s">
        <v>162</v>
      </c>
      <c r="G16" s="15" t="s">
        <v>133</v>
      </c>
      <c r="H16" s="15" t="s">
        <v>136</v>
      </c>
      <c r="I16" s="15" t="s">
        <v>139</v>
      </c>
      <c r="J16" s="15" t="s">
        <v>141</v>
      </c>
      <c r="K16" s="15" t="s">
        <v>329</v>
      </c>
      <c r="L16" s="15" t="s">
        <v>354</v>
      </c>
      <c r="M16" s="15">
        <v>0.191</v>
      </c>
      <c r="N16" s="15">
        <v>0.187</v>
      </c>
      <c r="O16" s="15">
        <v>1.4E-2</v>
      </c>
      <c r="P16" s="15">
        <v>0.13200000000000001</v>
      </c>
      <c r="Q16" s="15">
        <v>8.5999999999999993E-2</v>
      </c>
      <c r="R16" s="15">
        <v>0.21</v>
      </c>
      <c r="S16" s="15">
        <v>9.2100000000000009</v>
      </c>
      <c r="U16" s="15">
        <v>0</v>
      </c>
      <c r="V16" s="15">
        <v>170</v>
      </c>
    </row>
    <row r="17" spans="2:22" x14ac:dyDescent="0.25">
      <c r="B17" s="15" t="s">
        <v>122</v>
      </c>
      <c r="C17" s="15" t="s">
        <v>207</v>
      </c>
      <c r="D17" s="15" t="s">
        <v>212</v>
      </c>
      <c r="E17" s="15">
        <v>2022</v>
      </c>
      <c r="F17" s="15" t="s">
        <v>162</v>
      </c>
      <c r="G17" s="15" t="s">
        <v>133</v>
      </c>
      <c r="H17" s="15" t="s">
        <v>136</v>
      </c>
      <c r="I17" s="15" t="s">
        <v>139</v>
      </c>
      <c r="J17" s="15" t="s">
        <v>141</v>
      </c>
      <c r="K17" s="15" t="s">
        <v>329</v>
      </c>
      <c r="L17" s="15" t="s">
        <v>330</v>
      </c>
      <c r="M17" s="15">
        <v>0.91200000000000003</v>
      </c>
      <c r="N17" s="15">
        <v>1.145</v>
      </c>
      <c r="O17" s="15">
        <v>7.6999999999999999E-2</v>
      </c>
      <c r="P17" s="15">
        <v>0.42899999999999999</v>
      </c>
      <c r="Q17" s="15">
        <v>0.17299999999999999</v>
      </c>
      <c r="R17" s="15">
        <v>1.2110000000000001</v>
      </c>
      <c r="S17" s="15">
        <v>9.2850000000000001</v>
      </c>
      <c r="U17" s="15">
        <v>0</v>
      </c>
      <c r="V17" s="15">
        <v>220</v>
      </c>
    </row>
    <row r="18" spans="2:22" x14ac:dyDescent="0.25">
      <c r="B18" s="15" t="s">
        <v>122</v>
      </c>
      <c r="C18" s="15" t="s">
        <v>207</v>
      </c>
      <c r="D18" s="15" t="s">
        <v>213</v>
      </c>
      <c r="E18" s="15">
        <v>2022</v>
      </c>
      <c r="F18" s="15" t="s">
        <v>162</v>
      </c>
      <c r="G18" s="15" t="s">
        <v>133</v>
      </c>
      <c r="H18" s="15" t="s">
        <v>136</v>
      </c>
      <c r="I18" s="15" t="s">
        <v>139</v>
      </c>
      <c r="J18" s="15" t="s">
        <v>141</v>
      </c>
      <c r="K18" s="15" t="s">
        <v>329</v>
      </c>
      <c r="L18" s="15" t="s">
        <v>141</v>
      </c>
      <c r="M18" s="15">
        <v>0.187</v>
      </c>
      <c r="N18" s="15">
        <v>0.215</v>
      </c>
      <c r="O18" s="15">
        <v>3.0000000000000001E-3</v>
      </c>
      <c r="P18" s="15">
        <v>0.13500000000000001</v>
      </c>
      <c r="Q18" s="15">
        <v>8.7999999999999995E-2</v>
      </c>
      <c r="R18" s="15">
        <v>0.21099999999999999</v>
      </c>
      <c r="S18" s="15">
        <v>9.3420000000000005</v>
      </c>
      <c r="U18" s="15">
        <v>0</v>
      </c>
      <c r="V18" s="15">
        <v>6190</v>
      </c>
    </row>
    <row r="19" spans="2:22" x14ac:dyDescent="0.25">
      <c r="B19" s="15" t="s">
        <v>122</v>
      </c>
      <c r="C19" s="15" t="s">
        <v>207</v>
      </c>
      <c r="D19" s="15" t="s">
        <v>213</v>
      </c>
      <c r="E19" s="15">
        <v>2022</v>
      </c>
      <c r="F19" s="15" t="s">
        <v>162</v>
      </c>
      <c r="G19" s="15" t="s">
        <v>133</v>
      </c>
      <c r="H19" s="15" t="s">
        <v>136</v>
      </c>
      <c r="I19" s="15" t="s">
        <v>139</v>
      </c>
      <c r="J19" s="15" t="s">
        <v>141</v>
      </c>
      <c r="K19" s="15" t="s">
        <v>329</v>
      </c>
      <c r="L19" s="15" t="s">
        <v>354</v>
      </c>
      <c r="M19" s="15">
        <v>0.185</v>
      </c>
      <c r="N19" s="15">
        <v>0.18099999999999999</v>
      </c>
      <c r="O19" s="15">
        <v>1.4E-2</v>
      </c>
      <c r="P19" s="15">
        <v>0.13100000000000001</v>
      </c>
      <c r="Q19" s="15">
        <v>8.6999999999999994E-2</v>
      </c>
      <c r="R19" s="15">
        <v>0.20399999999999999</v>
      </c>
      <c r="S19" s="15">
        <v>9.2089999999999996</v>
      </c>
      <c r="U19" s="15">
        <v>0</v>
      </c>
      <c r="V19" s="15">
        <v>170</v>
      </c>
    </row>
    <row r="20" spans="2:22" x14ac:dyDescent="0.25">
      <c r="B20" s="15" t="s">
        <v>122</v>
      </c>
      <c r="C20" s="15" t="s">
        <v>207</v>
      </c>
      <c r="D20" s="15" t="s">
        <v>213</v>
      </c>
      <c r="E20" s="15">
        <v>2022</v>
      </c>
      <c r="F20" s="15" t="s">
        <v>162</v>
      </c>
      <c r="G20" s="15" t="s">
        <v>133</v>
      </c>
      <c r="H20" s="15" t="s">
        <v>136</v>
      </c>
      <c r="I20" s="15" t="s">
        <v>139</v>
      </c>
      <c r="J20" s="15" t="s">
        <v>141</v>
      </c>
      <c r="K20" s="15" t="s">
        <v>329</v>
      </c>
      <c r="L20" s="15" t="s">
        <v>330</v>
      </c>
      <c r="M20" s="15">
        <v>0.88100000000000001</v>
      </c>
      <c r="N20" s="15">
        <v>1.0660000000000001</v>
      </c>
      <c r="O20" s="15">
        <v>7.1999999999999995E-2</v>
      </c>
      <c r="P20" s="15">
        <v>0.4</v>
      </c>
      <c r="Q20" s="15">
        <v>0.17499999999999999</v>
      </c>
      <c r="R20" s="15">
        <v>1.151</v>
      </c>
      <c r="S20" s="15">
        <v>9.2850000000000001</v>
      </c>
      <c r="U20" s="15">
        <v>0</v>
      </c>
      <c r="V20" s="15">
        <v>220</v>
      </c>
    </row>
    <row r="21" spans="2:22" x14ac:dyDescent="0.25">
      <c r="B21" s="15" t="s">
        <v>122</v>
      </c>
      <c r="C21" s="15" t="s">
        <v>207</v>
      </c>
      <c r="D21" s="15" t="s">
        <v>214</v>
      </c>
      <c r="E21" s="15">
        <v>2022</v>
      </c>
      <c r="F21" s="15" t="s">
        <v>162</v>
      </c>
      <c r="G21" s="15" t="s">
        <v>133</v>
      </c>
      <c r="H21" s="15" t="s">
        <v>136</v>
      </c>
      <c r="I21" s="15" t="s">
        <v>139</v>
      </c>
      <c r="J21" s="15" t="s">
        <v>141</v>
      </c>
      <c r="K21" s="15" t="s">
        <v>329</v>
      </c>
      <c r="L21" s="15" t="s">
        <v>141</v>
      </c>
      <c r="M21" s="15">
        <v>0.18099999999999999</v>
      </c>
      <c r="N21" s="15">
        <v>0.216</v>
      </c>
      <c r="O21" s="15">
        <v>3.0000000000000001E-3</v>
      </c>
      <c r="P21" s="15">
        <v>0.13</v>
      </c>
      <c r="Q21" s="15">
        <v>8.5000000000000006E-2</v>
      </c>
      <c r="R21" s="15">
        <v>0.20399999999999999</v>
      </c>
      <c r="S21" s="15">
        <v>9.1219999999999999</v>
      </c>
      <c r="U21" s="15">
        <v>0</v>
      </c>
      <c r="V21" s="15">
        <v>6190</v>
      </c>
    </row>
    <row r="22" spans="2:22" x14ac:dyDescent="0.25">
      <c r="B22" s="15" t="s">
        <v>122</v>
      </c>
      <c r="C22" s="15" t="s">
        <v>207</v>
      </c>
      <c r="D22" s="15" t="s">
        <v>214</v>
      </c>
      <c r="E22" s="15">
        <v>2022</v>
      </c>
      <c r="F22" s="15" t="s">
        <v>162</v>
      </c>
      <c r="G22" s="15" t="s">
        <v>133</v>
      </c>
      <c r="H22" s="15" t="s">
        <v>136</v>
      </c>
      <c r="I22" s="15" t="s">
        <v>139</v>
      </c>
      <c r="J22" s="15" t="s">
        <v>141</v>
      </c>
      <c r="K22" s="15" t="s">
        <v>329</v>
      </c>
      <c r="L22" s="15" t="s">
        <v>354</v>
      </c>
      <c r="M22" s="15">
        <v>0.17599999999999999</v>
      </c>
      <c r="N22" s="15">
        <v>0.16800000000000001</v>
      </c>
      <c r="O22" s="15">
        <v>1.2999999999999999E-2</v>
      </c>
      <c r="P22" s="15">
        <v>0.125</v>
      </c>
      <c r="Q22" s="15">
        <v>0.08</v>
      </c>
      <c r="R22" s="15">
        <v>0.19600000000000001</v>
      </c>
      <c r="S22" s="15">
        <v>8.9879999999999995</v>
      </c>
      <c r="U22" s="15">
        <v>0</v>
      </c>
      <c r="V22" s="15">
        <v>170</v>
      </c>
    </row>
    <row r="23" spans="2:22" x14ac:dyDescent="0.25">
      <c r="B23" s="15" t="s">
        <v>122</v>
      </c>
      <c r="C23" s="15" t="s">
        <v>207</v>
      </c>
      <c r="D23" s="15" t="s">
        <v>214</v>
      </c>
      <c r="E23" s="15">
        <v>2022</v>
      </c>
      <c r="F23" s="15" t="s">
        <v>162</v>
      </c>
      <c r="G23" s="15" t="s">
        <v>133</v>
      </c>
      <c r="H23" s="15" t="s">
        <v>136</v>
      </c>
      <c r="I23" s="15" t="s">
        <v>139</v>
      </c>
      <c r="J23" s="15" t="s">
        <v>141</v>
      </c>
      <c r="K23" s="15" t="s">
        <v>329</v>
      </c>
      <c r="L23" s="15" t="s">
        <v>330</v>
      </c>
      <c r="M23" s="15">
        <v>0.876</v>
      </c>
      <c r="N23" s="15">
        <v>1.115</v>
      </c>
      <c r="O23" s="15">
        <v>7.4999999999999997E-2</v>
      </c>
      <c r="P23" s="15">
        <v>0.37</v>
      </c>
      <c r="Q23" s="15">
        <v>0.16400000000000001</v>
      </c>
      <c r="R23" s="15">
        <v>1.0880000000000001</v>
      </c>
      <c r="S23" s="15">
        <v>9.06</v>
      </c>
      <c r="U23" s="15">
        <v>0</v>
      </c>
      <c r="V23" s="15">
        <v>220</v>
      </c>
    </row>
    <row r="24" spans="2:22" x14ac:dyDescent="0.25">
      <c r="B24" s="15" t="s">
        <v>122</v>
      </c>
      <c r="C24" s="15" t="s">
        <v>207</v>
      </c>
      <c r="D24" s="15" t="s">
        <v>215</v>
      </c>
      <c r="E24" s="15">
        <v>2022</v>
      </c>
      <c r="F24" s="15" t="s">
        <v>162</v>
      </c>
      <c r="G24" s="15" t="s">
        <v>133</v>
      </c>
      <c r="H24" s="15" t="s">
        <v>136</v>
      </c>
      <c r="I24" s="15" t="s">
        <v>139</v>
      </c>
      <c r="J24" s="15" t="s">
        <v>141</v>
      </c>
      <c r="K24" s="15" t="s">
        <v>329</v>
      </c>
      <c r="L24" s="15" t="s">
        <v>141</v>
      </c>
      <c r="M24" s="15">
        <v>0.17699999999999999</v>
      </c>
      <c r="N24" s="15">
        <v>0.20399999999999999</v>
      </c>
      <c r="O24" s="15">
        <v>3.0000000000000001E-3</v>
      </c>
      <c r="P24" s="15">
        <v>0.127</v>
      </c>
      <c r="Q24" s="15">
        <v>8.4000000000000005E-2</v>
      </c>
      <c r="R24" s="15">
        <v>0.19900000000000001</v>
      </c>
      <c r="S24" s="15">
        <v>9.1219999999999999</v>
      </c>
      <c r="U24" s="15">
        <v>0</v>
      </c>
      <c r="V24" s="15">
        <v>6190</v>
      </c>
    </row>
    <row r="25" spans="2:22" x14ac:dyDescent="0.25">
      <c r="B25" s="15" t="s">
        <v>122</v>
      </c>
      <c r="C25" s="15" t="s">
        <v>207</v>
      </c>
      <c r="D25" s="15" t="s">
        <v>215</v>
      </c>
      <c r="E25" s="15">
        <v>2022</v>
      </c>
      <c r="F25" s="15" t="s">
        <v>162</v>
      </c>
      <c r="G25" s="15" t="s">
        <v>133</v>
      </c>
      <c r="H25" s="15" t="s">
        <v>136</v>
      </c>
      <c r="I25" s="15" t="s">
        <v>139</v>
      </c>
      <c r="J25" s="15" t="s">
        <v>141</v>
      </c>
      <c r="K25" s="15" t="s">
        <v>329</v>
      </c>
      <c r="L25" s="15" t="s">
        <v>354</v>
      </c>
      <c r="M25" s="15">
        <v>0.17599999999999999</v>
      </c>
      <c r="N25" s="15">
        <v>0.17199999999999999</v>
      </c>
      <c r="O25" s="15">
        <v>1.2999999999999999E-2</v>
      </c>
      <c r="P25" s="15">
        <v>0.124</v>
      </c>
      <c r="Q25" s="15">
        <v>8.2000000000000003E-2</v>
      </c>
      <c r="R25" s="15">
        <v>0.193</v>
      </c>
      <c r="S25" s="15">
        <v>8.9879999999999995</v>
      </c>
      <c r="U25" s="15">
        <v>0</v>
      </c>
      <c r="V25" s="15">
        <v>170</v>
      </c>
    </row>
    <row r="26" spans="2:22" x14ac:dyDescent="0.25">
      <c r="B26" s="15" t="s">
        <v>122</v>
      </c>
      <c r="C26" s="15" t="s">
        <v>207</v>
      </c>
      <c r="D26" s="15" t="s">
        <v>215</v>
      </c>
      <c r="E26" s="15">
        <v>2022</v>
      </c>
      <c r="F26" s="15" t="s">
        <v>162</v>
      </c>
      <c r="G26" s="15" t="s">
        <v>133</v>
      </c>
      <c r="H26" s="15" t="s">
        <v>136</v>
      </c>
      <c r="I26" s="15" t="s">
        <v>139</v>
      </c>
      <c r="J26" s="15" t="s">
        <v>141</v>
      </c>
      <c r="K26" s="15" t="s">
        <v>329</v>
      </c>
      <c r="L26" s="15" t="s">
        <v>330</v>
      </c>
      <c r="M26" s="15">
        <v>0.81</v>
      </c>
      <c r="N26" s="15">
        <v>1.0289999999999999</v>
      </c>
      <c r="O26" s="15">
        <v>6.9000000000000006E-2</v>
      </c>
      <c r="P26" s="15">
        <v>0.373</v>
      </c>
      <c r="Q26" s="15">
        <v>0.15</v>
      </c>
      <c r="R26" s="15">
        <v>1.006</v>
      </c>
      <c r="S26" s="15">
        <v>9.06</v>
      </c>
      <c r="U26" s="15">
        <v>0</v>
      </c>
      <c r="V26" s="15">
        <v>220</v>
      </c>
    </row>
    <row r="27" spans="2:22" x14ac:dyDescent="0.25">
      <c r="B27" s="15" t="s">
        <v>122</v>
      </c>
      <c r="C27" s="15" t="s">
        <v>207</v>
      </c>
      <c r="D27" s="15" t="s">
        <v>216</v>
      </c>
      <c r="E27" s="15">
        <v>2022</v>
      </c>
      <c r="F27" s="15" t="s">
        <v>162</v>
      </c>
      <c r="G27" s="15" t="s">
        <v>133</v>
      </c>
      <c r="H27" s="15" t="s">
        <v>136</v>
      </c>
      <c r="I27" s="15" t="s">
        <v>139</v>
      </c>
      <c r="J27" s="15" t="s">
        <v>141</v>
      </c>
      <c r="K27" s="15" t="s">
        <v>329</v>
      </c>
      <c r="L27" s="15" t="s">
        <v>141</v>
      </c>
      <c r="M27" s="15">
        <v>0.17299999999999999</v>
      </c>
      <c r="N27" s="15">
        <v>0.192</v>
      </c>
      <c r="O27" s="15">
        <v>2E-3</v>
      </c>
      <c r="P27" s="15">
        <v>0.125</v>
      </c>
      <c r="Q27" s="15">
        <v>8.4000000000000005E-2</v>
      </c>
      <c r="R27" s="15">
        <v>0.19700000000000001</v>
      </c>
      <c r="S27" s="15">
        <v>8.9600000000000009</v>
      </c>
      <c r="U27" s="15">
        <v>0</v>
      </c>
      <c r="V27" s="15">
        <v>6190</v>
      </c>
    </row>
    <row r="28" spans="2:22" x14ac:dyDescent="0.25">
      <c r="B28" s="15" t="s">
        <v>122</v>
      </c>
      <c r="C28" s="15" t="s">
        <v>207</v>
      </c>
      <c r="D28" s="15" t="s">
        <v>216</v>
      </c>
      <c r="E28" s="15">
        <v>2022</v>
      </c>
      <c r="F28" s="15" t="s">
        <v>162</v>
      </c>
      <c r="G28" s="15" t="s">
        <v>133</v>
      </c>
      <c r="H28" s="15" t="s">
        <v>136</v>
      </c>
      <c r="I28" s="15" t="s">
        <v>139</v>
      </c>
      <c r="J28" s="15" t="s">
        <v>141</v>
      </c>
      <c r="K28" s="15" t="s">
        <v>329</v>
      </c>
      <c r="L28" s="15" t="s">
        <v>354</v>
      </c>
      <c r="M28" s="15">
        <v>0.17299999999999999</v>
      </c>
      <c r="N28" s="15">
        <v>0.16500000000000001</v>
      </c>
      <c r="O28" s="15">
        <v>1.2999999999999999E-2</v>
      </c>
      <c r="P28" s="15">
        <v>0.125</v>
      </c>
      <c r="Q28" s="15">
        <v>0.08</v>
      </c>
      <c r="R28" s="15">
        <v>0.188</v>
      </c>
      <c r="S28" s="15">
        <v>8.8260000000000005</v>
      </c>
      <c r="U28" s="15">
        <v>0</v>
      </c>
      <c r="V28" s="15">
        <v>170</v>
      </c>
    </row>
    <row r="29" spans="2:22" x14ac:dyDescent="0.25">
      <c r="B29" s="15" t="s">
        <v>122</v>
      </c>
      <c r="C29" s="15" t="s">
        <v>207</v>
      </c>
      <c r="D29" s="15" t="s">
        <v>216</v>
      </c>
      <c r="E29" s="15">
        <v>2022</v>
      </c>
      <c r="F29" s="15" t="s">
        <v>162</v>
      </c>
      <c r="G29" s="15" t="s">
        <v>133</v>
      </c>
      <c r="H29" s="15" t="s">
        <v>136</v>
      </c>
      <c r="I29" s="15" t="s">
        <v>139</v>
      </c>
      <c r="J29" s="15" t="s">
        <v>141</v>
      </c>
      <c r="K29" s="15" t="s">
        <v>329</v>
      </c>
      <c r="L29" s="15" t="s">
        <v>330</v>
      </c>
      <c r="M29" s="15">
        <v>0.73199999999999998</v>
      </c>
      <c r="N29" s="15">
        <v>0.93899999999999995</v>
      </c>
      <c r="O29" s="15">
        <v>6.3E-2</v>
      </c>
      <c r="P29" s="15">
        <v>0.33500000000000002</v>
      </c>
      <c r="Q29" s="15">
        <v>0.15</v>
      </c>
      <c r="R29" s="15">
        <v>0.88400000000000001</v>
      </c>
      <c r="S29" s="15">
        <v>8.8970000000000002</v>
      </c>
      <c r="U29" s="15">
        <v>0</v>
      </c>
      <c r="V29" s="15">
        <v>220</v>
      </c>
    </row>
    <row r="30" spans="2:22" x14ac:dyDescent="0.25">
      <c r="B30" s="15" t="s">
        <v>122</v>
      </c>
      <c r="C30" s="15" t="s">
        <v>207</v>
      </c>
      <c r="D30" s="15" t="s">
        <v>217</v>
      </c>
      <c r="E30" s="15">
        <v>2022</v>
      </c>
      <c r="F30" s="15" t="s">
        <v>162</v>
      </c>
      <c r="G30" s="15" t="s">
        <v>133</v>
      </c>
      <c r="H30" s="15" t="s">
        <v>136</v>
      </c>
      <c r="I30" s="15" t="s">
        <v>139</v>
      </c>
      <c r="J30" s="15" t="s">
        <v>141</v>
      </c>
      <c r="K30" s="15" t="s">
        <v>329</v>
      </c>
      <c r="L30" s="15" t="s">
        <v>141</v>
      </c>
      <c r="M30" s="15">
        <v>0.17100000000000001</v>
      </c>
      <c r="N30" s="15">
        <v>0.17799999999999999</v>
      </c>
      <c r="O30" s="15">
        <v>2E-3</v>
      </c>
      <c r="P30" s="15">
        <v>0.125</v>
      </c>
      <c r="Q30" s="15">
        <v>8.4000000000000005E-2</v>
      </c>
      <c r="R30" s="15">
        <v>0.19800000000000001</v>
      </c>
      <c r="S30" s="15">
        <v>8.9600000000000009</v>
      </c>
      <c r="U30" s="15">
        <v>0</v>
      </c>
      <c r="V30" s="15">
        <v>6190</v>
      </c>
    </row>
    <row r="31" spans="2:22" x14ac:dyDescent="0.25">
      <c r="B31" s="15" t="s">
        <v>122</v>
      </c>
      <c r="C31" s="15" t="s">
        <v>207</v>
      </c>
      <c r="D31" s="15" t="s">
        <v>217</v>
      </c>
      <c r="E31" s="15">
        <v>2022</v>
      </c>
      <c r="F31" s="15" t="s">
        <v>162</v>
      </c>
      <c r="G31" s="15" t="s">
        <v>133</v>
      </c>
      <c r="H31" s="15" t="s">
        <v>136</v>
      </c>
      <c r="I31" s="15" t="s">
        <v>139</v>
      </c>
      <c r="J31" s="15" t="s">
        <v>141</v>
      </c>
      <c r="K31" s="15" t="s">
        <v>329</v>
      </c>
      <c r="L31" s="15" t="s">
        <v>354</v>
      </c>
      <c r="M31" s="15">
        <v>0.17599999999999999</v>
      </c>
      <c r="N31" s="15">
        <v>0.184</v>
      </c>
      <c r="O31" s="15">
        <v>1.4E-2</v>
      </c>
      <c r="P31" s="15">
        <v>0.126</v>
      </c>
      <c r="Q31" s="15">
        <v>8.2000000000000003E-2</v>
      </c>
      <c r="R31" s="15">
        <v>0.19600000000000001</v>
      </c>
      <c r="S31" s="15">
        <v>8.8260000000000005</v>
      </c>
      <c r="U31" s="15">
        <v>0</v>
      </c>
      <c r="V31" s="15">
        <v>170</v>
      </c>
    </row>
    <row r="32" spans="2:22" x14ac:dyDescent="0.25">
      <c r="B32" s="15" t="s">
        <v>122</v>
      </c>
      <c r="C32" s="15" t="s">
        <v>207</v>
      </c>
      <c r="D32" s="15" t="s">
        <v>217</v>
      </c>
      <c r="E32" s="15">
        <v>2022</v>
      </c>
      <c r="F32" s="15" t="s">
        <v>162</v>
      </c>
      <c r="G32" s="15" t="s">
        <v>133</v>
      </c>
      <c r="H32" s="15" t="s">
        <v>136</v>
      </c>
      <c r="I32" s="15" t="s">
        <v>139</v>
      </c>
      <c r="J32" s="15" t="s">
        <v>141</v>
      </c>
      <c r="K32" s="15" t="s">
        <v>329</v>
      </c>
      <c r="L32" s="15" t="s">
        <v>330</v>
      </c>
      <c r="M32" s="15">
        <v>0.621</v>
      </c>
      <c r="N32" s="15">
        <v>0.79300000000000004</v>
      </c>
      <c r="O32" s="15">
        <v>5.2999999999999999E-2</v>
      </c>
      <c r="P32" s="15">
        <v>0.30399999999999999</v>
      </c>
      <c r="Q32" s="15">
        <v>0.151</v>
      </c>
      <c r="R32" s="15">
        <v>0.84399999999999997</v>
      </c>
      <c r="S32" s="15">
        <v>8.8970000000000002</v>
      </c>
      <c r="U32" s="15">
        <v>0</v>
      </c>
      <c r="V32" s="15">
        <v>220</v>
      </c>
    </row>
    <row r="33" spans="2:22" x14ac:dyDescent="0.25">
      <c r="B33" s="15" t="s">
        <v>122</v>
      </c>
      <c r="C33" s="15" t="s">
        <v>207</v>
      </c>
      <c r="D33" s="15" t="s">
        <v>218</v>
      </c>
      <c r="E33" s="15">
        <v>2022</v>
      </c>
      <c r="F33" s="15" t="s">
        <v>162</v>
      </c>
      <c r="G33" s="15" t="s">
        <v>133</v>
      </c>
      <c r="H33" s="15" t="s">
        <v>136</v>
      </c>
      <c r="I33" s="15" t="s">
        <v>139</v>
      </c>
      <c r="J33" s="15" t="s">
        <v>141</v>
      </c>
      <c r="K33" s="15" t="s">
        <v>329</v>
      </c>
      <c r="L33" s="15" t="s">
        <v>141</v>
      </c>
      <c r="M33" s="15">
        <v>0.17</v>
      </c>
      <c r="N33" s="15">
        <v>0.16200000000000001</v>
      </c>
      <c r="O33" s="15">
        <v>2E-3</v>
      </c>
      <c r="P33" s="15">
        <v>0.127</v>
      </c>
      <c r="Q33" s="15">
        <v>8.4000000000000005E-2</v>
      </c>
      <c r="R33" s="15">
        <v>0.19800000000000001</v>
      </c>
      <c r="S33" s="15">
        <v>8.8770000000000007</v>
      </c>
      <c r="U33" s="15">
        <v>257.61700000000002</v>
      </c>
      <c r="V33" s="15">
        <v>6190</v>
      </c>
    </row>
    <row r="34" spans="2:22" x14ac:dyDescent="0.25">
      <c r="B34" s="15" t="s">
        <v>122</v>
      </c>
      <c r="C34" s="15" t="s">
        <v>207</v>
      </c>
      <c r="D34" s="15" t="s">
        <v>218</v>
      </c>
      <c r="E34" s="15">
        <v>2022</v>
      </c>
      <c r="F34" s="15" t="s">
        <v>162</v>
      </c>
      <c r="G34" s="15" t="s">
        <v>133</v>
      </c>
      <c r="H34" s="15" t="s">
        <v>136</v>
      </c>
      <c r="I34" s="15" t="s">
        <v>139</v>
      </c>
      <c r="J34" s="15" t="s">
        <v>141</v>
      </c>
      <c r="K34" s="15" t="s">
        <v>329</v>
      </c>
      <c r="L34" s="15" t="s">
        <v>354</v>
      </c>
      <c r="M34" s="15">
        <v>0.17699999999999999</v>
      </c>
      <c r="N34" s="15">
        <v>0.17199999999999999</v>
      </c>
      <c r="O34" s="15">
        <v>1.2999999999999999E-2</v>
      </c>
      <c r="P34" s="15">
        <v>0.127</v>
      </c>
      <c r="Q34" s="15">
        <v>8.3000000000000004E-2</v>
      </c>
      <c r="R34" s="15">
        <v>0.20699999999999999</v>
      </c>
      <c r="S34" s="15">
        <v>8.7439999999999998</v>
      </c>
      <c r="U34" s="15">
        <v>274.00799999999998</v>
      </c>
      <c r="V34" s="15">
        <v>170</v>
      </c>
    </row>
    <row r="35" spans="2:22" x14ac:dyDescent="0.25">
      <c r="B35" s="15" t="s">
        <v>122</v>
      </c>
      <c r="C35" s="15" t="s">
        <v>207</v>
      </c>
      <c r="D35" s="15" t="s">
        <v>218</v>
      </c>
      <c r="E35" s="15">
        <v>2022</v>
      </c>
      <c r="F35" s="15" t="s">
        <v>162</v>
      </c>
      <c r="G35" s="15" t="s">
        <v>133</v>
      </c>
      <c r="H35" s="15" t="s">
        <v>136</v>
      </c>
      <c r="I35" s="15" t="s">
        <v>139</v>
      </c>
      <c r="J35" s="15" t="s">
        <v>141</v>
      </c>
      <c r="K35" s="15" t="s">
        <v>329</v>
      </c>
      <c r="L35" s="15" t="s">
        <v>330</v>
      </c>
      <c r="M35" s="15">
        <v>0.46800000000000003</v>
      </c>
      <c r="N35" s="15">
        <v>0.63900000000000001</v>
      </c>
      <c r="O35" s="15">
        <v>4.2999999999999997E-2</v>
      </c>
      <c r="P35" s="15">
        <v>0.247</v>
      </c>
      <c r="Q35" s="15">
        <v>0.14899999999999999</v>
      </c>
      <c r="R35" s="15">
        <v>0.47399999999999998</v>
      </c>
      <c r="S35" s="15">
        <v>8.8149999999999995</v>
      </c>
      <c r="U35" s="15">
        <v>271.10000000000002</v>
      </c>
      <c r="V35" s="15">
        <v>220</v>
      </c>
    </row>
    <row r="36" spans="2:22" x14ac:dyDescent="0.25">
      <c r="B36" s="15" t="s">
        <v>122</v>
      </c>
      <c r="C36" s="15" t="s">
        <v>207</v>
      </c>
      <c r="D36" s="15" t="s">
        <v>219</v>
      </c>
      <c r="E36" s="15">
        <v>2022</v>
      </c>
      <c r="F36" s="15" t="s">
        <v>162</v>
      </c>
      <c r="G36" s="15" t="s">
        <v>133</v>
      </c>
      <c r="H36" s="15" t="s">
        <v>136</v>
      </c>
      <c r="I36" s="15" t="s">
        <v>139</v>
      </c>
      <c r="J36" s="15" t="s">
        <v>141</v>
      </c>
      <c r="K36" s="15" t="s">
        <v>329</v>
      </c>
      <c r="L36" s="15" t="s">
        <v>141</v>
      </c>
      <c r="M36" s="15">
        <v>0.17399999999999999</v>
      </c>
      <c r="N36" s="15">
        <v>0.152</v>
      </c>
      <c r="O36" s="15">
        <v>2E-3</v>
      </c>
      <c r="P36" s="15">
        <v>0.13200000000000001</v>
      </c>
      <c r="Q36" s="15">
        <v>8.5999999999999993E-2</v>
      </c>
      <c r="R36" s="15">
        <v>0.20599999999999999</v>
      </c>
      <c r="S36" s="15">
        <v>8.8770000000000007</v>
      </c>
      <c r="U36" s="15">
        <v>257.61900000000003</v>
      </c>
      <c r="V36" s="15">
        <v>6190</v>
      </c>
    </row>
    <row r="37" spans="2:22" x14ac:dyDescent="0.25">
      <c r="B37" s="15" t="s">
        <v>122</v>
      </c>
      <c r="C37" s="15" t="s">
        <v>207</v>
      </c>
      <c r="D37" s="15" t="s">
        <v>219</v>
      </c>
      <c r="E37" s="15">
        <v>2022</v>
      </c>
      <c r="F37" s="15" t="s">
        <v>162</v>
      </c>
      <c r="G37" s="15" t="s">
        <v>133</v>
      </c>
      <c r="H37" s="15" t="s">
        <v>136</v>
      </c>
      <c r="I37" s="15" t="s">
        <v>139</v>
      </c>
      <c r="J37" s="15" t="s">
        <v>141</v>
      </c>
      <c r="K37" s="15" t="s">
        <v>329</v>
      </c>
      <c r="L37" s="15" t="s">
        <v>354</v>
      </c>
      <c r="M37" s="15">
        <v>0.186</v>
      </c>
      <c r="N37" s="15">
        <v>0.17399999999999999</v>
      </c>
      <c r="O37" s="15">
        <v>1.2999999999999999E-2</v>
      </c>
      <c r="P37" s="15">
        <v>0.13800000000000001</v>
      </c>
      <c r="Q37" s="15">
        <v>8.6999999999999994E-2</v>
      </c>
      <c r="R37" s="15">
        <v>0.21</v>
      </c>
      <c r="S37" s="15">
        <v>8.7439999999999998</v>
      </c>
      <c r="U37" s="15">
        <v>274.00799999999998</v>
      </c>
      <c r="V37" s="15">
        <v>170</v>
      </c>
    </row>
    <row r="38" spans="2:22" x14ac:dyDescent="0.25">
      <c r="B38" s="15" t="s">
        <v>122</v>
      </c>
      <c r="C38" s="15" t="s">
        <v>207</v>
      </c>
      <c r="D38" s="15" t="s">
        <v>219</v>
      </c>
      <c r="E38" s="15">
        <v>2022</v>
      </c>
      <c r="F38" s="15" t="s">
        <v>162</v>
      </c>
      <c r="G38" s="15" t="s">
        <v>133</v>
      </c>
      <c r="H38" s="15" t="s">
        <v>136</v>
      </c>
      <c r="I38" s="15" t="s">
        <v>139</v>
      </c>
      <c r="J38" s="15" t="s">
        <v>141</v>
      </c>
      <c r="K38" s="15" t="s">
        <v>329</v>
      </c>
      <c r="L38" s="15" t="s">
        <v>330</v>
      </c>
      <c r="M38" s="15">
        <v>0.436</v>
      </c>
      <c r="N38" s="15">
        <v>0.53900000000000003</v>
      </c>
      <c r="O38" s="15">
        <v>3.5999999999999997E-2</v>
      </c>
      <c r="P38" s="15">
        <v>0.26800000000000002</v>
      </c>
      <c r="Q38" s="15">
        <v>0.14899999999999999</v>
      </c>
      <c r="R38" s="15">
        <v>0.48</v>
      </c>
      <c r="S38" s="15">
        <v>8.8149999999999995</v>
      </c>
      <c r="U38" s="15">
        <v>271.10000000000002</v>
      </c>
      <c r="V38" s="15">
        <v>220</v>
      </c>
    </row>
    <row r="39" spans="2:22" x14ac:dyDescent="0.25">
      <c r="B39" s="15" t="s">
        <v>122</v>
      </c>
      <c r="C39" s="15" t="s">
        <v>207</v>
      </c>
      <c r="D39" s="15" t="s">
        <v>220</v>
      </c>
      <c r="E39" s="15">
        <v>2022</v>
      </c>
      <c r="F39" s="15" t="s">
        <v>162</v>
      </c>
      <c r="G39" s="15" t="s">
        <v>133</v>
      </c>
      <c r="H39" s="15" t="s">
        <v>136</v>
      </c>
      <c r="I39" s="15" t="s">
        <v>139</v>
      </c>
      <c r="J39" s="15" t="s">
        <v>141</v>
      </c>
      <c r="K39" s="15" t="s">
        <v>329</v>
      </c>
      <c r="L39" s="15" t="s">
        <v>141</v>
      </c>
      <c r="M39" s="15">
        <v>0.185</v>
      </c>
      <c r="N39" s="15">
        <v>0.158</v>
      </c>
      <c r="O39" s="15">
        <v>2E-3</v>
      </c>
      <c r="P39" s="15">
        <v>0.14099999999999999</v>
      </c>
      <c r="Q39" s="15">
        <v>9.0999999999999998E-2</v>
      </c>
      <c r="R39" s="15">
        <v>0.222</v>
      </c>
      <c r="S39" s="15">
        <v>8.9450000000000003</v>
      </c>
      <c r="U39" s="15">
        <v>20946.749</v>
      </c>
      <c r="V39" s="15">
        <v>6190</v>
      </c>
    </row>
    <row r="40" spans="2:22" x14ac:dyDescent="0.25">
      <c r="B40" s="15" t="s">
        <v>122</v>
      </c>
      <c r="C40" s="15" t="s">
        <v>207</v>
      </c>
      <c r="D40" s="15" t="s">
        <v>220</v>
      </c>
      <c r="E40" s="15">
        <v>2022</v>
      </c>
      <c r="F40" s="15" t="s">
        <v>162</v>
      </c>
      <c r="G40" s="15" t="s">
        <v>133</v>
      </c>
      <c r="H40" s="15" t="s">
        <v>136</v>
      </c>
      <c r="I40" s="15" t="s">
        <v>139</v>
      </c>
      <c r="J40" s="15" t="s">
        <v>141</v>
      </c>
      <c r="K40" s="15" t="s">
        <v>329</v>
      </c>
      <c r="L40" s="15" t="s">
        <v>354</v>
      </c>
      <c r="M40" s="15">
        <v>0.19900000000000001</v>
      </c>
      <c r="N40" s="15">
        <v>0.17699999999999999</v>
      </c>
      <c r="O40" s="15">
        <v>1.4E-2</v>
      </c>
      <c r="P40" s="15">
        <v>0.13900000000000001</v>
      </c>
      <c r="Q40" s="15">
        <v>8.7999999999999995E-2</v>
      </c>
      <c r="R40" s="15">
        <v>0.23599999999999999</v>
      </c>
      <c r="S40" s="15">
        <v>8.8130000000000006</v>
      </c>
      <c r="U40" s="15">
        <v>20837.319</v>
      </c>
      <c r="V40" s="15">
        <v>170</v>
      </c>
    </row>
    <row r="41" spans="2:22" x14ac:dyDescent="0.25">
      <c r="B41" s="15" t="s">
        <v>122</v>
      </c>
      <c r="C41" s="15" t="s">
        <v>207</v>
      </c>
      <c r="D41" s="15" t="s">
        <v>220</v>
      </c>
      <c r="E41" s="15">
        <v>2022</v>
      </c>
      <c r="F41" s="15" t="s">
        <v>162</v>
      </c>
      <c r="G41" s="15" t="s">
        <v>133</v>
      </c>
      <c r="H41" s="15" t="s">
        <v>136</v>
      </c>
      <c r="I41" s="15" t="s">
        <v>139</v>
      </c>
      <c r="J41" s="15" t="s">
        <v>141</v>
      </c>
      <c r="K41" s="15" t="s">
        <v>329</v>
      </c>
      <c r="L41" s="15" t="s">
        <v>330</v>
      </c>
      <c r="M41" s="15">
        <v>0.40899999999999997</v>
      </c>
      <c r="N41" s="15">
        <v>0.42499999999999999</v>
      </c>
      <c r="O41" s="15">
        <v>2.9000000000000001E-2</v>
      </c>
      <c r="P41" s="15">
        <v>0.29599999999999999</v>
      </c>
      <c r="Q41" s="15">
        <v>0.153</v>
      </c>
      <c r="R41" s="15">
        <v>0.47</v>
      </c>
      <c r="S41" s="15">
        <v>8.89</v>
      </c>
      <c r="U41" s="15">
        <v>21418.016</v>
      </c>
      <c r="V41" s="15">
        <v>220</v>
      </c>
    </row>
    <row r="42" spans="2:22" x14ac:dyDescent="0.25">
      <c r="B42" s="15" t="s">
        <v>122</v>
      </c>
      <c r="C42" s="15" t="s">
        <v>207</v>
      </c>
      <c r="D42" s="15" t="s">
        <v>221</v>
      </c>
      <c r="E42" s="15">
        <v>2022</v>
      </c>
      <c r="F42" s="15" t="s">
        <v>162</v>
      </c>
      <c r="G42" s="15" t="s">
        <v>133</v>
      </c>
      <c r="H42" s="15" t="s">
        <v>136</v>
      </c>
      <c r="I42" s="15" t="s">
        <v>139</v>
      </c>
      <c r="J42" s="15" t="s">
        <v>141</v>
      </c>
      <c r="K42" s="15" t="s">
        <v>329</v>
      </c>
      <c r="L42" s="15" t="s">
        <v>141</v>
      </c>
      <c r="M42" s="15">
        <v>0.214</v>
      </c>
      <c r="N42" s="15">
        <v>0.183</v>
      </c>
      <c r="O42" s="15">
        <v>2E-3</v>
      </c>
      <c r="P42" s="15">
        <v>0.16</v>
      </c>
      <c r="Q42" s="15">
        <v>0.104</v>
      </c>
      <c r="R42" s="15">
        <v>0.26</v>
      </c>
      <c r="S42" s="15">
        <v>8.9450000000000003</v>
      </c>
      <c r="U42" s="15">
        <v>20946.849999999999</v>
      </c>
      <c r="V42" s="15">
        <v>6190</v>
      </c>
    </row>
    <row r="43" spans="2:22" x14ac:dyDescent="0.25">
      <c r="B43" s="15" t="s">
        <v>122</v>
      </c>
      <c r="C43" s="15" t="s">
        <v>207</v>
      </c>
      <c r="D43" s="15" t="s">
        <v>221</v>
      </c>
      <c r="E43" s="15">
        <v>2022</v>
      </c>
      <c r="F43" s="15" t="s">
        <v>162</v>
      </c>
      <c r="G43" s="15" t="s">
        <v>133</v>
      </c>
      <c r="H43" s="15" t="s">
        <v>136</v>
      </c>
      <c r="I43" s="15" t="s">
        <v>139</v>
      </c>
      <c r="J43" s="15" t="s">
        <v>141</v>
      </c>
      <c r="K43" s="15" t="s">
        <v>329</v>
      </c>
      <c r="L43" s="15" t="s">
        <v>354</v>
      </c>
      <c r="M43" s="15">
        <v>0.21099999999999999</v>
      </c>
      <c r="N43" s="15">
        <v>0.17199999999999999</v>
      </c>
      <c r="O43" s="15">
        <v>1.2999999999999999E-2</v>
      </c>
      <c r="P43" s="15">
        <v>0.154</v>
      </c>
      <c r="Q43" s="15">
        <v>9.8000000000000004E-2</v>
      </c>
      <c r="R43" s="15">
        <v>0.28100000000000003</v>
      </c>
      <c r="S43" s="15">
        <v>8.8130000000000006</v>
      </c>
      <c r="U43" s="15">
        <v>20837.319</v>
      </c>
      <c r="V43" s="15">
        <v>170</v>
      </c>
    </row>
    <row r="44" spans="2:22" x14ac:dyDescent="0.25">
      <c r="B44" s="15" t="s">
        <v>122</v>
      </c>
      <c r="C44" s="15" t="s">
        <v>207</v>
      </c>
      <c r="D44" s="15" t="s">
        <v>221</v>
      </c>
      <c r="E44" s="15">
        <v>2022</v>
      </c>
      <c r="F44" s="15" t="s">
        <v>162</v>
      </c>
      <c r="G44" s="15" t="s">
        <v>133</v>
      </c>
      <c r="H44" s="15" t="s">
        <v>136</v>
      </c>
      <c r="I44" s="15" t="s">
        <v>139</v>
      </c>
      <c r="J44" s="15" t="s">
        <v>141</v>
      </c>
      <c r="K44" s="15" t="s">
        <v>329</v>
      </c>
      <c r="L44" s="15" t="s">
        <v>330</v>
      </c>
      <c r="M44" s="15">
        <v>0.42799999999999999</v>
      </c>
      <c r="N44" s="15">
        <v>0.40699999999999997</v>
      </c>
      <c r="O44" s="15">
        <v>2.7E-2</v>
      </c>
      <c r="P44" s="15">
        <v>0.30199999999999999</v>
      </c>
      <c r="Q44" s="15">
        <v>0.16200000000000001</v>
      </c>
      <c r="R44" s="15">
        <v>0.51700000000000002</v>
      </c>
      <c r="S44" s="15">
        <v>8.89</v>
      </c>
      <c r="U44" s="15">
        <v>21417.735000000001</v>
      </c>
      <c r="V44" s="15">
        <v>220</v>
      </c>
    </row>
    <row r="45" spans="2:22" x14ac:dyDescent="0.25">
      <c r="B45" s="15" t="s">
        <v>122</v>
      </c>
      <c r="C45" s="15" t="s">
        <v>207</v>
      </c>
      <c r="D45" s="15" t="s">
        <v>222</v>
      </c>
      <c r="E45" s="15">
        <v>2022</v>
      </c>
      <c r="F45" s="15" t="s">
        <v>162</v>
      </c>
      <c r="G45" s="15" t="s">
        <v>133</v>
      </c>
      <c r="H45" s="15" t="s">
        <v>136</v>
      </c>
      <c r="I45" s="15" t="s">
        <v>139</v>
      </c>
      <c r="J45" s="15" t="s">
        <v>141</v>
      </c>
      <c r="K45" s="15" t="s">
        <v>329</v>
      </c>
      <c r="L45" s="15" t="s">
        <v>141</v>
      </c>
      <c r="M45" s="15">
        <v>0.249</v>
      </c>
      <c r="N45" s="15">
        <v>0.20499999999999999</v>
      </c>
      <c r="O45" s="15">
        <v>3.0000000000000001E-3</v>
      </c>
      <c r="P45" s="15">
        <v>0.192</v>
      </c>
      <c r="Q45" s="15">
        <v>0.121</v>
      </c>
      <c r="R45" s="15">
        <v>0.311</v>
      </c>
      <c r="S45" s="15">
        <v>9.2330000000000005</v>
      </c>
      <c r="U45" s="15">
        <v>110629.93700000001</v>
      </c>
      <c r="V45" s="15">
        <v>6190</v>
      </c>
    </row>
    <row r="46" spans="2:22" x14ac:dyDescent="0.25">
      <c r="B46" s="15" t="s">
        <v>122</v>
      </c>
      <c r="C46" s="15" t="s">
        <v>207</v>
      </c>
      <c r="D46" s="15" t="s">
        <v>222</v>
      </c>
      <c r="E46" s="15">
        <v>2022</v>
      </c>
      <c r="F46" s="15" t="s">
        <v>162</v>
      </c>
      <c r="G46" s="15" t="s">
        <v>133</v>
      </c>
      <c r="H46" s="15" t="s">
        <v>136</v>
      </c>
      <c r="I46" s="15" t="s">
        <v>139</v>
      </c>
      <c r="J46" s="15" t="s">
        <v>141</v>
      </c>
      <c r="K46" s="15" t="s">
        <v>329</v>
      </c>
      <c r="L46" s="15" t="s">
        <v>354</v>
      </c>
      <c r="M46" s="15">
        <v>0.23</v>
      </c>
      <c r="N46" s="15">
        <v>0.17499999999999999</v>
      </c>
      <c r="O46" s="15">
        <v>1.2999999999999999E-2</v>
      </c>
      <c r="P46" s="15">
        <v>0.16900000000000001</v>
      </c>
      <c r="Q46" s="15">
        <v>0.113</v>
      </c>
      <c r="R46" s="15">
        <v>0.3</v>
      </c>
      <c r="S46" s="15">
        <v>9.1</v>
      </c>
      <c r="U46" s="15">
        <v>108383.019</v>
      </c>
      <c r="V46" s="15">
        <v>170</v>
      </c>
    </row>
    <row r="47" spans="2:22" x14ac:dyDescent="0.25">
      <c r="B47" s="15" t="s">
        <v>122</v>
      </c>
      <c r="C47" s="15" t="s">
        <v>207</v>
      </c>
      <c r="D47" s="15" t="s">
        <v>222</v>
      </c>
      <c r="E47" s="15">
        <v>2022</v>
      </c>
      <c r="F47" s="15" t="s">
        <v>162</v>
      </c>
      <c r="G47" s="15" t="s">
        <v>133</v>
      </c>
      <c r="H47" s="15" t="s">
        <v>136</v>
      </c>
      <c r="I47" s="15" t="s">
        <v>139</v>
      </c>
      <c r="J47" s="15" t="s">
        <v>141</v>
      </c>
      <c r="K47" s="15" t="s">
        <v>329</v>
      </c>
      <c r="L47" s="15" t="s">
        <v>330</v>
      </c>
      <c r="M47" s="15">
        <v>0.46600000000000003</v>
      </c>
      <c r="N47" s="15">
        <v>0.41</v>
      </c>
      <c r="O47" s="15">
        <v>2.8000000000000001E-2</v>
      </c>
      <c r="P47" s="15">
        <v>0.35799999999999998</v>
      </c>
      <c r="Q47" s="15">
        <v>0.182</v>
      </c>
      <c r="R47" s="15">
        <v>0.54700000000000004</v>
      </c>
      <c r="S47" s="15">
        <v>9.1890000000000001</v>
      </c>
      <c r="U47" s="15">
        <v>112137.932</v>
      </c>
      <c r="V47" s="15">
        <v>220</v>
      </c>
    </row>
    <row r="48" spans="2:22" x14ac:dyDescent="0.25">
      <c r="B48" s="15" t="s">
        <v>122</v>
      </c>
      <c r="C48" s="15" t="s">
        <v>207</v>
      </c>
      <c r="D48" s="15" t="s">
        <v>223</v>
      </c>
      <c r="E48" s="15">
        <v>2022</v>
      </c>
      <c r="F48" s="15" t="s">
        <v>162</v>
      </c>
      <c r="G48" s="15" t="s">
        <v>133</v>
      </c>
      <c r="H48" s="15" t="s">
        <v>136</v>
      </c>
      <c r="I48" s="15" t="s">
        <v>139</v>
      </c>
      <c r="J48" s="15" t="s">
        <v>141</v>
      </c>
      <c r="K48" s="15" t="s">
        <v>329</v>
      </c>
      <c r="L48" s="15" t="s">
        <v>141</v>
      </c>
      <c r="M48" s="15">
        <v>0.30099999999999999</v>
      </c>
      <c r="N48" s="15">
        <v>0.251</v>
      </c>
      <c r="O48" s="15">
        <v>3.0000000000000001E-3</v>
      </c>
      <c r="P48" s="15">
        <v>0.23799999999999999</v>
      </c>
      <c r="Q48" s="15">
        <v>0.14599999999999999</v>
      </c>
      <c r="R48" s="15">
        <v>0.371</v>
      </c>
      <c r="S48" s="15">
        <v>9.2330000000000005</v>
      </c>
      <c r="U48" s="15">
        <v>110628.24</v>
      </c>
      <c r="V48" s="15">
        <v>6190</v>
      </c>
    </row>
    <row r="49" spans="2:22" x14ac:dyDescent="0.25">
      <c r="B49" s="15" t="s">
        <v>122</v>
      </c>
      <c r="C49" s="15" t="s">
        <v>207</v>
      </c>
      <c r="D49" s="15" t="s">
        <v>223</v>
      </c>
      <c r="E49" s="15">
        <v>2022</v>
      </c>
      <c r="F49" s="15" t="s">
        <v>162</v>
      </c>
      <c r="G49" s="15" t="s">
        <v>133</v>
      </c>
      <c r="H49" s="15" t="s">
        <v>136</v>
      </c>
      <c r="I49" s="15" t="s">
        <v>139</v>
      </c>
      <c r="J49" s="15" t="s">
        <v>141</v>
      </c>
      <c r="K49" s="15" t="s">
        <v>329</v>
      </c>
      <c r="L49" s="15" t="s">
        <v>354</v>
      </c>
      <c r="M49" s="15">
        <v>0.28000000000000003</v>
      </c>
      <c r="N49" s="15">
        <v>0.21199999999999999</v>
      </c>
      <c r="O49" s="15">
        <v>1.6E-2</v>
      </c>
      <c r="P49" s="15">
        <v>0.22900000000000001</v>
      </c>
      <c r="Q49" s="15">
        <v>0.13900000000000001</v>
      </c>
      <c r="R49" s="15">
        <v>0.35599999999999998</v>
      </c>
      <c r="S49" s="15">
        <v>9.1</v>
      </c>
      <c r="U49" s="15">
        <v>108375.516</v>
      </c>
      <c r="V49" s="15">
        <v>170</v>
      </c>
    </row>
    <row r="50" spans="2:22" x14ac:dyDescent="0.25">
      <c r="B50" s="15" t="s">
        <v>122</v>
      </c>
      <c r="C50" s="15" t="s">
        <v>207</v>
      </c>
      <c r="D50" s="15" t="s">
        <v>223</v>
      </c>
      <c r="E50" s="15">
        <v>2022</v>
      </c>
      <c r="F50" s="15" t="s">
        <v>162</v>
      </c>
      <c r="G50" s="15" t="s">
        <v>133</v>
      </c>
      <c r="H50" s="15" t="s">
        <v>136</v>
      </c>
      <c r="I50" s="15" t="s">
        <v>139</v>
      </c>
      <c r="J50" s="15" t="s">
        <v>141</v>
      </c>
      <c r="K50" s="15" t="s">
        <v>329</v>
      </c>
      <c r="L50" s="15" t="s">
        <v>330</v>
      </c>
      <c r="M50" s="15">
        <v>0.49099999999999999</v>
      </c>
      <c r="N50" s="15">
        <v>0.38300000000000001</v>
      </c>
      <c r="O50" s="15">
        <v>2.5999999999999999E-2</v>
      </c>
      <c r="P50" s="15">
        <v>0.39300000000000002</v>
      </c>
      <c r="Q50" s="15">
        <v>0.223</v>
      </c>
      <c r="R50" s="15">
        <v>0.61699999999999999</v>
      </c>
      <c r="S50" s="15">
        <v>9.1890000000000001</v>
      </c>
      <c r="U50" s="15">
        <v>112150.83199999999</v>
      </c>
      <c r="V50" s="15">
        <v>220</v>
      </c>
    </row>
    <row r="51" spans="2:22" x14ac:dyDescent="0.25">
      <c r="B51" s="15" t="s">
        <v>122</v>
      </c>
      <c r="C51" s="15" t="s">
        <v>207</v>
      </c>
      <c r="D51" s="15" t="s">
        <v>224</v>
      </c>
      <c r="E51" s="15">
        <v>2022</v>
      </c>
      <c r="F51" s="15" t="s">
        <v>162</v>
      </c>
      <c r="G51" s="15" t="s">
        <v>133</v>
      </c>
      <c r="H51" s="15" t="s">
        <v>136</v>
      </c>
      <c r="I51" s="15" t="s">
        <v>139</v>
      </c>
      <c r="J51" s="15" t="s">
        <v>141</v>
      </c>
      <c r="K51" s="15" t="s">
        <v>329</v>
      </c>
      <c r="L51" s="15" t="s">
        <v>141</v>
      </c>
      <c r="M51" s="15">
        <v>0.33100000000000002</v>
      </c>
      <c r="N51" s="15">
        <v>0.251</v>
      </c>
      <c r="O51" s="15">
        <v>3.0000000000000001E-3</v>
      </c>
      <c r="P51" s="15">
        <v>0.27100000000000002</v>
      </c>
      <c r="Q51" s="15">
        <v>0.17</v>
      </c>
      <c r="R51" s="15">
        <v>0.41299999999999998</v>
      </c>
      <c r="S51" s="15">
        <v>9.8219999999999992</v>
      </c>
      <c r="U51" s="15">
        <v>292165.01799999998</v>
      </c>
      <c r="V51" s="15">
        <v>6190</v>
      </c>
    </row>
    <row r="52" spans="2:22" x14ac:dyDescent="0.25">
      <c r="B52" s="15" t="s">
        <v>122</v>
      </c>
      <c r="C52" s="15" t="s">
        <v>207</v>
      </c>
      <c r="D52" s="15" t="s">
        <v>224</v>
      </c>
      <c r="E52" s="15">
        <v>2022</v>
      </c>
      <c r="F52" s="15" t="s">
        <v>162</v>
      </c>
      <c r="G52" s="15" t="s">
        <v>133</v>
      </c>
      <c r="H52" s="15" t="s">
        <v>136</v>
      </c>
      <c r="I52" s="15" t="s">
        <v>139</v>
      </c>
      <c r="J52" s="15" t="s">
        <v>141</v>
      </c>
      <c r="K52" s="15" t="s">
        <v>329</v>
      </c>
      <c r="L52" s="15" t="s">
        <v>354</v>
      </c>
      <c r="M52" s="15">
        <v>0.314</v>
      </c>
      <c r="N52" s="15">
        <v>0.22600000000000001</v>
      </c>
      <c r="O52" s="15">
        <v>1.7000000000000001E-2</v>
      </c>
      <c r="P52" s="15">
        <v>0.25600000000000001</v>
      </c>
      <c r="Q52" s="15">
        <v>0.151</v>
      </c>
      <c r="R52" s="15">
        <v>0.4</v>
      </c>
      <c r="S52" s="15">
        <v>9.6890000000000001</v>
      </c>
      <c r="U52" s="15">
        <v>285049.14399999997</v>
      </c>
      <c r="V52" s="15">
        <v>170</v>
      </c>
    </row>
    <row r="53" spans="2:22" x14ac:dyDescent="0.25">
      <c r="B53" s="15" t="s">
        <v>122</v>
      </c>
      <c r="C53" s="15" t="s">
        <v>207</v>
      </c>
      <c r="D53" s="15" t="s">
        <v>224</v>
      </c>
      <c r="E53" s="15">
        <v>2022</v>
      </c>
      <c r="F53" s="15" t="s">
        <v>162</v>
      </c>
      <c r="G53" s="15" t="s">
        <v>133</v>
      </c>
      <c r="H53" s="15" t="s">
        <v>136</v>
      </c>
      <c r="I53" s="15" t="s">
        <v>139</v>
      </c>
      <c r="J53" s="15" t="s">
        <v>141</v>
      </c>
      <c r="K53" s="15" t="s">
        <v>329</v>
      </c>
      <c r="L53" s="15" t="s">
        <v>330</v>
      </c>
      <c r="M53" s="15">
        <v>0.52300000000000002</v>
      </c>
      <c r="N53" s="15">
        <v>0.372</v>
      </c>
      <c r="O53" s="15">
        <v>2.5000000000000001E-2</v>
      </c>
      <c r="P53" s="15">
        <v>0.43099999999999999</v>
      </c>
      <c r="Q53" s="15">
        <v>0.26600000000000001</v>
      </c>
      <c r="R53" s="15">
        <v>0.65600000000000003</v>
      </c>
      <c r="S53" s="15">
        <v>9.7949999999999999</v>
      </c>
      <c r="U53" s="15">
        <v>295039.65000000002</v>
      </c>
      <c r="V53" s="15">
        <v>220</v>
      </c>
    </row>
    <row r="54" spans="2:22" x14ac:dyDescent="0.25">
      <c r="B54" s="15" t="s">
        <v>122</v>
      </c>
      <c r="C54" s="15" t="s">
        <v>207</v>
      </c>
      <c r="D54" s="15" t="s">
        <v>225</v>
      </c>
      <c r="E54" s="15">
        <v>2022</v>
      </c>
      <c r="F54" s="15" t="s">
        <v>162</v>
      </c>
      <c r="G54" s="15" t="s">
        <v>133</v>
      </c>
      <c r="H54" s="15" t="s">
        <v>136</v>
      </c>
      <c r="I54" s="15" t="s">
        <v>139</v>
      </c>
      <c r="J54" s="15" t="s">
        <v>141</v>
      </c>
      <c r="K54" s="15" t="s">
        <v>329</v>
      </c>
      <c r="L54" s="15" t="s">
        <v>141</v>
      </c>
      <c r="M54" s="15">
        <v>0.35499999999999998</v>
      </c>
      <c r="N54" s="15">
        <v>0.249</v>
      </c>
      <c r="O54" s="15">
        <v>3.0000000000000001E-3</v>
      </c>
      <c r="P54" s="15">
        <v>0.29499999999999998</v>
      </c>
      <c r="Q54" s="15">
        <v>0.193</v>
      </c>
      <c r="R54" s="15">
        <v>0.44500000000000001</v>
      </c>
      <c r="S54" s="15">
        <v>9.8209999999999997</v>
      </c>
      <c r="U54" s="15">
        <v>292164.02</v>
      </c>
      <c r="V54" s="15">
        <v>6190</v>
      </c>
    </row>
    <row r="55" spans="2:22" x14ac:dyDescent="0.25">
      <c r="B55" s="15" t="s">
        <v>122</v>
      </c>
      <c r="C55" s="15" t="s">
        <v>207</v>
      </c>
      <c r="D55" s="15" t="s">
        <v>225</v>
      </c>
      <c r="E55" s="15">
        <v>2022</v>
      </c>
      <c r="F55" s="15" t="s">
        <v>162</v>
      </c>
      <c r="G55" s="15" t="s">
        <v>133</v>
      </c>
      <c r="H55" s="15" t="s">
        <v>136</v>
      </c>
      <c r="I55" s="15" t="s">
        <v>139</v>
      </c>
      <c r="J55" s="15" t="s">
        <v>141</v>
      </c>
      <c r="K55" s="15" t="s">
        <v>329</v>
      </c>
      <c r="L55" s="15" t="s">
        <v>354</v>
      </c>
      <c r="M55" s="15">
        <v>0.34200000000000003</v>
      </c>
      <c r="N55" s="15">
        <v>0.22700000000000001</v>
      </c>
      <c r="O55" s="15">
        <v>1.7000000000000001E-2</v>
      </c>
      <c r="P55" s="15">
        <v>0.309</v>
      </c>
      <c r="Q55" s="15">
        <v>0.182</v>
      </c>
      <c r="R55" s="15">
        <v>0.437</v>
      </c>
      <c r="S55" s="15">
        <v>9.6890000000000001</v>
      </c>
      <c r="U55" s="15">
        <v>285050.93800000002</v>
      </c>
      <c r="V55" s="15">
        <v>170</v>
      </c>
    </row>
    <row r="56" spans="2:22" x14ac:dyDescent="0.25">
      <c r="B56" s="15" t="s">
        <v>122</v>
      </c>
      <c r="C56" s="15" t="s">
        <v>207</v>
      </c>
      <c r="D56" s="15" t="s">
        <v>225</v>
      </c>
      <c r="E56" s="15">
        <v>2022</v>
      </c>
      <c r="F56" s="15" t="s">
        <v>162</v>
      </c>
      <c r="G56" s="15" t="s">
        <v>133</v>
      </c>
      <c r="H56" s="15" t="s">
        <v>136</v>
      </c>
      <c r="I56" s="15" t="s">
        <v>139</v>
      </c>
      <c r="J56" s="15" t="s">
        <v>141</v>
      </c>
      <c r="K56" s="15" t="s">
        <v>329</v>
      </c>
      <c r="L56" s="15" t="s">
        <v>330</v>
      </c>
      <c r="M56" s="15">
        <v>0.54300000000000004</v>
      </c>
      <c r="N56" s="15">
        <v>0.36099999999999999</v>
      </c>
      <c r="O56" s="15">
        <v>2.4E-2</v>
      </c>
      <c r="P56" s="15">
        <v>0.44600000000000001</v>
      </c>
      <c r="Q56" s="15">
        <v>0.29299999999999998</v>
      </c>
      <c r="R56" s="15">
        <v>0.69</v>
      </c>
      <c r="S56" s="15">
        <v>9.7949999999999999</v>
      </c>
      <c r="U56" s="15">
        <v>295040.42700000003</v>
      </c>
      <c r="V56" s="15">
        <v>220</v>
      </c>
    </row>
    <row r="57" spans="2:22" x14ac:dyDescent="0.25">
      <c r="B57" s="15" t="s">
        <v>122</v>
      </c>
      <c r="C57" s="15" t="s">
        <v>207</v>
      </c>
      <c r="D57" s="15" t="s">
        <v>226</v>
      </c>
      <c r="E57" s="15">
        <v>2022</v>
      </c>
      <c r="F57" s="15" t="s">
        <v>162</v>
      </c>
      <c r="G57" s="15" t="s">
        <v>133</v>
      </c>
      <c r="H57" s="15" t="s">
        <v>136</v>
      </c>
      <c r="I57" s="15" t="s">
        <v>139</v>
      </c>
      <c r="J57" s="15" t="s">
        <v>141</v>
      </c>
      <c r="K57" s="15" t="s">
        <v>329</v>
      </c>
      <c r="L57" s="15" t="s">
        <v>141</v>
      </c>
      <c r="M57" s="15">
        <v>0.36199999999999999</v>
      </c>
      <c r="N57" s="15">
        <v>0.23499999999999999</v>
      </c>
      <c r="O57" s="15">
        <v>3.0000000000000001E-3</v>
      </c>
      <c r="P57" s="15">
        <v>0.309</v>
      </c>
      <c r="Q57" s="15">
        <v>0.20499999999999999</v>
      </c>
      <c r="R57" s="15">
        <v>0.45700000000000002</v>
      </c>
      <c r="S57" s="15">
        <v>10.68</v>
      </c>
      <c r="U57" s="15">
        <v>557335.85499999998</v>
      </c>
      <c r="V57" s="15">
        <v>6190</v>
      </c>
    </row>
    <row r="58" spans="2:22" x14ac:dyDescent="0.25">
      <c r="B58" s="15" t="s">
        <v>122</v>
      </c>
      <c r="C58" s="15" t="s">
        <v>207</v>
      </c>
      <c r="D58" s="15" t="s">
        <v>226</v>
      </c>
      <c r="E58" s="15">
        <v>2022</v>
      </c>
      <c r="F58" s="15" t="s">
        <v>162</v>
      </c>
      <c r="G58" s="15" t="s">
        <v>133</v>
      </c>
      <c r="H58" s="15" t="s">
        <v>136</v>
      </c>
      <c r="I58" s="15" t="s">
        <v>139</v>
      </c>
      <c r="J58" s="15" t="s">
        <v>141</v>
      </c>
      <c r="K58" s="15" t="s">
        <v>329</v>
      </c>
      <c r="L58" s="15" t="s">
        <v>354</v>
      </c>
      <c r="M58" s="15">
        <v>0.34799999999999998</v>
      </c>
      <c r="N58" s="15">
        <v>0.219</v>
      </c>
      <c r="O58" s="15">
        <v>1.7000000000000001E-2</v>
      </c>
      <c r="P58" s="15">
        <v>0.30499999999999999</v>
      </c>
      <c r="Q58" s="15">
        <v>0.186</v>
      </c>
      <c r="R58" s="15">
        <v>0.45900000000000002</v>
      </c>
      <c r="S58" s="15">
        <v>10.555</v>
      </c>
      <c r="U58" s="15">
        <v>544633.19999999995</v>
      </c>
      <c r="V58" s="15">
        <v>170</v>
      </c>
    </row>
    <row r="59" spans="2:22" x14ac:dyDescent="0.25">
      <c r="B59" s="15" t="s">
        <v>122</v>
      </c>
      <c r="C59" s="15" t="s">
        <v>207</v>
      </c>
      <c r="D59" s="15" t="s">
        <v>226</v>
      </c>
      <c r="E59" s="15">
        <v>2022</v>
      </c>
      <c r="F59" s="15" t="s">
        <v>162</v>
      </c>
      <c r="G59" s="15" t="s">
        <v>133</v>
      </c>
      <c r="H59" s="15" t="s">
        <v>136</v>
      </c>
      <c r="I59" s="15" t="s">
        <v>139</v>
      </c>
      <c r="J59" s="15" t="s">
        <v>141</v>
      </c>
      <c r="K59" s="15" t="s">
        <v>329</v>
      </c>
      <c r="L59" s="15" t="s">
        <v>330</v>
      </c>
      <c r="M59" s="15">
        <v>0.54600000000000004</v>
      </c>
      <c r="N59" s="15">
        <v>0.35</v>
      </c>
      <c r="O59" s="15">
        <v>2.4E-2</v>
      </c>
      <c r="P59" s="15">
        <v>0.46100000000000002</v>
      </c>
      <c r="Q59" s="15">
        <v>0.29099999999999998</v>
      </c>
      <c r="R59" s="15">
        <v>0.67500000000000004</v>
      </c>
      <c r="S59" s="15">
        <v>10.673999999999999</v>
      </c>
      <c r="U59" s="15">
        <v>560812.82400000002</v>
      </c>
      <c r="V59" s="15">
        <v>220</v>
      </c>
    </row>
    <row r="60" spans="2:22" x14ac:dyDescent="0.25">
      <c r="B60" s="15" t="s">
        <v>122</v>
      </c>
      <c r="C60" s="15" t="s">
        <v>207</v>
      </c>
      <c r="D60" s="15" t="s">
        <v>227</v>
      </c>
      <c r="E60" s="15">
        <v>2022</v>
      </c>
      <c r="F60" s="15" t="s">
        <v>162</v>
      </c>
      <c r="G60" s="15" t="s">
        <v>133</v>
      </c>
      <c r="H60" s="15" t="s">
        <v>136</v>
      </c>
      <c r="I60" s="15" t="s">
        <v>139</v>
      </c>
      <c r="J60" s="15" t="s">
        <v>141</v>
      </c>
      <c r="K60" s="15" t="s">
        <v>329</v>
      </c>
      <c r="L60" s="15" t="s">
        <v>141</v>
      </c>
      <c r="M60" s="15">
        <v>0.36899999999999999</v>
      </c>
      <c r="N60" s="15">
        <v>0.23200000000000001</v>
      </c>
      <c r="O60" s="15">
        <v>3.0000000000000001E-3</v>
      </c>
      <c r="P60" s="15">
        <v>0.318</v>
      </c>
      <c r="Q60" s="15">
        <v>0.214</v>
      </c>
      <c r="R60" s="15">
        <v>0.46200000000000002</v>
      </c>
      <c r="S60" s="15">
        <v>10.68</v>
      </c>
      <c r="U60" s="15">
        <v>557335.022</v>
      </c>
      <c r="V60" s="15">
        <v>6190</v>
      </c>
    </row>
    <row r="61" spans="2:22" x14ac:dyDescent="0.25">
      <c r="B61" s="15" t="s">
        <v>122</v>
      </c>
      <c r="C61" s="15" t="s">
        <v>207</v>
      </c>
      <c r="D61" s="15" t="s">
        <v>227</v>
      </c>
      <c r="E61" s="15">
        <v>2022</v>
      </c>
      <c r="F61" s="15" t="s">
        <v>162</v>
      </c>
      <c r="G61" s="15" t="s">
        <v>133</v>
      </c>
      <c r="H61" s="15" t="s">
        <v>136</v>
      </c>
      <c r="I61" s="15" t="s">
        <v>139</v>
      </c>
      <c r="J61" s="15" t="s">
        <v>141</v>
      </c>
      <c r="K61" s="15" t="s">
        <v>329</v>
      </c>
      <c r="L61" s="15" t="s">
        <v>354</v>
      </c>
      <c r="M61" s="15">
        <v>0.35899999999999999</v>
      </c>
      <c r="N61" s="15">
        <v>0.22</v>
      </c>
      <c r="O61" s="15">
        <v>1.7000000000000001E-2</v>
      </c>
      <c r="P61" s="15">
        <v>0.30199999999999999</v>
      </c>
      <c r="Q61" s="15">
        <v>0.20899999999999999</v>
      </c>
      <c r="R61" s="15">
        <v>0.46200000000000002</v>
      </c>
      <c r="S61" s="15">
        <v>10.555999999999999</v>
      </c>
      <c r="U61" s="15">
        <v>544645.99199999997</v>
      </c>
      <c r="V61" s="15">
        <v>170</v>
      </c>
    </row>
    <row r="62" spans="2:22" x14ac:dyDescent="0.25">
      <c r="B62" s="15" t="s">
        <v>122</v>
      </c>
      <c r="C62" s="15" t="s">
        <v>207</v>
      </c>
      <c r="D62" s="15" t="s">
        <v>227</v>
      </c>
      <c r="E62" s="15">
        <v>2022</v>
      </c>
      <c r="F62" s="15" t="s">
        <v>162</v>
      </c>
      <c r="G62" s="15" t="s">
        <v>133</v>
      </c>
      <c r="H62" s="15" t="s">
        <v>136</v>
      </c>
      <c r="I62" s="15" t="s">
        <v>139</v>
      </c>
      <c r="J62" s="15" t="s">
        <v>141</v>
      </c>
      <c r="K62" s="15" t="s">
        <v>329</v>
      </c>
      <c r="L62" s="15" t="s">
        <v>330</v>
      </c>
      <c r="M62" s="15">
        <v>0.55300000000000005</v>
      </c>
      <c r="N62" s="15">
        <v>0.34399999999999997</v>
      </c>
      <c r="O62" s="15">
        <v>2.3E-2</v>
      </c>
      <c r="P62" s="15">
        <v>0.48399999999999999</v>
      </c>
      <c r="Q62" s="15">
        <v>0.308</v>
      </c>
      <c r="R62" s="15">
        <v>0.69599999999999995</v>
      </c>
      <c r="S62" s="15">
        <v>10.673999999999999</v>
      </c>
      <c r="U62" s="15">
        <v>560820.61100000003</v>
      </c>
      <c r="V62" s="15">
        <v>220</v>
      </c>
    </row>
    <row r="63" spans="2:22" x14ac:dyDescent="0.25">
      <c r="B63" s="15" t="s">
        <v>122</v>
      </c>
      <c r="C63" s="15" t="s">
        <v>207</v>
      </c>
      <c r="D63" s="15" t="s">
        <v>228</v>
      </c>
      <c r="E63" s="15">
        <v>2022</v>
      </c>
      <c r="F63" s="15" t="s">
        <v>162</v>
      </c>
      <c r="G63" s="15" t="s">
        <v>133</v>
      </c>
      <c r="H63" s="15" t="s">
        <v>136</v>
      </c>
      <c r="I63" s="15" t="s">
        <v>139</v>
      </c>
      <c r="J63" s="15" t="s">
        <v>141</v>
      </c>
      <c r="K63" s="15" t="s">
        <v>329</v>
      </c>
      <c r="L63" s="15" t="s">
        <v>141</v>
      </c>
      <c r="M63" s="15">
        <v>0.36899999999999999</v>
      </c>
      <c r="N63" s="15">
        <v>0.23</v>
      </c>
      <c r="O63" s="15">
        <v>3.0000000000000001E-3</v>
      </c>
      <c r="P63" s="15">
        <v>0.32300000000000001</v>
      </c>
      <c r="Q63" s="15">
        <v>0.21299999999999999</v>
      </c>
      <c r="R63" s="15">
        <v>0.46300000000000002</v>
      </c>
      <c r="S63" s="15">
        <v>11.66</v>
      </c>
      <c r="U63" s="15">
        <v>872969.38300000003</v>
      </c>
      <c r="V63" s="15">
        <v>6190</v>
      </c>
    </row>
    <row r="64" spans="2:22" x14ac:dyDescent="0.25">
      <c r="B64" s="15" t="s">
        <v>122</v>
      </c>
      <c r="C64" s="15" t="s">
        <v>207</v>
      </c>
      <c r="D64" s="15" t="s">
        <v>228</v>
      </c>
      <c r="E64" s="15">
        <v>2022</v>
      </c>
      <c r="F64" s="15" t="s">
        <v>162</v>
      </c>
      <c r="G64" s="15" t="s">
        <v>133</v>
      </c>
      <c r="H64" s="15" t="s">
        <v>136</v>
      </c>
      <c r="I64" s="15" t="s">
        <v>139</v>
      </c>
      <c r="J64" s="15" t="s">
        <v>141</v>
      </c>
      <c r="K64" s="15" t="s">
        <v>329</v>
      </c>
      <c r="L64" s="15" t="s">
        <v>354</v>
      </c>
      <c r="M64" s="15">
        <v>0.36</v>
      </c>
      <c r="N64" s="15">
        <v>0.219</v>
      </c>
      <c r="O64" s="15">
        <v>1.7000000000000001E-2</v>
      </c>
      <c r="P64" s="15">
        <v>0.31</v>
      </c>
      <c r="Q64" s="15">
        <v>0.20399999999999999</v>
      </c>
      <c r="R64" s="15">
        <v>0.46</v>
      </c>
      <c r="S64" s="15">
        <v>11.548</v>
      </c>
      <c r="U64" s="15">
        <v>854204.86300000001</v>
      </c>
      <c r="V64" s="15">
        <v>170</v>
      </c>
    </row>
    <row r="65" spans="2:22" x14ac:dyDescent="0.25">
      <c r="B65" s="15" t="s">
        <v>122</v>
      </c>
      <c r="C65" s="15" t="s">
        <v>207</v>
      </c>
      <c r="D65" s="15" t="s">
        <v>228</v>
      </c>
      <c r="E65" s="15">
        <v>2022</v>
      </c>
      <c r="F65" s="15" t="s">
        <v>162</v>
      </c>
      <c r="G65" s="15" t="s">
        <v>133</v>
      </c>
      <c r="H65" s="15" t="s">
        <v>136</v>
      </c>
      <c r="I65" s="15" t="s">
        <v>139</v>
      </c>
      <c r="J65" s="15" t="s">
        <v>141</v>
      </c>
      <c r="K65" s="15" t="s">
        <v>329</v>
      </c>
      <c r="L65" s="15" t="s">
        <v>330</v>
      </c>
      <c r="M65" s="15">
        <v>0.55300000000000005</v>
      </c>
      <c r="N65" s="15">
        <v>0.33600000000000002</v>
      </c>
      <c r="O65" s="15">
        <v>2.3E-2</v>
      </c>
      <c r="P65" s="15">
        <v>0.48599999999999999</v>
      </c>
      <c r="Q65" s="15">
        <v>0.318</v>
      </c>
      <c r="R65" s="15">
        <v>0.70599999999999996</v>
      </c>
      <c r="S65" s="15">
        <v>11.669</v>
      </c>
      <c r="U65" s="15">
        <v>876800.61399999994</v>
      </c>
      <c r="V65" s="15">
        <v>220</v>
      </c>
    </row>
    <row r="66" spans="2:22" x14ac:dyDescent="0.25">
      <c r="B66" s="15" t="s">
        <v>122</v>
      </c>
      <c r="C66" s="15" t="s">
        <v>207</v>
      </c>
      <c r="D66" s="15" t="s">
        <v>229</v>
      </c>
      <c r="E66" s="15">
        <v>2022</v>
      </c>
      <c r="F66" s="15" t="s">
        <v>162</v>
      </c>
      <c r="G66" s="15" t="s">
        <v>133</v>
      </c>
      <c r="H66" s="15" t="s">
        <v>136</v>
      </c>
      <c r="I66" s="15" t="s">
        <v>139</v>
      </c>
      <c r="J66" s="15" t="s">
        <v>141</v>
      </c>
      <c r="K66" s="15" t="s">
        <v>329</v>
      </c>
      <c r="L66" s="15" t="s">
        <v>141</v>
      </c>
      <c r="M66" s="15">
        <v>0.36499999999999999</v>
      </c>
      <c r="N66" s="15">
        <v>0.22600000000000001</v>
      </c>
      <c r="O66" s="15">
        <v>3.0000000000000001E-3</v>
      </c>
      <c r="P66" s="15">
        <v>0.31900000000000001</v>
      </c>
      <c r="Q66" s="15">
        <v>0.21099999999999999</v>
      </c>
      <c r="R66" s="15">
        <v>0.46</v>
      </c>
      <c r="S66" s="15">
        <v>11.66</v>
      </c>
      <c r="U66" s="15">
        <v>872970.48400000005</v>
      </c>
      <c r="V66" s="15">
        <v>6190</v>
      </c>
    </row>
    <row r="67" spans="2:22" x14ac:dyDescent="0.25">
      <c r="B67" s="15" t="s">
        <v>122</v>
      </c>
      <c r="C67" s="15" t="s">
        <v>207</v>
      </c>
      <c r="D67" s="15" t="s">
        <v>229</v>
      </c>
      <c r="E67" s="15">
        <v>2022</v>
      </c>
      <c r="F67" s="15" t="s">
        <v>162</v>
      </c>
      <c r="G67" s="15" t="s">
        <v>133</v>
      </c>
      <c r="H67" s="15" t="s">
        <v>136</v>
      </c>
      <c r="I67" s="15" t="s">
        <v>139</v>
      </c>
      <c r="J67" s="15" t="s">
        <v>141</v>
      </c>
      <c r="K67" s="15" t="s">
        <v>329</v>
      </c>
      <c r="L67" s="15" t="s">
        <v>354</v>
      </c>
      <c r="M67" s="15">
        <v>0.36299999999999999</v>
      </c>
      <c r="N67" s="15">
        <v>0.23100000000000001</v>
      </c>
      <c r="O67" s="15">
        <v>1.7999999999999999E-2</v>
      </c>
      <c r="P67" s="15">
        <v>0.33</v>
      </c>
      <c r="Q67" s="15">
        <v>0.19700000000000001</v>
      </c>
      <c r="R67" s="15">
        <v>0.47399999999999998</v>
      </c>
      <c r="S67" s="15">
        <v>11.548</v>
      </c>
      <c r="U67" s="15">
        <v>854227.93900000001</v>
      </c>
      <c r="V67" s="15">
        <v>170</v>
      </c>
    </row>
    <row r="68" spans="2:22" x14ac:dyDescent="0.25">
      <c r="B68" s="15" t="s">
        <v>122</v>
      </c>
      <c r="C68" s="15" t="s">
        <v>207</v>
      </c>
      <c r="D68" s="15" t="s">
        <v>229</v>
      </c>
      <c r="E68" s="15">
        <v>2022</v>
      </c>
      <c r="F68" s="15" t="s">
        <v>162</v>
      </c>
      <c r="G68" s="15" t="s">
        <v>133</v>
      </c>
      <c r="H68" s="15" t="s">
        <v>136</v>
      </c>
      <c r="I68" s="15" t="s">
        <v>139</v>
      </c>
      <c r="J68" s="15" t="s">
        <v>141</v>
      </c>
      <c r="K68" s="15" t="s">
        <v>329</v>
      </c>
      <c r="L68" s="15" t="s">
        <v>330</v>
      </c>
      <c r="M68" s="15">
        <v>0.55000000000000004</v>
      </c>
      <c r="N68" s="15">
        <v>0.32500000000000001</v>
      </c>
      <c r="O68" s="15">
        <v>2.1999999999999999E-2</v>
      </c>
      <c r="P68" s="15">
        <v>0.48499999999999999</v>
      </c>
      <c r="Q68" s="15">
        <v>0.33900000000000002</v>
      </c>
      <c r="R68" s="15">
        <v>0.68</v>
      </c>
      <c r="S68" s="15">
        <v>11.669</v>
      </c>
      <c r="U68" s="15">
        <v>876804.93599999999</v>
      </c>
      <c r="V68" s="15">
        <v>220</v>
      </c>
    </row>
    <row r="69" spans="2:22" x14ac:dyDescent="0.25">
      <c r="B69" s="15" t="s">
        <v>122</v>
      </c>
      <c r="C69" s="15" t="s">
        <v>207</v>
      </c>
      <c r="D69" s="15" t="s">
        <v>230</v>
      </c>
      <c r="E69" s="15">
        <v>2022</v>
      </c>
      <c r="F69" s="15" t="s">
        <v>162</v>
      </c>
      <c r="G69" s="15" t="s">
        <v>133</v>
      </c>
      <c r="H69" s="15" t="s">
        <v>136</v>
      </c>
      <c r="I69" s="15" t="s">
        <v>139</v>
      </c>
      <c r="J69" s="15" t="s">
        <v>141</v>
      </c>
      <c r="K69" s="15" t="s">
        <v>329</v>
      </c>
      <c r="L69" s="15" t="s">
        <v>141</v>
      </c>
      <c r="M69" s="15">
        <v>0.36</v>
      </c>
      <c r="N69" s="15">
        <v>0.222</v>
      </c>
      <c r="O69" s="15">
        <v>3.0000000000000001E-3</v>
      </c>
      <c r="P69" s="15">
        <v>0.314</v>
      </c>
      <c r="Q69" s="15">
        <v>0.20899999999999999</v>
      </c>
      <c r="R69" s="15">
        <v>0.45600000000000002</v>
      </c>
      <c r="S69" s="15">
        <v>12.54</v>
      </c>
      <c r="U69" s="15">
        <v>1133891.307</v>
      </c>
      <c r="V69" s="15">
        <v>6180</v>
      </c>
    </row>
    <row r="70" spans="2:22" x14ac:dyDescent="0.25">
      <c r="B70" s="15" t="s">
        <v>122</v>
      </c>
      <c r="C70" s="15" t="s">
        <v>207</v>
      </c>
      <c r="D70" s="15" t="s">
        <v>230</v>
      </c>
      <c r="E70" s="15">
        <v>2022</v>
      </c>
      <c r="F70" s="15" t="s">
        <v>162</v>
      </c>
      <c r="G70" s="15" t="s">
        <v>133</v>
      </c>
      <c r="H70" s="15" t="s">
        <v>136</v>
      </c>
      <c r="I70" s="15" t="s">
        <v>139</v>
      </c>
      <c r="J70" s="15" t="s">
        <v>141</v>
      </c>
      <c r="K70" s="15" t="s">
        <v>329</v>
      </c>
      <c r="L70" s="15" t="s">
        <v>354</v>
      </c>
      <c r="M70" s="15">
        <v>0.35899999999999999</v>
      </c>
      <c r="N70" s="15">
        <v>0.23699999999999999</v>
      </c>
      <c r="O70" s="15">
        <v>1.7999999999999999E-2</v>
      </c>
      <c r="P70" s="15">
        <v>0.30199999999999999</v>
      </c>
      <c r="Q70" s="15">
        <v>0.20200000000000001</v>
      </c>
      <c r="R70" s="15">
        <v>0.45700000000000002</v>
      </c>
      <c r="S70" s="15">
        <v>12.442</v>
      </c>
      <c r="U70" s="15">
        <v>1110949.615</v>
      </c>
      <c r="V70" s="15">
        <v>170</v>
      </c>
    </row>
    <row r="71" spans="2:22" x14ac:dyDescent="0.25">
      <c r="B71" s="15" t="s">
        <v>122</v>
      </c>
      <c r="C71" s="15" t="s">
        <v>207</v>
      </c>
      <c r="D71" s="15" t="s">
        <v>230</v>
      </c>
      <c r="E71" s="15">
        <v>2022</v>
      </c>
      <c r="F71" s="15" t="s">
        <v>162</v>
      </c>
      <c r="G71" s="15" t="s">
        <v>133</v>
      </c>
      <c r="H71" s="15" t="s">
        <v>136</v>
      </c>
      <c r="I71" s="15" t="s">
        <v>139</v>
      </c>
      <c r="J71" s="15" t="s">
        <v>141</v>
      </c>
      <c r="K71" s="15" t="s">
        <v>329</v>
      </c>
      <c r="L71" s="15" t="s">
        <v>330</v>
      </c>
      <c r="M71" s="15">
        <v>0.55200000000000005</v>
      </c>
      <c r="N71" s="15">
        <v>0.32200000000000001</v>
      </c>
      <c r="O71" s="15">
        <v>2.1999999999999999E-2</v>
      </c>
      <c r="P71" s="15">
        <v>0.50600000000000001</v>
      </c>
      <c r="Q71" s="15">
        <v>0.33500000000000002</v>
      </c>
      <c r="R71" s="15">
        <v>0.65800000000000003</v>
      </c>
      <c r="S71" s="15">
        <v>12.563000000000001</v>
      </c>
      <c r="U71" s="15">
        <v>1137835.58</v>
      </c>
      <c r="V71" s="15">
        <v>220</v>
      </c>
    </row>
    <row r="72" spans="2:22" x14ac:dyDescent="0.25">
      <c r="B72" s="15" t="s">
        <v>122</v>
      </c>
      <c r="C72" s="15" t="s">
        <v>207</v>
      </c>
      <c r="D72" s="15" t="s">
        <v>231</v>
      </c>
      <c r="E72" s="15">
        <v>2022</v>
      </c>
      <c r="F72" s="15" t="s">
        <v>162</v>
      </c>
      <c r="G72" s="15" t="s">
        <v>133</v>
      </c>
      <c r="H72" s="15" t="s">
        <v>136</v>
      </c>
      <c r="I72" s="15" t="s">
        <v>139</v>
      </c>
      <c r="J72" s="15" t="s">
        <v>141</v>
      </c>
      <c r="K72" s="15" t="s">
        <v>329</v>
      </c>
      <c r="L72" s="15" t="s">
        <v>141</v>
      </c>
      <c r="M72" s="15">
        <v>0.35599999999999998</v>
      </c>
      <c r="N72" s="15">
        <v>0.219</v>
      </c>
      <c r="O72" s="15">
        <v>3.0000000000000001E-3</v>
      </c>
      <c r="P72" s="15">
        <v>0.31</v>
      </c>
      <c r="Q72" s="15">
        <v>0.20599999999999999</v>
      </c>
      <c r="R72" s="15">
        <v>0.45300000000000001</v>
      </c>
      <c r="S72" s="15">
        <v>12.54</v>
      </c>
      <c r="U72" s="15">
        <v>1133885.1170000001</v>
      </c>
      <c r="V72" s="15">
        <v>6180</v>
      </c>
    </row>
    <row r="73" spans="2:22" x14ac:dyDescent="0.25">
      <c r="B73" s="15" t="s">
        <v>122</v>
      </c>
      <c r="C73" s="15" t="s">
        <v>207</v>
      </c>
      <c r="D73" s="15" t="s">
        <v>231</v>
      </c>
      <c r="E73" s="15">
        <v>2022</v>
      </c>
      <c r="F73" s="15" t="s">
        <v>162</v>
      </c>
      <c r="G73" s="15" t="s">
        <v>133</v>
      </c>
      <c r="H73" s="15" t="s">
        <v>136</v>
      </c>
      <c r="I73" s="15" t="s">
        <v>139</v>
      </c>
      <c r="J73" s="15" t="s">
        <v>141</v>
      </c>
      <c r="K73" s="15" t="s">
        <v>329</v>
      </c>
      <c r="L73" s="15" t="s">
        <v>354</v>
      </c>
      <c r="M73" s="15">
        <v>0.35499999999999998</v>
      </c>
      <c r="N73" s="15">
        <v>0.23799999999999999</v>
      </c>
      <c r="O73" s="15">
        <v>1.7999999999999999E-2</v>
      </c>
      <c r="P73" s="15">
        <v>0.30199999999999999</v>
      </c>
      <c r="Q73" s="15">
        <v>0.20399999999999999</v>
      </c>
      <c r="R73" s="15">
        <v>0.46200000000000002</v>
      </c>
      <c r="S73" s="15">
        <v>12.442</v>
      </c>
      <c r="U73" s="15">
        <v>1110958.318</v>
      </c>
      <c r="V73" s="15">
        <v>170</v>
      </c>
    </row>
    <row r="74" spans="2:22" x14ac:dyDescent="0.25">
      <c r="B74" s="15" t="s">
        <v>122</v>
      </c>
      <c r="C74" s="15" t="s">
        <v>207</v>
      </c>
      <c r="D74" s="15" t="s">
        <v>231</v>
      </c>
      <c r="E74" s="15">
        <v>2022</v>
      </c>
      <c r="F74" s="15" t="s">
        <v>162</v>
      </c>
      <c r="G74" s="15" t="s">
        <v>133</v>
      </c>
      <c r="H74" s="15" t="s">
        <v>136</v>
      </c>
      <c r="I74" s="15" t="s">
        <v>139</v>
      </c>
      <c r="J74" s="15" t="s">
        <v>141</v>
      </c>
      <c r="K74" s="15" t="s">
        <v>329</v>
      </c>
      <c r="L74" s="15" t="s">
        <v>330</v>
      </c>
      <c r="M74" s="15">
        <v>0.55200000000000005</v>
      </c>
      <c r="N74" s="15">
        <v>0.315</v>
      </c>
      <c r="O74" s="15">
        <v>2.1000000000000001E-2</v>
      </c>
      <c r="P74" s="15">
        <v>0.49399999999999999</v>
      </c>
      <c r="Q74" s="15">
        <v>0.33200000000000002</v>
      </c>
      <c r="R74" s="15">
        <v>0.69799999999999995</v>
      </c>
      <c r="S74" s="15">
        <v>12.563000000000001</v>
      </c>
      <c r="U74" s="15">
        <v>1137846.9890000001</v>
      </c>
      <c r="V74" s="15">
        <v>220</v>
      </c>
    </row>
    <row r="75" spans="2:22" x14ac:dyDescent="0.25">
      <c r="B75" s="15" t="s">
        <v>122</v>
      </c>
      <c r="C75" s="15" t="s">
        <v>207</v>
      </c>
      <c r="D75" s="15" t="s">
        <v>232</v>
      </c>
      <c r="E75" s="15">
        <v>2022</v>
      </c>
      <c r="F75" s="15" t="s">
        <v>162</v>
      </c>
      <c r="G75" s="15" t="s">
        <v>133</v>
      </c>
      <c r="H75" s="15" t="s">
        <v>136</v>
      </c>
      <c r="I75" s="15" t="s">
        <v>139</v>
      </c>
      <c r="J75" s="15" t="s">
        <v>141</v>
      </c>
      <c r="K75" s="15" t="s">
        <v>329</v>
      </c>
      <c r="L75" s="15" t="s">
        <v>141</v>
      </c>
      <c r="M75" s="15">
        <v>0.36</v>
      </c>
      <c r="N75" s="15">
        <v>0.222</v>
      </c>
      <c r="O75" s="15">
        <v>3.0000000000000001E-3</v>
      </c>
      <c r="P75" s="15">
        <v>0.313</v>
      </c>
      <c r="Q75" s="15">
        <v>0.20699999999999999</v>
      </c>
      <c r="R75" s="15">
        <v>0.45600000000000002</v>
      </c>
      <c r="S75" s="15">
        <v>13.191000000000001</v>
      </c>
      <c r="U75" s="15">
        <v>1306840.3910000001</v>
      </c>
      <c r="V75" s="15">
        <v>6190</v>
      </c>
    </row>
    <row r="76" spans="2:22" x14ac:dyDescent="0.25">
      <c r="B76" s="15" t="s">
        <v>122</v>
      </c>
      <c r="C76" s="15" t="s">
        <v>207</v>
      </c>
      <c r="D76" s="15" t="s">
        <v>232</v>
      </c>
      <c r="E76" s="15">
        <v>2022</v>
      </c>
      <c r="F76" s="15" t="s">
        <v>162</v>
      </c>
      <c r="G76" s="15" t="s">
        <v>133</v>
      </c>
      <c r="H76" s="15" t="s">
        <v>136</v>
      </c>
      <c r="I76" s="15" t="s">
        <v>139</v>
      </c>
      <c r="J76" s="15" t="s">
        <v>141</v>
      </c>
      <c r="K76" s="15" t="s">
        <v>329</v>
      </c>
      <c r="L76" s="15" t="s">
        <v>354</v>
      </c>
      <c r="M76" s="15">
        <v>0.36099999999999999</v>
      </c>
      <c r="N76" s="15">
        <v>0.246</v>
      </c>
      <c r="O76" s="15">
        <v>1.9E-2</v>
      </c>
      <c r="P76" s="15">
        <v>0.29599999999999999</v>
      </c>
      <c r="Q76" s="15">
        <v>0.20599999999999999</v>
      </c>
      <c r="R76" s="15">
        <v>0.45500000000000002</v>
      </c>
      <c r="S76" s="15">
        <v>13.106</v>
      </c>
      <c r="U76" s="15">
        <v>1280846.564</v>
      </c>
      <c r="V76" s="15">
        <v>170</v>
      </c>
    </row>
    <row r="77" spans="2:22" x14ac:dyDescent="0.25">
      <c r="B77" s="15" t="s">
        <v>122</v>
      </c>
      <c r="C77" s="15" t="s">
        <v>207</v>
      </c>
      <c r="D77" s="15" t="s">
        <v>232</v>
      </c>
      <c r="E77" s="15">
        <v>2022</v>
      </c>
      <c r="F77" s="15" t="s">
        <v>162</v>
      </c>
      <c r="G77" s="15" t="s">
        <v>133</v>
      </c>
      <c r="H77" s="15" t="s">
        <v>136</v>
      </c>
      <c r="I77" s="15" t="s">
        <v>139</v>
      </c>
      <c r="J77" s="15" t="s">
        <v>141</v>
      </c>
      <c r="K77" s="15" t="s">
        <v>329</v>
      </c>
      <c r="L77" s="15" t="s">
        <v>330</v>
      </c>
      <c r="M77" s="15">
        <v>0.56699999999999995</v>
      </c>
      <c r="N77" s="15">
        <v>0.33</v>
      </c>
      <c r="O77" s="15">
        <v>2.1999999999999999E-2</v>
      </c>
      <c r="P77" s="15">
        <v>0.49099999999999999</v>
      </c>
      <c r="Q77" s="15">
        <v>0.33100000000000002</v>
      </c>
      <c r="R77" s="15">
        <v>0.72799999999999998</v>
      </c>
      <c r="S77" s="15">
        <v>13.225</v>
      </c>
      <c r="U77" s="15">
        <v>1310933.781</v>
      </c>
      <c r="V77" s="15">
        <v>220</v>
      </c>
    </row>
    <row r="78" spans="2:22" x14ac:dyDescent="0.25">
      <c r="B78" s="15" t="s">
        <v>122</v>
      </c>
      <c r="C78" s="15" t="s">
        <v>207</v>
      </c>
      <c r="D78" s="15" t="s">
        <v>233</v>
      </c>
      <c r="E78" s="15">
        <v>2022</v>
      </c>
      <c r="F78" s="15" t="s">
        <v>162</v>
      </c>
      <c r="G78" s="15" t="s">
        <v>133</v>
      </c>
      <c r="H78" s="15" t="s">
        <v>136</v>
      </c>
      <c r="I78" s="15" t="s">
        <v>139</v>
      </c>
      <c r="J78" s="15" t="s">
        <v>141</v>
      </c>
      <c r="K78" s="15" t="s">
        <v>329</v>
      </c>
      <c r="L78" s="15" t="s">
        <v>141</v>
      </c>
      <c r="M78" s="15">
        <v>0.374</v>
      </c>
      <c r="N78" s="15">
        <v>0.22700000000000001</v>
      </c>
      <c r="O78" s="15">
        <v>3.0000000000000001E-3</v>
      </c>
      <c r="P78" s="15">
        <v>0.32700000000000001</v>
      </c>
      <c r="Q78" s="15">
        <v>0.216</v>
      </c>
      <c r="R78" s="15">
        <v>0.47699999999999998</v>
      </c>
      <c r="S78" s="15">
        <v>13.191000000000001</v>
      </c>
      <c r="U78" s="15">
        <v>1306842.632</v>
      </c>
      <c r="V78" s="15">
        <v>6190</v>
      </c>
    </row>
    <row r="79" spans="2:22" x14ac:dyDescent="0.25">
      <c r="B79" s="15" t="s">
        <v>122</v>
      </c>
      <c r="C79" s="15" t="s">
        <v>207</v>
      </c>
      <c r="D79" s="15" t="s">
        <v>233</v>
      </c>
      <c r="E79" s="15">
        <v>2022</v>
      </c>
      <c r="F79" s="15" t="s">
        <v>162</v>
      </c>
      <c r="G79" s="15" t="s">
        <v>133</v>
      </c>
      <c r="H79" s="15" t="s">
        <v>136</v>
      </c>
      <c r="I79" s="15" t="s">
        <v>139</v>
      </c>
      <c r="J79" s="15" t="s">
        <v>141</v>
      </c>
      <c r="K79" s="15" t="s">
        <v>329</v>
      </c>
      <c r="L79" s="15" t="s">
        <v>354</v>
      </c>
      <c r="M79" s="15">
        <v>0.36499999999999999</v>
      </c>
      <c r="N79" s="15">
        <v>0.24199999999999999</v>
      </c>
      <c r="O79" s="15">
        <v>1.9E-2</v>
      </c>
      <c r="P79" s="15">
        <v>0.30499999999999999</v>
      </c>
      <c r="Q79" s="15">
        <v>0.20200000000000001</v>
      </c>
      <c r="R79" s="15">
        <v>0.46100000000000002</v>
      </c>
      <c r="S79" s="15">
        <v>13.106</v>
      </c>
      <c r="U79" s="15">
        <v>1280815.246</v>
      </c>
      <c r="V79" s="15">
        <v>170</v>
      </c>
    </row>
    <row r="80" spans="2:22" x14ac:dyDescent="0.25">
      <c r="B80" s="15" t="s">
        <v>122</v>
      </c>
      <c r="C80" s="15" t="s">
        <v>207</v>
      </c>
      <c r="D80" s="15" t="s">
        <v>233</v>
      </c>
      <c r="E80" s="15">
        <v>2022</v>
      </c>
      <c r="F80" s="15" t="s">
        <v>162</v>
      </c>
      <c r="G80" s="15" t="s">
        <v>133</v>
      </c>
      <c r="H80" s="15" t="s">
        <v>136</v>
      </c>
      <c r="I80" s="15" t="s">
        <v>139</v>
      </c>
      <c r="J80" s="15" t="s">
        <v>141</v>
      </c>
      <c r="K80" s="15" t="s">
        <v>329</v>
      </c>
      <c r="L80" s="15" t="s">
        <v>330</v>
      </c>
      <c r="M80" s="15">
        <v>0.59499999999999997</v>
      </c>
      <c r="N80" s="15">
        <v>0.35599999999999998</v>
      </c>
      <c r="O80" s="15">
        <v>2.4E-2</v>
      </c>
      <c r="P80" s="15">
        <v>0.50900000000000001</v>
      </c>
      <c r="Q80" s="15">
        <v>0.35399999999999998</v>
      </c>
      <c r="R80" s="15">
        <v>0.77600000000000002</v>
      </c>
      <c r="S80" s="15">
        <v>13.224</v>
      </c>
      <c r="U80" s="15">
        <v>1310935.899</v>
      </c>
      <c r="V80" s="15">
        <v>220</v>
      </c>
    </row>
    <row r="81" spans="2:22" x14ac:dyDescent="0.25">
      <c r="B81" s="15" t="s">
        <v>122</v>
      </c>
      <c r="C81" s="15" t="s">
        <v>207</v>
      </c>
      <c r="D81" s="15" t="s">
        <v>234</v>
      </c>
      <c r="E81" s="15">
        <v>2022</v>
      </c>
      <c r="F81" s="15" t="s">
        <v>162</v>
      </c>
      <c r="G81" s="15" t="s">
        <v>133</v>
      </c>
      <c r="H81" s="15" t="s">
        <v>136</v>
      </c>
      <c r="I81" s="15" t="s">
        <v>139</v>
      </c>
      <c r="J81" s="15" t="s">
        <v>141</v>
      </c>
      <c r="K81" s="15" t="s">
        <v>329</v>
      </c>
      <c r="L81" s="15" t="s">
        <v>141</v>
      </c>
      <c r="M81" s="15">
        <v>0.377</v>
      </c>
      <c r="N81" s="15">
        <v>0.22600000000000001</v>
      </c>
      <c r="O81" s="15">
        <v>3.0000000000000001E-3</v>
      </c>
      <c r="P81" s="15">
        <v>0.33200000000000002</v>
      </c>
      <c r="Q81" s="15">
        <v>0.219</v>
      </c>
      <c r="R81" s="15">
        <v>0.48199999999999998</v>
      </c>
      <c r="S81" s="15">
        <v>13.653</v>
      </c>
      <c r="U81" s="15">
        <v>1372798.845</v>
      </c>
      <c r="V81" s="15">
        <v>6180</v>
      </c>
    </row>
    <row r="82" spans="2:22" x14ac:dyDescent="0.25">
      <c r="B82" s="15" t="s">
        <v>122</v>
      </c>
      <c r="C82" s="15" t="s">
        <v>207</v>
      </c>
      <c r="D82" s="15" t="s">
        <v>234</v>
      </c>
      <c r="E82" s="15">
        <v>2022</v>
      </c>
      <c r="F82" s="15" t="s">
        <v>162</v>
      </c>
      <c r="G82" s="15" t="s">
        <v>133</v>
      </c>
      <c r="H82" s="15" t="s">
        <v>136</v>
      </c>
      <c r="I82" s="15" t="s">
        <v>139</v>
      </c>
      <c r="J82" s="15" t="s">
        <v>141</v>
      </c>
      <c r="K82" s="15" t="s">
        <v>329</v>
      </c>
      <c r="L82" s="15" t="s">
        <v>354</v>
      </c>
      <c r="M82" s="15">
        <v>0.371</v>
      </c>
      <c r="N82" s="15">
        <v>0.247</v>
      </c>
      <c r="O82" s="15">
        <v>1.9E-2</v>
      </c>
      <c r="P82" s="15">
        <v>0.316</v>
      </c>
      <c r="Q82" s="15">
        <v>0.20399999999999999</v>
      </c>
      <c r="R82" s="15">
        <v>0.45400000000000001</v>
      </c>
      <c r="S82" s="15">
        <v>13.581</v>
      </c>
      <c r="U82" s="15">
        <v>1344917.34</v>
      </c>
      <c r="V82" s="15">
        <v>170</v>
      </c>
    </row>
    <row r="83" spans="2:22" x14ac:dyDescent="0.25">
      <c r="B83" s="15" t="s">
        <v>122</v>
      </c>
      <c r="C83" s="15" t="s">
        <v>207</v>
      </c>
      <c r="D83" s="15" t="s">
        <v>234</v>
      </c>
      <c r="E83" s="15">
        <v>2022</v>
      </c>
      <c r="F83" s="15" t="s">
        <v>162</v>
      </c>
      <c r="G83" s="15" t="s">
        <v>133</v>
      </c>
      <c r="H83" s="15" t="s">
        <v>136</v>
      </c>
      <c r="I83" s="15" t="s">
        <v>139</v>
      </c>
      <c r="J83" s="15" t="s">
        <v>141</v>
      </c>
      <c r="K83" s="15" t="s">
        <v>329</v>
      </c>
      <c r="L83" s="15" t="s">
        <v>330</v>
      </c>
      <c r="M83" s="15">
        <v>0.60899999999999999</v>
      </c>
      <c r="N83" s="15">
        <v>0.375</v>
      </c>
      <c r="O83" s="15">
        <v>2.5000000000000001E-2</v>
      </c>
      <c r="P83" s="15">
        <v>0.54</v>
      </c>
      <c r="Q83" s="15">
        <v>0.36299999999999999</v>
      </c>
      <c r="R83" s="15">
        <v>0.76400000000000001</v>
      </c>
      <c r="S83" s="15">
        <v>13.689</v>
      </c>
      <c r="U83" s="15">
        <v>1374987.808</v>
      </c>
      <c r="V83" s="15">
        <v>220</v>
      </c>
    </row>
    <row r="84" spans="2:22" x14ac:dyDescent="0.25">
      <c r="B84" s="15" t="s">
        <v>122</v>
      </c>
      <c r="C84" s="15" t="s">
        <v>207</v>
      </c>
      <c r="D84" s="15" t="s">
        <v>235</v>
      </c>
      <c r="E84" s="15">
        <v>2022</v>
      </c>
      <c r="F84" s="15" t="s">
        <v>162</v>
      </c>
      <c r="G84" s="15" t="s">
        <v>133</v>
      </c>
      <c r="H84" s="15" t="s">
        <v>136</v>
      </c>
      <c r="I84" s="15" t="s">
        <v>139</v>
      </c>
      <c r="J84" s="15" t="s">
        <v>141</v>
      </c>
      <c r="K84" s="15" t="s">
        <v>329</v>
      </c>
      <c r="L84" s="15" t="s">
        <v>141</v>
      </c>
      <c r="M84" s="15">
        <v>0.36899999999999999</v>
      </c>
      <c r="N84" s="15">
        <v>0.219</v>
      </c>
      <c r="O84" s="15">
        <v>3.0000000000000001E-3</v>
      </c>
      <c r="P84" s="15">
        <v>0.32400000000000001</v>
      </c>
      <c r="Q84" s="15">
        <v>0.216</v>
      </c>
      <c r="R84" s="15">
        <v>0.47099999999999997</v>
      </c>
      <c r="S84" s="15">
        <v>13.651999999999999</v>
      </c>
      <c r="U84" s="15">
        <v>1372756.622</v>
      </c>
      <c r="V84" s="15">
        <v>6190</v>
      </c>
    </row>
    <row r="85" spans="2:22" x14ac:dyDescent="0.25">
      <c r="B85" s="15" t="s">
        <v>122</v>
      </c>
      <c r="C85" s="15" t="s">
        <v>207</v>
      </c>
      <c r="D85" s="15" t="s">
        <v>235</v>
      </c>
      <c r="E85" s="15">
        <v>2022</v>
      </c>
      <c r="F85" s="15" t="s">
        <v>162</v>
      </c>
      <c r="G85" s="15" t="s">
        <v>133</v>
      </c>
      <c r="H85" s="15" t="s">
        <v>136</v>
      </c>
      <c r="I85" s="15" t="s">
        <v>139</v>
      </c>
      <c r="J85" s="15" t="s">
        <v>141</v>
      </c>
      <c r="K85" s="15" t="s">
        <v>329</v>
      </c>
      <c r="L85" s="15" t="s">
        <v>354</v>
      </c>
      <c r="M85" s="15">
        <v>0.36899999999999999</v>
      </c>
      <c r="N85" s="15">
        <v>0.25900000000000001</v>
      </c>
      <c r="O85" s="15">
        <v>0.02</v>
      </c>
      <c r="P85" s="15">
        <v>0.31</v>
      </c>
      <c r="Q85" s="15">
        <v>0.188</v>
      </c>
      <c r="R85" s="15">
        <v>0.46899999999999997</v>
      </c>
      <c r="S85" s="15">
        <v>13.581</v>
      </c>
      <c r="U85" s="15">
        <v>1344836.4820000001</v>
      </c>
      <c r="V85" s="15">
        <v>170</v>
      </c>
    </row>
    <row r="86" spans="2:22" x14ac:dyDescent="0.25">
      <c r="B86" s="15" t="s">
        <v>122</v>
      </c>
      <c r="C86" s="15" t="s">
        <v>207</v>
      </c>
      <c r="D86" s="15" t="s">
        <v>235</v>
      </c>
      <c r="E86" s="15">
        <v>2022</v>
      </c>
      <c r="F86" s="15" t="s">
        <v>162</v>
      </c>
      <c r="G86" s="15" t="s">
        <v>133</v>
      </c>
      <c r="H86" s="15" t="s">
        <v>136</v>
      </c>
      <c r="I86" s="15" t="s">
        <v>139</v>
      </c>
      <c r="J86" s="15" t="s">
        <v>141</v>
      </c>
      <c r="K86" s="15" t="s">
        <v>329</v>
      </c>
      <c r="L86" s="15" t="s">
        <v>330</v>
      </c>
      <c r="M86" s="15">
        <v>0.61599999999999999</v>
      </c>
      <c r="N86" s="15">
        <v>0.39800000000000002</v>
      </c>
      <c r="O86" s="15">
        <v>2.7E-2</v>
      </c>
      <c r="P86" s="15">
        <v>0.55000000000000004</v>
      </c>
      <c r="Q86" s="15">
        <v>0.35899999999999999</v>
      </c>
      <c r="R86" s="15">
        <v>0.73399999999999999</v>
      </c>
      <c r="S86" s="15">
        <v>13.689</v>
      </c>
      <c r="U86" s="15">
        <v>1374973.7050000001</v>
      </c>
      <c r="V86" s="15">
        <v>220</v>
      </c>
    </row>
    <row r="87" spans="2:22" x14ac:dyDescent="0.25">
      <c r="B87" s="15" t="s">
        <v>122</v>
      </c>
      <c r="C87" s="15" t="s">
        <v>207</v>
      </c>
      <c r="D87" s="15" t="s">
        <v>236</v>
      </c>
      <c r="E87" s="15">
        <v>2022</v>
      </c>
      <c r="F87" s="15" t="s">
        <v>162</v>
      </c>
      <c r="G87" s="15" t="s">
        <v>133</v>
      </c>
      <c r="H87" s="15" t="s">
        <v>136</v>
      </c>
      <c r="I87" s="15" t="s">
        <v>139</v>
      </c>
      <c r="J87" s="15" t="s">
        <v>141</v>
      </c>
      <c r="K87" s="15" t="s">
        <v>329</v>
      </c>
      <c r="L87" s="15" t="s">
        <v>141</v>
      </c>
      <c r="M87" s="15">
        <v>0.35299999999999998</v>
      </c>
      <c r="N87" s="15">
        <v>0.214</v>
      </c>
      <c r="O87" s="15">
        <v>3.0000000000000001E-3</v>
      </c>
      <c r="P87" s="15">
        <v>0.31</v>
      </c>
      <c r="Q87" s="15">
        <v>0.20599999999999999</v>
      </c>
      <c r="R87" s="15">
        <v>0.44700000000000001</v>
      </c>
      <c r="S87" s="15">
        <v>13.933</v>
      </c>
      <c r="U87" s="15">
        <v>1330058.675</v>
      </c>
      <c r="V87" s="15">
        <v>6190</v>
      </c>
    </row>
    <row r="88" spans="2:22" x14ac:dyDescent="0.25">
      <c r="B88" s="15" t="s">
        <v>122</v>
      </c>
      <c r="C88" s="15" t="s">
        <v>207</v>
      </c>
      <c r="D88" s="15" t="s">
        <v>236</v>
      </c>
      <c r="E88" s="15">
        <v>2022</v>
      </c>
      <c r="F88" s="15" t="s">
        <v>162</v>
      </c>
      <c r="G88" s="15" t="s">
        <v>133</v>
      </c>
      <c r="H88" s="15" t="s">
        <v>136</v>
      </c>
      <c r="I88" s="15" t="s">
        <v>139</v>
      </c>
      <c r="J88" s="15" t="s">
        <v>141</v>
      </c>
      <c r="K88" s="15" t="s">
        <v>329</v>
      </c>
      <c r="L88" s="15" t="s">
        <v>354</v>
      </c>
      <c r="M88" s="15">
        <v>0.35499999999999998</v>
      </c>
      <c r="N88" s="15">
        <v>0.25600000000000001</v>
      </c>
      <c r="O88" s="15">
        <v>0.02</v>
      </c>
      <c r="P88" s="15">
        <v>0.3</v>
      </c>
      <c r="Q88" s="15">
        <v>0.189</v>
      </c>
      <c r="R88" s="15">
        <v>0.42299999999999999</v>
      </c>
      <c r="S88" s="15">
        <v>13.871</v>
      </c>
      <c r="U88" s="15">
        <v>1304662.1159999999</v>
      </c>
      <c r="V88" s="15">
        <v>170</v>
      </c>
    </row>
    <row r="89" spans="2:22" x14ac:dyDescent="0.25">
      <c r="B89" s="15" t="s">
        <v>122</v>
      </c>
      <c r="C89" s="15" t="s">
        <v>207</v>
      </c>
      <c r="D89" s="15" t="s">
        <v>236</v>
      </c>
      <c r="E89" s="15">
        <v>2022</v>
      </c>
      <c r="F89" s="15" t="s">
        <v>162</v>
      </c>
      <c r="G89" s="15" t="s">
        <v>133</v>
      </c>
      <c r="H89" s="15" t="s">
        <v>136</v>
      </c>
      <c r="I89" s="15" t="s">
        <v>139</v>
      </c>
      <c r="J89" s="15" t="s">
        <v>141</v>
      </c>
      <c r="K89" s="15" t="s">
        <v>329</v>
      </c>
      <c r="L89" s="15" t="s">
        <v>330</v>
      </c>
      <c r="M89" s="15">
        <v>0.59699999999999998</v>
      </c>
      <c r="N89" s="15">
        <v>0.39</v>
      </c>
      <c r="O89" s="15">
        <v>2.5999999999999999E-2</v>
      </c>
      <c r="P89" s="15">
        <v>0.504</v>
      </c>
      <c r="Q89" s="15">
        <v>0.34399999999999997</v>
      </c>
      <c r="R89" s="15">
        <v>0.745</v>
      </c>
      <c r="S89" s="15">
        <v>13.97</v>
      </c>
      <c r="U89" s="15">
        <v>1330193.122</v>
      </c>
      <c r="V89" s="15">
        <v>220</v>
      </c>
    </row>
    <row r="90" spans="2:22" x14ac:dyDescent="0.25">
      <c r="B90" s="15" t="s">
        <v>122</v>
      </c>
      <c r="C90" s="15" t="s">
        <v>207</v>
      </c>
      <c r="D90" s="15" t="s">
        <v>237</v>
      </c>
      <c r="E90" s="15">
        <v>2022</v>
      </c>
      <c r="F90" s="15" t="s">
        <v>162</v>
      </c>
      <c r="G90" s="15" t="s">
        <v>133</v>
      </c>
      <c r="H90" s="15" t="s">
        <v>136</v>
      </c>
      <c r="I90" s="15" t="s">
        <v>139</v>
      </c>
      <c r="J90" s="15" t="s">
        <v>141</v>
      </c>
      <c r="K90" s="15" t="s">
        <v>329</v>
      </c>
      <c r="L90" s="15" t="s">
        <v>141</v>
      </c>
      <c r="M90" s="15">
        <v>0.34399999999999997</v>
      </c>
      <c r="N90" s="15">
        <v>0.21</v>
      </c>
      <c r="O90" s="15">
        <v>3.0000000000000001E-3</v>
      </c>
      <c r="P90" s="15">
        <v>0.3</v>
      </c>
      <c r="Q90" s="15">
        <v>0.19800000000000001</v>
      </c>
      <c r="R90" s="15">
        <v>0.436</v>
      </c>
      <c r="S90" s="15">
        <v>13.933</v>
      </c>
      <c r="U90" s="15">
        <v>1330064.94</v>
      </c>
      <c r="V90" s="15">
        <v>6190</v>
      </c>
    </row>
    <row r="91" spans="2:22" x14ac:dyDescent="0.25">
      <c r="B91" s="15" t="s">
        <v>122</v>
      </c>
      <c r="C91" s="15" t="s">
        <v>207</v>
      </c>
      <c r="D91" s="15" t="s">
        <v>237</v>
      </c>
      <c r="E91" s="15">
        <v>2022</v>
      </c>
      <c r="F91" s="15" t="s">
        <v>162</v>
      </c>
      <c r="G91" s="15" t="s">
        <v>133</v>
      </c>
      <c r="H91" s="15" t="s">
        <v>136</v>
      </c>
      <c r="I91" s="15" t="s">
        <v>139</v>
      </c>
      <c r="J91" s="15" t="s">
        <v>141</v>
      </c>
      <c r="K91" s="15" t="s">
        <v>329</v>
      </c>
      <c r="L91" s="15" t="s">
        <v>354</v>
      </c>
      <c r="M91" s="15">
        <v>0.35099999999999998</v>
      </c>
      <c r="N91" s="15">
        <v>0.25800000000000001</v>
      </c>
      <c r="O91" s="15">
        <v>0.02</v>
      </c>
      <c r="P91" s="15">
        <v>0.28299999999999997</v>
      </c>
      <c r="Q91" s="15">
        <v>0.19400000000000001</v>
      </c>
      <c r="R91" s="15">
        <v>0.42399999999999999</v>
      </c>
      <c r="S91" s="15">
        <v>13.871</v>
      </c>
      <c r="U91" s="15">
        <v>1304664.1529999999</v>
      </c>
      <c r="V91" s="15">
        <v>170</v>
      </c>
    </row>
    <row r="92" spans="2:22" x14ac:dyDescent="0.25">
      <c r="B92" s="15" t="s">
        <v>122</v>
      </c>
      <c r="C92" s="15" t="s">
        <v>207</v>
      </c>
      <c r="D92" s="15" t="s">
        <v>237</v>
      </c>
      <c r="E92" s="15">
        <v>2022</v>
      </c>
      <c r="F92" s="15" t="s">
        <v>162</v>
      </c>
      <c r="G92" s="15" t="s">
        <v>133</v>
      </c>
      <c r="H92" s="15" t="s">
        <v>136</v>
      </c>
      <c r="I92" s="15" t="s">
        <v>139</v>
      </c>
      <c r="J92" s="15" t="s">
        <v>141</v>
      </c>
      <c r="K92" s="15" t="s">
        <v>329</v>
      </c>
      <c r="L92" s="15" t="s">
        <v>330</v>
      </c>
      <c r="M92" s="15">
        <v>0.58499999999999996</v>
      </c>
      <c r="N92" s="15">
        <v>0.377</v>
      </c>
      <c r="O92" s="15">
        <v>2.5000000000000001E-2</v>
      </c>
      <c r="P92" s="15">
        <v>0.51400000000000001</v>
      </c>
      <c r="Q92" s="15">
        <v>0.32200000000000001</v>
      </c>
      <c r="R92" s="15">
        <v>0.71499999999999997</v>
      </c>
      <c r="S92" s="15">
        <v>13.97</v>
      </c>
      <c r="U92" s="15">
        <v>1330221.2520000001</v>
      </c>
      <c r="V92" s="15">
        <v>220</v>
      </c>
    </row>
    <row r="93" spans="2:22" x14ac:dyDescent="0.25">
      <c r="B93" s="15" t="s">
        <v>122</v>
      </c>
      <c r="C93" s="15" t="s">
        <v>207</v>
      </c>
      <c r="D93" s="15" t="s">
        <v>238</v>
      </c>
      <c r="E93" s="15">
        <v>2022</v>
      </c>
      <c r="F93" s="15" t="s">
        <v>162</v>
      </c>
      <c r="G93" s="15" t="s">
        <v>133</v>
      </c>
      <c r="H93" s="15" t="s">
        <v>136</v>
      </c>
      <c r="I93" s="15" t="s">
        <v>139</v>
      </c>
      <c r="J93" s="15" t="s">
        <v>141</v>
      </c>
      <c r="K93" s="15" t="s">
        <v>329</v>
      </c>
      <c r="L93" s="15" t="s">
        <v>141</v>
      </c>
      <c r="M93" s="15">
        <v>0.34100000000000003</v>
      </c>
      <c r="N93" s="15">
        <v>0.20899999999999999</v>
      </c>
      <c r="O93" s="15">
        <v>3.0000000000000001E-3</v>
      </c>
      <c r="P93" s="15">
        <v>0.29799999999999999</v>
      </c>
      <c r="Q93" s="15">
        <v>0.19700000000000001</v>
      </c>
      <c r="R93" s="15">
        <v>0.43099999999999999</v>
      </c>
      <c r="S93" s="15">
        <v>14.003</v>
      </c>
      <c r="U93" s="15">
        <v>1190220.9979999999</v>
      </c>
      <c r="V93" s="15">
        <v>6190</v>
      </c>
    </row>
    <row r="94" spans="2:22" x14ac:dyDescent="0.25">
      <c r="B94" s="15" t="s">
        <v>122</v>
      </c>
      <c r="C94" s="15" t="s">
        <v>207</v>
      </c>
      <c r="D94" s="15" t="s">
        <v>238</v>
      </c>
      <c r="E94" s="15">
        <v>2022</v>
      </c>
      <c r="F94" s="15" t="s">
        <v>162</v>
      </c>
      <c r="G94" s="15" t="s">
        <v>133</v>
      </c>
      <c r="H94" s="15" t="s">
        <v>136</v>
      </c>
      <c r="I94" s="15" t="s">
        <v>139</v>
      </c>
      <c r="J94" s="15" t="s">
        <v>141</v>
      </c>
      <c r="K94" s="15" t="s">
        <v>329</v>
      </c>
      <c r="L94" s="15" t="s">
        <v>354</v>
      </c>
      <c r="M94" s="15">
        <v>0.34899999999999998</v>
      </c>
      <c r="N94" s="15">
        <v>0.255</v>
      </c>
      <c r="O94" s="15">
        <v>0.02</v>
      </c>
      <c r="P94" s="15">
        <v>0.28899999999999998</v>
      </c>
      <c r="Q94" s="15">
        <v>0.19</v>
      </c>
      <c r="R94" s="15">
        <v>0.42</v>
      </c>
      <c r="S94" s="15">
        <v>13.945</v>
      </c>
      <c r="U94" s="15">
        <v>1168385.1580000001</v>
      </c>
      <c r="V94" s="15">
        <v>170</v>
      </c>
    </row>
    <row r="95" spans="2:22" x14ac:dyDescent="0.25">
      <c r="B95" s="15" t="s">
        <v>122</v>
      </c>
      <c r="C95" s="15" t="s">
        <v>207</v>
      </c>
      <c r="D95" s="15" t="s">
        <v>238</v>
      </c>
      <c r="E95" s="15">
        <v>2022</v>
      </c>
      <c r="F95" s="15" t="s">
        <v>162</v>
      </c>
      <c r="G95" s="15" t="s">
        <v>133</v>
      </c>
      <c r="H95" s="15" t="s">
        <v>136</v>
      </c>
      <c r="I95" s="15" t="s">
        <v>139</v>
      </c>
      <c r="J95" s="15" t="s">
        <v>141</v>
      </c>
      <c r="K95" s="15" t="s">
        <v>329</v>
      </c>
      <c r="L95" s="15" t="s">
        <v>330</v>
      </c>
      <c r="M95" s="15">
        <v>0.57699999999999996</v>
      </c>
      <c r="N95" s="15">
        <v>0.36899999999999999</v>
      </c>
      <c r="O95" s="15">
        <v>2.5000000000000001E-2</v>
      </c>
      <c r="P95" s="15">
        <v>0.497</v>
      </c>
      <c r="Q95" s="15">
        <v>0.317</v>
      </c>
      <c r="R95" s="15">
        <v>0.69899999999999995</v>
      </c>
      <c r="S95" s="15">
        <v>14.037000000000001</v>
      </c>
      <c r="U95" s="15">
        <v>1188889.4809999999</v>
      </c>
      <c r="V95" s="15">
        <v>220</v>
      </c>
    </row>
    <row r="96" spans="2:22" x14ac:dyDescent="0.25">
      <c r="B96" s="15" t="s">
        <v>122</v>
      </c>
      <c r="C96" s="15" t="s">
        <v>207</v>
      </c>
      <c r="D96" s="15" t="s">
        <v>239</v>
      </c>
      <c r="E96" s="15">
        <v>2022</v>
      </c>
      <c r="F96" s="15" t="s">
        <v>162</v>
      </c>
      <c r="G96" s="15" t="s">
        <v>133</v>
      </c>
      <c r="H96" s="15" t="s">
        <v>136</v>
      </c>
      <c r="I96" s="15" t="s">
        <v>139</v>
      </c>
      <c r="J96" s="15" t="s">
        <v>141</v>
      </c>
      <c r="K96" s="15" t="s">
        <v>329</v>
      </c>
      <c r="L96" s="15" t="s">
        <v>141</v>
      </c>
      <c r="M96" s="15">
        <v>0.34399999999999997</v>
      </c>
      <c r="N96" s="15">
        <v>0.21199999999999999</v>
      </c>
      <c r="O96" s="15">
        <v>3.0000000000000001E-3</v>
      </c>
      <c r="P96" s="15">
        <v>0.30099999999999999</v>
      </c>
      <c r="Q96" s="15">
        <v>0.2</v>
      </c>
      <c r="R96" s="15">
        <v>0.435</v>
      </c>
      <c r="S96" s="15">
        <v>14.003</v>
      </c>
      <c r="U96" s="15">
        <v>1190217.138</v>
      </c>
      <c r="V96" s="15">
        <v>6190</v>
      </c>
    </row>
    <row r="97" spans="2:22" x14ac:dyDescent="0.25">
      <c r="B97" s="15" t="s">
        <v>122</v>
      </c>
      <c r="C97" s="15" t="s">
        <v>207</v>
      </c>
      <c r="D97" s="15" t="s">
        <v>239</v>
      </c>
      <c r="E97" s="15">
        <v>2022</v>
      </c>
      <c r="F97" s="15" t="s">
        <v>162</v>
      </c>
      <c r="G97" s="15" t="s">
        <v>133</v>
      </c>
      <c r="H97" s="15" t="s">
        <v>136</v>
      </c>
      <c r="I97" s="15" t="s">
        <v>139</v>
      </c>
      <c r="J97" s="15" t="s">
        <v>141</v>
      </c>
      <c r="K97" s="15" t="s">
        <v>329</v>
      </c>
      <c r="L97" s="15" t="s">
        <v>354</v>
      </c>
      <c r="M97" s="15">
        <v>0.35699999999999998</v>
      </c>
      <c r="N97" s="15">
        <v>0.27100000000000002</v>
      </c>
      <c r="O97" s="15">
        <v>2.1000000000000001E-2</v>
      </c>
      <c r="P97" s="15">
        <v>0.28999999999999998</v>
      </c>
      <c r="Q97" s="15">
        <v>0.19900000000000001</v>
      </c>
      <c r="R97" s="15">
        <v>0.436</v>
      </c>
      <c r="S97" s="15">
        <v>13.945</v>
      </c>
      <c r="U97" s="15">
        <v>1168390.298</v>
      </c>
      <c r="V97" s="15">
        <v>170</v>
      </c>
    </row>
    <row r="98" spans="2:22" x14ac:dyDescent="0.25">
      <c r="B98" s="15" t="s">
        <v>122</v>
      </c>
      <c r="C98" s="15" t="s">
        <v>207</v>
      </c>
      <c r="D98" s="15" t="s">
        <v>239</v>
      </c>
      <c r="E98" s="15">
        <v>2022</v>
      </c>
      <c r="F98" s="15" t="s">
        <v>162</v>
      </c>
      <c r="G98" s="15" t="s">
        <v>133</v>
      </c>
      <c r="H98" s="15" t="s">
        <v>136</v>
      </c>
      <c r="I98" s="15" t="s">
        <v>139</v>
      </c>
      <c r="J98" s="15" t="s">
        <v>141</v>
      </c>
      <c r="K98" s="15" t="s">
        <v>329</v>
      </c>
      <c r="L98" s="15" t="s">
        <v>330</v>
      </c>
      <c r="M98" s="15">
        <v>0.58399999999999996</v>
      </c>
      <c r="N98" s="15">
        <v>0.38100000000000001</v>
      </c>
      <c r="O98" s="15">
        <v>2.5999999999999999E-2</v>
      </c>
      <c r="P98" s="15">
        <v>0.496</v>
      </c>
      <c r="Q98" s="15">
        <v>0.31900000000000001</v>
      </c>
      <c r="R98" s="15">
        <v>0.7</v>
      </c>
      <c r="S98" s="15">
        <v>14.038</v>
      </c>
      <c r="U98" s="15">
        <v>1188894.8330000001</v>
      </c>
      <c r="V98" s="15">
        <v>220</v>
      </c>
    </row>
    <row r="99" spans="2:22" x14ac:dyDescent="0.25">
      <c r="B99" s="15" t="s">
        <v>122</v>
      </c>
      <c r="C99" s="15" t="s">
        <v>207</v>
      </c>
      <c r="D99" s="15" t="s">
        <v>240</v>
      </c>
      <c r="E99" s="15">
        <v>2022</v>
      </c>
      <c r="F99" s="15" t="s">
        <v>162</v>
      </c>
      <c r="G99" s="15" t="s">
        <v>133</v>
      </c>
      <c r="H99" s="15" t="s">
        <v>136</v>
      </c>
      <c r="I99" s="15" t="s">
        <v>139</v>
      </c>
      <c r="J99" s="15" t="s">
        <v>141</v>
      </c>
      <c r="K99" s="15" t="s">
        <v>329</v>
      </c>
      <c r="L99" s="15" t="s">
        <v>141</v>
      </c>
      <c r="M99" s="15">
        <v>0.35799999999999998</v>
      </c>
      <c r="N99" s="15">
        <v>0.221</v>
      </c>
      <c r="O99" s="15">
        <v>3.0000000000000001E-3</v>
      </c>
      <c r="P99" s="15">
        <v>0.311</v>
      </c>
      <c r="Q99" s="15">
        <v>0.20599999999999999</v>
      </c>
      <c r="R99" s="15">
        <v>0.45600000000000002</v>
      </c>
      <c r="S99" s="15">
        <v>13.839</v>
      </c>
      <c r="U99" s="15">
        <v>974493.7</v>
      </c>
      <c r="V99" s="15">
        <v>6190</v>
      </c>
    </row>
    <row r="100" spans="2:22" x14ac:dyDescent="0.25">
      <c r="B100" s="15" t="s">
        <v>122</v>
      </c>
      <c r="C100" s="15" t="s">
        <v>207</v>
      </c>
      <c r="D100" s="15" t="s">
        <v>240</v>
      </c>
      <c r="E100" s="15">
        <v>2022</v>
      </c>
      <c r="F100" s="15" t="s">
        <v>162</v>
      </c>
      <c r="G100" s="15" t="s">
        <v>133</v>
      </c>
      <c r="H100" s="15" t="s">
        <v>136</v>
      </c>
      <c r="I100" s="15" t="s">
        <v>139</v>
      </c>
      <c r="J100" s="15" t="s">
        <v>141</v>
      </c>
      <c r="K100" s="15" t="s">
        <v>329</v>
      </c>
      <c r="L100" s="15" t="s">
        <v>354</v>
      </c>
      <c r="M100" s="15">
        <v>0.377</v>
      </c>
      <c r="N100" s="15">
        <v>0.27700000000000002</v>
      </c>
      <c r="O100" s="15">
        <v>2.1000000000000001E-2</v>
      </c>
      <c r="P100" s="15">
        <v>0.30099999999999999</v>
      </c>
      <c r="Q100" s="15">
        <v>0.21099999999999999</v>
      </c>
      <c r="R100" s="15">
        <v>0.441</v>
      </c>
      <c r="S100" s="15">
        <v>13.782</v>
      </c>
      <c r="U100" s="15">
        <v>957213.549</v>
      </c>
      <c r="V100" s="15">
        <v>170</v>
      </c>
    </row>
    <row r="101" spans="2:22" x14ac:dyDescent="0.25">
      <c r="B101" s="15" t="s">
        <v>122</v>
      </c>
      <c r="C101" s="15" t="s">
        <v>207</v>
      </c>
      <c r="D101" s="15" t="s">
        <v>240</v>
      </c>
      <c r="E101" s="15">
        <v>2022</v>
      </c>
      <c r="F101" s="15" t="s">
        <v>162</v>
      </c>
      <c r="G101" s="15" t="s">
        <v>133</v>
      </c>
      <c r="H101" s="15" t="s">
        <v>136</v>
      </c>
      <c r="I101" s="15" t="s">
        <v>139</v>
      </c>
      <c r="J101" s="15" t="s">
        <v>141</v>
      </c>
      <c r="K101" s="15" t="s">
        <v>329</v>
      </c>
      <c r="L101" s="15" t="s">
        <v>330</v>
      </c>
      <c r="M101" s="15">
        <v>0.61299999999999999</v>
      </c>
      <c r="N101" s="15">
        <v>0.41399999999999998</v>
      </c>
      <c r="O101" s="15">
        <v>2.8000000000000001E-2</v>
      </c>
      <c r="P101" s="15">
        <v>0.50900000000000001</v>
      </c>
      <c r="Q101" s="15">
        <v>0.32400000000000001</v>
      </c>
      <c r="R101" s="15">
        <v>0.746</v>
      </c>
      <c r="S101" s="15">
        <v>13.867000000000001</v>
      </c>
      <c r="U101" s="15">
        <v>972334.201</v>
      </c>
      <c r="V101" s="15">
        <v>220</v>
      </c>
    </row>
    <row r="102" spans="2:22" x14ac:dyDescent="0.25">
      <c r="B102" s="15" t="s">
        <v>122</v>
      </c>
      <c r="C102" s="15" t="s">
        <v>207</v>
      </c>
      <c r="D102" s="15" t="s">
        <v>241</v>
      </c>
      <c r="E102" s="15">
        <v>2022</v>
      </c>
      <c r="F102" s="15" t="s">
        <v>162</v>
      </c>
      <c r="G102" s="15" t="s">
        <v>133</v>
      </c>
      <c r="H102" s="15" t="s">
        <v>136</v>
      </c>
      <c r="I102" s="15" t="s">
        <v>139</v>
      </c>
      <c r="J102" s="15" t="s">
        <v>141</v>
      </c>
      <c r="K102" s="15" t="s">
        <v>329</v>
      </c>
      <c r="L102" s="15" t="s">
        <v>141</v>
      </c>
      <c r="M102" s="15">
        <v>0.39100000000000001</v>
      </c>
      <c r="N102" s="15">
        <v>0.245</v>
      </c>
      <c r="O102" s="15">
        <v>3.0000000000000001E-3</v>
      </c>
      <c r="P102" s="15">
        <v>0.34</v>
      </c>
      <c r="Q102" s="15">
        <v>0.223</v>
      </c>
      <c r="R102" s="15">
        <v>0.495</v>
      </c>
      <c r="S102" s="15">
        <v>13.839</v>
      </c>
      <c r="U102" s="15">
        <v>974487.13600000006</v>
      </c>
      <c r="V102" s="15">
        <v>6190</v>
      </c>
    </row>
    <row r="103" spans="2:22" x14ac:dyDescent="0.25">
      <c r="B103" s="15" t="s">
        <v>122</v>
      </c>
      <c r="C103" s="15" t="s">
        <v>207</v>
      </c>
      <c r="D103" s="15" t="s">
        <v>241</v>
      </c>
      <c r="E103" s="15">
        <v>2022</v>
      </c>
      <c r="F103" s="15" t="s">
        <v>162</v>
      </c>
      <c r="G103" s="15" t="s">
        <v>133</v>
      </c>
      <c r="H103" s="15" t="s">
        <v>136</v>
      </c>
      <c r="I103" s="15" t="s">
        <v>139</v>
      </c>
      <c r="J103" s="15" t="s">
        <v>141</v>
      </c>
      <c r="K103" s="15" t="s">
        <v>329</v>
      </c>
      <c r="L103" s="15" t="s">
        <v>354</v>
      </c>
      <c r="M103" s="15">
        <v>0.40799999999999997</v>
      </c>
      <c r="N103" s="15">
        <v>0.29499999999999998</v>
      </c>
      <c r="O103" s="15">
        <v>2.3E-2</v>
      </c>
      <c r="P103" s="15">
        <v>0.35199999999999998</v>
      </c>
      <c r="Q103" s="15">
        <v>0.221</v>
      </c>
      <c r="R103" s="15">
        <v>0.48699999999999999</v>
      </c>
      <c r="S103" s="15">
        <v>13.782</v>
      </c>
      <c r="U103" s="15">
        <v>957206.85</v>
      </c>
      <c r="V103" s="15">
        <v>170</v>
      </c>
    </row>
    <row r="104" spans="2:22" x14ac:dyDescent="0.25">
      <c r="B104" s="15" t="s">
        <v>122</v>
      </c>
      <c r="C104" s="15" t="s">
        <v>207</v>
      </c>
      <c r="D104" s="15" t="s">
        <v>241</v>
      </c>
      <c r="E104" s="15">
        <v>2022</v>
      </c>
      <c r="F104" s="15" t="s">
        <v>162</v>
      </c>
      <c r="G104" s="15" t="s">
        <v>133</v>
      </c>
      <c r="H104" s="15" t="s">
        <v>136</v>
      </c>
      <c r="I104" s="15" t="s">
        <v>139</v>
      </c>
      <c r="J104" s="15" t="s">
        <v>141</v>
      </c>
      <c r="K104" s="15" t="s">
        <v>329</v>
      </c>
      <c r="L104" s="15" t="s">
        <v>330</v>
      </c>
      <c r="M104" s="15">
        <v>0.65</v>
      </c>
      <c r="N104" s="15">
        <v>0.42899999999999999</v>
      </c>
      <c r="O104" s="15">
        <v>2.9000000000000001E-2</v>
      </c>
      <c r="P104" s="15">
        <v>0.54100000000000004</v>
      </c>
      <c r="Q104" s="15">
        <v>0.36899999999999999</v>
      </c>
      <c r="R104" s="15">
        <v>0.82099999999999995</v>
      </c>
      <c r="S104" s="15">
        <v>13.867000000000001</v>
      </c>
      <c r="U104" s="15">
        <v>972314.40399999998</v>
      </c>
      <c r="V104" s="15">
        <v>220</v>
      </c>
    </row>
    <row r="105" spans="2:22" x14ac:dyDescent="0.25">
      <c r="B105" s="15" t="s">
        <v>122</v>
      </c>
      <c r="C105" s="15" t="s">
        <v>207</v>
      </c>
      <c r="D105" s="15" t="s">
        <v>242</v>
      </c>
      <c r="E105" s="15">
        <v>2022</v>
      </c>
      <c r="F105" s="15" t="s">
        <v>162</v>
      </c>
      <c r="G105" s="15" t="s">
        <v>133</v>
      </c>
      <c r="H105" s="15" t="s">
        <v>136</v>
      </c>
      <c r="I105" s="15" t="s">
        <v>139</v>
      </c>
      <c r="J105" s="15" t="s">
        <v>141</v>
      </c>
      <c r="K105" s="15" t="s">
        <v>329</v>
      </c>
      <c r="L105" s="15" t="s">
        <v>141</v>
      </c>
      <c r="M105" s="15">
        <v>0.438</v>
      </c>
      <c r="N105" s="15">
        <v>0.27600000000000002</v>
      </c>
      <c r="O105" s="15">
        <v>4.0000000000000001E-3</v>
      </c>
      <c r="P105" s="15">
        <v>0.378</v>
      </c>
      <c r="Q105" s="15">
        <v>0.24299999999999999</v>
      </c>
      <c r="R105" s="15">
        <v>0.55800000000000005</v>
      </c>
      <c r="S105" s="15">
        <v>13.496</v>
      </c>
      <c r="U105" s="15">
        <v>732977.375</v>
      </c>
      <c r="V105" s="15">
        <v>6190</v>
      </c>
    </row>
    <row r="106" spans="2:22" x14ac:dyDescent="0.25">
      <c r="B106" s="15" t="s">
        <v>122</v>
      </c>
      <c r="C106" s="15" t="s">
        <v>207</v>
      </c>
      <c r="D106" s="15" t="s">
        <v>242</v>
      </c>
      <c r="E106" s="15">
        <v>2022</v>
      </c>
      <c r="F106" s="15" t="s">
        <v>162</v>
      </c>
      <c r="G106" s="15" t="s">
        <v>133</v>
      </c>
      <c r="H106" s="15" t="s">
        <v>136</v>
      </c>
      <c r="I106" s="15" t="s">
        <v>139</v>
      </c>
      <c r="J106" s="15" t="s">
        <v>141</v>
      </c>
      <c r="K106" s="15" t="s">
        <v>329</v>
      </c>
      <c r="L106" s="15" t="s">
        <v>354</v>
      </c>
      <c r="M106" s="15">
        <v>0.441</v>
      </c>
      <c r="N106" s="15">
        <v>0.316</v>
      </c>
      <c r="O106" s="15">
        <v>2.4E-2</v>
      </c>
      <c r="P106" s="15">
        <v>0.36699999999999999</v>
      </c>
      <c r="Q106" s="15">
        <v>0.253</v>
      </c>
      <c r="R106" s="15">
        <v>0.53800000000000003</v>
      </c>
      <c r="S106" s="15">
        <v>13.439</v>
      </c>
      <c r="U106" s="15">
        <v>720606.098</v>
      </c>
      <c r="V106" s="15">
        <v>170</v>
      </c>
    </row>
    <row r="107" spans="2:22" x14ac:dyDescent="0.25">
      <c r="B107" s="15" t="s">
        <v>122</v>
      </c>
      <c r="C107" s="15" t="s">
        <v>207</v>
      </c>
      <c r="D107" s="15" t="s">
        <v>242</v>
      </c>
      <c r="E107" s="15">
        <v>2022</v>
      </c>
      <c r="F107" s="15" t="s">
        <v>162</v>
      </c>
      <c r="G107" s="15" t="s">
        <v>133</v>
      </c>
      <c r="H107" s="15" t="s">
        <v>136</v>
      </c>
      <c r="I107" s="15" t="s">
        <v>139</v>
      </c>
      <c r="J107" s="15" t="s">
        <v>141</v>
      </c>
      <c r="K107" s="15" t="s">
        <v>329</v>
      </c>
      <c r="L107" s="15" t="s">
        <v>330</v>
      </c>
      <c r="M107" s="15">
        <v>0.71399999999999997</v>
      </c>
      <c r="N107" s="15">
        <v>0.45300000000000001</v>
      </c>
      <c r="O107" s="15">
        <v>3.1E-2</v>
      </c>
      <c r="P107" s="15">
        <v>0.59899999999999998</v>
      </c>
      <c r="Q107" s="15">
        <v>0.373</v>
      </c>
      <c r="R107" s="15">
        <v>0.90500000000000003</v>
      </c>
      <c r="S107" s="15">
        <v>13.515000000000001</v>
      </c>
      <c r="U107" s="15">
        <v>731230.40700000001</v>
      </c>
      <c r="V107" s="15">
        <v>220</v>
      </c>
    </row>
    <row r="108" spans="2:22" x14ac:dyDescent="0.25">
      <c r="B108" s="15" t="s">
        <v>122</v>
      </c>
      <c r="C108" s="15" t="s">
        <v>207</v>
      </c>
      <c r="D108" s="15" t="s">
        <v>243</v>
      </c>
      <c r="E108" s="15">
        <v>2022</v>
      </c>
      <c r="F108" s="15" t="s">
        <v>162</v>
      </c>
      <c r="G108" s="15" t="s">
        <v>133</v>
      </c>
      <c r="H108" s="15" t="s">
        <v>136</v>
      </c>
      <c r="I108" s="15" t="s">
        <v>139</v>
      </c>
      <c r="J108" s="15" t="s">
        <v>141</v>
      </c>
      <c r="K108" s="15" t="s">
        <v>329</v>
      </c>
      <c r="L108" s="15" t="s">
        <v>141</v>
      </c>
      <c r="M108" s="15">
        <v>0.49399999999999999</v>
      </c>
      <c r="N108" s="15">
        <v>0.30499999999999999</v>
      </c>
      <c r="O108" s="15">
        <v>4.0000000000000001E-3</v>
      </c>
      <c r="P108" s="15">
        <v>0.42899999999999999</v>
      </c>
      <c r="Q108" s="15">
        <v>0.27400000000000002</v>
      </c>
      <c r="R108" s="15">
        <v>0.63500000000000001</v>
      </c>
      <c r="S108" s="15">
        <v>13.496</v>
      </c>
      <c r="U108" s="15">
        <v>732979.09699999995</v>
      </c>
      <c r="V108" s="15">
        <v>6190</v>
      </c>
    </row>
    <row r="109" spans="2:22" x14ac:dyDescent="0.25">
      <c r="B109" s="15" t="s">
        <v>122</v>
      </c>
      <c r="C109" s="15" t="s">
        <v>207</v>
      </c>
      <c r="D109" s="15" t="s">
        <v>243</v>
      </c>
      <c r="E109" s="15">
        <v>2022</v>
      </c>
      <c r="F109" s="15" t="s">
        <v>162</v>
      </c>
      <c r="G109" s="15" t="s">
        <v>133</v>
      </c>
      <c r="H109" s="15" t="s">
        <v>136</v>
      </c>
      <c r="I109" s="15" t="s">
        <v>139</v>
      </c>
      <c r="J109" s="15" t="s">
        <v>141</v>
      </c>
      <c r="K109" s="15" t="s">
        <v>329</v>
      </c>
      <c r="L109" s="15" t="s">
        <v>354</v>
      </c>
      <c r="M109" s="15">
        <v>0.49</v>
      </c>
      <c r="N109" s="15">
        <v>0.34399999999999997</v>
      </c>
      <c r="O109" s="15">
        <v>2.5999999999999999E-2</v>
      </c>
      <c r="P109" s="15">
        <v>0.41199999999999998</v>
      </c>
      <c r="Q109" s="15">
        <v>0.27100000000000002</v>
      </c>
      <c r="R109" s="15">
        <v>0.60399999999999998</v>
      </c>
      <c r="S109" s="15">
        <v>13.439</v>
      </c>
      <c r="U109" s="15">
        <v>720600.03099999996</v>
      </c>
      <c r="V109" s="15">
        <v>170</v>
      </c>
    </row>
    <row r="110" spans="2:22" x14ac:dyDescent="0.25">
      <c r="B110" s="15" t="s">
        <v>122</v>
      </c>
      <c r="C110" s="15" t="s">
        <v>207</v>
      </c>
      <c r="D110" s="15" t="s">
        <v>243</v>
      </c>
      <c r="E110" s="15">
        <v>2022</v>
      </c>
      <c r="F110" s="15" t="s">
        <v>162</v>
      </c>
      <c r="G110" s="15" t="s">
        <v>133</v>
      </c>
      <c r="H110" s="15" t="s">
        <v>136</v>
      </c>
      <c r="I110" s="15" t="s">
        <v>139</v>
      </c>
      <c r="J110" s="15" t="s">
        <v>141</v>
      </c>
      <c r="K110" s="15" t="s">
        <v>329</v>
      </c>
      <c r="L110" s="15" t="s">
        <v>330</v>
      </c>
      <c r="M110" s="15">
        <v>0.78600000000000003</v>
      </c>
      <c r="N110" s="15">
        <v>0.48799999999999999</v>
      </c>
      <c r="O110" s="15">
        <v>3.3000000000000002E-2</v>
      </c>
      <c r="P110" s="15">
        <v>0.66100000000000003</v>
      </c>
      <c r="Q110" s="15">
        <v>0.44900000000000001</v>
      </c>
      <c r="R110" s="15">
        <v>1.036</v>
      </c>
      <c r="S110" s="15">
        <v>13.515000000000001</v>
      </c>
      <c r="U110" s="15">
        <v>731247.69099999999</v>
      </c>
      <c r="V110" s="15">
        <v>220</v>
      </c>
    </row>
    <row r="111" spans="2:22" x14ac:dyDescent="0.25">
      <c r="B111" s="15" t="s">
        <v>122</v>
      </c>
      <c r="C111" s="15" t="s">
        <v>207</v>
      </c>
      <c r="D111" s="15" t="s">
        <v>244</v>
      </c>
      <c r="E111" s="15">
        <v>2022</v>
      </c>
      <c r="F111" s="15" t="s">
        <v>162</v>
      </c>
      <c r="G111" s="15" t="s">
        <v>133</v>
      </c>
      <c r="H111" s="15" t="s">
        <v>136</v>
      </c>
      <c r="I111" s="15" t="s">
        <v>139</v>
      </c>
      <c r="J111" s="15" t="s">
        <v>141</v>
      </c>
      <c r="K111" s="15" t="s">
        <v>329</v>
      </c>
      <c r="L111" s="15" t="s">
        <v>141</v>
      </c>
      <c r="M111" s="15">
        <v>0.53</v>
      </c>
      <c r="N111" s="15">
        <v>0.32600000000000001</v>
      </c>
      <c r="O111" s="15">
        <v>4.0000000000000001E-3</v>
      </c>
      <c r="P111" s="15">
        <v>0.46200000000000002</v>
      </c>
      <c r="Q111" s="15">
        <v>0.29399999999999998</v>
      </c>
      <c r="R111" s="15">
        <v>0.68600000000000005</v>
      </c>
      <c r="S111" s="15">
        <v>13.051</v>
      </c>
      <c r="U111" s="15">
        <v>502342.13099999999</v>
      </c>
      <c r="V111" s="15">
        <v>6190</v>
      </c>
    </row>
    <row r="112" spans="2:22" x14ac:dyDescent="0.25">
      <c r="B112" s="15" t="s">
        <v>122</v>
      </c>
      <c r="C112" s="15" t="s">
        <v>207</v>
      </c>
      <c r="D112" s="15" t="s">
        <v>244</v>
      </c>
      <c r="E112" s="15">
        <v>2022</v>
      </c>
      <c r="F112" s="15" t="s">
        <v>162</v>
      </c>
      <c r="G112" s="15" t="s">
        <v>133</v>
      </c>
      <c r="H112" s="15" t="s">
        <v>136</v>
      </c>
      <c r="I112" s="15" t="s">
        <v>139</v>
      </c>
      <c r="J112" s="15" t="s">
        <v>141</v>
      </c>
      <c r="K112" s="15" t="s">
        <v>329</v>
      </c>
      <c r="L112" s="15" t="s">
        <v>354</v>
      </c>
      <c r="M112" s="15">
        <v>0.496</v>
      </c>
      <c r="N112" s="15">
        <v>0.33900000000000002</v>
      </c>
      <c r="O112" s="15">
        <v>2.5999999999999999E-2</v>
      </c>
      <c r="P112" s="15">
        <v>0.432</v>
      </c>
      <c r="Q112" s="15">
        <v>0.28100000000000003</v>
      </c>
      <c r="R112" s="15">
        <v>0.61299999999999999</v>
      </c>
      <c r="S112" s="15">
        <v>12.991</v>
      </c>
      <c r="U112" s="15">
        <v>496163.98200000002</v>
      </c>
      <c r="V112" s="15">
        <v>170</v>
      </c>
    </row>
    <row r="113" spans="2:22" x14ac:dyDescent="0.25">
      <c r="B113" s="15" t="s">
        <v>122</v>
      </c>
      <c r="C113" s="15" t="s">
        <v>207</v>
      </c>
      <c r="D113" s="15" t="s">
        <v>244</v>
      </c>
      <c r="E113" s="15">
        <v>2022</v>
      </c>
      <c r="F113" s="15" t="s">
        <v>162</v>
      </c>
      <c r="G113" s="15" t="s">
        <v>133</v>
      </c>
      <c r="H113" s="15" t="s">
        <v>136</v>
      </c>
      <c r="I113" s="15" t="s">
        <v>139</v>
      </c>
      <c r="J113" s="15" t="s">
        <v>141</v>
      </c>
      <c r="K113" s="15" t="s">
        <v>329</v>
      </c>
      <c r="L113" s="15" t="s">
        <v>330</v>
      </c>
      <c r="M113" s="15">
        <v>0.83599999999999997</v>
      </c>
      <c r="N113" s="15">
        <v>0.50700000000000001</v>
      </c>
      <c r="O113" s="15">
        <v>3.4000000000000002E-2</v>
      </c>
      <c r="P113" s="15">
        <v>0.749</v>
      </c>
      <c r="Q113" s="15">
        <v>0.47899999999999998</v>
      </c>
      <c r="R113" s="15">
        <v>1.073</v>
      </c>
      <c r="S113" s="15">
        <v>13.058</v>
      </c>
      <c r="U113" s="15">
        <v>499926.47499999998</v>
      </c>
      <c r="V113" s="15">
        <v>220</v>
      </c>
    </row>
    <row r="114" spans="2:22" x14ac:dyDescent="0.25">
      <c r="B114" s="15" t="s">
        <v>122</v>
      </c>
      <c r="C114" s="15" t="s">
        <v>207</v>
      </c>
      <c r="D114" s="15" t="s">
        <v>245</v>
      </c>
      <c r="E114" s="15">
        <v>2022</v>
      </c>
      <c r="F114" s="15" t="s">
        <v>162</v>
      </c>
      <c r="G114" s="15" t="s">
        <v>133</v>
      </c>
      <c r="H114" s="15" t="s">
        <v>136</v>
      </c>
      <c r="I114" s="15" t="s">
        <v>139</v>
      </c>
      <c r="J114" s="15" t="s">
        <v>141</v>
      </c>
      <c r="K114" s="15" t="s">
        <v>329</v>
      </c>
      <c r="L114" s="15" t="s">
        <v>141</v>
      </c>
      <c r="M114" s="15">
        <v>0.53500000000000003</v>
      </c>
      <c r="N114" s="15">
        <v>0.32200000000000001</v>
      </c>
      <c r="O114" s="15">
        <v>4.0000000000000001E-3</v>
      </c>
      <c r="P114" s="15">
        <v>0.46800000000000003</v>
      </c>
      <c r="Q114" s="15">
        <v>0.30299999999999999</v>
      </c>
      <c r="R114" s="15">
        <v>0.69299999999999995</v>
      </c>
      <c r="S114" s="15">
        <v>13.051</v>
      </c>
      <c r="U114" s="15">
        <v>502342.85499999998</v>
      </c>
      <c r="V114" s="15">
        <v>6190</v>
      </c>
    </row>
    <row r="115" spans="2:22" x14ac:dyDescent="0.25">
      <c r="B115" s="15" t="s">
        <v>122</v>
      </c>
      <c r="C115" s="15" t="s">
        <v>207</v>
      </c>
      <c r="D115" s="15" t="s">
        <v>245</v>
      </c>
      <c r="E115" s="15">
        <v>2022</v>
      </c>
      <c r="F115" s="15" t="s">
        <v>162</v>
      </c>
      <c r="G115" s="15" t="s">
        <v>133</v>
      </c>
      <c r="H115" s="15" t="s">
        <v>136</v>
      </c>
      <c r="I115" s="15" t="s">
        <v>139</v>
      </c>
      <c r="J115" s="15" t="s">
        <v>141</v>
      </c>
      <c r="K115" s="15" t="s">
        <v>329</v>
      </c>
      <c r="L115" s="15" t="s">
        <v>354</v>
      </c>
      <c r="M115" s="15">
        <v>0.49</v>
      </c>
      <c r="N115" s="15">
        <v>0.33500000000000002</v>
      </c>
      <c r="O115" s="15">
        <v>2.5999999999999999E-2</v>
      </c>
      <c r="P115" s="15">
        <v>0.43099999999999999</v>
      </c>
      <c r="Q115" s="15">
        <v>0.27800000000000002</v>
      </c>
      <c r="R115" s="15">
        <v>0.58899999999999997</v>
      </c>
      <c r="S115" s="15">
        <v>12.991</v>
      </c>
      <c r="U115" s="15">
        <v>496164.772</v>
      </c>
      <c r="V115" s="15">
        <v>170</v>
      </c>
    </row>
    <row r="116" spans="2:22" x14ac:dyDescent="0.25">
      <c r="B116" s="15" t="s">
        <v>122</v>
      </c>
      <c r="C116" s="15" t="s">
        <v>207</v>
      </c>
      <c r="D116" s="15" t="s">
        <v>245</v>
      </c>
      <c r="E116" s="15">
        <v>2022</v>
      </c>
      <c r="F116" s="15" t="s">
        <v>162</v>
      </c>
      <c r="G116" s="15" t="s">
        <v>133</v>
      </c>
      <c r="H116" s="15" t="s">
        <v>136</v>
      </c>
      <c r="I116" s="15" t="s">
        <v>139</v>
      </c>
      <c r="J116" s="15" t="s">
        <v>141</v>
      </c>
      <c r="K116" s="15" t="s">
        <v>329</v>
      </c>
      <c r="L116" s="15" t="s">
        <v>330</v>
      </c>
      <c r="M116" s="15">
        <v>0.873</v>
      </c>
      <c r="N116" s="15">
        <v>0.51800000000000002</v>
      </c>
      <c r="O116" s="15">
        <v>3.5000000000000003E-2</v>
      </c>
      <c r="P116" s="15">
        <v>0.81699999999999995</v>
      </c>
      <c r="Q116" s="15">
        <v>0.505</v>
      </c>
      <c r="R116" s="15">
        <v>1.135</v>
      </c>
      <c r="S116" s="15">
        <v>13.058</v>
      </c>
      <c r="U116" s="15">
        <v>499916.908</v>
      </c>
      <c r="V116" s="15">
        <v>220</v>
      </c>
    </row>
    <row r="117" spans="2:22" x14ac:dyDescent="0.25">
      <c r="B117" s="15" t="s">
        <v>122</v>
      </c>
      <c r="C117" s="15" t="s">
        <v>207</v>
      </c>
      <c r="D117" s="15" t="s">
        <v>246</v>
      </c>
      <c r="E117" s="15">
        <v>2022</v>
      </c>
      <c r="F117" s="15" t="s">
        <v>162</v>
      </c>
      <c r="G117" s="15" t="s">
        <v>133</v>
      </c>
      <c r="H117" s="15" t="s">
        <v>136</v>
      </c>
      <c r="I117" s="15" t="s">
        <v>139</v>
      </c>
      <c r="J117" s="15" t="s">
        <v>141</v>
      </c>
      <c r="K117" s="15" t="s">
        <v>329</v>
      </c>
      <c r="L117" s="15" t="s">
        <v>141</v>
      </c>
      <c r="M117" s="15">
        <v>0.52200000000000002</v>
      </c>
      <c r="N117" s="15">
        <v>0.31900000000000001</v>
      </c>
      <c r="O117" s="15">
        <v>4.0000000000000001E-3</v>
      </c>
      <c r="P117" s="15">
        <v>0.45200000000000001</v>
      </c>
      <c r="Q117" s="15">
        <v>0.29499999999999998</v>
      </c>
      <c r="R117" s="15">
        <v>0.66400000000000003</v>
      </c>
      <c r="S117" s="15">
        <v>12.507</v>
      </c>
      <c r="U117" s="15">
        <v>299079.45299999998</v>
      </c>
      <c r="V117" s="15">
        <v>6180</v>
      </c>
    </row>
    <row r="118" spans="2:22" x14ac:dyDescent="0.25">
      <c r="B118" s="15" t="s">
        <v>122</v>
      </c>
      <c r="C118" s="15" t="s">
        <v>207</v>
      </c>
      <c r="D118" s="15" t="s">
        <v>246</v>
      </c>
      <c r="E118" s="15">
        <v>2022</v>
      </c>
      <c r="F118" s="15" t="s">
        <v>162</v>
      </c>
      <c r="G118" s="15" t="s">
        <v>133</v>
      </c>
      <c r="H118" s="15" t="s">
        <v>136</v>
      </c>
      <c r="I118" s="15" t="s">
        <v>139</v>
      </c>
      <c r="J118" s="15" t="s">
        <v>141</v>
      </c>
      <c r="K118" s="15" t="s">
        <v>329</v>
      </c>
      <c r="L118" s="15" t="s">
        <v>354</v>
      </c>
      <c r="M118" s="15">
        <v>0.48299999999999998</v>
      </c>
      <c r="N118" s="15">
        <v>0.33300000000000002</v>
      </c>
      <c r="O118" s="15">
        <v>2.5999999999999999E-2</v>
      </c>
      <c r="P118" s="15">
        <v>0.433</v>
      </c>
      <c r="Q118" s="15">
        <v>0.28199999999999997</v>
      </c>
      <c r="R118" s="15">
        <v>0.58399999999999996</v>
      </c>
      <c r="S118" s="15">
        <v>12.435</v>
      </c>
      <c r="U118" s="15">
        <v>297590.53000000003</v>
      </c>
      <c r="V118" s="15">
        <v>170</v>
      </c>
    </row>
    <row r="119" spans="2:22" x14ac:dyDescent="0.25">
      <c r="B119" s="15" t="s">
        <v>122</v>
      </c>
      <c r="C119" s="15" t="s">
        <v>207</v>
      </c>
      <c r="D119" s="15" t="s">
        <v>246</v>
      </c>
      <c r="E119" s="15">
        <v>2022</v>
      </c>
      <c r="F119" s="15" t="s">
        <v>162</v>
      </c>
      <c r="G119" s="15" t="s">
        <v>133</v>
      </c>
      <c r="H119" s="15" t="s">
        <v>136</v>
      </c>
      <c r="I119" s="15" t="s">
        <v>139</v>
      </c>
      <c r="J119" s="15" t="s">
        <v>141</v>
      </c>
      <c r="K119" s="15" t="s">
        <v>329</v>
      </c>
      <c r="L119" s="15" t="s">
        <v>330</v>
      </c>
      <c r="M119" s="15">
        <v>0.86799999999999999</v>
      </c>
      <c r="N119" s="15">
        <v>0.53600000000000003</v>
      </c>
      <c r="O119" s="15">
        <v>3.5999999999999997E-2</v>
      </c>
      <c r="P119" s="15">
        <v>0.76700000000000002</v>
      </c>
      <c r="Q119" s="15">
        <v>0.47499999999999998</v>
      </c>
      <c r="R119" s="15">
        <v>1.1299999999999999</v>
      </c>
      <c r="S119" s="15">
        <v>12.505000000000001</v>
      </c>
      <c r="U119" s="15">
        <v>297278.18099999998</v>
      </c>
      <c r="V119" s="15">
        <v>220</v>
      </c>
    </row>
    <row r="120" spans="2:22" x14ac:dyDescent="0.25">
      <c r="B120" s="15" t="s">
        <v>122</v>
      </c>
      <c r="C120" s="15" t="s">
        <v>207</v>
      </c>
      <c r="D120" s="15" t="s">
        <v>247</v>
      </c>
      <c r="E120" s="15">
        <v>2022</v>
      </c>
      <c r="F120" s="15" t="s">
        <v>162</v>
      </c>
      <c r="G120" s="15" t="s">
        <v>133</v>
      </c>
      <c r="H120" s="15" t="s">
        <v>136</v>
      </c>
      <c r="I120" s="15" t="s">
        <v>139</v>
      </c>
      <c r="J120" s="15" t="s">
        <v>141</v>
      </c>
      <c r="K120" s="15" t="s">
        <v>329</v>
      </c>
      <c r="L120" s="15" t="s">
        <v>141</v>
      </c>
      <c r="M120" s="15">
        <v>0.5</v>
      </c>
      <c r="N120" s="15">
        <v>0.309</v>
      </c>
      <c r="O120" s="15">
        <v>4.0000000000000001E-3</v>
      </c>
      <c r="P120" s="15">
        <v>0.432</v>
      </c>
      <c r="Q120" s="15">
        <v>0.28499999999999998</v>
      </c>
      <c r="R120" s="15">
        <v>0.629</v>
      </c>
      <c r="S120" s="15">
        <v>12.507</v>
      </c>
      <c r="U120" s="15">
        <v>299078.68800000002</v>
      </c>
      <c r="V120" s="15">
        <v>6180</v>
      </c>
    </row>
    <row r="121" spans="2:22" x14ac:dyDescent="0.25">
      <c r="B121" s="15" t="s">
        <v>122</v>
      </c>
      <c r="C121" s="15" t="s">
        <v>207</v>
      </c>
      <c r="D121" s="15" t="s">
        <v>247</v>
      </c>
      <c r="E121" s="15">
        <v>2022</v>
      </c>
      <c r="F121" s="15" t="s">
        <v>162</v>
      </c>
      <c r="G121" s="15" t="s">
        <v>133</v>
      </c>
      <c r="H121" s="15" t="s">
        <v>136</v>
      </c>
      <c r="I121" s="15" t="s">
        <v>139</v>
      </c>
      <c r="J121" s="15" t="s">
        <v>141</v>
      </c>
      <c r="K121" s="15" t="s">
        <v>329</v>
      </c>
      <c r="L121" s="15" t="s">
        <v>354</v>
      </c>
      <c r="M121" s="15">
        <v>0.47899999999999998</v>
      </c>
      <c r="N121" s="15">
        <v>0.33600000000000002</v>
      </c>
      <c r="O121" s="15">
        <v>2.5999999999999999E-2</v>
      </c>
      <c r="P121" s="15">
        <v>0.39700000000000002</v>
      </c>
      <c r="Q121" s="15">
        <v>0.28399999999999997</v>
      </c>
      <c r="R121" s="15">
        <v>0.6</v>
      </c>
      <c r="S121" s="15">
        <v>12.433999999999999</v>
      </c>
      <c r="U121" s="15">
        <v>297576.40399999998</v>
      </c>
      <c r="V121" s="15">
        <v>170</v>
      </c>
    </row>
    <row r="122" spans="2:22" x14ac:dyDescent="0.25">
      <c r="B122" s="15" t="s">
        <v>122</v>
      </c>
      <c r="C122" s="15" t="s">
        <v>207</v>
      </c>
      <c r="D122" s="15" t="s">
        <v>247</v>
      </c>
      <c r="E122" s="15">
        <v>2022</v>
      </c>
      <c r="F122" s="15" t="s">
        <v>162</v>
      </c>
      <c r="G122" s="15" t="s">
        <v>133</v>
      </c>
      <c r="H122" s="15" t="s">
        <v>136</v>
      </c>
      <c r="I122" s="15" t="s">
        <v>139</v>
      </c>
      <c r="J122" s="15" t="s">
        <v>141</v>
      </c>
      <c r="K122" s="15" t="s">
        <v>329</v>
      </c>
      <c r="L122" s="15" t="s">
        <v>330</v>
      </c>
      <c r="M122" s="15">
        <v>0.82799999999999996</v>
      </c>
      <c r="N122" s="15">
        <v>0.53800000000000003</v>
      </c>
      <c r="O122" s="15">
        <v>3.5999999999999997E-2</v>
      </c>
      <c r="P122" s="15">
        <v>0.67100000000000004</v>
      </c>
      <c r="Q122" s="15">
        <v>0.45200000000000001</v>
      </c>
      <c r="R122" s="15">
        <v>1.1299999999999999</v>
      </c>
      <c r="S122" s="15">
        <v>12.505000000000001</v>
      </c>
      <c r="U122" s="15">
        <v>297277.42499999999</v>
      </c>
      <c r="V122" s="15">
        <v>220</v>
      </c>
    </row>
    <row r="123" spans="2:22" x14ac:dyDescent="0.25">
      <c r="B123" s="15" t="s">
        <v>122</v>
      </c>
      <c r="C123" s="15" t="s">
        <v>207</v>
      </c>
      <c r="D123" s="15" t="s">
        <v>248</v>
      </c>
      <c r="E123" s="15">
        <v>2022</v>
      </c>
      <c r="F123" s="15" t="s">
        <v>162</v>
      </c>
      <c r="G123" s="15" t="s">
        <v>133</v>
      </c>
      <c r="H123" s="15" t="s">
        <v>136</v>
      </c>
      <c r="I123" s="15" t="s">
        <v>139</v>
      </c>
      <c r="J123" s="15" t="s">
        <v>141</v>
      </c>
      <c r="K123" s="15" t="s">
        <v>329</v>
      </c>
      <c r="L123" s="15" t="s">
        <v>141</v>
      </c>
      <c r="M123" s="15">
        <v>0.47299999999999998</v>
      </c>
      <c r="N123" s="15">
        <v>0.29499999999999998</v>
      </c>
      <c r="O123" s="15">
        <v>4.0000000000000001E-3</v>
      </c>
      <c r="P123" s="15">
        <v>0.40600000000000003</v>
      </c>
      <c r="Q123" s="15">
        <v>0.26900000000000002</v>
      </c>
      <c r="R123" s="15">
        <v>0.59599999999999997</v>
      </c>
      <c r="S123" s="15">
        <v>11.87</v>
      </c>
      <c r="U123" s="15">
        <v>133268.20199999999</v>
      </c>
      <c r="V123" s="15">
        <v>6180</v>
      </c>
    </row>
    <row r="124" spans="2:22" x14ac:dyDescent="0.25">
      <c r="B124" s="15" t="s">
        <v>122</v>
      </c>
      <c r="C124" s="15" t="s">
        <v>207</v>
      </c>
      <c r="D124" s="15" t="s">
        <v>248</v>
      </c>
      <c r="E124" s="15">
        <v>2022</v>
      </c>
      <c r="F124" s="15" t="s">
        <v>162</v>
      </c>
      <c r="G124" s="15" t="s">
        <v>133</v>
      </c>
      <c r="H124" s="15" t="s">
        <v>136</v>
      </c>
      <c r="I124" s="15" t="s">
        <v>139</v>
      </c>
      <c r="J124" s="15" t="s">
        <v>141</v>
      </c>
      <c r="K124" s="15" t="s">
        <v>329</v>
      </c>
      <c r="L124" s="15" t="s">
        <v>354</v>
      </c>
      <c r="M124" s="15">
        <v>0.45900000000000002</v>
      </c>
      <c r="N124" s="15">
        <v>0.317</v>
      </c>
      <c r="O124" s="15">
        <v>2.4E-2</v>
      </c>
      <c r="P124" s="15">
        <v>0.38500000000000001</v>
      </c>
      <c r="Q124" s="15">
        <v>0.246</v>
      </c>
      <c r="R124" s="15">
        <v>0.58099999999999996</v>
      </c>
      <c r="S124" s="15">
        <v>11.781000000000001</v>
      </c>
      <c r="U124" s="15">
        <v>134524.33300000001</v>
      </c>
      <c r="V124" s="15">
        <v>170</v>
      </c>
    </row>
    <row r="125" spans="2:22" x14ac:dyDescent="0.25">
      <c r="B125" s="15" t="s">
        <v>122</v>
      </c>
      <c r="C125" s="15" t="s">
        <v>207</v>
      </c>
      <c r="D125" s="15" t="s">
        <v>248</v>
      </c>
      <c r="E125" s="15">
        <v>2022</v>
      </c>
      <c r="F125" s="15" t="s">
        <v>162</v>
      </c>
      <c r="G125" s="15" t="s">
        <v>133</v>
      </c>
      <c r="H125" s="15" t="s">
        <v>136</v>
      </c>
      <c r="I125" s="15" t="s">
        <v>139</v>
      </c>
      <c r="J125" s="15" t="s">
        <v>141</v>
      </c>
      <c r="K125" s="15" t="s">
        <v>329</v>
      </c>
      <c r="L125" s="15" t="s">
        <v>330</v>
      </c>
      <c r="M125" s="15">
        <v>0.79800000000000004</v>
      </c>
      <c r="N125" s="15">
        <v>0.53700000000000003</v>
      </c>
      <c r="O125" s="15">
        <v>3.5999999999999997E-2</v>
      </c>
      <c r="P125" s="15">
        <v>0.68</v>
      </c>
      <c r="Q125" s="15">
        <v>0.442</v>
      </c>
      <c r="R125" s="15">
        <v>1.0429999999999999</v>
      </c>
      <c r="S125" s="15">
        <v>11.858000000000001</v>
      </c>
      <c r="U125" s="15">
        <v>132509.11199999999</v>
      </c>
      <c r="V125" s="15">
        <v>220</v>
      </c>
    </row>
    <row r="126" spans="2:22" x14ac:dyDescent="0.25">
      <c r="B126" s="15" t="s">
        <v>122</v>
      </c>
      <c r="C126" s="15" t="s">
        <v>207</v>
      </c>
      <c r="D126" s="15" t="s">
        <v>249</v>
      </c>
      <c r="E126" s="15">
        <v>2022</v>
      </c>
      <c r="F126" s="15" t="s">
        <v>162</v>
      </c>
      <c r="G126" s="15" t="s">
        <v>133</v>
      </c>
      <c r="H126" s="15" t="s">
        <v>136</v>
      </c>
      <c r="I126" s="15" t="s">
        <v>139</v>
      </c>
      <c r="J126" s="15" t="s">
        <v>141</v>
      </c>
      <c r="K126" s="15" t="s">
        <v>329</v>
      </c>
      <c r="L126" s="15" t="s">
        <v>141</v>
      </c>
      <c r="M126" s="15">
        <v>0.45</v>
      </c>
      <c r="N126" s="15">
        <v>0.28000000000000003</v>
      </c>
      <c r="O126" s="15">
        <v>4.0000000000000001E-3</v>
      </c>
      <c r="P126" s="15">
        <v>0.38500000000000001</v>
      </c>
      <c r="Q126" s="15">
        <v>0.25800000000000001</v>
      </c>
      <c r="R126" s="15">
        <v>0.56299999999999994</v>
      </c>
      <c r="S126" s="15">
        <v>11.871</v>
      </c>
      <c r="U126" s="15">
        <v>133268.296</v>
      </c>
      <c r="V126" s="15">
        <v>6180</v>
      </c>
    </row>
    <row r="127" spans="2:22" x14ac:dyDescent="0.25">
      <c r="B127" s="15" t="s">
        <v>122</v>
      </c>
      <c r="C127" s="15" t="s">
        <v>207</v>
      </c>
      <c r="D127" s="15" t="s">
        <v>249</v>
      </c>
      <c r="E127" s="15">
        <v>2022</v>
      </c>
      <c r="F127" s="15" t="s">
        <v>162</v>
      </c>
      <c r="G127" s="15" t="s">
        <v>133</v>
      </c>
      <c r="H127" s="15" t="s">
        <v>136</v>
      </c>
      <c r="I127" s="15" t="s">
        <v>139</v>
      </c>
      <c r="J127" s="15" t="s">
        <v>141</v>
      </c>
      <c r="K127" s="15" t="s">
        <v>329</v>
      </c>
      <c r="L127" s="15" t="s">
        <v>354</v>
      </c>
      <c r="M127" s="15">
        <v>0.438</v>
      </c>
      <c r="N127" s="15">
        <v>0.312</v>
      </c>
      <c r="O127" s="15">
        <v>2.4E-2</v>
      </c>
      <c r="P127" s="15">
        <v>0.373</v>
      </c>
      <c r="Q127" s="15">
        <v>0.23100000000000001</v>
      </c>
      <c r="R127" s="15">
        <v>0.54200000000000004</v>
      </c>
      <c r="S127" s="15">
        <v>11.781000000000001</v>
      </c>
      <c r="U127" s="15">
        <v>134523.416</v>
      </c>
      <c r="V127" s="15">
        <v>170</v>
      </c>
    </row>
    <row r="128" spans="2:22" x14ac:dyDescent="0.25">
      <c r="B128" s="15" t="s">
        <v>122</v>
      </c>
      <c r="C128" s="15" t="s">
        <v>207</v>
      </c>
      <c r="D128" s="15" t="s">
        <v>249</v>
      </c>
      <c r="E128" s="15">
        <v>2022</v>
      </c>
      <c r="F128" s="15" t="s">
        <v>162</v>
      </c>
      <c r="G128" s="15" t="s">
        <v>133</v>
      </c>
      <c r="H128" s="15" t="s">
        <v>136</v>
      </c>
      <c r="I128" s="15" t="s">
        <v>139</v>
      </c>
      <c r="J128" s="15" t="s">
        <v>141</v>
      </c>
      <c r="K128" s="15" t="s">
        <v>329</v>
      </c>
      <c r="L128" s="15" t="s">
        <v>330</v>
      </c>
      <c r="M128" s="15">
        <v>0.76600000000000001</v>
      </c>
      <c r="N128" s="15">
        <v>0.52100000000000002</v>
      </c>
      <c r="O128" s="15">
        <v>3.5000000000000003E-2</v>
      </c>
      <c r="P128" s="15">
        <v>0.63300000000000001</v>
      </c>
      <c r="Q128" s="15">
        <v>0.41799999999999998</v>
      </c>
      <c r="R128" s="15">
        <v>0.96199999999999997</v>
      </c>
      <c r="S128" s="15">
        <v>11.858000000000001</v>
      </c>
      <c r="U128" s="15">
        <v>132507.22200000001</v>
      </c>
      <c r="V128" s="15">
        <v>220</v>
      </c>
    </row>
    <row r="129" spans="2:22" x14ac:dyDescent="0.25">
      <c r="B129" s="15" t="s">
        <v>122</v>
      </c>
      <c r="C129" s="15" t="s">
        <v>207</v>
      </c>
      <c r="D129" s="15" t="s">
        <v>250</v>
      </c>
      <c r="E129" s="15">
        <v>2022</v>
      </c>
      <c r="F129" s="15" t="s">
        <v>162</v>
      </c>
      <c r="G129" s="15" t="s">
        <v>133</v>
      </c>
      <c r="H129" s="15" t="s">
        <v>136</v>
      </c>
      <c r="I129" s="15" t="s">
        <v>139</v>
      </c>
      <c r="J129" s="15" t="s">
        <v>141</v>
      </c>
      <c r="K129" s="15" t="s">
        <v>329</v>
      </c>
      <c r="L129" s="15" t="s">
        <v>141</v>
      </c>
      <c r="M129" s="15">
        <v>0.42899999999999999</v>
      </c>
      <c r="N129" s="15">
        <v>0.27500000000000002</v>
      </c>
      <c r="O129" s="15">
        <v>3.0000000000000001E-3</v>
      </c>
      <c r="P129" s="15">
        <v>0.36599999999999999</v>
      </c>
      <c r="Q129" s="15">
        <v>0.246</v>
      </c>
      <c r="R129" s="15">
        <v>0.53</v>
      </c>
      <c r="S129" s="15">
        <v>11.214</v>
      </c>
      <c r="U129" s="15">
        <v>33570.784</v>
      </c>
      <c r="V129" s="15">
        <v>6180</v>
      </c>
    </row>
    <row r="130" spans="2:22" x14ac:dyDescent="0.25">
      <c r="B130" s="15" t="s">
        <v>122</v>
      </c>
      <c r="C130" s="15" t="s">
        <v>207</v>
      </c>
      <c r="D130" s="15" t="s">
        <v>250</v>
      </c>
      <c r="E130" s="15">
        <v>2022</v>
      </c>
      <c r="F130" s="15" t="s">
        <v>162</v>
      </c>
      <c r="G130" s="15" t="s">
        <v>133</v>
      </c>
      <c r="H130" s="15" t="s">
        <v>136</v>
      </c>
      <c r="I130" s="15" t="s">
        <v>139</v>
      </c>
      <c r="J130" s="15" t="s">
        <v>141</v>
      </c>
      <c r="K130" s="15" t="s">
        <v>329</v>
      </c>
      <c r="L130" s="15" t="s">
        <v>354</v>
      </c>
      <c r="M130" s="15">
        <v>0.42399999999999999</v>
      </c>
      <c r="N130" s="15">
        <v>0.30599999999999999</v>
      </c>
      <c r="O130" s="15">
        <v>2.4E-2</v>
      </c>
      <c r="P130" s="15">
        <v>0.35699999999999998</v>
      </c>
      <c r="Q130" s="15">
        <v>0.214</v>
      </c>
      <c r="R130" s="15">
        <v>0.54300000000000004</v>
      </c>
      <c r="S130" s="15">
        <v>11.108000000000001</v>
      </c>
      <c r="U130" s="15">
        <v>35016.99</v>
      </c>
      <c r="V130" s="15">
        <v>170</v>
      </c>
    </row>
    <row r="131" spans="2:22" x14ac:dyDescent="0.25">
      <c r="B131" s="15" t="s">
        <v>122</v>
      </c>
      <c r="C131" s="15" t="s">
        <v>207</v>
      </c>
      <c r="D131" s="15" t="s">
        <v>250</v>
      </c>
      <c r="E131" s="15">
        <v>2022</v>
      </c>
      <c r="F131" s="15" t="s">
        <v>162</v>
      </c>
      <c r="G131" s="15" t="s">
        <v>133</v>
      </c>
      <c r="H131" s="15" t="s">
        <v>136</v>
      </c>
      <c r="I131" s="15" t="s">
        <v>139</v>
      </c>
      <c r="J131" s="15" t="s">
        <v>141</v>
      </c>
      <c r="K131" s="15" t="s">
        <v>329</v>
      </c>
      <c r="L131" s="15" t="s">
        <v>330</v>
      </c>
      <c r="M131" s="15">
        <v>0.78700000000000003</v>
      </c>
      <c r="N131" s="15">
        <v>0.61499999999999999</v>
      </c>
      <c r="O131" s="15">
        <v>4.1000000000000002E-2</v>
      </c>
      <c r="P131" s="15">
        <v>0.623</v>
      </c>
      <c r="Q131" s="15">
        <v>0.39</v>
      </c>
      <c r="R131" s="15">
        <v>0.94899999999999995</v>
      </c>
      <c r="S131" s="15">
        <v>11.19</v>
      </c>
      <c r="U131" s="15">
        <v>33178.292999999998</v>
      </c>
      <c r="V131" s="15">
        <v>220</v>
      </c>
    </row>
    <row r="132" spans="2:22" x14ac:dyDescent="0.25">
      <c r="B132" s="15" t="s">
        <v>122</v>
      </c>
      <c r="C132" s="15" t="s">
        <v>207</v>
      </c>
      <c r="D132" s="15" t="s">
        <v>251</v>
      </c>
      <c r="E132" s="15">
        <v>2022</v>
      </c>
      <c r="F132" s="15" t="s">
        <v>162</v>
      </c>
      <c r="G132" s="15" t="s">
        <v>133</v>
      </c>
      <c r="H132" s="15" t="s">
        <v>136</v>
      </c>
      <c r="I132" s="15" t="s">
        <v>139</v>
      </c>
      <c r="J132" s="15" t="s">
        <v>141</v>
      </c>
      <c r="K132" s="15" t="s">
        <v>329</v>
      </c>
      <c r="L132" s="15" t="s">
        <v>141</v>
      </c>
      <c r="M132" s="15">
        <v>0.41</v>
      </c>
      <c r="N132" s="15">
        <v>0.26500000000000001</v>
      </c>
      <c r="O132" s="15">
        <v>3.0000000000000001E-3</v>
      </c>
      <c r="P132" s="15">
        <v>0.35</v>
      </c>
      <c r="Q132" s="15">
        <v>0.23300000000000001</v>
      </c>
      <c r="R132" s="15">
        <v>0.51</v>
      </c>
      <c r="S132" s="15">
        <v>11.214</v>
      </c>
      <c r="U132" s="15">
        <v>33570.743999999999</v>
      </c>
      <c r="V132" s="15">
        <v>6180</v>
      </c>
    </row>
    <row r="133" spans="2:22" x14ac:dyDescent="0.25">
      <c r="B133" s="15" t="s">
        <v>122</v>
      </c>
      <c r="C133" s="15" t="s">
        <v>207</v>
      </c>
      <c r="D133" s="15" t="s">
        <v>251</v>
      </c>
      <c r="E133" s="15">
        <v>2022</v>
      </c>
      <c r="F133" s="15" t="s">
        <v>162</v>
      </c>
      <c r="G133" s="15" t="s">
        <v>133</v>
      </c>
      <c r="H133" s="15" t="s">
        <v>136</v>
      </c>
      <c r="I133" s="15" t="s">
        <v>139</v>
      </c>
      <c r="J133" s="15" t="s">
        <v>141</v>
      </c>
      <c r="K133" s="15" t="s">
        <v>329</v>
      </c>
      <c r="L133" s="15" t="s">
        <v>354</v>
      </c>
      <c r="M133" s="15">
        <v>0.40300000000000002</v>
      </c>
      <c r="N133" s="15">
        <v>0.3</v>
      </c>
      <c r="O133" s="15">
        <v>2.3E-2</v>
      </c>
      <c r="P133" s="15">
        <v>0.34</v>
      </c>
      <c r="Q133" s="15">
        <v>0.19900000000000001</v>
      </c>
      <c r="R133" s="15">
        <v>0.51300000000000001</v>
      </c>
      <c r="S133" s="15">
        <v>11.108000000000001</v>
      </c>
      <c r="U133" s="15">
        <v>35016.99</v>
      </c>
      <c r="V133" s="15">
        <v>170</v>
      </c>
    </row>
    <row r="134" spans="2:22" x14ac:dyDescent="0.25">
      <c r="B134" s="15" t="s">
        <v>122</v>
      </c>
      <c r="C134" s="15" t="s">
        <v>207</v>
      </c>
      <c r="D134" s="15" t="s">
        <v>251</v>
      </c>
      <c r="E134" s="15">
        <v>2022</v>
      </c>
      <c r="F134" s="15" t="s">
        <v>162</v>
      </c>
      <c r="G134" s="15" t="s">
        <v>133</v>
      </c>
      <c r="H134" s="15" t="s">
        <v>136</v>
      </c>
      <c r="I134" s="15" t="s">
        <v>139</v>
      </c>
      <c r="J134" s="15" t="s">
        <v>141</v>
      </c>
      <c r="K134" s="15" t="s">
        <v>329</v>
      </c>
      <c r="L134" s="15" t="s">
        <v>330</v>
      </c>
      <c r="M134" s="15">
        <v>0.77700000000000002</v>
      </c>
      <c r="N134" s="15">
        <v>0.624</v>
      </c>
      <c r="O134" s="15">
        <v>4.2000000000000003E-2</v>
      </c>
      <c r="P134" s="15">
        <v>0.6</v>
      </c>
      <c r="Q134" s="15">
        <v>0.35599999999999998</v>
      </c>
      <c r="R134" s="15">
        <v>0.95099999999999996</v>
      </c>
      <c r="S134" s="15">
        <v>11.19</v>
      </c>
      <c r="U134" s="15">
        <v>33178.292999999998</v>
      </c>
      <c r="V134" s="15">
        <v>220</v>
      </c>
    </row>
    <row r="135" spans="2:22" x14ac:dyDescent="0.25">
      <c r="B135" s="15" t="s">
        <v>122</v>
      </c>
      <c r="C135" s="15" t="s">
        <v>207</v>
      </c>
      <c r="D135" s="15" t="s">
        <v>252</v>
      </c>
      <c r="E135" s="15">
        <v>2022</v>
      </c>
      <c r="F135" s="15" t="s">
        <v>162</v>
      </c>
      <c r="G135" s="15" t="s">
        <v>133</v>
      </c>
      <c r="H135" s="15" t="s">
        <v>136</v>
      </c>
      <c r="I135" s="15" t="s">
        <v>139</v>
      </c>
      <c r="J135" s="15" t="s">
        <v>141</v>
      </c>
      <c r="K135" s="15" t="s">
        <v>329</v>
      </c>
      <c r="L135" s="15" t="s">
        <v>141</v>
      </c>
      <c r="M135" s="15">
        <v>0.38500000000000001</v>
      </c>
      <c r="N135" s="15">
        <v>0.253</v>
      </c>
      <c r="O135" s="15">
        <v>3.0000000000000001E-3</v>
      </c>
      <c r="P135" s="15">
        <v>0.32500000000000001</v>
      </c>
      <c r="Q135" s="15">
        <v>0.218</v>
      </c>
      <c r="R135" s="15">
        <v>0.47899999999999998</v>
      </c>
      <c r="S135" s="15">
        <v>10.627000000000001</v>
      </c>
      <c r="U135" s="15">
        <v>1778.2280000000001</v>
      </c>
      <c r="V135" s="15">
        <v>6180</v>
      </c>
    </row>
    <row r="136" spans="2:22" x14ac:dyDescent="0.25">
      <c r="B136" s="15" t="s">
        <v>122</v>
      </c>
      <c r="C136" s="15" t="s">
        <v>207</v>
      </c>
      <c r="D136" s="15" t="s">
        <v>252</v>
      </c>
      <c r="E136" s="15">
        <v>2022</v>
      </c>
      <c r="F136" s="15" t="s">
        <v>162</v>
      </c>
      <c r="G136" s="15" t="s">
        <v>133</v>
      </c>
      <c r="H136" s="15" t="s">
        <v>136</v>
      </c>
      <c r="I136" s="15" t="s">
        <v>139</v>
      </c>
      <c r="J136" s="15" t="s">
        <v>141</v>
      </c>
      <c r="K136" s="15" t="s">
        <v>329</v>
      </c>
      <c r="L136" s="15" t="s">
        <v>354</v>
      </c>
      <c r="M136" s="15">
        <v>0.38100000000000001</v>
      </c>
      <c r="N136" s="15">
        <v>0.29499999999999998</v>
      </c>
      <c r="O136" s="15">
        <v>2.3E-2</v>
      </c>
      <c r="P136" s="15">
        <v>0.30499999999999999</v>
      </c>
      <c r="Q136" s="15">
        <v>0.185</v>
      </c>
      <c r="R136" s="15">
        <v>0.50600000000000001</v>
      </c>
      <c r="S136" s="15">
        <v>10.507999999999999</v>
      </c>
      <c r="U136" s="15">
        <v>2035.2170000000001</v>
      </c>
      <c r="V136" s="15">
        <v>170</v>
      </c>
    </row>
    <row r="137" spans="2:22" x14ac:dyDescent="0.25">
      <c r="B137" s="15" t="s">
        <v>122</v>
      </c>
      <c r="C137" s="15" t="s">
        <v>207</v>
      </c>
      <c r="D137" s="15" t="s">
        <v>252</v>
      </c>
      <c r="E137" s="15">
        <v>2022</v>
      </c>
      <c r="F137" s="15" t="s">
        <v>162</v>
      </c>
      <c r="G137" s="15" t="s">
        <v>133</v>
      </c>
      <c r="H137" s="15" t="s">
        <v>136</v>
      </c>
      <c r="I137" s="15" t="s">
        <v>139</v>
      </c>
      <c r="J137" s="15" t="s">
        <v>141</v>
      </c>
      <c r="K137" s="15" t="s">
        <v>329</v>
      </c>
      <c r="L137" s="15" t="s">
        <v>330</v>
      </c>
      <c r="M137" s="15">
        <v>0.75600000000000001</v>
      </c>
      <c r="N137" s="15">
        <v>0.62</v>
      </c>
      <c r="O137" s="15">
        <v>4.2000000000000003E-2</v>
      </c>
      <c r="P137" s="15">
        <v>0.57899999999999996</v>
      </c>
      <c r="Q137" s="15">
        <v>0.32600000000000001</v>
      </c>
      <c r="R137" s="15">
        <v>0.90800000000000003</v>
      </c>
      <c r="S137" s="15">
        <v>10.590999999999999</v>
      </c>
      <c r="U137" s="15">
        <v>1696.3779999999999</v>
      </c>
      <c r="V137" s="15">
        <v>220</v>
      </c>
    </row>
    <row r="138" spans="2:22" x14ac:dyDescent="0.25">
      <c r="B138" s="15" t="s">
        <v>122</v>
      </c>
      <c r="C138" s="15" t="s">
        <v>207</v>
      </c>
      <c r="D138" s="15" t="s">
        <v>253</v>
      </c>
      <c r="E138" s="15">
        <v>2022</v>
      </c>
      <c r="F138" s="15" t="s">
        <v>162</v>
      </c>
      <c r="G138" s="15" t="s">
        <v>133</v>
      </c>
      <c r="H138" s="15" t="s">
        <v>136</v>
      </c>
      <c r="I138" s="15" t="s">
        <v>139</v>
      </c>
      <c r="J138" s="15" t="s">
        <v>141</v>
      </c>
      <c r="K138" s="15" t="s">
        <v>329</v>
      </c>
      <c r="L138" s="15" t="s">
        <v>141</v>
      </c>
      <c r="M138" s="15">
        <v>0.36099999999999999</v>
      </c>
      <c r="N138" s="15">
        <v>0.24399999999999999</v>
      </c>
      <c r="O138" s="15">
        <v>3.0000000000000001E-3</v>
      </c>
      <c r="P138" s="15">
        <v>0.30099999999999999</v>
      </c>
      <c r="Q138" s="15">
        <v>0.2</v>
      </c>
      <c r="R138" s="15">
        <v>0.45300000000000001</v>
      </c>
      <c r="S138" s="15">
        <v>10.627000000000001</v>
      </c>
      <c r="U138" s="15">
        <v>1778.2529999999999</v>
      </c>
      <c r="V138" s="15">
        <v>6180</v>
      </c>
    </row>
    <row r="139" spans="2:22" x14ac:dyDescent="0.25">
      <c r="B139" s="15" t="s">
        <v>122</v>
      </c>
      <c r="C139" s="15" t="s">
        <v>207</v>
      </c>
      <c r="D139" s="15" t="s">
        <v>253</v>
      </c>
      <c r="E139" s="15">
        <v>2022</v>
      </c>
      <c r="F139" s="15" t="s">
        <v>162</v>
      </c>
      <c r="G139" s="15" t="s">
        <v>133</v>
      </c>
      <c r="H139" s="15" t="s">
        <v>136</v>
      </c>
      <c r="I139" s="15" t="s">
        <v>139</v>
      </c>
      <c r="J139" s="15" t="s">
        <v>141</v>
      </c>
      <c r="K139" s="15" t="s">
        <v>329</v>
      </c>
      <c r="L139" s="15" t="s">
        <v>354</v>
      </c>
      <c r="M139" s="15">
        <v>0.34599999999999997</v>
      </c>
      <c r="N139" s="15">
        <v>0.28599999999999998</v>
      </c>
      <c r="O139" s="15">
        <v>2.1999999999999999E-2</v>
      </c>
      <c r="P139" s="15">
        <v>0.26900000000000002</v>
      </c>
      <c r="Q139" s="15">
        <v>0.17499999999999999</v>
      </c>
      <c r="R139" s="15">
        <v>0.42399999999999999</v>
      </c>
      <c r="S139" s="15">
        <v>10.507999999999999</v>
      </c>
      <c r="U139" s="15">
        <v>2035.2170000000001</v>
      </c>
      <c r="V139" s="15">
        <v>170</v>
      </c>
    </row>
    <row r="140" spans="2:22" x14ac:dyDescent="0.25">
      <c r="B140" s="15" t="s">
        <v>122</v>
      </c>
      <c r="C140" s="15" t="s">
        <v>207</v>
      </c>
      <c r="D140" s="15" t="s">
        <v>253</v>
      </c>
      <c r="E140" s="15">
        <v>2022</v>
      </c>
      <c r="F140" s="15" t="s">
        <v>162</v>
      </c>
      <c r="G140" s="15" t="s">
        <v>133</v>
      </c>
      <c r="H140" s="15" t="s">
        <v>136</v>
      </c>
      <c r="I140" s="15" t="s">
        <v>139</v>
      </c>
      <c r="J140" s="15" t="s">
        <v>141</v>
      </c>
      <c r="K140" s="15" t="s">
        <v>329</v>
      </c>
      <c r="L140" s="15" t="s">
        <v>330</v>
      </c>
      <c r="M140" s="15">
        <v>0.72499999999999998</v>
      </c>
      <c r="N140" s="15">
        <v>0.626</v>
      </c>
      <c r="O140" s="15">
        <v>4.2000000000000003E-2</v>
      </c>
      <c r="P140" s="15">
        <v>0.53600000000000003</v>
      </c>
      <c r="Q140" s="15">
        <v>0.33300000000000002</v>
      </c>
      <c r="R140" s="15">
        <v>0.874</v>
      </c>
      <c r="S140" s="15">
        <v>10.590999999999999</v>
      </c>
      <c r="U140" s="15">
        <v>1696.3779999999999</v>
      </c>
      <c r="V140" s="15">
        <v>220</v>
      </c>
    </row>
    <row r="141" spans="2:22" x14ac:dyDescent="0.25">
      <c r="B141" s="15" t="s">
        <v>122</v>
      </c>
      <c r="C141" s="15" t="s">
        <v>207</v>
      </c>
      <c r="D141" s="15" t="s">
        <v>254</v>
      </c>
      <c r="E141" s="15">
        <v>2022</v>
      </c>
      <c r="F141" s="15" t="s">
        <v>162</v>
      </c>
      <c r="G141" s="15" t="s">
        <v>133</v>
      </c>
      <c r="H141" s="15" t="s">
        <v>136</v>
      </c>
      <c r="I141" s="15" t="s">
        <v>139</v>
      </c>
      <c r="J141" s="15" t="s">
        <v>141</v>
      </c>
      <c r="K141" s="15" t="s">
        <v>329</v>
      </c>
      <c r="L141" s="15" t="s">
        <v>141</v>
      </c>
      <c r="M141" s="15">
        <v>0.32300000000000001</v>
      </c>
      <c r="N141" s="15">
        <v>0.23300000000000001</v>
      </c>
      <c r="O141" s="15">
        <v>3.0000000000000001E-3</v>
      </c>
      <c r="P141" s="15">
        <v>0.26600000000000001</v>
      </c>
      <c r="Q141" s="15">
        <v>0.17</v>
      </c>
      <c r="R141" s="15">
        <v>0.40799999999999997</v>
      </c>
      <c r="S141" s="15">
        <v>10.18</v>
      </c>
      <c r="U141" s="15">
        <v>0.19500000000000001</v>
      </c>
      <c r="V141" s="15">
        <v>6180</v>
      </c>
    </row>
    <row r="142" spans="2:22" x14ac:dyDescent="0.25">
      <c r="B142" s="15" t="s">
        <v>122</v>
      </c>
      <c r="C142" s="15" t="s">
        <v>207</v>
      </c>
      <c r="D142" s="15" t="s">
        <v>254</v>
      </c>
      <c r="E142" s="15">
        <v>2022</v>
      </c>
      <c r="F142" s="15" t="s">
        <v>162</v>
      </c>
      <c r="G142" s="15" t="s">
        <v>133</v>
      </c>
      <c r="H142" s="15" t="s">
        <v>136</v>
      </c>
      <c r="I142" s="15" t="s">
        <v>139</v>
      </c>
      <c r="J142" s="15" t="s">
        <v>141</v>
      </c>
      <c r="K142" s="15" t="s">
        <v>329</v>
      </c>
      <c r="L142" s="15" t="s">
        <v>354</v>
      </c>
      <c r="M142" s="15">
        <v>0.311</v>
      </c>
      <c r="N142" s="15">
        <v>0.27100000000000002</v>
      </c>
      <c r="O142" s="15">
        <v>2.1000000000000001E-2</v>
      </c>
      <c r="P142" s="15">
        <v>0.22800000000000001</v>
      </c>
      <c r="Q142" s="15">
        <v>0.158</v>
      </c>
      <c r="R142" s="15">
        <v>0.36199999999999999</v>
      </c>
      <c r="S142" s="15">
        <v>10.053000000000001</v>
      </c>
      <c r="U142" s="15">
        <v>2.1999999999999999E-2</v>
      </c>
      <c r="V142" s="15">
        <v>170</v>
      </c>
    </row>
    <row r="143" spans="2:22" x14ac:dyDescent="0.25">
      <c r="B143" s="15" t="s">
        <v>122</v>
      </c>
      <c r="C143" s="15" t="s">
        <v>207</v>
      </c>
      <c r="D143" s="15" t="s">
        <v>254</v>
      </c>
      <c r="E143" s="15">
        <v>2022</v>
      </c>
      <c r="F143" s="15" t="s">
        <v>162</v>
      </c>
      <c r="G143" s="15" t="s">
        <v>133</v>
      </c>
      <c r="H143" s="15" t="s">
        <v>136</v>
      </c>
      <c r="I143" s="15" t="s">
        <v>139</v>
      </c>
      <c r="J143" s="15" t="s">
        <v>141</v>
      </c>
      <c r="K143" s="15" t="s">
        <v>329</v>
      </c>
      <c r="L143" s="15" t="s">
        <v>330</v>
      </c>
      <c r="M143" s="15">
        <v>0.67700000000000005</v>
      </c>
      <c r="N143" s="15">
        <v>0.61</v>
      </c>
      <c r="O143" s="15">
        <v>4.1000000000000002E-2</v>
      </c>
      <c r="P143" s="15">
        <v>0.47899999999999998</v>
      </c>
      <c r="Q143" s="15">
        <v>0.29799999999999999</v>
      </c>
      <c r="R143" s="15">
        <v>0.85499999999999998</v>
      </c>
      <c r="S143" s="15">
        <v>10.137</v>
      </c>
      <c r="U143" s="15">
        <v>0.14399999999999999</v>
      </c>
      <c r="V143" s="15">
        <v>220</v>
      </c>
    </row>
    <row r="144" spans="2:22" x14ac:dyDescent="0.25">
      <c r="B144" s="15" t="s">
        <v>122</v>
      </c>
      <c r="C144" s="15" t="s">
        <v>207</v>
      </c>
      <c r="D144" s="15" t="s">
        <v>255</v>
      </c>
      <c r="E144" s="15">
        <v>2022</v>
      </c>
      <c r="F144" s="15" t="s">
        <v>162</v>
      </c>
      <c r="G144" s="15" t="s">
        <v>133</v>
      </c>
      <c r="H144" s="15" t="s">
        <v>136</v>
      </c>
      <c r="I144" s="15" t="s">
        <v>139</v>
      </c>
      <c r="J144" s="15" t="s">
        <v>141</v>
      </c>
      <c r="K144" s="15" t="s">
        <v>329</v>
      </c>
      <c r="L144" s="15" t="s">
        <v>141</v>
      </c>
      <c r="M144" s="15">
        <v>0.28299999999999997</v>
      </c>
      <c r="N144" s="15">
        <v>0.217</v>
      </c>
      <c r="O144" s="15">
        <v>3.0000000000000001E-3</v>
      </c>
      <c r="P144" s="15">
        <v>0.224</v>
      </c>
      <c r="Q144" s="15">
        <v>0.14099999999999999</v>
      </c>
      <c r="R144" s="15">
        <v>0.36199999999999999</v>
      </c>
      <c r="S144" s="15">
        <v>10.18</v>
      </c>
      <c r="U144" s="15">
        <v>0.19500000000000001</v>
      </c>
      <c r="V144" s="15">
        <v>6180</v>
      </c>
    </row>
    <row r="145" spans="2:22" x14ac:dyDescent="0.25">
      <c r="B145" s="15" t="s">
        <v>122</v>
      </c>
      <c r="C145" s="15" t="s">
        <v>207</v>
      </c>
      <c r="D145" s="15" t="s">
        <v>255</v>
      </c>
      <c r="E145" s="15">
        <v>2022</v>
      </c>
      <c r="F145" s="15" t="s">
        <v>162</v>
      </c>
      <c r="G145" s="15" t="s">
        <v>133</v>
      </c>
      <c r="H145" s="15" t="s">
        <v>136</v>
      </c>
      <c r="I145" s="15" t="s">
        <v>139</v>
      </c>
      <c r="J145" s="15" t="s">
        <v>141</v>
      </c>
      <c r="K145" s="15" t="s">
        <v>329</v>
      </c>
      <c r="L145" s="15" t="s">
        <v>354</v>
      </c>
      <c r="M145" s="15">
        <v>0.28299999999999997</v>
      </c>
      <c r="N145" s="15">
        <v>0.26900000000000002</v>
      </c>
      <c r="O145" s="15">
        <v>2.1000000000000001E-2</v>
      </c>
      <c r="P145" s="15">
        <v>0.182</v>
      </c>
      <c r="Q145" s="15">
        <v>0.125</v>
      </c>
      <c r="R145" s="15">
        <v>0.316</v>
      </c>
      <c r="S145" s="15">
        <v>10.053000000000001</v>
      </c>
      <c r="U145" s="15">
        <v>2.1999999999999999E-2</v>
      </c>
      <c r="V145" s="15">
        <v>170</v>
      </c>
    </row>
    <row r="146" spans="2:22" x14ac:dyDescent="0.25">
      <c r="B146" s="15" t="s">
        <v>122</v>
      </c>
      <c r="C146" s="15" t="s">
        <v>207</v>
      </c>
      <c r="D146" s="15" t="s">
        <v>255</v>
      </c>
      <c r="E146" s="15">
        <v>2022</v>
      </c>
      <c r="F146" s="15" t="s">
        <v>162</v>
      </c>
      <c r="G146" s="15" t="s">
        <v>133</v>
      </c>
      <c r="H146" s="15" t="s">
        <v>136</v>
      </c>
      <c r="I146" s="15" t="s">
        <v>139</v>
      </c>
      <c r="J146" s="15" t="s">
        <v>141</v>
      </c>
      <c r="K146" s="15" t="s">
        <v>329</v>
      </c>
      <c r="L146" s="15" t="s">
        <v>330</v>
      </c>
      <c r="M146" s="15">
        <v>0.62</v>
      </c>
      <c r="N146" s="15">
        <v>0.58599999999999997</v>
      </c>
      <c r="O146" s="15">
        <v>3.9E-2</v>
      </c>
      <c r="P146" s="15">
        <v>0.41399999999999998</v>
      </c>
      <c r="Q146" s="15">
        <v>0.24</v>
      </c>
      <c r="R146" s="15">
        <v>0.81</v>
      </c>
      <c r="S146" s="15">
        <v>10.137</v>
      </c>
      <c r="U146" s="15">
        <v>0.14399999999999999</v>
      </c>
      <c r="V146" s="15">
        <v>220</v>
      </c>
    </row>
  </sheetData>
  <mergeCells count="1">
    <mergeCell ref="B1:V1"/>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V24"/>
  <sheetViews>
    <sheetView zoomScale="85" zoomScaleNormal="85" workbookViewId="0">
      <selection activeCell="B1" sqref="B1:V1"/>
    </sheetView>
  </sheetViews>
  <sheetFormatPr defaultColWidth="16" defaultRowHeight="15" x14ac:dyDescent="0.25"/>
  <cols>
    <col min="1" max="1" width="22.7109375" style="18" customWidth="1"/>
    <col min="2" max="2" width="19.42578125" style="15" customWidth="1"/>
    <col min="3" max="3" width="17.5703125" style="15" customWidth="1"/>
    <col min="4" max="4" width="16" style="15"/>
    <col min="5" max="5" width="17.5703125" style="15" customWidth="1"/>
    <col min="6" max="6" width="17.28515625" style="15" customWidth="1"/>
    <col min="7" max="7" width="28.140625" style="15" customWidth="1"/>
    <col min="8" max="8" width="27.140625" style="15" customWidth="1"/>
    <col min="9" max="9" width="24.5703125" style="15" customWidth="1"/>
    <col min="10" max="10" width="16" style="15"/>
    <col min="11" max="11" width="24.5703125" style="15" customWidth="1"/>
    <col min="12" max="13" width="16" style="15"/>
    <col min="14" max="14" width="17.7109375" style="15" customWidth="1"/>
    <col min="15" max="15" width="18.85546875" style="15" customWidth="1"/>
    <col min="16" max="16" width="18" style="15" customWidth="1"/>
    <col min="17" max="17" width="16" style="15"/>
    <col min="18" max="18" width="19" style="15" customWidth="1"/>
    <col min="19" max="19" width="16" style="15"/>
    <col min="20" max="20" width="18.7109375" style="15" customWidth="1"/>
    <col min="21" max="21" width="16" style="15"/>
    <col min="22" max="22" width="18.42578125" style="15" customWidth="1"/>
    <col min="23" max="16384" width="16" style="15"/>
  </cols>
  <sheetData>
    <row r="1" spans="1:22" ht="38.25" customHeight="1" x14ac:dyDescent="0.25">
      <c r="A1" s="37" t="str">
        <f>HYPERLINK("#Contents!A1","Return to table of contents")</f>
        <v>Return to table of contents</v>
      </c>
      <c r="B1" s="47" t="s">
        <v>257</v>
      </c>
      <c r="C1" s="47"/>
      <c r="D1" s="47"/>
      <c r="E1" s="47"/>
      <c r="F1" s="47"/>
      <c r="G1" s="47"/>
      <c r="H1" s="47"/>
      <c r="I1" s="47"/>
      <c r="J1" s="47"/>
      <c r="K1" s="47"/>
      <c r="L1" s="47"/>
      <c r="M1" s="47"/>
      <c r="N1" s="47"/>
      <c r="O1" s="47"/>
      <c r="P1" s="47"/>
      <c r="Q1" s="47"/>
      <c r="R1" s="47"/>
      <c r="S1" s="47"/>
      <c r="T1" s="47"/>
      <c r="U1" s="47"/>
      <c r="V1" s="48"/>
    </row>
    <row r="2" spans="1:22" ht="30" x14ac:dyDescent="0.25">
      <c r="A2" s="19"/>
      <c r="B2" s="5" t="s">
        <v>120</v>
      </c>
      <c r="C2" s="5" t="s">
        <v>123</v>
      </c>
      <c r="D2" s="5" t="s">
        <v>126</v>
      </c>
      <c r="E2" s="5" t="s">
        <v>127</v>
      </c>
      <c r="F2" s="5" t="s">
        <v>128</v>
      </c>
      <c r="G2" s="5" t="s">
        <v>131</v>
      </c>
      <c r="H2" s="5" t="s">
        <v>134</v>
      </c>
      <c r="I2" s="5" t="s">
        <v>137</v>
      </c>
      <c r="J2" s="5" t="s">
        <v>140</v>
      </c>
      <c r="K2" s="5" t="s">
        <v>142</v>
      </c>
      <c r="L2" s="5" t="s">
        <v>145</v>
      </c>
      <c r="M2" s="5" t="s">
        <v>147</v>
      </c>
      <c r="N2" s="5" t="s">
        <v>149</v>
      </c>
      <c r="O2" s="5" t="s">
        <v>150</v>
      </c>
      <c r="P2" s="5" t="s">
        <v>151</v>
      </c>
      <c r="Q2" s="5" t="s">
        <v>152</v>
      </c>
      <c r="R2" s="5" t="s">
        <v>153</v>
      </c>
      <c r="S2" s="5" t="s">
        <v>154</v>
      </c>
      <c r="T2" s="5" t="s">
        <v>155</v>
      </c>
      <c r="U2" s="5" t="s">
        <v>156</v>
      </c>
      <c r="V2" s="5" t="s">
        <v>158</v>
      </c>
    </row>
    <row r="3" spans="1:22" x14ac:dyDescent="0.25">
      <c r="A3" s="19"/>
      <c r="B3" s="15" t="s">
        <v>122</v>
      </c>
      <c r="C3" s="15" t="s">
        <v>159</v>
      </c>
      <c r="D3" s="15" t="s">
        <v>160</v>
      </c>
      <c r="E3" s="15">
        <v>2023</v>
      </c>
      <c r="F3" s="15" t="s">
        <v>162</v>
      </c>
      <c r="G3" s="15" t="s">
        <v>133</v>
      </c>
      <c r="H3" s="15" t="s">
        <v>136</v>
      </c>
      <c r="I3" s="15" t="s">
        <v>139</v>
      </c>
      <c r="J3" s="15" t="s">
        <v>141</v>
      </c>
      <c r="K3" s="15" t="s">
        <v>258</v>
      </c>
      <c r="L3" s="15" t="s">
        <v>259</v>
      </c>
      <c r="M3" s="15">
        <v>8.0489999999999995</v>
      </c>
      <c r="N3" s="15">
        <v>4.952</v>
      </c>
      <c r="O3" s="15">
        <v>0.224</v>
      </c>
      <c r="P3" s="15">
        <v>6.7610000000000001</v>
      </c>
      <c r="Q3" s="15">
        <v>4.6929999999999996</v>
      </c>
      <c r="R3" s="15">
        <v>9.9239999999999995</v>
      </c>
      <c r="S3" s="15">
        <v>11.063000000000001</v>
      </c>
      <c r="T3" s="15">
        <v>5.2450000000000001</v>
      </c>
      <c r="U3" s="15">
        <v>426850.74200000003</v>
      </c>
      <c r="V3" s="15">
        <v>490</v>
      </c>
    </row>
    <row r="4" spans="1:22" x14ac:dyDescent="0.25">
      <c r="B4" s="15" t="s">
        <v>122</v>
      </c>
      <c r="C4" s="15" t="s">
        <v>159</v>
      </c>
      <c r="D4" s="15" t="s">
        <v>160</v>
      </c>
      <c r="E4" s="15">
        <v>2023</v>
      </c>
      <c r="F4" s="15" t="s">
        <v>162</v>
      </c>
      <c r="G4" s="15" t="s">
        <v>133</v>
      </c>
      <c r="H4" s="15" t="s">
        <v>136</v>
      </c>
      <c r="I4" s="15" t="s">
        <v>139</v>
      </c>
      <c r="J4" s="15" t="s">
        <v>141</v>
      </c>
      <c r="K4" s="15" t="s">
        <v>258</v>
      </c>
      <c r="L4" s="15" t="s">
        <v>260</v>
      </c>
      <c r="M4" s="15">
        <v>7.9980000000000002</v>
      </c>
      <c r="N4" s="15">
        <v>5.1849999999999996</v>
      </c>
      <c r="O4" s="15">
        <v>0.21199999999999999</v>
      </c>
      <c r="P4" s="15">
        <v>7.0019999999999998</v>
      </c>
      <c r="Q4" s="15">
        <v>4.7060000000000004</v>
      </c>
      <c r="R4" s="15">
        <v>9.8840000000000003</v>
      </c>
      <c r="S4" s="15">
        <v>11.617000000000001</v>
      </c>
      <c r="T4" s="15">
        <v>4.8099999999999996</v>
      </c>
      <c r="U4" s="15">
        <v>462421.39299999998</v>
      </c>
      <c r="V4" s="15">
        <v>600</v>
      </c>
    </row>
    <row r="5" spans="1:22" x14ac:dyDescent="0.25">
      <c r="B5" s="15" t="s">
        <v>122</v>
      </c>
      <c r="C5" s="15" t="s">
        <v>159</v>
      </c>
      <c r="D5" s="15" t="s">
        <v>160</v>
      </c>
      <c r="E5" s="15">
        <v>2023</v>
      </c>
      <c r="F5" s="15" t="s">
        <v>162</v>
      </c>
      <c r="G5" s="15" t="s">
        <v>133</v>
      </c>
      <c r="H5" s="15" t="s">
        <v>136</v>
      </c>
      <c r="I5" s="15" t="s">
        <v>139</v>
      </c>
      <c r="J5" s="15" t="s">
        <v>141</v>
      </c>
      <c r="K5" s="15" t="s">
        <v>258</v>
      </c>
      <c r="L5" s="15" t="s">
        <v>261</v>
      </c>
      <c r="M5" s="15">
        <v>8.2100000000000009</v>
      </c>
      <c r="N5" s="15">
        <v>6.1589999999999998</v>
      </c>
      <c r="O5" s="15">
        <v>0.20300000000000001</v>
      </c>
      <c r="P5" s="15">
        <v>6.6890000000000001</v>
      </c>
      <c r="Q5" s="15">
        <v>4.5519999999999996</v>
      </c>
      <c r="R5" s="15">
        <v>10.029999999999999</v>
      </c>
      <c r="S5" s="15">
        <v>11.614000000000001</v>
      </c>
      <c r="T5" s="15">
        <v>4.8550000000000004</v>
      </c>
      <c r="U5" s="15">
        <v>455594.01400000002</v>
      </c>
      <c r="V5" s="15">
        <v>920</v>
      </c>
    </row>
    <row r="6" spans="1:22" x14ac:dyDescent="0.25">
      <c r="B6" s="15" t="s">
        <v>122</v>
      </c>
      <c r="C6" s="15" t="s">
        <v>159</v>
      </c>
      <c r="D6" s="15" t="s">
        <v>160</v>
      </c>
      <c r="E6" s="15">
        <v>2023</v>
      </c>
      <c r="F6" s="15" t="s">
        <v>162</v>
      </c>
      <c r="G6" s="15" t="s">
        <v>133</v>
      </c>
      <c r="H6" s="15" t="s">
        <v>136</v>
      </c>
      <c r="I6" s="15" t="s">
        <v>139</v>
      </c>
      <c r="J6" s="15" t="s">
        <v>141</v>
      </c>
      <c r="K6" s="15" t="s">
        <v>258</v>
      </c>
      <c r="L6" s="15" t="s">
        <v>262</v>
      </c>
      <c r="M6" s="15">
        <v>7.72</v>
      </c>
      <c r="N6" s="15">
        <v>4.84</v>
      </c>
      <c r="O6" s="15">
        <v>0.31900000000000001</v>
      </c>
      <c r="P6" s="15">
        <v>6.6420000000000003</v>
      </c>
      <c r="Q6" s="15">
        <v>4.327</v>
      </c>
      <c r="R6" s="15">
        <v>9.6920000000000002</v>
      </c>
      <c r="S6" s="15">
        <v>10.381</v>
      </c>
      <c r="T6" s="15">
        <v>5.6109999999999998</v>
      </c>
      <c r="U6" s="15">
        <v>415489.62400000001</v>
      </c>
      <c r="V6" s="15">
        <v>230</v>
      </c>
    </row>
    <row r="7" spans="1:22" x14ac:dyDescent="0.25">
      <c r="B7" s="15" t="s">
        <v>122</v>
      </c>
      <c r="C7" s="15" t="s">
        <v>159</v>
      </c>
      <c r="D7" s="15" t="s">
        <v>160</v>
      </c>
      <c r="E7" s="15">
        <v>2023</v>
      </c>
      <c r="F7" s="15" t="s">
        <v>162</v>
      </c>
      <c r="G7" s="15" t="s">
        <v>133</v>
      </c>
      <c r="H7" s="15" t="s">
        <v>136</v>
      </c>
      <c r="I7" s="15" t="s">
        <v>139</v>
      </c>
      <c r="J7" s="15" t="s">
        <v>141</v>
      </c>
      <c r="K7" s="15" t="s">
        <v>258</v>
      </c>
      <c r="L7" s="15" t="s">
        <v>263</v>
      </c>
      <c r="M7" s="15">
        <v>7.9320000000000004</v>
      </c>
      <c r="N7" s="15">
        <v>4.7670000000000003</v>
      </c>
      <c r="O7" s="15">
        <v>0.16200000000000001</v>
      </c>
      <c r="P7" s="15">
        <v>6.9359999999999999</v>
      </c>
      <c r="Q7" s="15">
        <v>4.7439999999999998</v>
      </c>
      <c r="R7" s="15">
        <v>9.5389999999999997</v>
      </c>
      <c r="S7" s="15">
        <v>10.826000000000001</v>
      </c>
      <c r="T7" s="15">
        <v>5.3129999999999997</v>
      </c>
      <c r="U7" s="15">
        <v>422077.98100000003</v>
      </c>
      <c r="V7" s="15">
        <v>870</v>
      </c>
    </row>
    <row r="8" spans="1:22" x14ac:dyDescent="0.25">
      <c r="B8" s="15" t="s">
        <v>122</v>
      </c>
      <c r="C8" s="15" t="s">
        <v>159</v>
      </c>
      <c r="D8" s="15" t="s">
        <v>160</v>
      </c>
      <c r="E8" s="15">
        <v>2023</v>
      </c>
      <c r="F8" s="15" t="s">
        <v>162</v>
      </c>
      <c r="G8" s="15" t="s">
        <v>133</v>
      </c>
      <c r="H8" s="15" t="s">
        <v>136</v>
      </c>
      <c r="I8" s="15" t="s">
        <v>139</v>
      </c>
      <c r="J8" s="15" t="s">
        <v>141</v>
      </c>
      <c r="K8" s="15" t="s">
        <v>258</v>
      </c>
      <c r="L8" s="15" t="s">
        <v>264</v>
      </c>
      <c r="M8" s="15">
        <v>7.625</v>
      </c>
      <c r="N8" s="15">
        <v>4.944</v>
      </c>
      <c r="O8" s="15">
        <v>0.192</v>
      </c>
      <c r="P8" s="15">
        <v>6.3070000000000004</v>
      </c>
      <c r="Q8" s="15">
        <v>4.4889999999999999</v>
      </c>
      <c r="R8" s="15">
        <v>9.3740000000000006</v>
      </c>
      <c r="S8" s="15">
        <v>9.6059999999999999</v>
      </c>
      <c r="T8" s="15">
        <v>6.27</v>
      </c>
      <c r="U8" s="15">
        <v>398276.63199999998</v>
      </c>
      <c r="V8" s="15">
        <v>660</v>
      </c>
    </row>
    <row r="9" spans="1:22" x14ac:dyDescent="0.25">
      <c r="B9" s="15" t="s">
        <v>122</v>
      </c>
      <c r="C9" s="15" t="s">
        <v>159</v>
      </c>
      <c r="D9" s="15" t="s">
        <v>160</v>
      </c>
      <c r="E9" s="15">
        <v>2023</v>
      </c>
      <c r="F9" s="15" t="s">
        <v>162</v>
      </c>
      <c r="G9" s="15" t="s">
        <v>133</v>
      </c>
      <c r="H9" s="15" t="s">
        <v>136</v>
      </c>
      <c r="I9" s="15" t="s">
        <v>139</v>
      </c>
      <c r="J9" s="15" t="s">
        <v>141</v>
      </c>
      <c r="K9" s="15" t="s">
        <v>258</v>
      </c>
      <c r="L9" s="15" t="s">
        <v>265</v>
      </c>
      <c r="M9" s="15">
        <v>8.468</v>
      </c>
      <c r="N9" s="15">
        <v>5.4409999999999998</v>
      </c>
      <c r="O9" s="15">
        <v>0.17399999999999999</v>
      </c>
      <c r="P9" s="15">
        <v>7.2130000000000001</v>
      </c>
      <c r="Q9" s="15">
        <v>4.8319999999999999</v>
      </c>
      <c r="R9" s="15">
        <v>10.430999999999999</v>
      </c>
      <c r="S9" s="15">
        <v>11.901</v>
      </c>
      <c r="T9" s="15">
        <v>4.4800000000000004</v>
      </c>
      <c r="U9" s="15">
        <v>470414.32500000001</v>
      </c>
      <c r="V9" s="15">
        <v>980</v>
      </c>
    </row>
    <row r="10" spans="1:22" x14ac:dyDescent="0.25">
      <c r="B10" s="15" t="s">
        <v>122</v>
      </c>
      <c r="C10" s="15" t="s">
        <v>159</v>
      </c>
      <c r="D10" s="15" t="s">
        <v>160</v>
      </c>
      <c r="E10" s="15">
        <v>2023</v>
      </c>
      <c r="F10" s="15" t="s">
        <v>162</v>
      </c>
      <c r="G10" s="15" t="s">
        <v>133</v>
      </c>
      <c r="H10" s="15" t="s">
        <v>136</v>
      </c>
      <c r="I10" s="15" t="s">
        <v>139</v>
      </c>
      <c r="J10" s="15" t="s">
        <v>141</v>
      </c>
      <c r="K10" s="15" t="s">
        <v>258</v>
      </c>
      <c r="L10" s="15" t="s">
        <v>266</v>
      </c>
      <c r="M10" s="15">
        <v>8.0500000000000007</v>
      </c>
      <c r="N10" s="15">
        <v>4.6859999999999999</v>
      </c>
      <c r="O10" s="15">
        <v>0.19500000000000001</v>
      </c>
      <c r="P10" s="15">
        <v>7.06</v>
      </c>
      <c r="Q10" s="15">
        <v>4.944</v>
      </c>
      <c r="R10" s="15">
        <v>9.7189999999999994</v>
      </c>
      <c r="S10" s="15">
        <v>11.836</v>
      </c>
      <c r="T10" s="15">
        <v>4.3810000000000002</v>
      </c>
      <c r="U10" s="15">
        <v>456487.65700000001</v>
      </c>
      <c r="V10" s="15">
        <v>580</v>
      </c>
    </row>
    <row r="11" spans="1:22" x14ac:dyDescent="0.25">
      <c r="B11" s="15" t="s">
        <v>122</v>
      </c>
      <c r="C11" s="15" t="s">
        <v>159</v>
      </c>
      <c r="D11" s="15" t="s">
        <v>160</v>
      </c>
      <c r="E11" s="15">
        <v>2023</v>
      </c>
      <c r="F11" s="15" t="s">
        <v>162</v>
      </c>
      <c r="G11" s="15" t="s">
        <v>133</v>
      </c>
      <c r="H11" s="15" t="s">
        <v>136</v>
      </c>
      <c r="I11" s="15" t="s">
        <v>139</v>
      </c>
      <c r="J11" s="15" t="s">
        <v>141</v>
      </c>
      <c r="K11" s="15" t="s">
        <v>258</v>
      </c>
      <c r="L11" s="15" t="s">
        <v>267</v>
      </c>
      <c r="M11" s="15">
        <v>7.7880000000000003</v>
      </c>
      <c r="N11" s="15">
        <v>5.1589999999999998</v>
      </c>
      <c r="O11" s="15">
        <v>0.255</v>
      </c>
      <c r="P11" s="15">
        <v>6.78</v>
      </c>
      <c r="Q11" s="15">
        <v>4.5590000000000002</v>
      </c>
      <c r="R11" s="15">
        <v>9.0429999999999993</v>
      </c>
      <c r="S11" s="15">
        <v>11.458</v>
      </c>
      <c r="T11" s="15">
        <v>4.7</v>
      </c>
      <c r="U11" s="15">
        <v>432466.17599999998</v>
      </c>
      <c r="V11" s="15">
        <v>410</v>
      </c>
    </row>
    <row r="12" spans="1:22" x14ac:dyDescent="0.25">
      <c r="B12" s="15" t="s">
        <v>122</v>
      </c>
      <c r="C12" s="15" t="s">
        <v>159</v>
      </c>
      <c r="D12" s="15" t="s">
        <v>160</v>
      </c>
      <c r="E12" s="15">
        <v>2023</v>
      </c>
      <c r="F12" s="15" t="s">
        <v>162</v>
      </c>
      <c r="G12" s="15" t="s">
        <v>133</v>
      </c>
      <c r="H12" s="15" t="s">
        <v>136</v>
      </c>
      <c r="I12" s="15" t="s">
        <v>139</v>
      </c>
      <c r="J12" s="15" t="s">
        <v>141</v>
      </c>
      <c r="K12" s="15" t="s">
        <v>258</v>
      </c>
      <c r="L12" s="15" t="s">
        <v>268</v>
      </c>
      <c r="M12" s="15">
        <v>7.6619999999999999</v>
      </c>
      <c r="N12" s="15">
        <v>4.5839999999999996</v>
      </c>
      <c r="O12" s="15">
        <v>0.17599999999999999</v>
      </c>
      <c r="P12" s="15">
        <v>6.6920000000000002</v>
      </c>
      <c r="Q12" s="15">
        <v>4.5490000000000004</v>
      </c>
      <c r="R12" s="15">
        <v>9.452</v>
      </c>
      <c r="S12" s="15">
        <v>11.026</v>
      </c>
      <c r="T12" s="15">
        <v>5.2430000000000003</v>
      </c>
      <c r="U12" s="15">
        <v>418621.41899999999</v>
      </c>
      <c r="V12" s="15">
        <v>680</v>
      </c>
    </row>
    <row r="13" spans="1:22" x14ac:dyDescent="0.25">
      <c r="B13" s="15" t="s">
        <v>122</v>
      </c>
      <c r="C13" s="15" t="s">
        <v>159</v>
      </c>
      <c r="D13" s="15" t="s">
        <v>160</v>
      </c>
      <c r="E13" s="15">
        <v>2023</v>
      </c>
      <c r="F13" s="15" t="s">
        <v>162</v>
      </c>
      <c r="G13" s="15" t="s">
        <v>133</v>
      </c>
      <c r="H13" s="15" t="s">
        <v>136</v>
      </c>
      <c r="I13" s="15" t="s">
        <v>139</v>
      </c>
      <c r="J13" s="15" t="s">
        <v>141</v>
      </c>
      <c r="K13" s="15" t="s">
        <v>258</v>
      </c>
      <c r="L13" s="15" t="s">
        <v>269</v>
      </c>
      <c r="M13" s="15">
        <v>7.827</v>
      </c>
      <c r="N13" s="15">
        <v>4.702</v>
      </c>
      <c r="O13" s="15">
        <v>0.192</v>
      </c>
      <c r="P13" s="15">
        <v>6.7240000000000002</v>
      </c>
      <c r="Q13" s="15">
        <v>4.7480000000000002</v>
      </c>
      <c r="R13" s="15">
        <v>9.5510000000000002</v>
      </c>
      <c r="S13" s="15">
        <v>10.548</v>
      </c>
      <c r="T13" s="15">
        <v>5.57</v>
      </c>
      <c r="U13" s="15">
        <v>418793.90700000001</v>
      </c>
      <c r="V13" s="15">
        <v>600</v>
      </c>
    </row>
    <row r="14" spans="1:22" x14ac:dyDescent="0.25">
      <c r="B14" s="15" t="s">
        <v>136</v>
      </c>
      <c r="C14" s="15" t="s">
        <v>159</v>
      </c>
      <c r="D14" s="15" t="s">
        <v>160</v>
      </c>
      <c r="E14" s="15">
        <v>2023</v>
      </c>
      <c r="F14" s="15" t="s">
        <v>162</v>
      </c>
      <c r="G14" s="15" t="s">
        <v>133</v>
      </c>
      <c r="H14" s="15" t="s">
        <v>136</v>
      </c>
      <c r="I14" s="15" t="s">
        <v>139</v>
      </c>
      <c r="J14" s="15" t="s">
        <v>141</v>
      </c>
      <c r="K14" s="15" t="s">
        <v>258</v>
      </c>
      <c r="L14" s="15" t="s">
        <v>259</v>
      </c>
      <c r="M14" s="15">
        <v>28.998000000000001</v>
      </c>
      <c r="N14" s="15">
        <v>17.881</v>
      </c>
      <c r="O14" s="15">
        <v>0.8</v>
      </c>
      <c r="P14" s="15">
        <v>26.027000000000001</v>
      </c>
      <c r="Q14" s="15">
        <v>17.832000000000001</v>
      </c>
      <c r="R14" s="15">
        <v>36.265000000000001</v>
      </c>
      <c r="S14" s="15">
        <v>11.06</v>
      </c>
      <c r="T14" s="15">
        <v>5.2469999999999999</v>
      </c>
      <c r="U14" s="15">
        <v>426747.90600000002</v>
      </c>
      <c r="V14" s="15">
        <v>500</v>
      </c>
    </row>
    <row r="15" spans="1:22" x14ac:dyDescent="0.25">
      <c r="B15" s="15" t="s">
        <v>136</v>
      </c>
      <c r="C15" s="15" t="s">
        <v>159</v>
      </c>
      <c r="D15" s="15" t="s">
        <v>160</v>
      </c>
      <c r="E15" s="15">
        <v>2023</v>
      </c>
      <c r="F15" s="15" t="s">
        <v>162</v>
      </c>
      <c r="G15" s="15" t="s">
        <v>133</v>
      </c>
      <c r="H15" s="15" t="s">
        <v>136</v>
      </c>
      <c r="I15" s="15" t="s">
        <v>139</v>
      </c>
      <c r="J15" s="15" t="s">
        <v>141</v>
      </c>
      <c r="K15" s="15" t="s">
        <v>258</v>
      </c>
      <c r="L15" s="15" t="s">
        <v>260</v>
      </c>
      <c r="M15" s="15">
        <v>29.931000000000001</v>
      </c>
      <c r="N15" s="15">
        <v>18.748000000000001</v>
      </c>
      <c r="O15" s="15">
        <v>0.78500000000000003</v>
      </c>
      <c r="P15" s="15">
        <v>26.878</v>
      </c>
      <c r="Q15" s="15">
        <v>17.395</v>
      </c>
      <c r="R15" s="15">
        <v>37.43</v>
      </c>
      <c r="S15" s="15">
        <v>11.62</v>
      </c>
      <c r="T15" s="15">
        <v>4.8090000000000002</v>
      </c>
      <c r="U15" s="15">
        <v>461366.91499999998</v>
      </c>
      <c r="V15" s="15">
        <v>570</v>
      </c>
    </row>
    <row r="16" spans="1:22" x14ac:dyDescent="0.25">
      <c r="B16" s="15" t="s">
        <v>136</v>
      </c>
      <c r="C16" s="15" t="s">
        <v>159</v>
      </c>
      <c r="D16" s="15" t="s">
        <v>160</v>
      </c>
      <c r="E16" s="15">
        <v>2023</v>
      </c>
      <c r="F16" s="15" t="s">
        <v>162</v>
      </c>
      <c r="G16" s="15" t="s">
        <v>133</v>
      </c>
      <c r="H16" s="15" t="s">
        <v>136</v>
      </c>
      <c r="I16" s="15" t="s">
        <v>139</v>
      </c>
      <c r="J16" s="15" t="s">
        <v>141</v>
      </c>
      <c r="K16" s="15" t="s">
        <v>258</v>
      </c>
      <c r="L16" s="15" t="s">
        <v>261</v>
      </c>
      <c r="M16" s="15">
        <v>32.472000000000001</v>
      </c>
      <c r="N16" s="15">
        <v>20.59</v>
      </c>
      <c r="O16" s="15">
        <v>0.74199999999999999</v>
      </c>
      <c r="P16" s="15">
        <v>27.895</v>
      </c>
      <c r="Q16" s="15">
        <v>18.231000000000002</v>
      </c>
      <c r="R16" s="15">
        <v>41.96</v>
      </c>
      <c r="S16" s="15">
        <v>11.617000000000001</v>
      </c>
      <c r="T16" s="15">
        <v>4.8520000000000003</v>
      </c>
      <c r="U16" s="15">
        <v>455965.21399999998</v>
      </c>
      <c r="V16" s="15">
        <v>770</v>
      </c>
    </row>
    <row r="17" spans="2:22" x14ac:dyDescent="0.25">
      <c r="B17" s="15" t="s">
        <v>136</v>
      </c>
      <c r="C17" s="15" t="s">
        <v>159</v>
      </c>
      <c r="D17" s="15" t="s">
        <v>160</v>
      </c>
      <c r="E17" s="15">
        <v>2023</v>
      </c>
      <c r="F17" s="15" t="s">
        <v>162</v>
      </c>
      <c r="G17" s="15" t="s">
        <v>133</v>
      </c>
      <c r="H17" s="15" t="s">
        <v>136</v>
      </c>
      <c r="I17" s="15" t="s">
        <v>139</v>
      </c>
      <c r="J17" s="15" t="s">
        <v>141</v>
      </c>
      <c r="K17" s="15" t="s">
        <v>258</v>
      </c>
      <c r="L17" s="15" t="s">
        <v>262</v>
      </c>
      <c r="M17" s="15">
        <v>28.597999999999999</v>
      </c>
      <c r="N17" s="15">
        <v>17.739999999999998</v>
      </c>
      <c r="O17" s="15">
        <v>1.254</v>
      </c>
      <c r="P17" s="15">
        <v>26.873999999999999</v>
      </c>
      <c r="Q17" s="15">
        <v>17.827000000000002</v>
      </c>
      <c r="R17" s="15">
        <v>35.209000000000003</v>
      </c>
      <c r="S17" s="15">
        <v>10.371</v>
      </c>
      <c r="T17" s="15">
        <v>5.6260000000000003</v>
      </c>
      <c r="U17" s="15">
        <v>415467.85600000003</v>
      </c>
      <c r="V17" s="15">
        <v>200</v>
      </c>
    </row>
    <row r="18" spans="2:22" x14ac:dyDescent="0.25">
      <c r="B18" s="15" t="s">
        <v>136</v>
      </c>
      <c r="C18" s="15" t="s">
        <v>159</v>
      </c>
      <c r="D18" s="15" t="s">
        <v>160</v>
      </c>
      <c r="E18" s="15">
        <v>2023</v>
      </c>
      <c r="F18" s="15" t="s">
        <v>162</v>
      </c>
      <c r="G18" s="15" t="s">
        <v>133</v>
      </c>
      <c r="H18" s="15" t="s">
        <v>136</v>
      </c>
      <c r="I18" s="15" t="s">
        <v>139</v>
      </c>
      <c r="J18" s="15" t="s">
        <v>141</v>
      </c>
      <c r="K18" s="15" t="s">
        <v>258</v>
      </c>
      <c r="L18" s="15" t="s">
        <v>263</v>
      </c>
      <c r="M18" s="15">
        <v>28.154</v>
      </c>
      <c r="N18" s="15">
        <v>17.888999999999999</v>
      </c>
      <c r="O18" s="15">
        <v>0.61699999999999999</v>
      </c>
      <c r="P18" s="15">
        <v>25.637</v>
      </c>
      <c r="Q18" s="15">
        <v>16.579000000000001</v>
      </c>
      <c r="R18" s="15">
        <v>36.473999999999997</v>
      </c>
      <c r="S18" s="15">
        <v>10.851000000000001</v>
      </c>
      <c r="T18" s="15">
        <v>5.2919999999999998</v>
      </c>
      <c r="U18" s="15">
        <v>422523.94500000001</v>
      </c>
      <c r="V18" s="15">
        <v>840</v>
      </c>
    </row>
    <row r="19" spans="2:22" x14ac:dyDescent="0.25">
      <c r="B19" s="15" t="s">
        <v>136</v>
      </c>
      <c r="C19" s="15" t="s">
        <v>159</v>
      </c>
      <c r="D19" s="15" t="s">
        <v>160</v>
      </c>
      <c r="E19" s="15">
        <v>2023</v>
      </c>
      <c r="F19" s="15" t="s">
        <v>162</v>
      </c>
      <c r="G19" s="15" t="s">
        <v>133</v>
      </c>
      <c r="H19" s="15" t="s">
        <v>136</v>
      </c>
      <c r="I19" s="15" t="s">
        <v>139</v>
      </c>
      <c r="J19" s="15" t="s">
        <v>141</v>
      </c>
      <c r="K19" s="15" t="s">
        <v>258</v>
      </c>
      <c r="L19" s="15" t="s">
        <v>264</v>
      </c>
      <c r="M19" s="15">
        <v>29.532</v>
      </c>
      <c r="N19" s="15">
        <v>17.427</v>
      </c>
      <c r="O19" s="15">
        <v>0.81299999999999994</v>
      </c>
      <c r="P19" s="15">
        <v>26.106999999999999</v>
      </c>
      <c r="Q19" s="15">
        <v>18.065000000000001</v>
      </c>
      <c r="R19" s="15">
        <v>38.061999999999998</v>
      </c>
      <c r="S19" s="15">
        <v>9.6029999999999998</v>
      </c>
      <c r="T19" s="15">
        <v>6.2789999999999999</v>
      </c>
      <c r="U19" s="15">
        <v>398255.31599999999</v>
      </c>
      <c r="V19" s="15">
        <v>460</v>
      </c>
    </row>
    <row r="20" spans="2:22" x14ac:dyDescent="0.25">
      <c r="B20" s="15" t="s">
        <v>136</v>
      </c>
      <c r="C20" s="15" t="s">
        <v>159</v>
      </c>
      <c r="D20" s="15" t="s">
        <v>160</v>
      </c>
      <c r="E20" s="15">
        <v>2023</v>
      </c>
      <c r="F20" s="15" t="s">
        <v>162</v>
      </c>
      <c r="G20" s="15" t="s">
        <v>133</v>
      </c>
      <c r="H20" s="15" t="s">
        <v>136</v>
      </c>
      <c r="I20" s="15" t="s">
        <v>139</v>
      </c>
      <c r="J20" s="15" t="s">
        <v>141</v>
      </c>
      <c r="K20" s="15" t="s">
        <v>258</v>
      </c>
      <c r="L20" s="15" t="s">
        <v>265</v>
      </c>
      <c r="M20" s="15">
        <v>30.495000000000001</v>
      </c>
      <c r="N20" s="15">
        <v>18.297000000000001</v>
      </c>
      <c r="O20" s="15">
        <v>0.624</v>
      </c>
      <c r="P20" s="15">
        <v>26.911000000000001</v>
      </c>
      <c r="Q20" s="15">
        <v>18.012</v>
      </c>
      <c r="R20" s="15">
        <v>38.628999999999998</v>
      </c>
      <c r="S20" s="15">
        <v>11.895</v>
      </c>
      <c r="T20" s="15">
        <v>4.4889999999999999</v>
      </c>
      <c r="U20" s="15">
        <v>470584.87400000001</v>
      </c>
      <c r="V20" s="15">
        <v>860</v>
      </c>
    </row>
    <row r="21" spans="2:22" x14ac:dyDescent="0.25">
      <c r="B21" s="15" t="s">
        <v>136</v>
      </c>
      <c r="C21" s="15" t="s">
        <v>159</v>
      </c>
      <c r="D21" s="15" t="s">
        <v>160</v>
      </c>
      <c r="E21" s="15">
        <v>2023</v>
      </c>
      <c r="F21" s="15" t="s">
        <v>162</v>
      </c>
      <c r="G21" s="15" t="s">
        <v>133</v>
      </c>
      <c r="H21" s="15" t="s">
        <v>136</v>
      </c>
      <c r="I21" s="15" t="s">
        <v>139</v>
      </c>
      <c r="J21" s="15" t="s">
        <v>141</v>
      </c>
      <c r="K21" s="15" t="s">
        <v>258</v>
      </c>
      <c r="L21" s="15" t="s">
        <v>266</v>
      </c>
      <c r="M21" s="15">
        <v>24.824999999999999</v>
      </c>
      <c r="N21" s="15">
        <v>13.961</v>
      </c>
      <c r="O21" s="15">
        <v>0.60099999999999998</v>
      </c>
      <c r="P21" s="15">
        <v>22.78</v>
      </c>
      <c r="Q21" s="15">
        <v>15.145</v>
      </c>
      <c r="R21" s="15">
        <v>30.225000000000001</v>
      </c>
      <c r="S21" s="15">
        <v>11.853</v>
      </c>
      <c r="T21" s="15">
        <v>4.3609999999999998</v>
      </c>
      <c r="U21" s="15">
        <v>457027.89799999999</v>
      </c>
      <c r="V21" s="15">
        <v>540</v>
      </c>
    </row>
    <row r="22" spans="2:22" x14ac:dyDescent="0.25">
      <c r="B22" s="15" t="s">
        <v>136</v>
      </c>
      <c r="C22" s="15" t="s">
        <v>159</v>
      </c>
      <c r="D22" s="15" t="s">
        <v>160</v>
      </c>
      <c r="E22" s="15">
        <v>2023</v>
      </c>
      <c r="F22" s="15" t="s">
        <v>162</v>
      </c>
      <c r="G22" s="15" t="s">
        <v>133</v>
      </c>
      <c r="H22" s="15" t="s">
        <v>136</v>
      </c>
      <c r="I22" s="15" t="s">
        <v>139</v>
      </c>
      <c r="J22" s="15" t="s">
        <v>141</v>
      </c>
      <c r="K22" s="15" t="s">
        <v>258</v>
      </c>
      <c r="L22" s="15" t="s">
        <v>267</v>
      </c>
      <c r="M22" s="15">
        <v>25.792000000000002</v>
      </c>
      <c r="N22" s="15">
        <v>14.22</v>
      </c>
      <c r="O22" s="15">
        <v>0.72</v>
      </c>
      <c r="P22" s="15">
        <v>23.552</v>
      </c>
      <c r="Q22" s="15">
        <v>16.39</v>
      </c>
      <c r="R22" s="15">
        <v>33.445</v>
      </c>
      <c r="S22" s="15">
        <v>11.468999999999999</v>
      </c>
      <c r="T22" s="15">
        <v>4.6879999999999997</v>
      </c>
      <c r="U22" s="15">
        <v>432868.68400000001</v>
      </c>
      <c r="V22" s="15">
        <v>390</v>
      </c>
    </row>
    <row r="23" spans="2:22" x14ac:dyDescent="0.25">
      <c r="B23" s="15" t="s">
        <v>136</v>
      </c>
      <c r="C23" s="15" t="s">
        <v>159</v>
      </c>
      <c r="D23" s="15" t="s">
        <v>160</v>
      </c>
      <c r="E23" s="15">
        <v>2023</v>
      </c>
      <c r="F23" s="15" t="s">
        <v>162</v>
      </c>
      <c r="G23" s="15" t="s">
        <v>133</v>
      </c>
      <c r="H23" s="15" t="s">
        <v>136</v>
      </c>
      <c r="I23" s="15" t="s">
        <v>139</v>
      </c>
      <c r="J23" s="15" t="s">
        <v>141</v>
      </c>
      <c r="K23" s="15" t="s">
        <v>258</v>
      </c>
      <c r="L23" s="15" t="s">
        <v>268</v>
      </c>
      <c r="M23" s="15">
        <v>28.36</v>
      </c>
      <c r="N23" s="15">
        <v>16.238</v>
      </c>
      <c r="O23" s="15">
        <v>0.64700000000000002</v>
      </c>
      <c r="P23" s="15">
        <v>26.134</v>
      </c>
      <c r="Q23" s="15">
        <v>17.09</v>
      </c>
      <c r="R23" s="15">
        <v>37.106000000000002</v>
      </c>
      <c r="S23" s="15">
        <v>11.026999999999999</v>
      </c>
      <c r="T23" s="15">
        <v>5.242</v>
      </c>
      <c r="U23" s="15">
        <v>418684.402</v>
      </c>
      <c r="V23" s="15">
        <v>630</v>
      </c>
    </row>
    <row r="24" spans="2:22" x14ac:dyDescent="0.25">
      <c r="B24" s="15" t="s">
        <v>136</v>
      </c>
      <c r="C24" s="15" t="s">
        <v>159</v>
      </c>
      <c r="D24" s="15" t="s">
        <v>160</v>
      </c>
      <c r="E24" s="15">
        <v>2023</v>
      </c>
      <c r="F24" s="15" t="s">
        <v>162</v>
      </c>
      <c r="G24" s="15" t="s">
        <v>133</v>
      </c>
      <c r="H24" s="15" t="s">
        <v>136</v>
      </c>
      <c r="I24" s="15" t="s">
        <v>139</v>
      </c>
      <c r="J24" s="15" t="s">
        <v>141</v>
      </c>
      <c r="K24" s="15" t="s">
        <v>258</v>
      </c>
      <c r="L24" s="15" t="s">
        <v>269</v>
      </c>
      <c r="M24" s="15">
        <v>28.585000000000001</v>
      </c>
      <c r="N24" s="15">
        <v>17.408999999999999</v>
      </c>
      <c r="O24" s="15">
        <v>0.75600000000000001</v>
      </c>
      <c r="P24" s="15">
        <v>25.672000000000001</v>
      </c>
      <c r="Q24" s="15">
        <v>18.155000000000001</v>
      </c>
      <c r="R24" s="15">
        <v>34.683</v>
      </c>
      <c r="S24" s="15">
        <v>10.583</v>
      </c>
      <c r="T24" s="15">
        <v>5.5430000000000001</v>
      </c>
      <c r="U24" s="15">
        <v>419961.72899999999</v>
      </c>
      <c r="V24" s="15">
        <v>530</v>
      </c>
    </row>
  </sheetData>
  <mergeCells count="1">
    <mergeCell ref="B1:V1"/>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V32"/>
  <sheetViews>
    <sheetView zoomScale="85" zoomScaleNormal="85" workbookViewId="0">
      <selection activeCell="B1" sqref="B1:V1"/>
    </sheetView>
  </sheetViews>
  <sheetFormatPr defaultColWidth="16" defaultRowHeight="15" x14ac:dyDescent="0.25"/>
  <cols>
    <col min="1" max="1" width="22.7109375" style="18" customWidth="1"/>
    <col min="2" max="2" width="19.42578125" style="15" customWidth="1"/>
    <col min="3" max="3" width="17.5703125" style="15" customWidth="1"/>
    <col min="4" max="4" width="16" style="15"/>
    <col min="5" max="5" width="17.5703125" style="15" customWidth="1"/>
    <col min="6" max="6" width="17.28515625" style="15" customWidth="1"/>
    <col min="7" max="7" width="28.140625" style="15" customWidth="1"/>
    <col min="8" max="8" width="27.140625" style="15" customWidth="1"/>
    <col min="9" max="9" width="24.5703125" style="15" customWidth="1"/>
    <col min="10" max="10" width="16" style="15"/>
    <col min="11" max="11" width="24.5703125" style="15" customWidth="1"/>
    <col min="12" max="13" width="16" style="15"/>
    <col min="14" max="14" width="17.7109375" style="15" customWidth="1"/>
    <col min="15" max="15" width="18.85546875" style="15" customWidth="1"/>
    <col min="16" max="16" width="18" style="15" customWidth="1"/>
    <col min="17" max="17" width="16" style="15"/>
    <col min="18" max="18" width="19" style="15" customWidth="1"/>
    <col min="19" max="19" width="16" style="15"/>
    <col min="20" max="20" width="18.7109375" style="15" customWidth="1"/>
    <col min="21" max="21" width="16" style="15"/>
    <col min="22" max="22" width="18.42578125" style="15" customWidth="1"/>
    <col min="23" max="16384" width="16" style="15"/>
  </cols>
  <sheetData>
    <row r="1" spans="1:22" ht="38.25" customHeight="1" x14ac:dyDescent="0.25">
      <c r="A1" s="37" t="str">
        <f>HYPERLINK("#Contents!A1","Return to table of contents")</f>
        <v>Return to table of contents</v>
      </c>
      <c r="B1" s="47" t="s">
        <v>270</v>
      </c>
      <c r="C1" s="47"/>
      <c r="D1" s="47"/>
      <c r="E1" s="47"/>
      <c r="F1" s="47"/>
      <c r="G1" s="47"/>
      <c r="H1" s="47"/>
      <c r="I1" s="47"/>
      <c r="J1" s="47"/>
      <c r="K1" s="47"/>
      <c r="L1" s="47"/>
      <c r="M1" s="47"/>
      <c r="N1" s="47"/>
      <c r="O1" s="47"/>
      <c r="P1" s="47"/>
      <c r="Q1" s="47"/>
      <c r="R1" s="47"/>
      <c r="S1" s="47"/>
      <c r="T1" s="47"/>
      <c r="U1" s="47"/>
      <c r="V1" s="48"/>
    </row>
    <row r="2" spans="1:22" ht="30" x14ac:dyDescent="0.25">
      <c r="A2" s="19"/>
      <c r="B2" s="5" t="s">
        <v>120</v>
      </c>
      <c r="C2" s="5" t="s">
        <v>123</v>
      </c>
      <c r="D2" s="5" t="s">
        <v>126</v>
      </c>
      <c r="E2" s="5" t="s">
        <v>127</v>
      </c>
      <c r="F2" s="5" t="s">
        <v>128</v>
      </c>
      <c r="G2" s="5" t="s">
        <v>131</v>
      </c>
      <c r="H2" s="5" t="s">
        <v>134</v>
      </c>
      <c r="I2" s="5" t="s">
        <v>137</v>
      </c>
      <c r="J2" s="5" t="s">
        <v>140</v>
      </c>
      <c r="K2" s="5" t="s">
        <v>142</v>
      </c>
      <c r="L2" s="5" t="s">
        <v>145</v>
      </c>
      <c r="M2" s="5" t="s">
        <v>147</v>
      </c>
      <c r="N2" s="5" t="s">
        <v>149</v>
      </c>
      <c r="O2" s="5" t="s">
        <v>150</v>
      </c>
      <c r="P2" s="5" t="s">
        <v>151</v>
      </c>
      <c r="Q2" s="5" t="s">
        <v>152</v>
      </c>
      <c r="R2" s="5" t="s">
        <v>153</v>
      </c>
      <c r="S2" s="5" t="s">
        <v>154</v>
      </c>
      <c r="T2" s="5" t="s">
        <v>155</v>
      </c>
      <c r="U2" s="5" t="s">
        <v>156</v>
      </c>
      <c r="V2" s="5" t="s">
        <v>158</v>
      </c>
    </row>
    <row r="3" spans="1:22" x14ac:dyDescent="0.25">
      <c r="A3" s="19"/>
      <c r="B3" s="15" t="s">
        <v>122</v>
      </c>
      <c r="C3" s="15" t="s">
        <v>159</v>
      </c>
      <c r="D3" s="15" t="s">
        <v>160</v>
      </c>
      <c r="E3" s="15">
        <v>2023</v>
      </c>
      <c r="F3" s="15" t="s">
        <v>162</v>
      </c>
      <c r="G3" s="15" t="s">
        <v>133</v>
      </c>
      <c r="H3" s="15" t="s">
        <v>136</v>
      </c>
      <c r="I3" s="15" t="s">
        <v>139</v>
      </c>
      <c r="J3" s="15" t="s">
        <v>141</v>
      </c>
      <c r="K3" s="15" t="s">
        <v>271</v>
      </c>
      <c r="L3" s="15">
        <v>1</v>
      </c>
      <c r="M3" s="15">
        <v>6.8890000000000002</v>
      </c>
      <c r="N3" s="15">
        <v>4.1580000000000004</v>
      </c>
      <c r="O3" s="15">
        <v>0.11</v>
      </c>
      <c r="P3" s="15">
        <v>5.9329999999999998</v>
      </c>
      <c r="Q3" s="15">
        <v>4.0789999999999997</v>
      </c>
      <c r="R3" s="15">
        <v>8.6620000000000008</v>
      </c>
      <c r="S3" s="15">
        <v>11.023999999999999</v>
      </c>
      <c r="T3" s="15">
        <v>5.1820000000000004</v>
      </c>
      <c r="U3" s="15">
        <v>431081.848</v>
      </c>
      <c r="V3" s="15">
        <v>1420</v>
      </c>
    </row>
    <row r="4" spans="1:22" x14ac:dyDescent="0.25">
      <c r="B4" s="15" t="s">
        <v>122</v>
      </c>
      <c r="C4" s="15" t="s">
        <v>159</v>
      </c>
      <c r="D4" s="15" t="s">
        <v>160</v>
      </c>
      <c r="E4" s="15">
        <v>2023</v>
      </c>
      <c r="F4" s="15" t="s">
        <v>162</v>
      </c>
      <c r="G4" s="15" t="s">
        <v>133</v>
      </c>
      <c r="H4" s="15" t="s">
        <v>136</v>
      </c>
      <c r="I4" s="15" t="s">
        <v>139</v>
      </c>
      <c r="J4" s="15" t="s">
        <v>141</v>
      </c>
      <c r="K4" s="15" t="s">
        <v>271</v>
      </c>
      <c r="L4" s="15">
        <v>2</v>
      </c>
      <c r="M4" s="15">
        <v>7.4909999999999997</v>
      </c>
      <c r="N4" s="15">
        <v>4.851</v>
      </c>
      <c r="O4" s="15">
        <v>0.121</v>
      </c>
      <c r="P4" s="15">
        <v>6.2770000000000001</v>
      </c>
      <c r="Q4" s="15">
        <v>4.444</v>
      </c>
      <c r="R4" s="15">
        <v>9.1310000000000002</v>
      </c>
      <c r="S4" s="15">
        <v>11.19</v>
      </c>
      <c r="T4" s="15">
        <v>5.0620000000000003</v>
      </c>
      <c r="U4" s="15">
        <v>439187.19199999998</v>
      </c>
      <c r="V4" s="15">
        <v>1600</v>
      </c>
    </row>
    <row r="5" spans="1:22" x14ac:dyDescent="0.25">
      <c r="B5" s="15" t="s">
        <v>122</v>
      </c>
      <c r="C5" s="15" t="s">
        <v>159</v>
      </c>
      <c r="D5" s="15" t="s">
        <v>160</v>
      </c>
      <c r="E5" s="15">
        <v>2023</v>
      </c>
      <c r="F5" s="15" t="s">
        <v>162</v>
      </c>
      <c r="G5" s="15" t="s">
        <v>133</v>
      </c>
      <c r="H5" s="15" t="s">
        <v>136</v>
      </c>
      <c r="I5" s="15" t="s">
        <v>139</v>
      </c>
      <c r="J5" s="15" t="s">
        <v>141</v>
      </c>
      <c r="K5" s="15" t="s">
        <v>271</v>
      </c>
      <c r="L5" s="15">
        <v>3</v>
      </c>
      <c r="M5" s="15">
        <v>7.8810000000000002</v>
      </c>
      <c r="N5" s="15">
        <v>4.8550000000000004</v>
      </c>
      <c r="O5" s="15">
        <v>0.13600000000000001</v>
      </c>
      <c r="P5" s="15">
        <v>6.83</v>
      </c>
      <c r="Q5" s="15">
        <v>4.8499999999999996</v>
      </c>
      <c r="R5" s="15">
        <v>9.5109999999999992</v>
      </c>
      <c r="S5" s="15">
        <v>11.179</v>
      </c>
      <c r="T5" s="15">
        <v>5.0650000000000004</v>
      </c>
      <c r="U5" s="15">
        <v>439061.16800000001</v>
      </c>
      <c r="V5" s="15">
        <v>1270</v>
      </c>
    </row>
    <row r="6" spans="1:22" x14ac:dyDescent="0.25">
      <c r="B6" s="15" t="s">
        <v>122</v>
      </c>
      <c r="C6" s="15" t="s">
        <v>159</v>
      </c>
      <c r="D6" s="15" t="s">
        <v>160</v>
      </c>
      <c r="E6" s="15">
        <v>2023</v>
      </c>
      <c r="F6" s="15" t="s">
        <v>162</v>
      </c>
      <c r="G6" s="15" t="s">
        <v>133</v>
      </c>
      <c r="H6" s="15" t="s">
        <v>136</v>
      </c>
      <c r="I6" s="15" t="s">
        <v>139</v>
      </c>
      <c r="J6" s="15" t="s">
        <v>141</v>
      </c>
      <c r="K6" s="15" t="s">
        <v>271</v>
      </c>
      <c r="L6" s="15">
        <v>4</v>
      </c>
      <c r="M6" s="15">
        <v>8.3789999999999996</v>
      </c>
      <c r="N6" s="15">
        <v>5.383</v>
      </c>
      <c r="O6" s="15">
        <v>0.15</v>
      </c>
      <c r="P6" s="15">
        <v>7.2519999999999998</v>
      </c>
      <c r="Q6" s="15">
        <v>4.883</v>
      </c>
      <c r="R6" s="15">
        <v>10.105</v>
      </c>
      <c r="S6" s="15">
        <v>11.179</v>
      </c>
      <c r="T6" s="15">
        <v>5.0590000000000002</v>
      </c>
      <c r="U6" s="15">
        <v>438731.92300000001</v>
      </c>
      <c r="V6" s="15">
        <v>1280</v>
      </c>
    </row>
    <row r="7" spans="1:22" x14ac:dyDescent="0.25">
      <c r="B7" s="15" t="s">
        <v>122</v>
      </c>
      <c r="C7" s="15" t="s">
        <v>159</v>
      </c>
      <c r="D7" s="15" t="s">
        <v>160</v>
      </c>
      <c r="E7" s="15">
        <v>2023</v>
      </c>
      <c r="F7" s="15" t="s">
        <v>162</v>
      </c>
      <c r="G7" s="15" t="s">
        <v>133</v>
      </c>
      <c r="H7" s="15" t="s">
        <v>136</v>
      </c>
      <c r="I7" s="15" t="s">
        <v>139</v>
      </c>
      <c r="J7" s="15" t="s">
        <v>141</v>
      </c>
      <c r="K7" s="15" t="s">
        <v>271</v>
      </c>
      <c r="L7" s="15">
        <v>5</v>
      </c>
      <c r="M7" s="15">
        <v>9.3710000000000004</v>
      </c>
      <c r="N7" s="15">
        <v>5.9139999999999997</v>
      </c>
      <c r="O7" s="15">
        <v>0.156</v>
      </c>
      <c r="P7" s="15">
        <v>7.9720000000000004</v>
      </c>
      <c r="Q7" s="15">
        <v>5.4409999999999998</v>
      </c>
      <c r="R7" s="15">
        <v>11.45</v>
      </c>
      <c r="S7" s="15">
        <v>11.186999999999999</v>
      </c>
      <c r="T7" s="15">
        <v>5.08</v>
      </c>
      <c r="U7" s="15">
        <v>439212.08500000002</v>
      </c>
      <c r="V7" s="15">
        <v>1440</v>
      </c>
    </row>
    <row r="8" spans="1:22" x14ac:dyDescent="0.25">
      <c r="B8" s="15" t="s">
        <v>122</v>
      </c>
      <c r="C8" s="15" t="s">
        <v>272</v>
      </c>
      <c r="D8" s="15" t="s">
        <v>160</v>
      </c>
      <c r="E8" s="15">
        <v>2023</v>
      </c>
      <c r="F8" s="15" t="s">
        <v>162</v>
      </c>
      <c r="G8" s="15" t="s">
        <v>133</v>
      </c>
      <c r="H8" s="15" t="s">
        <v>136</v>
      </c>
      <c r="I8" s="15" t="s">
        <v>139</v>
      </c>
      <c r="J8" s="15" t="s">
        <v>141</v>
      </c>
      <c r="K8" s="15" t="s">
        <v>271</v>
      </c>
      <c r="L8" s="15">
        <v>1</v>
      </c>
      <c r="M8" s="15">
        <v>8.8999999999999996E-2</v>
      </c>
      <c r="N8" s="15">
        <v>5.0999999999999997E-2</v>
      </c>
      <c r="O8" s="15">
        <v>2E-3</v>
      </c>
      <c r="P8" s="15">
        <v>7.6999999999999999E-2</v>
      </c>
      <c r="Q8" s="15">
        <v>5.3999999999999999E-2</v>
      </c>
      <c r="R8" s="15">
        <v>0.112</v>
      </c>
      <c r="S8" s="15">
        <v>11.016999999999999</v>
      </c>
      <c r="T8" s="15">
        <v>5.1879999999999997</v>
      </c>
      <c r="U8" s="15">
        <v>430881.79700000002</v>
      </c>
      <c r="V8" s="15">
        <v>920</v>
      </c>
    </row>
    <row r="9" spans="1:22" x14ac:dyDescent="0.25">
      <c r="B9" s="15" t="s">
        <v>122</v>
      </c>
      <c r="C9" s="15" t="s">
        <v>272</v>
      </c>
      <c r="D9" s="15" t="s">
        <v>160</v>
      </c>
      <c r="E9" s="15">
        <v>2023</v>
      </c>
      <c r="F9" s="15" t="s">
        <v>162</v>
      </c>
      <c r="G9" s="15" t="s">
        <v>133</v>
      </c>
      <c r="H9" s="15" t="s">
        <v>136</v>
      </c>
      <c r="I9" s="15" t="s">
        <v>139</v>
      </c>
      <c r="J9" s="15" t="s">
        <v>141</v>
      </c>
      <c r="K9" s="15" t="s">
        <v>271</v>
      </c>
      <c r="L9" s="15">
        <v>2</v>
      </c>
      <c r="M9" s="15">
        <v>8.6999999999999994E-2</v>
      </c>
      <c r="N9" s="15">
        <v>5.7000000000000002E-2</v>
      </c>
      <c r="O9" s="15">
        <v>2E-3</v>
      </c>
      <c r="P9" s="15">
        <v>7.4999999999999997E-2</v>
      </c>
      <c r="Q9" s="15">
        <v>5.5E-2</v>
      </c>
      <c r="R9" s="15">
        <v>0.10199999999999999</v>
      </c>
      <c r="S9" s="15">
        <v>11.209</v>
      </c>
      <c r="T9" s="15">
        <v>5.0449999999999999</v>
      </c>
      <c r="U9" s="15">
        <v>439612.02100000001</v>
      </c>
      <c r="V9" s="15">
        <v>990</v>
      </c>
    </row>
    <row r="10" spans="1:22" x14ac:dyDescent="0.25">
      <c r="B10" s="15" t="s">
        <v>122</v>
      </c>
      <c r="C10" s="15" t="s">
        <v>272</v>
      </c>
      <c r="D10" s="15" t="s">
        <v>160</v>
      </c>
      <c r="E10" s="15">
        <v>2023</v>
      </c>
      <c r="F10" s="15" t="s">
        <v>162</v>
      </c>
      <c r="G10" s="15" t="s">
        <v>133</v>
      </c>
      <c r="H10" s="15" t="s">
        <v>136</v>
      </c>
      <c r="I10" s="15" t="s">
        <v>139</v>
      </c>
      <c r="J10" s="15" t="s">
        <v>141</v>
      </c>
      <c r="K10" s="15" t="s">
        <v>271</v>
      </c>
      <c r="L10" s="15">
        <v>3</v>
      </c>
      <c r="M10" s="15">
        <v>8.3000000000000004E-2</v>
      </c>
      <c r="N10" s="15">
        <v>4.7E-2</v>
      </c>
      <c r="O10" s="15">
        <v>2E-3</v>
      </c>
      <c r="P10" s="15">
        <v>7.2999999999999995E-2</v>
      </c>
      <c r="Q10" s="15">
        <v>5.2999999999999999E-2</v>
      </c>
      <c r="R10" s="15">
        <v>0.10199999999999999</v>
      </c>
      <c r="S10" s="15">
        <v>11.212999999999999</v>
      </c>
      <c r="T10" s="15">
        <v>5.0369999999999999</v>
      </c>
      <c r="U10" s="15">
        <v>440183.614</v>
      </c>
      <c r="V10" s="15">
        <v>760</v>
      </c>
    </row>
    <row r="11" spans="1:22" x14ac:dyDescent="0.25">
      <c r="B11" s="15" t="s">
        <v>122</v>
      </c>
      <c r="C11" s="15" t="s">
        <v>272</v>
      </c>
      <c r="D11" s="15" t="s">
        <v>160</v>
      </c>
      <c r="E11" s="15">
        <v>2023</v>
      </c>
      <c r="F11" s="15" t="s">
        <v>162</v>
      </c>
      <c r="G11" s="15" t="s">
        <v>133</v>
      </c>
      <c r="H11" s="15" t="s">
        <v>136</v>
      </c>
      <c r="I11" s="15" t="s">
        <v>139</v>
      </c>
      <c r="J11" s="15" t="s">
        <v>141</v>
      </c>
      <c r="K11" s="15" t="s">
        <v>271</v>
      </c>
      <c r="L11" s="15">
        <v>4</v>
      </c>
      <c r="M11" s="15">
        <v>8.3000000000000004E-2</v>
      </c>
      <c r="N11" s="15">
        <v>4.7E-2</v>
      </c>
      <c r="O11" s="15">
        <v>2E-3</v>
      </c>
      <c r="P11" s="15">
        <v>7.2999999999999995E-2</v>
      </c>
      <c r="Q11" s="15">
        <v>5.2999999999999999E-2</v>
      </c>
      <c r="R11" s="15">
        <v>0.10199999999999999</v>
      </c>
      <c r="S11" s="15">
        <v>11.215</v>
      </c>
      <c r="T11" s="15">
        <v>5.0279999999999996</v>
      </c>
      <c r="U11" s="15">
        <v>439716.03100000002</v>
      </c>
      <c r="V11" s="15">
        <v>690</v>
      </c>
    </row>
    <row r="12" spans="1:22" x14ac:dyDescent="0.25">
      <c r="B12" s="15" t="s">
        <v>122</v>
      </c>
      <c r="C12" s="15" t="s">
        <v>272</v>
      </c>
      <c r="D12" s="15" t="s">
        <v>160</v>
      </c>
      <c r="E12" s="15">
        <v>2023</v>
      </c>
      <c r="F12" s="15" t="s">
        <v>162</v>
      </c>
      <c r="G12" s="15" t="s">
        <v>133</v>
      </c>
      <c r="H12" s="15" t="s">
        <v>136</v>
      </c>
      <c r="I12" s="15" t="s">
        <v>139</v>
      </c>
      <c r="J12" s="15" t="s">
        <v>141</v>
      </c>
      <c r="K12" s="15" t="s">
        <v>271</v>
      </c>
      <c r="L12" s="15">
        <v>5</v>
      </c>
      <c r="M12" s="15">
        <v>8.4000000000000005E-2</v>
      </c>
      <c r="N12" s="15">
        <v>4.9000000000000002E-2</v>
      </c>
      <c r="O12" s="15">
        <v>2E-3</v>
      </c>
      <c r="P12" s="15">
        <v>7.2999999999999995E-2</v>
      </c>
      <c r="Q12" s="15">
        <v>5.5E-2</v>
      </c>
      <c r="R12" s="15">
        <v>0.105</v>
      </c>
      <c r="S12" s="15">
        <v>11.217000000000001</v>
      </c>
      <c r="T12" s="15">
        <v>5.0529999999999999</v>
      </c>
      <c r="U12" s="15">
        <v>440155.26</v>
      </c>
      <c r="V12" s="15">
        <v>730</v>
      </c>
    </row>
    <row r="13" spans="1:22" x14ac:dyDescent="0.25">
      <c r="B13" s="15" t="s">
        <v>122</v>
      </c>
      <c r="C13" s="15" t="s">
        <v>273</v>
      </c>
      <c r="D13" s="15" t="s">
        <v>160</v>
      </c>
      <c r="E13" s="15">
        <v>2023</v>
      </c>
      <c r="F13" s="15" t="s">
        <v>162</v>
      </c>
      <c r="G13" s="15" t="s">
        <v>133</v>
      </c>
      <c r="H13" s="15" t="s">
        <v>136</v>
      </c>
      <c r="I13" s="15" t="s">
        <v>139</v>
      </c>
      <c r="J13" s="15" t="s">
        <v>141</v>
      </c>
      <c r="K13" s="15" t="s">
        <v>271</v>
      </c>
      <c r="L13" s="15">
        <v>1</v>
      </c>
      <c r="M13" s="15">
        <v>3.5470000000000002</v>
      </c>
      <c r="N13" s="15">
        <v>2.141</v>
      </c>
      <c r="O13" s="15">
        <v>5.8000000000000003E-2</v>
      </c>
      <c r="P13" s="15">
        <v>3.0649999999999999</v>
      </c>
      <c r="Q13" s="15">
        <v>2.1709999999999998</v>
      </c>
      <c r="R13" s="15">
        <v>4.335</v>
      </c>
      <c r="S13" s="15">
        <v>11.022</v>
      </c>
      <c r="T13" s="15">
        <v>5.1829999999999998</v>
      </c>
      <c r="U13" s="15">
        <v>431176.27299999999</v>
      </c>
      <c r="V13" s="15">
        <v>1370</v>
      </c>
    </row>
    <row r="14" spans="1:22" x14ac:dyDescent="0.25">
      <c r="B14" s="15" t="s">
        <v>122</v>
      </c>
      <c r="C14" s="15" t="s">
        <v>273</v>
      </c>
      <c r="D14" s="15" t="s">
        <v>160</v>
      </c>
      <c r="E14" s="15">
        <v>2023</v>
      </c>
      <c r="F14" s="15" t="s">
        <v>162</v>
      </c>
      <c r="G14" s="15" t="s">
        <v>133</v>
      </c>
      <c r="H14" s="15" t="s">
        <v>136</v>
      </c>
      <c r="I14" s="15" t="s">
        <v>139</v>
      </c>
      <c r="J14" s="15" t="s">
        <v>141</v>
      </c>
      <c r="K14" s="15" t="s">
        <v>271</v>
      </c>
      <c r="L14" s="15">
        <v>2</v>
      </c>
      <c r="M14" s="15">
        <v>3.641</v>
      </c>
      <c r="N14" s="15">
        <v>2.1120000000000001</v>
      </c>
      <c r="O14" s="15">
        <v>5.2999999999999999E-2</v>
      </c>
      <c r="P14" s="15">
        <v>3.1779999999999999</v>
      </c>
      <c r="Q14" s="15">
        <v>2.3029999999999999</v>
      </c>
      <c r="R14" s="15">
        <v>4.37</v>
      </c>
      <c r="S14" s="15">
        <v>11.194000000000001</v>
      </c>
      <c r="T14" s="15">
        <v>5.0579999999999998</v>
      </c>
      <c r="U14" s="15">
        <v>439349.92300000001</v>
      </c>
      <c r="V14" s="15">
        <v>1570</v>
      </c>
    </row>
    <row r="15" spans="1:22" x14ac:dyDescent="0.25">
      <c r="B15" s="15" t="s">
        <v>122</v>
      </c>
      <c r="C15" s="15" t="s">
        <v>273</v>
      </c>
      <c r="D15" s="15" t="s">
        <v>160</v>
      </c>
      <c r="E15" s="15">
        <v>2023</v>
      </c>
      <c r="F15" s="15" t="s">
        <v>162</v>
      </c>
      <c r="G15" s="15" t="s">
        <v>133</v>
      </c>
      <c r="H15" s="15" t="s">
        <v>136</v>
      </c>
      <c r="I15" s="15" t="s">
        <v>139</v>
      </c>
      <c r="J15" s="15" t="s">
        <v>141</v>
      </c>
      <c r="K15" s="15" t="s">
        <v>271</v>
      </c>
      <c r="L15" s="15">
        <v>3</v>
      </c>
      <c r="M15" s="15">
        <v>3.8180000000000001</v>
      </c>
      <c r="N15" s="15">
        <v>2.1440000000000001</v>
      </c>
      <c r="O15" s="15">
        <v>6.0999999999999999E-2</v>
      </c>
      <c r="P15" s="15">
        <v>3.3959999999999999</v>
      </c>
      <c r="Q15" s="15">
        <v>2.4630000000000001</v>
      </c>
      <c r="R15" s="15">
        <v>4.5839999999999996</v>
      </c>
      <c r="S15" s="15">
        <v>11.183999999999999</v>
      </c>
      <c r="T15" s="15">
        <v>5.0609999999999999</v>
      </c>
      <c r="U15" s="15">
        <v>439275.32400000002</v>
      </c>
      <c r="V15" s="15">
        <v>1250</v>
      </c>
    </row>
    <row r="16" spans="1:22" x14ac:dyDescent="0.25">
      <c r="B16" s="15" t="s">
        <v>122</v>
      </c>
      <c r="C16" s="15" t="s">
        <v>273</v>
      </c>
      <c r="D16" s="15" t="s">
        <v>160</v>
      </c>
      <c r="E16" s="15">
        <v>2023</v>
      </c>
      <c r="F16" s="15" t="s">
        <v>162</v>
      </c>
      <c r="G16" s="15" t="s">
        <v>133</v>
      </c>
      <c r="H16" s="15" t="s">
        <v>136</v>
      </c>
      <c r="I16" s="15" t="s">
        <v>139</v>
      </c>
      <c r="J16" s="15" t="s">
        <v>141</v>
      </c>
      <c r="K16" s="15" t="s">
        <v>271</v>
      </c>
      <c r="L16" s="15">
        <v>4</v>
      </c>
      <c r="M16" s="15">
        <v>3.9510000000000001</v>
      </c>
      <c r="N16" s="15">
        <v>3.1909999999999998</v>
      </c>
      <c r="O16" s="15">
        <v>0.09</v>
      </c>
      <c r="P16" s="15">
        <v>3.4449999999999998</v>
      </c>
      <c r="Q16" s="15">
        <v>2.4900000000000002</v>
      </c>
      <c r="R16" s="15">
        <v>4.5620000000000003</v>
      </c>
      <c r="S16" s="15">
        <v>11.180999999999999</v>
      </c>
      <c r="T16" s="15">
        <v>5.0570000000000004</v>
      </c>
      <c r="U16" s="15">
        <v>438745.79300000001</v>
      </c>
      <c r="V16" s="15">
        <v>1250</v>
      </c>
    </row>
    <row r="17" spans="2:22" x14ac:dyDescent="0.25">
      <c r="B17" s="15" t="s">
        <v>122</v>
      </c>
      <c r="C17" s="15" t="s">
        <v>273</v>
      </c>
      <c r="D17" s="15" t="s">
        <v>160</v>
      </c>
      <c r="E17" s="15">
        <v>2023</v>
      </c>
      <c r="F17" s="15" t="s">
        <v>162</v>
      </c>
      <c r="G17" s="15" t="s">
        <v>133</v>
      </c>
      <c r="H17" s="15" t="s">
        <v>136</v>
      </c>
      <c r="I17" s="15" t="s">
        <v>139</v>
      </c>
      <c r="J17" s="15" t="s">
        <v>141</v>
      </c>
      <c r="K17" s="15" t="s">
        <v>271</v>
      </c>
      <c r="L17" s="15">
        <v>5</v>
      </c>
      <c r="M17" s="15">
        <v>4.0410000000000004</v>
      </c>
      <c r="N17" s="15">
        <v>2.1560000000000001</v>
      </c>
      <c r="O17" s="15">
        <v>5.7000000000000002E-2</v>
      </c>
      <c r="P17" s="15">
        <v>3.6080000000000001</v>
      </c>
      <c r="Q17" s="15">
        <v>2.6970000000000001</v>
      </c>
      <c r="R17" s="15">
        <v>4.91</v>
      </c>
      <c r="S17" s="15">
        <v>11.186999999999999</v>
      </c>
      <c r="T17" s="15">
        <v>5.0810000000000004</v>
      </c>
      <c r="U17" s="15">
        <v>439300.734</v>
      </c>
      <c r="V17" s="15">
        <v>1420</v>
      </c>
    </row>
    <row r="18" spans="2:22" x14ac:dyDescent="0.25">
      <c r="B18" s="15" t="s">
        <v>136</v>
      </c>
      <c r="C18" s="15" t="s">
        <v>159</v>
      </c>
      <c r="D18" s="15" t="s">
        <v>160</v>
      </c>
      <c r="E18" s="15">
        <v>2023</v>
      </c>
      <c r="F18" s="15" t="s">
        <v>162</v>
      </c>
      <c r="G18" s="15" t="s">
        <v>133</v>
      </c>
      <c r="H18" s="15" t="s">
        <v>136</v>
      </c>
      <c r="I18" s="15" t="s">
        <v>139</v>
      </c>
      <c r="J18" s="15" t="s">
        <v>141</v>
      </c>
      <c r="K18" s="15" t="s">
        <v>271</v>
      </c>
      <c r="L18" s="15">
        <v>1</v>
      </c>
      <c r="M18" s="15">
        <v>23.071999999999999</v>
      </c>
      <c r="N18" s="15">
        <v>14.843999999999999</v>
      </c>
      <c r="O18" s="15">
        <v>0.41799999999999998</v>
      </c>
      <c r="P18" s="15">
        <v>20.616</v>
      </c>
      <c r="Q18" s="15">
        <v>12.853999999999999</v>
      </c>
      <c r="R18" s="15">
        <v>29.297999999999998</v>
      </c>
      <c r="S18" s="15">
        <v>11.047000000000001</v>
      </c>
      <c r="T18" s="15">
        <v>5.1639999999999997</v>
      </c>
      <c r="U18" s="15">
        <v>431247.07699999999</v>
      </c>
      <c r="V18" s="15">
        <v>1260</v>
      </c>
    </row>
    <row r="19" spans="2:22" x14ac:dyDescent="0.25">
      <c r="B19" s="15" t="s">
        <v>136</v>
      </c>
      <c r="C19" s="15" t="s">
        <v>159</v>
      </c>
      <c r="D19" s="15" t="s">
        <v>160</v>
      </c>
      <c r="E19" s="15">
        <v>2023</v>
      </c>
      <c r="F19" s="15" t="s">
        <v>162</v>
      </c>
      <c r="G19" s="15" t="s">
        <v>133</v>
      </c>
      <c r="H19" s="15" t="s">
        <v>136</v>
      </c>
      <c r="I19" s="15" t="s">
        <v>139</v>
      </c>
      <c r="J19" s="15" t="s">
        <v>141</v>
      </c>
      <c r="K19" s="15" t="s">
        <v>271</v>
      </c>
      <c r="L19" s="15">
        <v>2</v>
      </c>
      <c r="M19" s="15">
        <v>26.251000000000001</v>
      </c>
      <c r="N19" s="15">
        <v>16.303000000000001</v>
      </c>
      <c r="O19" s="15">
        <v>0.437</v>
      </c>
      <c r="P19" s="15">
        <v>23.434999999999999</v>
      </c>
      <c r="Q19" s="15">
        <v>15.667999999999999</v>
      </c>
      <c r="R19" s="15">
        <v>32.521000000000001</v>
      </c>
      <c r="S19" s="15">
        <v>11.221</v>
      </c>
      <c r="T19" s="15">
        <v>5.0410000000000004</v>
      </c>
      <c r="U19" s="15">
        <v>439753.228</v>
      </c>
      <c r="V19" s="15">
        <v>1390</v>
      </c>
    </row>
    <row r="20" spans="2:22" x14ac:dyDescent="0.25">
      <c r="B20" s="15" t="s">
        <v>136</v>
      </c>
      <c r="C20" s="15" t="s">
        <v>159</v>
      </c>
      <c r="D20" s="15" t="s">
        <v>160</v>
      </c>
      <c r="E20" s="15">
        <v>2023</v>
      </c>
      <c r="F20" s="15" t="s">
        <v>162</v>
      </c>
      <c r="G20" s="15" t="s">
        <v>133</v>
      </c>
      <c r="H20" s="15" t="s">
        <v>136</v>
      </c>
      <c r="I20" s="15" t="s">
        <v>139</v>
      </c>
      <c r="J20" s="15" t="s">
        <v>141</v>
      </c>
      <c r="K20" s="15" t="s">
        <v>271</v>
      </c>
      <c r="L20" s="15">
        <v>3</v>
      </c>
      <c r="M20" s="15">
        <v>28.648</v>
      </c>
      <c r="N20" s="15">
        <v>17.116</v>
      </c>
      <c r="O20" s="15">
        <v>0.5</v>
      </c>
      <c r="P20" s="15">
        <v>25.974</v>
      </c>
      <c r="Q20" s="15">
        <v>17.096</v>
      </c>
      <c r="R20" s="15">
        <v>36.161999999999999</v>
      </c>
      <c r="S20" s="15">
        <v>11.205</v>
      </c>
      <c r="T20" s="15">
        <v>5.04</v>
      </c>
      <c r="U20" s="15">
        <v>439518.76799999998</v>
      </c>
      <c r="V20" s="15">
        <v>1170</v>
      </c>
    </row>
    <row r="21" spans="2:22" x14ac:dyDescent="0.25">
      <c r="B21" s="15" t="s">
        <v>136</v>
      </c>
      <c r="C21" s="15" t="s">
        <v>159</v>
      </c>
      <c r="D21" s="15" t="s">
        <v>160</v>
      </c>
      <c r="E21" s="15">
        <v>2023</v>
      </c>
      <c r="F21" s="15" t="s">
        <v>162</v>
      </c>
      <c r="G21" s="15" t="s">
        <v>133</v>
      </c>
      <c r="H21" s="15" t="s">
        <v>136</v>
      </c>
      <c r="I21" s="15" t="s">
        <v>139</v>
      </c>
      <c r="J21" s="15" t="s">
        <v>141</v>
      </c>
      <c r="K21" s="15" t="s">
        <v>271</v>
      </c>
      <c r="L21" s="15">
        <v>4</v>
      </c>
      <c r="M21" s="15">
        <v>31.308</v>
      </c>
      <c r="N21" s="15">
        <v>18.492000000000001</v>
      </c>
      <c r="O21" s="15">
        <v>0.54800000000000004</v>
      </c>
      <c r="P21" s="15">
        <v>27.989000000000001</v>
      </c>
      <c r="Q21" s="15">
        <v>19.527000000000001</v>
      </c>
      <c r="R21" s="15">
        <v>39.334000000000003</v>
      </c>
      <c r="S21" s="15">
        <v>11.234999999999999</v>
      </c>
      <c r="T21" s="15">
        <v>5.0119999999999996</v>
      </c>
      <c r="U21" s="15">
        <v>440122.234</v>
      </c>
      <c r="V21" s="15">
        <v>1140</v>
      </c>
    </row>
    <row r="22" spans="2:22" x14ac:dyDescent="0.25">
      <c r="B22" s="15" t="s">
        <v>136</v>
      </c>
      <c r="C22" s="15" t="s">
        <v>159</v>
      </c>
      <c r="D22" s="15" t="s">
        <v>160</v>
      </c>
      <c r="E22" s="15">
        <v>2023</v>
      </c>
      <c r="F22" s="15" t="s">
        <v>162</v>
      </c>
      <c r="G22" s="15" t="s">
        <v>133</v>
      </c>
      <c r="H22" s="15" t="s">
        <v>136</v>
      </c>
      <c r="I22" s="15" t="s">
        <v>139</v>
      </c>
      <c r="J22" s="15" t="s">
        <v>141</v>
      </c>
      <c r="K22" s="15" t="s">
        <v>271</v>
      </c>
      <c r="L22" s="15">
        <v>5</v>
      </c>
      <c r="M22" s="15">
        <v>35.689</v>
      </c>
      <c r="N22" s="15">
        <v>19.016999999999999</v>
      </c>
      <c r="O22" s="15">
        <v>0.52100000000000002</v>
      </c>
      <c r="P22" s="15">
        <v>32.997999999999998</v>
      </c>
      <c r="Q22" s="15">
        <v>22.991</v>
      </c>
      <c r="R22" s="15">
        <v>44.706000000000003</v>
      </c>
      <c r="S22" s="15">
        <v>11.221</v>
      </c>
      <c r="T22" s="15">
        <v>5.056</v>
      </c>
      <c r="U22" s="15">
        <v>439520.20500000002</v>
      </c>
      <c r="V22" s="15">
        <v>1330</v>
      </c>
    </row>
    <row r="23" spans="2:22" x14ac:dyDescent="0.25">
      <c r="B23" s="15" t="s">
        <v>136</v>
      </c>
      <c r="C23" s="15" t="s">
        <v>272</v>
      </c>
      <c r="D23" s="15" t="s">
        <v>160</v>
      </c>
      <c r="E23" s="15">
        <v>2023</v>
      </c>
      <c r="F23" s="15" t="s">
        <v>162</v>
      </c>
      <c r="G23" s="15" t="s">
        <v>133</v>
      </c>
      <c r="H23" s="15" t="s">
        <v>136</v>
      </c>
      <c r="I23" s="15" t="s">
        <v>139</v>
      </c>
      <c r="J23" s="15" t="s">
        <v>141</v>
      </c>
      <c r="K23" s="15" t="s">
        <v>271</v>
      </c>
      <c r="L23" s="15">
        <v>1</v>
      </c>
      <c r="M23" s="15">
        <v>0.27500000000000002</v>
      </c>
      <c r="N23" s="15">
        <v>0.16400000000000001</v>
      </c>
      <c r="O23" s="15">
        <v>6.0000000000000001E-3</v>
      </c>
      <c r="P23" s="15">
        <v>0.255</v>
      </c>
      <c r="Q23" s="15">
        <v>0.17</v>
      </c>
      <c r="R23" s="15">
        <v>0.35499999999999998</v>
      </c>
      <c r="S23" s="15">
        <v>11.067</v>
      </c>
      <c r="T23" s="15">
        <v>5.1459999999999999</v>
      </c>
      <c r="U23" s="15">
        <v>431611.46600000001</v>
      </c>
      <c r="V23" s="15">
        <v>810</v>
      </c>
    </row>
    <row r="24" spans="2:22" x14ac:dyDescent="0.25">
      <c r="B24" s="15" t="s">
        <v>136</v>
      </c>
      <c r="C24" s="15" t="s">
        <v>272</v>
      </c>
      <c r="D24" s="15" t="s">
        <v>160</v>
      </c>
      <c r="E24" s="15">
        <v>2023</v>
      </c>
      <c r="F24" s="15" t="s">
        <v>162</v>
      </c>
      <c r="G24" s="15" t="s">
        <v>133</v>
      </c>
      <c r="H24" s="15" t="s">
        <v>136</v>
      </c>
      <c r="I24" s="15" t="s">
        <v>139</v>
      </c>
      <c r="J24" s="15" t="s">
        <v>141</v>
      </c>
      <c r="K24" s="15" t="s">
        <v>271</v>
      </c>
      <c r="L24" s="15">
        <v>2</v>
      </c>
      <c r="M24" s="15">
        <v>0.28599999999999998</v>
      </c>
      <c r="N24" s="15">
        <v>0.17399999999999999</v>
      </c>
      <c r="O24" s="15">
        <v>6.0000000000000001E-3</v>
      </c>
      <c r="P24" s="15">
        <v>0.26600000000000001</v>
      </c>
      <c r="Q24" s="15">
        <v>0.186</v>
      </c>
      <c r="R24" s="15">
        <v>0.34899999999999998</v>
      </c>
      <c r="S24" s="15">
        <v>11.228</v>
      </c>
      <c r="T24" s="15">
        <v>5.032</v>
      </c>
      <c r="U24" s="15">
        <v>439802.495</v>
      </c>
      <c r="V24" s="15">
        <v>850</v>
      </c>
    </row>
    <row r="25" spans="2:22" x14ac:dyDescent="0.25">
      <c r="B25" s="15" t="s">
        <v>136</v>
      </c>
      <c r="C25" s="15" t="s">
        <v>272</v>
      </c>
      <c r="D25" s="15" t="s">
        <v>160</v>
      </c>
      <c r="E25" s="15">
        <v>2023</v>
      </c>
      <c r="F25" s="15" t="s">
        <v>162</v>
      </c>
      <c r="G25" s="15" t="s">
        <v>133</v>
      </c>
      <c r="H25" s="15" t="s">
        <v>136</v>
      </c>
      <c r="I25" s="15" t="s">
        <v>139</v>
      </c>
      <c r="J25" s="15" t="s">
        <v>141</v>
      </c>
      <c r="K25" s="15" t="s">
        <v>271</v>
      </c>
      <c r="L25" s="15">
        <v>3</v>
      </c>
      <c r="M25" s="15">
        <v>0.28100000000000003</v>
      </c>
      <c r="N25" s="15">
        <v>0.14099999999999999</v>
      </c>
      <c r="O25" s="15">
        <v>5.0000000000000001E-3</v>
      </c>
      <c r="P25" s="15">
        <v>0.26100000000000001</v>
      </c>
      <c r="Q25" s="15">
        <v>0.187</v>
      </c>
      <c r="R25" s="15">
        <v>0.35199999999999998</v>
      </c>
      <c r="S25" s="15">
        <v>11.207000000000001</v>
      </c>
      <c r="T25" s="15">
        <v>5.0430000000000001</v>
      </c>
      <c r="U25" s="15">
        <v>439594.522</v>
      </c>
      <c r="V25" s="15">
        <v>710</v>
      </c>
    </row>
    <row r="26" spans="2:22" x14ac:dyDescent="0.25">
      <c r="B26" s="15" t="s">
        <v>136</v>
      </c>
      <c r="C26" s="15" t="s">
        <v>272</v>
      </c>
      <c r="D26" s="15" t="s">
        <v>160</v>
      </c>
      <c r="E26" s="15">
        <v>2023</v>
      </c>
      <c r="F26" s="15" t="s">
        <v>162</v>
      </c>
      <c r="G26" s="15" t="s">
        <v>133</v>
      </c>
      <c r="H26" s="15" t="s">
        <v>136</v>
      </c>
      <c r="I26" s="15" t="s">
        <v>139</v>
      </c>
      <c r="J26" s="15" t="s">
        <v>141</v>
      </c>
      <c r="K26" s="15" t="s">
        <v>271</v>
      </c>
      <c r="L26" s="15">
        <v>4</v>
      </c>
      <c r="M26" s="15">
        <v>0.28399999999999997</v>
      </c>
      <c r="N26" s="15">
        <v>0.127</v>
      </c>
      <c r="O26" s="15">
        <v>5.0000000000000001E-3</v>
      </c>
      <c r="P26" s="15">
        <v>0.27900000000000003</v>
      </c>
      <c r="Q26" s="15">
        <v>0.20200000000000001</v>
      </c>
      <c r="R26" s="15">
        <v>0.34599999999999997</v>
      </c>
      <c r="S26" s="15">
        <v>11.269</v>
      </c>
      <c r="T26" s="15">
        <v>4.9820000000000002</v>
      </c>
      <c r="U26" s="15">
        <v>440823.52899999998</v>
      </c>
      <c r="V26" s="15">
        <v>620</v>
      </c>
    </row>
    <row r="27" spans="2:22" x14ac:dyDescent="0.25">
      <c r="B27" s="15" t="s">
        <v>136</v>
      </c>
      <c r="C27" s="15" t="s">
        <v>272</v>
      </c>
      <c r="D27" s="15" t="s">
        <v>160</v>
      </c>
      <c r="E27" s="15">
        <v>2023</v>
      </c>
      <c r="F27" s="15" t="s">
        <v>162</v>
      </c>
      <c r="G27" s="15" t="s">
        <v>133</v>
      </c>
      <c r="H27" s="15" t="s">
        <v>136</v>
      </c>
      <c r="I27" s="15" t="s">
        <v>139</v>
      </c>
      <c r="J27" s="15" t="s">
        <v>141</v>
      </c>
      <c r="K27" s="15" t="s">
        <v>271</v>
      </c>
      <c r="L27" s="15">
        <v>5</v>
      </c>
      <c r="M27" s="15">
        <v>0.29299999999999998</v>
      </c>
      <c r="N27" s="15">
        <v>0.13700000000000001</v>
      </c>
      <c r="O27" s="15">
        <v>5.0000000000000001E-3</v>
      </c>
      <c r="P27" s="15">
        <v>0.28100000000000003</v>
      </c>
      <c r="Q27" s="15">
        <v>0.20899999999999999</v>
      </c>
      <c r="R27" s="15">
        <v>0.35899999999999999</v>
      </c>
      <c r="S27" s="15">
        <v>11.246</v>
      </c>
      <c r="T27" s="15">
        <v>5.0330000000000004</v>
      </c>
      <c r="U27" s="15">
        <v>440238.66899999999</v>
      </c>
      <c r="V27" s="15">
        <v>680</v>
      </c>
    </row>
    <row r="28" spans="2:22" x14ac:dyDescent="0.25">
      <c r="B28" s="15" t="s">
        <v>136</v>
      </c>
      <c r="C28" s="15" t="s">
        <v>273</v>
      </c>
      <c r="D28" s="15" t="s">
        <v>160</v>
      </c>
      <c r="E28" s="15">
        <v>2023</v>
      </c>
      <c r="F28" s="15" t="s">
        <v>162</v>
      </c>
      <c r="G28" s="15" t="s">
        <v>133</v>
      </c>
      <c r="H28" s="15" t="s">
        <v>136</v>
      </c>
      <c r="I28" s="15" t="s">
        <v>139</v>
      </c>
      <c r="J28" s="15" t="s">
        <v>141</v>
      </c>
      <c r="K28" s="15" t="s">
        <v>271</v>
      </c>
      <c r="L28" s="15">
        <v>1</v>
      </c>
      <c r="M28" s="15">
        <v>12.597</v>
      </c>
      <c r="N28" s="15">
        <v>9.9760000000000009</v>
      </c>
      <c r="O28" s="15">
        <v>0.28299999999999997</v>
      </c>
      <c r="P28" s="15">
        <v>10.239000000000001</v>
      </c>
      <c r="Q28" s="15">
        <v>6.2069999999999999</v>
      </c>
      <c r="R28" s="15">
        <v>16.178000000000001</v>
      </c>
      <c r="S28" s="15">
        <v>11.042</v>
      </c>
      <c r="T28" s="15">
        <v>5.1680000000000001</v>
      </c>
      <c r="U28" s="15">
        <v>431223.04800000001</v>
      </c>
      <c r="V28" s="15">
        <v>1240</v>
      </c>
    </row>
    <row r="29" spans="2:22" x14ac:dyDescent="0.25">
      <c r="B29" s="15" t="s">
        <v>136</v>
      </c>
      <c r="C29" s="15" t="s">
        <v>273</v>
      </c>
      <c r="D29" s="15" t="s">
        <v>160</v>
      </c>
      <c r="E29" s="15">
        <v>2023</v>
      </c>
      <c r="F29" s="15" t="s">
        <v>162</v>
      </c>
      <c r="G29" s="15" t="s">
        <v>133</v>
      </c>
      <c r="H29" s="15" t="s">
        <v>136</v>
      </c>
      <c r="I29" s="15" t="s">
        <v>139</v>
      </c>
      <c r="J29" s="15" t="s">
        <v>141</v>
      </c>
      <c r="K29" s="15" t="s">
        <v>271</v>
      </c>
      <c r="L29" s="15">
        <v>2</v>
      </c>
      <c r="M29" s="15">
        <v>13.618</v>
      </c>
      <c r="N29" s="15">
        <v>10.032999999999999</v>
      </c>
      <c r="O29" s="15">
        <v>0.27300000000000002</v>
      </c>
      <c r="P29" s="15">
        <v>11.185</v>
      </c>
      <c r="Q29" s="15">
        <v>7.2990000000000004</v>
      </c>
      <c r="R29" s="15">
        <v>16.561</v>
      </c>
      <c r="S29" s="15">
        <v>11.227</v>
      </c>
      <c r="T29" s="15">
        <v>5.0380000000000003</v>
      </c>
      <c r="U29" s="15">
        <v>439947.32400000002</v>
      </c>
      <c r="V29" s="15">
        <v>1350</v>
      </c>
    </row>
    <row r="30" spans="2:22" x14ac:dyDescent="0.25">
      <c r="B30" s="15" t="s">
        <v>136</v>
      </c>
      <c r="C30" s="15" t="s">
        <v>273</v>
      </c>
      <c r="D30" s="15" t="s">
        <v>160</v>
      </c>
      <c r="E30" s="15">
        <v>2023</v>
      </c>
      <c r="F30" s="15" t="s">
        <v>162</v>
      </c>
      <c r="G30" s="15" t="s">
        <v>133</v>
      </c>
      <c r="H30" s="15" t="s">
        <v>136</v>
      </c>
      <c r="I30" s="15" t="s">
        <v>139</v>
      </c>
      <c r="J30" s="15" t="s">
        <v>141</v>
      </c>
      <c r="K30" s="15" t="s">
        <v>271</v>
      </c>
      <c r="L30" s="15">
        <v>3</v>
      </c>
      <c r="M30" s="15">
        <v>14.709</v>
      </c>
      <c r="N30" s="15">
        <v>10.37</v>
      </c>
      <c r="O30" s="15">
        <v>0.30599999999999999</v>
      </c>
      <c r="P30" s="15">
        <v>12.335000000000001</v>
      </c>
      <c r="Q30" s="15">
        <v>7.7830000000000004</v>
      </c>
      <c r="R30" s="15">
        <v>18.405999999999999</v>
      </c>
      <c r="S30" s="15">
        <v>11.207000000000001</v>
      </c>
      <c r="T30" s="15">
        <v>5.0380000000000003</v>
      </c>
      <c r="U30" s="15">
        <v>439613.74200000003</v>
      </c>
      <c r="V30" s="15">
        <v>1150</v>
      </c>
    </row>
    <row r="31" spans="2:22" x14ac:dyDescent="0.25">
      <c r="B31" s="15" t="s">
        <v>136</v>
      </c>
      <c r="C31" s="15" t="s">
        <v>273</v>
      </c>
      <c r="D31" s="15" t="s">
        <v>160</v>
      </c>
      <c r="E31" s="15">
        <v>2023</v>
      </c>
      <c r="F31" s="15" t="s">
        <v>162</v>
      </c>
      <c r="G31" s="15" t="s">
        <v>133</v>
      </c>
      <c r="H31" s="15" t="s">
        <v>136</v>
      </c>
      <c r="I31" s="15" t="s">
        <v>139</v>
      </c>
      <c r="J31" s="15" t="s">
        <v>141</v>
      </c>
      <c r="K31" s="15" t="s">
        <v>271</v>
      </c>
      <c r="L31" s="15">
        <v>4</v>
      </c>
      <c r="M31" s="15">
        <v>15.589</v>
      </c>
      <c r="N31" s="15">
        <v>11.428000000000001</v>
      </c>
      <c r="O31" s="15">
        <v>0.34300000000000003</v>
      </c>
      <c r="P31" s="15">
        <v>12.803000000000001</v>
      </c>
      <c r="Q31" s="15">
        <v>8.3260000000000005</v>
      </c>
      <c r="R31" s="15">
        <v>19.175999999999998</v>
      </c>
      <c r="S31" s="15">
        <v>11.24</v>
      </c>
      <c r="T31" s="15">
        <v>5.008</v>
      </c>
      <c r="U31" s="15">
        <v>440232.48</v>
      </c>
      <c r="V31" s="15">
        <v>1110</v>
      </c>
    </row>
    <row r="32" spans="2:22" x14ac:dyDescent="0.25">
      <c r="B32" s="15" t="s">
        <v>136</v>
      </c>
      <c r="C32" s="15" t="s">
        <v>273</v>
      </c>
      <c r="D32" s="15" t="s">
        <v>160</v>
      </c>
      <c r="E32" s="15">
        <v>2023</v>
      </c>
      <c r="F32" s="15" t="s">
        <v>162</v>
      </c>
      <c r="G32" s="15" t="s">
        <v>133</v>
      </c>
      <c r="H32" s="15" t="s">
        <v>136</v>
      </c>
      <c r="I32" s="15" t="s">
        <v>139</v>
      </c>
      <c r="J32" s="15" t="s">
        <v>141</v>
      </c>
      <c r="K32" s="15" t="s">
        <v>271</v>
      </c>
      <c r="L32" s="15">
        <v>5</v>
      </c>
      <c r="M32" s="15">
        <v>16.763999999999999</v>
      </c>
      <c r="N32" s="15">
        <v>10.952999999999999</v>
      </c>
      <c r="O32" s="15">
        <v>0.30099999999999999</v>
      </c>
      <c r="P32" s="15">
        <v>13.994999999999999</v>
      </c>
      <c r="Q32" s="15">
        <v>9.2140000000000004</v>
      </c>
      <c r="R32" s="15">
        <v>21.024000000000001</v>
      </c>
      <c r="S32" s="15">
        <v>11.22</v>
      </c>
      <c r="T32" s="15">
        <v>5.0570000000000004</v>
      </c>
      <c r="U32" s="15">
        <v>439548.84499999997</v>
      </c>
      <c r="V32" s="15">
        <v>1320</v>
      </c>
    </row>
  </sheetData>
  <mergeCells count="1">
    <mergeCell ref="B1:V1"/>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DB8E8DE087D91B4AA268FF62586E929F" ma:contentTypeVersion="18" ma:contentTypeDescription="Create a new document." ma:contentTypeScope="" ma:versionID="a273edcae56000974460d5f9e394a1ba">
  <xsd:schema xmlns:xsd="http://www.w3.org/2001/XMLSchema" xmlns:xs="http://www.w3.org/2001/XMLSchema" xmlns:p="http://schemas.microsoft.com/office/2006/metadata/properties" xmlns:ns2="ffa6b7cb-c4b4-4c7f-9253-bb7d8516eef6" xmlns:ns3="f23f8629-8a5b-4236-b9dd-eb1a8e4b0a41" targetNamespace="http://schemas.microsoft.com/office/2006/metadata/properties" ma:root="true" ma:fieldsID="041b280f529190946e1d237548bc2116" ns2:_="" ns3:_="">
    <xsd:import namespace="ffa6b7cb-c4b4-4c7f-9253-bb7d8516eef6"/>
    <xsd:import namespace="f23f8629-8a5b-4236-b9dd-eb1a8e4b0a41"/>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OCR" minOccurs="0"/>
                <xsd:element ref="ns2:MediaServiceDateTaken" minOccurs="0"/>
                <xsd:element ref="ns2:MediaServiceLocation"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fa6b7cb-c4b4-4c7f-9253-bb7d8516eef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Location" ma:index="15" nillable="true" ma:displayName="Location" ma:internalName="MediaServiceLocation"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579a89b1-2c2c-4f7f-9bd7-7914fb13a02b"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f23f8629-8a5b-4236-b9dd-eb1a8e4b0a41"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597dc2ef-e391-404d-acfd-339b276db059}" ma:internalName="TaxCatchAll" ma:showField="CatchAllData" ma:web="f23f8629-8a5b-4236-b9dd-eb1a8e4b0a4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3F8010C-3A1D-4921-84B3-A87EAD24F17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fa6b7cb-c4b4-4c7f-9253-bb7d8516eef6"/>
    <ds:schemaRef ds:uri="f23f8629-8a5b-4236-b9dd-eb1a8e4b0a4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5DCF0AA4-74E7-4D96-BD77-B8BA7B0378B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73</vt:i4>
      </vt:variant>
    </vt:vector>
  </HeadingPairs>
  <TitlesOfParts>
    <vt:vector size="73" baseType="lpstr">
      <vt:lpstr>About</vt:lpstr>
      <vt:lpstr>Contents</vt:lpstr>
      <vt:lpstr>Data_dictionary</vt:lpstr>
      <vt:lpstr>Figure_4</vt:lpstr>
      <vt:lpstr>Figure_5</vt:lpstr>
      <vt:lpstr>Figure_6</vt:lpstr>
      <vt:lpstr>Figure_7</vt:lpstr>
      <vt:lpstr>Figure_8</vt:lpstr>
      <vt:lpstr>Figure_9</vt:lpstr>
      <vt:lpstr>Figure_10</vt:lpstr>
      <vt:lpstr>Figure_11</vt:lpstr>
      <vt:lpstr>Figure_12</vt:lpstr>
      <vt:lpstr>Figure_13</vt:lpstr>
      <vt:lpstr>Figure_14</vt:lpstr>
      <vt:lpstr>Figure_15</vt:lpstr>
      <vt:lpstr>Figure_16</vt:lpstr>
      <vt:lpstr>Figure_17</vt:lpstr>
      <vt:lpstr>Figure_18</vt:lpstr>
      <vt:lpstr>Figure_19</vt:lpstr>
      <vt:lpstr>Figure_20</vt:lpstr>
      <vt:lpstr>Figure_21</vt:lpstr>
      <vt:lpstr>Figure_22</vt:lpstr>
      <vt:lpstr>Figure_23</vt:lpstr>
      <vt:lpstr>Figure_24</vt:lpstr>
      <vt:lpstr>Figure_25</vt:lpstr>
      <vt:lpstr>Figure_26</vt:lpstr>
      <vt:lpstr>Figure_27</vt:lpstr>
      <vt:lpstr>Figure_28</vt:lpstr>
      <vt:lpstr>Figure_29</vt:lpstr>
      <vt:lpstr>Figure_30</vt:lpstr>
      <vt:lpstr>Figure_31</vt:lpstr>
      <vt:lpstr>Figure_32</vt:lpstr>
      <vt:lpstr>Figure_33</vt:lpstr>
      <vt:lpstr>Figure_34</vt:lpstr>
      <vt:lpstr>Figure_35</vt:lpstr>
      <vt:lpstr>Figure_36</vt:lpstr>
      <vt:lpstr>Figure_37</vt:lpstr>
      <vt:lpstr>Figure_38</vt:lpstr>
      <vt:lpstr>Figure_39</vt:lpstr>
      <vt:lpstr>Figure_40</vt:lpstr>
      <vt:lpstr>Figure_41</vt:lpstr>
      <vt:lpstr>Figure_42</vt:lpstr>
      <vt:lpstr>Figure_43</vt:lpstr>
      <vt:lpstr>Figure_44</vt:lpstr>
      <vt:lpstr>Figure_45</vt:lpstr>
      <vt:lpstr>Figure_46</vt:lpstr>
      <vt:lpstr>Figure_47</vt:lpstr>
      <vt:lpstr>Figure_48</vt:lpstr>
      <vt:lpstr>Figure_49</vt:lpstr>
      <vt:lpstr>Figure_50</vt:lpstr>
      <vt:lpstr>Figure_51</vt:lpstr>
      <vt:lpstr>Figure_52</vt:lpstr>
      <vt:lpstr>Figure_53</vt:lpstr>
      <vt:lpstr>Figure_54</vt:lpstr>
      <vt:lpstr>Figure_55</vt:lpstr>
      <vt:lpstr>Figure_56</vt:lpstr>
      <vt:lpstr>Figure_57</vt:lpstr>
      <vt:lpstr>Figure_58</vt:lpstr>
      <vt:lpstr>Figure_59</vt:lpstr>
      <vt:lpstr>Figure_60</vt:lpstr>
      <vt:lpstr>Figure_61</vt:lpstr>
      <vt:lpstr>Figure_62</vt:lpstr>
      <vt:lpstr>Figure_63</vt:lpstr>
      <vt:lpstr>Figure_64</vt:lpstr>
      <vt:lpstr>Figure_65</vt:lpstr>
      <vt:lpstr>Figure_66</vt:lpstr>
      <vt:lpstr>Figure_67</vt:lpstr>
      <vt:lpstr>Figure_68</vt:lpstr>
      <vt:lpstr>Figure_69</vt:lpstr>
      <vt:lpstr>Figure_70</vt:lpstr>
      <vt:lpstr>Figure_71</vt:lpstr>
      <vt:lpstr>Figure_72</vt:lpstr>
      <vt:lpstr>Figure_73</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Pullinger, Martin</cp:lastModifiedBy>
  <cp:revision/>
  <dcterms:created xsi:type="dcterms:W3CDTF">2024-02-23T14:33:14Z</dcterms:created>
  <dcterms:modified xsi:type="dcterms:W3CDTF">2024-03-25T15:54:25Z</dcterms:modified>
  <cp:category/>
  <cp:contentStatus/>
</cp:coreProperties>
</file>